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rmana2\Desktop\DPU-NCLC Arrearage\"/>
    </mc:Choice>
  </mc:AlternateContent>
  <xr:revisionPtr revIDLastSave="0" documentId="13_ncr:1_{B47334BE-8E55-4235-9325-7DE9FDA7AA9D}" xr6:coauthVersionLast="47" xr6:coauthVersionMax="47" xr10:uidLastSave="{00000000-0000-0000-0000-000000000000}"/>
  <bookViews>
    <workbookView xWindow="-20610" yWindow="-120" windowWidth="20730" windowHeight="11160" tabRatio="502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WK pvt" sheetId="18" state="hidden" r:id="rId6"/>
    <sheet name="CRS WK pvt" sheetId="21" state="hidden" r:id="rId7"/>
    <sheet name="MAE USE pvt" sheetId="25" state="hidden" r:id="rId8"/>
    <sheet name="MAE ESCO pvt" sheetId="23" state="hidden" r:id="rId9"/>
    <sheet name="CSS HIST pivot" sheetId="7" state="hidden" r:id="rId10"/>
    <sheet name="CRIS HIST pivot" sheetId="9" state="hidden" r:id="rId11"/>
  </sheets>
  <calcPr calcId="191029"/>
  <pivotCaches>
    <pivotCache cacheId="0" r:id="rId12"/>
    <pivotCache cacheId="1" r:id="rId13"/>
    <pivotCache cacheId="3" r:id="rId14"/>
    <pivotCache cacheId="4" r:id="rId15"/>
    <pivotCache cacheId="5" r:id="rId16"/>
    <pivotCache cacheId="13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X78" i="13" l="1"/>
  <c r="AX80" i="13"/>
  <c r="AX81" i="13"/>
  <c r="AX82" i="13"/>
  <c r="AX83" i="13"/>
  <c r="AX84" i="13"/>
  <c r="AX85" i="13"/>
  <c r="AX92" i="13"/>
  <c r="CR10" i="11"/>
  <c r="CR11" i="11"/>
  <c r="CR12" i="11"/>
  <c r="CR13" i="11"/>
  <c r="CR15" i="11" s="1"/>
  <c r="CR14" i="11"/>
  <c r="CR17" i="11"/>
  <c r="CR18" i="11"/>
  <c r="CR19" i="11"/>
  <c r="CR20" i="11"/>
  <c r="CR21" i="11"/>
  <c r="CR22" i="11"/>
  <c r="CR24" i="11"/>
  <c r="CR25" i="11"/>
  <c r="CR26" i="11"/>
  <c r="CR27" i="11"/>
  <c r="CR28" i="11"/>
  <c r="CR29" i="11"/>
  <c r="CR31" i="11"/>
  <c r="CR32" i="11"/>
  <c r="CR33" i="11"/>
  <c r="CR34" i="11"/>
  <c r="CR35" i="11"/>
  <c r="CR36" i="11"/>
  <c r="CR38" i="11"/>
  <c r="CR39" i="11"/>
  <c r="CR40" i="11"/>
  <c r="CR41" i="11"/>
  <c r="CR42" i="11"/>
  <c r="CR43" i="11"/>
  <c r="CR45" i="11"/>
  <c r="CR46" i="11"/>
  <c r="CR47" i="11"/>
  <c r="CR48" i="11"/>
  <c r="CR49" i="11"/>
  <c r="CR50" i="11"/>
  <c r="CR52" i="11"/>
  <c r="CR53" i="11"/>
  <c r="CR54" i="11"/>
  <c r="CR55" i="11"/>
  <c r="CR56" i="11"/>
  <c r="CR57" i="11"/>
  <c r="CR59" i="11"/>
  <c r="CR60" i="11"/>
  <c r="CR61" i="11"/>
  <c r="CR62" i="11"/>
  <c r="CR63" i="11"/>
  <c r="CR64" i="11"/>
  <c r="CR66" i="11"/>
  <c r="CR67" i="11"/>
  <c r="CR68" i="11"/>
  <c r="CR69" i="11"/>
  <c r="CR70" i="11"/>
  <c r="CR71" i="11"/>
  <c r="CR73" i="11"/>
  <c r="CR74" i="11"/>
  <c r="CR75" i="11"/>
  <c r="CR76" i="11"/>
  <c r="CR77" i="11"/>
  <c r="CR78" i="11"/>
  <c r="CR80" i="11"/>
  <c r="CR81" i="11"/>
  <c r="CR82" i="11"/>
  <c r="CR83" i="11"/>
  <c r="CR84" i="11"/>
  <c r="CR85" i="11"/>
  <c r="CR87" i="11"/>
  <c r="CR88" i="11"/>
  <c r="CR89" i="11"/>
  <c r="CR90" i="11"/>
  <c r="CR91" i="11"/>
  <c r="CR92" i="11"/>
  <c r="CR94" i="11"/>
  <c r="CR95" i="11"/>
  <c r="CR96" i="11"/>
  <c r="CR97" i="11"/>
  <c r="CR98" i="11"/>
  <c r="CR99" i="11"/>
  <c r="CR101" i="11"/>
  <c r="CR102" i="11"/>
  <c r="CR103" i="11"/>
  <c r="CR104" i="11"/>
  <c r="CR105" i="11"/>
  <c r="CR106" i="11"/>
  <c r="CR108" i="11"/>
  <c r="CR109" i="11"/>
  <c r="CR110" i="11"/>
  <c r="CR111" i="11"/>
  <c r="CR112" i="11"/>
  <c r="CR113" i="11"/>
  <c r="CR115" i="11"/>
  <c r="CR116" i="11"/>
  <c r="CR117" i="11"/>
  <c r="CR118" i="11"/>
  <c r="CR119" i="11"/>
  <c r="CR120" i="11"/>
  <c r="CR122" i="11"/>
  <c r="CR123" i="11"/>
  <c r="CR124" i="11"/>
  <c r="CR125" i="11"/>
  <c r="CR126" i="11"/>
  <c r="CR127" i="11"/>
  <c r="CR129" i="11"/>
  <c r="CR130" i="11"/>
  <c r="CR131" i="11"/>
  <c r="CR132" i="11"/>
  <c r="CR133" i="11"/>
  <c r="CR134" i="11"/>
  <c r="CR143" i="11"/>
  <c r="CR144" i="11"/>
  <c r="CR145" i="11"/>
  <c r="CR146" i="11"/>
  <c r="CR147" i="11"/>
  <c r="CR148" i="11"/>
  <c r="CR150" i="11"/>
  <c r="CR151" i="11"/>
  <c r="CR152" i="11"/>
  <c r="CR153" i="11"/>
  <c r="CR154" i="11"/>
  <c r="CR155" i="11"/>
  <c r="CR157" i="11"/>
  <c r="CR158" i="11"/>
  <c r="CR159" i="11"/>
  <c r="CR160" i="11"/>
  <c r="CR161" i="11"/>
  <c r="CR162" i="11"/>
  <c r="CR10" i="13"/>
  <c r="CR11" i="13"/>
  <c r="CR12" i="13"/>
  <c r="CR13" i="13"/>
  <c r="CR14" i="13"/>
  <c r="CR15" i="13"/>
  <c r="CR17" i="13"/>
  <c r="CR18" i="13"/>
  <c r="CR19" i="13"/>
  <c r="CR20" i="13"/>
  <c r="CR21" i="13"/>
  <c r="CR22" i="13"/>
  <c r="CR24" i="13"/>
  <c r="CR25" i="13"/>
  <c r="CR26" i="13"/>
  <c r="CR27" i="13"/>
  <c r="CR28" i="13"/>
  <c r="CR29" i="13"/>
  <c r="CR31" i="13"/>
  <c r="CR32" i="13"/>
  <c r="CR33" i="13"/>
  <c r="CR34" i="13"/>
  <c r="CR35" i="13"/>
  <c r="CR36" i="13"/>
  <c r="CR38" i="13"/>
  <c r="CR39" i="13"/>
  <c r="CR40" i="13"/>
  <c r="CR41" i="13"/>
  <c r="CR42" i="13"/>
  <c r="CR43" i="13"/>
  <c r="CR45" i="13"/>
  <c r="CR46" i="13"/>
  <c r="CR47" i="13"/>
  <c r="CR48" i="13"/>
  <c r="CR49" i="13"/>
  <c r="CR50" i="13"/>
  <c r="CR52" i="13"/>
  <c r="CR53" i="13"/>
  <c r="CR54" i="13"/>
  <c r="CR55" i="13"/>
  <c r="CR56" i="13"/>
  <c r="CR57" i="13"/>
  <c r="CR59" i="13"/>
  <c r="CR60" i="13"/>
  <c r="CR61" i="13"/>
  <c r="CR62" i="13"/>
  <c r="CR63" i="13"/>
  <c r="CR64" i="13"/>
  <c r="CR66" i="13"/>
  <c r="CR67" i="13"/>
  <c r="CR68" i="13"/>
  <c r="CR69" i="13"/>
  <c r="CR70" i="13"/>
  <c r="CR71" i="13"/>
  <c r="CR73" i="13"/>
  <c r="CR74" i="13"/>
  <c r="CR75" i="13"/>
  <c r="CR76" i="13"/>
  <c r="CR77" i="13"/>
  <c r="CR78" i="13"/>
  <c r="CR80" i="13"/>
  <c r="CR81" i="13"/>
  <c r="CR82" i="13"/>
  <c r="CR83" i="13"/>
  <c r="CR84" i="13"/>
  <c r="CR85" i="13"/>
  <c r="CR87" i="13"/>
  <c r="CR88" i="13"/>
  <c r="CR89" i="13"/>
  <c r="CR90" i="13"/>
  <c r="CR91" i="13"/>
  <c r="CR92" i="13"/>
  <c r="CR94" i="13"/>
  <c r="CR95" i="13"/>
  <c r="CR96" i="13"/>
  <c r="CR97" i="13"/>
  <c r="CR98" i="13"/>
  <c r="CR99" i="13"/>
  <c r="CR101" i="13"/>
  <c r="CR102" i="13"/>
  <c r="CR103" i="13"/>
  <c r="CR104" i="13"/>
  <c r="CR105" i="13"/>
  <c r="CR106" i="13"/>
  <c r="CR108" i="13"/>
  <c r="CR109" i="13"/>
  <c r="CR110" i="13"/>
  <c r="CR111" i="13"/>
  <c r="CR112" i="13"/>
  <c r="CR113" i="13"/>
  <c r="CR115" i="13"/>
  <c r="CR116" i="13"/>
  <c r="CR117" i="13"/>
  <c r="CR118" i="13"/>
  <c r="CR119" i="13"/>
  <c r="CR120" i="13"/>
  <c r="CR122" i="13"/>
  <c r="CR123" i="13"/>
  <c r="CR124" i="13"/>
  <c r="CR125" i="13"/>
  <c r="CR126" i="13"/>
  <c r="CR127" i="13"/>
  <c r="CR129" i="13"/>
  <c r="CR130" i="13"/>
  <c r="CR131" i="13"/>
  <c r="CR132" i="13"/>
  <c r="CR133" i="13"/>
  <c r="CR134" i="13"/>
  <c r="CR143" i="13"/>
  <c r="CR144" i="13"/>
  <c r="CR145" i="13"/>
  <c r="CR146" i="13"/>
  <c r="CR147" i="13"/>
  <c r="CR148" i="13"/>
  <c r="CR150" i="13"/>
  <c r="CR151" i="13"/>
  <c r="CR152" i="13"/>
  <c r="CR153" i="13"/>
  <c r="CR154" i="13"/>
  <c r="CR155" i="13"/>
  <c r="CR157" i="13"/>
  <c r="CR158" i="13"/>
  <c r="CR159" i="13"/>
  <c r="CR160" i="13"/>
  <c r="CR161" i="13"/>
  <c r="CR162" i="13"/>
  <c r="CR10" i="14"/>
  <c r="CR11" i="14"/>
  <c r="CR12" i="14"/>
  <c r="CR13" i="14"/>
  <c r="CR14" i="14"/>
  <c r="CR15" i="14"/>
  <c r="CR17" i="14"/>
  <c r="CR18" i="14"/>
  <c r="CR19" i="14"/>
  <c r="CR20" i="14"/>
  <c r="CR21" i="14"/>
  <c r="CR22" i="14"/>
  <c r="CR24" i="14"/>
  <c r="CR25" i="14"/>
  <c r="CR26" i="14"/>
  <c r="CR27" i="14"/>
  <c r="CR28" i="14"/>
  <c r="CR29" i="14"/>
  <c r="CR31" i="14"/>
  <c r="CR32" i="14"/>
  <c r="CR33" i="14"/>
  <c r="CR34" i="14"/>
  <c r="CR35" i="14"/>
  <c r="CR36" i="14"/>
  <c r="CR38" i="14"/>
  <c r="CR39" i="14"/>
  <c r="CR40" i="14"/>
  <c r="CR41" i="14"/>
  <c r="CR42" i="14"/>
  <c r="CR43" i="14"/>
  <c r="CR45" i="14"/>
  <c r="CR46" i="14"/>
  <c r="CR47" i="14"/>
  <c r="CR48" i="14"/>
  <c r="CR49" i="14"/>
  <c r="CR50" i="14"/>
  <c r="CR52" i="14"/>
  <c r="CR53" i="14"/>
  <c r="CR54" i="14"/>
  <c r="CR55" i="14"/>
  <c r="CR56" i="14"/>
  <c r="CR57" i="14"/>
  <c r="CR59" i="14"/>
  <c r="CR60" i="14"/>
  <c r="CR61" i="14"/>
  <c r="CR62" i="14"/>
  <c r="CR63" i="14"/>
  <c r="CR64" i="14"/>
  <c r="CR66" i="14"/>
  <c r="CR67" i="14"/>
  <c r="CR68" i="14"/>
  <c r="CR69" i="14"/>
  <c r="CR70" i="14"/>
  <c r="CR71" i="14"/>
  <c r="CR73" i="14"/>
  <c r="CR74" i="14"/>
  <c r="CR75" i="14"/>
  <c r="CR76" i="14"/>
  <c r="CR77" i="14"/>
  <c r="CR78" i="14"/>
  <c r="CR80" i="14"/>
  <c r="CR81" i="14"/>
  <c r="CR82" i="14"/>
  <c r="CR83" i="14"/>
  <c r="CR84" i="14"/>
  <c r="CR85" i="14"/>
  <c r="CR87" i="14"/>
  <c r="CR88" i="14"/>
  <c r="CR89" i="14"/>
  <c r="CR90" i="14"/>
  <c r="CR91" i="14"/>
  <c r="CR92" i="14"/>
  <c r="CR94" i="14"/>
  <c r="CR95" i="14"/>
  <c r="CR96" i="14"/>
  <c r="CR97" i="14"/>
  <c r="CR98" i="14"/>
  <c r="CR99" i="14"/>
  <c r="CR101" i="14"/>
  <c r="CR102" i="14"/>
  <c r="CR103" i="14"/>
  <c r="CR104" i="14"/>
  <c r="CR105" i="14"/>
  <c r="CR106" i="14"/>
  <c r="CR108" i="14"/>
  <c r="CR109" i="14"/>
  <c r="CR110" i="14"/>
  <c r="CR111" i="14"/>
  <c r="CR112" i="14"/>
  <c r="CR113" i="14"/>
  <c r="CR115" i="14"/>
  <c r="CR116" i="14"/>
  <c r="CR117" i="14"/>
  <c r="CR118" i="14"/>
  <c r="CR119" i="14"/>
  <c r="CR120" i="14"/>
  <c r="CR122" i="14"/>
  <c r="CR123" i="14"/>
  <c r="CR124" i="14"/>
  <c r="CR125" i="14"/>
  <c r="CR126" i="14"/>
  <c r="CR127" i="14"/>
  <c r="CR129" i="14"/>
  <c r="CR130" i="14"/>
  <c r="CR131" i="14"/>
  <c r="CR132" i="14"/>
  <c r="CR133" i="14"/>
  <c r="CR134" i="14"/>
  <c r="CR143" i="14"/>
  <c r="CR144" i="14"/>
  <c r="CR145" i="14"/>
  <c r="CR146" i="14"/>
  <c r="CR147" i="14"/>
  <c r="CR148" i="14"/>
  <c r="CR150" i="14"/>
  <c r="CR151" i="14"/>
  <c r="CR152" i="14"/>
  <c r="CR153" i="14"/>
  <c r="CR154" i="14"/>
  <c r="CR155" i="14"/>
  <c r="CR157" i="14"/>
  <c r="CR158" i="14"/>
  <c r="CR159" i="14"/>
  <c r="CR160" i="14"/>
  <c r="CR161" i="14"/>
  <c r="CR162" i="14"/>
  <c r="CR10" i="15"/>
  <c r="CR11" i="15"/>
  <c r="CR12" i="15"/>
  <c r="CR13" i="15"/>
  <c r="CR14" i="15"/>
  <c r="CR15" i="15"/>
  <c r="CR17" i="15"/>
  <c r="CR18" i="15"/>
  <c r="CR19" i="15"/>
  <c r="CR20" i="15"/>
  <c r="CR21" i="15"/>
  <c r="CR22" i="15"/>
  <c r="CR24" i="15"/>
  <c r="CR25" i="15"/>
  <c r="CR26" i="15"/>
  <c r="CR27" i="15"/>
  <c r="CR28" i="15"/>
  <c r="CR29" i="15"/>
  <c r="CR31" i="15"/>
  <c r="CR32" i="15"/>
  <c r="CR33" i="15"/>
  <c r="CR34" i="15"/>
  <c r="CR35" i="15"/>
  <c r="CR36" i="15"/>
  <c r="CR38" i="15"/>
  <c r="CR39" i="15"/>
  <c r="CR40" i="15"/>
  <c r="CR41" i="15"/>
  <c r="CR42" i="15"/>
  <c r="CR43" i="15"/>
  <c r="CR45" i="15"/>
  <c r="CR46" i="15"/>
  <c r="CR47" i="15"/>
  <c r="CR48" i="15"/>
  <c r="CR49" i="15"/>
  <c r="CR50" i="15"/>
  <c r="CR52" i="15"/>
  <c r="CR53" i="15"/>
  <c r="CR54" i="15"/>
  <c r="CR55" i="15"/>
  <c r="CR56" i="15"/>
  <c r="CR57" i="15"/>
  <c r="CR59" i="15"/>
  <c r="CR60" i="15"/>
  <c r="CR61" i="15"/>
  <c r="CR62" i="15"/>
  <c r="CR63" i="15"/>
  <c r="CR64" i="15"/>
  <c r="CR66" i="15"/>
  <c r="CR67" i="15"/>
  <c r="CR68" i="15"/>
  <c r="CR69" i="15"/>
  <c r="CR70" i="15"/>
  <c r="CR71" i="15"/>
  <c r="CR73" i="15"/>
  <c r="CR74" i="15"/>
  <c r="CR75" i="15"/>
  <c r="CR76" i="15"/>
  <c r="CR77" i="15"/>
  <c r="CR78" i="15"/>
  <c r="CR80" i="15"/>
  <c r="CR81" i="15"/>
  <c r="CR82" i="15"/>
  <c r="CR83" i="15"/>
  <c r="CR84" i="15"/>
  <c r="CR85" i="15"/>
  <c r="CR87" i="15"/>
  <c r="CR88" i="15"/>
  <c r="CR89" i="15"/>
  <c r="CR90" i="15"/>
  <c r="CR91" i="15"/>
  <c r="CR92" i="15"/>
  <c r="CR94" i="15"/>
  <c r="CR95" i="15"/>
  <c r="CR96" i="15"/>
  <c r="CR97" i="15"/>
  <c r="CR98" i="15"/>
  <c r="CR99" i="15"/>
  <c r="CR101" i="15"/>
  <c r="CR102" i="15"/>
  <c r="CR103" i="15"/>
  <c r="CR104" i="15"/>
  <c r="CR105" i="15"/>
  <c r="CR106" i="15"/>
  <c r="CR108" i="15"/>
  <c r="CR109" i="15"/>
  <c r="CR110" i="15"/>
  <c r="CR111" i="15"/>
  <c r="CR112" i="15"/>
  <c r="CR113" i="15"/>
  <c r="CR115" i="15"/>
  <c r="CR116" i="15"/>
  <c r="CR117" i="15"/>
  <c r="CR118" i="15"/>
  <c r="CR119" i="15"/>
  <c r="CR120" i="15"/>
  <c r="CR122" i="15"/>
  <c r="CR123" i="15"/>
  <c r="CR124" i="15"/>
  <c r="CR125" i="15"/>
  <c r="CR126" i="15"/>
  <c r="CR127" i="15"/>
  <c r="CR129" i="15"/>
  <c r="CR130" i="15"/>
  <c r="CR131" i="15"/>
  <c r="CR132" i="15"/>
  <c r="CR133" i="15"/>
  <c r="CR134" i="15"/>
  <c r="CR143" i="15"/>
  <c r="CR144" i="15"/>
  <c r="CR145" i="15"/>
  <c r="CR146" i="15"/>
  <c r="CR147" i="15"/>
  <c r="CR148" i="15"/>
  <c r="CR150" i="15"/>
  <c r="CR151" i="15"/>
  <c r="CR152" i="15"/>
  <c r="CR153" i="15"/>
  <c r="CR154" i="15"/>
  <c r="CR155" i="15"/>
  <c r="CR157" i="15"/>
  <c r="CR158" i="15"/>
  <c r="CR159" i="15"/>
  <c r="CR160" i="15"/>
  <c r="CR161" i="15"/>
  <c r="CR162" i="15"/>
  <c r="AX157" i="13"/>
  <c r="AX158" i="13"/>
  <c r="AX159" i="13"/>
  <c r="AX160" i="13"/>
  <c r="AX161" i="13"/>
  <c r="AX162" i="13"/>
  <c r="AX157" i="11"/>
  <c r="AX158" i="11"/>
  <c r="AX159" i="11"/>
  <c r="AX160" i="11"/>
  <c r="AX161" i="11"/>
  <c r="AX162" i="11"/>
  <c r="AX80" i="11"/>
  <c r="AX85" i="11" s="1"/>
  <c r="AX81" i="11"/>
  <c r="AX82" i="11"/>
  <c r="AX83" i="11"/>
  <c r="AX84" i="11"/>
  <c r="AX92" i="11"/>
  <c r="L2060" i="23"/>
  <c r="L2061" i="23"/>
  <c r="L2062" i="23"/>
  <c r="L2063" i="23"/>
  <c r="L2064" i="23"/>
  <c r="L2065" i="23"/>
  <c r="L2066" i="23"/>
  <c r="L2067" i="23"/>
  <c r="L2068" i="23"/>
  <c r="L2069" i="23"/>
  <c r="L2070" i="23"/>
  <c r="L2071" i="23"/>
  <c r="L2072" i="23"/>
  <c r="L2073" i="23"/>
  <c r="L2074" i="23"/>
  <c r="L2075" i="23"/>
  <c r="L2076" i="23"/>
  <c r="L2077" i="23"/>
  <c r="L2078" i="23"/>
  <c r="L2079" i="23"/>
  <c r="L2080" i="23"/>
  <c r="L2081" i="23"/>
  <c r="L2082" i="23"/>
  <c r="L2083" i="23"/>
  <c r="L2084" i="23"/>
  <c r="L2085" i="23"/>
  <c r="L2086" i="23"/>
  <c r="L2087" i="23"/>
  <c r="L2088" i="23"/>
  <c r="L2089" i="23"/>
  <c r="L2090" i="23"/>
  <c r="L2091" i="23"/>
  <c r="L2092" i="23"/>
  <c r="L2093" i="23"/>
  <c r="L2094" i="23"/>
  <c r="L2095" i="23"/>
  <c r="L2096" i="23"/>
  <c r="L2097" i="23"/>
  <c r="L2098" i="23"/>
  <c r="L2099" i="23"/>
  <c r="L2100" i="23"/>
  <c r="L2101" i="23"/>
  <c r="L2102" i="23"/>
  <c r="L2103" i="23"/>
  <c r="AX78" i="11" l="1"/>
  <c r="Q7750" i="25"/>
  <c r="Q7751" i="25"/>
  <c r="Q7752" i="25"/>
  <c r="Q7753" i="25"/>
  <c r="Q7754" i="25"/>
  <c r="Q7755" i="25"/>
  <c r="Q7756" i="25"/>
  <c r="Q7757" i="25"/>
  <c r="Q7758" i="25"/>
  <c r="Q7759" i="25"/>
  <c r="Q7760" i="25"/>
  <c r="Q7761" i="25"/>
  <c r="Q7762" i="25"/>
  <c r="Q7763" i="25"/>
  <c r="Q7764" i="25"/>
  <c r="Q7765" i="25"/>
  <c r="Q7766" i="25"/>
  <c r="Q7767" i="25"/>
  <c r="Q7768" i="25"/>
  <c r="Q7769" i="25"/>
  <c r="Q7770" i="25"/>
  <c r="Q7771" i="25"/>
  <c r="Q7772" i="25"/>
  <c r="Q7773" i="25"/>
  <c r="Q7774" i="25"/>
  <c r="Q7775" i="25"/>
  <c r="Q7776" i="25"/>
  <c r="Q7777" i="25"/>
  <c r="Q7778" i="25"/>
  <c r="Q7779" i="25"/>
  <c r="Q7780" i="25"/>
  <c r="Q7781" i="25"/>
  <c r="Q7782" i="25"/>
  <c r="Q7783" i="25"/>
  <c r="Q7784" i="25"/>
  <c r="Q7785" i="25"/>
  <c r="Q7786" i="25"/>
  <c r="Q7787" i="25"/>
  <c r="Q7788" i="25"/>
  <c r="Q7789" i="25"/>
  <c r="Q7790" i="25"/>
  <c r="Q7791" i="25"/>
  <c r="Q7792" i="25"/>
  <c r="Q7793" i="25"/>
  <c r="Q7794" i="25"/>
  <c r="Q7795" i="25"/>
  <c r="Q7796" i="25"/>
  <c r="Q7797" i="25"/>
  <c r="Q7798" i="25"/>
  <c r="Q7799" i="25"/>
  <c r="Q7800" i="25"/>
  <c r="Q7801" i="25"/>
  <c r="Q7802" i="25"/>
  <c r="Q7803" i="25"/>
  <c r="Q7804" i="25"/>
  <c r="Q7805" i="25"/>
  <c r="Q7806" i="25"/>
  <c r="Q7807" i="25"/>
  <c r="Q7808" i="25"/>
  <c r="Q7809" i="25"/>
  <c r="Q7810" i="25"/>
  <c r="Q7811" i="25"/>
  <c r="Q7812" i="25"/>
  <c r="Q7813" i="25"/>
  <c r="Q7814" i="25"/>
  <c r="Q7815" i="25"/>
  <c r="Q7816" i="25"/>
  <c r="Q7817" i="25"/>
  <c r="Q7818" i="25"/>
  <c r="Q7819" i="25"/>
  <c r="Q7820" i="25"/>
  <c r="Q7821" i="25"/>
  <c r="Q7822" i="25"/>
  <c r="Q7823" i="25"/>
  <c r="Q7824" i="25"/>
  <c r="Q7825" i="25"/>
  <c r="Q7826" i="25"/>
  <c r="Q7827" i="25"/>
  <c r="Q7828" i="25"/>
  <c r="Q7829" i="25"/>
  <c r="Q7830" i="25"/>
  <c r="Q7831" i="25"/>
  <c r="Q7832" i="25"/>
  <c r="Q7833" i="25"/>
  <c r="Q7834" i="25"/>
  <c r="Q7835" i="25"/>
  <c r="Q7836" i="25"/>
  <c r="Q7837" i="25"/>
  <c r="Q7838" i="25"/>
  <c r="Q7839" i="25"/>
  <c r="Q7840" i="25"/>
  <c r="Q7841" i="25"/>
  <c r="Q7842" i="25"/>
  <c r="Q7843" i="25"/>
  <c r="Q7844" i="25"/>
  <c r="Q7845" i="25"/>
  <c r="Q7846" i="25"/>
  <c r="Q7847" i="25"/>
  <c r="Q7848" i="25"/>
  <c r="Q7849" i="25"/>
  <c r="Q7850" i="25"/>
  <c r="Q7851" i="25"/>
  <c r="Q7852" i="25"/>
  <c r="Q7853" i="25"/>
  <c r="Q7854" i="25"/>
  <c r="Q7855" i="25"/>
  <c r="Q7856" i="25"/>
  <c r="Q7857" i="25"/>
  <c r="Q7858" i="25"/>
  <c r="Q7859" i="25"/>
  <c r="Q7860" i="25"/>
  <c r="Q7861" i="25"/>
  <c r="Q7862" i="25"/>
  <c r="Q7863" i="25"/>
  <c r="Q7864" i="25"/>
  <c r="Q7865" i="25"/>
  <c r="Q7866" i="25"/>
  <c r="Q7867" i="25"/>
  <c r="Q7868" i="25"/>
  <c r="Q7869" i="25"/>
  <c r="Q7870" i="25"/>
  <c r="Q7871" i="25"/>
  <c r="Q7872" i="25"/>
  <c r="Q7873" i="25"/>
  <c r="Q7874" i="25"/>
  <c r="Q7875" i="25"/>
  <c r="Q7876" i="25"/>
  <c r="Q7877" i="25"/>
  <c r="Q7878" i="25"/>
  <c r="Q7879" i="25"/>
  <c r="Q7880" i="25"/>
  <c r="Q7881" i="25"/>
  <c r="Q7882" i="25"/>
  <c r="Q7883" i="25"/>
  <c r="Q7884" i="25"/>
  <c r="Q7885" i="25"/>
  <c r="Q7886" i="25"/>
  <c r="Q7887" i="25"/>
  <c r="Q7888" i="25"/>
  <c r="Q7889" i="25"/>
  <c r="Q7890" i="25"/>
  <c r="Q7891" i="25"/>
  <c r="Q7892" i="25"/>
  <c r="Q7893" i="25"/>
  <c r="Q7894" i="25"/>
  <c r="Q7895" i="25"/>
  <c r="Q7896" i="25"/>
  <c r="Q7897" i="25"/>
  <c r="Q7898" i="25"/>
  <c r="CQ10" i="13"/>
  <c r="CQ15" i="13" s="1"/>
  <c r="CQ11" i="13"/>
  <c r="CQ12" i="13"/>
  <c r="CQ13" i="13"/>
  <c r="CQ14" i="13"/>
  <c r="CQ17" i="13"/>
  <c r="CQ18" i="13"/>
  <c r="CQ19" i="13"/>
  <c r="CQ20" i="13"/>
  <c r="CQ21" i="13"/>
  <c r="CQ24" i="13"/>
  <c r="CQ25" i="13"/>
  <c r="CQ26" i="13"/>
  <c r="CQ27" i="13"/>
  <c r="CQ28" i="13"/>
  <c r="CQ31" i="13"/>
  <c r="CQ32" i="13"/>
  <c r="CQ33" i="13"/>
  <c r="CQ34" i="13"/>
  <c r="CQ35" i="13"/>
  <c r="CQ38" i="13"/>
  <c r="CQ39" i="13"/>
  <c r="CQ40" i="13"/>
  <c r="CQ41" i="13"/>
  <c r="CQ42" i="13"/>
  <c r="CQ45" i="13"/>
  <c r="CQ46" i="13"/>
  <c r="CQ47" i="13"/>
  <c r="CQ48" i="13"/>
  <c r="CQ49" i="13"/>
  <c r="CQ52" i="13"/>
  <c r="CQ53" i="13"/>
  <c r="CQ54" i="13"/>
  <c r="CQ55" i="13"/>
  <c r="CQ56" i="13"/>
  <c r="CQ59" i="13"/>
  <c r="CQ64" i="13" s="1"/>
  <c r="CQ60" i="13"/>
  <c r="CQ61" i="13"/>
  <c r="CQ62" i="13"/>
  <c r="CQ63" i="13"/>
  <c r="CQ66" i="13"/>
  <c r="CQ67" i="13"/>
  <c r="CQ68" i="13"/>
  <c r="CQ69" i="13"/>
  <c r="CQ70" i="13"/>
  <c r="CQ73" i="13"/>
  <c r="CQ74" i="13"/>
  <c r="CQ75" i="13"/>
  <c r="CQ76" i="13"/>
  <c r="CQ77" i="13"/>
  <c r="CQ87" i="13"/>
  <c r="CQ88" i="13"/>
  <c r="CQ89" i="13"/>
  <c r="CQ90" i="13"/>
  <c r="CQ91" i="13"/>
  <c r="CQ94" i="13"/>
  <c r="CQ95" i="13"/>
  <c r="CQ96" i="13"/>
  <c r="CQ97" i="13"/>
  <c r="CQ98" i="13"/>
  <c r="CQ101" i="13"/>
  <c r="CQ102" i="13"/>
  <c r="CQ103" i="13"/>
  <c r="CQ104" i="13"/>
  <c r="CQ105" i="13"/>
  <c r="CQ108" i="13"/>
  <c r="CQ109" i="13"/>
  <c r="CQ110" i="13"/>
  <c r="CQ111" i="13"/>
  <c r="CQ112" i="13"/>
  <c r="CQ115" i="13"/>
  <c r="CQ116" i="13"/>
  <c r="CQ117" i="13"/>
  <c r="CQ118" i="13"/>
  <c r="CQ119" i="13"/>
  <c r="CQ122" i="13"/>
  <c r="CQ123" i="13"/>
  <c r="CQ124" i="13"/>
  <c r="CQ125" i="13"/>
  <c r="CQ126" i="13"/>
  <c r="CQ129" i="13"/>
  <c r="CQ130" i="13"/>
  <c r="CQ131" i="13"/>
  <c r="CQ132" i="13"/>
  <c r="CQ133" i="13"/>
  <c r="CQ143" i="13"/>
  <c r="CQ144" i="13"/>
  <c r="CQ145" i="13"/>
  <c r="CQ146" i="13"/>
  <c r="CQ147" i="13"/>
  <c r="CQ150" i="13"/>
  <c r="CQ155" i="13" s="1"/>
  <c r="CQ151" i="13"/>
  <c r="CQ152" i="13"/>
  <c r="CQ153" i="13"/>
  <c r="CQ154" i="13"/>
  <c r="CQ10" i="14"/>
  <c r="CQ11" i="14"/>
  <c r="CQ15" i="14" s="1"/>
  <c r="CQ12" i="14"/>
  <c r="CQ13" i="14"/>
  <c r="CQ14" i="14"/>
  <c r="CQ17" i="14"/>
  <c r="CQ18" i="14"/>
  <c r="CQ19" i="14"/>
  <c r="CQ20" i="14"/>
  <c r="CQ21" i="14"/>
  <c r="CQ22" i="14" s="1"/>
  <c r="CQ24" i="14"/>
  <c r="CQ25" i="14"/>
  <c r="CQ26" i="14"/>
  <c r="CQ27" i="14"/>
  <c r="CQ28" i="14"/>
  <c r="CQ31" i="14"/>
  <c r="CQ32" i="14"/>
  <c r="CQ33" i="14"/>
  <c r="CQ34" i="14"/>
  <c r="CQ35" i="14"/>
  <c r="CQ38" i="14"/>
  <c r="CQ39" i="14"/>
  <c r="CQ40" i="14"/>
  <c r="CQ41" i="14"/>
  <c r="CQ42" i="14"/>
  <c r="CQ45" i="14"/>
  <c r="CQ46" i="14"/>
  <c r="CQ47" i="14"/>
  <c r="CQ48" i="14"/>
  <c r="CQ49" i="14"/>
  <c r="CQ52" i="14"/>
  <c r="CQ53" i="14"/>
  <c r="CQ54" i="14"/>
  <c r="CQ55" i="14"/>
  <c r="CQ56" i="14"/>
  <c r="CQ59" i="14"/>
  <c r="CQ60" i="14"/>
  <c r="CQ61" i="14"/>
  <c r="CQ62" i="14"/>
  <c r="CQ63" i="14"/>
  <c r="CQ66" i="14"/>
  <c r="CQ67" i="14"/>
  <c r="CQ68" i="14"/>
  <c r="CQ69" i="14"/>
  <c r="CQ70" i="14"/>
  <c r="CQ73" i="14"/>
  <c r="CQ74" i="14"/>
  <c r="CQ75" i="14"/>
  <c r="CQ76" i="14"/>
  <c r="CQ77" i="14"/>
  <c r="CQ78" i="14" s="1"/>
  <c r="CQ80" i="14"/>
  <c r="CQ81" i="14"/>
  <c r="CQ82" i="14"/>
  <c r="CQ83" i="14"/>
  <c r="CQ84" i="14"/>
  <c r="CQ87" i="14"/>
  <c r="CQ88" i="14"/>
  <c r="CQ89" i="14"/>
  <c r="CQ90" i="14"/>
  <c r="CQ91" i="14"/>
  <c r="CQ92" i="14" s="1"/>
  <c r="CQ94" i="14"/>
  <c r="CQ95" i="14"/>
  <c r="CQ99" i="14" s="1"/>
  <c r="CQ96" i="14"/>
  <c r="CQ97" i="14"/>
  <c r="CQ98" i="14"/>
  <c r="CQ101" i="14"/>
  <c r="CQ102" i="14"/>
  <c r="CQ103" i="14"/>
  <c r="CQ104" i="14"/>
  <c r="CQ105" i="14"/>
  <c r="CQ108" i="14"/>
  <c r="CQ109" i="14"/>
  <c r="CQ110" i="14"/>
  <c r="CQ111" i="14"/>
  <c r="CQ112" i="14"/>
  <c r="CQ115" i="14"/>
  <c r="CQ116" i="14"/>
  <c r="CQ117" i="14"/>
  <c r="CQ118" i="14"/>
  <c r="CQ119" i="14"/>
  <c r="CQ122" i="14"/>
  <c r="CQ123" i="14"/>
  <c r="CQ124" i="14"/>
  <c r="CQ125" i="14"/>
  <c r="CQ126" i="14"/>
  <c r="CQ129" i="14"/>
  <c r="CQ130" i="14"/>
  <c r="CQ131" i="14"/>
  <c r="CQ132" i="14"/>
  <c r="CQ133" i="14"/>
  <c r="CQ143" i="14"/>
  <c r="CQ144" i="14"/>
  <c r="CQ145" i="14"/>
  <c r="CQ146" i="14"/>
  <c r="CQ147" i="14"/>
  <c r="CQ150" i="14"/>
  <c r="CQ151" i="14"/>
  <c r="CQ152" i="14"/>
  <c r="CQ153" i="14"/>
  <c r="CQ154" i="14"/>
  <c r="CQ10" i="15"/>
  <c r="CQ15" i="15" s="1"/>
  <c r="CQ11" i="15"/>
  <c r="CQ12" i="15"/>
  <c r="CQ13" i="15"/>
  <c r="CQ14" i="15"/>
  <c r="CQ17" i="15"/>
  <c r="CQ22" i="15" s="1"/>
  <c r="CQ18" i="15"/>
  <c r="CQ19" i="15"/>
  <c r="CQ20" i="15"/>
  <c r="CQ21" i="15"/>
  <c r="CQ24" i="15"/>
  <c r="CQ29" i="15" s="1"/>
  <c r="CQ25" i="15"/>
  <c r="CQ26" i="15"/>
  <c r="CQ27" i="15"/>
  <c r="CQ28" i="15"/>
  <c r="CQ31" i="15"/>
  <c r="CQ32" i="15"/>
  <c r="CQ33" i="15"/>
  <c r="CQ34" i="15"/>
  <c r="CQ35" i="15"/>
  <c r="CQ38" i="15"/>
  <c r="CQ39" i="15"/>
  <c r="CQ40" i="15"/>
  <c r="CQ41" i="15"/>
  <c r="CQ42" i="15"/>
  <c r="CQ43" i="15"/>
  <c r="CQ45" i="15"/>
  <c r="CQ46" i="15"/>
  <c r="CQ47" i="15"/>
  <c r="CQ48" i="15"/>
  <c r="CQ49" i="15"/>
  <c r="CQ52" i="15"/>
  <c r="CQ53" i="15"/>
  <c r="CQ54" i="15"/>
  <c r="CQ55" i="15"/>
  <c r="CQ56" i="15"/>
  <c r="CQ57" i="15"/>
  <c r="CQ59" i="15"/>
  <c r="CQ64" i="15" s="1"/>
  <c r="CQ60" i="15"/>
  <c r="CQ61" i="15"/>
  <c r="CQ62" i="15"/>
  <c r="CQ63" i="15"/>
  <c r="CQ66" i="15"/>
  <c r="CQ67" i="15"/>
  <c r="CQ68" i="15"/>
  <c r="CQ69" i="15"/>
  <c r="CQ70" i="15"/>
  <c r="CQ71" i="15"/>
  <c r="CQ73" i="15"/>
  <c r="CQ74" i="15"/>
  <c r="CQ75" i="15"/>
  <c r="CQ76" i="15"/>
  <c r="CQ77" i="15"/>
  <c r="CQ80" i="15"/>
  <c r="CQ81" i="15"/>
  <c r="CQ82" i="15"/>
  <c r="CQ83" i="15"/>
  <c r="CQ84" i="15"/>
  <c r="CQ85" i="15"/>
  <c r="CQ87" i="15"/>
  <c r="CQ88" i="15"/>
  <c r="CQ89" i="15"/>
  <c r="CQ90" i="15"/>
  <c r="CQ91" i="15"/>
  <c r="CQ94" i="15"/>
  <c r="CQ99" i="15" s="1"/>
  <c r="CQ95" i="15"/>
  <c r="CQ96" i="15"/>
  <c r="CQ97" i="15"/>
  <c r="CQ98" i="15"/>
  <c r="CQ101" i="15"/>
  <c r="CQ102" i="15"/>
  <c r="CQ103" i="15"/>
  <c r="CQ104" i="15"/>
  <c r="CQ105" i="15"/>
  <c r="CQ108" i="15"/>
  <c r="CQ113" i="15" s="1"/>
  <c r="CQ109" i="15"/>
  <c r="CQ110" i="15"/>
  <c r="CQ111" i="15"/>
  <c r="CQ112" i="15"/>
  <c r="CQ115" i="15"/>
  <c r="CQ116" i="15"/>
  <c r="CQ117" i="15"/>
  <c r="CQ118" i="15"/>
  <c r="CQ119" i="15"/>
  <c r="CQ122" i="15"/>
  <c r="CQ123" i="15"/>
  <c r="CQ124" i="15"/>
  <c r="CQ127" i="15" s="1"/>
  <c r="CQ125" i="15"/>
  <c r="CQ126" i="15"/>
  <c r="CQ129" i="15"/>
  <c r="CQ130" i="15"/>
  <c r="CQ131" i="15"/>
  <c r="CQ132" i="15"/>
  <c r="CQ133" i="15"/>
  <c r="CQ143" i="15"/>
  <c r="CQ148" i="15" s="1"/>
  <c r="CQ144" i="15"/>
  <c r="CQ145" i="15"/>
  <c r="CQ146" i="15"/>
  <c r="CQ147" i="15"/>
  <c r="CQ150" i="15"/>
  <c r="CQ151" i="15"/>
  <c r="CQ152" i="15"/>
  <c r="CQ153" i="15"/>
  <c r="CQ154" i="15"/>
  <c r="CQ10" i="11"/>
  <c r="CQ11" i="11"/>
  <c r="CQ12" i="11"/>
  <c r="CQ13" i="11"/>
  <c r="CQ14" i="11"/>
  <c r="CQ17" i="11"/>
  <c r="CQ18" i="11"/>
  <c r="CQ19" i="11"/>
  <c r="CQ20" i="11"/>
  <c r="CQ21" i="11"/>
  <c r="CQ24" i="11"/>
  <c r="CQ29" i="11" s="1"/>
  <c r="CQ25" i="11"/>
  <c r="CQ26" i="11"/>
  <c r="CQ27" i="11"/>
  <c r="CQ28" i="11"/>
  <c r="CQ31" i="11"/>
  <c r="CQ32" i="11"/>
  <c r="CQ33" i="11"/>
  <c r="CQ34" i="11"/>
  <c r="CQ35" i="11"/>
  <c r="CQ38" i="11"/>
  <c r="CQ39" i="11"/>
  <c r="CQ40" i="11"/>
  <c r="CQ41" i="11"/>
  <c r="CQ42" i="11"/>
  <c r="CQ45" i="11"/>
  <c r="CQ46" i="11"/>
  <c r="CQ47" i="11"/>
  <c r="CQ48" i="11"/>
  <c r="CQ49" i="11"/>
  <c r="CQ52" i="11"/>
  <c r="CQ53" i="11"/>
  <c r="CQ54" i="11"/>
  <c r="CQ55" i="11"/>
  <c r="CQ56" i="11"/>
  <c r="CQ59" i="11"/>
  <c r="CQ60" i="11"/>
  <c r="CQ61" i="11"/>
  <c r="CQ62" i="11"/>
  <c r="CQ63" i="11"/>
  <c r="CQ66" i="11"/>
  <c r="CQ67" i="11"/>
  <c r="CQ68" i="11"/>
  <c r="CQ69" i="11"/>
  <c r="CQ70" i="11"/>
  <c r="CQ73" i="11"/>
  <c r="CQ74" i="11"/>
  <c r="CQ75" i="11"/>
  <c r="CQ76" i="11"/>
  <c r="CQ77" i="11"/>
  <c r="CQ87" i="11"/>
  <c r="CQ92" i="11" s="1"/>
  <c r="CQ88" i="11"/>
  <c r="CQ89" i="11"/>
  <c r="CQ90" i="11"/>
  <c r="CQ91" i="11"/>
  <c r="CQ94" i="11"/>
  <c r="CQ95" i="11"/>
  <c r="CQ96" i="11"/>
  <c r="CQ97" i="11"/>
  <c r="CQ98" i="11"/>
  <c r="CQ101" i="11"/>
  <c r="CQ102" i="11"/>
  <c r="CQ103" i="11"/>
  <c r="CQ104" i="11"/>
  <c r="CQ105" i="11"/>
  <c r="CQ108" i="11"/>
  <c r="CQ113" i="11" s="1"/>
  <c r="CQ109" i="11"/>
  <c r="CQ110" i="11"/>
  <c r="CQ111" i="11"/>
  <c r="CQ112" i="11"/>
  <c r="CQ115" i="11"/>
  <c r="CQ116" i="11"/>
  <c r="CQ117" i="11"/>
  <c r="CQ118" i="11"/>
  <c r="CQ119" i="11"/>
  <c r="CQ122" i="11"/>
  <c r="CQ123" i="11"/>
  <c r="CQ124" i="11"/>
  <c r="CQ125" i="11"/>
  <c r="CQ126" i="11"/>
  <c r="CQ129" i="11"/>
  <c r="CQ130" i="11"/>
  <c r="CQ131" i="11"/>
  <c r="CQ132" i="11"/>
  <c r="CQ133" i="11"/>
  <c r="CQ143" i="11"/>
  <c r="CQ144" i="11"/>
  <c r="CQ145" i="11"/>
  <c r="CQ146" i="11"/>
  <c r="CQ147" i="11"/>
  <c r="CQ150" i="11"/>
  <c r="CQ151" i="11"/>
  <c r="CQ152" i="11"/>
  <c r="CQ153" i="11"/>
  <c r="CQ154" i="11"/>
  <c r="AW157" i="13"/>
  <c r="AW158" i="13"/>
  <c r="AW159" i="13"/>
  <c r="AW160" i="13"/>
  <c r="AW161" i="13"/>
  <c r="AW162" i="13"/>
  <c r="AW157" i="14"/>
  <c r="AW158" i="14"/>
  <c r="AW159" i="14"/>
  <c r="AW160" i="14"/>
  <c r="AW161" i="14"/>
  <c r="AW162" i="14"/>
  <c r="AW157" i="15"/>
  <c r="AW158" i="15"/>
  <c r="AW159" i="15"/>
  <c r="AW160" i="15"/>
  <c r="AW161" i="15"/>
  <c r="AW162" i="15"/>
  <c r="AW157" i="11"/>
  <c r="AW158" i="11"/>
  <c r="AW159" i="11"/>
  <c r="AW160" i="11"/>
  <c r="AW161" i="11"/>
  <c r="AW162" i="11"/>
  <c r="AW80" i="13"/>
  <c r="AW78" i="13"/>
  <c r="AW81" i="13"/>
  <c r="AW82" i="13"/>
  <c r="AW83" i="13"/>
  <c r="AW84" i="13"/>
  <c r="AW78" i="11"/>
  <c r="Q7601" i="25"/>
  <c r="Q7602" i="25"/>
  <c r="Q7603" i="25"/>
  <c r="Q7604" i="25"/>
  <c r="Q7605" i="25"/>
  <c r="Q7606" i="25"/>
  <c r="Q7607" i="25"/>
  <c r="Q7608" i="25"/>
  <c r="Q7609" i="25"/>
  <c r="Q7610" i="25"/>
  <c r="Q7611" i="25"/>
  <c r="Q7612" i="25"/>
  <c r="Q7613" i="25"/>
  <c r="Q7614" i="25"/>
  <c r="Q7615" i="25"/>
  <c r="Q7616" i="25"/>
  <c r="Q7617" i="25"/>
  <c r="Q7618" i="25"/>
  <c r="Q7619" i="25"/>
  <c r="Q7620" i="25"/>
  <c r="Q7621" i="25"/>
  <c r="Q7622" i="25"/>
  <c r="Q7623" i="25"/>
  <c r="Q7624" i="25"/>
  <c r="Q7625" i="25"/>
  <c r="Q7626" i="25"/>
  <c r="Q7627" i="25"/>
  <c r="Q7628" i="25"/>
  <c r="Q7629" i="25"/>
  <c r="Q7630" i="25"/>
  <c r="Q7631" i="25"/>
  <c r="Q7632" i="25"/>
  <c r="Q7633" i="25"/>
  <c r="Q7634" i="25"/>
  <c r="Q7635" i="25"/>
  <c r="Q7636" i="25"/>
  <c r="Q7637" i="25"/>
  <c r="Q7638" i="25"/>
  <c r="Q7639" i="25"/>
  <c r="Q7640" i="25"/>
  <c r="Q7641" i="25"/>
  <c r="Q7642" i="25"/>
  <c r="Q7643" i="25"/>
  <c r="Q7644" i="25"/>
  <c r="Q7645" i="25"/>
  <c r="Q7646" i="25"/>
  <c r="Q7647" i="25"/>
  <c r="Q7648" i="25"/>
  <c r="Q7649" i="25"/>
  <c r="Q7650" i="25"/>
  <c r="Q7651" i="25"/>
  <c r="Q7652" i="25"/>
  <c r="Q7653" i="25"/>
  <c r="Q7654" i="25"/>
  <c r="Q7655" i="25"/>
  <c r="Q7656" i="25"/>
  <c r="Q7657" i="25"/>
  <c r="Q7658" i="25"/>
  <c r="Q7659" i="25"/>
  <c r="Q7660" i="25"/>
  <c r="Q7661" i="25"/>
  <c r="Q7662" i="25"/>
  <c r="Q7663" i="25"/>
  <c r="Q7664" i="25"/>
  <c r="Q7665" i="25"/>
  <c r="Q7666" i="25"/>
  <c r="Q7667" i="25"/>
  <c r="Q7668" i="25"/>
  <c r="Q7669" i="25"/>
  <c r="Q7670" i="25"/>
  <c r="Q7671" i="25"/>
  <c r="Q7672" i="25"/>
  <c r="Q7673" i="25"/>
  <c r="Q7674" i="25"/>
  <c r="Q7675" i="25"/>
  <c r="Q7676" i="25"/>
  <c r="Q7677" i="25"/>
  <c r="Q7678" i="25"/>
  <c r="Q7679" i="25"/>
  <c r="Q7680" i="25"/>
  <c r="Q7681" i="25"/>
  <c r="Q7682" i="25"/>
  <c r="Q7683" i="25"/>
  <c r="Q7684" i="25"/>
  <c r="Q7685" i="25"/>
  <c r="Q7686" i="25"/>
  <c r="Q7687" i="25"/>
  <c r="Q7688" i="25"/>
  <c r="Q7689" i="25"/>
  <c r="Q7690" i="25"/>
  <c r="Q7691" i="25"/>
  <c r="Q7692" i="25"/>
  <c r="Q7693" i="25"/>
  <c r="Q7694" i="25"/>
  <c r="Q7695" i="25"/>
  <c r="Q7696" i="25"/>
  <c r="Q7697" i="25"/>
  <c r="Q7698" i="25"/>
  <c r="Q7699" i="25"/>
  <c r="Q7700" i="25"/>
  <c r="Q7701" i="25"/>
  <c r="Q7702" i="25"/>
  <c r="Q7703" i="25"/>
  <c r="Q7704" i="25"/>
  <c r="Q7705" i="25"/>
  <c r="Q7706" i="25"/>
  <c r="Q7707" i="25"/>
  <c r="Q7708" i="25"/>
  <c r="Q7709" i="25"/>
  <c r="Q7710" i="25"/>
  <c r="Q7711" i="25"/>
  <c r="Q7712" i="25"/>
  <c r="Q7713" i="25"/>
  <c r="Q7714" i="25"/>
  <c r="Q7715" i="25"/>
  <c r="Q7716" i="25"/>
  <c r="Q7717" i="25"/>
  <c r="Q7718" i="25"/>
  <c r="Q7719" i="25"/>
  <c r="Q7720" i="25"/>
  <c r="Q7721" i="25"/>
  <c r="Q7722" i="25"/>
  <c r="Q7723" i="25"/>
  <c r="Q7724" i="25"/>
  <c r="Q7725" i="25"/>
  <c r="Q7726" i="25"/>
  <c r="Q7727" i="25"/>
  <c r="Q7728" i="25"/>
  <c r="Q7729" i="25"/>
  <c r="Q7730" i="25"/>
  <c r="Q7731" i="25"/>
  <c r="Q7732" i="25"/>
  <c r="Q7733" i="25"/>
  <c r="Q7734" i="25"/>
  <c r="Q7735" i="25"/>
  <c r="Q7736" i="25"/>
  <c r="Q7737" i="25"/>
  <c r="Q7738" i="25"/>
  <c r="Q7739" i="25"/>
  <c r="Q7740" i="25"/>
  <c r="Q7741" i="25"/>
  <c r="Q7742" i="25"/>
  <c r="Q7743" i="25"/>
  <c r="Q7744" i="25"/>
  <c r="Q7745" i="25"/>
  <c r="Q7746" i="25"/>
  <c r="Q7747" i="25"/>
  <c r="Q7748" i="25"/>
  <c r="Q7749" i="25"/>
  <c r="AW92" i="13"/>
  <c r="AW80" i="11"/>
  <c r="AW81" i="11"/>
  <c r="AW82" i="11"/>
  <c r="AW83" i="11"/>
  <c r="AW84" i="11"/>
  <c r="AW92" i="11"/>
  <c r="L2012" i="23"/>
  <c r="L2013" i="23"/>
  <c r="L2014" i="23"/>
  <c r="L2015" i="23"/>
  <c r="L2016" i="23"/>
  <c r="L2017" i="23"/>
  <c r="L2018" i="23"/>
  <c r="L2019" i="23"/>
  <c r="L2020" i="23"/>
  <c r="L2021" i="23"/>
  <c r="L2022" i="23"/>
  <c r="L2023" i="23"/>
  <c r="L2024" i="23"/>
  <c r="L2025" i="23"/>
  <c r="L2026" i="23"/>
  <c r="L2027" i="23"/>
  <c r="L2028" i="23"/>
  <c r="L2029" i="23"/>
  <c r="L2030" i="23"/>
  <c r="L2031" i="23"/>
  <c r="L2032" i="23"/>
  <c r="L2033" i="23"/>
  <c r="L2034" i="23"/>
  <c r="L2035" i="23"/>
  <c r="L2036" i="23"/>
  <c r="L2037" i="23"/>
  <c r="L2038" i="23"/>
  <c r="L2039" i="23"/>
  <c r="L2040" i="23"/>
  <c r="L2041" i="23"/>
  <c r="L2042" i="23"/>
  <c r="L2043" i="23"/>
  <c r="L2044" i="23"/>
  <c r="L2045" i="23"/>
  <c r="L2046" i="23"/>
  <c r="L2047" i="23"/>
  <c r="L2048" i="23"/>
  <c r="L2049" i="23"/>
  <c r="L2050" i="23"/>
  <c r="L2051" i="23"/>
  <c r="L2052" i="23"/>
  <c r="L2053" i="23"/>
  <c r="L2054" i="23"/>
  <c r="L2055" i="23"/>
  <c r="L2056" i="23"/>
  <c r="L2057" i="23"/>
  <c r="L2058" i="23"/>
  <c r="L2059" i="23"/>
  <c r="CP10" i="13"/>
  <c r="CP11" i="13"/>
  <c r="CP12" i="13"/>
  <c r="CP13" i="13"/>
  <c r="CP14" i="13"/>
  <c r="CP17" i="13"/>
  <c r="CP22" i="13" s="1"/>
  <c r="CP18" i="13"/>
  <c r="CP19" i="13"/>
  <c r="CP20" i="13"/>
  <c r="CP21" i="13"/>
  <c r="CP24" i="13"/>
  <c r="CP25" i="13"/>
  <c r="CP26" i="13"/>
  <c r="CP27" i="13"/>
  <c r="CP28" i="13"/>
  <c r="CP31" i="13"/>
  <c r="CP32" i="13"/>
  <c r="CP33" i="13"/>
  <c r="CP34" i="13"/>
  <c r="CP35" i="13"/>
  <c r="CP38" i="13"/>
  <c r="CP39" i="13"/>
  <c r="CP40" i="13"/>
  <c r="CP41" i="13"/>
  <c r="CP42" i="13"/>
  <c r="CP45" i="13"/>
  <c r="CP46" i="13"/>
  <c r="CP47" i="13"/>
  <c r="CP48" i="13"/>
  <c r="CP49" i="13"/>
  <c r="CP52" i="13"/>
  <c r="CP53" i="13"/>
  <c r="CP54" i="13"/>
  <c r="CP55" i="13"/>
  <c r="CP56" i="13"/>
  <c r="CP59" i="13"/>
  <c r="CP60" i="13"/>
  <c r="CP61" i="13"/>
  <c r="CP62" i="13"/>
  <c r="CP63" i="13"/>
  <c r="CP66" i="13"/>
  <c r="CP67" i="13"/>
  <c r="CP68" i="13"/>
  <c r="CP69" i="13"/>
  <c r="CP70" i="13"/>
  <c r="CP73" i="13"/>
  <c r="CP74" i="13"/>
  <c r="CP75" i="13"/>
  <c r="CP76" i="13"/>
  <c r="CP77" i="13"/>
  <c r="CP87" i="13"/>
  <c r="CP92" i="13" s="1"/>
  <c r="CP88" i="13"/>
  <c r="CP89" i="13"/>
  <c r="CP90" i="13"/>
  <c r="CP91" i="13"/>
  <c r="CP94" i="13"/>
  <c r="CP95" i="13"/>
  <c r="CP96" i="13"/>
  <c r="CP97" i="13"/>
  <c r="CP99" i="13" s="1"/>
  <c r="CP98" i="13"/>
  <c r="CP101" i="13"/>
  <c r="CP102" i="13"/>
  <c r="CP103" i="13"/>
  <c r="CP104" i="13"/>
  <c r="CP105" i="13"/>
  <c r="CP108" i="13"/>
  <c r="CP109" i="13"/>
  <c r="CP110" i="13"/>
  <c r="CP111" i="13"/>
  <c r="CP112" i="13"/>
  <c r="CP115" i="13"/>
  <c r="CP116" i="13"/>
  <c r="CP117" i="13"/>
  <c r="CP118" i="13"/>
  <c r="CP119" i="13"/>
  <c r="CP122" i="13"/>
  <c r="CP123" i="13"/>
  <c r="CP124" i="13"/>
  <c r="CP125" i="13"/>
  <c r="CP126" i="13"/>
  <c r="CP129" i="13"/>
  <c r="CP134" i="13" s="1"/>
  <c r="CP130" i="13"/>
  <c r="CP131" i="13"/>
  <c r="CP132" i="13"/>
  <c r="CP133" i="13"/>
  <c r="CP143" i="13"/>
  <c r="CP144" i="13"/>
  <c r="CP145" i="13"/>
  <c r="CP146" i="13"/>
  <c r="CP147" i="13"/>
  <c r="CP150" i="13"/>
  <c r="CP155" i="13" s="1"/>
  <c r="CP151" i="13"/>
  <c r="CP152" i="13"/>
  <c r="CP153" i="13"/>
  <c r="CP154" i="13"/>
  <c r="CP10" i="14"/>
  <c r="CP11" i="14"/>
  <c r="CP12" i="14"/>
  <c r="CP13" i="14"/>
  <c r="CP14" i="14"/>
  <c r="CP17" i="14"/>
  <c r="CP18" i="14"/>
  <c r="CP22" i="14" s="1"/>
  <c r="CP19" i="14"/>
  <c r="CP20" i="14"/>
  <c r="CP21" i="14"/>
  <c r="CP24" i="14"/>
  <c r="CP25" i="14"/>
  <c r="CP26" i="14"/>
  <c r="CP27" i="14"/>
  <c r="CP28" i="14"/>
  <c r="CP31" i="14"/>
  <c r="CP32" i="14"/>
  <c r="CP33" i="14"/>
  <c r="CP34" i="14"/>
  <c r="CP35" i="14"/>
  <c r="CP38" i="14"/>
  <c r="CP43" i="14" s="1"/>
  <c r="CP39" i="14"/>
  <c r="CP40" i="14"/>
  <c r="CP41" i="14"/>
  <c r="CP42" i="14"/>
  <c r="CP45" i="14"/>
  <c r="CP46" i="14"/>
  <c r="CP47" i="14"/>
  <c r="CP48" i="14"/>
  <c r="CP49" i="14"/>
  <c r="CP52" i="14"/>
  <c r="CP57" i="14" s="1"/>
  <c r="CP53" i="14"/>
  <c r="CP54" i="14"/>
  <c r="CP55" i="14"/>
  <c r="CP56" i="14"/>
  <c r="CP59" i="14"/>
  <c r="CP60" i="14"/>
  <c r="CP61" i="14"/>
  <c r="CP62" i="14"/>
  <c r="CP63" i="14"/>
  <c r="CP66" i="14"/>
  <c r="CP67" i="14"/>
  <c r="CP68" i="14"/>
  <c r="CP69" i="14"/>
  <c r="CP70" i="14"/>
  <c r="CP73" i="14"/>
  <c r="CP74" i="14"/>
  <c r="CP75" i="14"/>
  <c r="CP76" i="14"/>
  <c r="CP78" i="14" s="1"/>
  <c r="CP77" i="14"/>
  <c r="CP80" i="14"/>
  <c r="CP81" i="14"/>
  <c r="CP82" i="14"/>
  <c r="CP83" i="14"/>
  <c r="CP84" i="14"/>
  <c r="CP87" i="14"/>
  <c r="CP88" i="14"/>
  <c r="CP89" i="14"/>
  <c r="CP90" i="14"/>
  <c r="CP91" i="14"/>
  <c r="CP94" i="14"/>
  <c r="CP95" i="14"/>
  <c r="CP96" i="14"/>
  <c r="CP97" i="14"/>
  <c r="CP98" i="14"/>
  <c r="CP101" i="14"/>
  <c r="CP102" i="14"/>
  <c r="CP103" i="14"/>
  <c r="CP104" i="14"/>
  <c r="CP105" i="14"/>
  <c r="CP108" i="14"/>
  <c r="CP109" i="14"/>
  <c r="CP110" i="14"/>
  <c r="CP111" i="14"/>
  <c r="CP112" i="14"/>
  <c r="CP115" i="14"/>
  <c r="CP120" i="14" s="1"/>
  <c r="CP116" i="14"/>
  <c r="CP117" i="14"/>
  <c r="CP118" i="14"/>
  <c r="CP119" i="14"/>
  <c r="CP122" i="14"/>
  <c r="CP123" i="14"/>
  <c r="CP124" i="14"/>
  <c r="CP125" i="14"/>
  <c r="CP126" i="14"/>
  <c r="CP129" i="14"/>
  <c r="CP130" i="14"/>
  <c r="CP131" i="14"/>
  <c r="CP132" i="14"/>
  <c r="CP133" i="14"/>
  <c r="CP143" i="14"/>
  <c r="CP148" i="14" s="1"/>
  <c r="CP144" i="14"/>
  <c r="CP145" i="14"/>
  <c r="CP146" i="14"/>
  <c r="CP147" i="14"/>
  <c r="CP150" i="14"/>
  <c r="CP151" i="14"/>
  <c r="CP152" i="14"/>
  <c r="CP153" i="14"/>
  <c r="CP154" i="14"/>
  <c r="CP10" i="15"/>
  <c r="CP11" i="15"/>
  <c r="CP12" i="15"/>
  <c r="CP15" i="15" s="1"/>
  <c r="CP13" i="15"/>
  <c r="CP14" i="15"/>
  <c r="CP17" i="15"/>
  <c r="CP18" i="15"/>
  <c r="CP19" i="15"/>
  <c r="CP20" i="15"/>
  <c r="CP21" i="15"/>
  <c r="CP24" i="15"/>
  <c r="CP25" i="15"/>
  <c r="CP26" i="15"/>
  <c r="CP27" i="15"/>
  <c r="CP28" i="15"/>
  <c r="CP31" i="15"/>
  <c r="CP36" i="15" s="1"/>
  <c r="CP32" i="15"/>
  <c r="CP33" i="15"/>
  <c r="CP34" i="15"/>
  <c r="CP35" i="15"/>
  <c r="CP38" i="15"/>
  <c r="CP39" i="15"/>
  <c r="CP40" i="15"/>
  <c r="CP41" i="15"/>
  <c r="CP43" i="15" s="1"/>
  <c r="CP42" i="15"/>
  <c r="CP45" i="15"/>
  <c r="CP46" i="15"/>
  <c r="CP47" i="15"/>
  <c r="CP48" i="15"/>
  <c r="CP49" i="15"/>
  <c r="CP52" i="15"/>
  <c r="CP53" i="15"/>
  <c r="CP54" i="15"/>
  <c r="CP55" i="15"/>
  <c r="CP56" i="15"/>
  <c r="CP59" i="15"/>
  <c r="CP64" i="15" s="1"/>
  <c r="CP60" i="15"/>
  <c r="CP61" i="15"/>
  <c r="CP62" i="15"/>
  <c r="CP63" i="15"/>
  <c r="CP66" i="15"/>
  <c r="CP67" i="15"/>
  <c r="CP71" i="15" s="1"/>
  <c r="CP68" i="15"/>
  <c r="CP69" i="15"/>
  <c r="CP70" i="15"/>
  <c r="CP73" i="15"/>
  <c r="CP74" i="15"/>
  <c r="CP75" i="15"/>
  <c r="CP76" i="15"/>
  <c r="CP77" i="15"/>
  <c r="CP80" i="15"/>
  <c r="CP85" i="15" s="1"/>
  <c r="CP81" i="15"/>
  <c r="CP82" i="15"/>
  <c r="CP83" i="15"/>
  <c r="CP84" i="15"/>
  <c r="CP87" i="15"/>
  <c r="CP88" i="15"/>
  <c r="CP89" i="15"/>
  <c r="CP90" i="15"/>
  <c r="CP91" i="15"/>
  <c r="CP94" i="15"/>
  <c r="CP95" i="15"/>
  <c r="CP99" i="15" s="1"/>
  <c r="CP96" i="15"/>
  <c r="CP97" i="15"/>
  <c r="CP98" i="15"/>
  <c r="CP101" i="15"/>
  <c r="CP102" i="15"/>
  <c r="CP103" i="15"/>
  <c r="CP104" i="15"/>
  <c r="CP105" i="15"/>
  <c r="CP108" i="15"/>
  <c r="CP109" i="15"/>
  <c r="CP110" i="15"/>
  <c r="CP111" i="15"/>
  <c r="CP112" i="15"/>
  <c r="CP115" i="15"/>
  <c r="CP116" i="15"/>
  <c r="CP117" i="15"/>
  <c r="CP118" i="15"/>
  <c r="CP119" i="15"/>
  <c r="CP122" i="15"/>
  <c r="CP123" i="15"/>
  <c r="CP124" i="15"/>
  <c r="CP125" i="15"/>
  <c r="CP126" i="15"/>
  <c r="CP129" i="15"/>
  <c r="CP134" i="15" s="1"/>
  <c r="CP130" i="15"/>
  <c r="CP131" i="15"/>
  <c r="CP132" i="15"/>
  <c r="CP133" i="15"/>
  <c r="CP143" i="15"/>
  <c r="CP144" i="15"/>
  <c r="CP145" i="15"/>
  <c r="CP146" i="15"/>
  <c r="CP147" i="15"/>
  <c r="CP150" i="15"/>
  <c r="CP155" i="15" s="1"/>
  <c r="CP151" i="15"/>
  <c r="CP152" i="15"/>
  <c r="CP153" i="15"/>
  <c r="CP154" i="15"/>
  <c r="CP10" i="11"/>
  <c r="CP11" i="11"/>
  <c r="CP12" i="11"/>
  <c r="CP13" i="11"/>
  <c r="CP14" i="11"/>
  <c r="CP17" i="11"/>
  <c r="CP18" i="11"/>
  <c r="CP19" i="11"/>
  <c r="CP20" i="11"/>
  <c r="CP21" i="11"/>
  <c r="CP24" i="11"/>
  <c r="CP29" i="11" s="1"/>
  <c r="CP25" i="11"/>
  <c r="CP26" i="11"/>
  <c r="CP27" i="11"/>
  <c r="CP28" i="11"/>
  <c r="CP31" i="11"/>
  <c r="CP32" i="11"/>
  <c r="CP33" i="11"/>
  <c r="CP34" i="11"/>
  <c r="CP35" i="11"/>
  <c r="CP38" i="11"/>
  <c r="CP43" i="11" s="1"/>
  <c r="CP39" i="11"/>
  <c r="CP40" i="11"/>
  <c r="CP41" i="11"/>
  <c r="CP42" i="11"/>
  <c r="CP45" i="11"/>
  <c r="CP46" i="11"/>
  <c r="CP47" i="11"/>
  <c r="CP48" i="11"/>
  <c r="CP50" i="11" s="1"/>
  <c r="CP49" i="11"/>
  <c r="CP52" i="11"/>
  <c r="CP53" i="11"/>
  <c r="CP54" i="11"/>
  <c r="CP55" i="11"/>
  <c r="CP56" i="11"/>
  <c r="CP59" i="11"/>
  <c r="CP60" i="11"/>
  <c r="CP61" i="11"/>
  <c r="CP62" i="11"/>
  <c r="CP64" i="11" s="1"/>
  <c r="CP63" i="11"/>
  <c r="CP66" i="11"/>
  <c r="CP67" i="11"/>
  <c r="CP68" i="11"/>
  <c r="CP69" i="11"/>
  <c r="CP70" i="11"/>
  <c r="CP73" i="11"/>
  <c r="CP74" i="11"/>
  <c r="CP75" i="11"/>
  <c r="CP76" i="11"/>
  <c r="CP78" i="11" s="1"/>
  <c r="CP77" i="11"/>
  <c r="CP87" i="11"/>
  <c r="CP88" i="11"/>
  <c r="CP89" i="11"/>
  <c r="CP90" i="11"/>
  <c r="CP91" i="11"/>
  <c r="CP94" i="11"/>
  <c r="CP99" i="11" s="1"/>
  <c r="CP95" i="11"/>
  <c r="CP96" i="11"/>
  <c r="CP97" i="11"/>
  <c r="CP98" i="11"/>
  <c r="CP101" i="11"/>
  <c r="CP106" i="11" s="1"/>
  <c r="CP102" i="11"/>
  <c r="CP103" i="11"/>
  <c r="CP104" i="11"/>
  <c r="CP105" i="11"/>
  <c r="CP108" i="11"/>
  <c r="CP109" i="11"/>
  <c r="CP110" i="11"/>
  <c r="CP111" i="11"/>
  <c r="CP112" i="11"/>
  <c r="CP115" i="11"/>
  <c r="CP116" i="11"/>
  <c r="CP117" i="11"/>
  <c r="CP118" i="11"/>
  <c r="CP119" i="11"/>
  <c r="CP122" i="11"/>
  <c r="CP123" i="11"/>
  <c r="CP124" i="11"/>
  <c r="CP125" i="11"/>
  <c r="CP126" i="11"/>
  <c r="CP129" i="11"/>
  <c r="CP130" i="11"/>
  <c r="CP131" i="11"/>
  <c r="CP132" i="11"/>
  <c r="CP133" i="11"/>
  <c r="CP143" i="11"/>
  <c r="CP148" i="11" s="1"/>
  <c r="CP144" i="11"/>
  <c r="CP145" i="11"/>
  <c r="CP146" i="11"/>
  <c r="CP147" i="11"/>
  <c r="CP150" i="11"/>
  <c r="CP151" i="11"/>
  <c r="CP152" i="11"/>
  <c r="CP153" i="11"/>
  <c r="CP154" i="11"/>
  <c r="AV157" i="13"/>
  <c r="AV158" i="13"/>
  <c r="AV159" i="13"/>
  <c r="AV160" i="13"/>
  <c r="AV161" i="13"/>
  <c r="AV162" i="13"/>
  <c r="AV157" i="14"/>
  <c r="AV158" i="14"/>
  <c r="AV159" i="14"/>
  <c r="AV160" i="14"/>
  <c r="AV161" i="14"/>
  <c r="AV162" i="14"/>
  <c r="AV157" i="15"/>
  <c r="AV158" i="15"/>
  <c r="AV159" i="15"/>
  <c r="AV160" i="15"/>
  <c r="AV161" i="15"/>
  <c r="AV162" i="15"/>
  <c r="AV157" i="11"/>
  <c r="AV158" i="11"/>
  <c r="AV159" i="11"/>
  <c r="AV160" i="11"/>
  <c r="AV161" i="11"/>
  <c r="AV162" i="11"/>
  <c r="AV80" i="13"/>
  <c r="AV81" i="13"/>
  <c r="AV82" i="13"/>
  <c r="AV83" i="13"/>
  <c r="AV84" i="13"/>
  <c r="AV92" i="13"/>
  <c r="AV80" i="11"/>
  <c r="AV81" i="11"/>
  <c r="AV82" i="11"/>
  <c r="AV83" i="11"/>
  <c r="AV84" i="11"/>
  <c r="AV92" i="11"/>
  <c r="L1966" i="23"/>
  <c r="L1967" i="23"/>
  <c r="L1968" i="23"/>
  <c r="L1969" i="23"/>
  <c r="L1970" i="23"/>
  <c r="L1971" i="23"/>
  <c r="L1972" i="23"/>
  <c r="L1973" i="23"/>
  <c r="L1974" i="23"/>
  <c r="L1975" i="23"/>
  <c r="L1976" i="23"/>
  <c r="L1977" i="23"/>
  <c r="L1978" i="23"/>
  <c r="L1979" i="23"/>
  <c r="L1980" i="23"/>
  <c r="L1981" i="23"/>
  <c r="L1982" i="23"/>
  <c r="L1983" i="23"/>
  <c r="L1984" i="23"/>
  <c r="L1985" i="23"/>
  <c r="L1986" i="23"/>
  <c r="L1987" i="23"/>
  <c r="L1988" i="23"/>
  <c r="L1989" i="23"/>
  <c r="L1990" i="23"/>
  <c r="L1991" i="23"/>
  <c r="L1992" i="23"/>
  <c r="L1993" i="23"/>
  <c r="L1994" i="23"/>
  <c r="L1995" i="23"/>
  <c r="L1996" i="23"/>
  <c r="L1997" i="23"/>
  <c r="L1998" i="23"/>
  <c r="L1999" i="23"/>
  <c r="L2000" i="23"/>
  <c r="L2001" i="23"/>
  <c r="L2002" i="23"/>
  <c r="L2003" i="23"/>
  <c r="L2004" i="23"/>
  <c r="L2005" i="23"/>
  <c r="L2006" i="23"/>
  <c r="L2007" i="23"/>
  <c r="L2008" i="23"/>
  <c r="L2009" i="23"/>
  <c r="L2010" i="23"/>
  <c r="L2011" i="23"/>
  <c r="Q7455" i="25"/>
  <c r="Q7456" i="25"/>
  <c r="Q7457" i="25"/>
  <c r="Q7458" i="25"/>
  <c r="Q7459" i="25"/>
  <c r="Q7460" i="25"/>
  <c r="Q7461" i="25"/>
  <c r="Q7462" i="25"/>
  <c r="Q7463" i="25"/>
  <c r="Q7464" i="25"/>
  <c r="Q7465" i="25"/>
  <c r="Q7466" i="25"/>
  <c r="Q7467" i="25"/>
  <c r="Q7468" i="25"/>
  <c r="Q7469" i="25"/>
  <c r="Q7470" i="25"/>
  <c r="Q7471" i="25"/>
  <c r="Q7472" i="25"/>
  <c r="Q7473" i="25"/>
  <c r="Q7474" i="25"/>
  <c r="Q7475" i="25"/>
  <c r="Q7476" i="25"/>
  <c r="Q7477" i="25"/>
  <c r="Q7478" i="25"/>
  <c r="Q7479" i="25"/>
  <c r="Q7480" i="25"/>
  <c r="Q7481" i="25"/>
  <c r="Q7482" i="25"/>
  <c r="Q7483" i="25"/>
  <c r="Q7484" i="25"/>
  <c r="Q7485" i="25"/>
  <c r="Q7486" i="25"/>
  <c r="Q7487" i="25"/>
  <c r="Q7488" i="25"/>
  <c r="Q7489" i="25"/>
  <c r="Q7490" i="25"/>
  <c r="Q7491" i="25"/>
  <c r="Q7492" i="25"/>
  <c r="Q7493" i="25"/>
  <c r="Q7494" i="25"/>
  <c r="Q7495" i="25"/>
  <c r="Q7496" i="25"/>
  <c r="Q7497" i="25"/>
  <c r="Q7498" i="25"/>
  <c r="Q7499" i="25"/>
  <c r="Q7500" i="25"/>
  <c r="Q7501" i="25"/>
  <c r="Q7502" i="25"/>
  <c r="Q7503" i="25"/>
  <c r="Q7504" i="25"/>
  <c r="Q7505" i="25"/>
  <c r="Q7506" i="25"/>
  <c r="Q7507" i="25"/>
  <c r="Q7508" i="25"/>
  <c r="Q7509" i="25"/>
  <c r="Q7510" i="25"/>
  <c r="Q7511" i="25"/>
  <c r="Q7512" i="25"/>
  <c r="Q7513" i="25"/>
  <c r="Q7514" i="25"/>
  <c r="Q7515" i="25"/>
  <c r="Q7516" i="25"/>
  <c r="Q7517" i="25"/>
  <c r="Q7518" i="25"/>
  <c r="Q7519" i="25"/>
  <c r="Q7520" i="25"/>
  <c r="Q7521" i="25"/>
  <c r="Q7522" i="25"/>
  <c r="Q7523" i="25"/>
  <c r="Q7524" i="25"/>
  <c r="Q7525" i="25"/>
  <c r="Q7526" i="25"/>
  <c r="Q7527" i="25"/>
  <c r="Q7528" i="25"/>
  <c r="Q7529" i="25"/>
  <c r="Q7530" i="25"/>
  <c r="Q7531" i="25"/>
  <c r="Q7532" i="25"/>
  <c r="Q7533" i="25"/>
  <c r="Q7534" i="25"/>
  <c r="Q7535" i="25"/>
  <c r="Q7536" i="25"/>
  <c r="Q7537" i="25"/>
  <c r="Q7538" i="25"/>
  <c r="Q7539" i="25"/>
  <c r="Q7540" i="25"/>
  <c r="Q7541" i="25"/>
  <c r="Q7542" i="25"/>
  <c r="Q7543" i="25"/>
  <c r="Q7544" i="25"/>
  <c r="Q7545" i="25"/>
  <c r="Q7546" i="25"/>
  <c r="Q7547" i="25"/>
  <c r="Q7548" i="25"/>
  <c r="Q7549" i="25"/>
  <c r="Q7550" i="25"/>
  <c r="Q7551" i="25"/>
  <c r="Q7552" i="25"/>
  <c r="Q7553" i="25"/>
  <c r="Q7554" i="25"/>
  <c r="Q7555" i="25"/>
  <c r="Q7556" i="25"/>
  <c r="Q7557" i="25"/>
  <c r="Q7558" i="25"/>
  <c r="Q7559" i="25"/>
  <c r="Q7560" i="25"/>
  <c r="Q7561" i="25"/>
  <c r="Q7562" i="25"/>
  <c r="Q7563" i="25"/>
  <c r="Q7564" i="25"/>
  <c r="Q7565" i="25"/>
  <c r="Q7566" i="25"/>
  <c r="Q7567" i="25"/>
  <c r="Q7568" i="25"/>
  <c r="Q7569" i="25"/>
  <c r="Q7570" i="25"/>
  <c r="Q7571" i="25"/>
  <c r="Q7572" i="25"/>
  <c r="Q7573" i="25"/>
  <c r="Q7574" i="25"/>
  <c r="Q7575" i="25"/>
  <c r="Q7576" i="25"/>
  <c r="Q7577" i="25"/>
  <c r="Q7578" i="25"/>
  <c r="Q7579" i="25"/>
  <c r="Q7580" i="25"/>
  <c r="Q7581" i="25"/>
  <c r="Q7582" i="25"/>
  <c r="Q7583" i="25"/>
  <c r="Q7584" i="25"/>
  <c r="Q7585" i="25"/>
  <c r="Q7586" i="25"/>
  <c r="Q7587" i="25"/>
  <c r="Q7588" i="25"/>
  <c r="Q7589" i="25"/>
  <c r="Q7590" i="25"/>
  <c r="Q7591" i="25"/>
  <c r="Q7592" i="25"/>
  <c r="Q7593" i="25"/>
  <c r="Q7594" i="25"/>
  <c r="Q7595" i="25"/>
  <c r="Q7596" i="25"/>
  <c r="Q7597" i="25"/>
  <c r="Q7598" i="25"/>
  <c r="Q7599" i="25"/>
  <c r="Q7600" i="25"/>
  <c r="Q7419" i="25"/>
  <c r="Q7420" i="25"/>
  <c r="Q7421" i="25"/>
  <c r="Q7422" i="25"/>
  <c r="Q7423" i="25"/>
  <c r="Q7424" i="25"/>
  <c r="Q7425" i="25"/>
  <c r="Q7426" i="25"/>
  <c r="Q7427" i="25"/>
  <c r="Q7428" i="25"/>
  <c r="Q7429" i="25"/>
  <c r="Q7430" i="25"/>
  <c r="Q7431" i="25"/>
  <c r="Q7432" i="25"/>
  <c r="Q7433" i="25"/>
  <c r="Q7434" i="25"/>
  <c r="Q7435" i="25"/>
  <c r="Q7436" i="25"/>
  <c r="Q7437" i="25"/>
  <c r="Q7438" i="25"/>
  <c r="Q7439" i="25"/>
  <c r="Q7440" i="25"/>
  <c r="Q7441" i="25"/>
  <c r="Q7442" i="25"/>
  <c r="Q7443" i="25"/>
  <c r="Q7444" i="25"/>
  <c r="Q7445" i="25"/>
  <c r="Q7446" i="25"/>
  <c r="Q7447" i="25"/>
  <c r="Q7448" i="25"/>
  <c r="Q7449" i="25"/>
  <c r="Q7450" i="25"/>
  <c r="Q7451" i="25"/>
  <c r="Q7452" i="25"/>
  <c r="Q7453" i="25"/>
  <c r="Q7454" i="25"/>
  <c r="Q7418" i="25"/>
  <c r="AV78" i="13"/>
  <c r="AV78" i="11"/>
  <c r="F183" i="21"/>
  <c r="G183" i="21"/>
  <c r="CO10" i="13"/>
  <c r="CO11" i="13"/>
  <c r="CO12" i="13"/>
  <c r="CO13" i="13"/>
  <c r="CO14" i="13"/>
  <c r="CO17" i="13"/>
  <c r="CO18" i="13"/>
  <c r="CO19" i="13"/>
  <c r="CO20" i="13"/>
  <c r="CO21" i="13"/>
  <c r="CO24" i="13"/>
  <c r="CO25" i="13"/>
  <c r="CO26" i="13"/>
  <c r="CO27" i="13"/>
  <c r="CO28" i="13"/>
  <c r="CO31" i="13"/>
  <c r="CO32" i="13"/>
  <c r="CO33" i="13"/>
  <c r="CO34" i="13"/>
  <c r="CO35" i="13"/>
  <c r="CO38" i="13"/>
  <c r="CO39" i="13"/>
  <c r="CO40" i="13"/>
  <c r="CO41" i="13"/>
  <c r="CO42" i="13"/>
  <c r="CO45" i="13"/>
  <c r="CO46" i="13"/>
  <c r="CO47" i="13"/>
  <c r="CO48" i="13"/>
  <c r="CO49" i="13"/>
  <c r="CO52" i="13"/>
  <c r="CO53" i="13"/>
  <c r="CO54" i="13"/>
  <c r="CO55" i="13"/>
  <c r="CO56" i="13"/>
  <c r="CO59" i="13"/>
  <c r="CO60" i="13"/>
  <c r="CO61" i="13"/>
  <c r="CO62" i="13"/>
  <c r="CO63" i="13"/>
  <c r="CO66" i="13"/>
  <c r="CO67" i="13"/>
  <c r="CO68" i="13"/>
  <c r="CO69" i="13"/>
  <c r="CO70" i="13"/>
  <c r="CO73" i="13"/>
  <c r="CO74" i="13"/>
  <c r="CO75" i="13"/>
  <c r="CO76" i="13"/>
  <c r="CO77" i="13"/>
  <c r="CO87" i="13"/>
  <c r="CO88" i="13"/>
  <c r="CO89" i="13"/>
  <c r="CO90" i="13"/>
  <c r="CO91" i="13"/>
  <c r="CO94" i="13"/>
  <c r="CO95" i="13"/>
  <c r="CO96" i="13"/>
  <c r="CO97" i="13"/>
  <c r="CO98" i="13"/>
  <c r="CO101" i="13"/>
  <c r="CO102" i="13"/>
  <c r="CO103" i="13"/>
  <c r="CO104" i="13"/>
  <c r="CO105" i="13"/>
  <c r="CO108" i="13"/>
  <c r="CO109" i="13"/>
  <c r="CO113" i="13" s="1"/>
  <c r="CO110" i="13"/>
  <c r="CO111" i="13"/>
  <c r="CO112" i="13"/>
  <c r="CO115" i="13"/>
  <c r="CO116" i="13"/>
  <c r="CO117" i="13"/>
  <c r="CO118" i="13"/>
  <c r="CO119" i="13"/>
  <c r="CO122" i="13"/>
  <c r="CO123" i="13"/>
  <c r="CO124" i="13"/>
  <c r="CO125" i="13"/>
  <c r="CO127" i="13" s="1"/>
  <c r="CO126" i="13"/>
  <c r="CO129" i="13"/>
  <c r="CO130" i="13"/>
  <c r="CO131" i="13"/>
  <c r="CO132" i="13"/>
  <c r="CO133" i="13"/>
  <c r="CO143" i="13"/>
  <c r="CO144" i="13"/>
  <c r="CO145" i="13"/>
  <c r="CO146" i="13"/>
  <c r="CO148" i="13" s="1"/>
  <c r="CO147" i="13"/>
  <c r="CO150" i="13"/>
  <c r="CO151" i="13"/>
  <c r="CO152" i="13"/>
  <c r="CO153" i="13"/>
  <c r="CO154" i="13"/>
  <c r="CO10" i="14"/>
  <c r="CO11" i="14"/>
  <c r="CO12" i="14"/>
  <c r="CO13" i="14"/>
  <c r="CO14" i="14"/>
  <c r="CO17" i="14"/>
  <c r="CO18" i="14"/>
  <c r="CO19" i="14"/>
  <c r="CO20" i="14"/>
  <c r="CO22" i="14" s="1"/>
  <c r="CO21" i="14"/>
  <c r="CO24" i="14"/>
  <c r="CO25" i="14"/>
  <c r="CO26" i="14"/>
  <c r="CO27" i="14"/>
  <c r="CO28" i="14"/>
  <c r="CO31" i="14"/>
  <c r="CO32" i="14"/>
  <c r="CO33" i="14"/>
  <c r="CO34" i="14"/>
  <c r="CO35" i="14"/>
  <c r="CO38" i="14"/>
  <c r="CO39" i="14"/>
  <c r="CO40" i="14"/>
  <c r="CO41" i="14"/>
  <c r="CO42" i="14"/>
  <c r="CO45" i="14"/>
  <c r="CO46" i="14"/>
  <c r="CO47" i="14"/>
  <c r="CO50" i="14" s="1"/>
  <c r="CO48" i="14"/>
  <c r="CO49" i="14"/>
  <c r="CO52" i="14"/>
  <c r="CO53" i="14"/>
  <c r="CO54" i="14"/>
  <c r="CO55" i="14"/>
  <c r="CO56" i="14"/>
  <c r="CO59" i="14"/>
  <c r="CO60" i="14"/>
  <c r="CO61" i="14"/>
  <c r="CO62" i="14"/>
  <c r="CO63" i="14"/>
  <c r="CO66" i="14"/>
  <c r="CO67" i="14"/>
  <c r="CO68" i="14"/>
  <c r="CO69" i="14"/>
  <c r="CO70" i="14"/>
  <c r="CO73" i="14"/>
  <c r="CO74" i="14"/>
  <c r="CO75" i="14"/>
  <c r="CO76" i="14"/>
  <c r="CO77" i="14"/>
  <c r="CO80" i="14"/>
  <c r="CO81" i="14"/>
  <c r="CO82" i="14"/>
  <c r="CO83" i="14"/>
  <c r="CO84" i="14"/>
  <c r="CO87" i="14"/>
  <c r="CO88" i="14"/>
  <c r="CO89" i="14"/>
  <c r="CO90" i="14"/>
  <c r="CO91" i="14"/>
  <c r="CO94" i="14"/>
  <c r="CO95" i="14"/>
  <c r="CO96" i="14"/>
  <c r="CO97" i="14"/>
  <c r="CO98" i="14"/>
  <c r="CO101" i="14"/>
  <c r="CO102" i="14"/>
  <c r="CO103" i="14"/>
  <c r="CO104" i="14"/>
  <c r="CO105" i="14"/>
  <c r="CO108" i="14"/>
  <c r="CO109" i="14"/>
  <c r="CO110" i="14"/>
  <c r="CO111" i="14"/>
  <c r="CO112" i="14"/>
  <c r="CO115" i="14"/>
  <c r="CO116" i="14"/>
  <c r="CO117" i="14"/>
  <c r="CO118" i="14"/>
  <c r="CO119" i="14"/>
  <c r="CO122" i="14"/>
  <c r="CO123" i="14"/>
  <c r="CO124" i="14"/>
  <c r="CO125" i="14"/>
  <c r="CO126" i="14"/>
  <c r="CO129" i="14"/>
  <c r="CO130" i="14"/>
  <c r="CO131" i="14"/>
  <c r="CO132" i="14"/>
  <c r="CO133" i="14"/>
  <c r="CO143" i="14"/>
  <c r="CO144" i="14"/>
  <c r="CO145" i="14"/>
  <c r="CO146" i="14"/>
  <c r="CO147" i="14"/>
  <c r="CO150" i="14"/>
  <c r="CO151" i="14"/>
  <c r="CO152" i="14"/>
  <c r="CO153" i="14"/>
  <c r="CO154" i="14"/>
  <c r="CO10" i="15"/>
  <c r="CO11" i="15"/>
  <c r="CO12" i="15"/>
  <c r="CO15" i="15" s="1"/>
  <c r="CO13" i="15"/>
  <c r="CO14" i="15"/>
  <c r="CO17" i="15"/>
  <c r="CO18" i="15"/>
  <c r="CO19" i="15"/>
  <c r="CO20" i="15"/>
  <c r="CO21" i="15"/>
  <c r="CO24" i="15"/>
  <c r="CO25" i="15"/>
  <c r="CO26" i="15"/>
  <c r="CO27" i="15"/>
  <c r="CO28" i="15"/>
  <c r="CO31" i="15"/>
  <c r="CO32" i="15"/>
  <c r="CO33" i="15"/>
  <c r="CO34" i="15"/>
  <c r="CO35" i="15"/>
  <c r="CO38" i="15"/>
  <c r="CO39" i="15"/>
  <c r="CO40" i="15"/>
  <c r="CO41" i="15"/>
  <c r="CO42" i="15"/>
  <c r="CO45" i="15"/>
  <c r="CO46" i="15"/>
  <c r="CO47" i="15"/>
  <c r="CO48" i="15"/>
  <c r="CO49" i="15"/>
  <c r="CO52" i="15"/>
  <c r="CO53" i="15"/>
  <c r="CO54" i="15"/>
  <c r="CO55" i="15"/>
  <c r="CO56" i="15"/>
  <c r="CO59" i="15"/>
  <c r="CO60" i="15"/>
  <c r="CO61" i="15"/>
  <c r="CO62" i="15"/>
  <c r="CO63" i="15"/>
  <c r="CO66" i="15"/>
  <c r="CO67" i="15"/>
  <c r="CO68" i="15"/>
  <c r="CO69" i="15"/>
  <c r="CO70" i="15"/>
  <c r="CO73" i="15"/>
  <c r="CO74" i="15"/>
  <c r="CO75" i="15"/>
  <c r="CO76" i="15"/>
  <c r="CO77" i="15"/>
  <c r="CO80" i="15"/>
  <c r="CO81" i="15"/>
  <c r="CO82" i="15"/>
  <c r="CO83" i="15"/>
  <c r="CO84" i="15"/>
  <c r="CO87" i="15"/>
  <c r="CO88" i="15"/>
  <c r="CO89" i="15"/>
  <c r="CO90" i="15"/>
  <c r="CO91" i="15"/>
  <c r="CO94" i="15"/>
  <c r="CO95" i="15"/>
  <c r="CO99" i="15" s="1"/>
  <c r="CO96" i="15"/>
  <c r="CO97" i="15"/>
  <c r="CO98" i="15"/>
  <c r="CO101" i="15"/>
  <c r="CO102" i="15"/>
  <c r="CO103" i="15"/>
  <c r="CO104" i="15"/>
  <c r="CO105" i="15"/>
  <c r="CO108" i="15"/>
  <c r="CO109" i="15"/>
  <c r="CO110" i="15"/>
  <c r="CO111" i="15"/>
  <c r="CO112" i="15"/>
  <c r="CO115" i="15"/>
  <c r="CO116" i="15"/>
  <c r="CO117" i="15"/>
  <c r="CO118" i="15"/>
  <c r="CO119" i="15"/>
  <c r="CO122" i="15"/>
  <c r="CO123" i="15"/>
  <c r="CO124" i="15"/>
  <c r="CO127" i="15" s="1"/>
  <c r="CO125" i="15"/>
  <c r="CO126" i="15"/>
  <c r="CO129" i="15"/>
  <c r="CO130" i="15"/>
  <c r="CO131" i="15"/>
  <c r="CO132" i="15"/>
  <c r="CO133" i="15"/>
  <c r="CO143" i="15"/>
  <c r="CO144" i="15"/>
  <c r="CO145" i="15"/>
  <c r="CO146" i="15"/>
  <c r="CO147" i="15"/>
  <c r="CO150" i="15"/>
  <c r="CO151" i="15"/>
  <c r="CO152" i="15"/>
  <c r="CO153" i="15"/>
  <c r="CO154" i="15"/>
  <c r="CO10" i="11"/>
  <c r="CO11" i="11"/>
  <c r="CO12" i="11"/>
  <c r="CO13" i="11"/>
  <c r="CO14" i="11"/>
  <c r="CO17" i="11"/>
  <c r="CO18" i="11"/>
  <c r="CO19" i="11"/>
  <c r="CO20" i="11"/>
  <c r="CO21" i="11"/>
  <c r="CO24" i="11"/>
  <c r="CO25" i="11"/>
  <c r="CO26" i="11"/>
  <c r="CO27" i="11"/>
  <c r="CO28" i="11"/>
  <c r="CO31" i="11"/>
  <c r="CO32" i="11"/>
  <c r="CO33" i="11"/>
  <c r="CO34" i="11"/>
  <c r="CO35" i="11"/>
  <c r="CO38" i="11"/>
  <c r="CO39" i="11"/>
  <c r="CO40" i="11"/>
  <c r="CO41" i="11"/>
  <c r="CO42" i="11"/>
  <c r="CO45" i="11"/>
  <c r="CO46" i="11"/>
  <c r="CO47" i="11"/>
  <c r="CO48" i="11"/>
  <c r="CO49" i="11"/>
  <c r="CO52" i="11"/>
  <c r="CO53" i="11"/>
  <c r="CO54" i="11"/>
  <c r="CO55" i="11"/>
  <c r="CO56" i="11"/>
  <c r="CO59" i="11"/>
  <c r="CO60" i="11"/>
  <c r="CO61" i="11"/>
  <c r="CO62" i="11"/>
  <c r="CO63" i="11"/>
  <c r="CO66" i="11"/>
  <c r="CO67" i="11"/>
  <c r="CO68" i="11"/>
  <c r="CO69" i="11"/>
  <c r="CO70" i="11"/>
  <c r="CO73" i="11"/>
  <c r="CO74" i="11"/>
  <c r="CO75" i="11"/>
  <c r="CO76" i="11"/>
  <c r="CO77" i="11"/>
  <c r="CO87" i="11"/>
  <c r="CO88" i="11"/>
  <c r="CO89" i="11"/>
  <c r="CO90" i="11"/>
  <c r="CO91" i="11"/>
  <c r="CO94" i="11"/>
  <c r="CO95" i="11"/>
  <c r="CO96" i="11"/>
  <c r="CO97" i="11"/>
  <c r="CO98" i="11"/>
  <c r="CO101" i="11"/>
  <c r="CO102" i="11"/>
  <c r="CO103" i="11"/>
  <c r="CO104" i="11"/>
  <c r="CO105" i="11"/>
  <c r="CO108" i="11"/>
  <c r="CO109" i="11"/>
  <c r="CO110" i="11"/>
  <c r="CO111" i="11"/>
  <c r="CO112" i="11"/>
  <c r="CO115" i="11"/>
  <c r="CO116" i="11"/>
  <c r="CO117" i="11"/>
  <c r="CO118" i="11"/>
  <c r="CO119" i="11"/>
  <c r="CO122" i="11"/>
  <c r="CO123" i="11"/>
  <c r="CO124" i="11"/>
  <c r="CO125" i="11"/>
  <c r="CO126" i="11"/>
  <c r="CO129" i="11"/>
  <c r="CO130" i="11"/>
  <c r="CO131" i="11"/>
  <c r="CO132" i="11"/>
  <c r="CO133" i="11"/>
  <c r="CO143" i="11"/>
  <c r="CO144" i="11"/>
  <c r="CO145" i="11"/>
  <c r="CO146" i="11"/>
  <c r="CO147" i="11"/>
  <c r="CO150" i="11"/>
  <c r="CO151" i="11"/>
  <c r="CO152" i="11"/>
  <c r="CO153" i="11"/>
  <c r="CO154" i="11"/>
  <c r="F172" i="18"/>
  <c r="G172" i="18"/>
  <c r="F173" i="18"/>
  <c r="G173" i="18"/>
  <c r="AU80" i="13"/>
  <c r="AU81" i="13"/>
  <c r="AU82" i="13"/>
  <c r="AU83" i="13"/>
  <c r="AU84" i="13"/>
  <c r="AU92" i="13"/>
  <c r="AU80" i="11"/>
  <c r="AU81" i="11"/>
  <c r="AU82" i="11"/>
  <c r="AU83" i="11"/>
  <c r="AU84" i="11"/>
  <c r="AU92" i="11"/>
  <c r="L1923" i="23"/>
  <c r="L1924" i="23"/>
  <c r="L1925" i="23"/>
  <c r="L1926" i="23"/>
  <c r="L1927" i="23"/>
  <c r="L1928" i="23"/>
  <c r="L1929" i="23"/>
  <c r="L1930" i="23"/>
  <c r="L1931" i="23"/>
  <c r="L1932" i="23"/>
  <c r="L1933" i="23"/>
  <c r="L1934" i="23"/>
  <c r="L1935" i="23"/>
  <c r="L1936" i="23"/>
  <c r="L1937" i="23"/>
  <c r="L1938" i="23"/>
  <c r="L1939" i="23"/>
  <c r="L1940" i="23"/>
  <c r="L1941" i="23"/>
  <c r="L1942" i="23"/>
  <c r="L1943" i="23"/>
  <c r="L1944" i="23"/>
  <c r="L1945" i="23"/>
  <c r="L1946" i="23"/>
  <c r="L1947" i="23"/>
  <c r="L1948" i="23"/>
  <c r="L1949" i="23"/>
  <c r="L1950" i="23"/>
  <c r="L1951" i="23"/>
  <c r="L1952" i="23"/>
  <c r="L1953" i="23"/>
  <c r="L1954" i="23"/>
  <c r="L1955" i="23"/>
  <c r="L1956" i="23"/>
  <c r="L1957" i="23"/>
  <c r="L1958" i="23"/>
  <c r="L1959" i="23"/>
  <c r="L1960" i="23"/>
  <c r="L1961" i="23"/>
  <c r="L1962" i="23"/>
  <c r="L1963" i="23"/>
  <c r="L1964" i="23"/>
  <c r="L1965" i="23"/>
  <c r="AU78" i="13"/>
  <c r="AU78" i="11"/>
  <c r="Q7305" i="25"/>
  <c r="Q7306" i="25"/>
  <c r="Q7307" i="25"/>
  <c r="Q7308" i="25"/>
  <c r="Q7309" i="25"/>
  <c r="Q7310" i="25"/>
  <c r="Q7311" i="25"/>
  <c r="Q7312" i="25"/>
  <c r="Q7313" i="25"/>
  <c r="Q7314" i="25"/>
  <c r="Q7315" i="25"/>
  <c r="Q7316" i="25"/>
  <c r="Q7317" i="25"/>
  <c r="Q7318" i="25"/>
  <c r="Q7319" i="25"/>
  <c r="Q7320" i="25"/>
  <c r="Q7321" i="25"/>
  <c r="Q7322" i="25"/>
  <c r="Q7323" i="25"/>
  <c r="Q7324" i="25"/>
  <c r="Q7325" i="25"/>
  <c r="Q7326" i="25"/>
  <c r="Q7327" i="25"/>
  <c r="Q7328" i="25"/>
  <c r="Q7329" i="25"/>
  <c r="Q7330" i="25"/>
  <c r="Q7331" i="25"/>
  <c r="Q7332" i="25"/>
  <c r="Q7333" i="25"/>
  <c r="Q7334" i="25"/>
  <c r="Q7335" i="25"/>
  <c r="Q7336" i="25"/>
  <c r="Q7337" i="25"/>
  <c r="Q7338" i="25"/>
  <c r="Q7339" i="25"/>
  <c r="Q7340" i="25"/>
  <c r="Q7341" i="25"/>
  <c r="Q7342" i="25"/>
  <c r="Q7343" i="25"/>
  <c r="Q7344" i="25"/>
  <c r="Q7345" i="25"/>
  <c r="Q7346" i="25"/>
  <c r="Q7347" i="25"/>
  <c r="Q7348" i="25"/>
  <c r="Q7349" i="25"/>
  <c r="Q7350" i="25"/>
  <c r="Q7351" i="25"/>
  <c r="Q7352" i="25"/>
  <c r="Q7353" i="25"/>
  <c r="Q7354" i="25"/>
  <c r="Q7355" i="25"/>
  <c r="Q7356" i="25"/>
  <c r="Q7357" i="25"/>
  <c r="Q7358" i="25"/>
  <c r="Q7359" i="25"/>
  <c r="Q7360" i="25"/>
  <c r="Q7361" i="25"/>
  <c r="Q7362" i="25"/>
  <c r="Q7363" i="25"/>
  <c r="Q7364" i="25"/>
  <c r="Q7365" i="25"/>
  <c r="Q7366" i="25"/>
  <c r="Q7367" i="25"/>
  <c r="Q7368" i="25"/>
  <c r="Q7369" i="25"/>
  <c r="Q7370" i="25"/>
  <c r="Q7371" i="25"/>
  <c r="Q7372" i="25"/>
  <c r="Q7373" i="25"/>
  <c r="Q7374" i="25"/>
  <c r="Q7375" i="25"/>
  <c r="Q7376" i="25"/>
  <c r="Q7377" i="25"/>
  <c r="Q7378" i="25"/>
  <c r="Q7379" i="25"/>
  <c r="Q7380" i="25"/>
  <c r="Q7381" i="25"/>
  <c r="Q7382" i="25"/>
  <c r="Q7383" i="25"/>
  <c r="Q7384" i="25"/>
  <c r="Q7385" i="25"/>
  <c r="Q7386" i="25"/>
  <c r="Q7387" i="25"/>
  <c r="Q7388" i="25"/>
  <c r="Q7389" i="25"/>
  <c r="Q7390" i="25"/>
  <c r="Q7391" i="25"/>
  <c r="Q7392" i="25"/>
  <c r="Q7393" i="25"/>
  <c r="Q7394" i="25"/>
  <c r="Q7395" i="25"/>
  <c r="Q7396" i="25"/>
  <c r="Q7397" i="25"/>
  <c r="Q7398" i="25"/>
  <c r="Q7399" i="25"/>
  <c r="Q7400" i="25"/>
  <c r="Q7401" i="25"/>
  <c r="Q7402" i="25"/>
  <c r="Q7403" i="25"/>
  <c r="Q7404" i="25"/>
  <c r="Q7405" i="25"/>
  <c r="Q7406" i="25"/>
  <c r="Q7407" i="25"/>
  <c r="Q7408" i="25"/>
  <c r="Q7409" i="25"/>
  <c r="Q7410" i="25"/>
  <c r="Q7411" i="25"/>
  <c r="Q7412" i="25"/>
  <c r="Q7413" i="25"/>
  <c r="Q7414" i="25"/>
  <c r="Q7415" i="25"/>
  <c r="Q7416" i="25"/>
  <c r="Q7417" i="25"/>
  <c r="AU157" i="13"/>
  <c r="AU158" i="13"/>
  <c r="AU159" i="13"/>
  <c r="AU160" i="13"/>
  <c r="AU161" i="13"/>
  <c r="AU162" i="13"/>
  <c r="AU157" i="14"/>
  <c r="AU158" i="14"/>
  <c r="AU159" i="14"/>
  <c r="AU160" i="14"/>
  <c r="AU161" i="14"/>
  <c r="AU162" i="14"/>
  <c r="AU157" i="15"/>
  <c r="AU158" i="15"/>
  <c r="AU159" i="15"/>
  <c r="AU160" i="15"/>
  <c r="AU161" i="15"/>
  <c r="AU162" i="15"/>
  <c r="AU157" i="11"/>
  <c r="AU158" i="11"/>
  <c r="AU159" i="11"/>
  <c r="AU160" i="11"/>
  <c r="AU161" i="11"/>
  <c r="AU162" i="11"/>
  <c r="CN10" i="13"/>
  <c r="CN11" i="13"/>
  <c r="CN12" i="13"/>
  <c r="CN13" i="13"/>
  <c r="CN14" i="13"/>
  <c r="CN17" i="13"/>
  <c r="CN18" i="13"/>
  <c r="CN19" i="13"/>
  <c r="CN20" i="13"/>
  <c r="CN21" i="13"/>
  <c r="CN24" i="13"/>
  <c r="CN25" i="13"/>
  <c r="CN26" i="13"/>
  <c r="CN27" i="13"/>
  <c r="CN28" i="13"/>
  <c r="CN31" i="13"/>
  <c r="CN32" i="13"/>
  <c r="CN33" i="13"/>
  <c r="CN34" i="13"/>
  <c r="CN35" i="13"/>
  <c r="CN38" i="13"/>
  <c r="CN39" i="13"/>
  <c r="CN40" i="13"/>
  <c r="CN41" i="13"/>
  <c r="CN42" i="13"/>
  <c r="CN45" i="13"/>
  <c r="CN46" i="13"/>
  <c r="CN47" i="13"/>
  <c r="CN48" i="13"/>
  <c r="CN49" i="13"/>
  <c r="CN52" i="13"/>
  <c r="CN53" i="13"/>
  <c r="CN54" i="13"/>
  <c r="CN55" i="13"/>
  <c r="CN56" i="13"/>
  <c r="CN59" i="13"/>
  <c r="CN60" i="13"/>
  <c r="CN61" i="13"/>
  <c r="CN62" i="13"/>
  <c r="CN63" i="13"/>
  <c r="CN66" i="13"/>
  <c r="CN67" i="13"/>
  <c r="CN68" i="13"/>
  <c r="CN69" i="13"/>
  <c r="CN70" i="13"/>
  <c r="CN73" i="13"/>
  <c r="CN74" i="13"/>
  <c r="CN75" i="13"/>
  <c r="CN76" i="13"/>
  <c r="CN77" i="13"/>
  <c r="CN87" i="13"/>
  <c r="CN88" i="13"/>
  <c r="CN89" i="13"/>
  <c r="CN90" i="13"/>
  <c r="CN91" i="13"/>
  <c r="CN94" i="13"/>
  <c r="CN95" i="13"/>
  <c r="CN96" i="13"/>
  <c r="CN97" i="13"/>
  <c r="CN98" i="13"/>
  <c r="CN101" i="13"/>
  <c r="CN102" i="13"/>
  <c r="CN103" i="13"/>
  <c r="CN104" i="13"/>
  <c r="CN105" i="13"/>
  <c r="CN108" i="13"/>
  <c r="CN109" i="13"/>
  <c r="CN110" i="13"/>
  <c r="CN111" i="13"/>
  <c r="CN112" i="13"/>
  <c r="CN115" i="13"/>
  <c r="CN116" i="13"/>
  <c r="CN117" i="13"/>
  <c r="CN118" i="13"/>
  <c r="CN119" i="13"/>
  <c r="CN122" i="13"/>
  <c r="CN123" i="13"/>
  <c r="CN124" i="13"/>
  <c r="CN125" i="13"/>
  <c r="CN126" i="13"/>
  <c r="CN129" i="13"/>
  <c r="CN130" i="13"/>
  <c r="CN131" i="13"/>
  <c r="CN132" i="13"/>
  <c r="CN133" i="13"/>
  <c r="CN143" i="13"/>
  <c r="CN144" i="13"/>
  <c r="CN145" i="13"/>
  <c r="CN146" i="13"/>
  <c r="CN147" i="13"/>
  <c r="CN150" i="13"/>
  <c r="CN151" i="13"/>
  <c r="CN152" i="13"/>
  <c r="CN153" i="13"/>
  <c r="CN154" i="13"/>
  <c r="CN10" i="14"/>
  <c r="CN11" i="14"/>
  <c r="CN12" i="14"/>
  <c r="CN13" i="14"/>
  <c r="CN14" i="14"/>
  <c r="CN17" i="14"/>
  <c r="CN18" i="14"/>
  <c r="CN19" i="14"/>
  <c r="CN20" i="14"/>
  <c r="CN21" i="14"/>
  <c r="CN24" i="14"/>
  <c r="CN25" i="14"/>
  <c r="CN26" i="14"/>
  <c r="CN27" i="14"/>
  <c r="CN28" i="14"/>
  <c r="CN31" i="14"/>
  <c r="CN32" i="14"/>
  <c r="CN33" i="14"/>
  <c r="CN34" i="14"/>
  <c r="CN35" i="14"/>
  <c r="CN38" i="14"/>
  <c r="CN39" i="14"/>
  <c r="CN40" i="14"/>
  <c r="CN41" i="14"/>
  <c r="CN42" i="14"/>
  <c r="CN45" i="14"/>
  <c r="CN46" i="14"/>
  <c r="CN47" i="14"/>
  <c r="CN48" i="14"/>
  <c r="CN49" i="14"/>
  <c r="CN52" i="14"/>
  <c r="CN53" i="14"/>
  <c r="CN54" i="14"/>
  <c r="CN55" i="14"/>
  <c r="CN56" i="14"/>
  <c r="CN59" i="14"/>
  <c r="CN60" i="14"/>
  <c r="CN61" i="14"/>
  <c r="CN62" i="14"/>
  <c r="CN63" i="14"/>
  <c r="CN66" i="14"/>
  <c r="CN67" i="14"/>
  <c r="CN68" i="14"/>
  <c r="CN69" i="14"/>
  <c r="CN70" i="14"/>
  <c r="CN73" i="14"/>
  <c r="CN74" i="14"/>
  <c r="CN75" i="14"/>
  <c r="CN78" i="14" s="1"/>
  <c r="CN76" i="14"/>
  <c r="CN77" i="14"/>
  <c r="CN80" i="14"/>
  <c r="CN81" i="14"/>
  <c r="CN82" i="14"/>
  <c r="CN83" i="14"/>
  <c r="CN84" i="14"/>
  <c r="CN87" i="14"/>
  <c r="CN88" i="14"/>
  <c r="CN89" i="14"/>
  <c r="CN90" i="14"/>
  <c r="CN91" i="14"/>
  <c r="CN94" i="14"/>
  <c r="CN95" i="14"/>
  <c r="CN96" i="14"/>
  <c r="CN97" i="14"/>
  <c r="CN98" i="14"/>
  <c r="CN101" i="14"/>
  <c r="CN102" i="14"/>
  <c r="CN103" i="14"/>
  <c r="CN104" i="14"/>
  <c r="CN105" i="14"/>
  <c r="CN108" i="14"/>
  <c r="CN109" i="14"/>
  <c r="CN110" i="14"/>
  <c r="CN111" i="14"/>
  <c r="CN112" i="14"/>
  <c r="CN115" i="14"/>
  <c r="CN116" i="14"/>
  <c r="CN117" i="14"/>
  <c r="CN118" i="14"/>
  <c r="CN119" i="14"/>
  <c r="CN122" i="14"/>
  <c r="CN123" i="14"/>
  <c r="CN124" i="14"/>
  <c r="CN125" i="14"/>
  <c r="CN126" i="14"/>
  <c r="CN129" i="14"/>
  <c r="CN130" i="14"/>
  <c r="CN131" i="14"/>
  <c r="CN132" i="14"/>
  <c r="CN133" i="14"/>
  <c r="CN143" i="14"/>
  <c r="CN144" i="14"/>
  <c r="CN145" i="14"/>
  <c r="CN146" i="14"/>
  <c r="CN147" i="14"/>
  <c r="CN150" i="14"/>
  <c r="CN151" i="14"/>
  <c r="CN152" i="14"/>
  <c r="CN153" i="14"/>
  <c r="CN154" i="14"/>
  <c r="CN10" i="15"/>
  <c r="CN11" i="15"/>
  <c r="CN12" i="15"/>
  <c r="CN13" i="15"/>
  <c r="CN14" i="15"/>
  <c r="CN17" i="15"/>
  <c r="CN18" i="15"/>
  <c r="CN19" i="15"/>
  <c r="CN20" i="15"/>
  <c r="CN21" i="15"/>
  <c r="CN24" i="15"/>
  <c r="CN25" i="15"/>
  <c r="CN26" i="15"/>
  <c r="CN27" i="15"/>
  <c r="CN28" i="15"/>
  <c r="CN31" i="15"/>
  <c r="CN32" i="15"/>
  <c r="CN33" i="15"/>
  <c r="CN34" i="15"/>
  <c r="CN35" i="15"/>
  <c r="CN38" i="15"/>
  <c r="CN39" i="15"/>
  <c r="CN40" i="15"/>
  <c r="CN41" i="15"/>
  <c r="CN42" i="15"/>
  <c r="CN45" i="15"/>
  <c r="CN50" i="15" s="1"/>
  <c r="CN46" i="15"/>
  <c r="CN47" i="15"/>
  <c r="CN48" i="15"/>
  <c r="CN49" i="15"/>
  <c r="CN52" i="15"/>
  <c r="CN53" i="15"/>
  <c r="CN54" i="15"/>
  <c r="CN55" i="15"/>
  <c r="CN56" i="15"/>
  <c r="CN59" i="15"/>
  <c r="CN60" i="15"/>
  <c r="CN61" i="15"/>
  <c r="CN62" i="15"/>
  <c r="CN63" i="15"/>
  <c r="CN66" i="15"/>
  <c r="CN67" i="15"/>
  <c r="CN68" i="15"/>
  <c r="CN69" i="15"/>
  <c r="CN70" i="15"/>
  <c r="CN73" i="15"/>
  <c r="CN74" i="15"/>
  <c r="CN75" i="15"/>
  <c r="CN76" i="15"/>
  <c r="CN77" i="15"/>
  <c r="CN80" i="15"/>
  <c r="CN81" i="15"/>
  <c r="CN82" i="15"/>
  <c r="CN83" i="15"/>
  <c r="CN84" i="15"/>
  <c r="CN87" i="15"/>
  <c r="CN88" i="15"/>
  <c r="CN89" i="15"/>
  <c r="CN90" i="15"/>
  <c r="CN91" i="15"/>
  <c r="CN94" i="15"/>
  <c r="CN95" i="15"/>
  <c r="CN96" i="15"/>
  <c r="CN97" i="15"/>
  <c r="CN98" i="15"/>
  <c r="CN101" i="15"/>
  <c r="CN102" i="15"/>
  <c r="CN103" i="15"/>
  <c r="CN104" i="15"/>
  <c r="CN105" i="15"/>
  <c r="CN108" i="15"/>
  <c r="CN109" i="15"/>
  <c r="CN110" i="15"/>
  <c r="CN111" i="15"/>
  <c r="CN112" i="15"/>
  <c r="CN115" i="15"/>
  <c r="CN116" i="15"/>
  <c r="CN117" i="15"/>
  <c r="CN118" i="15"/>
  <c r="CN119" i="15"/>
  <c r="CN122" i="15"/>
  <c r="CN123" i="15"/>
  <c r="CN124" i="15"/>
  <c r="CN125" i="15"/>
  <c r="CN126" i="15"/>
  <c r="CN129" i="15"/>
  <c r="CN130" i="15"/>
  <c r="CN131" i="15"/>
  <c r="CN132" i="15"/>
  <c r="CN133" i="15"/>
  <c r="CN143" i="15"/>
  <c r="CN144" i="15"/>
  <c r="CN145" i="15"/>
  <c r="CN146" i="15"/>
  <c r="CN147" i="15"/>
  <c r="CN150" i="15"/>
  <c r="CN151" i="15"/>
  <c r="CN152" i="15"/>
  <c r="CN153" i="15"/>
  <c r="CN154" i="15"/>
  <c r="CN10" i="11"/>
  <c r="CN11" i="11"/>
  <c r="CN12" i="11"/>
  <c r="CN13" i="11"/>
  <c r="CN14" i="11"/>
  <c r="CN17" i="11"/>
  <c r="CN18" i="11"/>
  <c r="CN19" i="11"/>
  <c r="CN20" i="11"/>
  <c r="CN21" i="11"/>
  <c r="CN24" i="11"/>
  <c r="CN25" i="11"/>
  <c r="CN26" i="11"/>
  <c r="CN27" i="11"/>
  <c r="CN28" i="11"/>
  <c r="CN31" i="11"/>
  <c r="CN32" i="11"/>
  <c r="CN33" i="11"/>
  <c r="CN34" i="11"/>
  <c r="CN35" i="11"/>
  <c r="CN38" i="11"/>
  <c r="CN39" i="11"/>
  <c r="CN40" i="11"/>
  <c r="CN41" i="11"/>
  <c r="CN42" i="11"/>
  <c r="CN45" i="11"/>
  <c r="CN46" i="11"/>
  <c r="CN47" i="11"/>
  <c r="CN48" i="11"/>
  <c r="CN49" i="11"/>
  <c r="CN52" i="11"/>
  <c r="CN53" i="11"/>
  <c r="CN54" i="11"/>
  <c r="CN55" i="11"/>
  <c r="CN56" i="11"/>
  <c r="CN59" i="11"/>
  <c r="CN60" i="11"/>
  <c r="CN61" i="11"/>
  <c r="CN62" i="11"/>
  <c r="CN63" i="11"/>
  <c r="CN66" i="11"/>
  <c r="CN67" i="11"/>
  <c r="CN68" i="11"/>
  <c r="CN69" i="11"/>
  <c r="CN70" i="11"/>
  <c r="CN73" i="11"/>
  <c r="CN74" i="11"/>
  <c r="CN75" i="11"/>
  <c r="CN76" i="11"/>
  <c r="CN77" i="11"/>
  <c r="CN87" i="11"/>
  <c r="CN88" i="11"/>
  <c r="CN89" i="11"/>
  <c r="CN90" i="11"/>
  <c r="CN91" i="11"/>
  <c r="CN94" i="11"/>
  <c r="CN95" i="11"/>
  <c r="CN96" i="11"/>
  <c r="CN97" i="11"/>
  <c r="CN98" i="11"/>
  <c r="CN101" i="11"/>
  <c r="CN102" i="11"/>
  <c r="CN103" i="11"/>
  <c r="CN104" i="11"/>
  <c r="CN105" i="11"/>
  <c r="CN108" i="11"/>
  <c r="CN109" i="11"/>
  <c r="CN110" i="11"/>
  <c r="CN111" i="11"/>
  <c r="CN112" i="11"/>
  <c r="CN115" i="11"/>
  <c r="CN116" i="11"/>
  <c r="CN117" i="11"/>
  <c r="CN118" i="11"/>
  <c r="CN119" i="11"/>
  <c r="CN122" i="11"/>
  <c r="CN123" i="11"/>
  <c r="CN124" i="11"/>
  <c r="CN125" i="11"/>
  <c r="CN126" i="11"/>
  <c r="CN129" i="11"/>
  <c r="CN130" i="11"/>
  <c r="CN131" i="11"/>
  <c r="CN132" i="11"/>
  <c r="CN133" i="11"/>
  <c r="CN143" i="11"/>
  <c r="CN144" i="11"/>
  <c r="CN145" i="11"/>
  <c r="CN146" i="11"/>
  <c r="CN147" i="11"/>
  <c r="CN150" i="11"/>
  <c r="CN151" i="11"/>
  <c r="CN152" i="11"/>
  <c r="CN153" i="11"/>
  <c r="CN154" i="11"/>
  <c r="AT80" i="13"/>
  <c r="AT81" i="13"/>
  <c r="AT82" i="13"/>
  <c r="AT83" i="13"/>
  <c r="AT84" i="13"/>
  <c r="AT92" i="13"/>
  <c r="AT80" i="11"/>
  <c r="AT81" i="11"/>
  <c r="AT82" i="11"/>
  <c r="AT83" i="11"/>
  <c r="AT84" i="11"/>
  <c r="AT92" i="11"/>
  <c r="L1875" i="23"/>
  <c r="L1876" i="23"/>
  <c r="L1877" i="23"/>
  <c r="L1878" i="23"/>
  <c r="L1879" i="23"/>
  <c r="L1880" i="23"/>
  <c r="L1881" i="23"/>
  <c r="L1882" i="23"/>
  <c r="L1883" i="23"/>
  <c r="L1884" i="23"/>
  <c r="L1885" i="23"/>
  <c r="L1886" i="23"/>
  <c r="L1887" i="23"/>
  <c r="L1888" i="23"/>
  <c r="L1889" i="23"/>
  <c r="L1890" i="23"/>
  <c r="L1891" i="23"/>
  <c r="L1892" i="23"/>
  <c r="L1893" i="23"/>
  <c r="L1894" i="23"/>
  <c r="L1895" i="23"/>
  <c r="L1896" i="23"/>
  <c r="L1897" i="23"/>
  <c r="L1898" i="23"/>
  <c r="L1899" i="23"/>
  <c r="L1900" i="23"/>
  <c r="L1901" i="23"/>
  <c r="L1902" i="23"/>
  <c r="L1903" i="23"/>
  <c r="L1904" i="23"/>
  <c r="L1905" i="23"/>
  <c r="L1906" i="23"/>
  <c r="L1907" i="23"/>
  <c r="L1908" i="23"/>
  <c r="L1909" i="23"/>
  <c r="L1910" i="23"/>
  <c r="L1911" i="23"/>
  <c r="L1912" i="23"/>
  <c r="L1913" i="23"/>
  <c r="L1914" i="23"/>
  <c r="L1915" i="23"/>
  <c r="L1916" i="23"/>
  <c r="L1917" i="23"/>
  <c r="L1918" i="23"/>
  <c r="L1919" i="23"/>
  <c r="L1920" i="23"/>
  <c r="L1921" i="23"/>
  <c r="L1922" i="23"/>
  <c r="AT78" i="13"/>
  <c r="AT78" i="11"/>
  <c r="Q7154" i="25"/>
  <c r="Q7155" i="25"/>
  <c r="Q7156" i="25"/>
  <c r="Q7157" i="25"/>
  <c r="Q7158" i="25"/>
  <c r="Q7159" i="25"/>
  <c r="Q7160" i="25"/>
  <c r="Q7161" i="25"/>
  <c r="Q7162" i="25"/>
  <c r="Q7163" i="25"/>
  <c r="Q7164" i="25"/>
  <c r="Q7165" i="25"/>
  <c r="Q7166" i="25"/>
  <c r="Q7167" i="25"/>
  <c r="Q7168" i="25"/>
  <c r="Q7169" i="25"/>
  <c r="Q7170" i="25"/>
  <c r="Q7171" i="25"/>
  <c r="Q7172" i="25"/>
  <c r="Q7173" i="25"/>
  <c r="Q7174" i="25"/>
  <c r="Q7175" i="25"/>
  <c r="Q7176" i="25"/>
  <c r="Q7177" i="25"/>
  <c r="Q7178" i="25"/>
  <c r="Q7179" i="25"/>
  <c r="Q7180" i="25"/>
  <c r="Q7181" i="25"/>
  <c r="Q7182" i="25"/>
  <c r="Q7183" i="25"/>
  <c r="Q7184" i="25"/>
  <c r="Q7185" i="25"/>
  <c r="Q7186" i="25"/>
  <c r="Q7187" i="25"/>
  <c r="Q7188" i="25"/>
  <c r="Q7189" i="25"/>
  <c r="Q7190" i="25"/>
  <c r="Q7191" i="25"/>
  <c r="Q7192" i="25"/>
  <c r="Q7193" i="25"/>
  <c r="Q7194" i="25"/>
  <c r="Q7195" i="25"/>
  <c r="Q7196" i="25"/>
  <c r="Q7197" i="25"/>
  <c r="Q7198" i="25"/>
  <c r="Q7199" i="25"/>
  <c r="Q7200" i="25"/>
  <c r="Q7201" i="25"/>
  <c r="Q7202" i="25"/>
  <c r="Q7203" i="25"/>
  <c r="Q7204" i="25"/>
  <c r="Q7205" i="25"/>
  <c r="Q7206" i="25"/>
  <c r="Q7207" i="25"/>
  <c r="Q7208" i="25"/>
  <c r="Q7209" i="25"/>
  <c r="Q7210" i="25"/>
  <c r="Q7211" i="25"/>
  <c r="Q7212" i="25"/>
  <c r="Q7213" i="25"/>
  <c r="Q7214" i="25"/>
  <c r="Q7215" i="25"/>
  <c r="Q7216" i="25"/>
  <c r="Q7217" i="25"/>
  <c r="Q7218" i="25"/>
  <c r="Q7219" i="25"/>
  <c r="Q7220" i="25"/>
  <c r="Q7221" i="25"/>
  <c r="Q7222" i="25"/>
  <c r="Q7223" i="25"/>
  <c r="Q7224" i="25"/>
  <c r="Q7225" i="25"/>
  <c r="Q7226" i="25"/>
  <c r="Q7227" i="25"/>
  <c r="Q7228" i="25"/>
  <c r="Q7229" i="25"/>
  <c r="Q7230" i="25"/>
  <c r="Q7231" i="25"/>
  <c r="Q7232" i="25"/>
  <c r="Q7233" i="25"/>
  <c r="Q7234" i="25"/>
  <c r="Q7235" i="25"/>
  <c r="Q7236" i="25"/>
  <c r="Q7237" i="25"/>
  <c r="Q7238" i="25"/>
  <c r="Q7239" i="25"/>
  <c r="Q7240" i="25"/>
  <c r="Q7241" i="25"/>
  <c r="Q7242" i="25"/>
  <c r="Q7243" i="25"/>
  <c r="Q7244" i="25"/>
  <c r="Q7245" i="25"/>
  <c r="Q7246" i="25"/>
  <c r="Q7247" i="25"/>
  <c r="Q7248" i="25"/>
  <c r="Q7249" i="25"/>
  <c r="Q7250" i="25"/>
  <c r="Q7251" i="25"/>
  <c r="Q7252" i="25"/>
  <c r="Q7253" i="25"/>
  <c r="Q7254" i="25"/>
  <c r="Q7255" i="25"/>
  <c r="Q7256" i="25"/>
  <c r="Q7257" i="25"/>
  <c r="Q7258" i="25"/>
  <c r="Q7259" i="25"/>
  <c r="Q7260" i="25"/>
  <c r="Q7261" i="25"/>
  <c r="Q7262" i="25"/>
  <c r="Q7263" i="25"/>
  <c r="Q7264" i="25"/>
  <c r="Q7265" i="25"/>
  <c r="Q7266" i="25"/>
  <c r="Q7267" i="25"/>
  <c r="Q7268" i="25"/>
  <c r="Q7269" i="25"/>
  <c r="Q7270" i="25"/>
  <c r="Q7271" i="25"/>
  <c r="Q7272" i="25"/>
  <c r="Q7273" i="25"/>
  <c r="Q7274" i="25"/>
  <c r="Q7275" i="25"/>
  <c r="Q7276" i="25"/>
  <c r="Q7277" i="25"/>
  <c r="Q7278" i="25"/>
  <c r="Q7279" i="25"/>
  <c r="Q7280" i="25"/>
  <c r="Q7281" i="25"/>
  <c r="Q7282" i="25"/>
  <c r="Q7283" i="25"/>
  <c r="Q7284" i="25"/>
  <c r="Q7285" i="25"/>
  <c r="Q7286" i="25"/>
  <c r="Q7287" i="25"/>
  <c r="Q7288" i="25"/>
  <c r="Q7289" i="25"/>
  <c r="Q7290" i="25"/>
  <c r="Q7291" i="25"/>
  <c r="Q7292" i="25"/>
  <c r="Q7293" i="25"/>
  <c r="Q7294" i="25"/>
  <c r="Q7295" i="25"/>
  <c r="Q7296" i="25"/>
  <c r="Q7297" i="25"/>
  <c r="Q7298" i="25"/>
  <c r="Q7299" i="25"/>
  <c r="Q7300" i="25"/>
  <c r="Q7301" i="25"/>
  <c r="Q7302" i="25"/>
  <c r="Q7303" i="25"/>
  <c r="Q7304" i="25"/>
  <c r="AT157" i="14"/>
  <c r="AT158" i="14"/>
  <c r="AT159" i="14"/>
  <c r="AT160" i="14"/>
  <c r="AT161" i="14"/>
  <c r="AT162" i="14"/>
  <c r="AT157" i="15"/>
  <c r="AT158" i="15"/>
  <c r="AT159" i="15"/>
  <c r="AT160" i="15"/>
  <c r="AT161" i="15"/>
  <c r="AT162" i="15"/>
  <c r="AT157" i="13"/>
  <c r="AT158" i="13"/>
  <c r="AT159" i="13"/>
  <c r="AT160" i="13"/>
  <c r="AT161" i="13"/>
  <c r="AT162" i="13"/>
  <c r="AT157" i="11"/>
  <c r="AT158" i="11"/>
  <c r="AT159" i="11"/>
  <c r="AT160" i="11"/>
  <c r="AT161" i="11"/>
  <c r="AT162" i="11"/>
  <c r="CM10" i="13"/>
  <c r="CM11" i="13"/>
  <c r="CM12" i="13"/>
  <c r="CM13" i="13"/>
  <c r="CM14" i="13"/>
  <c r="CM17" i="13"/>
  <c r="CM18" i="13"/>
  <c r="CM19" i="13"/>
  <c r="CM20" i="13"/>
  <c r="CM21" i="13"/>
  <c r="CM24" i="13"/>
  <c r="CM25" i="13"/>
  <c r="CM26" i="13"/>
  <c r="CM27" i="13"/>
  <c r="CM28" i="13"/>
  <c r="CM31" i="13"/>
  <c r="CM32" i="13"/>
  <c r="CM33" i="13"/>
  <c r="CM34" i="13"/>
  <c r="CM35" i="13"/>
  <c r="CM38" i="13"/>
  <c r="CM39" i="13"/>
  <c r="CM40" i="13"/>
  <c r="CM41" i="13"/>
  <c r="CM42" i="13"/>
  <c r="CM45" i="13"/>
  <c r="CM46" i="13"/>
  <c r="CM47" i="13"/>
  <c r="CM48" i="13"/>
  <c r="CM49" i="13"/>
  <c r="CM52" i="13"/>
  <c r="CM53" i="13"/>
  <c r="CM54" i="13"/>
  <c r="CM55" i="13"/>
  <c r="CM56" i="13"/>
  <c r="CM59" i="13"/>
  <c r="CM60" i="13"/>
  <c r="CM61" i="13"/>
  <c r="CM62" i="13"/>
  <c r="CM63" i="13"/>
  <c r="CM66" i="13"/>
  <c r="CM67" i="13"/>
  <c r="CM68" i="13"/>
  <c r="CM69" i="13"/>
  <c r="CM70" i="13"/>
  <c r="CM73" i="13"/>
  <c r="CM74" i="13"/>
  <c r="CM75" i="13"/>
  <c r="CM76" i="13"/>
  <c r="CM77" i="13"/>
  <c r="CM87" i="13"/>
  <c r="CM88" i="13"/>
  <c r="CM89" i="13"/>
  <c r="CM90" i="13"/>
  <c r="CM91" i="13"/>
  <c r="CM94" i="13"/>
  <c r="CM95" i="13"/>
  <c r="CM96" i="13"/>
  <c r="CM97" i="13"/>
  <c r="CM98" i="13"/>
  <c r="CM101" i="13"/>
  <c r="CM102" i="13"/>
  <c r="CM103" i="13"/>
  <c r="CM104" i="13"/>
  <c r="CM105" i="13"/>
  <c r="CM108" i="13"/>
  <c r="CM109" i="13"/>
  <c r="CM110" i="13"/>
  <c r="CM111" i="13"/>
  <c r="CM112" i="13"/>
  <c r="CM115" i="13"/>
  <c r="CM116" i="13"/>
  <c r="CM117" i="13"/>
  <c r="CM118" i="13"/>
  <c r="CM119" i="13"/>
  <c r="CM122" i="13"/>
  <c r="CM123" i="13"/>
  <c r="CM124" i="13"/>
  <c r="CM125" i="13"/>
  <c r="CM126" i="13"/>
  <c r="CM129" i="13"/>
  <c r="CM130" i="13"/>
  <c r="CM131" i="13"/>
  <c r="CM132" i="13"/>
  <c r="CM133" i="13"/>
  <c r="CM143" i="13"/>
  <c r="CM144" i="13"/>
  <c r="CM145" i="13"/>
  <c r="CM146" i="13"/>
  <c r="CM147" i="13"/>
  <c r="CM150" i="13"/>
  <c r="CM151" i="13"/>
  <c r="CM152" i="13"/>
  <c r="CM153" i="13"/>
  <c r="CM154" i="13"/>
  <c r="CM10" i="14"/>
  <c r="CM11" i="14"/>
  <c r="CM12" i="14"/>
  <c r="CM13" i="14"/>
  <c r="CM14" i="14"/>
  <c r="CM17" i="14"/>
  <c r="CM18" i="14"/>
  <c r="CM19" i="14"/>
  <c r="CM20" i="14"/>
  <c r="CM21" i="14"/>
  <c r="CM24" i="14"/>
  <c r="CM25" i="14"/>
  <c r="CM26" i="14"/>
  <c r="CM27" i="14"/>
  <c r="CM28" i="14"/>
  <c r="CM31" i="14"/>
  <c r="CM32" i="14"/>
  <c r="CM33" i="14"/>
  <c r="CM34" i="14"/>
  <c r="CM35" i="14"/>
  <c r="CM38" i="14"/>
  <c r="CM39" i="14"/>
  <c r="CM40" i="14"/>
  <c r="CM41" i="14"/>
  <c r="CM42" i="14"/>
  <c r="CM45" i="14"/>
  <c r="CM46" i="14"/>
  <c r="CM47" i="14"/>
  <c r="CM48" i="14"/>
  <c r="CM49" i="14"/>
  <c r="CM52" i="14"/>
  <c r="CM53" i="14"/>
  <c r="CM54" i="14"/>
  <c r="CM55" i="14"/>
  <c r="CM56" i="14"/>
  <c r="CM59" i="14"/>
  <c r="CM60" i="14"/>
  <c r="CM61" i="14"/>
  <c r="CM62" i="14"/>
  <c r="CM63" i="14"/>
  <c r="CM66" i="14"/>
  <c r="CM67" i="14"/>
  <c r="CM68" i="14"/>
  <c r="CM69" i="14"/>
  <c r="CM70" i="14"/>
  <c r="CM73" i="14"/>
  <c r="CM74" i="14"/>
  <c r="CM75" i="14"/>
  <c r="CM76" i="14"/>
  <c r="CM77" i="14"/>
  <c r="CM80" i="14"/>
  <c r="CM81" i="14"/>
  <c r="CM82" i="14"/>
  <c r="CM83" i="14"/>
  <c r="CM84" i="14"/>
  <c r="CM87" i="14"/>
  <c r="CM88" i="14"/>
  <c r="CM89" i="14"/>
  <c r="CM90" i="14"/>
  <c r="CM91" i="14"/>
  <c r="CM94" i="14"/>
  <c r="CM95" i="14"/>
  <c r="CM96" i="14"/>
  <c r="CM97" i="14"/>
  <c r="CM98" i="14"/>
  <c r="CM101" i="14"/>
  <c r="CM102" i="14"/>
  <c r="CM103" i="14"/>
  <c r="CM104" i="14"/>
  <c r="CM105" i="14"/>
  <c r="CM108" i="14"/>
  <c r="CM109" i="14"/>
  <c r="CM110" i="14"/>
  <c r="CM111" i="14"/>
  <c r="CM112" i="14"/>
  <c r="CM115" i="14"/>
  <c r="CM116" i="14"/>
  <c r="CM117" i="14"/>
  <c r="CM118" i="14"/>
  <c r="CM119" i="14"/>
  <c r="CM122" i="14"/>
  <c r="CM123" i="14"/>
  <c r="CM124" i="14"/>
  <c r="CM125" i="14"/>
  <c r="CM126" i="14"/>
  <c r="CM129" i="14"/>
  <c r="CM130" i="14"/>
  <c r="CM131" i="14"/>
  <c r="CM132" i="14"/>
  <c r="CM133" i="14"/>
  <c r="CM143" i="14"/>
  <c r="CM144" i="14"/>
  <c r="CM145" i="14"/>
  <c r="CM146" i="14"/>
  <c r="CM147" i="14"/>
  <c r="CM150" i="14"/>
  <c r="CM151" i="14"/>
  <c r="CM152" i="14"/>
  <c r="CM153" i="14"/>
  <c r="CM154" i="14"/>
  <c r="CM10" i="15"/>
  <c r="CM11" i="15"/>
  <c r="CM12" i="15"/>
  <c r="CM13" i="15"/>
  <c r="CM14" i="15"/>
  <c r="CM17" i="15"/>
  <c r="CM18" i="15"/>
  <c r="CM19" i="15"/>
  <c r="CM20" i="15"/>
  <c r="CM21" i="15"/>
  <c r="CM24" i="15"/>
  <c r="CM25" i="15"/>
  <c r="CM26" i="15"/>
  <c r="CM27" i="15"/>
  <c r="CM28" i="15"/>
  <c r="CM31" i="15"/>
  <c r="CM32" i="15"/>
  <c r="CM33" i="15"/>
  <c r="CM34" i="15"/>
  <c r="CM35" i="15"/>
  <c r="CM38" i="15"/>
  <c r="CM39" i="15"/>
  <c r="CM40" i="15"/>
  <c r="CM41" i="15"/>
  <c r="CM42" i="15"/>
  <c r="CM45" i="15"/>
  <c r="CM46" i="15"/>
  <c r="CM47" i="15"/>
  <c r="CM48" i="15"/>
  <c r="CM49" i="15"/>
  <c r="CM52" i="15"/>
  <c r="CM53" i="15"/>
  <c r="CM54" i="15"/>
  <c r="CM55" i="15"/>
  <c r="CM56" i="15"/>
  <c r="CM59" i="15"/>
  <c r="CM60" i="15"/>
  <c r="CM61" i="15"/>
  <c r="CM62" i="15"/>
  <c r="CM63" i="15"/>
  <c r="CM66" i="15"/>
  <c r="CM67" i="15"/>
  <c r="CM68" i="15"/>
  <c r="CM69" i="15"/>
  <c r="CM70" i="15"/>
  <c r="CM73" i="15"/>
  <c r="CM74" i="15"/>
  <c r="CM75" i="15"/>
  <c r="CM76" i="15"/>
  <c r="CM77" i="15"/>
  <c r="CM80" i="15"/>
  <c r="CM81" i="15"/>
  <c r="CM82" i="15"/>
  <c r="CM83" i="15"/>
  <c r="CM84" i="15"/>
  <c r="CM87" i="15"/>
  <c r="CM88" i="15"/>
  <c r="CM89" i="15"/>
  <c r="CM90" i="15"/>
  <c r="CM91" i="15"/>
  <c r="CM94" i="15"/>
  <c r="CM95" i="15"/>
  <c r="CM96" i="15"/>
  <c r="CM97" i="15"/>
  <c r="CM98" i="15"/>
  <c r="CM101" i="15"/>
  <c r="CM102" i="15"/>
  <c r="CM103" i="15"/>
  <c r="CM104" i="15"/>
  <c r="CM105" i="15"/>
  <c r="CM108" i="15"/>
  <c r="CM109" i="15"/>
  <c r="CM110" i="15"/>
  <c r="CM111" i="15"/>
  <c r="CM112" i="15"/>
  <c r="CM115" i="15"/>
  <c r="CM116" i="15"/>
  <c r="CM117" i="15"/>
  <c r="CM118" i="15"/>
  <c r="CM119" i="15"/>
  <c r="CM122" i="15"/>
  <c r="CM123" i="15"/>
  <c r="CM124" i="15"/>
  <c r="CM125" i="15"/>
  <c r="CM126" i="15"/>
  <c r="CM129" i="15"/>
  <c r="CM130" i="15"/>
  <c r="CM131" i="15"/>
  <c r="CM132" i="15"/>
  <c r="CM133" i="15"/>
  <c r="CM143" i="15"/>
  <c r="CM144" i="15"/>
  <c r="CM145" i="15"/>
  <c r="CM146" i="15"/>
  <c r="CM147" i="15"/>
  <c r="CM150" i="15"/>
  <c r="CM151" i="15"/>
  <c r="CM152" i="15"/>
  <c r="CM153" i="15"/>
  <c r="CM154" i="15"/>
  <c r="CM10" i="11"/>
  <c r="CM11" i="11"/>
  <c r="CM12" i="11"/>
  <c r="CM13" i="11"/>
  <c r="CM14" i="11"/>
  <c r="CM17" i="11"/>
  <c r="CM18" i="11"/>
  <c r="CM19" i="11"/>
  <c r="CM20" i="11"/>
  <c r="CM21" i="11"/>
  <c r="CM24" i="11"/>
  <c r="CM25" i="11"/>
  <c r="CM26" i="11"/>
  <c r="CM27" i="11"/>
  <c r="CM28" i="11"/>
  <c r="CM31" i="11"/>
  <c r="CM32" i="11"/>
  <c r="CM33" i="11"/>
  <c r="CM34" i="11"/>
  <c r="CM35" i="11"/>
  <c r="CM38" i="11"/>
  <c r="CM39" i="11"/>
  <c r="CM40" i="11"/>
  <c r="CM41" i="11"/>
  <c r="CM42" i="11"/>
  <c r="CM45" i="11"/>
  <c r="CM46" i="11"/>
  <c r="CM47" i="11"/>
  <c r="CM48" i="11"/>
  <c r="CM49" i="11"/>
  <c r="CM52" i="11"/>
  <c r="CM53" i="11"/>
  <c r="CM54" i="11"/>
  <c r="CM55" i="11"/>
  <c r="CM56" i="11"/>
  <c r="CM59" i="11"/>
  <c r="CM60" i="11"/>
  <c r="CM61" i="11"/>
  <c r="CM62" i="11"/>
  <c r="CM63" i="11"/>
  <c r="CM66" i="11"/>
  <c r="CM67" i="11"/>
  <c r="CM68" i="11"/>
  <c r="CM69" i="11"/>
  <c r="CM70" i="11"/>
  <c r="CM73" i="11"/>
  <c r="CM74" i="11"/>
  <c r="CM75" i="11"/>
  <c r="CM76" i="11"/>
  <c r="CM77" i="11"/>
  <c r="CM87" i="11"/>
  <c r="CM88" i="11"/>
  <c r="CM89" i="11"/>
  <c r="CM90" i="11"/>
  <c r="CM91" i="11"/>
  <c r="CM94" i="11"/>
  <c r="CM95" i="11"/>
  <c r="CM96" i="11"/>
  <c r="CM97" i="11"/>
  <c r="CM98" i="11"/>
  <c r="CM101" i="11"/>
  <c r="CM102" i="11"/>
  <c r="CM103" i="11"/>
  <c r="CM104" i="11"/>
  <c r="CM105" i="11"/>
  <c r="CM108" i="11"/>
  <c r="CM109" i="11"/>
  <c r="CM110" i="11"/>
  <c r="CM111" i="11"/>
  <c r="CM112" i="11"/>
  <c r="CM115" i="11"/>
  <c r="CM116" i="11"/>
  <c r="CM117" i="11"/>
  <c r="CM118" i="11"/>
  <c r="CM119" i="11"/>
  <c r="CM122" i="11"/>
  <c r="CM123" i="11"/>
  <c r="CM124" i="11"/>
  <c r="CM125" i="11"/>
  <c r="CM126" i="11"/>
  <c r="CM129" i="11"/>
  <c r="CM130" i="11"/>
  <c r="CM131" i="11"/>
  <c r="CM132" i="11"/>
  <c r="CM133" i="11"/>
  <c r="CM143" i="11"/>
  <c r="CM144" i="11"/>
  <c r="CM145" i="11"/>
  <c r="CM146" i="11"/>
  <c r="CM147" i="11"/>
  <c r="CM150" i="11"/>
  <c r="CM151" i="11"/>
  <c r="CM152" i="11"/>
  <c r="CM153" i="11"/>
  <c r="CM154" i="11"/>
  <c r="AS157" i="11"/>
  <c r="AS158" i="11"/>
  <c r="AS159" i="11"/>
  <c r="AS160" i="11"/>
  <c r="AS161" i="11"/>
  <c r="AS162" i="11"/>
  <c r="AS157" i="13"/>
  <c r="AS158" i="13"/>
  <c r="AS159" i="13"/>
  <c r="AS160" i="13"/>
  <c r="AS161" i="13"/>
  <c r="AS162" i="13"/>
  <c r="AS157" i="15"/>
  <c r="AS158" i="15"/>
  <c r="AS159" i="15"/>
  <c r="AS160" i="15"/>
  <c r="AS161" i="15"/>
  <c r="AS162" i="15"/>
  <c r="AS157" i="14"/>
  <c r="AS158" i="14"/>
  <c r="AS159" i="14"/>
  <c r="AS160" i="14"/>
  <c r="AS161" i="14"/>
  <c r="AS162" i="14"/>
  <c r="F146" i="21"/>
  <c r="G146" i="21"/>
  <c r="F147" i="21"/>
  <c r="G147" i="21"/>
  <c r="F148" i="21"/>
  <c r="G148" i="21"/>
  <c r="F149" i="21"/>
  <c r="G149" i="21"/>
  <c r="F150" i="21"/>
  <c r="G150" i="21"/>
  <c r="F151" i="21"/>
  <c r="G151" i="21"/>
  <c r="F152" i="21"/>
  <c r="G152" i="21"/>
  <c r="F153" i="21"/>
  <c r="G153" i="21"/>
  <c r="F154" i="21"/>
  <c r="G154" i="21"/>
  <c r="F155" i="21"/>
  <c r="G155" i="21"/>
  <c r="F156" i="21"/>
  <c r="G156" i="21"/>
  <c r="F157" i="21"/>
  <c r="G157" i="21"/>
  <c r="F158" i="21"/>
  <c r="G158" i="21"/>
  <c r="F159" i="21"/>
  <c r="G159" i="21"/>
  <c r="F160" i="21"/>
  <c r="G160" i="21"/>
  <c r="F161" i="21"/>
  <c r="G161" i="21"/>
  <c r="F162" i="21"/>
  <c r="G162" i="21"/>
  <c r="F163" i="21"/>
  <c r="G163" i="21"/>
  <c r="F164" i="21"/>
  <c r="G164" i="21"/>
  <c r="F165" i="21"/>
  <c r="G165" i="21"/>
  <c r="F166" i="21"/>
  <c r="G166" i="21"/>
  <c r="F167" i="21"/>
  <c r="G167" i="21"/>
  <c r="F168" i="21"/>
  <c r="G168" i="21"/>
  <c r="F169" i="21"/>
  <c r="G169" i="21"/>
  <c r="F170" i="21"/>
  <c r="G170" i="21"/>
  <c r="F171" i="21"/>
  <c r="G171" i="21"/>
  <c r="F172" i="21"/>
  <c r="G172" i="21"/>
  <c r="F173" i="21"/>
  <c r="G173" i="21"/>
  <c r="F174" i="21"/>
  <c r="G174" i="21"/>
  <c r="F175" i="21"/>
  <c r="G175" i="21"/>
  <c r="F176" i="21"/>
  <c r="G176" i="21"/>
  <c r="F177" i="21"/>
  <c r="G177" i="21"/>
  <c r="F178" i="21"/>
  <c r="G178" i="21"/>
  <c r="F179" i="21"/>
  <c r="G179" i="21"/>
  <c r="F180" i="21"/>
  <c r="G180" i="21"/>
  <c r="F181" i="21"/>
  <c r="G181" i="21"/>
  <c r="F182" i="21"/>
  <c r="G182" i="21"/>
  <c r="AS80" i="13"/>
  <c r="AS81" i="13"/>
  <c r="AS82" i="13"/>
  <c r="AS83" i="13"/>
  <c r="AS84" i="13"/>
  <c r="AS92" i="13"/>
  <c r="AS78" i="13"/>
  <c r="AS80" i="11"/>
  <c r="AS81" i="11"/>
  <c r="AS82" i="11"/>
  <c r="AS83" i="11"/>
  <c r="AS84" i="11"/>
  <c r="AS78" i="11"/>
  <c r="AS92" i="11"/>
  <c r="F149" i="18"/>
  <c r="G149" i="18"/>
  <c r="F150" i="18"/>
  <c r="G150" i="18"/>
  <c r="F151" i="18"/>
  <c r="G151" i="18"/>
  <c r="F152" i="18"/>
  <c r="G152" i="18"/>
  <c r="F153" i="18"/>
  <c r="G153" i="18"/>
  <c r="F154" i="18"/>
  <c r="G154" i="18"/>
  <c r="F155" i="18"/>
  <c r="G155" i="18"/>
  <c r="F156" i="18"/>
  <c r="G156" i="18"/>
  <c r="F157" i="18"/>
  <c r="G157" i="18"/>
  <c r="F158" i="18"/>
  <c r="G158" i="18"/>
  <c r="F159" i="18"/>
  <c r="G159" i="18"/>
  <c r="F160" i="18"/>
  <c r="G160" i="18"/>
  <c r="F161" i="18"/>
  <c r="G161" i="18"/>
  <c r="F162" i="18"/>
  <c r="G162" i="18"/>
  <c r="F163" i="18"/>
  <c r="G163" i="18"/>
  <c r="F164" i="18"/>
  <c r="G164" i="18"/>
  <c r="F165" i="18"/>
  <c r="G165" i="18"/>
  <c r="F166" i="18"/>
  <c r="G166" i="18"/>
  <c r="F167" i="18"/>
  <c r="G167" i="18"/>
  <c r="F168" i="18"/>
  <c r="G168" i="18"/>
  <c r="F169" i="18"/>
  <c r="G169" i="18"/>
  <c r="F170" i="18"/>
  <c r="G170" i="18"/>
  <c r="F171" i="18"/>
  <c r="G171" i="18"/>
  <c r="AR80" i="13"/>
  <c r="L1825" i="23"/>
  <c r="L1826" i="23"/>
  <c r="L1827" i="23"/>
  <c r="L1828" i="23"/>
  <c r="L1829" i="23"/>
  <c r="L1830" i="23"/>
  <c r="L1831" i="23"/>
  <c r="L1832" i="23"/>
  <c r="L1833" i="23"/>
  <c r="L1834" i="23"/>
  <c r="L1835" i="23"/>
  <c r="L1836" i="23"/>
  <c r="L1837" i="23"/>
  <c r="L1838" i="23"/>
  <c r="L1839" i="23"/>
  <c r="L1840" i="23"/>
  <c r="L1841" i="23"/>
  <c r="L1842" i="23"/>
  <c r="L1843" i="23"/>
  <c r="L1844" i="23"/>
  <c r="L1845" i="23"/>
  <c r="L1846" i="23"/>
  <c r="L1847" i="23"/>
  <c r="L1848" i="23"/>
  <c r="L1849" i="23"/>
  <c r="L1850" i="23"/>
  <c r="L1851" i="23"/>
  <c r="L1852" i="23"/>
  <c r="L1853" i="23"/>
  <c r="L1854" i="23"/>
  <c r="L1855" i="23"/>
  <c r="L1856" i="23"/>
  <c r="L1857" i="23"/>
  <c r="L1858" i="23"/>
  <c r="L1859" i="23"/>
  <c r="L1860" i="23"/>
  <c r="L1861" i="23"/>
  <c r="L1862" i="23"/>
  <c r="L1863" i="23"/>
  <c r="L1864" i="23"/>
  <c r="L1865" i="23"/>
  <c r="L1866" i="23"/>
  <c r="L1867" i="23"/>
  <c r="L1868" i="23"/>
  <c r="L1869" i="23"/>
  <c r="L1870" i="23"/>
  <c r="L1871" i="23"/>
  <c r="L1872" i="23"/>
  <c r="L1873" i="23"/>
  <c r="L1874" i="23"/>
  <c r="Q7009" i="25"/>
  <c r="Q7010" i="25"/>
  <c r="Q7011" i="25"/>
  <c r="Q7012" i="25"/>
  <c r="Q7013" i="25"/>
  <c r="Q7014" i="25"/>
  <c r="Q7015" i="25"/>
  <c r="Q7016" i="25"/>
  <c r="Q7017" i="25"/>
  <c r="Q7018" i="25"/>
  <c r="Q7019" i="25"/>
  <c r="Q7020" i="25"/>
  <c r="Q7021" i="25"/>
  <c r="Q7022" i="25"/>
  <c r="Q7023" i="25"/>
  <c r="Q7024" i="25"/>
  <c r="Q7025" i="25"/>
  <c r="Q7026" i="25"/>
  <c r="Q7027" i="25"/>
  <c r="Q7028" i="25"/>
  <c r="Q7029" i="25"/>
  <c r="Q7030" i="25"/>
  <c r="Q7031" i="25"/>
  <c r="Q7032" i="25"/>
  <c r="Q7033" i="25"/>
  <c r="Q7034" i="25"/>
  <c r="Q7035" i="25"/>
  <c r="Q7036" i="25"/>
  <c r="Q7037" i="25"/>
  <c r="Q7038" i="25"/>
  <c r="Q7039" i="25"/>
  <c r="Q7040" i="25"/>
  <c r="Q7041" i="25"/>
  <c r="Q7042" i="25"/>
  <c r="Q7043" i="25"/>
  <c r="Q7044" i="25"/>
  <c r="Q7045" i="25"/>
  <c r="Q7046" i="25"/>
  <c r="Q7047" i="25"/>
  <c r="Q7048" i="25"/>
  <c r="Q7049" i="25"/>
  <c r="Q7050" i="25"/>
  <c r="Q7051" i="25"/>
  <c r="Q7052" i="25"/>
  <c r="Q7053" i="25"/>
  <c r="Q7054" i="25"/>
  <c r="Q7055" i="25"/>
  <c r="Q7056" i="25"/>
  <c r="Q7057" i="25"/>
  <c r="Q7058" i="25"/>
  <c r="Q7059" i="25"/>
  <c r="Q7060" i="25"/>
  <c r="Q7061" i="25"/>
  <c r="Q7062" i="25"/>
  <c r="Q7063" i="25"/>
  <c r="Q7064" i="25"/>
  <c r="Q7065" i="25"/>
  <c r="Q7066" i="25"/>
  <c r="Q7067" i="25"/>
  <c r="Q7068" i="25"/>
  <c r="Q7069" i="25"/>
  <c r="Q7070" i="25"/>
  <c r="Q7071" i="25"/>
  <c r="Q7072" i="25"/>
  <c r="Q7073" i="25"/>
  <c r="Q7074" i="25"/>
  <c r="Q7075" i="25"/>
  <c r="Q7076" i="25"/>
  <c r="Q7077" i="25"/>
  <c r="Q7078" i="25"/>
  <c r="Q7079" i="25"/>
  <c r="Q7080" i="25"/>
  <c r="Q7081" i="25"/>
  <c r="Q7082" i="25"/>
  <c r="Q7083" i="25"/>
  <c r="Q7084" i="25"/>
  <c r="Q7085" i="25"/>
  <c r="Q7086" i="25"/>
  <c r="Q7087" i="25"/>
  <c r="Q7088" i="25"/>
  <c r="Q7089" i="25"/>
  <c r="Q7090" i="25"/>
  <c r="Q7091" i="25"/>
  <c r="Q7092" i="25"/>
  <c r="Q7093" i="25"/>
  <c r="Q7094" i="25"/>
  <c r="Q7095" i="25"/>
  <c r="Q7096" i="25"/>
  <c r="Q7097" i="25"/>
  <c r="Q7098" i="25"/>
  <c r="Q7099" i="25"/>
  <c r="Q7100" i="25"/>
  <c r="Q7101" i="25"/>
  <c r="Q7102" i="25"/>
  <c r="Q7103" i="25"/>
  <c r="Q7104" i="25"/>
  <c r="Q7105" i="25"/>
  <c r="Q7106" i="25"/>
  <c r="Q7107" i="25"/>
  <c r="Q7108" i="25"/>
  <c r="Q7109" i="25"/>
  <c r="Q7110" i="25"/>
  <c r="Q7111" i="25"/>
  <c r="Q7112" i="25"/>
  <c r="Q7113" i="25"/>
  <c r="Q7114" i="25"/>
  <c r="Q7115" i="25"/>
  <c r="Q7116" i="25"/>
  <c r="Q7117" i="25"/>
  <c r="Q7118" i="25"/>
  <c r="Q7119" i="25"/>
  <c r="Q7120" i="25"/>
  <c r="Q7121" i="25"/>
  <c r="Q7122" i="25"/>
  <c r="Q7123" i="25"/>
  <c r="Q7124" i="25"/>
  <c r="Q7125" i="25"/>
  <c r="Q7126" i="25"/>
  <c r="Q7127" i="25"/>
  <c r="Q7128" i="25"/>
  <c r="Q7129" i="25"/>
  <c r="Q7130" i="25"/>
  <c r="Q7131" i="25"/>
  <c r="Q7132" i="25"/>
  <c r="Q7133" i="25"/>
  <c r="Q7134" i="25"/>
  <c r="Q7135" i="25"/>
  <c r="Q7136" i="25"/>
  <c r="Q7137" i="25"/>
  <c r="Q7138" i="25"/>
  <c r="Q7139" i="25"/>
  <c r="Q7140" i="25"/>
  <c r="Q7141" i="25"/>
  <c r="Q7142" i="25"/>
  <c r="Q7143" i="25"/>
  <c r="Q7144" i="25"/>
  <c r="Q7145" i="25"/>
  <c r="Q7146" i="25"/>
  <c r="Q7147" i="25"/>
  <c r="Q7148" i="25"/>
  <c r="Q7149" i="25"/>
  <c r="Q7150" i="25"/>
  <c r="Q7151" i="25"/>
  <c r="Q7152" i="25"/>
  <c r="Q7153" i="25"/>
  <c r="CL10" i="13"/>
  <c r="CL11" i="13"/>
  <c r="CL12" i="13"/>
  <c r="CL13" i="13"/>
  <c r="CL14" i="13"/>
  <c r="CL17" i="13"/>
  <c r="CL18" i="13"/>
  <c r="CL19" i="13"/>
  <c r="CL20" i="13"/>
  <c r="CL21" i="13"/>
  <c r="CL24" i="13"/>
  <c r="CL25" i="13"/>
  <c r="CL26" i="13"/>
  <c r="CL27" i="13"/>
  <c r="CL28" i="13"/>
  <c r="CL31" i="13"/>
  <c r="CL32" i="13"/>
  <c r="CL33" i="13"/>
  <c r="CL34" i="13"/>
  <c r="CL35" i="13"/>
  <c r="CL38" i="13"/>
  <c r="CL39" i="13"/>
  <c r="CL40" i="13"/>
  <c r="CL41" i="13"/>
  <c r="CL42" i="13"/>
  <c r="CL45" i="13"/>
  <c r="CL46" i="13"/>
  <c r="CL47" i="13"/>
  <c r="CL48" i="13"/>
  <c r="CL49" i="13"/>
  <c r="CL52" i="13"/>
  <c r="CL53" i="13"/>
  <c r="CL54" i="13"/>
  <c r="CL55" i="13"/>
  <c r="CL56" i="13"/>
  <c r="CL59" i="13"/>
  <c r="CL60" i="13"/>
  <c r="CL61" i="13"/>
  <c r="CL62" i="13"/>
  <c r="CL63" i="13"/>
  <c r="CL66" i="13"/>
  <c r="CL67" i="13"/>
  <c r="CL68" i="13"/>
  <c r="CL69" i="13"/>
  <c r="CL70" i="13"/>
  <c r="CL73" i="13"/>
  <c r="CL74" i="13"/>
  <c r="CL75" i="13"/>
  <c r="CL76" i="13"/>
  <c r="CL77" i="13"/>
  <c r="CL87" i="13"/>
  <c r="CL88" i="13"/>
  <c r="CL89" i="13"/>
  <c r="CL90" i="13"/>
  <c r="CL91" i="13"/>
  <c r="CL94" i="13"/>
  <c r="CL95" i="13"/>
  <c r="CL96" i="13"/>
  <c r="CL97" i="13"/>
  <c r="CL98" i="13"/>
  <c r="CL101" i="13"/>
  <c r="CL102" i="13"/>
  <c r="CL103" i="13"/>
  <c r="CL104" i="13"/>
  <c r="CL105" i="13"/>
  <c r="CL108" i="13"/>
  <c r="CL109" i="13"/>
  <c r="CL110" i="13"/>
  <c r="CL111" i="13"/>
  <c r="CL112" i="13"/>
  <c r="CL122" i="13"/>
  <c r="CL123" i="13"/>
  <c r="CL124" i="13"/>
  <c r="CL125" i="13"/>
  <c r="CL126" i="13"/>
  <c r="CL129" i="13"/>
  <c r="CL130" i="13"/>
  <c r="CL131" i="13"/>
  <c r="CL132" i="13"/>
  <c r="CL133" i="13"/>
  <c r="CL143" i="13"/>
  <c r="CL144" i="13"/>
  <c r="CL145" i="13"/>
  <c r="CL146" i="13"/>
  <c r="CL147" i="13"/>
  <c r="CL150" i="13"/>
  <c r="CL151" i="13"/>
  <c r="CL152" i="13"/>
  <c r="CL153" i="13"/>
  <c r="CL154" i="13"/>
  <c r="CL10" i="14"/>
  <c r="CL11" i="14"/>
  <c r="CL12" i="14"/>
  <c r="CL13" i="14"/>
  <c r="CL14" i="14"/>
  <c r="CL17" i="14"/>
  <c r="CL18" i="14"/>
  <c r="CL19" i="14"/>
  <c r="CL20" i="14"/>
  <c r="CL21" i="14"/>
  <c r="CL24" i="14"/>
  <c r="CL25" i="14"/>
  <c r="CL26" i="14"/>
  <c r="CL27" i="14"/>
  <c r="CL28" i="14"/>
  <c r="CL31" i="14"/>
  <c r="CL32" i="14"/>
  <c r="CL33" i="14"/>
  <c r="CL34" i="14"/>
  <c r="CL35" i="14"/>
  <c r="CL38" i="14"/>
  <c r="CL39" i="14"/>
  <c r="CL40" i="14"/>
  <c r="CL41" i="14"/>
  <c r="CL42" i="14"/>
  <c r="CL45" i="14"/>
  <c r="CL46" i="14"/>
  <c r="CL47" i="14"/>
  <c r="CL48" i="14"/>
  <c r="CL49" i="14"/>
  <c r="CL52" i="14"/>
  <c r="CL53" i="14"/>
  <c r="CL54" i="14"/>
  <c r="CL55" i="14"/>
  <c r="CL56" i="14"/>
  <c r="CL59" i="14"/>
  <c r="CL60" i="14"/>
  <c r="CL61" i="14"/>
  <c r="CL62" i="14"/>
  <c r="CL63" i="14"/>
  <c r="CL66" i="14"/>
  <c r="CL67" i="14"/>
  <c r="CL68" i="14"/>
  <c r="CL69" i="14"/>
  <c r="CL70" i="14"/>
  <c r="CL73" i="14"/>
  <c r="CL74" i="14"/>
  <c r="CL75" i="14"/>
  <c r="CL76" i="14"/>
  <c r="CL77" i="14"/>
  <c r="CL80" i="14"/>
  <c r="CL81" i="14"/>
  <c r="CL82" i="14"/>
  <c r="CL83" i="14"/>
  <c r="CL84" i="14"/>
  <c r="CL87" i="14"/>
  <c r="CL88" i="14"/>
  <c r="CL89" i="14"/>
  <c r="CL90" i="14"/>
  <c r="CL91" i="14"/>
  <c r="CL101" i="14"/>
  <c r="CL102" i="14"/>
  <c r="CL103" i="14"/>
  <c r="CL104" i="14"/>
  <c r="CL105" i="14"/>
  <c r="CL108" i="14"/>
  <c r="CL109" i="14"/>
  <c r="CL110" i="14"/>
  <c r="CL111" i="14"/>
  <c r="CL112" i="14"/>
  <c r="CL122" i="14"/>
  <c r="CL123" i="14"/>
  <c r="CL124" i="14"/>
  <c r="CL125" i="14"/>
  <c r="CL126" i="14"/>
  <c r="CL129" i="14"/>
  <c r="CL130" i="14"/>
  <c r="CL131" i="14"/>
  <c r="CL132" i="14"/>
  <c r="CL133" i="14"/>
  <c r="CL143" i="14"/>
  <c r="CL144" i="14"/>
  <c r="CL145" i="14"/>
  <c r="CL146" i="14"/>
  <c r="CL147" i="14"/>
  <c r="CL150" i="14"/>
  <c r="CL151" i="14"/>
  <c r="CL152" i="14"/>
  <c r="CL153" i="14"/>
  <c r="CL154" i="14"/>
  <c r="CL10" i="15"/>
  <c r="CL11" i="15"/>
  <c r="CL12" i="15"/>
  <c r="CL13" i="15"/>
  <c r="CL14" i="15"/>
  <c r="CL17" i="15"/>
  <c r="CL18" i="15"/>
  <c r="CL19" i="15"/>
  <c r="CL20" i="15"/>
  <c r="CL21" i="15"/>
  <c r="CL24" i="15"/>
  <c r="CL25" i="15"/>
  <c r="CL26" i="15"/>
  <c r="CL27" i="15"/>
  <c r="CL28" i="15"/>
  <c r="CL31" i="15"/>
  <c r="CL32" i="15"/>
  <c r="CL33" i="15"/>
  <c r="CL34" i="15"/>
  <c r="CL35" i="15"/>
  <c r="CL38" i="15"/>
  <c r="CL39" i="15"/>
  <c r="CL40" i="15"/>
  <c r="CL41" i="15"/>
  <c r="CL42" i="15"/>
  <c r="CL45" i="15"/>
  <c r="CL46" i="15"/>
  <c r="CL47" i="15"/>
  <c r="CL48" i="15"/>
  <c r="CL49" i="15"/>
  <c r="CL52" i="15"/>
  <c r="CL53" i="15"/>
  <c r="CL54" i="15"/>
  <c r="CL55" i="15"/>
  <c r="CL56" i="15"/>
  <c r="CL59" i="15"/>
  <c r="CL60" i="15"/>
  <c r="CL61" i="15"/>
  <c r="CL62" i="15"/>
  <c r="CL63" i="15"/>
  <c r="CL66" i="15"/>
  <c r="CL67" i="15"/>
  <c r="CL68" i="15"/>
  <c r="CL69" i="15"/>
  <c r="CL70" i="15"/>
  <c r="CL73" i="15"/>
  <c r="CL74" i="15"/>
  <c r="CL75" i="15"/>
  <c r="CL76" i="15"/>
  <c r="CL77" i="15"/>
  <c r="CL80" i="15"/>
  <c r="CL81" i="15"/>
  <c r="CL82" i="15"/>
  <c r="CL83" i="15"/>
  <c r="CL84" i="15"/>
  <c r="CL87" i="15"/>
  <c r="CL88" i="15"/>
  <c r="CL89" i="15"/>
  <c r="CL90" i="15"/>
  <c r="CL91" i="15"/>
  <c r="CL101" i="15"/>
  <c r="CL102" i="15"/>
  <c r="CL103" i="15"/>
  <c r="CL104" i="15"/>
  <c r="CL105" i="15"/>
  <c r="CL108" i="15"/>
  <c r="CL109" i="15"/>
  <c r="CL110" i="15"/>
  <c r="CL111" i="15"/>
  <c r="CL112" i="15"/>
  <c r="CL122" i="15"/>
  <c r="CL123" i="15"/>
  <c r="CL124" i="15"/>
  <c r="CL125" i="15"/>
  <c r="CL126" i="15"/>
  <c r="CL129" i="15"/>
  <c r="CL130" i="15"/>
  <c r="CL131" i="15"/>
  <c r="CL132" i="15"/>
  <c r="CL133" i="15"/>
  <c r="CL143" i="15"/>
  <c r="CL144" i="15"/>
  <c r="CL145" i="15"/>
  <c r="CL146" i="15"/>
  <c r="CL147" i="15"/>
  <c r="CL150" i="15"/>
  <c r="CL151" i="15"/>
  <c r="CL152" i="15"/>
  <c r="CL153" i="15"/>
  <c r="CL154" i="15"/>
  <c r="CL10" i="11"/>
  <c r="CL11" i="11"/>
  <c r="CL12" i="11"/>
  <c r="CL13" i="11"/>
  <c r="CL14" i="11"/>
  <c r="CL17" i="11"/>
  <c r="CL18" i="11"/>
  <c r="CL19" i="11"/>
  <c r="CL20" i="11"/>
  <c r="CL21" i="11"/>
  <c r="CL24" i="11"/>
  <c r="CL25" i="11"/>
  <c r="CL26" i="11"/>
  <c r="CL27" i="11"/>
  <c r="CL28" i="11"/>
  <c r="CL31" i="11"/>
  <c r="CL32" i="11"/>
  <c r="CL33" i="11"/>
  <c r="CL34" i="11"/>
  <c r="CL35" i="11"/>
  <c r="CL38" i="11"/>
  <c r="CL39" i="11"/>
  <c r="CL40" i="11"/>
  <c r="CL41" i="11"/>
  <c r="CL42" i="11"/>
  <c r="CL45" i="11"/>
  <c r="CL46" i="11"/>
  <c r="CL47" i="11"/>
  <c r="CL48" i="11"/>
  <c r="CL49" i="11"/>
  <c r="CL52" i="11"/>
  <c r="CL53" i="11"/>
  <c r="CL54" i="11"/>
  <c r="CL55" i="11"/>
  <c r="CL56" i="11"/>
  <c r="CL59" i="11"/>
  <c r="CL60" i="11"/>
  <c r="CL61" i="11"/>
  <c r="CL62" i="11"/>
  <c r="CL63" i="11"/>
  <c r="CL66" i="11"/>
  <c r="CL67" i="11"/>
  <c r="CL68" i="11"/>
  <c r="CL69" i="11"/>
  <c r="CL70" i="11"/>
  <c r="CL73" i="11"/>
  <c r="CL74" i="11"/>
  <c r="CL75" i="11"/>
  <c r="CL76" i="11"/>
  <c r="CL77" i="11"/>
  <c r="CL87" i="11"/>
  <c r="CL88" i="11"/>
  <c r="CL89" i="11"/>
  <c r="CL90" i="11"/>
  <c r="CL91" i="11"/>
  <c r="CL94" i="11"/>
  <c r="CL95" i="11"/>
  <c r="CL96" i="11"/>
  <c r="CL97" i="11"/>
  <c r="CL98" i="11"/>
  <c r="CL101" i="11"/>
  <c r="CL102" i="11"/>
  <c r="CL103" i="11"/>
  <c r="CL104" i="11"/>
  <c r="CL105" i="11"/>
  <c r="CL108" i="11"/>
  <c r="CL109" i="11"/>
  <c r="CL110" i="11"/>
  <c r="CL111" i="11"/>
  <c r="CL112" i="11"/>
  <c r="CL122" i="11"/>
  <c r="CL123" i="11"/>
  <c r="CL124" i="11"/>
  <c r="CL125" i="11"/>
  <c r="CL126" i="11"/>
  <c r="CL129" i="11"/>
  <c r="CL130" i="11"/>
  <c r="CL131" i="11"/>
  <c r="CL132" i="11"/>
  <c r="CL133" i="11"/>
  <c r="CL143" i="11"/>
  <c r="CL144" i="11"/>
  <c r="CL145" i="11"/>
  <c r="CL146" i="11"/>
  <c r="CL147" i="11"/>
  <c r="CL150" i="11"/>
  <c r="CL151" i="11"/>
  <c r="CL152" i="11"/>
  <c r="CL153" i="11"/>
  <c r="CL154" i="11"/>
  <c r="AR157" i="13"/>
  <c r="AR158" i="13"/>
  <c r="AR159" i="13"/>
  <c r="AR160" i="13"/>
  <c r="AR161" i="13"/>
  <c r="AR162" i="13"/>
  <c r="AR157" i="14"/>
  <c r="AR158" i="14"/>
  <c r="AR159" i="14"/>
  <c r="AR160" i="14"/>
  <c r="AR161" i="14"/>
  <c r="AR162" i="14"/>
  <c r="AR157" i="15"/>
  <c r="AR158" i="15"/>
  <c r="AR159" i="15"/>
  <c r="AR160" i="15"/>
  <c r="AR161" i="15"/>
  <c r="AR162" i="15"/>
  <c r="AR157" i="11"/>
  <c r="AR158" i="11"/>
  <c r="AR159" i="11"/>
  <c r="AR160" i="11"/>
  <c r="AR161" i="11"/>
  <c r="AR162" i="11"/>
  <c r="AR81" i="13"/>
  <c r="AR82" i="13"/>
  <c r="AR83" i="13"/>
  <c r="AR84" i="13"/>
  <c r="AR92" i="13"/>
  <c r="AR80" i="11"/>
  <c r="AR81" i="11"/>
  <c r="AR82" i="11"/>
  <c r="AR83" i="11"/>
  <c r="AR84" i="11"/>
  <c r="AR92" i="11"/>
  <c r="L1777" i="23"/>
  <c r="L1778" i="23"/>
  <c r="L1779" i="23"/>
  <c r="L1780" i="23"/>
  <c r="L1781" i="23"/>
  <c r="L1782" i="23"/>
  <c r="L1783" i="23"/>
  <c r="L1784" i="23"/>
  <c r="L1785" i="23"/>
  <c r="L1786" i="23"/>
  <c r="L1787" i="23"/>
  <c r="L1788" i="23"/>
  <c r="L1789" i="23"/>
  <c r="L1790" i="23"/>
  <c r="L1791" i="23"/>
  <c r="L1792" i="23"/>
  <c r="L1793" i="23"/>
  <c r="L1794" i="23"/>
  <c r="L1795" i="23"/>
  <c r="L1796" i="23"/>
  <c r="L1797" i="23"/>
  <c r="L1798" i="23"/>
  <c r="L1799" i="23"/>
  <c r="L1800" i="23"/>
  <c r="L1801" i="23"/>
  <c r="L1802" i="23"/>
  <c r="L1803" i="23"/>
  <c r="L1804" i="23"/>
  <c r="L1805" i="23"/>
  <c r="L1806" i="23"/>
  <c r="L1807" i="23"/>
  <c r="L1808" i="23"/>
  <c r="L1809" i="23"/>
  <c r="L1810" i="23"/>
  <c r="L1811" i="23"/>
  <c r="L1812" i="23"/>
  <c r="L1813" i="23"/>
  <c r="L1814" i="23"/>
  <c r="L1815" i="23"/>
  <c r="L1816" i="23"/>
  <c r="L1817" i="23"/>
  <c r="L1818" i="23"/>
  <c r="L1819" i="23"/>
  <c r="L1820" i="23"/>
  <c r="L1821" i="23"/>
  <c r="L1822" i="23"/>
  <c r="L1823" i="23"/>
  <c r="L1824" i="23"/>
  <c r="AR78" i="13"/>
  <c r="AR78" i="11"/>
  <c r="Q6861" i="25"/>
  <c r="Q6862" i="25"/>
  <c r="Q6863" i="25"/>
  <c r="Q6864" i="25"/>
  <c r="Q6865" i="25"/>
  <c r="Q6866" i="25"/>
  <c r="Q6867" i="25"/>
  <c r="Q6868" i="25"/>
  <c r="Q6869" i="25"/>
  <c r="Q6870" i="25"/>
  <c r="Q6871" i="25"/>
  <c r="Q6872" i="25"/>
  <c r="Q6873" i="25"/>
  <c r="Q6874" i="25"/>
  <c r="Q6875" i="25"/>
  <c r="Q6876" i="25"/>
  <c r="Q6877" i="25"/>
  <c r="Q6878" i="25"/>
  <c r="Q6879" i="25"/>
  <c r="Q6880" i="25"/>
  <c r="Q6881" i="25"/>
  <c r="Q6882" i="25"/>
  <c r="Q6883" i="25"/>
  <c r="Q6884" i="25"/>
  <c r="Q6885" i="25"/>
  <c r="Q6886" i="25"/>
  <c r="Q6887" i="25"/>
  <c r="Q6888" i="25"/>
  <c r="Q6889" i="25"/>
  <c r="Q6890" i="25"/>
  <c r="Q6891" i="25"/>
  <c r="Q6892" i="25"/>
  <c r="Q6893" i="25"/>
  <c r="Q6894" i="25"/>
  <c r="Q6895" i="25"/>
  <c r="Q6896" i="25"/>
  <c r="Q6897" i="25"/>
  <c r="Q6898" i="25"/>
  <c r="Q6899" i="25"/>
  <c r="Q6900" i="25"/>
  <c r="Q6901" i="25"/>
  <c r="Q6902" i="25"/>
  <c r="Q6903" i="25"/>
  <c r="Q6904" i="25"/>
  <c r="Q6905" i="25"/>
  <c r="Q6906" i="25"/>
  <c r="Q6907" i="25"/>
  <c r="Q6908" i="25"/>
  <c r="Q6909" i="25"/>
  <c r="Q6910" i="25"/>
  <c r="Q6911" i="25"/>
  <c r="Q6912" i="25"/>
  <c r="Q6913" i="25"/>
  <c r="Q6914" i="25"/>
  <c r="Q6915" i="25"/>
  <c r="Q6916" i="25"/>
  <c r="Q6917" i="25"/>
  <c r="Q6918" i="25"/>
  <c r="Q6919" i="25"/>
  <c r="Q6920" i="25"/>
  <c r="Q6921" i="25"/>
  <c r="Q6922" i="25"/>
  <c r="Q6923" i="25"/>
  <c r="Q6924" i="25"/>
  <c r="Q6925" i="25"/>
  <c r="Q6926" i="25"/>
  <c r="Q6927" i="25"/>
  <c r="Q6928" i="25"/>
  <c r="Q6929" i="25"/>
  <c r="Q6930" i="25"/>
  <c r="Q6931" i="25"/>
  <c r="Q6932" i="25"/>
  <c r="Q6933" i="25"/>
  <c r="Q6934" i="25"/>
  <c r="Q6935" i="25"/>
  <c r="Q6936" i="25"/>
  <c r="Q6937" i="25"/>
  <c r="Q6938" i="25"/>
  <c r="Q6939" i="25"/>
  <c r="Q6940" i="25"/>
  <c r="Q6941" i="25"/>
  <c r="Q6942" i="25"/>
  <c r="Q6943" i="25"/>
  <c r="Q6944" i="25"/>
  <c r="Q6945" i="25"/>
  <c r="Q6946" i="25"/>
  <c r="Q6947" i="25"/>
  <c r="Q6948" i="25"/>
  <c r="Q6949" i="25"/>
  <c r="Q6950" i="25"/>
  <c r="Q6951" i="25"/>
  <c r="Q6952" i="25"/>
  <c r="Q6953" i="25"/>
  <c r="Q6954" i="25"/>
  <c r="Q6955" i="25"/>
  <c r="Q6956" i="25"/>
  <c r="Q6957" i="25"/>
  <c r="Q6958" i="25"/>
  <c r="Q6959" i="25"/>
  <c r="Q6960" i="25"/>
  <c r="Q6961" i="25"/>
  <c r="Q6962" i="25"/>
  <c r="Q6963" i="25"/>
  <c r="Q6964" i="25"/>
  <c r="Q6965" i="25"/>
  <c r="Q6966" i="25"/>
  <c r="Q6967" i="25"/>
  <c r="Q6968" i="25"/>
  <c r="Q6969" i="25"/>
  <c r="Q6970" i="25"/>
  <c r="Q6971" i="25"/>
  <c r="Q6972" i="25"/>
  <c r="Q6973" i="25"/>
  <c r="Q6974" i="25"/>
  <c r="Q6975" i="25"/>
  <c r="Q6976" i="25"/>
  <c r="Q6977" i="25"/>
  <c r="Q6978" i="25"/>
  <c r="Q6979" i="25"/>
  <c r="Q6980" i="25"/>
  <c r="Q6981" i="25"/>
  <c r="Q6982" i="25"/>
  <c r="Q6983" i="25"/>
  <c r="Q6984" i="25"/>
  <c r="Q6985" i="25"/>
  <c r="Q6986" i="25"/>
  <c r="Q6987" i="25"/>
  <c r="Q6988" i="25"/>
  <c r="Q6989" i="25"/>
  <c r="Q6990" i="25"/>
  <c r="Q6991" i="25"/>
  <c r="Q6992" i="25"/>
  <c r="Q6993" i="25"/>
  <c r="Q6994" i="25"/>
  <c r="Q6995" i="25"/>
  <c r="Q6996" i="25"/>
  <c r="Q6997" i="25"/>
  <c r="Q6998" i="25"/>
  <c r="Q6999" i="25"/>
  <c r="Q7000" i="25"/>
  <c r="Q7001" i="25"/>
  <c r="Q7002" i="25"/>
  <c r="Q7003" i="25"/>
  <c r="Q7004" i="25"/>
  <c r="Q7005" i="25"/>
  <c r="Q7006" i="25"/>
  <c r="Q7007" i="25"/>
  <c r="Q7008" i="25"/>
  <c r="CK10" i="13"/>
  <c r="CK11" i="13"/>
  <c r="CK12" i="13"/>
  <c r="CK13" i="13"/>
  <c r="CK14" i="13"/>
  <c r="CK17" i="13"/>
  <c r="CK18" i="13"/>
  <c r="CK19" i="13"/>
  <c r="CK20" i="13"/>
  <c r="CK21" i="13"/>
  <c r="CK24" i="13"/>
  <c r="CK25" i="13"/>
  <c r="CK26" i="13"/>
  <c r="CK27" i="13"/>
  <c r="CK28" i="13"/>
  <c r="CK31" i="13"/>
  <c r="CK32" i="13"/>
  <c r="CK33" i="13"/>
  <c r="CK34" i="13"/>
  <c r="CK35" i="13"/>
  <c r="CK38" i="13"/>
  <c r="CK39" i="13"/>
  <c r="CK40" i="13"/>
  <c r="CK41" i="13"/>
  <c r="CK42" i="13"/>
  <c r="CK45" i="13"/>
  <c r="CK46" i="13"/>
  <c r="CK47" i="13"/>
  <c r="CK48" i="13"/>
  <c r="CK49" i="13"/>
  <c r="CK52" i="13"/>
  <c r="CK53" i="13"/>
  <c r="CK54" i="13"/>
  <c r="CK55" i="13"/>
  <c r="CK56" i="13"/>
  <c r="CK59" i="13"/>
  <c r="CK60" i="13"/>
  <c r="CK61" i="13"/>
  <c r="CK62" i="13"/>
  <c r="CK63" i="13"/>
  <c r="CK66" i="13"/>
  <c r="CK67" i="13"/>
  <c r="CK68" i="13"/>
  <c r="CK69" i="13"/>
  <c r="CK70" i="13"/>
  <c r="CK73" i="13"/>
  <c r="CK74" i="13"/>
  <c r="CK75" i="13"/>
  <c r="CK76" i="13"/>
  <c r="CK77" i="13"/>
  <c r="CK87" i="13"/>
  <c r="CK88" i="13"/>
  <c r="CK89" i="13"/>
  <c r="CK90" i="13"/>
  <c r="CK91" i="13"/>
  <c r="CK94" i="13"/>
  <c r="CK95" i="13"/>
  <c r="CK96" i="13"/>
  <c r="CK97" i="13"/>
  <c r="CK98" i="13"/>
  <c r="CK101" i="13"/>
  <c r="CK102" i="13"/>
  <c r="CK103" i="13"/>
  <c r="CK104" i="13"/>
  <c r="CK105" i="13"/>
  <c r="CK108" i="13"/>
  <c r="CK109" i="13"/>
  <c r="CK110" i="13"/>
  <c r="CK111" i="13"/>
  <c r="CK112" i="13"/>
  <c r="CK122" i="13"/>
  <c r="CK123" i="13"/>
  <c r="CK124" i="13"/>
  <c r="CK125" i="13"/>
  <c r="CK126" i="13"/>
  <c r="CK129" i="13"/>
  <c r="CK130" i="13"/>
  <c r="CK131" i="13"/>
  <c r="CK132" i="13"/>
  <c r="CK133" i="13"/>
  <c r="CK143" i="13"/>
  <c r="CK144" i="13"/>
  <c r="CK145" i="13"/>
  <c r="CK146" i="13"/>
  <c r="CK147" i="13"/>
  <c r="CK150" i="13"/>
  <c r="CK151" i="13"/>
  <c r="CK152" i="13"/>
  <c r="CK153" i="13"/>
  <c r="CK154" i="13"/>
  <c r="CK10" i="14"/>
  <c r="CK11" i="14"/>
  <c r="CK12" i="14"/>
  <c r="CK13" i="14"/>
  <c r="CK14" i="14"/>
  <c r="CK17" i="14"/>
  <c r="CK18" i="14"/>
  <c r="CK19" i="14"/>
  <c r="CK20" i="14"/>
  <c r="CK21" i="14"/>
  <c r="CK24" i="14"/>
  <c r="CK25" i="14"/>
  <c r="CK26" i="14"/>
  <c r="CK27" i="14"/>
  <c r="CK28" i="14"/>
  <c r="CK31" i="14"/>
  <c r="CK32" i="14"/>
  <c r="CK33" i="14"/>
  <c r="CK34" i="14"/>
  <c r="CK35" i="14"/>
  <c r="CK38" i="14"/>
  <c r="CK39" i="14"/>
  <c r="CK40" i="14"/>
  <c r="CK41" i="14"/>
  <c r="CK42" i="14"/>
  <c r="CK45" i="14"/>
  <c r="CK46" i="14"/>
  <c r="CK47" i="14"/>
  <c r="CK48" i="14"/>
  <c r="CK49" i="14"/>
  <c r="CK52" i="14"/>
  <c r="CK53" i="14"/>
  <c r="CK54" i="14"/>
  <c r="CK55" i="14"/>
  <c r="CK56" i="14"/>
  <c r="CK59" i="14"/>
  <c r="CK60" i="14"/>
  <c r="CK61" i="14"/>
  <c r="CK62" i="14"/>
  <c r="CK63" i="14"/>
  <c r="CK66" i="14"/>
  <c r="CK67" i="14"/>
  <c r="CK68" i="14"/>
  <c r="CK69" i="14"/>
  <c r="CK70" i="14"/>
  <c r="CK73" i="14"/>
  <c r="CK74" i="14"/>
  <c r="CK75" i="14"/>
  <c r="CK76" i="14"/>
  <c r="CK77" i="14"/>
  <c r="CK80" i="14"/>
  <c r="CK81" i="14"/>
  <c r="CK82" i="14"/>
  <c r="CK83" i="14"/>
  <c r="CK84" i="14"/>
  <c r="CK87" i="14"/>
  <c r="CK88" i="14"/>
  <c r="CK89" i="14"/>
  <c r="CK90" i="14"/>
  <c r="CK91" i="14"/>
  <c r="CK101" i="14"/>
  <c r="CK102" i="14"/>
  <c r="CK103" i="14"/>
  <c r="CK104" i="14"/>
  <c r="CK105" i="14"/>
  <c r="CK108" i="14"/>
  <c r="CK109" i="14"/>
  <c r="CK110" i="14"/>
  <c r="CK111" i="14"/>
  <c r="CK112" i="14"/>
  <c r="CK122" i="14"/>
  <c r="CK123" i="14"/>
  <c r="CK124" i="14"/>
  <c r="CK125" i="14"/>
  <c r="CK126" i="14"/>
  <c r="CK129" i="14"/>
  <c r="CK130" i="14"/>
  <c r="CK131" i="14"/>
  <c r="CK132" i="14"/>
  <c r="CK133" i="14"/>
  <c r="CK143" i="14"/>
  <c r="CK144" i="14"/>
  <c r="CK145" i="14"/>
  <c r="CK146" i="14"/>
  <c r="CK147" i="14"/>
  <c r="CK150" i="14"/>
  <c r="CK151" i="14"/>
  <c r="CK152" i="14"/>
  <c r="CK153" i="14"/>
  <c r="CK154" i="14"/>
  <c r="CK10" i="15"/>
  <c r="CK11" i="15"/>
  <c r="CK12" i="15"/>
  <c r="CK13" i="15"/>
  <c r="CK14" i="15"/>
  <c r="CK17" i="15"/>
  <c r="CK18" i="15"/>
  <c r="CK19" i="15"/>
  <c r="CK20" i="15"/>
  <c r="CK21" i="15"/>
  <c r="CK24" i="15"/>
  <c r="CK25" i="15"/>
  <c r="CK26" i="15"/>
  <c r="CK27" i="15"/>
  <c r="CK28" i="15"/>
  <c r="CK31" i="15"/>
  <c r="CK32" i="15"/>
  <c r="CK33" i="15"/>
  <c r="CK34" i="15"/>
  <c r="CK35" i="15"/>
  <c r="CK38" i="15"/>
  <c r="CK39" i="15"/>
  <c r="CK40" i="15"/>
  <c r="CK41" i="15"/>
  <c r="CK42" i="15"/>
  <c r="CK45" i="15"/>
  <c r="CK46" i="15"/>
  <c r="CK47" i="15"/>
  <c r="CK48" i="15"/>
  <c r="CK49" i="15"/>
  <c r="CK52" i="15"/>
  <c r="CK53" i="15"/>
  <c r="CK54" i="15"/>
  <c r="CK55" i="15"/>
  <c r="CK56" i="15"/>
  <c r="CK59" i="15"/>
  <c r="CK60" i="15"/>
  <c r="CK61" i="15"/>
  <c r="CK62" i="15"/>
  <c r="CK63" i="15"/>
  <c r="CK66" i="15"/>
  <c r="CK67" i="15"/>
  <c r="CK68" i="15"/>
  <c r="CK69" i="15"/>
  <c r="CK70" i="15"/>
  <c r="CK73" i="15"/>
  <c r="CK74" i="15"/>
  <c r="CK75" i="15"/>
  <c r="CK76" i="15"/>
  <c r="CK77" i="15"/>
  <c r="CK80" i="15"/>
  <c r="CK81" i="15"/>
  <c r="CK82" i="15"/>
  <c r="CK83" i="15"/>
  <c r="CK84" i="15"/>
  <c r="CK87" i="15"/>
  <c r="CK88" i="15"/>
  <c r="CK89" i="15"/>
  <c r="CK90" i="15"/>
  <c r="CK91" i="15"/>
  <c r="CK101" i="15"/>
  <c r="CK102" i="15"/>
  <c r="CK103" i="15"/>
  <c r="CK104" i="15"/>
  <c r="CK105" i="15"/>
  <c r="CK108" i="15"/>
  <c r="CK109" i="15"/>
  <c r="CK110" i="15"/>
  <c r="CK111" i="15"/>
  <c r="CK112" i="15"/>
  <c r="CK122" i="15"/>
  <c r="CK123" i="15"/>
  <c r="CK124" i="15"/>
  <c r="CK125" i="15"/>
  <c r="CK126" i="15"/>
  <c r="CK129" i="15"/>
  <c r="CK130" i="15"/>
  <c r="CK131" i="15"/>
  <c r="CK132" i="15"/>
  <c r="CK133" i="15"/>
  <c r="CK143" i="15"/>
  <c r="CK144" i="15"/>
  <c r="CK145" i="15"/>
  <c r="CK146" i="15"/>
  <c r="CK147" i="15"/>
  <c r="CK150" i="15"/>
  <c r="CK151" i="15"/>
  <c r="CK152" i="15"/>
  <c r="CK153" i="15"/>
  <c r="CK154" i="15"/>
  <c r="CK10" i="11"/>
  <c r="CK11" i="11"/>
  <c r="CK12" i="11"/>
  <c r="CK13" i="11"/>
  <c r="CK14" i="11"/>
  <c r="CK17" i="11"/>
  <c r="CK18" i="11"/>
  <c r="CK19" i="11"/>
  <c r="CK20" i="11"/>
  <c r="CK21" i="11"/>
  <c r="CK24" i="11"/>
  <c r="CK25" i="11"/>
  <c r="CK26" i="11"/>
  <c r="CK27" i="11"/>
  <c r="CK28" i="11"/>
  <c r="CK31" i="11"/>
  <c r="CK32" i="11"/>
  <c r="CK33" i="11"/>
  <c r="CK34" i="11"/>
  <c r="CK35" i="11"/>
  <c r="CK38" i="11"/>
  <c r="CK39" i="11"/>
  <c r="CK40" i="11"/>
  <c r="CK41" i="11"/>
  <c r="CK42" i="11"/>
  <c r="CK45" i="11"/>
  <c r="CK46" i="11"/>
  <c r="CK47" i="11"/>
  <c r="CK48" i="11"/>
  <c r="CK49" i="11"/>
  <c r="CK52" i="11"/>
  <c r="CK53" i="11"/>
  <c r="CK54" i="11"/>
  <c r="CK55" i="11"/>
  <c r="CK56" i="11"/>
  <c r="CK59" i="11"/>
  <c r="CK60" i="11"/>
  <c r="CK61" i="11"/>
  <c r="CK62" i="11"/>
  <c r="CK63" i="11"/>
  <c r="CK66" i="11"/>
  <c r="CK67" i="11"/>
  <c r="CK68" i="11"/>
  <c r="CK69" i="11"/>
  <c r="CK70" i="11"/>
  <c r="CK73" i="11"/>
  <c r="CK74" i="11"/>
  <c r="CK75" i="11"/>
  <c r="CK76" i="11"/>
  <c r="CK77" i="11"/>
  <c r="CK87" i="11"/>
  <c r="CK88" i="11"/>
  <c r="CK89" i="11"/>
  <c r="CK90" i="11"/>
  <c r="CK91" i="11"/>
  <c r="CK94" i="11"/>
  <c r="CK95" i="11"/>
  <c r="CK96" i="11"/>
  <c r="CK97" i="11"/>
  <c r="CK98" i="11"/>
  <c r="CK101" i="11"/>
  <c r="CK102" i="11"/>
  <c r="CK103" i="11"/>
  <c r="CK104" i="11"/>
  <c r="CK105" i="11"/>
  <c r="CK108" i="11"/>
  <c r="CK109" i="11"/>
  <c r="CK110" i="11"/>
  <c r="CK111" i="11"/>
  <c r="CK112" i="11"/>
  <c r="CK122" i="11"/>
  <c r="CK123" i="11"/>
  <c r="CK124" i="11"/>
  <c r="CK125" i="11"/>
  <c r="CK126" i="11"/>
  <c r="CK129" i="11"/>
  <c r="CK130" i="11"/>
  <c r="CK131" i="11"/>
  <c r="CK132" i="11"/>
  <c r="CK133" i="11"/>
  <c r="CK143" i="11"/>
  <c r="CK144" i="11"/>
  <c r="CK145" i="11"/>
  <c r="CK146" i="11"/>
  <c r="CK147" i="11"/>
  <c r="CK150" i="11"/>
  <c r="CK151" i="11"/>
  <c r="CK152" i="11"/>
  <c r="CK153" i="11"/>
  <c r="CK154" i="11"/>
  <c r="AQ157" i="11"/>
  <c r="AQ158" i="11"/>
  <c r="AQ159" i="11"/>
  <c r="AQ160" i="11"/>
  <c r="AQ161" i="11"/>
  <c r="AQ162" i="11"/>
  <c r="CP85" i="14" l="1"/>
  <c r="CN120" i="15"/>
  <c r="CO78" i="14"/>
  <c r="AV85" i="11"/>
  <c r="CP113" i="11"/>
  <c r="CP22" i="11"/>
  <c r="CP78" i="15"/>
  <c r="CP57" i="15"/>
  <c r="CP134" i="14"/>
  <c r="CP106" i="13"/>
  <c r="CP15" i="13"/>
  <c r="CQ106" i="11"/>
  <c r="CQ22" i="11"/>
  <c r="CQ92" i="15"/>
  <c r="CQ113" i="14"/>
  <c r="CQ29" i="14"/>
  <c r="CQ78" i="13"/>
  <c r="CO106" i="11"/>
  <c r="CO155" i="13"/>
  <c r="CP71" i="11"/>
  <c r="CP127" i="15"/>
  <c r="CP99" i="14"/>
  <c r="CP15" i="14"/>
  <c r="CP64" i="13"/>
  <c r="CQ71" i="11"/>
  <c r="CQ106" i="15"/>
  <c r="CQ127" i="13"/>
  <c r="CQ43" i="13"/>
  <c r="CQ29" i="13"/>
  <c r="CO64" i="11"/>
  <c r="CO29" i="11"/>
  <c r="CP127" i="11"/>
  <c r="CP92" i="15"/>
  <c r="CP155" i="14"/>
  <c r="CP120" i="13"/>
  <c r="CP29" i="13"/>
  <c r="CQ120" i="11"/>
  <c r="CQ36" i="11"/>
  <c r="CQ120" i="15"/>
  <c r="CQ127" i="14"/>
  <c r="CQ106" i="14"/>
  <c r="CQ43" i="14"/>
  <c r="CQ92" i="13"/>
  <c r="CO148" i="11"/>
  <c r="CO71" i="15"/>
  <c r="CQ57" i="11"/>
  <c r="CN148" i="14"/>
  <c r="CP92" i="11"/>
  <c r="CP148" i="15"/>
  <c r="CP113" i="14"/>
  <c r="CP29" i="14"/>
  <c r="CP78" i="13"/>
  <c r="CQ134" i="15"/>
  <c r="CQ148" i="13"/>
  <c r="CQ57" i="13"/>
  <c r="CO134" i="11"/>
  <c r="CP106" i="15"/>
  <c r="CP22" i="15"/>
  <c r="CP113" i="13"/>
  <c r="CP43" i="13"/>
  <c r="CQ134" i="11"/>
  <c r="CQ50" i="11"/>
  <c r="CQ155" i="15"/>
  <c r="CQ148" i="14"/>
  <c r="CQ120" i="14"/>
  <c r="CQ57" i="14"/>
  <c r="CQ36" i="14"/>
  <c r="CQ106" i="13"/>
  <c r="CQ22" i="13"/>
  <c r="CP155" i="11"/>
  <c r="CQ148" i="11"/>
  <c r="CQ113" i="13"/>
  <c r="CP15" i="11"/>
  <c r="CP127" i="14"/>
  <c r="AW85" i="13"/>
  <c r="CQ99" i="11"/>
  <c r="CQ15" i="11"/>
  <c r="CQ71" i="13"/>
  <c r="CP57" i="11"/>
  <c r="CP120" i="15"/>
  <c r="CP92" i="14"/>
  <c r="CP127" i="13"/>
  <c r="CP57" i="13"/>
  <c r="CQ155" i="11"/>
  <c r="CQ64" i="11"/>
  <c r="CQ134" i="14"/>
  <c r="CQ71" i="14"/>
  <c r="CQ50" i="14"/>
  <c r="CQ120" i="13"/>
  <c r="CQ36" i="13"/>
  <c r="CP64" i="14"/>
  <c r="CQ78" i="15"/>
  <c r="CP120" i="11"/>
  <c r="CP36" i="14"/>
  <c r="CP50" i="13"/>
  <c r="CP113" i="15"/>
  <c r="CP50" i="15"/>
  <c r="CP29" i="15"/>
  <c r="CP106" i="14"/>
  <c r="CP148" i="13"/>
  <c r="CP71" i="13"/>
  <c r="CQ78" i="11"/>
  <c r="CQ36" i="15"/>
  <c r="CQ155" i="14"/>
  <c r="CQ85" i="14"/>
  <c r="CQ64" i="14"/>
  <c r="CQ134" i="13"/>
  <c r="CQ50" i="13"/>
  <c r="CP36" i="11"/>
  <c r="CO64" i="14"/>
  <c r="CP134" i="11"/>
  <c r="CP71" i="14"/>
  <c r="CP50" i="14"/>
  <c r="CP36" i="13"/>
  <c r="CQ127" i="11"/>
  <c r="CQ43" i="11"/>
  <c r="CQ50" i="15"/>
  <c r="CQ99" i="13"/>
  <c r="CO155" i="11"/>
  <c r="CO113" i="15"/>
  <c r="CO106" i="14"/>
  <c r="CO36" i="14"/>
  <c r="CN92" i="13"/>
  <c r="CO120" i="14"/>
  <c r="CN71" i="11"/>
  <c r="CO71" i="11"/>
  <c r="CO22" i="11"/>
  <c r="CO148" i="15"/>
  <c r="CO36" i="11"/>
  <c r="CO43" i="15"/>
  <c r="CO71" i="13"/>
  <c r="CO36" i="13"/>
  <c r="CO29" i="15"/>
  <c r="CO127" i="11"/>
  <c r="CO92" i="11"/>
  <c r="CO50" i="11"/>
  <c r="CO57" i="15"/>
  <c r="CO155" i="14"/>
  <c r="CO22" i="15"/>
  <c r="CO22" i="13"/>
  <c r="CO78" i="11"/>
  <c r="CO29" i="14"/>
  <c r="CO64" i="13"/>
  <c r="CO29" i="13"/>
  <c r="CO99" i="13"/>
  <c r="CO85" i="14"/>
  <c r="CO120" i="11"/>
  <c r="CO134" i="15"/>
  <c r="CO85" i="15"/>
  <c r="CO92" i="14"/>
  <c r="CO134" i="13"/>
  <c r="AW85" i="11"/>
  <c r="CL85" i="14"/>
  <c r="CN22" i="13"/>
  <c r="AU85" i="11"/>
  <c r="CO155" i="15"/>
  <c r="CO43" i="14"/>
  <c r="CO106" i="13"/>
  <c r="CM120" i="13"/>
  <c r="CN120" i="14"/>
  <c r="CO134" i="14"/>
  <c r="CO57" i="14"/>
  <c r="CO120" i="13"/>
  <c r="CO50" i="13"/>
  <c r="CM148" i="11"/>
  <c r="CN36" i="13"/>
  <c r="CO71" i="14"/>
  <c r="CL15" i="14"/>
  <c r="CN99" i="14"/>
  <c r="CN85" i="14"/>
  <c r="CN64" i="13"/>
  <c r="CO36" i="15"/>
  <c r="CO99" i="14"/>
  <c r="CO78" i="13"/>
  <c r="CN120" i="13"/>
  <c r="CN106" i="13"/>
  <c r="CO50" i="15"/>
  <c r="CO113" i="14"/>
  <c r="CO43" i="13"/>
  <c r="CL64" i="11"/>
  <c r="CL22" i="13"/>
  <c r="CM57" i="14"/>
  <c r="CN15" i="14"/>
  <c r="CO99" i="11"/>
  <c r="CO64" i="15"/>
  <c r="CO127" i="14"/>
  <c r="CL127" i="14"/>
  <c r="CL29" i="14"/>
  <c r="CN50" i="11"/>
  <c r="CN155" i="13"/>
  <c r="CO113" i="11"/>
  <c r="CO78" i="15"/>
  <c r="CL134" i="13"/>
  <c r="CL36" i="13"/>
  <c r="CO15" i="11"/>
  <c r="CO92" i="15"/>
  <c r="CO148" i="14"/>
  <c r="CO57" i="13"/>
  <c r="CM92" i="15"/>
  <c r="CM85" i="14"/>
  <c r="CO43" i="11"/>
  <c r="CO106" i="15"/>
  <c r="CN57" i="11"/>
  <c r="CO57" i="11"/>
  <c r="CO120" i="15"/>
  <c r="CO15" i="14"/>
  <c r="CL155" i="13"/>
  <c r="CM127" i="11"/>
  <c r="CM92" i="13"/>
  <c r="CN29" i="11"/>
  <c r="CL50" i="15"/>
  <c r="CL78" i="15"/>
  <c r="CM99" i="14"/>
  <c r="CL57" i="14"/>
  <c r="CL92" i="15"/>
  <c r="CM113" i="14"/>
  <c r="CM50" i="14"/>
  <c r="CM106" i="13"/>
  <c r="CM106" i="15"/>
  <c r="CL22" i="15"/>
  <c r="CL148" i="11"/>
  <c r="CM113" i="11"/>
  <c r="CL113" i="15"/>
  <c r="CL106" i="14"/>
  <c r="CM120" i="15"/>
  <c r="CO92" i="13"/>
  <c r="CL43" i="11"/>
  <c r="CM36" i="13"/>
  <c r="CM22" i="13"/>
  <c r="CL78" i="11"/>
  <c r="CM78" i="15"/>
  <c r="CN15" i="11"/>
  <c r="CN134" i="15"/>
  <c r="CN22" i="15"/>
  <c r="CN29" i="14"/>
  <c r="CN134" i="13"/>
  <c r="CN78" i="13"/>
  <c r="CN36" i="15"/>
  <c r="CN127" i="14"/>
  <c r="CN43" i="14"/>
  <c r="CN43" i="13"/>
  <c r="CN99" i="11"/>
  <c r="CN43" i="11"/>
  <c r="CN22" i="14"/>
  <c r="CN113" i="11"/>
  <c r="CN99" i="15"/>
  <c r="CN57" i="14"/>
  <c r="CO15" i="13"/>
  <c r="AV85" i="13"/>
  <c r="CN155" i="15"/>
  <c r="CN64" i="15"/>
  <c r="CN15" i="15"/>
  <c r="CN78" i="15"/>
  <c r="CN71" i="14"/>
  <c r="CN127" i="11"/>
  <c r="CN22" i="11"/>
  <c r="CN148" i="11"/>
  <c r="CN92" i="15"/>
  <c r="CN113" i="14"/>
  <c r="CN64" i="14"/>
  <c r="CN106" i="15"/>
  <c r="CN50" i="13"/>
  <c r="CL64" i="15"/>
  <c r="CL92" i="14"/>
  <c r="CL71" i="14"/>
  <c r="CL92" i="13"/>
  <c r="CL50" i="13"/>
  <c r="CM29" i="11"/>
  <c r="CM134" i="15"/>
  <c r="CM71" i="15"/>
  <c r="CM50" i="15"/>
  <c r="CM127" i="14"/>
  <c r="CM78" i="14"/>
  <c r="CM43" i="14"/>
  <c r="CM134" i="13"/>
  <c r="CM78" i="13"/>
  <c r="CM29" i="13"/>
  <c r="CN64" i="11"/>
  <c r="CN29" i="15"/>
  <c r="CN36" i="14"/>
  <c r="CL36" i="11"/>
  <c r="CM134" i="11"/>
  <c r="CM99" i="11"/>
  <c r="CM78" i="11"/>
  <c r="CM36" i="15"/>
  <c r="CM71" i="14"/>
  <c r="CN78" i="11"/>
  <c r="CN43" i="15"/>
  <c r="CN50" i="14"/>
  <c r="CL113" i="14"/>
  <c r="CL22" i="14"/>
  <c r="CM43" i="11"/>
  <c r="CM148" i="14"/>
  <c r="CN92" i="11"/>
  <c r="CN57" i="15"/>
  <c r="CN29" i="13"/>
  <c r="CL29" i="15"/>
  <c r="CL64" i="13"/>
  <c r="CM57" i="11"/>
  <c r="CM155" i="15"/>
  <c r="CM99" i="15"/>
  <c r="CM64" i="15"/>
  <c r="CM155" i="13"/>
  <c r="CN106" i="11"/>
  <c r="CN71" i="15"/>
  <c r="CN15" i="13"/>
  <c r="CL134" i="14"/>
  <c r="CL36" i="14"/>
  <c r="CL127" i="13"/>
  <c r="CL78" i="13"/>
  <c r="CN120" i="11"/>
  <c r="CN85" i="15"/>
  <c r="CN92" i="14"/>
  <c r="CN57" i="13"/>
  <c r="CL15" i="11"/>
  <c r="CL43" i="15"/>
  <c r="CM22" i="14"/>
  <c r="CN134" i="11"/>
  <c r="CN106" i="14"/>
  <c r="CN71" i="13"/>
  <c r="CL36" i="15"/>
  <c r="CL148" i="13"/>
  <c r="CM71" i="11"/>
  <c r="CM29" i="15"/>
  <c r="CN155" i="11"/>
  <c r="CN113" i="15"/>
  <c r="AU85" i="13"/>
  <c r="CL29" i="11"/>
  <c r="CN127" i="15"/>
  <c r="CN134" i="14"/>
  <c r="CN99" i="13"/>
  <c r="CL71" i="15"/>
  <c r="CM43" i="15"/>
  <c r="CM148" i="13"/>
  <c r="CN148" i="15"/>
  <c r="CN155" i="14"/>
  <c r="CN113" i="13"/>
  <c r="CK15" i="14"/>
  <c r="CL148" i="14"/>
  <c r="CM29" i="14"/>
  <c r="CN127" i="13"/>
  <c r="CL78" i="14"/>
  <c r="CL43" i="14"/>
  <c r="CL106" i="13"/>
  <c r="CM106" i="11"/>
  <c r="CM15" i="11"/>
  <c r="CM22" i="15"/>
  <c r="CM15" i="14"/>
  <c r="CM64" i="13"/>
  <c r="CN36" i="11"/>
  <c r="CN148" i="13"/>
  <c r="CK22" i="13"/>
  <c r="CL50" i="11"/>
  <c r="CL50" i="14"/>
  <c r="CM64" i="11"/>
  <c r="CL71" i="11"/>
  <c r="CL106" i="11"/>
  <c r="CL15" i="15"/>
  <c r="CL64" i="14"/>
  <c r="CL127" i="11"/>
  <c r="CM92" i="11"/>
  <c r="CM57" i="15"/>
  <c r="CM36" i="14"/>
  <c r="CM15" i="13"/>
  <c r="AT85" i="13"/>
  <c r="CL134" i="15"/>
  <c r="CL57" i="15"/>
  <c r="CM120" i="11"/>
  <c r="CM85" i="15"/>
  <c r="CM64" i="14"/>
  <c r="CM43" i="13"/>
  <c r="CL99" i="11"/>
  <c r="CL155" i="15"/>
  <c r="CL85" i="15"/>
  <c r="CL155" i="14"/>
  <c r="CL99" i="13"/>
  <c r="CM155" i="11"/>
  <c r="CM113" i="15"/>
  <c r="CM92" i="14"/>
  <c r="CM57" i="13"/>
  <c r="CL57" i="11"/>
  <c r="CL22" i="11"/>
  <c r="CL106" i="15"/>
  <c r="CL113" i="13"/>
  <c r="CL15" i="13"/>
  <c r="CM127" i="15"/>
  <c r="CM106" i="14"/>
  <c r="CM71" i="13"/>
  <c r="CL113" i="11"/>
  <c r="CL127" i="15"/>
  <c r="CL29" i="13"/>
  <c r="CM148" i="15"/>
  <c r="CM120" i="14"/>
  <c r="CM50" i="13"/>
  <c r="AT85" i="11"/>
  <c r="CL43" i="13"/>
  <c r="CM22" i="11"/>
  <c r="CM134" i="14"/>
  <c r="CM99" i="13"/>
  <c r="CK36" i="15"/>
  <c r="CL92" i="11"/>
  <c r="CL57" i="13"/>
  <c r="CM36" i="11"/>
  <c r="CM155" i="14"/>
  <c r="CM113" i="13"/>
  <c r="CL71" i="13"/>
  <c r="CM50" i="11"/>
  <c r="CM15" i="15"/>
  <c r="CM127" i="13"/>
  <c r="AS85" i="11"/>
  <c r="CL134" i="11"/>
  <c r="CL155" i="11"/>
  <c r="AS85" i="13"/>
  <c r="CK43" i="11"/>
  <c r="CL148" i="15"/>
  <c r="CK78" i="13"/>
  <c r="CK134" i="15"/>
  <c r="CK57" i="11"/>
  <c r="CK127" i="14"/>
  <c r="CK29" i="14"/>
  <c r="CK113" i="13"/>
  <c r="CK113" i="11"/>
  <c r="CK148" i="14"/>
  <c r="CK43" i="14"/>
  <c r="CK155" i="13"/>
  <c r="CK22" i="11"/>
  <c r="CK113" i="14"/>
  <c r="CK106" i="15"/>
  <c r="CK155" i="15"/>
  <c r="CK71" i="11"/>
  <c r="CK99" i="11"/>
  <c r="CK50" i="15"/>
  <c r="CK57" i="14"/>
  <c r="CK127" i="11"/>
  <c r="CK92" i="15"/>
  <c r="CK106" i="13"/>
  <c r="CK50" i="13"/>
  <c r="CK92" i="13"/>
  <c r="CK155" i="14"/>
  <c r="CK64" i="15"/>
  <c r="CK85" i="14"/>
  <c r="CK64" i="13"/>
  <c r="CK36" i="13"/>
  <c r="CK78" i="15"/>
  <c r="CK148" i="11"/>
  <c r="CK29" i="11"/>
  <c r="CK71" i="14"/>
  <c r="CK22" i="15"/>
  <c r="CK134" i="13"/>
  <c r="CK15" i="11"/>
  <c r="AR85" i="13"/>
  <c r="CK29" i="15"/>
  <c r="CK15" i="13"/>
  <c r="CK106" i="11"/>
  <c r="CK71" i="15"/>
  <c r="CK64" i="14"/>
  <c r="CK29" i="13"/>
  <c r="AR85" i="11"/>
  <c r="CK92" i="11"/>
  <c r="CK85" i="15"/>
  <c r="CK78" i="14"/>
  <c r="CK43" i="13"/>
  <c r="CK134" i="11"/>
  <c r="CK92" i="14"/>
  <c r="CK57" i="13"/>
  <c r="CK155" i="11"/>
  <c r="CK106" i="14"/>
  <c r="CK127" i="15"/>
  <c r="CK64" i="11"/>
  <c r="CK57" i="15"/>
  <c r="CK50" i="14"/>
  <c r="CK113" i="15"/>
  <c r="CK71" i="13"/>
  <c r="CK148" i="15"/>
  <c r="CK134" i="14"/>
  <c r="CK99" i="13"/>
  <c r="CK36" i="11"/>
  <c r="CK127" i="13"/>
  <c r="CK50" i="11"/>
  <c r="CK15" i="15"/>
  <c r="CK148" i="13"/>
  <c r="CK22" i="14"/>
  <c r="CK78" i="11"/>
  <c r="CK43" i="15"/>
  <c r="CK36" i="14"/>
  <c r="AQ80" i="13"/>
  <c r="AQ81" i="13"/>
  <c r="AQ82" i="13"/>
  <c r="AQ83" i="13"/>
  <c r="AQ84" i="13"/>
  <c r="AQ92" i="13"/>
  <c r="AQ80" i="11"/>
  <c r="AQ81" i="11"/>
  <c r="AQ82" i="11"/>
  <c r="AQ83" i="11"/>
  <c r="AQ84" i="11"/>
  <c r="AQ92" i="11"/>
  <c r="L1735" i="23"/>
  <c r="L1736" i="23"/>
  <c r="L1737" i="23"/>
  <c r="L1738" i="23"/>
  <c r="L1739" i="23"/>
  <c r="L1740" i="23"/>
  <c r="L1741" i="23"/>
  <c r="L1742" i="23"/>
  <c r="L1743" i="23"/>
  <c r="L1744" i="23"/>
  <c r="L1745" i="23"/>
  <c r="L1746" i="23"/>
  <c r="L1747" i="23"/>
  <c r="L1748" i="23"/>
  <c r="L1749" i="23"/>
  <c r="L1750" i="23"/>
  <c r="L1751" i="23"/>
  <c r="L1752" i="23"/>
  <c r="L1753" i="23"/>
  <c r="L1754" i="23"/>
  <c r="L1755" i="23"/>
  <c r="L1756" i="23"/>
  <c r="L1757" i="23"/>
  <c r="L1758" i="23"/>
  <c r="L1759" i="23"/>
  <c r="L1760" i="23"/>
  <c r="L1761" i="23"/>
  <c r="L1762" i="23"/>
  <c r="L1763" i="23"/>
  <c r="L1764" i="23"/>
  <c r="L1765" i="23"/>
  <c r="L1766" i="23"/>
  <c r="L1767" i="23"/>
  <c r="L1768" i="23"/>
  <c r="L1769" i="23"/>
  <c r="L1770" i="23"/>
  <c r="L1771" i="23"/>
  <c r="L1772" i="23"/>
  <c r="L1773" i="23"/>
  <c r="L1774" i="23"/>
  <c r="L1775" i="23"/>
  <c r="L1776" i="23"/>
  <c r="AQ85" i="11" l="1"/>
  <c r="AQ85" i="13"/>
  <c r="AQ78" i="13"/>
  <c r="AQ78" i="11"/>
  <c r="Q6826" i="25"/>
  <c r="Q6827" i="25"/>
  <c r="Q6828" i="25"/>
  <c r="Q6829" i="25"/>
  <c r="Q6830" i="25"/>
  <c r="Q6831" i="25"/>
  <c r="Q6832" i="25"/>
  <c r="Q6833" i="25"/>
  <c r="Q6834" i="25"/>
  <c r="Q6835" i="25"/>
  <c r="Q6836" i="25"/>
  <c r="Q6837" i="25"/>
  <c r="Q6838" i="25"/>
  <c r="Q6839" i="25"/>
  <c r="Q6840" i="25"/>
  <c r="Q6841" i="25"/>
  <c r="Q6842" i="25"/>
  <c r="Q6843" i="25"/>
  <c r="Q6844" i="25"/>
  <c r="Q6845" i="25"/>
  <c r="Q6846" i="25"/>
  <c r="Q6847" i="25"/>
  <c r="Q6848" i="25"/>
  <c r="Q6849" i="25"/>
  <c r="Q6850" i="25"/>
  <c r="Q6851" i="25"/>
  <c r="Q6852" i="25"/>
  <c r="Q6853" i="25"/>
  <c r="Q6854" i="25"/>
  <c r="Q6855" i="25"/>
  <c r="Q6856" i="25"/>
  <c r="Q6857" i="25"/>
  <c r="Q6858" i="25"/>
  <c r="Q6859" i="25"/>
  <c r="Q6860" i="25"/>
  <c r="Q6711" i="25"/>
  <c r="Q6712" i="25"/>
  <c r="Q6713" i="25"/>
  <c r="Q6714" i="25"/>
  <c r="Q6715" i="25"/>
  <c r="Q6716" i="25"/>
  <c r="Q6717" i="25"/>
  <c r="Q6718" i="25"/>
  <c r="Q6719" i="25"/>
  <c r="Q6720" i="25"/>
  <c r="Q6721" i="25"/>
  <c r="Q6722" i="25"/>
  <c r="Q6723" i="25"/>
  <c r="Q6724" i="25"/>
  <c r="Q6725" i="25"/>
  <c r="Q6726" i="25"/>
  <c r="Q6727" i="25"/>
  <c r="Q6728" i="25"/>
  <c r="Q6729" i="25"/>
  <c r="Q6730" i="25"/>
  <c r="Q6731" i="25"/>
  <c r="Q6732" i="25"/>
  <c r="Q6733" i="25"/>
  <c r="Q6734" i="25"/>
  <c r="Q6735" i="25"/>
  <c r="Q6736" i="25"/>
  <c r="Q6737" i="25"/>
  <c r="Q6738" i="25"/>
  <c r="Q6739" i="25"/>
  <c r="Q6740" i="25"/>
  <c r="Q6741" i="25"/>
  <c r="Q6742" i="25"/>
  <c r="Q6743" i="25"/>
  <c r="Q6744" i="25"/>
  <c r="Q6745" i="25"/>
  <c r="Q6746" i="25"/>
  <c r="Q6747" i="25"/>
  <c r="Q6748" i="25"/>
  <c r="Q6749" i="25"/>
  <c r="Q6750" i="25"/>
  <c r="Q6751" i="25"/>
  <c r="Q6752" i="25"/>
  <c r="Q6753" i="25"/>
  <c r="Q6754" i="25"/>
  <c r="Q6755" i="25"/>
  <c r="Q6756" i="25"/>
  <c r="Q6757" i="25"/>
  <c r="Q6758" i="25"/>
  <c r="Q6759" i="25"/>
  <c r="Q6760" i="25"/>
  <c r="Q6761" i="25"/>
  <c r="Q6762" i="25"/>
  <c r="Q6763" i="25"/>
  <c r="Q6764" i="25"/>
  <c r="Q6765" i="25"/>
  <c r="Q6766" i="25"/>
  <c r="Q6767" i="25"/>
  <c r="Q6768" i="25"/>
  <c r="Q6769" i="25"/>
  <c r="Q6770" i="25"/>
  <c r="Q6771" i="25"/>
  <c r="Q6772" i="25"/>
  <c r="Q6773" i="25"/>
  <c r="Q6774" i="25"/>
  <c r="Q6775" i="25"/>
  <c r="Q6776" i="25"/>
  <c r="Q6777" i="25"/>
  <c r="Q6778" i="25"/>
  <c r="Q6779" i="25"/>
  <c r="Q6780" i="25"/>
  <c r="Q6781" i="25"/>
  <c r="Q6782" i="25"/>
  <c r="Q6783" i="25"/>
  <c r="Q6784" i="25"/>
  <c r="Q6785" i="25"/>
  <c r="Q6786" i="25"/>
  <c r="Q6787" i="25"/>
  <c r="Q6788" i="25"/>
  <c r="Q6789" i="25"/>
  <c r="Q6790" i="25"/>
  <c r="Q6791" i="25"/>
  <c r="Q6792" i="25"/>
  <c r="Q6793" i="25"/>
  <c r="Q6794" i="25"/>
  <c r="Q6795" i="25"/>
  <c r="Q6796" i="25"/>
  <c r="Q6797" i="25"/>
  <c r="Q6798" i="25"/>
  <c r="Q6799" i="25"/>
  <c r="Q6800" i="25"/>
  <c r="Q6801" i="25"/>
  <c r="Q6802" i="25"/>
  <c r="Q6803" i="25"/>
  <c r="Q6804" i="25"/>
  <c r="Q6805" i="25"/>
  <c r="Q6806" i="25"/>
  <c r="Q6807" i="25"/>
  <c r="Q6808" i="25"/>
  <c r="Q6809" i="25"/>
  <c r="Q6810" i="25"/>
  <c r="Q6811" i="25"/>
  <c r="Q6812" i="25"/>
  <c r="Q6813" i="25"/>
  <c r="Q6814" i="25"/>
  <c r="Q6815" i="25"/>
  <c r="Q6816" i="25"/>
  <c r="Q6817" i="25"/>
  <c r="Q6818" i="25"/>
  <c r="Q6819" i="25"/>
  <c r="Q6820" i="25"/>
  <c r="Q6821" i="25"/>
  <c r="Q6822" i="25"/>
  <c r="Q6823" i="25"/>
  <c r="Q6824" i="25"/>
  <c r="Q6825" i="25"/>
  <c r="AQ157" i="13"/>
  <c r="AQ158" i="13"/>
  <c r="AQ159" i="13"/>
  <c r="AQ160" i="13"/>
  <c r="AQ161" i="13"/>
  <c r="AQ162" i="13"/>
  <c r="AQ157" i="14"/>
  <c r="AQ158" i="14"/>
  <c r="AQ159" i="14"/>
  <c r="AQ160" i="14"/>
  <c r="AQ161" i="14"/>
  <c r="AQ162" i="14"/>
  <c r="AQ157" i="15"/>
  <c r="AQ158" i="15"/>
  <c r="AQ159" i="15"/>
  <c r="AQ160" i="15"/>
  <c r="AQ161" i="15"/>
  <c r="AQ162" i="15"/>
  <c r="CJ10" i="13"/>
  <c r="CJ11" i="13"/>
  <c r="CJ12" i="13"/>
  <c r="CJ13" i="13"/>
  <c r="CJ14" i="13"/>
  <c r="CJ17" i="13"/>
  <c r="CJ18" i="13"/>
  <c r="CJ19" i="13"/>
  <c r="CJ20" i="13"/>
  <c r="CJ21" i="13"/>
  <c r="CJ24" i="13"/>
  <c r="CJ25" i="13"/>
  <c r="CJ26" i="13"/>
  <c r="CJ27" i="13"/>
  <c r="CJ28" i="13"/>
  <c r="CJ31" i="13"/>
  <c r="CJ32" i="13"/>
  <c r="CJ33" i="13"/>
  <c r="CJ34" i="13"/>
  <c r="CJ35" i="13"/>
  <c r="CJ38" i="13"/>
  <c r="CJ39" i="13"/>
  <c r="CJ40" i="13"/>
  <c r="CJ41" i="13"/>
  <c r="CJ42" i="13"/>
  <c r="CJ45" i="13"/>
  <c r="CJ46" i="13"/>
  <c r="CJ47" i="13"/>
  <c r="CJ48" i="13"/>
  <c r="CJ49" i="13"/>
  <c r="CJ52" i="13"/>
  <c r="CJ53" i="13"/>
  <c r="CJ54" i="13"/>
  <c r="CJ55" i="13"/>
  <c r="CJ56" i="13"/>
  <c r="CJ59" i="13"/>
  <c r="CJ60" i="13"/>
  <c r="CJ61" i="13"/>
  <c r="CJ62" i="13"/>
  <c r="CJ63" i="13"/>
  <c r="CJ66" i="13"/>
  <c r="CJ67" i="13"/>
  <c r="CJ68" i="13"/>
  <c r="CJ69" i="13"/>
  <c r="CJ70" i="13"/>
  <c r="CJ73" i="13"/>
  <c r="CJ74" i="13"/>
  <c r="CJ75" i="13"/>
  <c r="CJ76" i="13"/>
  <c r="CJ77" i="13"/>
  <c r="CJ87" i="13"/>
  <c r="CJ88" i="13"/>
  <c r="CJ89" i="13"/>
  <c r="CJ90" i="13"/>
  <c r="CJ91" i="13"/>
  <c r="CJ94" i="13"/>
  <c r="CJ95" i="13"/>
  <c r="CJ96" i="13"/>
  <c r="CJ97" i="13"/>
  <c r="CJ98" i="13"/>
  <c r="CJ101" i="13"/>
  <c r="CJ102" i="13"/>
  <c r="CJ103" i="13"/>
  <c r="CJ104" i="13"/>
  <c r="CJ105" i="13"/>
  <c r="CJ108" i="13"/>
  <c r="CJ109" i="13"/>
  <c r="CJ110" i="13"/>
  <c r="CJ111" i="13"/>
  <c r="CJ112" i="13"/>
  <c r="CJ122" i="13"/>
  <c r="CJ123" i="13"/>
  <c r="CJ124" i="13"/>
  <c r="CJ125" i="13"/>
  <c r="CJ126" i="13"/>
  <c r="CJ129" i="13"/>
  <c r="CJ130" i="13"/>
  <c r="CJ131" i="13"/>
  <c r="CJ132" i="13"/>
  <c r="CJ133" i="13"/>
  <c r="CJ143" i="13"/>
  <c r="CJ144" i="13"/>
  <c r="CJ145" i="13"/>
  <c r="CJ146" i="13"/>
  <c r="CJ147" i="13"/>
  <c r="CJ150" i="13"/>
  <c r="CJ151" i="13"/>
  <c r="CJ152" i="13"/>
  <c r="CJ153" i="13"/>
  <c r="CJ154" i="13"/>
  <c r="CJ10" i="14"/>
  <c r="CJ11" i="14"/>
  <c r="CJ12" i="14"/>
  <c r="CJ13" i="14"/>
  <c r="CJ14" i="14"/>
  <c r="CJ17" i="14"/>
  <c r="CJ18" i="14"/>
  <c r="CJ19" i="14"/>
  <c r="CJ20" i="14"/>
  <c r="CJ21" i="14"/>
  <c r="CJ24" i="14"/>
  <c r="CJ25" i="14"/>
  <c r="CJ26" i="14"/>
  <c r="CJ27" i="14"/>
  <c r="CJ28" i="14"/>
  <c r="CJ31" i="14"/>
  <c r="CJ32" i="14"/>
  <c r="CJ33" i="14"/>
  <c r="CJ34" i="14"/>
  <c r="CJ35" i="14"/>
  <c r="CJ38" i="14"/>
  <c r="CJ39" i="14"/>
  <c r="CJ40" i="14"/>
  <c r="CJ41" i="14"/>
  <c r="CJ42" i="14"/>
  <c r="CJ45" i="14"/>
  <c r="CJ46" i="14"/>
  <c r="CJ47" i="14"/>
  <c r="CJ48" i="14"/>
  <c r="CJ49" i="14"/>
  <c r="CJ52" i="14"/>
  <c r="CJ53" i="14"/>
  <c r="CJ54" i="14"/>
  <c r="CJ55" i="14"/>
  <c r="CJ56" i="14"/>
  <c r="CJ59" i="14"/>
  <c r="CJ60" i="14"/>
  <c r="CJ61" i="14"/>
  <c r="CJ62" i="14"/>
  <c r="CJ63" i="14"/>
  <c r="CJ66" i="14"/>
  <c r="CJ67" i="14"/>
  <c r="CJ68" i="14"/>
  <c r="CJ69" i="14"/>
  <c r="CJ70" i="14"/>
  <c r="CJ73" i="14"/>
  <c r="CJ74" i="14"/>
  <c r="CJ75" i="14"/>
  <c r="CJ76" i="14"/>
  <c r="CJ77" i="14"/>
  <c r="CJ80" i="14"/>
  <c r="CJ81" i="14"/>
  <c r="CJ82" i="14"/>
  <c r="CJ83" i="14"/>
  <c r="CJ84" i="14"/>
  <c r="CJ87" i="14"/>
  <c r="CJ88" i="14"/>
  <c r="CJ89" i="14"/>
  <c r="CJ90" i="14"/>
  <c r="CJ91" i="14"/>
  <c r="CJ101" i="14"/>
  <c r="CJ102" i="14"/>
  <c r="CJ103" i="14"/>
  <c r="CJ104" i="14"/>
  <c r="CJ105" i="14"/>
  <c r="CJ108" i="14"/>
  <c r="CJ109" i="14"/>
  <c r="CJ110" i="14"/>
  <c r="CJ111" i="14"/>
  <c r="CJ112" i="14"/>
  <c r="CJ122" i="14"/>
  <c r="CJ123" i="14"/>
  <c r="CJ124" i="14"/>
  <c r="CJ125" i="14"/>
  <c r="CJ126" i="14"/>
  <c r="CJ129" i="14"/>
  <c r="CJ130" i="14"/>
  <c r="CJ131" i="14"/>
  <c r="CJ132" i="14"/>
  <c r="CJ133" i="14"/>
  <c r="CJ143" i="14"/>
  <c r="CJ144" i="14"/>
  <c r="CJ145" i="14"/>
  <c r="CJ146" i="14"/>
  <c r="CJ147" i="14"/>
  <c r="CJ150" i="14"/>
  <c r="CJ151" i="14"/>
  <c r="CJ152" i="14"/>
  <c r="CJ153" i="14"/>
  <c r="CJ154" i="14"/>
  <c r="CJ10" i="15"/>
  <c r="CJ11" i="15"/>
  <c r="CJ12" i="15"/>
  <c r="CJ13" i="15"/>
  <c r="CJ14" i="15"/>
  <c r="CJ17" i="15"/>
  <c r="CJ18" i="15"/>
  <c r="CJ19" i="15"/>
  <c r="CJ20" i="15"/>
  <c r="CJ21" i="15"/>
  <c r="CJ24" i="15"/>
  <c r="CJ25" i="15"/>
  <c r="CJ26" i="15"/>
  <c r="CJ27" i="15"/>
  <c r="CJ28" i="15"/>
  <c r="CJ31" i="15"/>
  <c r="CJ32" i="15"/>
  <c r="CJ33" i="15"/>
  <c r="CJ34" i="15"/>
  <c r="CJ35" i="15"/>
  <c r="CJ38" i="15"/>
  <c r="CJ39" i="15"/>
  <c r="CJ40" i="15"/>
  <c r="CJ41" i="15"/>
  <c r="CJ42" i="15"/>
  <c r="CJ45" i="15"/>
  <c r="CJ46" i="15"/>
  <c r="CJ47" i="15"/>
  <c r="CJ48" i="15"/>
  <c r="CJ49" i="15"/>
  <c r="CJ52" i="15"/>
  <c r="CJ53" i="15"/>
  <c r="CJ54" i="15"/>
  <c r="CJ55" i="15"/>
  <c r="CJ56" i="15"/>
  <c r="CJ59" i="15"/>
  <c r="CJ60" i="15"/>
  <c r="CJ61" i="15"/>
  <c r="CJ62" i="15"/>
  <c r="CJ63" i="15"/>
  <c r="CJ66" i="15"/>
  <c r="CJ67" i="15"/>
  <c r="CJ68" i="15"/>
  <c r="CJ69" i="15"/>
  <c r="CJ70" i="15"/>
  <c r="CJ73" i="15"/>
  <c r="CJ74" i="15"/>
  <c r="CJ75" i="15"/>
  <c r="CJ76" i="15"/>
  <c r="CJ77" i="15"/>
  <c r="CJ80" i="15"/>
  <c r="CJ81" i="15"/>
  <c r="CJ82" i="15"/>
  <c r="CJ83" i="15"/>
  <c r="CJ84" i="15"/>
  <c r="CJ87" i="15"/>
  <c r="CJ88" i="15"/>
  <c r="CJ89" i="15"/>
  <c r="CJ90" i="15"/>
  <c r="CJ91" i="15"/>
  <c r="CJ101" i="15"/>
  <c r="CJ102" i="15"/>
  <c r="CJ103" i="15"/>
  <c r="CJ104" i="15"/>
  <c r="CJ105" i="15"/>
  <c r="CJ108" i="15"/>
  <c r="CJ109" i="15"/>
  <c r="CJ110" i="15"/>
  <c r="CJ111" i="15"/>
  <c r="CJ112" i="15"/>
  <c r="CJ122" i="15"/>
  <c r="CJ123" i="15"/>
  <c r="CJ124" i="15"/>
  <c r="CJ125" i="15"/>
  <c r="CJ126" i="15"/>
  <c r="CJ129" i="15"/>
  <c r="CJ130" i="15"/>
  <c r="CJ131" i="15"/>
  <c r="CJ132" i="15"/>
  <c r="CJ133" i="15"/>
  <c r="CJ143" i="15"/>
  <c r="CJ144" i="15"/>
  <c r="CJ145" i="15"/>
  <c r="CJ146" i="15"/>
  <c r="CJ147" i="15"/>
  <c r="CJ150" i="15"/>
  <c r="CJ151" i="15"/>
  <c r="CJ152" i="15"/>
  <c r="CJ153" i="15"/>
  <c r="CJ154" i="15"/>
  <c r="CJ10" i="11"/>
  <c r="CJ11" i="11"/>
  <c r="CJ12" i="11"/>
  <c r="CJ13" i="11"/>
  <c r="CJ14" i="11"/>
  <c r="CJ17" i="11"/>
  <c r="CJ18" i="11"/>
  <c r="CJ19" i="11"/>
  <c r="CJ20" i="11"/>
  <c r="CJ21" i="11"/>
  <c r="CJ24" i="11"/>
  <c r="CJ25" i="11"/>
  <c r="CJ26" i="11"/>
  <c r="CJ27" i="11"/>
  <c r="CJ28" i="11"/>
  <c r="CJ31" i="11"/>
  <c r="CJ32" i="11"/>
  <c r="CJ33" i="11"/>
  <c r="CJ34" i="11"/>
  <c r="CJ35" i="11"/>
  <c r="CJ38" i="11"/>
  <c r="CJ39" i="11"/>
  <c r="CJ40" i="11"/>
  <c r="CJ41" i="11"/>
  <c r="CJ42" i="11"/>
  <c r="CJ45" i="11"/>
  <c r="CJ46" i="11"/>
  <c r="CJ47" i="11"/>
  <c r="CJ48" i="11"/>
  <c r="CJ49" i="11"/>
  <c r="CJ52" i="11"/>
  <c r="CJ53" i="11"/>
  <c r="CJ54" i="11"/>
  <c r="CJ55" i="11"/>
  <c r="CJ56" i="11"/>
  <c r="CJ59" i="11"/>
  <c r="CJ60" i="11"/>
  <c r="CJ61" i="11"/>
  <c r="CJ62" i="11"/>
  <c r="CJ63" i="11"/>
  <c r="CJ66" i="11"/>
  <c r="CJ67" i="11"/>
  <c r="CJ68" i="11"/>
  <c r="CJ69" i="11"/>
  <c r="CJ70" i="11"/>
  <c r="CJ73" i="11"/>
  <c r="CJ74" i="11"/>
  <c r="CJ75" i="11"/>
  <c r="CJ76" i="11"/>
  <c r="CJ77" i="11"/>
  <c r="CJ87" i="11"/>
  <c r="CJ88" i="11"/>
  <c r="CJ89" i="11"/>
  <c r="CJ90" i="11"/>
  <c r="CJ91" i="11"/>
  <c r="CJ94" i="11"/>
  <c r="CJ95" i="11"/>
  <c r="CJ96" i="11"/>
  <c r="CJ97" i="11"/>
  <c r="CJ98" i="11"/>
  <c r="CJ101" i="11"/>
  <c r="CJ102" i="11"/>
  <c r="CJ103" i="11"/>
  <c r="CJ104" i="11"/>
  <c r="CJ105" i="11"/>
  <c r="CJ108" i="11"/>
  <c r="CJ109" i="11"/>
  <c r="CJ110" i="11"/>
  <c r="CJ111" i="11"/>
  <c r="CJ112" i="11"/>
  <c r="CJ122" i="11"/>
  <c r="CJ123" i="11"/>
  <c r="CJ124" i="11"/>
  <c r="CJ125" i="11"/>
  <c r="CJ126" i="11"/>
  <c r="CJ129" i="11"/>
  <c r="CJ130" i="11"/>
  <c r="CJ131" i="11"/>
  <c r="CJ132" i="11"/>
  <c r="CJ133" i="11"/>
  <c r="CJ143" i="11"/>
  <c r="CJ144" i="11"/>
  <c r="CJ145" i="11"/>
  <c r="CJ146" i="11"/>
  <c r="CJ147" i="11"/>
  <c r="CJ150" i="11"/>
  <c r="CJ151" i="11"/>
  <c r="CJ152" i="11"/>
  <c r="CJ153" i="11"/>
  <c r="CJ154" i="11"/>
  <c r="AP157" i="15"/>
  <c r="AP158" i="15"/>
  <c r="AP159" i="15"/>
  <c r="AP160" i="15"/>
  <c r="AP161" i="15"/>
  <c r="AP162" i="15"/>
  <c r="AO157" i="15"/>
  <c r="AO158" i="15"/>
  <c r="AO159" i="15"/>
  <c r="AO160" i="15"/>
  <c r="AO161" i="15"/>
  <c r="AO162" i="15"/>
  <c r="AP157" i="14"/>
  <c r="AP158" i="14"/>
  <c r="AP159" i="14"/>
  <c r="AP160" i="14"/>
  <c r="AP161" i="14"/>
  <c r="AP162" i="14"/>
  <c r="AO157" i="14"/>
  <c r="AO158" i="14"/>
  <c r="AO159" i="14"/>
  <c r="AO160" i="14"/>
  <c r="AO161" i="14"/>
  <c r="AO162" i="14"/>
  <c r="AM162" i="11"/>
  <c r="AN162" i="11"/>
  <c r="AO162" i="11"/>
  <c r="AP162" i="11"/>
  <c r="AJ162" i="11"/>
  <c r="CP162" i="11" s="1"/>
  <c r="AK162" i="11"/>
  <c r="CQ162" i="11" s="1"/>
  <c r="AL162" i="11"/>
  <c r="AI162" i="11"/>
  <c r="CO162" i="11" s="1"/>
  <c r="AH162" i="11"/>
  <c r="CN162" i="11" s="1"/>
  <c r="AP80" i="13"/>
  <c r="AP81" i="13"/>
  <c r="AP82" i="13"/>
  <c r="AP83" i="13"/>
  <c r="AP84" i="13"/>
  <c r="AP92" i="13"/>
  <c r="AP80" i="11"/>
  <c r="AP81" i="11"/>
  <c r="AP82" i="11"/>
  <c r="AP83" i="11"/>
  <c r="AP84" i="11"/>
  <c r="AP92" i="11"/>
  <c r="L1688" i="23"/>
  <c r="L1689" i="23"/>
  <c r="L1690" i="23"/>
  <c r="L1691" i="23"/>
  <c r="L1692" i="23"/>
  <c r="L1693" i="23"/>
  <c r="L1694" i="23"/>
  <c r="L1695" i="23"/>
  <c r="L1696" i="23"/>
  <c r="L1697" i="23"/>
  <c r="L1698" i="23"/>
  <c r="L1699" i="23"/>
  <c r="L1700" i="23"/>
  <c r="L1701" i="23"/>
  <c r="L1702" i="23"/>
  <c r="L1703" i="23"/>
  <c r="L1704" i="23"/>
  <c r="L1705" i="23"/>
  <c r="L1706" i="23"/>
  <c r="L1707" i="23"/>
  <c r="L1708" i="23"/>
  <c r="L1709" i="23"/>
  <c r="L1710" i="23"/>
  <c r="L1711" i="23"/>
  <c r="L1712" i="23"/>
  <c r="L1713" i="23"/>
  <c r="L1714" i="23"/>
  <c r="L1715" i="23"/>
  <c r="L1716" i="23"/>
  <c r="L1717" i="23"/>
  <c r="L1718" i="23"/>
  <c r="L1719" i="23"/>
  <c r="L1720" i="23"/>
  <c r="L1721" i="23"/>
  <c r="L1722" i="23"/>
  <c r="L1723" i="23"/>
  <c r="L1724" i="23"/>
  <c r="L1725" i="23"/>
  <c r="L1726" i="23"/>
  <c r="L1727" i="23"/>
  <c r="L1728" i="23"/>
  <c r="L1729" i="23"/>
  <c r="L1730" i="23"/>
  <c r="L1731" i="23"/>
  <c r="L1732" i="23"/>
  <c r="L1733" i="23"/>
  <c r="L1734" i="23"/>
  <c r="AP78" i="13"/>
  <c r="AP78" i="11"/>
  <c r="Q6528" i="25"/>
  <c r="Q6529" i="25"/>
  <c r="Q6530" i="25"/>
  <c r="Q6531" i="25"/>
  <c r="Q6532" i="25"/>
  <c r="Q6533" i="25"/>
  <c r="Q6534" i="25"/>
  <c r="Q6535" i="25"/>
  <c r="Q6536" i="25"/>
  <c r="Q6537" i="25"/>
  <c r="Q6538" i="25"/>
  <c r="Q6539" i="25"/>
  <c r="Q6540" i="25"/>
  <c r="Q6541" i="25"/>
  <c r="Q6542" i="25"/>
  <c r="Q6543" i="25"/>
  <c r="Q6544" i="25"/>
  <c r="Q6545" i="25"/>
  <c r="Q6546" i="25"/>
  <c r="Q6547" i="25"/>
  <c r="Q6548" i="25"/>
  <c r="Q6549" i="25"/>
  <c r="Q6550" i="25"/>
  <c r="Q6551" i="25"/>
  <c r="Q6552" i="25"/>
  <c r="Q6553" i="25"/>
  <c r="Q6554" i="25"/>
  <c r="Q6555" i="25"/>
  <c r="Q6556" i="25"/>
  <c r="Q6557" i="25"/>
  <c r="Q6558" i="25"/>
  <c r="Q6559" i="25"/>
  <c r="Q6560" i="25"/>
  <c r="Q6561" i="25"/>
  <c r="Q6562" i="25"/>
  <c r="Q6563" i="25"/>
  <c r="Q6564" i="25"/>
  <c r="Q6565" i="25"/>
  <c r="Q6566" i="25"/>
  <c r="Q6567" i="25"/>
  <c r="Q6568" i="25"/>
  <c r="Q6569" i="25"/>
  <c r="Q6570" i="25"/>
  <c r="Q6571" i="25"/>
  <c r="Q6572" i="25"/>
  <c r="Q6573" i="25"/>
  <c r="Q6574" i="25"/>
  <c r="Q6575" i="25"/>
  <c r="Q6576" i="25"/>
  <c r="Q6577" i="25"/>
  <c r="Q6578" i="25"/>
  <c r="Q6579" i="25"/>
  <c r="Q6580" i="25"/>
  <c r="Q6581" i="25"/>
  <c r="Q6582" i="25"/>
  <c r="Q6583" i="25"/>
  <c r="Q6584" i="25"/>
  <c r="Q6585" i="25"/>
  <c r="Q6586" i="25"/>
  <c r="Q6587" i="25"/>
  <c r="Q6588" i="25"/>
  <c r="Q6589" i="25"/>
  <c r="Q6590" i="25"/>
  <c r="Q6591" i="25"/>
  <c r="Q6592" i="25"/>
  <c r="Q6593" i="25"/>
  <c r="Q6594" i="25"/>
  <c r="Q6595" i="25"/>
  <c r="Q6596" i="25"/>
  <c r="Q6597" i="25"/>
  <c r="Q6598" i="25"/>
  <c r="Q6599" i="25"/>
  <c r="Q6600" i="25"/>
  <c r="Q6601" i="25"/>
  <c r="Q6602" i="25"/>
  <c r="Q6603" i="25"/>
  <c r="Q6604" i="25"/>
  <c r="Q6605" i="25"/>
  <c r="Q6606" i="25"/>
  <c r="Q6607" i="25"/>
  <c r="Q6608" i="25"/>
  <c r="Q6609" i="25"/>
  <c r="Q6610" i="25"/>
  <c r="Q6611" i="25"/>
  <c r="Q6612" i="25"/>
  <c r="Q6613" i="25"/>
  <c r="Q6614" i="25"/>
  <c r="Q6615" i="25"/>
  <c r="Q6616" i="25"/>
  <c r="Q6617" i="25"/>
  <c r="Q6618" i="25"/>
  <c r="Q6619" i="25"/>
  <c r="Q6620" i="25"/>
  <c r="Q6621" i="25"/>
  <c r="Q6622" i="25"/>
  <c r="Q6623" i="25"/>
  <c r="Q6624" i="25"/>
  <c r="Q6625" i="25"/>
  <c r="Q6626" i="25"/>
  <c r="Q6627" i="25"/>
  <c r="Q6628" i="25"/>
  <c r="Q6629" i="25"/>
  <c r="Q6630" i="25"/>
  <c r="Q6631" i="25"/>
  <c r="Q6632" i="25"/>
  <c r="Q6633" i="25"/>
  <c r="Q6634" i="25"/>
  <c r="Q6635" i="25"/>
  <c r="Q6636" i="25"/>
  <c r="Q6637" i="25"/>
  <c r="Q6638" i="25"/>
  <c r="Q6639" i="25"/>
  <c r="Q6640" i="25"/>
  <c r="Q6641" i="25"/>
  <c r="Q6642" i="25"/>
  <c r="Q6643" i="25"/>
  <c r="Q6644" i="25"/>
  <c r="Q6645" i="25"/>
  <c r="Q6646" i="25"/>
  <c r="Q6647" i="25"/>
  <c r="Q6648" i="25"/>
  <c r="Q6649" i="25"/>
  <c r="Q6650" i="25"/>
  <c r="Q6651" i="25"/>
  <c r="Q6652" i="25"/>
  <c r="Q6653" i="25"/>
  <c r="Q6654" i="25"/>
  <c r="Q6655" i="25"/>
  <c r="Q6656" i="25"/>
  <c r="Q6657" i="25"/>
  <c r="Q6658" i="25"/>
  <c r="Q6659" i="25"/>
  <c r="Q6660" i="25"/>
  <c r="Q6661" i="25"/>
  <c r="Q6662" i="25"/>
  <c r="Q6663" i="25"/>
  <c r="Q6664" i="25"/>
  <c r="Q6665" i="25"/>
  <c r="Q6666" i="25"/>
  <c r="Q6667" i="25"/>
  <c r="Q6668" i="25"/>
  <c r="Q6669" i="25"/>
  <c r="Q6670" i="25"/>
  <c r="Q6671" i="25"/>
  <c r="Q6672" i="25"/>
  <c r="Q6673" i="25"/>
  <c r="Q6674" i="25"/>
  <c r="Q6675" i="25"/>
  <c r="Q6676" i="25"/>
  <c r="Q6677" i="25"/>
  <c r="Q6678" i="25"/>
  <c r="Q6679" i="25"/>
  <c r="Q6680" i="25"/>
  <c r="Q6681" i="25"/>
  <c r="Q6682" i="25"/>
  <c r="Q6683" i="25"/>
  <c r="Q6684" i="25"/>
  <c r="Q6685" i="25"/>
  <c r="Q6686" i="25"/>
  <c r="Q6687" i="25"/>
  <c r="Q6688" i="25"/>
  <c r="Q6689" i="25"/>
  <c r="Q6690" i="25"/>
  <c r="Q6691" i="25"/>
  <c r="Q6692" i="25"/>
  <c r="Q6693" i="25"/>
  <c r="Q6694" i="25"/>
  <c r="Q6695" i="25"/>
  <c r="Q6696" i="25"/>
  <c r="Q6697" i="25"/>
  <c r="Q6698" i="25"/>
  <c r="Q6699" i="25"/>
  <c r="Q6700" i="25"/>
  <c r="Q6701" i="25"/>
  <c r="Q6702" i="25"/>
  <c r="Q6703" i="25"/>
  <c r="Q6704" i="25"/>
  <c r="Q6705" i="25"/>
  <c r="Q6706" i="25"/>
  <c r="Q6707" i="25"/>
  <c r="Q6708" i="25"/>
  <c r="Q6709" i="25"/>
  <c r="Q6710" i="25"/>
  <c r="AP157" i="13"/>
  <c r="AP158" i="13"/>
  <c r="AP159" i="13"/>
  <c r="AP160" i="13"/>
  <c r="AP161" i="13"/>
  <c r="AP162" i="13"/>
  <c r="AP157" i="11"/>
  <c r="AP158" i="11"/>
  <c r="AP159" i="11"/>
  <c r="AP160" i="11"/>
  <c r="AP161" i="11"/>
  <c r="CI10" i="13"/>
  <c r="CI11" i="13"/>
  <c r="CI12" i="13"/>
  <c r="CI13" i="13"/>
  <c r="CI14" i="13"/>
  <c r="CI17" i="13"/>
  <c r="CI18" i="13"/>
  <c r="CI19" i="13"/>
  <c r="CI20" i="13"/>
  <c r="CI21" i="13"/>
  <c r="CI24" i="13"/>
  <c r="CI25" i="13"/>
  <c r="CI26" i="13"/>
  <c r="CI27" i="13"/>
  <c r="CI28" i="13"/>
  <c r="CI31" i="13"/>
  <c r="CI32" i="13"/>
  <c r="CI33" i="13"/>
  <c r="CI34" i="13"/>
  <c r="CI35" i="13"/>
  <c r="CI38" i="13"/>
  <c r="CI39" i="13"/>
  <c r="CI40" i="13"/>
  <c r="CI41" i="13"/>
  <c r="CI42" i="13"/>
  <c r="CI45" i="13"/>
  <c r="CI46" i="13"/>
  <c r="CI47" i="13"/>
  <c r="CI48" i="13"/>
  <c r="CI49" i="13"/>
  <c r="CI52" i="13"/>
  <c r="CI53" i="13"/>
  <c r="CI54" i="13"/>
  <c r="CI55" i="13"/>
  <c r="CI56" i="13"/>
  <c r="CI59" i="13"/>
  <c r="CI60" i="13"/>
  <c r="CI61" i="13"/>
  <c r="CI62" i="13"/>
  <c r="CI63" i="13"/>
  <c r="CI66" i="13"/>
  <c r="CI67" i="13"/>
  <c r="CI68" i="13"/>
  <c r="CI69" i="13"/>
  <c r="CI70" i="13"/>
  <c r="CI73" i="13"/>
  <c r="CI74" i="13"/>
  <c r="CI75" i="13"/>
  <c r="CI76" i="13"/>
  <c r="CI77" i="13"/>
  <c r="CI87" i="13"/>
  <c r="CI88" i="13"/>
  <c r="CI89" i="13"/>
  <c r="CI90" i="13"/>
  <c r="CI91" i="13"/>
  <c r="CI94" i="13"/>
  <c r="CI95" i="13"/>
  <c r="CI96" i="13"/>
  <c r="CI97" i="13"/>
  <c r="CI98" i="13"/>
  <c r="CI101" i="13"/>
  <c r="CI102" i="13"/>
  <c r="CI103" i="13"/>
  <c r="CI104" i="13"/>
  <c r="CI105" i="13"/>
  <c r="CI108" i="13"/>
  <c r="CI109" i="13"/>
  <c r="CI110" i="13"/>
  <c r="CI111" i="13"/>
  <c r="CI112" i="13"/>
  <c r="CI122" i="13"/>
  <c r="CI123" i="13"/>
  <c r="CI124" i="13"/>
  <c r="CI125" i="13"/>
  <c r="CI126" i="13"/>
  <c r="CI129" i="13"/>
  <c r="CI130" i="13"/>
  <c r="CI131" i="13"/>
  <c r="CI132" i="13"/>
  <c r="CI133" i="13"/>
  <c r="CI143" i="13"/>
  <c r="CI144" i="13"/>
  <c r="CI145" i="13"/>
  <c r="CI146" i="13"/>
  <c r="CI147" i="13"/>
  <c r="CI150" i="13"/>
  <c r="CI151" i="13"/>
  <c r="CI152" i="13"/>
  <c r="CI153" i="13"/>
  <c r="CI154" i="13"/>
  <c r="CI10" i="14"/>
  <c r="CI11" i="14"/>
  <c r="CI12" i="14"/>
  <c r="CI13" i="14"/>
  <c r="CI14" i="14"/>
  <c r="CI17" i="14"/>
  <c r="CI18" i="14"/>
  <c r="CI19" i="14"/>
  <c r="CI20" i="14"/>
  <c r="CI21" i="14"/>
  <c r="CI24" i="14"/>
  <c r="CI25" i="14"/>
  <c r="CI26" i="14"/>
  <c r="CI27" i="14"/>
  <c r="CI28" i="14"/>
  <c r="CI31" i="14"/>
  <c r="CI32" i="14"/>
  <c r="CI33" i="14"/>
  <c r="CI34" i="14"/>
  <c r="CI35" i="14"/>
  <c r="CI38" i="14"/>
  <c r="CI39" i="14"/>
  <c r="CI40" i="14"/>
  <c r="CI41" i="14"/>
  <c r="CI42" i="14"/>
  <c r="CI45" i="14"/>
  <c r="CI46" i="14"/>
  <c r="CI47" i="14"/>
  <c r="CI48" i="14"/>
  <c r="CI49" i="14"/>
  <c r="CI52" i="14"/>
  <c r="CI53" i="14"/>
  <c r="CI54" i="14"/>
  <c r="CI55" i="14"/>
  <c r="CI56" i="14"/>
  <c r="CI59" i="14"/>
  <c r="CI60" i="14"/>
  <c r="CI61" i="14"/>
  <c r="CI62" i="14"/>
  <c r="CI63" i="14"/>
  <c r="CI66" i="14"/>
  <c r="CI67" i="14"/>
  <c r="CI68" i="14"/>
  <c r="CI69" i="14"/>
  <c r="CI70" i="14"/>
  <c r="CI73" i="14"/>
  <c r="CI74" i="14"/>
  <c r="CI75" i="14"/>
  <c r="CI76" i="14"/>
  <c r="CI77" i="14"/>
  <c r="CI80" i="14"/>
  <c r="CI81" i="14"/>
  <c r="CI82" i="14"/>
  <c r="CI83" i="14"/>
  <c r="CI84" i="14"/>
  <c r="CI87" i="14"/>
  <c r="CI88" i="14"/>
  <c r="CI89" i="14"/>
  <c r="CI90" i="14"/>
  <c r="CI91" i="14"/>
  <c r="CI101" i="14"/>
  <c r="CI102" i="14"/>
  <c r="CI103" i="14"/>
  <c r="CI104" i="14"/>
  <c r="CI105" i="14"/>
  <c r="CI108" i="14"/>
  <c r="CI109" i="14"/>
  <c r="CI110" i="14"/>
  <c r="CI111" i="14"/>
  <c r="CI112" i="14"/>
  <c r="CI122" i="14"/>
  <c r="CI123" i="14"/>
  <c r="CI124" i="14"/>
  <c r="CI125" i="14"/>
  <c r="CI126" i="14"/>
  <c r="CI129" i="14"/>
  <c r="CI130" i="14"/>
  <c r="CI131" i="14"/>
  <c r="CI132" i="14"/>
  <c r="CI133" i="14"/>
  <c r="CI143" i="14"/>
  <c r="CI144" i="14"/>
  <c r="CI145" i="14"/>
  <c r="CI146" i="14"/>
  <c r="CI147" i="14"/>
  <c r="CI150" i="14"/>
  <c r="CI151" i="14"/>
  <c r="CI152" i="14"/>
  <c r="CI153" i="14"/>
  <c r="CI154" i="14"/>
  <c r="CI10" i="15"/>
  <c r="CI11" i="15"/>
  <c r="CI12" i="15"/>
  <c r="CI13" i="15"/>
  <c r="CI14" i="15"/>
  <c r="CI17" i="15"/>
  <c r="CI18" i="15"/>
  <c r="CI19" i="15"/>
  <c r="CI20" i="15"/>
  <c r="CI21" i="15"/>
  <c r="CI24" i="15"/>
  <c r="CI25" i="15"/>
  <c r="CI26" i="15"/>
  <c r="CI27" i="15"/>
  <c r="CI28" i="15"/>
  <c r="CI31" i="15"/>
  <c r="CI32" i="15"/>
  <c r="CI33" i="15"/>
  <c r="CI34" i="15"/>
  <c r="CI35" i="15"/>
  <c r="CI38" i="15"/>
  <c r="CI39" i="15"/>
  <c r="CI40" i="15"/>
  <c r="CI41" i="15"/>
  <c r="CI42" i="15"/>
  <c r="CI45" i="15"/>
  <c r="CI46" i="15"/>
  <c r="CI47" i="15"/>
  <c r="CI48" i="15"/>
  <c r="CI49" i="15"/>
  <c r="CI52" i="15"/>
  <c r="CI53" i="15"/>
  <c r="CI54" i="15"/>
  <c r="CI55" i="15"/>
  <c r="CI56" i="15"/>
  <c r="CI59" i="15"/>
  <c r="CI60" i="15"/>
  <c r="CI61" i="15"/>
  <c r="CI62" i="15"/>
  <c r="CI63" i="15"/>
  <c r="CI66" i="15"/>
  <c r="CI67" i="15"/>
  <c r="CI68" i="15"/>
  <c r="CI69" i="15"/>
  <c r="CI70" i="15"/>
  <c r="CI73" i="15"/>
  <c r="CI74" i="15"/>
  <c r="CI75" i="15"/>
  <c r="CI76" i="15"/>
  <c r="CI77" i="15"/>
  <c r="CI80" i="15"/>
  <c r="CI81" i="15"/>
  <c r="CI82" i="15"/>
  <c r="CI83" i="15"/>
  <c r="CI84" i="15"/>
  <c r="CI87" i="15"/>
  <c r="CI88" i="15"/>
  <c r="CI89" i="15"/>
  <c r="CI90" i="15"/>
  <c r="CI91" i="15"/>
  <c r="CI101" i="15"/>
  <c r="CI102" i="15"/>
  <c r="CI103" i="15"/>
  <c r="CI104" i="15"/>
  <c r="CI105" i="15"/>
  <c r="CI108" i="15"/>
  <c r="CI109" i="15"/>
  <c r="CI110" i="15"/>
  <c r="CI111" i="15"/>
  <c r="CI112" i="15"/>
  <c r="CI122" i="15"/>
  <c r="CI123" i="15"/>
  <c r="CI124" i="15"/>
  <c r="CI125" i="15"/>
  <c r="CI126" i="15"/>
  <c r="CI129" i="15"/>
  <c r="CI130" i="15"/>
  <c r="CI131" i="15"/>
  <c r="CI132" i="15"/>
  <c r="CI133" i="15"/>
  <c r="CI143" i="15"/>
  <c r="CI144" i="15"/>
  <c r="CI145" i="15"/>
  <c r="CI146" i="15"/>
  <c r="CI147" i="15"/>
  <c r="CI150" i="15"/>
  <c r="CI151" i="15"/>
  <c r="CI152" i="15"/>
  <c r="CI153" i="15"/>
  <c r="CI154" i="15"/>
  <c r="CI10" i="11"/>
  <c r="CI11" i="11"/>
  <c r="CI12" i="11"/>
  <c r="CI13" i="11"/>
  <c r="CI14" i="11"/>
  <c r="CI17" i="11"/>
  <c r="CI18" i="11"/>
  <c r="CI19" i="11"/>
  <c r="CI20" i="11"/>
  <c r="CI21" i="11"/>
  <c r="CI24" i="11"/>
  <c r="CI25" i="11"/>
  <c r="CI26" i="11"/>
  <c r="CI27" i="11"/>
  <c r="CI28" i="11"/>
  <c r="CI31" i="11"/>
  <c r="CI32" i="11"/>
  <c r="CI33" i="11"/>
  <c r="CI34" i="11"/>
  <c r="CI35" i="11"/>
  <c r="CI38" i="11"/>
  <c r="CI39" i="11"/>
  <c r="CI40" i="11"/>
  <c r="CI41" i="11"/>
  <c r="CI42" i="11"/>
  <c r="CI45" i="11"/>
  <c r="CI46" i="11"/>
  <c r="CI47" i="11"/>
  <c r="CI48" i="11"/>
  <c r="CI49" i="11"/>
  <c r="CI52" i="11"/>
  <c r="CI53" i="11"/>
  <c r="CI54" i="11"/>
  <c r="CI55" i="11"/>
  <c r="CI56" i="11"/>
  <c r="CI59" i="11"/>
  <c r="CI60" i="11"/>
  <c r="CI61" i="11"/>
  <c r="CI62" i="11"/>
  <c r="CI63" i="11"/>
  <c r="CI66" i="11"/>
  <c r="CI67" i="11"/>
  <c r="CI68" i="11"/>
  <c r="CI69" i="11"/>
  <c r="CI70" i="11"/>
  <c r="CI73" i="11"/>
  <c r="CI74" i="11"/>
  <c r="CI75" i="11"/>
  <c r="CI76" i="11"/>
  <c r="CI77" i="11"/>
  <c r="CI87" i="11"/>
  <c r="CI88" i="11"/>
  <c r="CI89" i="11"/>
  <c r="CI90" i="11"/>
  <c r="CI91" i="11"/>
  <c r="CI94" i="11"/>
  <c r="CI95" i="11"/>
  <c r="CI96" i="11"/>
  <c r="CI97" i="11"/>
  <c r="CI98" i="11"/>
  <c r="CI101" i="11"/>
  <c r="CI102" i="11"/>
  <c r="CI103" i="11"/>
  <c r="CI104" i="11"/>
  <c r="CI105" i="11"/>
  <c r="CI108" i="11"/>
  <c r="CI109" i="11"/>
  <c r="CI110" i="11"/>
  <c r="CI111" i="11"/>
  <c r="CI112" i="11"/>
  <c r="CI122" i="11"/>
  <c r="CI123" i="11"/>
  <c r="CI124" i="11"/>
  <c r="CI125" i="11"/>
  <c r="CI126" i="11"/>
  <c r="CI129" i="11"/>
  <c r="CI130" i="11"/>
  <c r="CI131" i="11"/>
  <c r="CI132" i="11"/>
  <c r="CI133" i="11"/>
  <c r="CI143" i="11"/>
  <c r="CI144" i="11"/>
  <c r="CI145" i="11"/>
  <c r="CI146" i="11"/>
  <c r="CI147" i="11"/>
  <c r="CI150" i="11"/>
  <c r="CI151" i="11"/>
  <c r="CI152" i="11"/>
  <c r="CI153" i="11"/>
  <c r="CI154" i="11"/>
  <c r="AO157" i="13"/>
  <c r="AO158" i="13"/>
  <c r="AO159" i="13"/>
  <c r="AO160" i="13"/>
  <c r="AO161" i="13"/>
  <c r="AO162" i="13"/>
  <c r="AO80" i="13"/>
  <c r="AO81" i="13"/>
  <c r="AO82" i="13"/>
  <c r="AO83" i="13"/>
  <c r="AO84" i="13"/>
  <c r="AO92" i="13"/>
  <c r="AO157" i="11"/>
  <c r="AO158" i="11"/>
  <c r="AO159" i="11"/>
  <c r="AO160" i="11"/>
  <c r="AO161" i="11"/>
  <c r="AO80" i="11"/>
  <c r="AO81" i="11"/>
  <c r="AO82" i="11"/>
  <c r="AO83" i="11"/>
  <c r="AO84" i="11"/>
  <c r="AO92" i="11"/>
  <c r="L1645" i="23"/>
  <c r="L1646" i="23"/>
  <c r="L1647" i="23"/>
  <c r="L1648" i="23"/>
  <c r="L1649" i="23"/>
  <c r="L1650" i="23"/>
  <c r="L1651" i="23"/>
  <c r="L1652" i="23"/>
  <c r="L1653" i="23"/>
  <c r="L1654" i="23"/>
  <c r="L1655" i="23"/>
  <c r="L1656" i="23"/>
  <c r="L1657" i="23"/>
  <c r="L1658" i="23"/>
  <c r="L1659" i="23"/>
  <c r="L1660" i="23"/>
  <c r="L1661" i="23"/>
  <c r="L1662" i="23"/>
  <c r="L1663" i="23"/>
  <c r="L1664" i="23"/>
  <c r="L1665" i="23"/>
  <c r="L1666" i="23"/>
  <c r="L1667" i="23"/>
  <c r="L1668" i="23"/>
  <c r="L1669" i="23"/>
  <c r="L1670" i="23"/>
  <c r="L1671" i="23"/>
  <c r="L1672" i="23"/>
  <c r="L1673" i="23"/>
  <c r="L1674" i="23"/>
  <c r="L1675" i="23"/>
  <c r="L1676" i="23"/>
  <c r="L1677" i="23"/>
  <c r="L1678" i="23"/>
  <c r="L1679" i="23"/>
  <c r="L1680" i="23"/>
  <c r="L1681" i="23"/>
  <c r="L1682" i="23"/>
  <c r="L1683" i="23"/>
  <c r="L1684" i="23"/>
  <c r="L1685" i="23"/>
  <c r="L1686" i="23"/>
  <c r="L1687" i="23"/>
  <c r="AO78" i="13"/>
  <c r="AO78" i="11"/>
  <c r="Q6412" i="25"/>
  <c r="Q6413" i="25"/>
  <c r="Q6414" i="25"/>
  <c r="Q6415" i="25"/>
  <c r="Q6416" i="25"/>
  <c r="Q6417" i="25"/>
  <c r="Q6418" i="25"/>
  <c r="Q6419" i="25"/>
  <c r="Q6420" i="25"/>
  <c r="Q6421" i="25"/>
  <c r="Q6422" i="25"/>
  <c r="Q6423" i="25"/>
  <c r="Q6424" i="25"/>
  <c r="Q6425" i="25"/>
  <c r="Q6426" i="25"/>
  <c r="Q6427" i="25"/>
  <c r="Q6428" i="25"/>
  <c r="Q6429" i="25"/>
  <c r="Q6430" i="25"/>
  <c r="Q6431" i="25"/>
  <c r="Q6432" i="25"/>
  <c r="Q6433" i="25"/>
  <c r="Q6434" i="25"/>
  <c r="Q6435" i="25"/>
  <c r="Q6436" i="25"/>
  <c r="Q6437" i="25"/>
  <c r="Q6438" i="25"/>
  <c r="Q6439" i="25"/>
  <c r="Q6440" i="25"/>
  <c r="Q6441" i="25"/>
  <c r="Q6442" i="25"/>
  <c r="Q6443" i="25"/>
  <c r="Q6444" i="25"/>
  <c r="Q6445" i="25"/>
  <c r="Q6446" i="25"/>
  <c r="Q6447" i="25"/>
  <c r="Q6448" i="25"/>
  <c r="Q6449" i="25"/>
  <c r="Q6450" i="25"/>
  <c r="Q6451" i="25"/>
  <c r="Q6452" i="25"/>
  <c r="Q6453" i="25"/>
  <c r="Q6454" i="25"/>
  <c r="Q6455" i="25"/>
  <c r="Q6456" i="25"/>
  <c r="Q6457" i="25"/>
  <c r="Q6458" i="25"/>
  <c r="Q6459" i="25"/>
  <c r="Q6460" i="25"/>
  <c r="Q6461" i="25"/>
  <c r="Q6462" i="25"/>
  <c r="Q6463" i="25"/>
  <c r="Q6464" i="25"/>
  <c r="Q6465" i="25"/>
  <c r="Q6466" i="25"/>
  <c r="Q6467" i="25"/>
  <c r="Q6468" i="25"/>
  <c r="Q6469" i="25"/>
  <c r="Q6470" i="25"/>
  <c r="Q6471" i="25"/>
  <c r="Q6472" i="25"/>
  <c r="Q6473" i="25"/>
  <c r="Q6474" i="25"/>
  <c r="Q6475" i="25"/>
  <c r="Q6476" i="25"/>
  <c r="Q6477" i="25"/>
  <c r="Q6478" i="25"/>
  <c r="Q6479" i="25"/>
  <c r="Q6480" i="25"/>
  <c r="Q6481" i="25"/>
  <c r="Q6482" i="25"/>
  <c r="Q6483" i="25"/>
  <c r="Q6484" i="25"/>
  <c r="Q6485" i="25"/>
  <c r="Q6486" i="25"/>
  <c r="Q6487" i="25"/>
  <c r="Q6488" i="25"/>
  <c r="Q6489" i="25"/>
  <c r="Q6490" i="25"/>
  <c r="Q6491" i="25"/>
  <c r="Q6492" i="25"/>
  <c r="Q6493" i="25"/>
  <c r="Q6494" i="25"/>
  <c r="Q6495" i="25"/>
  <c r="Q6496" i="25"/>
  <c r="Q6497" i="25"/>
  <c r="Q6498" i="25"/>
  <c r="Q6499" i="25"/>
  <c r="Q6500" i="25"/>
  <c r="Q6501" i="25"/>
  <c r="Q6502" i="25"/>
  <c r="Q6503" i="25"/>
  <c r="Q6504" i="25"/>
  <c r="Q6505" i="25"/>
  <c r="Q6506" i="25"/>
  <c r="Q6507" i="25"/>
  <c r="Q6508" i="25"/>
  <c r="Q6509" i="25"/>
  <c r="Q6510" i="25"/>
  <c r="Q6511" i="25"/>
  <c r="Q6512" i="25"/>
  <c r="Q6513" i="25"/>
  <c r="Q6514" i="25"/>
  <c r="Q6515" i="25"/>
  <c r="Q6516" i="25"/>
  <c r="Q6517" i="25"/>
  <c r="Q6518" i="25"/>
  <c r="Q6519" i="25"/>
  <c r="Q6520" i="25"/>
  <c r="Q6521" i="25"/>
  <c r="Q6522" i="25"/>
  <c r="Q6523" i="25"/>
  <c r="Q6524" i="25"/>
  <c r="Q6525" i="25"/>
  <c r="Q6526" i="25"/>
  <c r="Q6527" i="25"/>
  <c r="CH10" i="13"/>
  <c r="CH11" i="13"/>
  <c r="CH12" i="13"/>
  <c r="CH13" i="13"/>
  <c r="CH14" i="13"/>
  <c r="CH17" i="13"/>
  <c r="CH18" i="13"/>
  <c r="CH19" i="13"/>
  <c r="CH20" i="13"/>
  <c r="CH21" i="13"/>
  <c r="CH24" i="13"/>
  <c r="CH25" i="13"/>
  <c r="CH26" i="13"/>
  <c r="CH27" i="13"/>
  <c r="CH28" i="13"/>
  <c r="CH31" i="13"/>
  <c r="CH32" i="13"/>
  <c r="CH33" i="13"/>
  <c r="CH34" i="13"/>
  <c r="CH35" i="13"/>
  <c r="CH38" i="13"/>
  <c r="CH39" i="13"/>
  <c r="CH40" i="13"/>
  <c r="CH41" i="13"/>
  <c r="CH42" i="13"/>
  <c r="CH45" i="13"/>
  <c r="CH46" i="13"/>
  <c r="CH47" i="13"/>
  <c r="CH48" i="13"/>
  <c r="CH49" i="13"/>
  <c r="CH52" i="13"/>
  <c r="CH53" i="13"/>
  <c r="CH54" i="13"/>
  <c r="CH55" i="13"/>
  <c r="CH56" i="13"/>
  <c r="CH59" i="13"/>
  <c r="CH60" i="13"/>
  <c r="CH61" i="13"/>
  <c r="CH62" i="13"/>
  <c r="CH63" i="13"/>
  <c r="CH66" i="13"/>
  <c r="CH67" i="13"/>
  <c r="CH68" i="13"/>
  <c r="CH69" i="13"/>
  <c r="CH70" i="13"/>
  <c r="CH73" i="13"/>
  <c r="CH74" i="13"/>
  <c r="CH75" i="13"/>
  <c r="CH76" i="13"/>
  <c r="CH77" i="13"/>
  <c r="CH87" i="13"/>
  <c r="CH88" i="13"/>
  <c r="CH89" i="13"/>
  <c r="CH90" i="13"/>
  <c r="CH91" i="13"/>
  <c r="CH94" i="13"/>
  <c r="CH95" i="13"/>
  <c r="CH96" i="13"/>
  <c r="CH97" i="13"/>
  <c r="CH98" i="13"/>
  <c r="CH101" i="13"/>
  <c r="CH102" i="13"/>
  <c r="CH103" i="13"/>
  <c r="CH104" i="13"/>
  <c r="CH105" i="13"/>
  <c r="CH108" i="13"/>
  <c r="CH109" i="13"/>
  <c r="CH110" i="13"/>
  <c r="CH111" i="13"/>
  <c r="CH112" i="13"/>
  <c r="CH122" i="13"/>
  <c r="CH123" i="13"/>
  <c r="CH124" i="13"/>
  <c r="CH125" i="13"/>
  <c r="CH126" i="13"/>
  <c r="CH129" i="13"/>
  <c r="CH130" i="13"/>
  <c r="CH131" i="13"/>
  <c r="CH132" i="13"/>
  <c r="CH133" i="13"/>
  <c r="CH143" i="13"/>
  <c r="CH144" i="13"/>
  <c r="CH145" i="13"/>
  <c r="CH146" i="13"/>
  <c r="CH147" i="13"/>
  <c r="CH150" i="13"/>
  <c r="CH151" i="13"/>
  <c r="CH152" i="13"/>
  <c r="CH153" i="13"/>
  <c r="CH154" i="13"/>
  <c r="CH10" i="14"/>
  <c r="CH11" i="14"/>
  <c r="CH12" i="14"/>
  <c r="CH13" i="14"/>
  <c r="CH14" i="14"/>
  <c r="CH17" i="14"/>
  <c r="CH18" i="14"/>
  <c r="CH19" i="14"/>
  <c r="CH20" i="14"/>
  <c r="CH21" i="14"/>
  <c r="CH24" i="14"/>
  <c r="CH25" i="14"/>
  <c r="CH26" i="14"/>
  <c r="CH27" i="14"/>
  <c r="CH28" i="14"/>
  <c r="CH31" i="14"/>
  <c r="CH32" i="14"/>
  <c r="CH33" i="14"/>
  <c r="CH34" i="14"/>
  <c r="CH35" i="14"/>
  <c r="CH38" i="14"/>
  <c r="CH39" i="14"/>
  <c r="CH40" i="14"/>
  <c r="CH41" i="14"/>
  <c r="CH42" i="14"/>
  <c r="CH45" i="14"/>
  <c r="CH46" i="14"/>
  <c r="CH47" i="14"/>
  <c r="CH48" i="14"/>
  <c r="CH49" i="14"/>
  <c r="CH52" i="14"/>
  <c r="CH53" i="14"/>
  <c r="CH54" i="14"/>
  <c r="CH55" i="14"/>
  <c r="CH56" i="14"/>
  <c r="CH59" i="14"/>
  <c r="CH60" i="14"/>
  <c r="CH61" i="14"/>
  <c r="CH62" i="14"/>
  <c r="CH63" i="14"/>
  <c r="CH66" i="14"/>
  <c r="CH67" i="14"/>
  <c r="CH68" i="14"/>
  <c r="CH69" i="14"/>
  <c r="CH70" i="14"/>
  <c r="CH73" i="14"/>
  <c r="CH74" i="14"/>
  <c r="CH75" i="14"/>
  <c r="CH76" i="14"/>
  <c r="CH77" i="14"/>
  <c r="CH80" i="14"/>
  <c r="CH81" i="14"/>
  <c r="CH82" i="14"/>
  <c r="CH83" i="14"/>
  <c r="CH84" i="14"/>
  <c r="CH87" i="14"/>
  <c r="CH88" i="14"/>
  <c r="CH89" i="14"/>
  <c r="CH90" i="14"/>
  <c r="CH91" i="14"/>
  <c r="CH101" i="14"/>
  <c r="CH102" i="14"/>
  <c r="CH103" i="14"/>
  <c r="CH104" i="14"/>
  <c r="CH105" i="14"/>
  <c r="CH108" i="14"/>
  <c r="CH109" i="14"/>
  <c r="CH110" i="14"/>
  <c r="CH111" i="14"/>
  <c r="CH112" i="14"/>
  <c r="CH122" i="14"/>
  <c r="CH123" i="14"/>
  <c r="CH124" i="14"/>
  <c r="CH125" i="14"/>
  <c r="CH126" i="14"/>
  <c r="CH129" i="14"/>
  <c r="CH130" i="14"/>
  <c r="CH131" i="14"/>
  <c r="CH132" i="14"/>
  <c r="CH133" i="14"/>
  <c r="CH143" i="14"/>
  <c r="CH144" i="14"/>
  <c r="CH145" i="14"/>
  <c r="CH146" i="14"/>
  <c r="CH147" i="14"/>
  <c r="CH150" i="14"/>
  <c r="CH151" i="14"/>
  <c r="CH152" i="14"/>
  <c r="CH153" i="14"/>
  <c r="CH154" i="14"/>
  <c r="CH10" i="15"/>
  <c r="CH11" i="15"/>
  <c r="CH12" i="15"/>
  <c r="CH13" i="15"/>
  <c r="CH14" i="15"/>
  <c r="CH17" i="15"/>
  <c r="CH18" i="15"/>
  <c r="CH19" i="15"/>
  <c r="CH20" i="15"/>
  <c r="CH21" i="15"/>
  <c r="CH24" i="15"/>
  <c r="CH25" i="15"/>
  <c r="CH26" i="15"/>
  <c r="CH27" i="15"/>
  <c r="CH28" i="15"/>
  <c r="CH31" i="15"/>
  <c r="CH32" i="15"/>
  <c r="CH33" i="15"/>
  <c r="CH34" i="15"/>
  <c r="CH35" i="15"/>
  <c r="CH38" i="15"/>
  <c r="CH39" i="15"/>
  <c r="CH40" i="15"/>
  <c r="CH41" i="15"/>
  <c r="CH42" i="15"/>
  <c r="CH45" i="15"/>
  <c r="CH46" i="15"/>
  <c r="CH47" i="15"/>
  <c r="CH48" i="15"/>
  <c r="CH49" i="15"/>
  <c r="CH52" i="15"/>
  <c r="CH53" i="15"/>
  <c r="CH54" i="15"/>
  <c r="CH55" i="15"/>
  <c r="CH56" i="15"/>
  <c r="CH59" i="15"/>
  <c r="CH60" i="15"/>
  <c r="CH61" i="15"/>
  <c r="CH62" i="15"/>
  <c r="CH63" i="15"/>
  <c r="CH66" i="15"/>
  <c r="CH67" i="15"/>
  <c r="CH68" i="15"/>
  <c r="CH69" i="15"/>
  <c r="CH70" i="15"/>
  <c r="CH73" i="15"/>
  <c r="CH74" i="15"/>
  <c r="CH75" i="15"/>
  <c r="CH76" i="15"/>
  <c r="CH77" i="15"/>
  <c r="CH80" i="15"/>
  <c r="CH81" i="15"/>
  <c r="CH82" i="15"/>
  <c r="CH83" i="15"/>
  <c r="CH84" i="15"/>
  <c r="CH87" i="15"/>
  <c r="CH88" i="15"/>
  <c r="CH89" i="15"/>
  <c r="CH90" i="15"/>
  <c r="CH91" i="15"/>
  <c r="CH101" i="15"/>
  <c r="CH102" i="15"/>
  <c r="CH103" i="15"/>
  <c r="CH104" i="15"/>
  <c r="CH105" i="15"/>
  <c r="CH108" i="15"/>
  <c r="CH109" i="15"/>
  <c r="CH110" i="15"/>
  <c r="CH111" i="15"/>
  <c r="CH112" i="15"/>
  <c r="CH122" i="15"/>
  <c r="CH123" i="15"/>
  <c r="CH124" i="15"/>
  <c r="CH125" i="15"/>
  <c r="CH126" i="15"/>
  <c r="CH129" i="15"/>
  <c r="CH130" i="15"/>
  <c r="CH131" i="15"/>
  <c r="CH132" i="15"/>
  <c r="CH133" i="15"/>
  <c r="CH143" i="15"/>
  <c r="CH144" i="15"/>
  <c r="CH145" i="15"/>
  <c r="CH146" i="15"/>
  <c r="CH147" i="15"/>
  <c r="CH150" i="15"/>
  <c r="CH151" i="15"/>
  <c r="CH152" i="15"/>
  <c r="CH153" i="15"/>
  <c r="CH154" i="15"/>
  <c r="CH10" i="11"/>
  <c r="CH11" i="11"/>
  <c r="CH12" i="11"/>
  <c r="CH13" i="11"/>
  <c r="CH14" i="11"/>
  <c r="CH17" i="11"/>
  <c r="CH18" i="11"/>
  <c r="CH19" i="11"/>
  <c r="CH20" i="11"/>
  <c r="CH21" i="11"/>
  <c r="CH24" i="11"/>
  <c r="CH25" i="11"/>
  <c r="CH26" i="11"/>
  <c r="CH27" i="11"/>
  <c r="CH28" i="11"/>
  <c r="CH31" i="11"/>
  <c r="CH32" i="11"/>
  <c r="CH33" i="11"/>
  <c r="CH34" i="11"/>
  <c r="CH35" i="11"/>
  <c r="CH38" i="11"/>
  <c r="CH39" i="11"/>
  <c r="CH40" i="11"/>
  <c r="CH41" i="11"/>
  <c r="CH42" i="11"/>
  <c r="CH45" i="11"/>
  <c r="CH46" i="11"/>
  <c r="CH47" i="11"/>
  <c r="CH48" i="11"/>
  <c r="CH49" i="11"/>
  <c r="CH52" i="11"/>
  <c r="CH53" i="11"/>
  <c r="CH54" i="11"/>
  <c r="CH55" i="11"/>
  <c r="CH56" i="11"/>
  <c r="CH59" i="11"/>
  <c r="CH60" i="11"/>
  <c r="CH61" i="11"/>
  <c r="CH62" i="11"/>
  <c r="CH63" i="11"/>
  <c r="CH66" i="11"/>
  <c r="CH67" i="11"/>
  <c r="CH68" i="11"/>
  <c r="CH69" i="11"/>
  <c r="CH70" i="11"/>
  <c r="CH73" i="11"/>
  <c r="CH74" i="11"/>
  <c r="CH75" i="11"/>
  <c r="CH76" i="11"/>
  <c r="CH77" i="11"/>
  <c r="CH87" i="11"/>
  <c r="CH88" i="11"/>
  <c r="CH89" i="11"/>
  <c r="CH90" i="11"/>
  <c r="CH91" i="11"/>
  <c r="CH94" i="11"/>
  <c r="CH95" i="11"/>
  <c r="CH96" i="11"/>
  <c r="CH97" i="11"/>
  <c r="CH98" i="11"/>
  <c r="CH101" i="11"/>
  <c r="CH102" i="11"/>
  <c r="CH103" i="11"/>
  <c r="CH104" i="11"/>
  <c r="CH105" i="11"/>
  <c r="CH108" i="11"/>
  <c r="CH109" i="11"/>
  <c r="CH110" i="11"/>
  <c r="CH111" i="11"/>
  <c r="CH112" i="11"/>
  <c r="CH122" i="11"/>
  <c r="CH123" i="11"/>
  <c r="CH124" i="11"/>
  <c r="CH125" i="11"/>
  <c r="CH126" i="11"/>
  <c r="CH129" i="11"/>
  <c r="CH130" i="11"/>
  <c r="CH131" i="11"/>
  <c r="CH132" i="11"/>
  <c r="CH133" i="11"/>
  <c r="CH143" i="11"/>
  <c r="CH144" i="11"/>
  <c r="CH145" i="11"/>
  <c r="CH146" i="11"/>
  <c r="CH147" i="11"/>
  <c r="CH150" i="11"/>
  <c r="CH151" i="11"/>
  <c r="CH152" i="11"/>
  <c r="CH153" i="11"/>
  <c r="CH154" i="11"/>
  <c r="AN80" i="11"/>
  <c r="AN81" i="11"/>
  <c r="AN82" i="11"/>
  <c r="AN83" i="11"/>
  <c r="AN84" i="11"/>
  <c r="AN80" i="13"/>
  <c r="AN81" i="13"/>
  <c r="AN82" i="13"/>
  <c r="AN83" i="13"/>
  <c r="AN84" i="13"/>
  <c r="AN92" i="13"/>
  <c r="AN92" i="11"/>
  <c r="L1627" i="23"/>
  <c r="L1628" i="23"/>
  <c r="L1629" i="23"/>
  <c r="L1630" i="23"/>
  <c r="L1631" i="23"/>
  <c r="L1632" i="23"/>
  <c r="L1633" i="23"/>
  <c r="L1634" i="23"/>
  <c r="L1635" i="23"/>
  <c r="L1636" i="23"/>
  <c r="L1637" i="23"/>
  <c r="L1638" i="23"/>
  <c r="L1639" i="23"/>
  <c r="L1640" i="23"/>
  <c r="L1641" i="23"/>
  <c r="L1642" i="23"/>
  <c r="L1643" i="23"/>
  <c r="L1644" i="23"/>
  <c r="AN78" i="13"/>
  <c r="AN78" i="11"/>
  <c r="Q6260" i="25"/>
  <c r="Q6261" i="25"/>
  <c r="Q6262" i="25"/>
  <c r="Q6263" i="25"/>
  <c r="Q6264" i="25"/>
  <c r="Q6265" i="25"/>
  <c r="Q6266" i="25"/>
  <c r="Q6267" i="25"/>
  <c r="Q6268" i="25"/>
  <c r="Q6269" i="25"/>
  <c r="Q6270" i="25"/>
  <c r="Q6271" i="25"/>
  <c r="Q6272" i="25"/>
  <c r="Q6273" i="25"/>
  <c r="Q6274" i="25"/>
  <c r="Q6275" i="25"/>
  <c r="Q6276" i="25"/>
  <c r="Q6277" i="25"/>
  <c r="Q6278" i="25"/>
  <c r="Q6279" i="25"/>
  <c r="Q6280" i="25"/>
  <c r="Q6281" i="25"/>
  <c r="Q6282" i="25"/>
  <c r="Q6283" i="25"/>
  <c r="Q6284" i="25"/>
  <c r="Q6285" i="25"/>
  <c r="Q6286" i="25"/>
  <c r="Q6287" i="25"/>
  <c r="Q6288" i="25"/>
  <c r="Q6289" i="25"/>
  <c r="Q6290" i="25"/>
  <c r="Q6291" i="25"/>
  <c r="Q6292" i="25"/>
  <c r="Q6293" i="25"/>
  <c r="Q6294" i="25"/>
  <c r="Q6295" i="25"/>
  <c r="Q6296" i="25"/>
  <c r="Q6297" i="25"/>
  <c r="Q6298" i="25"/>
  <c r="Q6299" i="25"/>
  <c r="Q6300" i="25"/>
  <c r="Q6301" i="25"/>
  <c r="Q6302" i="25"/>
  <c r="Q6303" i="25"/>
  <c r="Q6304" i="25"/>
  <c r="Q6305" i="25"/>
  <c r="Q6306" i="25"/>
  <c r="Q6307" i="25"/>
  <c r="Q6308" i="25"/>
  <c r="Q6309" i="25"/>
  <c r="Q6310" i="25"/>
  <c r="Q6311" i="25"/>
  <c r="Q6312" i="25"/>
  <c r="Q6313" i="25"/>
  <c r="Q6314" i="25"/>
  <c r="Q6315" i="25"/>
  <c r="Q6316" i="25"/>
  <c r="Q6317" i="25"/>
  <c r="Q6318" i="25"/>
  <c r="Q6319" i="25"/>
  <c r="Q6320" i="25"/>
  <c r="Q6321" i="25"/>
  <c r="Q6322" i="25"/>
  <c r="Q6323" i="25"/>
  <c r="Q6324" i="25"/>
  <c r="Q6325" i="25"/>
  <c r="Q6326" i="25"/>
  <c r="Q6327" i="25"/>
  <c r="Q6328" i="25"/>
  <c r="Q6329" i="25"/>
  <c r="Q6330" i="25"/>
  <c r="Q6331" i="25"/>
  <c r="Q6332" i="25"/>
  <c r="Q6333" i="25"/>
  <c r="Q6334" i="25"/>
  <c r="Q6335" i="25"/>
  <c r="Q6336" i="25"/>
  <c r="Q6337" i="25"/>
  <c r="Q6338" i="25"/>
  <c r="Q6339" i="25"/>
  <c r="Q6340" i="25"/>
  <c r="Q6341" i="25"/>
  <c r="Q6342" i="25"/>
  <c r="Q6343" i="25"/>
  <c r="Q6344" i="25"/>
  <c r="Q6345" i="25"/>
  <c r="Q6346" i="25"/>
  <c r="Q6347" i="25"/>
  <c r="Q6348" i="25"/>
  <c r="Q6349" i="25"/>
  <c r="Q6350" i="25"/>
  <c r="Q6351" i="25"/>
  <c r="Q6352" i="25"/>
  <c r="Q6353" i="25"/>
  <c r="Q6354" i="25"/>
  <c r="Q6355" i="25"/>
  <c r="Q6356" i="25"/>
  <c r="Q6357" i="25"/>
  <c r="Q6358" i="25"/>
  <c r="Q6359" i="25"/>
  <c r="Q6360" i="25"/>
  <c r="Q6361" i="25"/>
  <c r="Q6362" i="25"/>
  <c r="Q6363" i="25"/>
  <c r="Q6364" i="25"/>
  <c r="Q6365" i="25"/>
  <c r="Q6366" i="25"/>
  <c r="Q6367" i="25"/>
  <c r="Q6368" i="25"/>
  <c r="Q6369" i="25"/>
  <c r="Q6370" i="25"/>
  <c r="Q6371" i="25"/>
  <c r="Q6372" i="25"/>
  <c r="Q6373" i="25"/>
  <c r="Q6374" i="25"/>
  <c r="Q6375" i="25"/>
  <c r="Q6376" i="25"/>
  <c r="Q6377" i="25"/>
  <c r="Q6378" i="25"/>
  <c r="Q6379" i="25"/>
  <c r="Q6380" i="25"/>
  <c r="Q6381" i="25"/>
  <c r="Q6382" i="25"/>
  <c r="Q6383" i="25"/>
  <c r="Q6384" i="25"/>
  <c r="Q6385" i="25"/>
  <c r="Q6386" i="25"/>
  <c r="Q6387" i="25"/>
  <c r="Q6388" i="25"/>
  <c r="Q6389" i="25"/>
  <c r="Q6390" i="25"/>
  <c r="Q6391" i="25"/>
  <c r="Q6392" i="25"/>
  <c r="Q6393" i="25"/>
  <c r="Q6394" i="25"/>
  <c r="Q6395" i="25"/>
  <c r="Q6396" i="25"/>
  <c r="Q6397" i="25"/>
  <c r="Q6398" i="25"/>
  <c r="Q6399" i="25"/>
  <c r="Q6400" i="25"/>
  <c r="Q6401" i="25"/>
  <c r="Q6402" i="25"/>
  <c r="Q6403" i="25"/>
  <c r="Q6404" i="25"/>
  <c r="Q6405" i="25"/>
  <c r="Q6406" i="25"/>
  <c r="Q6407" i="25"/>
  <c r="Q6408" i="25"/>
  <c r="Q6409" i="25"/>
  <c r="Q6410" i="25"/>
  <c r="Q6411" i="25"/>
  <c r="AN157" i="15"/>
  <c r="AN158" i="15"/>
  <c r="AN159" i="15"/>
  <c r="AN160" i="15"/>
  <c r="AN161" i="15"/>
  <c r="AN162" i="15"/>
  <c r="AN157" i="14"/>
  <c r="AN158" i="14"/>
  <c r="AN159" i="14"/>
  <c r="AN160" i="14"/>
  <c r="AN161" i="14"/>
  <c r="AN162" i="14"/>
  <c r="CG10" i="15"/>
  <c r="CG11" i="15"/>
  <c r="CG12" i="15"/>
  <c r="CG13" i="15"/>
  <c r="CG14" i="15"/>
  <c r="CG17" i="15"/>
  <c r="CG18" i="15"/>
  <c r="CG19" i="15"/>
  <c r="CG20" i="15"/>
  <c r="CG21" i="15"/>
  <c r="CG24" i="15"/>
  <c r="CG25" i="15"/>
  <c r="CG26" i="15"/>
  <c r="CG27" i="15"/>
  <c r="CG28" i="15"/>
  <c r="CG31" i="15"/>
  <c r="CG32" i="15"/>
  <c r="CG33" i="15"/>
  <c r="CG34" i="15"/>
  <c r="CG35" i="15"/>
  <c r="CG38" i="15"/>
  <c r="CG39" i="15"/>
  <c r="CG40" i="15"/>
  <c r="CG41" i="15"/>
  <c r="CG42" i="15"/>
  <c r="CG45" i="15"/>
  <c r="CG46" i="15"/>
  <c r="CG47" i="15"/>
  <c r="CG48" i="15"/>
  <c r="CG49" i="15"/>
  <c r="CG52" i="15"/>
  <c r="CG53" i="15"/>
  <c r="CG54" i="15"/>
  <c r="CG55" i="15"/>
  <c r="CG56" i="15"/>
  <c r="CG59" i="15"/>
  <c r="CG60" i="15"/>
  <c r="CG61" i="15"/>
  <c r="CG62" i="15"/>
  <c r="CG63" i="15"/>
  <c r="CG66" i="15"/>
  <c r="CG67" i="15"/>
  <c r="CG68" i="15"/>
  <c r="CG69" i="15"/>
  <c r="CG70" i="15"/>
  <c r="CG73" i="15"/>
  <c r="CG74" i="15"/>
  <c r="CG75" i="15"/>
  <c r="CG76" i="15"/>
  <c r="CG77" i="15"/>
  <c r="CG80" i="15"/>
  <c r="CG81" i="15"/>
  <c r="CG82" i="15"/>
  <c r="CG83" i="15"/>
  <c r="CG84" i="15"/>
  <c r="CG87" i="15"/>
  <c r="CG88" i="15"/>
  <c r="CG89" i="15"/>
  <c r="CG90" i="15"/>
  <c r="CG91" i="15"/>
  <c r="CG101" i="15"/>
  <c r="CG102" i="15"/>
  <c r="CG103" i="15"/>
  <c r="CG104" i="15"/>
  <c r="CG105" i="15"/>
  <c r="CG108" i="15"/>
  <c r="CG109" i="15"/>
  <c r="CG110" i="15"/>
  <c r="CG111" i="15"/>
  <c r="CG112" i="15"/>
  <c r="CG122" i="15"/>
  <c r="CG123" i="15"/>
  <c r="CG124" i="15"/>
  <c r="CG125" i="15"/>
  <c r="CG126" i="15"/>
  <c r="CG129" i="15"/>
  <c r="CG130" i="15"/>
  <c r="CG131" i="15"/>
  <c r="CG132" i="15"/>
  <c r="CG133" i="15"/>
  <c r="CG143" i="15"/>
  <c r="CG144" i="15"/>
  <c r="CG145" i="15"/>
  <c r="CG146" i="15"/>
  <c r="CG147" i="15"/>
  <c r="CG150" i="15"/>
  <c r="CG151" i="15"/>
  <c r="CG152" i="15"/>
  <c r="CG153" i="15"/>
  <c r="CG154" i="15"/>
  <c r="CG10" i="14"/>
  <c r="CG11" i="14"/>
  <c r="CG12" i="14"/>
  <c r="CG13" i="14"/>
  <c r="CG14" i="14"/>
  <c r="CG17" i="14"/>
  <c r="CG18" i="14"/>
  <c r="CG19" i="14"/>
  <c r="CG20" i="14"/>
  <c r="CG21" i="14"/>
  <c r="CG24" i="14"/>
  <c r="CG25" i="14"/>
  <c r="CG26" i="14"/>
  <c r="CG27" i="14"/>
  <c r="CG28" i="14"/>
  <c r="CG31" i="14"/>
  <c r="CG32" i="14"/>
  <c r="CG33" i="14"/>
  <c r="CG34" i="14"/>
  <c r="CG35" i="14"/>
  <c r="CG38" i="14"/>
  <c r="CG39" i="14"/>
  <c r="CG40" i="14"/>
  <c r="CG41" i="14"/>
  <c r="CG42" i="14"/>
  <c r="CG45" i="14"/>
  <c r="CG46" i="14"/>
  <c r="CG47" i="14"/>
  <c r="CG48" i="14"/>
  <c r="CG49" i="14"/>
  <c r="CG52" i="14"/>
  <c r="CG53" i="14"/>
  <c r="CG54" i="14"/>
  <c r="CG55" i="14"/>
  <c r="CG56" i="14"/>
  <c r="CG59" i="14"/>
  <c r="CG60" i="14"/>
  <c r="CG61" i="14"/>
  <c r="CG62" i="14"/>
  <c r="CG63" i="14"/>
  <c r="CG66" i="14"/>
  <c r="CG67" i="14"/>
  <c r="CG68" i="14"/>
  <c r="CG69" i="14"/>
  <c r="CG70" i="14"/>
  <c r="CG73" i="14"/>
  <c r="CG74" i="14"/>
  <c r="CG75" i="14"/>
  <c r="CG76" i="14"/>
  <c r="CG77" i="14"/>
  <c r="CG80" i="14"/>
  <c r="CG81" i="14"/>
  <c r="CG82" i="14"/>
  <c r="CG83" i="14"/>
  <c r="CG84" i="14"/>
  <c r="CG87" i="14"/>
  <c r="CG88" i="14"/>
  <c r="CG89" i="14"/>
  <c r="CG90" i="14"/>
  <c r="CG91" i="14"/>
  <c r="CG101" i="14"/>
  <c r="CG102" i="14"/>
  <c r="CG103" i="14"/>
  <c r="CG104" i="14"/>
  <c r="CG105" i="14"/>
  <c r="CG108" i="14"/>
  <c r="CG109" i="14"/>
  <c r="CG110" i="14"/>
  <c r="CG111" i="14"/>
  <c r="CG112" i="14"/>
  <c r="CG122" i="14"/>
  <c r="CG123" i="14"/>
  <c r="CG124" i="14"/>
  <c r="CG125" i="14"/>
  <c r="CG126" i="14"/>
  <c r="CG129" i="14"/>
  <c r="CG130" i="14"/>
  <c r="CG131" i="14"/>
  <c r="CG132" i="14"/>
  <c r="CG133" i="14"/>
  <c r="CG143" i="14"/>
  <c r="CG144" i="14"/>
  <c r="CG145" i="14"/>
  <c r="CG146" i="14"/>
  <c r="CG147" i="14"/>
  <c r="CG150" i="14"/>
  <c r="CG151" i="14"/>
  <c r="CG152" i="14"/>
  <c r="CG153" i="14"/>
  <c r="CG154" i="14"/>
  <c r="CG10" i="13"/>
  <c r="CG11" i="13"/>
  <c r="CG12" i="13"/>
  <c r="CG13" i="13"/>
  <c r="CG14" i="13"/>
  <c r="CG17" i="13"/>
  <c r="CG18" i="13"/>
  <c r="CG19" i="13"/>
  <c r="CG20" i="13"/>
  <c r="CG21" i="13"/>
  <c r="CG24" i="13"/>
  <c r="CG25" i="13"/>
  <c r="CG26" i="13"/>
  <c r="CG27" i="13"/>
  <c r="CG28" i="13"/>
  <c r="CG31" i="13"/>
  <c r="CG32" i="13"/>
  <c r="CG33" i="13"/>
  <c r="CG34" i="13"/>
  <c r="CG35" i="13"/>
  <c r="CG38" i="13"/>
  <c r="CG39" i="13"/>
  <c r="CG40" i="13"/>
  <c r="CG41" i="13"/>
  <c r="CG42" i="13"/>
  <c r="CG45" i="13"/>
  <c r="CG46" i="13"/>
  <c r="CG47" i="13"/>
  <c r="CG48" i="13"/>
  <c r="CG49" i="13"/>
  <c r="CG52" i="13"/>
  <c r="CG53" i="13"/>
  <c r="CG54" i="13"/>
  <c r="CG55" i="13"/>
  <c r="CG56" i="13"/>
  <c r="CG59" i="13"/>
  <c r="CG60" i="13"/>
  <c r="CG61" i="13"/>
  <c r="CG62" i="13"/>
  <c r="CG63" i="13"/>
  <c r="CG66" i="13"/>
  <c r="CG67" i="13"/>
  <c r="CG68" i="13"/>
  <c r="CG69" i="13"/>
  <c r="CG70" i="13"/>
  <c r="CG73" i="13"/>
  <c r="CG74" i="13"/>
  <c r="CG75" i="13"/>
  <c r="CG76" i="13"/>
  <c r="CG77" i="13"/>
  <c r="CG87" i="13"/>
  <c r="CG88" i="13"/>
  <c r="CG89" i="13"/>
  <c r="CG90" i="13"/>
  <c r="CG91" i="13"/>
  <c r="CG94" i="13"/>
  <c r="CG95" i="13"/>
  <c r="CG96" i="13"/>
  <c r="CG97" i="13"/>
  <c r="CG98" i="13"/>
  <c r="CG101" i="13"/>
  <c r="CG102" i="13"/>
  <c r="CG103" i="13"/>
  <c r="CG104" i="13"/>
  <c r="CG105" i="13"/>
  <c r="CG108" i="13"/>
  <c r="CG109" i="13"/>
  <c r="CG110" i="13"/>
  <c r="CG111" i="13"/>
  <c r="CG112" i="13"/>
  <c r="CG122" i="13"/>
  <c r="CG123" i="13"/>
  <c r="CG124" i="13"/>
  <c r="CG125" i="13"/>
  <c r="CG126" i="13"/>
  <c r="CG129" i="13"/>
  <c r="CG130" i="13"/>
  <c r="CG131" i="13"/>
  <c r="CG132" i="13"/>
  <c r="CG133" i="13"/>
  <c r="CG143" i="13"/>
  <c r="CG144" i="13"/>
  <c r="CG145" i="13"/>
  <c r="CG146" i="13"/>
  <c r="CG147" i="13"/>
  <c r="CG150" i="13"/>
  <c r="CG151" i="13"/>
  <c r="CG152" i="13"/>
  <c r="CG153" i="13"/>
  <c r="CG154" i="13"/>
  <c r="AN157" i="13"/>
  <c r="AN158" i="13"/>
  <c r="AN159" i="13"/>
  <c r="AN160" i="13"/>
  <c r="AN161" i="13"/>
  <c r="AN162" i="13"/>
  <c r="CG10" i="11"/>
  <c r="CG11" i="11"/>
  <c r="CG12" i="11"/>
  <c r="CG13" i="11"/>
  <c r="CG14" i="11"/>
  <c r="CG17" i="11"/>
  <c r="CG18" i="11"/>
  <c r="CG19" i="11"/>
  <c r="CG20" i="11"/>
  <c r="CG21" i="11"/>
  <c r="CG24" i="11"/>
  <c r="CG25" i="11"/>
  <c r="CG26" i="11"/>
  <c r="CG27" i="11"/>
  <c r="CG28" i="11"/>
  <c r="CG31" i="11"/>
  <c r="CG32" i="11"/>
  <c r="CG33" i="11"/>
  <c r="CG34" i="11"/>
  <c r="CG35" i="11"/>
  <c r="CG38" i="11"/>
  <c r="CG39" i="11"/>
  <c r="CG40" i="11"/>
  <c r="CG41" i="11"/>
  <c r="CG42" i="11"/>
  <c r="CG45" i="11"/>
  <c r="CG46" i="11"/>
  <c r="CG47" i="11"/>
  <c r="CG48" i="11"/>
  <c r="CG49" i="11"/>
  <c r="CG52" i="11"/>
  <c r="CG53" i="11"/>
  <c r="CG54" i="11"/>
  <c r="CG55" i="11"/>
  <c r="CG56" i="11"/>
  <c r="CG59" i="11"/>
  <c r="CG60" i="11"/>
  <c r="CG61" i="11"/>
  <c r="CG62" i="11"/>
  <c r="CG63" i="11"/>
  <c r="CG66" i="11"/>
  <c r="CG67" i="11"/>
  <c r="CG68" i="11"/>
  <c r="CG69" i="11"/>
  <c r="CG70" i="11"/>
  <c r="CG73" i="11"/>
  <c r="CG74" i="11"/>
  <c r="CG75" i="11"/>
  <c r="CG76" i="11"/>
  <c r="CG77" i="11"/>
  <c r="CG87" i="11"/>
  <c r="CG88" i="11"/>
  <c r="CG89" i="11"/>
  <c r="CG90" i="11"/>
  <c r="CG91" i="11"/>
  <c r="CG94" i="11"/>
  <c r="CG95" i="11"/>
  <c r="CG96" i="11"/>
  <c r="CG97" i="11"/>
  <c r="CG98" i="11"/>
  <c r="CG101" i="11"/>
  <c r="CG102" i="11"/>
  <c r="CG103" i="11"/>
  <c r="CG104" i="11"/>
  <c r="CG105" i="11"/>
  <c r="CG108" i="11"/>
  <c r="CG109" i="11"/>
  <c r="CG110" i="11"/>
  <c r="CG111" i="11"/>
  <c r="CG112" i="11"/>
  <c r="CG122" i="11"/>
  <c r="CG123" i="11"/>
  <c r="CG124" i="11"/>
  <c r="CG125" i="11"/>
  <c r="CG126" i="11"/>
  <c r="CG129" i="11"/>
  <c r="CG130" i="11"/>
  <c r="CG131" i="11"/>
  <c r="CG132" i="11"/>
  <c r="CG133" i="11"/>
  <c r="CG143" i="11"/>
  <c r="CG144" i="11"/>
  <c r="CG145" i="11"/>
  <c r="CG146" i="11"/>
  <c r="CG147" i="11"/>
  <c r="CG150" i="11"/>
  <c r="CG151" i="11"/>
  <c r="CG152" i="11"/>
  <c r="CG153" i="11"/>
  <c r="CG154" i="11"/>
  <c r="AN157" i="11"/>
  <c r="AN158" i="11"/>
  <c r="AN159" i="11"/>
  <c r="AN160" i="11"/>
  <c r="AN161" i="11"/>
  <c r="AM84" i="13"/>
  <c r="AM83" i="13"/>
  <c r="AM82" i="13"/>
  <c r="AM81" i="13"/>
  <c r="AM80" i="13"/>
  <c r="AM92" i="13"/>
  <c r="AM84" i="11"/>
  <c r="AM83" i="11"/>
  <c r="AM82" i="11"/>
  <c r="AM81" i="11"/>
  <c r="AM80" i="11"/>
  <c r="AM92" i="11"/>
  <c r="L1585" i="23"/>
  <c r="L1586" i="23"/>
  <c r="L1587" i="23"/>
  <c r="L1588" i="23"/>
  <c r="L1589" i="23"/>
  <c r="L1590" i="23"/>
  <c r="L1591" i="23"/>
  <c r="L1592" i="23"/>
  <c r="L1593" i="23"/>
  <c r="L1594" i="23"/>
  <c r="L1595" i="23"/>
  <c r="L1596" i="23"/>
  <c r="L1597" i="23"/>
  <c r="L1598" i="23"/>
  <c r="L1599" i="23"/>
  <c r="L1600" i="23"/>
  <c r="L1601" i="23"/>
  <c r="L1602" i="23"/>
  <c r="L1603" i="23"/>
  <c r="L1604" i="23"/>
  <c r="L1605" i="23"/>
  <c r="L1606" i="23"/>
  <c r="L1607" i="23"/>
  <c r="L1608" i="23"/>
  <c r="L1609" i="23"/>
  <c r="L1610" i="23"/>
  <c r="L1611" i="23"/>
  <c r="L1612" i="23"/>
  <c r="L1613" i="23"/>
  <c r="L1614" i="23"/>
  <c r="L1615" i="23"/>
  <c r="L1616" i="23"/>
  <c r="L1617" i="23"/>
  <c r="L1618" i="23"/>
  <c r="L1619" i="23"/>
  <c r="L1620" i="23"/>
  <c r="L1621" i="23"/>
  <c r="L1622" i="23"/>
  <c r="L1623" i="23"/>
  <c r="L1624" i="23"/>
  <c r="L1625" i="23"/>
  <c r="L1626" i="23"/>
  <c r="AM78" i="13"/>
  <c r="AM78" i="11"/>
  <c r="Q6110" i="25"/>
  <c r="Q6111" i="25"/>
  <c r="Q6112" i="25"/>
  <c r="Q6113" i="25"/>
  <c r="Q6114" i="25"/>
  <c r="Q6115" i="25"/>
  <c r="Q6116" i="25"/>
  <c r="Q6117" i="25"/>
  <c r="Q6118" i="25"/>
  <c r="Q6119" i="25"/>
  <c r="Q6120" i="25"/>
  <c r="Q6121" i="25"/>
  <c r="Q6122" i="25"/>
  <c r="Q6123" i="25"/>
  <c r="Q6124" i="25"/>
  <c r="Q6125" i="25"/>
  <c r="Q6126" i="25"/>
  <c r="Q6127" i="25"/>
  <c r="Q6128" i="25"/>
  <c r="Q6129" i="25"/>
  <c r="Q6130" i="25"/>
  <c r="Q6131" i="25"/>
  <c r="Q6132" i="25"/>
  <c r="Q6133" i="25"/>
  <c r="Q6134" i="25"/>
  <c r="Q6135" i="25"/>
  <c r="Q6136" i="25"/>
  <c r="Q6137" i="25"/>
  <c r="Q6138" i="25"/>
  <c r="Q6139" i="25"/>
  <c r="Q6140" i="25"/>
  <c r="Q6141" i="25"/>
  <c r="Q6142" i="25"/>
  <c r="Q6143" i="25"/>
  <c r="Q6144" i="25"/>
  <c r="Q6145" i="25"/>
  <c r="Q6146" i="25"/>
  <c r="Q6147" i="25"/>
  <c r="Q6148" i="25"/>
  <c r="Q6149" i="25"/>
  <c r="Q6150" i="25"/>
  <c r="Q6151" i="25"/>
  <c r="Q6152" i="25"/>
  <c r="Q6153" i="25"/>
  <c r="Q6154" i="25"/>
  <c r="Q6155" i="25"/>
  <c r="Q6156" i="25"/>
  <c r="Q6157" i="25"/>
  <c r="Q6158" i="25"/>
  <c r="Q6159" i="25"/>
  <c r="Q6160" i="25"/>
  <c r="Q6161" i="25"/>
  <c r="Q6162" i="25"/>
  <c r="Q6163" i="25"/>
  <c r="Q6164" i="25"/>
  <c r="Q6165" i="25"/>
  <c r="Q6166" i="25"/>
  <c r="Q6167" i="25"/>
  <c r="Q6168" i="25"/>
  <c r="Q6169" i="25"/>
  <c r="Q6170" i="25"/>
  <c r="Q6171" i="25"/>
  <c r="Q6172" i="25"/>
  <c r="Q6173" i="25"/>
  <c r="Q6174" i="25"/>
  <c r="Q6175" i="25"/>
  <c r="Q6176" i="25"/>
  <c r="Q6177" i="25"/>
  <c r="Q6178" i="25"/>
  <c r="Q6179" i="25"/>
  <c r="Q6180" i="25"/>
  <c r="Q6181" i="25"/>
  <c r="Q6182" i="25"/>
  <c r="Q6183" i="25"/>
  <c r="Q6184" i="25"/>
  <c r="Q6185" i="25"/>
  <c r="Q6186" i="25"/>
  <c r="Q6187" i="25"/>
  <c r="Q6188" i="25"/>
  <c r="Q6189" i="25"/>
  <c r="Q6190" i="25"/>
  <c r="Q6191" i="25"/>
  <c r="Q6192" i="25"/>
  <c r="Q6193" i="25"/>
  <c r="Q6194" i="25"/>
  <c r="Q6195" i="25"/>
  <c r="Q6196" i="25"/>
  <c r="Q6197" i="25"/>
  <c r="Q6198" i="25"/>
  <c r="Q6199" i="25"/>
  <c r="Q6200" i="25"/>
  <c r="Q6201" i="25"/>
  <c r="Q6202" i="25"/>
  <c r="Q6203" i="25"/>
  <c r="Q6204" i="25"/>
  <c r="Q6205" i="25"/>
  <c r="Q6206" i="25"/>
  <c r="Q6207" i="25"/>
  <c r="Q6208" i="25"/>
  <c r="Q6209" i="25"/>
  <c r="Q6210" i="25"/>
  <c r="Q6211" i="25"/>
  <c r="Q6212" i="25"/>
  <c r="Q6213" i="25"/>
  <c r="Q6214" i="25"/>
  <c r="Q6215" i="25"/>
  <c r="Q6216" i="25"/>
  <c r="Q6217" i="25"/>
  <c r="Q6218" i="25"/>
  <c r="Q6219" i="25"/>
  <c r="Q6220" i="25"/>
  <c r="Q6221" i="25"/>
  <c r="Q6222" i="25"/>
  <c r="Q6223" i="25"/>
  <c r="Q6224" i="25"/>
  <c r="Q6225" i="25"/>
  <c r="Q6226" i="25"/>
  <c r="Q6227" i="25"/>
  <c r="Q6228" i="25"/>
  <c r="Q6229" i="25"/>
  <c r="Q6230" i="25"/>
  <c r="Q6231" i="25"/>
  <c r="Q6232" i="25"/>
  <c r="Q6233" i="25"/>
  <c r="Q6234" i="25"/>
  <c r="Q6235" i="25"/>
  <c r="Q6236" i="25"/>
  <c r="Q6237" i="25"/>
  <c r="Q6238" i="25"/>
  <c r="Q6239" i="25"/>
  <c r="Q6240" i="25"/>
  <c r="Q6241" i="25"/>
  <c r="Q6242" i="25"/>
  <c r="Q6243" i="25"/>
  <c r="Q6244" i="25"/>
  <c r="Q6245" i="25"/>
  <c r="Q6246" i="25"/>
  <c r="Q6247" i="25"/>
  <c r="Q6248" i="25"/>
  <c r="Q6249" i="25"/>
  <c r="Q6250" i="25"/>
  <c r="Q6251" i="25"/>
  <c r="Q6252" i="25"/>
  <c r="Q6253" i="25"/>
  <c r="Q6254" i="25"/>
  <c r="Q6255" i="25"/>
  <c r="Q6256" i="25"/>
  <c r="Q6257" i="25"/>
  <c r="Q6258" i="25"/>
  <c r="Q6259" i="25"/>
  <c r="CF10" i="13"/>
  <c r="CF11" i="13"/>
  <c r="CF12" i="13"/>
  <c r="CF13" i="13"/>
  <c r="CF14" i="13"/>
  <c r="CF17" i="13"/>
  <c r="CF18" i="13"/>
  <c r="CF19" i="13"/>
  <c r="CF20" i="13"/>
  <c r="CF21" i="13"/>
  <c r="CF24" i="13"/>
  <c r="CF25" i="13"/>
  <c r="CF26" i="13"/>
  <c r="CF27" i="13"/>
  <c r="CF28" i="13"/>
  <c r="CF31" i="13"/>
  <c r="CF32" i="13"/>
  <c r="CF33" i="13"/>
  <c r="CF34" i="13"/>
  <c r="CF35" i="13"/>
  <c r="CF38" i="13"/>
  <c r="CF39" i="13"/>
  <c r="CF40" i="13"/>
  <c r="CF41" i="13"/>
  <c r="CF42" i="13"/>
  <c r="CF45" i="13"/>
  <c r="CF46" i="13"/>
  <c r="CF47" i="13"/>
  <c r="CF48" i="13"/>
  <c r="CF49" i="13"/>
  <c r="CF52" i="13"/>
  <c r="CF53" i="13"/>
  <c r="CF54" i="13"/>
  <c r="CF55" i="13"/>
  <c r="CF56" i="13"/>
  <c r="CF59" i="13"/>
  <c r="CF60" i="13"/>
  <c r="CF61" i="13"/>
  <c r="CF62" i="13"/>
  <c r="CF63" i="13"/>
  <c r="CF66" i="13"/>
  <c r="CF67" i="13"/>
  <c r="CF68" i="13"/>
  <c r="CF69" i="13"/>
  <c r="CF70" i="13"/>
  <c r="CF73" i="13"/>
  <c r="CF74" i="13"/>
  <c r="CF75" i="13"/>
  <c r="CF76" i="13"/>
  <c r="CF77" i="13"/>
  <c r="CF87" i="13"/>
  <c r="CF88" i="13"/>
  <c r="CF89" i="13"/>
  <c r="CF90" i="13"/>
  <c r="CF91" i="13"/>
  <c r="CF94" i="13"/>
  <c r="CF95" i="13"/>
  <c r="CF96" i="13"/>
  <c r="CF97" i="13"/>
  <c r="CF98" i="13"/>
  <c r="CF101" i="13"/>
  <c r="CF102" i="13"/>
  <c r="CF103" i="13"/>
  <c r="CF104" i="13"/>
  <c r="CF105" i="13"/>
  <c r="CF108" i="13"/>
  <c r="CF109" i="13"/>
  <c r="CF110" i="13"/>
  <c r="CF111" i="13"/>
  <c r="CF112" i="13"/>
  <c r="CF122" i="13"/>
  <c r="CF123" i="13"/>
  <c r="CF124" i="13"/>
  <c r="CF125" i="13"/>
  <c r="CF126" i="13"/>
  <c r="CF129" i="13"/>
  <c r="CF130" i="13"/>
  <c r="CF131" i="13"/>
  <c r="CF132" i="13"/>
  <c r="CF133" i="13"/>
  <c r="CF143" i="13"/>
  <c r="CF144" i="13"/>
  <c r="CF145" i="13"/>
  <c r="CF146" i="13"/>
  <c r="CF147" i="13"/>
  <c r="CF150" i="13"/>
  <c r="CF151" i="13"/>
  <c r="CF152" i="13"/>
  <c r="CF153" i="13"/>
  <c r="CF154" i="13"/>
  <c r="CF10" i="14"/>
  <c r="CF11" i="14"/>
  <c r="CF12" i="14"/>
  <c r="CF13" i="14"/>
  <c r="CF14" i="14"/>
  <c r="CF17" i="14"/>
  <c r="CF18" i="14"/>
  <c r="CF19" i="14"/>
  <c r="CF20" i="14"/>
  <c r="CF21" i="14"/>
  <c r="CF24" i="14"/>
  <c r="CF25" i="14"/>
  <c r="CF26" i="14"/>
  <c r="CF27" i="14"/>
  <c r="CF28" i="14"/>
  <c r="CF31" i="14"/>
  <c r="CF32" i="14"/>
  <c r="CF33" i="14"/>
  <c r="CF34" i="14"/>
  <c r="CF35" i="14"/>
  <c r="CF38" i="14"/>
  <c r="CF39" i="14"/>
  <c r="CF40" i="14"/>
  <c r="CF41" i="14"/>
  <c r="CF42" i="14"/>
  <c r="CF45" i="14"/>
  <c r="CF46" i="14"/>
  <c r="CF47" i="14"/>
  <c r="CF48" i="14"/>
  <c r="CF49" i="14"/>
  <c r="CF52" i="14"/>
  <c r="CF53" i="14"/>
  <c r="CF54" i="14"/>
  <c r="CF55" i="14"/>
  <c r="CF56" i="14"/>
  <c r="CF59" i="14"/>
  <c r="CF60" i="14"/>
  <c r="CF61" i="14"/>
  <c r="CF62" i="14"/>
  <c r="CF63" i="14"/>
  <c r="CF66" i="14"/>
  <c r="CF67" i="14"/>
  <c r="CF68" i="14"/>
  <c r="CF69" i="14"/>
  <c r="CF70" i="14"/>
  <c r="CF73" i="14"/>
  <c r="CF74" i="14"/>
  <c r="CF75" i="14"/>
  <c r="CF76" i="14"/>
  <c r="CF77" i="14"/>
  <c r="CF80" i="14"/>
  <c r="CF81" i="14"/>
  <c r="CF82" i="14"/>
  <c r="CF83" i="14"/>
  <c r="CF84" i="14"/>
  <c r="CF87" i="14"/>
  <c r="CF88" i="14"/>
  <c r="CF89" i="14"/>
  <c r="CF90" i="14"/>
  <c r="CF91" i="14"/>
  <c r="CF101" i="14"/>
  <c r="CF102" i="14"/>
  <c r="CF103" i="14"/>
  <c r="CF104" i="14"/>
  <c r="CF105" i="14"/>
  <c r="CF108" i="14"/>
  <c r="CF109" i="14"/>
  <c r="CF110" i="14"/>
  <c r="CF111" i="14"/>
  <c r="CF112" i="14"/>
  <c r="CF122" i="14"/>
  <c r="CF123" i="14"/>
  <c r="CF124" i="14"/>
  <c r="CF125" i="14"/>
  <c r="CF126" i="14"/>
  <c r="CF129" i="14"/>
  <c r="CF130" i="14"/>
  <c r="CF131" i="14"/>
  <c r="CF132" i="14"/>
  <c r="CF133" i="14"/>
  <c r="CF143" i="14"/>
  <c r="CF144" i="14"/>
  <c r="CF145" i="14"/>
  <c r="CF146" i="14"/>
  <c r="CF147" i="14"/>
  <c r="CF150" i="14"/>
  <c r="CF151" i="14"/>
  <c r="CF152" i="14"/>
  <c r="CF153" i="14"/>
  <c r="CF154" i="14"/>
  <c r="CF10" i="15"/>
  <c r="CF11" i="15"/>
  <c r="CF12" i="15"/>
  <c r="CF13" i="15"/>
  <c r="CF14" i="15"/>
  <c r="CF17" i="15"/>
  <c r="CF18" i="15"/>
  <c r="CF19" i="15"/>
  <c r="CF20" i="15"/>
  <c r="CF21" i="15"/>
  <c r="CF24" i="15"/>
  <c r="CF25" i="15"/>
  <c r="CF26" i="15"/>
  <c r="CF27" i="15"/>
  <c r="CF28" i="15"/>
  <c r="CF31" i="15"/>
  <c r="CF32" i="15"/>
  <c r="CF33" i="15"/>
  <c r="CF34" i="15"/>
  <c r="CF35" i="15"/>
  <c r="CF38" i="15"/>
  <c r="CF39" i="15"/>
  <c r="CF40" i="15"/>
  <c r="CF41" i="15"/>
  <c r="CF42" i="15"/>
  <c r="CF45" i="15"/>
  <c r="CF46" i="15"/>
  <c r="CF47" i="15"/>
  <c r="CF48" i="15"/>
  <c r="CF49" i="15"/>
  <c r="CF52" i="15"/>
  <c r="CF53" i="15"/>
  <c r="CF54" i="15"/>
  <c r="CF55" i="15"/>
  <c r="CF56" i="15"/>
  <c r="CF59" i="15"/>
  <c r="CF60" i="15"/>
  <c r="CF61" i="15"/>
  <c r="CF62" i="15"/>
  <c r="CF63" i="15"/>
  <c r="CF66" i="15"/>
  <c r="CF67" i="15"/>
  <c r="CF68" i="15"/>
  <c r="CF69" i="15"/>
  <c r="CF70" i="15"/>
  <c r="CF73" i="15"/>
  <c r="CF74" i="15"/>
  <c r="CF75" i="15"/>
  <c r="CF76" i="15"/>
  <c r="CF77" i="15"/>
  <c r="CF80" i="15"/>
  <c r="CF81" i="15"/>
  <c r="CF82" i="15"/>
  <c r="CF83" i="15"/>
  <c r="CF84" i="15"/>
  <c r="CF87" i="15"/>
  <c r="CF88" i="15"/>
  <c r="CF89" i="15"/>
  <c r="CF90" i="15"/>
  <c r="CF91" i="15"/>
  <c r="CF101" i="15"/>
  <c r="CF102" i="15"/>
  <c r="CF103" i="15"/>
  <c r="CF104" i="15"/>
  <c r="CF105" i="15"/>
  <c r="CF108" i="15"/>
  <c r="CF109" i="15"/>
  <c r="CF110" i="15"/>
  <c r="CF111" i="15"/>
  <c r="CF112" i="15"/>
  <c r="CF122" i="15"/>
  <c r="CF123" i="15"/>
  <c r="CF124" i="15"/>
  <c r="CF125" i="15"/>
  <c r="CF126" i="15"/>
  <c r="CF129" i="15"/>
  <c r="CF130" i="15"/>
  <c r="CF131" i="15"/>
  <c r="CF132" i="15"/>
  <c r="CF133" i="15"/>
  <c r="CF143" i="15"/>
  <c r="CF144" i="15"/>
  <c r="CF145" i="15"/>
  <c r="CF146" i="15"/>
  <c r="CF147" i="15"/>
  <c r="CF150" i="15"/>
  <c r="CF151" i="15"/>
  <c r="CF152" i="15"/>
  <c r="CF153" i="15"/>
  <c r="CF154" i="15"/>
  <c r="CF10" i="11"/>
  <c r="CF11" i="11"/>
  <c r="CF12" i="11"/>
  <c r="CF13" i="11"/>
  <c r="CF14" i="11"/>
  <c r="CF17" i="11"/>
  <c r="CF18" i="11"/>
  <c r="CF19" i="11"/>
  <c r="CF20" i="11"/>
  <c r="CF21" i="11"/>
  <c r="CF24" i="11"/>
  <c r="CF25" i="11"/>
  <c r="CF26" i="11"/>
  <c r="CF27" i="11"/>
  <c r="CF28" i="11"/>
  <c r="CF31" i="11"/>
  <c r="CF32" i="11"/>
  <c r="CF33" i="11"/>
  <c r="CF34" i="11"/>
  <c r="CF35" i="11"/>
  <c r="CF38" i="11"/>
  <c r="CF39" i="11"/>
  <c r="CF40" i="11"/>
  <c r="CF41" i="11"/>
  <c r="CF42" i="11"/>
  <c r="CF45" i="11"/>
  <c r="CF46" i="11"/>
  <c r="CF47" i="11"/>
  <c r="CF48" i="11"/>
  <c r="CF49" i="11"/>
  <c r="CF52" i="11"/>
  <c r="CF53" i="11"/>
  <c r="CF54" i="11"/>
  <c r="CF55" i="11"/>
  <c r="CF56" i="11"/>
  <c r="CF59" i="11"/>
  <c r="CF60" i="11"/>
  <c r="CF61" i="11"/>
  <c r="CF62" i="11"/>
  <c r="CF63" i="11"/>
  <c r="CF66" i="11"/>
  <c r="CF67" i="11"/>
  <c r="CF68" i="11"/>
  <c r="CF69" i="11"/>
  <c r="CF70" i="11"/>
  <c r="CF73" i="11"/>
  <c r="CF74" i="11"/>
  <c r="CF75" i="11"/>
  <c r="CF76" i="11"/>
  <c r="CF77" i="11"/>
  <c r="CF87" i="11"/>
  <c r="CF88" i="11"/>
  <c r="CF89" i="11"/>
  <c r="CF90" i="11"/>
  <c r="CF91" i="11"/>
  <c r="CF94" i="11"/>
  <c r="CF95" i="11"/>
  <c r="CF96" i="11"/>
  <c r="CF97" i="11"/>
  <c r="CF98" i="11"/>
  <c r="CF101" i="11"/>
  <c r="CF102" i="11"/>
  <c r="CF103" i="11"/>
  <c r="CF104" i="11"/>
  <c r="CF105" i="11"/>
  <c r="CF108" i="11"/>
  <c r="CF109" i="11"/>
  <c r="CF110" i="11"/>
  <c r="CF111" i="11"/>
  <c r="CF112" i="11"/>
  <c r="CF122" i="11"/>
  <c r="CF123" i="11"/>
  <c r="CF124" i="11"/>
  <c r="CF125" i="11"/>
  <c r="CF126" i="11"/>
  <c r="CF129" i="11"/>
  <c r="CF130" i="11"/>
  <c r="CF131" i="11"/>
  <c r="CF132" i="11"/>
  <c r="CF133" i="11"/>
  <c r="CF143" i="11"/>
  <c r="CF144" i="11"/>
  <c r="CF145" i="11"/>
  <c r="CF146" i="11"/>
  <c r="CF147" i="11"/>
  <c r="CF150" i="11"/>
  <c r="CF151" i="11"/>
  <c r="CF152" i="11"/>
  <c r="CF153" i="11"/>
  <c r="CF154" i="11"/>
  <c r="AM162" i="14"/>
  <c r="AM161" i="14"/>
  <c r="AM160" i="14"/>
  <c r="AM159" i="14"/>
  <c r="AM158" i="14"/>
  <c r="AM157" i="14"/>
  <c r="AM162" i="15"/>
  <c r="AM161" i="15"/>
  <c r="AM160" i="15"/>
  <c r="AM159" i="15"/>
  <c r="AM158" i="15"/>
  <c r="AM157" i="15"/>
  <c r="AM162" i="13"/>
  <c r="AM161" i="13"/>
  <c r="AM160" i="13"/>
  <c r="AM159" i="13"/>
  <c r="AM158" i="13"/>
  <c r="AM157" i="13"/>
  <c r="AM161" i="11"/>
  <c r="AM160" i="11"/>
  <c r="AM159" i="11"/>
  <c r="AM158" i="11"/>
  <c r="AM157" i="11"/>
  <c r="AL80" i="13"/>
  <c r="AL78" i="13"/>
  <c r="Q5959" i="25"/>
  <c r="Q5960" i="25"/>
  <c r="Q5961" i="25"/>
  <c r="Q5962" i="25"/>
  <c r="Q5963" i="25"/>
  <c r="Q5964" i="25"/>
  <c r="Q5965" i="25"/>
  <c r="Q5966" i="25"/>
  <c r="Q5967" i="25"/>
  <c r="Q5968" i="25"/>
  <c r="Q5969" i="25"/>
  <c r="Q5970" i="25"/>
  <c r="Q5971" i="25"/>
  <c r="Q5972" i="25"/>
  <c r="Q5973" i="25"/>
  <c r="Q5974" i="25"/>
  <c r="Q5975" i="25"/>
  <c r="Q5976" i="25"/>
  <c r="Q5977" i="25"/>
  <c r="Q5978" i="25"/>
  <c r="Q5979" i="25"/>
  <c r="Q5980" i="25"/>
  <c r="Q5981" i="25"/>
  <c r="Q5982" i="25"/>
  <c r="Q5983" i="25"/>
  <c r="Q5984" i="25"/>
  <c r="Q5985" i="25"/>
  <c r="Q5986" i="25"/>
  <c r="Q5987" i="25"/>
  <c r="Q5988" i="25"/>
  <c r="Q5989" i="25"/>
  <c r="Q5990" i="25"/>
  <c r="Q5991" i="25"/>
  <c r="Q5992" i="25"/>
  <c r="Q5993" i="25"/>
  <c r="Q5994" i="25"/>
  <c r="Q5995" i="25"/>
  <c r="Q5996" i="25"/>
  <c r="Q5997" i="25"/>
  <c r="Q5998" i="25"/>
  <c r="Q5999" i="25"/>
  <c r="Q6000" i="25"/>
  <c r="Q6001" i="25"/>
  <c r="Q6002" i="25"/>
  <c r="Q6003" i="25"/>
  <c r="Q6004" i="25"/>
  <c r="Q6005" i="25"/>
  <c r="Q6006" i="25"/>
  <c r="Q6007" i="25"/>
  <c r="Q6008" i="25"/>
  <c r="Q6009" i="25"/>
  <c r="Q6010" i="25"/>
  <c r="Q6011" i="25"/>
  <c r="Q6012" i="25"/>
  <c r="Q6013" i="25"/>
  <c r="Q6014" i="25"/>
  <c r="Q6015" i="25"/>
  <c r="Q6016" i="25"/>
  <c r="Q6017" i="25"/>
  <c r="Q6018" i="25"/>
  <c r="Q6019" i="25"/>
  <c r="Q6020" i="25"/>
  <c r="Q6021" i="25"/>
  <c r="Q6022" i="25"/>
  <c r="Q6023" i="25"/>
  <c r="Q6024" i="25"/>
  <c r="Q6025" i="25"/>
  <c r="Q6026" i="25"/>
  <c r="Q6027" i="25"/>
  <c r="Q6028" i="25"/>
  <c r="Q6029" i="25"/>
  <c r="Q6030" i="25"/>
  <c r="Q6031" i="25"/>
  <c r="Q6032" i="25"/>
  <c r="Q6033" i="25"/>
  <c r="Q6034" i="25"/>
  <c r="Q6035" i="25"/>
  <c r="Q6036" i="25"/>
  <c r="Q6037" i="25"/>
  <c r="Q6038" i="25"/>
  <c r="Q6039" i="25"/>
  <c r="Q6040" i="25"/>
  <c r="Q6041" i="25"/>
  <c r="Q6042" i="25"/>
  <c r="Q6043" i="25"/>
  <c r="Q6044" i="25"/>
  <c r="Q6045" i="25"/>
  <c r="Q6046" i="25"/>
  <c r="Q6047" i="25"/>
  <c r="Q6048" i="25"/>
  <c r="Q6049" i="25"/>
  <c r="Q6050" i="25"/>
  <c r="Q6051" i="25"/>
  <c r="Q6052" i="25"/>
  <c r="Q6053" i="25"/>
  <c r="Q6054" i="25"/>
  <c r="Q6055" i="25"/>
  <c r="Q6056" i="25"/>
  <c r="Q6057" i="25"/>
  <c r="Q6058" i="25"/>
  <c r="Q6059" i="25"/>
  <c r="Q6060" i="25"/>
  <c r="Q6061" i="25"/>
  <c r="Q6062" i="25"/>
  <c r="Q6063" i="25"/>
  <c r="Q6064" i="25"/>
  <c r="Q6065" i="25"/>
  <c r="Q6066" i="25"/>
  <c r="Q6067" i="25"/>
  <c r="Q6068" i="25"/>
  <c r="Q6069" i="25"/>
  <c r="Q6070" i="25"/>
  <c r="Q6071" i="25"/>
  <c r="Q6072" i="25"/>
  <c r="Q6073" i="25"/>
  <c r="Q6074" i="25"/>
  <c r="Q6075" i="25"/>
  <c r="Q6076" i="25"/>
  <c r="Q6077" i="25"/>
  <c r="Q6078" i="25"/>
  <c r="Q6079" i="25"/>
  <c r="Q6080" i="25"/>
  <c r="Q6081" i="25"/>
  <c r="Q6082" i="25"/>
  <c r="Q6083" i="25"/>
  <c r="Q6084" i="25"/>
  <c r="Q6085" i="25"/>
  <c r="Q6086" i="25"/>
  <c r="Q6087" i="25"/>
  <c r="Q6088" i="25"/>
  <c r="Q6089" i="25"/>
  <c r="Q6090" i="25"/>
  <c r="Q6091" i="25"/>
  <c r="Q6092" i="25"/>
  <c r="Q6093" i="25"/>
  <c r="Q6094" i="25"/>
  <c r="Q6095" i="25"/>
  <c r="Q6096" i="25"/>
  <c r="Q6097" i="25"/>
  <c r="Q6098" i="25"/>
  <c r="Q6099" i="25"/>
  <c r="Q6100" i="25"/>
  <c r="Q6101" i="25"/>
  <c r="Q6102" i="25"/>
  <c r="Q6103" i="25"/>
  <c r="Q6104" i="25"/>
  <c r="Q6105" i="25"/>
  <c r="Q6106" i="25"/>
  <c r="Q6107" i="25"/>
  <c r="Q6108" i="25"/>
  <c r="Q6109" i="25"/>
  <c r="AL81" i="13"/>
  <c r="AL82" i="13"/>
  <c r="AL83" i="13"/>
  <c r="AL84" i="13"/>
  <c r="AL92" i="13"/>
  <c r="AL80" i="11"/>
  <c r="AL81" i="11"/>
  <c r="AL82" i="11"/>
  <c r="AL83" i="11"/>
  <c r="AL84" i="11"/>
  <c r="AK80" i="11"/>
  <c r="CQ80" i="11" s="1"/>
  <c r="AL92" i="11"/>
  <c r="L1538" i="23"/>
  <c r="L1539" i="23"/>
  <c r="L1540" i="23"/>
  <c r="L1541" i="23"/>
  <c r="L1542" i="23"/>
  <c r="L1543" i="23"/>
  <c r="L1544" i="23"/>
  <c r="L1545" i="23"/>
  <c r="L1546" i="23"/>
  <c r="L1547" i="23"/>
  <c r="L1548" i="23"/>
  <c r="L1549" i="23"/>
  <c r="L1550" i="23"/>
  <c r="L1551" i="23"/>
  <c r="L1552" i="23"/>
  <c r="L1553" i="23"/>
  <c r="L1554" i="23"/>
  <c r="L1555" i="23"/>
  <c r="L1556" i="23"/>
  <c r="L1557" i="23"/>
  <c r="L1558" i="23"/>
  <c r="L1559" i="23"/>
  <c r="L1560" i="23"/>
  <c r="L1561" i="23"/>
  <c r="L1562" i="23"/>
  <c r="L1563" i="23"/>
  <c r="L1564" i="23"/>
  <c r="L1565" i="23"/>
  <c r="L1566" i="23"/>
  <c r="L1567" i="23"/>
  <c r="L1568" i="23"/>
  <c r="L1569" i="23"/>
  <c r="L1570" i="23"/>
  <c r="L1571" i="23"/>
  <c r="L1572" i="23"/>
  <c r="L1573" i="23"/>
  <c r="L1574" i="23"/>
  <c r="L1575" i="23"/>
  <c r="L1576" i="23"/>
  <c r="L1577" i="23"/>
  <c r="L1578" i="23"/>
  <c r="L1579" i="23"/>
  <c r="L1580" i="23"/>
  <c r="L1581" i="23"/>
  <c r="L1582" i="23"/>
  <c r="L1583" i="23"/>
  <c r="L1584" i="23"/>
  <c r="AL78" i="11"/>
  <c r="AL157" i="13"/>
  <c r="AL158" i="13"/>
  <c r="AL159" i="13"/>
  <c r="AL160" i="13"/>
  <c r="AL161" i="13"/>
  <c r="AL162" i="13"/>
  <c r="AL157" i="11"/>
  <c r="AL158" i="11"/>
  <c r="AL159" i="11"/>
  <c r="AL160" i="11"/>
  <c r="AL161" i="11"/>
  <c r="AL157" i="15"/>
  <c r="AL158" i="15"/>
  <c r="AL159" i="15"/>
  <c r="AL160" i="15"/>
  <c r="AL161" i="15"/>
  <c r="AL162" i="15"/>
  <c r="AL157" i="14"/>
  <c r="AL158" i="14"/>
  <c r="AL159" i="14"/>
  <c r="AL160" i="14"/>
  <c r="AL161" i="14"/>
  <c r="AL162" i="14"/>
  <c r="CE10" i="13"/>
  <c r="AK80" i="13"/>
  <c r="CQ80" i="13" s="1"/>
  <c r="AK81" i="13"/>
  <c r="CQ81" i="13" s="1"/>
  <c r="AK82" i="13"/>
  <c r="CQ82" i="13" s="1"/>
  <c r="AK83" i="13"/>
  <c r="CQ83" i="13" s="1"/>
  <c r="AK84" i="13"/>
  <c r="CQ84" i="13" s="1"/>
  <c r="AK81" i="11"/>
  <c r="CQ81" i="11" s="1"/>
  <c r="AK82" i="11"/>
  <c r="CQ82" i="11" s="1"/>
  <c r="AK83" i="11"/>
  <c r="CQ83" i="11" s="1"/>
  <c r="AK84" i="11"/>
  <c r="CQ84" i="11" s="1"/>
  <c r="AJ80" i="11"/>
  <c r="CP80" i="11" s="1"/>
  <c r="AK92" i="13"/>
  <c r="AK92" i="11"/>
  <c r="L1491" i="23"/>
  <c r="L1492" i="23"/>
  <c r="L1493" i="23"/>
  <c r="L1494" i="23"/>
  <c r="L1495" i="23"/>
  <c r="L1496" i="23"/>
  <c r="L1497" i="23"/>
  <c r="L1498" i="23"/>
  <c r="L1499" i="23"/>
  <c r="L1500" i="23"/>
  <c r="L1501" i="23"/>
  <c r="L1502" i="23"/>
  <c r="L1503" i="23"/>
  <c r="L1504" i="23"/>
  <c r="L1505" i="23"/>
  <c r="L1506" i="23"/>
  <c r="L1507" i="23"/>
  <c r="L1508" i="23"/>
  <c r="L1509" i="23"/>
  <c r="L1510" i="23"/>
  <c r="L1511" i="23"/>
  <c r="L1512" i="23"/>
  <c r="L1513" i="23"/>
  <c r="L1514" i="23"/>
  <c r="L1515" i="23"/>
  <c r="L1516" i="23"/>
  <c r="L1517" i="23"/>
  <c r="L1518" i="23"/>
  <c r="L1519" i="23"/>
  <c r="L1520" i="23"/>
  <c r="L1521" i="23"/>
  <c r="L1522" i="23"/>
  <c r="L1523" i="23"/>
  <c r="L1524" i="23"/>
  <c r="L1525" i="23"/>
  <c r="L1526" i="23"/>
  <c r="L1527" i="23"/>
  <c r="L1528" i="23"/>
  <c r="L1529" i="23"/>
  <c r="L1530" i="23"/>
  <c r="L1531" i="23"/>
  <c r="L1532" i="23"/>
  <c r="L1533" i="23"/>
  <c r="L1534" i="23"/>
  <c r="L1535" i="23"/>
  <c r="L1536" i="23"/>
  <c r="L1537" i="23"/>
  <c r="AK78" i="13"/>
  <c r="AK78" i="11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956" i="25"/>
  <c r="Q5957" i="25"/>
  <c r="Q5958" i="25"/>
  <c r="CE154" i="11"/>
  <c r="CE153" i="11"/>
  <c r="CE152" i="11"/>
  <c r="CE151" i="11"/>
  <c r="CE150" i="11"/>
  <c r="CE147" i="11"/>
  <c r="CE146" i="11"/>
  <c r="CE145" i="11"/>
  <c r="CE144" i="11"/>
  <c r="CE143" i="11"/>
  <c r="CE133" i="11"/>
  <c r="CE132" i="11"/>
  <c r="CE131" i="11"/>
  <c r="CE130" i="11"/>
  <c r="CE129" i="11"/>
  <c r="CE126" i="11"/>
  <c r="CE125" i="11"/>
  <c r="CE124" i="11"/>
  <c r="CE123" i="11"/>
  <c r="CE122" i="11"/>
  <c r="CE112" i="11"/>
  <c r="CE111" i="11"/>
  <c r="CE110" i="11"/>
  <c r="CE109" i="11"/>
  <c r="CE108" i="11"/>
  <c r="CE105" i="11"/>
  <c r="CE104" i="11"/>
  <c r="CE103" i="11"/>
  <c r="CE102" i="11"/>
  <c r="CE101" i="11"/>
  <c r="CE98" i="11"/>
  <c r="CE97" i="11"/>
  <c r="CE96" i="11"/>
  <c r="CE95" i="11"/>
  <c r="CE94" i="11"/>
  <c r="CE91" i="11"/>
  <c r="CE90" i="11"/>
  <c r="CE89" i="11"/>
  <c r="CE88" i="11"/>
  <c r="CE87" i="11"/>
  <c r="CE77" i="11"/>
  <c r="CE76" i="11"/>
  <c r="CE75" i="11"/>
  <c r="CE74" i="11"/>
  <c r="CE73" i="11"/>
  <c r="CE70" i="11"/>
  <c r="CE69" i="11"/>
  <c r="CE68" i="11"/>
  <c r="CE67" i="11"/>
  <c r="CE66" i="11"/>
  <c r="CE63" i="11"/>
  <c r="CE62" i="11"/>
  <c r="CE61" i="11"/>
  <c r="CE60" i="11"/>
  <c r="CE59" i="11"/>
  <c r="CE56" i="11"/>
  <c r="CE55" i="11"/>
  <c r="CE54" i="11"/>
  <c r="CE53" i="11"/>
  <c r="CE52" i="11"/>
  <c r="CE49" i="11"/>
  <c r="CE48" i="11"/>
  <c r="CE47" i="11"/>
  <c r="CE46" i="11"/>
  <c r="CE45" i="11"/>
  <c r="CE42" i="11"/>
  <c r="CE41" i="11"/>
  <c r="CE40" i="11"/>
  <c r="CE39" i="11"/>
  <c r="CE38" i="11"/>
  <c r="CE35" i="11"/>
  <c r="CE34" i="11"/>
  <c r="CE33" i="11"/>
  <c r="CE32" i="11"/>
  <c r="CE31" i="11"/>
  <c r="CE28" i="11"/>
  <c r="CE27" i="11"/>
  <c r="CE26" i="11"/>
  <c r="CE25" i="11"/>
  <c r="CE24" i="11"/>
  <c r="CE21" i="11"/>
  <c r="CE20" i="11"/>
  <c r="CE19" i="11"/>
  <c r="CE18" i="11"/>
  <c r="CE17" i="11"/>
  <c r="CE14" i="11"/>
  <c r="CE13" i="11"/>
  <c r="CE12" i="11"/>
  <c r="CE11" i="11"/>
  <c r="CE10" i="11"/>
  <c r="CE154" i="13"/>
  <c r="CE153" i="13"/>
  <c r="CE152" i="13"/>
  <c r="CE151" i="13"/>
  <c r="CE150" i="13"/>
  <c r="CE147" i="13"/>
  <c r="CE146" i="13"/>
  <c r="CE145" i="13"/>
  <c r="CE144" i="13"/>
  <c r="CE143" i="13"/>
  <c r="CE133" i="13"/>
  <c r="CE132" i="13"/>
  <c r="CE131" i="13"/>
  <c r="CE130" i="13"/>
  <c r="CE129" i="13"/>
  <c r="CE126" i="13"/>
  <c r="CE125" i="13"/>
  <c r="CE124" i="13"/>
  <c r="CE123" i="13"/>
  <c r="CE122" i="13"/>
  <c r="CE112" i="13"/>
  <c r="CE111" i="13"/>
  <c r="CE110" i="13"/>
  <c r="CE109" i="13"/>
  <c r="CE108" i="13"/>
  <c r="CE105" i="13"/>
  <c r="CE104" i="13"/>
  <c r="CE103" i="13"/>
  <c r="CE102" i="13"/>
  <c r="CE101" i="13"/>
  <c r="CE98" i="13"/>
  <c r="CE97" i="13"/>
  <c r="CE96" i="13"/>
  <c r="CE95" i="13"/>
  <c r="CE94" i="13"/>
  <c r="CE91" i="13"/>
  <c r="CE90" i="13"/>
  <c r="CE89" i="13"/>
  <c r="CE88" i="13"/>
  <c r="CE87" i="13"/>
  <c r="CE77" i="13"/>
  <c r="CE76" i="13"/>
  <c r="CE75" i="13"/>
  <c r="CE74" i="13"/>
  <c r="CE73" i="13"/>
  <c r="CE70" i="13"/>
  <c r="CE69" i="13"/>
  <c r="CE68" i="13"/>
  <c r="CE67" i="13"/>
  <c r="CE66" i="13"/>
  <c r="CE63" i="13"/>
  <c r="CE62" i="13"/>
  <c r="CE61" i="13"/>
  <c r="CE60" i="13"/>
  <c r="CE59" i="13"/>
  <c r="CE56" i="13"/>
  <c r="CE55" i="13"/>
  <c r="CE54" i="13"/>
  <c r="CE53" i="13"/>
  <c r="CE52" i="13"/>
  <c r="CE49" i="13"/>
  <c r="CE48" i="13"/>
  <c r="CE47" i="13"/>
  <c r="CE46" i="13"/>
  <c r="CE45" i="13"/>
  <c r="CE42" i="13"/>
  <c r="CE41" i="13"/>
  <c r="CE40" i="13"/>
  <c r="CE39" i="13"/>
  <c r="CE38" i="13"/>
  <c r="CE35" i="13"/>
  <c r="CE34" i="13"/>
  <c r="CE33" i="13"/>
  <c r="CE32" i="13"/>
  <c r="CE31" i="13"/>
  <c r="CE28" i="13"/>
  <c r="CE27" i="13"/>
  <c r="CE26" i="13"/>
  <c r="CE25" i="13"/>
  <c r="CE24" i="13"/>
  <c r="CE21" i="13"/>
  <c r="CE20" i="13"/>
  <c r="CE19" i="13"/>
  <c r="CE18" i="13"/>
  <c r="CE17" i="13"/>
  <c r="CE14" i="13"/>
  <c r="CE13" i="13"/>
  <c r="CE12" i="13"/>
  <c r="CE11" i="13"/>
  <c r="CE154" i="14"/>
  <c r="CE153" i="14"/>
  <c r="CE152" i="14"/>
  <c r="CE151" i="14"/>
  <c r="CE150" i="14"/>
  <c r="CE147" i="14"/>
  <c r="CE146" i="14"/>
  <c r="CE145" i="14"/>
  <c r="CE144" i="14"/>
  <c r="CE143" i="14"/>
  <c r="CE133" i="14"/>
  <c r="CE132" i="14"/>
  <c r="CE131" i="14"/>
  <c r="CE130" i="14"/>
  <c r="CE129" i="14"/>
  <c r="CE126" i="14"/>
  <c r="CE125" i="14"/>
  <c r="CE124" i="14"/>
  <c r="CE123" i="14"/>
  <c r="CE122" i="14"/>
  <c r="CE112" i="14"/>
  <c r="CE111" i="14"/>
  <c r="CE110" i="14"/>
  <c r="CE109" i="14"/>
  <c r="CE108" i="14"/>
  <c r="CE105" i="14"/>
  <c r="CE104" i="14"/>
  <c r="CE103" i="14"/>
  <c r="CE102" i="14"/>
  <c r="CE101" i="14"/>
  <c r="CE91" i="14"/>
  <c r="CE90" i="14"/>
  <c r="CE89" i="14"/>
  <c r="CE88" i="14"/>
  <c r="CE87" i="14"/>
  <c r="CE84" i="14"/>
  <c r="CE83" i="14"/>
  <c r="CE82" i="14"/>
  <c r="CE81" i="14"/>
  <c r="CE80" i="14"/>
  <c r="CE77" i="14"/>
  <c r="CE76" i="14"/>
  <c r="CE75" i="14"/>
  <c r="CE74" i="14"/>
  <c r="CE73" i="14"/>
  <c r="CE70" i="14"/>
  <c r="CE69" i="14"/>
  <c r="CE68" i="14"/>
  <c r="CE67" i="14"/>
  <c r="CE66" i="14"/>
  <c r="CE63" i="14"/>
  <c r="CE62" i="14"/>
  <c r="CE61" i="14"/>
  <c r="CE60" i="14"/>
  <c r="CE59" i="14"/>
  <c r="CE56" i="14"/>
  <c r="CE55" i="14"/>
  <c r="CE54" i="14"/>
  <c r="CE53" i="14"/>
  <c r="CE52" i="14"/>
  <c r="CE49" i="14"/>
  <c r="CE48" i="14"/>
  <c r="CE47" i="14"/>
  <c r="CE46" i="14"/>
  <c r="CE45" i="14"/>
  <c r="CE42" i="14"/>
  <c r="CE41" i="14"/>
  <c r="CE40" i="14"/>
  <c r="CE39" i="14"/>
  <c r="CE38" i="14"/>
  <c r="CE35" i="14"/>
  <c r="CE34" i="14"/>
  <c r="CE33" i="14"/>
  <c r="CE32" i="14"/>
  <c r="CE31" i="14"/>
  <c r="CE28" i="14"/>
  <c r="CE27" i="14"/>
  <c r="CE26" i="14"/>
  <c r="CE25" i="14"/>
  <c r="CE24" i="14"/>
  <c r="CE21" i="14"/>
  <c r="CE20" i="14"/>
  <c r="CE19" i="14"/>
  <c r="CE18" i="14"/>
  <c r="CE17" i="14"/>
  <c r="CE14" i="14"/>
  <c r="CE13" i="14"/>
  <c r="CE12" i="14"/>
  <c r="CE11" i="14"/>
  <c r="CE10" i="14"/>
  <c r="CE154" i="15"/>
  <c r="CE153" i="15"/>
  <c r="CE152" i="15"/>
  <c r="CE151" i="15"/>
  <c r="CE150" i="15"/>
  <c r="CE147" i="15"/>
  <c r="CE146" i="15"/>
  <c r="CE145" i="15"/>
  <c r="CE144" i="15"/>
  <c r="CE143" i="15"/>
  <c r="CE133" i="15"/>
  <c r="CE132" i="15"/>
  <c r="CE131" i="15"/>
  <c r="CE130" i="15"/>
  <c r="CE129" i="15"/>
  <c r="CE126" i="15"/>
  <c r="CE125" i="15"/>
  <c r="CE124" i="15"/>
  <c r="CE123" i="15"/>
  <c r="CE122" i="15"/>
  <c r="CE112" i="15"/>
  <c r="CE111" i="15"/>
  <c r="CE110" i="15"/>
  <c r="CE109" i="15"/>
  <c r="CE108" i="15"/>
  <c r="CE105" i="15"/>
  <c r="CE104" i="15"/>
  <c r="CE103" i="15"/>
  <c r="CE102" i="15"/>
  <c r="CE101" i="15"/>
  <c r="CE91" i="15"/>
  <c r="CE90" i="15"/>
  <c r="CE89" i="15"/>
  <c r="CE88" i="15"/>
  <c r="CE87" i="15"/>
  <c r="CE84" i="15"/>
  <c r="CE83" i="15"/>
  <c r="CE82" i="15"/>
  <c r="CE81" i="15"/>
  <c r="CE80" i="15"/>
  <c r="CE77" i="15"/>
  <c r="CE76" i="15"/>
  <c r="CE75" i="15"/>
  <c r="CE74" i="15"/>
  <c r="CE73" i="15"/>
  <c r="CE70" i="15"/>
  <c r="CE69" i="15"/>
  <c r="CE68" i="15"/>
  <c r="CE67" i="15"/>
  <c r="CE66" i="15"/>
  <c r="CE63" i="15"/>
  <c r="CE62" i="15"/>
  <c r="CE61" i="15"/>
  <c r="CE60" i="15"/>
  <c r="CE59" i="15"/>
  <c r="CE56" i="15"/>
  <c r="CE55" i="15"/>
  <c r="CE54" i="15"/>
  <c r="CE53" i="15"/>
  <c r="CE52" i="15"/>
  <c r="CE49" i="15"/>
  <c r="CE48" i="15"/>
  <c r="CE47" i="15"/>
  <c r="CE46" i="15"/>
  <c r="CE45" i="15"/>
  <c r="CE42" i="15"/>
  <c r="CE41" i="15"/>
  <c r="CE40" i="15"/>
  <c r="CE39" i="15"/>
  <c r="CE38" i="15"/>
  <c r="CE35" i="15"/>
  <c r="CE34" i="15"/>
  <c r="CE33" i="15"/>
  <c r="CE32" i="15"/>
  <c r="CE31" i="15"/>
  <c r="CE28" i="15"/>
  <c r="CE27" i="15"/>
  <c r="CE26" i="15"/>
  <c r="CE25" i="15"/>
  <c r="CE24" i="15"/>
  <c r="CE21" i="15"/>
  <c r="CE20" i="15"/>
  <c r="CE19" i="15"/>
  <c r="CE18" i="15"/>
  <c r="CE17" i="15"/>
  <c r="CE14" i="15"/>
  <c r="CE13" i="15"/>
  <c r="CE12" i="15"/>
  <c r="CE11" i="15"/>
  <c r="CE10" i="15"/>
  <c r="BS10" i="11"/>
  <c r="BS10" i="13"/>
  <c r="BS10" i="14"/>
  <c r="BS10" i="15"/>
  <c r="AK162" i="15"/>
  <c r="CQ162" i="15" s="1"/>
  <c r="AK161" i="15"/>
  <c r="CQ161" i="15" s="1"/>
  <c r="AK160" i="15"/>
  <c r="CQ160" i="15" s="1"/>
  <c r="AK159" i="15"/>
  <c r="CQ159" i="15" s="1"/>
  <c r="AK158" i="15"/>
  <c r="CQ158" i="15" s="1"/>
  <c r="AK157" i="15"/>
  <c r="CQ157" i="15" s="1"/>
  <c r="AK162" i="14"/>
  <c r="CQ162" i="14" s="1"/>
  <c r="AK161" i="14"/>
  <c r="CQ161" i="14" s="1"/>
  <c r="AK160" i="14"/>
  <c r="CQ160" i="14" s="1"/>
  <c r="AK159" i="14"/>
  <c r="CQ159" i="14" s="1"/>
  <c r="AK158" i="14"/>
  <c r="CQ158" i="14" s="1"/>
  <c r="AK157" i="14"/>
  <c r="CQ157" i="14" s="1"/>
  <c r="AK157" i="13"/>
  <c r="CQ157" i="13" s="1"/>
  <c r="AK162" i="13"/>
  <c r="CQ162" i="13" s="1"/>
  <c r="AK161" i="13"/>
  <c r="CQ161" i="13" s="1"/>
  <c r="AK160" i="13"/>
  <c r="CQ160" i="13" s="1"/>
  <c r="AK159" i="13"/>
  <c r="CQ159" i="13" s="1"/>
  <c r="AK158" i="13"/>
  <c r="CQ158" i="13" s="1"/>
  <c r="AK161" i="11"/>
  <c r="CQ161" i="11" s="1"/>
  <c r="AK160" i="11"/>
  <c r="CQ160" i="11" s="1"/>
  <c r="AK159" i="11"/>
  <c r="CQ159" i="11" s="1"/>
  <c r="AK158" i="11"/>
  <c r="CQ158" i="11" s="1"/>
  <c r="AK157" i="11"/>
  <c r="CQ157" i="11" s="1"/>
  <c r="AI157" i="11"/>
  <c r="CO157" i="11" s="1"/>
  <c r="AJ157" i="11"/>
  <c r="CP157" i="11" s="1"/>
  <c r="CD10" i="15"/>
  <c r="CD11" i="15"/>
  <c r="CD12" i="15"/>
  <c r="CD13" i="15"/>
  <c r="CD14" i="15"/>
  <c r="CD17" i="15"/>
  <c r="CD18" i="15"/>
  <c r="CD19" i="15"/>
  <c r="CD20" i="15"/>
  <c r="CD21" i="15"/>
  <c r="CD24" i="15"/>
  <c r="CD25" i="15"/>
  <c r="CD26" i="15"/>
  <c r="CD27" i="15"/>
  <c r="CD28" i="15"/>
  <c r="CD31" i="15"/>
  <c r="CD32" i="15"/>
  <c r="CD33" i="15"/>
  <c r="CD34" i="15"/>
  <c r="CD35" i="15"/>
  <c r="CD38" i="15"/>
  <c r="CD39" i="15"/>
  <c r="CD40" i="15"/>
  <c r="CD41" i="15"/>
  <c r="CD42" i="15"/>
  <c r="CD45" i="15"/>
  <c r="CD46" i="15"/>
  <c r="CD47" i="15"/>
  <c r="CD48" i="15"/>
  <c r="CD49" i="15"/>
  <c r="CD52" i="15"/>
  <c r="CD53" i="15"/>
  <c r="CD54" i="15"/>
  <c r="CD55" i="15"/>
  <c r="CD56" i="15"/>
  <c r="CD59" i="15"/>
  <c r="CD60" i="15"/>
  <c r="CD61" i="15"/>
  <c r="CD62" i="15"/>
  <c r="CD63" i="15"/>
  <c r="CD66" i="15"/>
  <c r="CD67" i="15"/>
  <c r="CD68" i="15"/>
  <c r="CD69" i="15"/>
  <c r="CD70" i="15"/>
  <c r="CD73" i="15"/>
  <c r="CD74" i="15"/>
  <c r="CD75" i="15"/>
  <c r="CD76" i="15"/>
  <c r="CD77" i="15"/>
  <c r="CD80" i="15"/>
  <c r="CD81" i="15"/>
  <c r="CD82" i="15"/>
  <c r="CD83" i="15"/>
  <c r="CD84" i="15"/>
  <c r="CD87" i="15"/>
  <c r="CD88" i="15"/>
  <c r="CD89" i="15"/>
  <c r="CD90" i="15"/>
  <c r="CD91" i="15"/>
  <c r="CD101" i="15"/>
  <c r="CD102" i="15"/>
  <c r="CD103" i="15"/>
  <c r="CD104" i="15"/>
  <c r="CD105" i="15"/>
  <c r="CD108" i="15"/>
  <c r="CD109" i="15"/>
  <c r="CD110" i="15"/>
  <c r="CD111" i="15"/>
  <c r="CD112" i="15"/>
  <c r="CD122" i="15"/>
  <c r="CD123" i="15"/>
  <c r="CD124" i="15"/>
  <c r="CD125" i="15"/>
  <c r="CD126" i="15"/>
  <c r="CD129" i="15"/>
  <c r="CD130" i="15"/>
  <c r="CD131" i="15"/>
  <c r="CD132" i="15"/>
  <c r="CD133" i="15"/>
  <c r="CD143" i="15"/>
  <c r="CD144" i="15"/>
  <c r="CD145" i="15"/>
  <c r="CD146" i="15"/>
  <c r="CD147" i="15"/>
  <c r="CD150" i="15"/>
  <c r="CD151" i="15"/>
  <c r="CD152" i="15"/>
  <c r="CD153" i="15"/>
  <c r="CD154" i="15"/>
  <c r="CD154" i="14"/>
  <c r="CD153" i="14"/>
  <c r="CD152" i="14"/>
  <c r="CD151" i="14"/>
  <c r="CD150" i="14"/>
  <c r="CD147" i="14"/>
  <c r="CD146" i="14"/>
  <c r="CD145" i="14"/>
  <c r="CD144" i="14"/>
  <c r="CD143" i="14"/>
  <c r="CD133" i="14"/>
  <c r="CD132" i="14"/>
  <c r="CD131" i="14"/>
  <c r="CD130" i="14"/>
  <c r="CD129" i="14"/>
  <c r="CD126" i="14"/>
  <c r="CD125" i="14"/>
  <c r="CD124" i="14"/>
  <c r="CD123" i="14"/>
  <c r="CD122" i="14"/>
  <c r="CD112" i="14"/>
  <c r="CD111" i="14"/>
  <c r="CD110" i="14"/>
  <c r="CD109" i="14"/>
  <c r="CD108" i="14"/>
  <c r="CD105" i="14"/>
  <c r="CD104" i="14"/>
  <c r="CD103" i="14"/>
  <c r="CD102" i="14"/>
  <c r="CD101" i="14"/>
  <c r="CD91" i="14"/>
  <c r="CD90" i="14"/>
  <c r="CD89" i="14"/>
  <c r="CD88" i="14"/>
  <c r="CD87" i="14"/>
  <c r="CD84" i="14"/>
  <c r="CD83" i="14"/>
  <c r="CD82" i="14"/>
  <c r="CD81" i="14"/>
  <c r="CD80" i="14"/>
  <c r="CD77" i="14"/>
  <c r="CD76" i="14"/>
  <c r="CD75" i="14"/>
  <c r="CD74" i="14"/>
  <c r="CD73" i="14"/>
  <c r="CD70" i="14"/>
  <c r="CD69" i="14"/>
  <c r="CD68" i="14"/>
  <c r="CD67" i="14"/>
  <c r="CD66" i="14"/>
  <c r="CD63" i="14"/>
  <c r="CD62" i="14"/>
  <c r="CD61" i="14"/>
  <c r="CD60" i="14"/>
  <c r="CD59" i="14"/>
  <c r="CD56" i="14"/>
  <c r="CD55" i="14"/>
  <c r="CD54" i="14"/>
  <c r="CD53" i="14"/>
  <c r="CD52" i="14"/>
  <c r="CD49" i="14"/>
  <c r="CD48" i="14"/>
  <c r="CD47" i="14"/>
  <c r="CD46" i="14"/>
  <c r="CD45" i="14"/>
  <c r="CD42" i="14"/>
  <c r="CD41" i="14"/>
  <c r="CD40" i="14"/>
  <c r="CD39" i="14"/>
  <c r="CD38" i="14"/>
  <c r="CD35" i="14"/>
  <c r="CD34" i="14"/>
  <c r="CD33" i="14"/>
  <c r="CD32" i="14"/>
  <c r="CD31" i="14"/>
  <c r="CD28" i="14"/>
  <c r="CD27" i="14"/>
  <c r="CD26" i="14"/>
  <c r="CD25" i="14"/>
  <c r="CD24" i="14"/>
  <c r="CD21" i="14"/>
  <c r="CD20" i="14"/>
  <c r="CD19" i="14"/>
  <c r="CD18" i="14"/>
  <c r="CD17" i="14"/>
  <c r="CD14" i="14"/>
  <c r="CD13" i="14"/>
  <c r="CD12" i="14"/>
  <c r="CD11" i="14"/>
  <c r="CD10" i="14"/>
  <c r="CD154" i="11"/>
  <c r="CD153" i="11"/>
  <c r="CD152" i="11"/>
  <c r="CD151" i="11"/>
  <c r="CD150" i="11"/>
  <c r="CD147" i="11"/>
  <c r="CD146" i="11"/>
  <c r="CD145" i="11"/>
  <c r="CD144" i="11"/>
  <c r="CD143" i="11"/>
  <c r="CD133" i="11"/>
  <c r="CD132" i="11"/>
  <c r="CD131" i="11"/>
  <c r="CD130" i="11"/>
  <c r="CD129" i="11"/>
  <c r="CD126" i="11"/>
  <c r="CD125" i="11"/>
  <c r="CD124" i="11"/>
  <c r="CD123" i="11"/>
  <c r="CD122" i="11"/>
  <c r="CD112" i="11"/>
  <c r="CD111" i="11"/>
  <c r="CD110" i="11"/>
  <c r="CD109" i="11"/>
  <c r="CD108" i="11"/>
  <c r="CD105" i="11"/>
  <c r="CD104" i="11"/>
  <c r="CD103" i="11"/>
  <c r="CD102" i="11"/>
  <c r="CD101" i="11"/>
  <c r="CD98" i="11"/>
  <c r="CD97" i="11"/>
  <c r="CD96" i="11"/>
  <c r="CD95" i="11"/>
  <c r="CD94" i="11"/>
  <c r="CD91" i="11"/>
  <c r="CD90" i="11"/>
  <c r="CD89" i="11"/>
  <c r="CD88" i="11"/>
  <c r="CD87" i="11"/>
  <c r="CD77" i="11"/>
  <c r="CD76" i="11"/>
  <c r="CD75" i="11"/>
  <c r="CD74" i="11"/>
  <c r="CD73" i="11"/>
  <c r="CD70" i="11"/>
  <c r="CD69" i="11"/>
  <c r="CD68" i="11"/>
  <c r="CD67" i="11"/>
  <c r="CD66" i="11"/>
  <c r="CD63" i="11"/>
  <c r="CD62" i="11"/>
  <c r="CD61" i="11"/>
  <c r="CD60" i="11"/>
  <c r="CD59" i="11"/>
  <c r="CD56" i="11"/>
  <c r="CD55" i="11"/>
  <c r="CD54" i="11"/>
  <c r="CD53" i="11"/>
  <c r="CD52" i="11"/>
  <c r="CD49" i="11"/>
  <c r="CD48" i="11"/>
  <c r="CD47" i="11"/>
  <c r="CD46" i="11"/>
  <c r="CD45" i="11"/>
  <c r="CD42" i="11"/>
  <c r="CD41" i="11"/>
  <c r="CD40" i="11"/>
  <c r="CD39" i="11"/>
  <c r="CD38" i="11"/>
  <c r="CD35" i="11"/>
  <c r="CD34" i="11"/>
  <c r="CD33" i="11"/>
  <c r="CD32" i="11"/>
  <c r="CD31" i="11"/>
  <c r="CD28" i="11"/>
  <c r="CD27" i="11"/>
  <c r="CD26" i="11"/>
  <c r="CD25" i="11"/>
  <c r="CD24" i="11"/>
  <c r="CD21" i="11"/>
  <c r="CD20" i="11"/>
  <c r="CD19" i="11"/>
  <c r="CD18" i="11"/>
  <c r="CD17" i="11"/>
  <c r="CD14" i="11"/>
  <c r="CD13" i="11"/>
  <c r="CD12" i="11"/>
  <c r="CD11" i="11"/>
  <c r="CD10" i="11"/>
  <c r="CD10" i="13"/>
  <c r="CD11" i="13"/>
  <c r="CD12" i="13"/>
  <c r="CD13" i="13"/>
  <c r="CD14" i="13"/>
  <c r="CD17" i="13"/>
  <c r="CD18" i="13"/>
  <c r="CD19" i="13"/>
  <c r="CD20" i="13"/>
  <c r="CD21" i="13"/>
  <c r="CD24" i="13"/>
  <c r="CD25" i="13"/>
  <c r="CD26" i="13"/>
  <c r="CD27" i="13"/>
  <c r="CD28" i="13"/>
  <c r="CD31" i="13"/>
  <c r="CD32" i="13"/>
  <c r="CD33" i="13"/>
  <c r="CD34" i="13"/>
  <c r="CD35" i="13"/>
  <c r="CD38" i="13"/>
  <c r="CD39" i="13"/>
  <c r="CD40" i="13"/>
  <c r="CD41" i="13"/>
  <c r="CD42" i="13"/>
  <c r="CD45" i="13"/>
  <c r="CD46" i="13"/>
  <c r="CD47" i="13"/>
  <c r="CD48" i="13"/>
  <c r="CD49" i="13"/>
  <c r="CD52" i="13"/>
  <c r="CD53" i="13"/>
  <c r="CD54" i="13"/>
  <c r="CD55" i="13"/>
  <c r="CD56" i="13"/>
  <c r="CD59" i="13"/>
  <c r="CD60" i="13"/>
  <c r="CD61" i="13"/>
  <c r="CD62" i="13"/>
  <c r="CD63" i="13"/>
  <c r="CD66" i="13"/>
  <c r="CD67" i="13"/>
  <c r="CD68" i="13"/>
  <c r="CD69" i="13"/>
  <c r="CD70" i="13"/>
  <c r="CD73" i="13"/>
  <c r="CD74" i="13"/>
  <c r="CD75" i="13"/>
  <c r="CD76" i="13"/>
  <c r="CD77" i="13"/>
  <c r="CD87" i="13"/>
  <c r="CD88" i="13"/>
  <c r="CD89" i="13"/>
  <c r="CD90" i="13"/>
  <c r="CD91" i="13"/>
  <c r="CD94" i="13"/>
  <c r="CD95" i="13"/>
  <c r="CD96" i="13"/>
  <c r="CD97" i="13"/>
  <c r="CD98" i="13"/>
  <c r="CD101" i="13"/>
  <c r="CD102" i="13"/>
  <c r="CD103" i="13"/>
  <c r="CD104" i="13"/>
  <c r="CD105" i="13"/>
  <c r="CD108" i="13"/>
  <c r="CD109" i="13"/>
  <c r="CD110" i="13"/>
  <c r="CD111" i="13"/>
  <c r="CD112" i="13"/>
  <c r="CD122" i="13"/>
  <c r="CD123" i="13"/>
  <c r="CD124" i="13"/>
  <c r="CD125" i="13"/>
  <c r="CD126" i="13"/>
  <c r="CD129" i="13"/>
  <c r="CD130" i="13"/>
  <c r="CD131" i="13"/>
  <c r="CD132" i="13"/>
  <c r="CD133" i="13"/>
  <c r="CD143" i="13"/>
  <c r="CD144" i="13"/>
  <c r="CD145" i="13"/>
  <c r="CD146" i="13"/>
  <c r="CD147" i="13"/>
  <c r="CD150" i="13"/>
  <c r="CD151" i="13"/>
  <c r="CD152" i="13"/>
  <c r="CD153" i="13"/>
  <c r="CD154" i="13"/>
  <c r="AJ84" i="13"/>
  <c r="CP84" i="13" s="1"/>
  <c r="AJ83" i="13"/>
  <c r="CP83" i="13" s="1"/>
  <c r="AJ82" i="13"/>
  <c r="CP82" i="13" s="1"/>
  <c r="AJ81" i="13"/>
  <c r="CP81" i="13" s="1"/>
  <c r="AJ80" i="13"/>
  <c r="CP80" i="13" s="1"/>
  <c r="AJ92" i="13"/>
  <c r="AJ84" i="11"/>
  <c r="CP84" i="11" s="1"/>
  <c r="AJ83" i="11"/>
  <c r="CP83" i="11" s="1"/>
  <c r="AJ82" i="11"/>
  <c r="CP82" i="11" s="1"/>
  <c r="AJ81" i="11"/>
  <c r="CP81" i="11" s="1"/>
  <c r="AJ92" i="11"/>
  <c r="L1444" i="23"/>
  <c r="L1445" i="23"/>
  <c r="L1446" i="23"/>
  <c r="L1447" i="23"/>
  <c r="L1448" i="23"/>
  <c r="L1449" i="23"/>
  <c r="L1450" i="23"/>
  <c r="L1451" i="23"/>
  <c r="L1452" i="23"/>
  <c r="L1453" i="23"/>
  <c r="L1454" i="23"/>
  <c r="L1455" i="23"/>
  <c r="L1456" i="23"/>
  <c r="L1457" i="23"/>
  <c r="L1458" i="23"/>
  <c r="L1459" i="23"/>
  <c r="L1460" i="23"/>
  <c r="L1461" i="23"/>
  <c r="L1462" i="23"/>
  <c r="L1463" i="23"/>
  <c r="L1464" i="23"/>
  <c r="L1465" i="23"/>
  <c r="L1466" i="23"/>
  <c r="L1467" i="23"/>
  <c r="L1468" i="23"/>
  <c r="L1469" i="23"/>
  <c r="L1470" i="23"/>
  <c r="L1471" i="23"/>
  <c r="L1472" i="23"/>
  <c r="L1473" i="23"/>
  <c r="L1474" i="23"/>
  <c r="L1475" i="23"/>
  <c r="L1476" i="23"/>
  <c r="L1477" i="23"/>
  <c r="L1478" i="23"/>
  <c r="L1479" i="23"/>
  <c r="L1480" i="23"/>
  <c r="L1481" i="23"/>
  <c r="L1482" i="23"/>
  <c r="L1483" i="23"/>
  <c r="L1484" i="23"/>
  <c r="L1485" i="23"/>
  <c r="L1486" i="23"/>
  <c r="L1487" i="23"/>
  <c r="L1488" i="23"/>
  <c r="L1489" i="23"/>
  <c r="L1490" i="23"/>
  <c r="AJ78" i="13"/>
  <c r="AJ78" i="11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AJ162" i="13"/>
  <c r="CP162" i="13" s="1"/>
  <c r="AJ161" i="13"/>
  <c r="CP161" i="13" s="1"/>
  <c r="AJ160" i="13"/>
  <c r="CP160" i="13" s="1"/>
  <c r="AJ159" i="13"/>
  <c r="CP159" i="13" s="1"/>
  <c r="AJ158" i="13"/>
  <c r="CP158" i="13" s="1"/>
  <c r="AJ157" i="13"/>
  <c r="CP157" i="13" s="1"/>
  <c r="AJ161" i="11"/>
  <c r="CP161" i="11" s="1"/>
  <c r="AJ160" i="11"/>
  <c r="CP160" i="11" s="1"/>
  <c r="AJ159" i="11"/>
  <c r="CP159" i="11" s="1"/>
  <c r="AJ158" i="11"/>
  <c r="CP158" i="11" s="1"/>
  <c r="AJ162" i="15"/>
  <c r="CP162" i="15" s="1"/>
  <c r="AJ161" i="15"/>
  <c r="CP161" i="15" s="1"/>
  <c r="AJ160" i="15"/>
  <c r="CP160" i="15" s="1"/>
  <c r="AJ159" i="15"/>
  <c r="CP159" i="15" s="1"/>
  <c r="AJ158" i="15"/>
  <c r="CP158" i="15" s="1"/>
  <c r="AJ157" i="15"/>
  <c r="CP157" i="15" s="1"/>
  <c r="AJ162" i="14"/>
  <c r="CP162" i="14" s="1"/>
  <c r="AJ161" i="14"/>
  <c r="CP161" i="14" s="1"/>
  <c r="AJ160" i="14"/>
  <c r="CP160" i="14" s="1"/>
  <c r="AJ159" i="14"/>
  <c r="CP159" i="14" s="1"/>
  <c r="AJ158" i="14"/>
  <c r="CP158" i="14" s="1"/>
  <c r="AJ157" i="14"/>
  <c r="CP157" i="14" s="1"/>
  <c r="AI157" i="14"/>
  <c r="CO157" i="14" s="1"/>
  <c r="AI158" i="14"/>
  <c r="CO158" i="14" s="1"/>
  <c r="AI159" i="14"/>
  <c r="CO159" i="14" s="1"/>
  <c r="AI160" i="14"/>
  <c r="CO160" i="14" s="1"/>
  <c r="AI161" i="14"/>
  <c r="CO161" i="14" s="1"/>
  <c r="AI162" i="14"/>
  <c r="CO162" i="14" s="1"/>
  <c r="CC10" i="15"/>
  <c r="CC11" i="15"/>
  <c r="CC12" i="15"/>
  <c r="CC13" i="15"/>
  <c r="CC14" i="15"/>
  <c r="CC17" i="15"/>
  <c r="CC18" i="15"/>
  <c r="CC19" i="15"/>
  <c r="CC20" i="15"/>
  <c r="CC21" i="15"/>
  <c r="CC24" i="15"/>
  <c r="CC25" i="15"/>
  <c r="CC26" i="15"/>
  <c r="CC27" i="15"/>
  <c r="CC28" i="15"/>
  <c r="CC31" i="15"/>
  <c r="CC32" i="15"/>
  <c r="CC33" i="15"/>
  <c r="CC34" i="15"/>
  <c r="CC35" i="15"/>
  <c r="CC38" i="15"/>
  <c r="CC39" i="15"/>
  <c r="CC40" i="15"/>
  <c r="CC41" i="15"/>
  <c r="CC42" i="15"/>
  <c r="CC45" i="15"/>
  <c r="CC46" i="15"/>
  <c r="CC47" i="15"/>
  <c r="CC48" i="15"/>
  <c r="CC49" i="15"/>
  <c r="CC52" i="15"/>
  <c r="CC53" i="15"/>
  <c r="CC54" i="15"/>
  <c r="CC55" i="15"/>
  <c r="CC56" i="15"/>
  <c r="CC59" i="15"/>
  <c r="CC60" i="15"/>
  <c r="CC61" i="15"/>
  <c r="CC62" i="15"/>
  <c r="CC63" i="15"/>
  <c r="CC66" i="15"/>
  <c r="CC67" i="15"/>
  <c r="CC68" i="15"/>
  <c r="CC69" i="15"/>
  <c r="CC70" i="15"/>
  <c r="CC73" i="15"/>
  <c r="CC74" i="15"/>
  <c r="CC75" i="15"/>
  <c r="CC76" i="15"/>
  <c r="CC77" i="15"/>
  <c r="CC80" i="15"/>
  <c r="CC81" i="15"/>
  <c r="CC82" i="15"/>
  <c r="CC83" i="15"/>
  <c r="CC84" i="15"/>
  <c r="CC87" i="15"/>
  <c r="CC88" i="15"/>
  <c r="CC89" i="15"/>
  <c r="CC90" i="15"/>
  <c r="CC91" i="15"/>
  <c r="CC101" i="15"/>
  <c r="CC102" i="15"/>
  <c r="CC103" i="15"/>
  <c r="CC104" i="15"/>
  <c r="CC105" i="15"/>
  <c r="CC108" i="15"/>
  <c r="CC109" i="15"/>
  <c r="CC110" i="15"/>
  <c r="CC111" i="15"/>
  <c r="CC112" i="15"/>
  <c r="CC122" i="15"/>
  <c r="CC123" i="15"/>
  <c r="CC124" i="15"/>
  <c r="CC125" i="15"/>
  <c r="CC126" i="15"/>
  <c r="CC129" i="15"/>
  <c r="CC130" i="15"/>
  <c r="CC131" i="15"/>
  <c r="CC132" i="15"/>
  <c r="CC133" i="15"/>
  <c r="CC143" i="15"/>
  <c r="CC144" i="15"/>
  <c r="CC145" i="15"/>
  <c r="CC146" i="15"/>
  <c r="CC147" i="15"/>
  <c r="CC150" i="15"/>
  <c r="CC151" i="15"/>
  <c r="CC152" i="15"/>
  <c r="CC153" i="15"/>
  <c r="CC154" i="15"/>
  <c r="CC10" i="14"/>
  <c r="CC11" i="14"/>
  <c r="CC12" i="14"/>
  <c r="CC13" i="14"/>
  <c r="CC14" i="14"/>
  <c r="CC17" i="14"/>
  <c r="CC18" i="14"/>
  <c r="CC19" i="14"/>
  <c r="CC20" i="14"/>
  <c r="CC21" i="14"/>
  <c r="CC24" i="14"/>
  <c r="CC25" i="14"/>
  <c r="CC26" i="14"/>
  <c r="CC27" i="14"/>
  <c r="CC28" i="14"/>
  <c r="CC31" i="14"/>
  <c r="CC32" i="14"/>
  <c r="CC33" i="14"/>
  <c r="CC34" i="14"/>
  <c r="CC35" i="14"/>
  <c r="CC38" i="14"/>
  <c r="CC39" i="14"/>
  <c r="CC40" i="14"/>
  <c r="CC41" i="14"/>
  <c r="CC42" i="14"/>
  <c r="CC45" i="14"/>
  <c r="CC46" i="14"/>
  <c r="CC47" i="14"/>
  <c r="CC48" i="14"/>
  <c r="CC49" i="14"/>
  <c r="CC52" i="14"/>
  <c r="CC53" i="14"/>
  <c r="CC54" i="14"/>
  <c r="CC55" i="14"/>
  <c r="CC56" i="14"/>
  <c r="CC59" i="14"/>
  <c r="CC60" i="14"/>
  <c r="CC61" i="14"/>
  <c r="CC62" i="14"/>
  <c r="CC63" i="14"/>
  <c r="CC66" i="14"/>
  <c r="CC67" i="14"/>
  <c r="CC68" i="14"/>
  <c r="CC69" i="14"/>
  <c r="CC70" i="14"/>
  <c r="CC73" i="14"/>
  <c r="CC74" i="14"/>
  <c r="CC75" i="14"/>
  <c r="CC76" i="14"/>
  <c r="CC77" i="14"/>
  <c r="CC80" i="14"/>
  <c r="CC81" i="14"/>
  <c r="CC82" i="14"/>
  <c r="CC83" i="14"/>
  <c r="CC84" i="14"/>
  <c r="CC87" i="14"/>
  <c r="CC88" i="14"/>
  <c r="CC89" i="14"/>
  <c r="CC90" i="14"/>
  <c r="CC91" i="14"/>
  <c r="CC101" i="14"/>
  <c r="CC102" i="14"/>
  <c r="CC103" i="14"/>
  <c r="CC104" i="14"/>
  <c r="CC105" i="14"/>
  <c r="CC108" i="14"/>
  <c r="CC109" i="14"/>
  <c r="CC110" i="14"/>
  <c r="CC111" i="14"/>
  <c r="CC112" i="14"/>
  <c r="CC122" i="14"/>
  <c r="CC123" i="14"/>
  <c r="CC124" i="14"/>
  <c r="CC125" i="14"/>
  <c r="CC126" i="14"/>
  <c r="CC129" i="14"/>
  <c r="CC130" i="14"/>
  <c r="CC131" i="14"/>
  <c r="CC132" i="14"/>
  <c r="CC133" i="14"/>
  <c r="CC143" i="14"/>
  <c r="CC144" i="14"/>
  <c r="CC145" i="14"/>
  <c r="CC146" i="14"/>
  <c r="CC147" i="14"/>
  <c r="CC150" i="14"/>
  <c r="CC151" i="14"/>
  <c r="CC152" i="14"/>
  <c r="CC153" i="14"/>
  <c r="CC154" i="14"/>
  <c r="CC10" i="11"/>
  <c r="CC11" i="11"/>
  <c r="CC12" i="11"/>
  <c r="CC13" i="11"/>
  <c r="CC14" i="11"/>
  <c r="CC17" i="11"/>
  <c r="CC18" i="11"/>
  <c r="CC19" i="11"/>
  <c r="CC20" i="11"/>
  <c r="CC21" i="11"/>
  <c r="CC24" i="11"/>
  <c r="CC25" i="11"/>
  <c r="CC26" i="11"/>
  <c r="CC27" i="11"/>
  <c r="CC28" i="11"/>
  <c r="CC31" i="11"/>
  <c r="CC32" i="11"/>
  <c r="CC33" i="11"/>
  <c r="CC34" i="11"/>
  <c r="CC35" i="11"/>
  <c r="CC38" i="11"/>
  <c r="CC39" i="11"/>
  <c r="CC40" i="11"/>
  <c r="CC41" i="11"/>
  <c r="CC42" i="11"/>
  <c r="CC45" i="11"/>
  <c r="CC46" i="11"/>
  <c r="CC47" i="11"/>
  <c r="CC48" i="11"/>
  <c r="CC49" i="11"/>
  <c r="CC52" i="11"/>
  <c r="CC53" i="11"/>
  <c r="CC54" i="11"/>
  <c r="CC55" i="11"/>
  <c r="CC56" i="11"/>
  <c r="CC59" i="11"/>
  <c r="CC60" i="11"/>
  <c r="CC61" i="11"/>
  <c r="CC62" i="11"/>
  <c r="CC63" i="11"/>
  <c r="CC66" i="11"/>
  <c r="CC67" i="11"/>
  <c r="CC68" i="11"/>
  <c r="CC69" i="11"/>
  <c r="CC70" i="11"/>
  <c r="CC73" i="11"/>
  <c r="CC74" i="11"/>
  <c r="CC75" i="11"/>
  <c r="CC76" i="11"/>
  <c r="CC77" i="11"/>
  <c r="CC87" i="11"/>
  <c r="CC88" i="11"/>
  <c r="CC89" i="11"/>
  <c r="CC90" i="11"/>
  <c r="CC91" i="11"/>
  <c r="CC94" i="11"/>
  <c r="CC95" i="11"/>
  <c r="CC96" i="11"/>
  <c r="CC97" i="11"/>
  <c r="CC98" i="11"/>
  <c r="CC101" i="11"/>
  <c r="CC102" i="11"/>
  <c r="CC103" i="11"/>
  <c r="CC104" i="11"/>
  <c r="CC105" i="11"/>
  <c r="CC108" i="11"/>
  <c r="CC109" i="11"/>
  <c r="CC110" i="11"/>
  <c r="CC111" i="11"/>
  <c r="CC112" i="11"/>
  <c r="CC122" i="11"/>
  <c r="CC123" i="11"/>
  <c r="CC124" i="11"/>
  <c r="CC125" i="11"/>
  <c r="CC126" i="11"/>
  <c r="CC129" i="11"/>
  <c r="CC130" i="11"/>
  <c r="CC131" i="11"/>
  <c r="CC132" i="11"/>
  <c r="CC133" i="11"/>
  <c r="CC143" i="11"/>
  <c r="CC144" i="11"/>
  <c r="CC145" i="11"/>
  <c r="CC146" i="11"/>
  <c r="CC147" i="11"/>
  <c r="CC150" i="11"/>
  <c r="CC151" i="11"/>
  <c r="CC152" i="11"/>
  <c r="CC153" i="11"/>
  <c r="CC154" i="11"/>
  <c r="CC10" i="13"/>
  <c r="CC11" i="13"/>
  <c r="CC12" i="13"/>
  <c r="CC13" i="13"/>
  <c r="CC14" i="13"/>
  <c r="CC17" i="13"/>
  <c r="CC18" i="13"/>
  <c r="CC19" i="13"/>
  <c r="CC20" i="13"/>
  <c r="CC21" i="13"/>
  <c r="CC24" i="13"/>
  <c r="CC25" i="13"/>
  <c r="CC26" i="13"/>
  <c r="CC27" i="13"/>
  <c r="CC28" i="13"/>
  <c r="CC31" i="13"/>
  <c r="CC32" i="13"/>
  <c r="CC33" i="13"/>
  <c r="CC34" i="13"/>
  <c r="CC35" i="13"/>
  <c r="CC38" i="13"/>
  <c r="CC39" i="13"/>
  <c r="CC40" i="13"/>
  <c r="CC41" i="13"/>
  <c r="CC42" i="13"/>
  <c r="CC45" i="13"/>
  <c r="CC46" i="13"/>
  <c r="CC47" i="13"/>
  <c r="CC48" i="13"/>
  <c r="CC49" i="13"/>
  <c r="CC52" i="13"/>
  <c r="CC53" i="13"/>
  <c r="CC54" i="13"/>
  <c r="CC55" i="13"/>
  <c r="CC56" i="13"/>
  <c r="CC59" i="13"/>
  <c r="CC60" i="13"/>
  <c r="CC61" i="13"/>
  <c r="CC62" i="13"/>
  <c r="CC63" i="13"/>
  <c r="CC66" i="13"/>
  <c r="CC67" i="13"/>
  <c r="CC68" i="13"/>
  <c r="CC69" i="13"/>
  <c r="CC70" i="13"/>
  <c r="CC73" i="13"/>
  <c r="CC74" i="13"/>
  <c r="CC75" i="13"/>
  <c r="CC76" i="13"/>
  <c r="CC77" i="13"/>
  <c r="CC87" i="13"/>
  <c r="CC88" i="13"/>
  <c r="CC89" i="13"/>
  <c r="CC90" i="13"/>
  <c r="CC91" i="13"/>
  <c r="CC94" i="13"/>
  <c r="CC95" i="13"/>
  <c r="CC96" i="13"/>
  <c r="CC97" i="13"/>
  <c r="CC98" i="13"/>
  <c r="CC101" i="13"/>
  <c r="CC102" i="13"/>
  <c r="CC103" i="13"/>
  <c r="CC104" i="13"/>
  <c r="CC105" i="13"/>
  <c r="CC108" i="13"/>
  <c r="CC109" i="13"/>
  <c r="CC110" i="13"/>
  <c r="CC111" i="13"/>
  <c r="CC112" i="13"/>
  <c r="CC122" i="13"/>
  <c r="CC123" i="13"/>
  <c r="CC124" i="13"/>
  <c r="CC125" i="13"/>
  <c r="CC126" i="13"/>
  <c r="CC129" i="13"/>
  <c r="CC130" i="13"/>
  <c r="CC131" i="13"/>
  <c r="CC132" i="13"/>
  <c r="CC133" i="13"/>
  <c r="CC143" i="13"/>
  <c r="CC144" i="13"/>
  <c r="CC145" i="13"/>
  <c r="CC146" i="13"/>
  <c r="CC147" i="13"/>
  <c r="CC150" i="13"/>
  <c r="CC151" i="13"/>
  <c r="CC152" i="13"/>
  <c r="CC153" i="13"/>
  <c r="CC154" i="13"/>
  <c r="AI80" i="13"/>
  <c r="CO80" i="13" s="1"/>
  <c r="AI81" i="13"/>
  <c r="CO81" i="13" s="1"/>
  <c r="AI82" i="13"/>
  <c r="CO82" i="13" s="1"/>
  <c r="AI83" i="13"/>
  <c r="CO83" i="13" s="1"/>
  <c r="AI84" i="13"/>
  <c r="CO84" i="13" s="1"/>
  <c r="AI80" i="11"/>
  <c r="CO80" i="11" s="1"/>
  <c r="AI81" i="11"/>
  <c r="CO81" i="11" s="1"/>
  <c r="AI82" i="11"/>
  <c r="CO82" i="11" s="1"/>
  <c r="AI83" i="11"/>
  <c r="CO83" i="11" s="1"/>
  <c r="AI84" i="11"/>
  <c r="CO84" i="11" s="1"/>
  <c r="AI92" i="11"/>
  <c r="AI92" i="13"/>
  <c r="L1402" i="23"/>
  <c r="L1403" i="23"/>
  <c r="L1404" i="23"/>
  <c r="L1405" i="23"/>
  <c r="L1406" i="23"/>
  <c r="L1407" i="23"/>
  <c r="L1408" i="23"/>
  <c r="L1409" i="23"/>
  <c r="L1410" i="23"/>
  <c r="L1411" i="23"/>
  <c r="L1412" i="23"/>
  <c r="L1413" i="23"/>
  <c r="L1414" i="23"/>
  <c r="L1415" i="23"/>
  <c r="L1416" i="23"/>
  <c r="L1417" i="23"/>
  <c r="L1418" i="23"/>
  <c r="L1419" i="23"/>
  <c r="L1420" i="23"/>
  <c r="L1421" i="23"/>
  <c r="L1422" i="23"/>
  <c r="L1423" i="23"/>
  <c r="L1424" i="23"/>
  <c r="L1425" i="23"/>
  <c r="L1426" i="23"/>
  <c r="L1427" i="23"/>
  <c r="L1428" i="23"/>
  <c r="L1429" i="23"/>
  <c r="L1430" i="23"/>
  <c r="L1431" i="23"/>
  <c r="L1432" i="23"/>
  <c r="L1433" i="23"/>
  <c r="L1434" i="23"/>
  <c r="L1435" i="23"/>
  <c r="L1436" i="23"/>
  <c r="L1437" i="23"/>
  <c r="L1438" i="23"/>
  <c r="L1439" i="23"/>
  <c r="L1440" i="23"/>
  <c r="L1441" i="23"/>
  <c r="L1442" i="23"/>
  <c r="L1443" i="23"/>
  <c r="AI78" i="13"/>
  <c r="AI78" i="11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AI162" i="13"/>
  <c r="CO162" i="13" s="1"/>
  <c r="AI161" i="13"/>
  <c r="CO161" i="13" s="1"/>
  <c r="AI160" i="13"/>
  <c r="CO160" i="13" s="1"/>
  <c r="AI159" i="13"/>
  <c r="CO159" i="13" s="1"/>
  <c r="AI158" i="13"/>
  <c r="CO158" i="13" s="1"/>
  <c r="AI157" i="13"/>
  <c r="CO157" i="13" s="1"/>
  <c r="AI161" i="11"/>
  <c r="CO161" i="11" s="1"/>
  <c r="AI160" i="11"/>
  <c r="CO160" i="11" s="1"/>
  <c r="AI159" i="11"/>
  <c r="CO159" i="11" s="1"/>
  <c r="AI158" i="11"/>
  <c r="CO158" i="11" s="1"/>
  <c r="CO85" i="11" l="1"/>
  <c r="CQ85" i="13"/>
  <c r="CQ85" i="11"/>
  <c r="CP85" i="11"/>
  <c r="CP85" i="13"/>
  <c r="CO85" i="13"/>
  <c r="CJ50" i="13"/>
  <c r="CJ29" i="11"/>
  <c r="CJ22" i="15"/>
  <c r="CJ29" i="14"/>
  <c r="CJ148" i="11"/>
  <c r="CJ43" i="11"/>
  <c r="CJ134" i="15"/>
  <c r="CJ148" i="14"/>
  <c r="CJ92" i="13"/>
  <c r="CJ50" i="15"/>
  <c r="CJ106" i="15"/>
  <c r="CJ113" i="14"/>
  <c r="CJ71" i="11"/>
  <c r="CJ78" i="13"/>
  <c r="CJ85" i="14"/>
  <c r="CJ113" i="11"/>
  <c r="CJ36" i="15"/>
  <c r="CJ15" i="14"/>
  <c r="CJ64" i="14"/>
  <c r="CJ43" i="13"/>
  <c r="CJ134" i="11"/>
  <c r="CJ15" i="11"/>
  <c r="CJ78" i="14"/>
  <c r="CJ134" i="13"/>
  <c r="CJ22" i="13"/>
  <c r="CJ71" i="13"/>
  <c r="CJ78" i="15"/>
  <c r="CJ106" i="13"/>
  <c r="CJ36" i="13"/>
  <c r="CJ64" i="13"/>
  <c r="CJ64" i="15"/>
  <c r="CJ57" i="14"/>
  <c r="CJ155" i="13"/>
  <c r="CJ43" i="14"/>
  <c r="CG92" i="15"/>
  <c r="CI78" i="14"/>
  <c r="CJ127" i="11"/>
  <c r="CJ155" i="15"/>
  <c r="CJ92" i="15"/>
  <c r="CJ127" i="14"/>
  <c r="CJ71" i="14"/>
  <c r="CJ127" i="15"/>
  <c r="CJ99" i="11"/>
  <c r="CJ57" i="11"/>
  <c r="CJ106" i="14"/>
  <c r="CI113" i="11"/>
  <c r="CI71" i="11"/>
  <c r="CJ155" i="11"/>
  <c r="CJ113" i="15"/>
  <c r="CJ92" i="14"/>
  <c r="CJ57" i="13"/>
  <c r="CI22" i="14"/>
  <c r="CJ148" i="15"/>
  <c r="CH155" i="15"/>
  <c r="CH134" i="15"/>
  <c r="CI134" i="11"/>
  <c r="CI36" i="14"/>
  <c r="CI15" i="14"/>
  <c r="CJ36" i="11"/>
  <c r="CJ155" i="14"/>
  <c r="CJ113" i="13"/>
  <c r="CI92" i="11"/>
  <c r="CJ50" i="11"/>
  <c r="CJ15" i="15"/>
  <c r="CJ127" i="13"/>
  <c r="CH22" i="15"/>
  <c r="CH15" i="14"/>
  <c r="CI127" i="11"/>
  <c r="CI50" i="11"/>
  <c r="CI29" i="11"/>
  <c r="CJ64" i="11"/>
  <c r="CJ29" i="15"/>
  <c r="CJ148" i="13"/>
  <c r="CI106" i="14"/>
  <c r="CJ78" i="11"/>
  <c r="CJ43" i="15"/>
  <c r="CJ22" i="14"/>
  <c r="CI148" i="14"/>
  <c r="CJ92" i="11"/>
  <c r="CJ57" i="15"/>
  <c r="CJ36" i="14"/>
  <c r="CH106" i="14"/>
  <c r="CH57" i="13"/>
  <c r="CH57" i="14"/>
  <c r="CH106" i="13"/>
  <c r="CJ106" i="11"/>
  <c r="CJ71" i="15"/>
  <c r="CJ50" i="14"/>
  <c r="CJ15" i="13"/>
  <c r="CJ22" i="11"/>
  <c r="CJ134" i="14"/>
  <c r="CJ99" i="13"/>
  <c r="CH113" i="11"/>
  <c r="CH22" i="11"/>
  <c r="CI78" i="11"/>
  <c r="CI57" i="14"/>
  <c r="AP85" i="11"/>
  <c r="CJ85" i="15"/>
  <c r="CJ29" i="13"/>
  <c r="CH127" i="11"/>
  <c r="CI71" i="15"/>
  <c r="CI15" i="13"/>
  <c r="CH29" i="14"/>
  <c r="CI113" i="14"/>
  <c r="AP85" i="13"/>
  <c r="CH43" i="11"/>
  <c r="CH36" i="15"/>
  <c r="CH78" i="14"/>
  <c r="CH134" i="13"/>
  <c r="CH36" i="13"/>
  <c r="CI155" i="15"/>
  <c r="CI85" i="15"/>
  <c r="CI64" i="15"/>
  <c r="CI113" i="13"/>
  <c r="CI92" i="13"/>
  <c r="CI29" i="13"/>
  <c r="CH29" i="11"/>
  <c r="CH64" i="14"/>
  <c r="CI50" i="15"/>
  <c r="CI78" i="13"/>
  <c r="CG71" i="14"/>
  <c r="CI106" i="11"/>
  <c r="CI50" i="14"/>
  <c r="CH99" i="11"/>
  <c r="CH57" i="11"/>
  <c r="CH85" i="15"/>
  <c r="CH50" i="15"/>
  <c r="CH148" i="14"/>
  <c r="CH43" i="14"/>
  <c r="CH92" i="13"/>
  <c r="CI99" i="11"/>
  <c r="CI36" i="11"/>
  <c r="CI15" i="11"/>
  <c r="CI155" i="14"/>
  <c r="CI127" i="14"/>
  <c r="CI64" i="14"/>
  <c r="CI43" i="14"/>
  <c r="CH113" i="13"/>
  <c r="CH22" i="13"/>
  <c r="CI134" i="15"/>
  <c r="CI99" i="13"/>
  <c r="CH148" i="11"/>
  <c r="CH127" i="14"/>
  <c r="CH71" i="13"/>
  <c r="CI22" i="11"/>
  <c r="CI134" i="14"/>
  <c r="CI29" i="14"/>
  <c r="CH106" i="15"/>
  <c r="CH92" i="14"/>
  <c r="CH155" i="13"/>
  <c r="CH50" i="13"/>
  <c r="CI78" i="15"/>
  <c r="CI15" i="15"/>
  <c r="CI127" i="13"/>
  <c r="CI106" i="13"/>
  <c r="CI43" i="13"/>
  <c r="CI22" i="13"/>
  <c r="CH71" i="11"/>
  <c r="CH15" i="11"/>
  <c r="CH64" i="15"/>
  <c r="CH113" i="14"/>
  <c r="CH22" i="14"/>
  <c r="CH64" i="13"/>
  <c r="CI113" i="15"/>
  <c r="CI92" i="15"/>
  <c r="CI29" i="15"/>
  <c r="CI148" i="13"/>
  <c r="CI57" i="13"/>
  <c r="CI36" i="13"/>
  <c r="CI64" i="11"/>
  <c r="CI43" i="11"/>
  <c r="CI92" i="14"/>
  <c r="CI71" i="14"/>
  <c r="CH71" i="14"/>
  <c r="CH127" i="13"/>
  <c r="CH29" i="13"/>
  <c r="CI155" i="11"/>
  <c r="CH78" i="15"/>
  <c r="CH134" i="14"/>
  <c r="CH36" i="14"/>
  <c r="CH78" i="13"/>
  <c r="CI127" i="15"/>
  <c r="CI106" i="15"/>
  <c r="CI43" i="15"/>
  <c r="CI22" i="15"/>
  <c r="CI134" i="13"/>
  <c r="CI71" i="13"/>
  <c r="CI50" i="13"/>
  <c r="CH85" i="14"/>
  <c r="CH148" i="13"/>
  <c r="CH43" i="13"/>
  <c r="CI148" i="11"/>
  <c r="CI57" i="11"/>
  <c r="CI85" i="14"/>
  <c r="CH92" i="15"/>
  <c r="CH155" i="14"/>
  <c r="CH50" i="14"/>
  <c r="CH99" i="13"/>
  <c r="CI148" i="15"/>
  <c r="CI57" i="15"/>
  <c r="CI36" i="15"/>
  <c r="CI155" i="13"/>
  <c r="CI64" i="13"/>
  <c r="CG57" i="15"/>
  <c r="CH36" i="11"/>
  <c r="CH15" i="15"/>
  <c r="CH15" i="13"/>
  <c r="CG134" i="13"/>
  <c r="CG127" i="14"/>
  <c r="CG64" i="14"/>
  <c r="CH50" i="11"/>
  <c r="CH29" i="15"/>
  <c r="CG134" i="11"/>
  <c r="CG36" i="11"/>
  <c r="CG92" i="13"/>
  <c r="CG29" i="14"/>
  <c r="CH64" i="11"/>
  <c r="CG50" i="13"/>
  <c r="CG15" i="13"/>
  <c r="CG148" i="14"/>
  <c r="CG113" i="14"/>
  <c r="CG36" i="15"/>
  <c r="CH78" i="11"/>
  <c r="CH43" i="15"/>
  <c r="CG50" i="11"/>
  <c r="CG15" i="11"/>
  <c r="CG43" i="14"/>
  <c r="CH92" i="11"/>
  <c r="CH57" i="15"/>
  <c r="AO85" i="13"/>
  <c r="CF22" i="13"/>
  <c r="CH106" i="11"/>
  <c r="CH71" i="15"/>
  <c r="AO85" i="11"/>
  <c r="CF134" i="13"/>
  <c r="CG148" i="13"/>
  <c r="CH134" i="11"/>
  <c r="CF92" i="13"/>
  <c r="CG148" i="11"/>
  <c r="CG99" i="13"/>
  <c r="CH155" i="11"/>
  <c r="CH113" i="15"/>
  <c r="CF113" i="11"/>
  <c r="CF64" i="13"/>
  <c r="CG99" i="11"/>
  <c r="CG57" i="13"/>
  <c r="CH127" i="15"/>
  <c r="CH148" i="15"/>
  <c r="CF106" i="13"/>
  <c r="CG29" i="11"/>
  <c r="CG134" i="15"/>
  <c r="CF127" i="15"/>
  <c r="CG43" i="11"/>
  <c r="CG155" i="15"/>
  <c r="CG64" i="15"/>
  <c r="CF113" i="14"/>
  <c r="CF50" i="13"/>
  <c r="CG113" i="11"/>
  <c r="CG64" i="11"/>
  <c r="CG155" i="13"/>
  <c r="CG127" i="11"/>
  <c r="CG78" i="11"/>
  <c r="CG127" i="13"/>
  <c r="CG78" i="13"/>
  <c r="CG43" i="13"/>
  <c r="CG106" i="15"/>
  <c r="CG78" i="15"/>
  <c r="CG155" i="11"/>
  <c r="CG113" i="13"/>
  <c r="CG64" i="13"/>
  <c r="CG29" i="13"/>
  <c r="CG50" i="15"/>
  <c r="CF78" i="13"/>
  <c r="CF29" i="13"/>
  <c r="CG57" i="11"/>
  <c r="CG85" i="14"/>
  <c r="CG92" i="11"/>
  <c r="CG127" i="15"/>
  <c r="AN85" i="13"/>
  <c r="CF106" i="14"/>
  <c r="CF15" i="14"/>
  <c r="CF43" i="13"/>
  <c r="CG71" i="11"/>
  <c r="CG29" i="15"/>
  <c r="CF99" i="11"/>
  <c r="CF64" i="11"/>
  <c r="CF113" i="15"/>
  <c r="CF22" i="15"/>
  <c r="CG106" i="11"/>
  <c r="CG22" i="11"/>
  <c r="CG106" i="13"/>
  <c r="CG71" i="13"/>
  <c r="CG22" i="13"/>
  <c r="CG22" i="15"/>
  <c r="CF148" i="11"/>
  <c r="CF148" i="14"/>
  <c r="CG36" i="13"/>
  <c r="CG15" i="14"/>
  <c r="CF155" i="13"/>
  <c r="CF36" i="13"/>
  <c r="CG57" i="14"/>
  <c r="AN85" i="11"/>
  <c r="CF29" i="14"/>
  <c r="CG78" i="14"/>
  <c r="CG43" i="15"/>
  <c r="CF50" i="15"/>
  <c r="CF78" i="14"/>
  <c r="CF57" i="14"/>
  <c r="CG106" i="14"/>
  <c r="CG71" i="15"/>
  <c r="CF127" i="14"/>
  <c r="CF155" i="15"/>
  <c r="CF106" i="15"/>
  <c r="CF64" i="15"/>
  <c r="CG85" i="15"/>
  <c r="CF36" i="15"/>
  <c r="CG92" i="14"/>
  <c r="CF78" i="15"/>
  <c r="CF15" i="15"/>
  <c r="CG134" i="14"/>
  <c r="CF43" i="14"/>
  <c r="CG155" i="14"/>
  <c r="CG113" i="15"/>
  <c r="CF71" i="14"/>
  <c r="CG148" i="15"/>
  <c r="CF85" i="14"/>
  <c r="CG22" i="14"/>
  <c r="CF134" i="15"/>
  <c r="CF92" i="15"/>
  <c r="CG36" i="14"/>
  <c r="CG50" i="14"/>
  <c r="CG15" i="15"/>
  <c r="CF148" i="15"/>
  <c r="CF134" i="14"/>
  <c r="CE134" i="15"/>
  <c r="CF155" i="14"/>
  <c r="CF29" i="15"/>
  <c r="CF43" i="15"/>
  <c r="CF22" i="14"/>
  <c r="CF57" i="15"/>
  <c r="CF36" i="14"/>
  <c r="CF71" i="15"/>
  <c r="CF50" i="14"/>
  <c r="CF85" i="15"/>
  <c r="CF64" i="14"/>
  <c r="CF92" i="14"/>
  <c r="CD127" i="13"/>
  <c r="CF99" i="13"/>
  <c r="CF113" i="13"/>
  <c r="CD148" i="13"/>
  <c r="CF127" i="13"/>
  <c r="CF148" i="13"/>
  <c r="CF15" i="13"/>
  <c r="AL85" i="13"/>
  <c r="AM85" i="13"/>
  <c r="CF57" i="13"/>
  <c r="CF71" i="13"/>
  <c r="CF29" i="11"/>
  <c r="AM85" i="11"/>
  <c r="CF43" i="11"/>
  <c r="CF57" i="11"/>
  <c r="AL85" i="11"/>
  <c r="CF71" i="11"/>
  <c r="CF127" i="11"/>
  <c r="CF106" i="11"/>
  <c r="CF15" i="11"/>
  <c r="CF155" i="11"/>
  <c r="CC22" i="11"/>
  <c r="CF22" i="11"/>
  <c r="CF36" i="11"/>
  <c r="CF134" i="11"/>
  <c r="CF50" i="11"/>
  <c r="CE134" i="11"/>
  <c r="CF78" i="11"/>
  <c r="CF92" i="11"/>
  <c r="CD99" i="13"/>
  <c r="CD78" i="13"/>
  <c r="CE113" i="13"/>
  <c r="CE64" i="11"/>
  <c r="CC148" i="13"/>
  <c r="CC155" i="11"/>
  <c r="CC92" i="11"/>
  <c r="CC50" i="11"/>
  <c r="CD57" i="13"/>
  <c r="CE15" i="11"/>
  <c r="CE127" i="11"/>
  <c r="CD43" i="13"/>
  <c r="CD71" i="13"/>
  <c r="CC106" i="11"/>
  <c r="CD113" i="13"/>
  <c r="AJ85" i="11"/>
  <c r="CD134" i="13"/>
  <c r="CD36" i="13"/>
  <c r="CE29" i="13"/>
  <c r="CC78" i="11"/>
  <c r="CC92" i="15"/>
  <c r="CC29" i="15"/>
  <c r="CD29" i="11"/>
  <c r="CE15" i="13"/>
  <c r="CE50" i="15"/>
  <c r="CC36" i="11"/>
  <c r="CD29" i="13"/>
  <c r="CD155" i="11"/>
  <c r="CE85" i="15"/>
  <c r="CE99" i="11"/>
  <c r="CE36" i="15"/>
  <c r="CE64" i="13"/>
  <c r="CE155" i="13"/>
  <c r="CE50" i="11"/>
  <c r="CE71" i="15"/>
  <c r="CE99" i="13"/>
  <c r="CD155" i="13"/>
  <c r="AJ85" i="13"/>
  <c r="CD92" i="13"/>
  <c r="CD22" i="11"/>
  <c r="CD71" i="11"/>
  <c r="CE22" i="15"/>
  <c r="CE106" i="15"/>
  <c r="CE50" i="13"/>
  <c r="CE134" i="13"/>
  <c r="CE36" i="11"/>
  <c r="CE106" i="11"/>
  <c r="AK85" i="13"/>
  <c r="CC134" i="11"/>
  <c r="CD106" i="13"/>
  <c r="CD22" i="13"/>
  <c r="CD113" i="11"/>
  <c r="CD106" i="15"/>
  <c r="CD78" i="15"/>
  <c r="CD15" i="15"/>
  <c r="CE57" i="15"/>
  <c r="CE148" i="15"/>
  <c r="CE71" i="11"/>
  <c r="CC64" i="11"/>
  <c r="CC50" i="15"/>
  <c r="CD15" i="13"/>
  <c r="CD57" i="11"/>
  <c r="CE92" i="15"/>
  <c r="CE36" i="13"/>
  <c r="CE22" i="11"/>
  <c r="CE92" i="11"/>
  <c r="CD99" i="11"/>
  <c r="CE43" i="15"/>
  <c r="CE127" i="15"/>
  <c r="CE29" i="14"/>
  <c r="CE71" i="13"/>
  <c r="CE57" i="11"/>
  <c r="CE148" i="11"/>
  <c r="CC57" i="13"/>
  <c r="CD64" i="13"/>
  <c r="CD43" i="11"/>
  <c r="CE78" i="15"/>
  <c r="CE22" i="13"/>
  <c r="CE106" i="13"/>
  <c r="CE29" i="15"/>
  <c r="CE113" i="15"/>
  <c r="CE57" i="13"/>
  <c r="CE148" i="13"/>
  <c r="CE43" i="11"/>
  <c r="CD22" i="15"/>
  <c r="CC15" i="15"/>
  <c r="CD127" i="11"/>
  <c r="CE64" i="15"/>
  <c r="CE155" i="15"/>
  <c r="CE78" i="11"/>
  <c r="CE155" i="11"/>
  <c r="AK85" i="11"/>
  <c r="CD15" i="11"/>
  <c r="CD148" i="11"/>
  <c r="CD36" i="15"/>
  <c r="CE15" i="15"/>
  <c r="CE43" i="13"/>
  <c r="CE127" i="13"/>
  <c r="CE29" i="11"/>
  <c r="CE113" i="11"/>
  <c r="CC43" i="14"/>
  <c r="CD50" i="14"/>
  <c r="CD155" i="14"/>
  <c r="CC134" i="14"/>
  <c r="CC85" i="14"/>
  <c r="CD43" i="14"/>
  <c r="CE113" i="14"/>
  <c r="CD57" i="14"/>
  <c r="CD127" i="14"/>
  <c r="CE92" i="14"/>
  <c r="CC127" i="14"/>
  <c r="CC29" i="14"/>
  <c r="CC148" i="14"/>
  <c r="CC57" i="14"/>
  <c r="CC92" i="14"/>
  <c r="CC71" i="14"/>
  <c r="CC113" i="14"/>
  <c r="CC22" i="14"/>
  <c r="CD113" i="14"/>
  <c r="CC155" i="14"/>
  <c r="CD64" i="14"/>
  <c r="CE43" i="14"/>
  <c r="CE127" i="14"/>
  <c r="CE78" i="14"/>
  <c r="CD29" i="14"/>
  <c r="CD15" i="14"/>
  <c r="CD36" i="14"/>
  <c r="CE64" i="14"/>
  <c r="CE155" i="14"/>
  <c r="CC106" i="14"/>
  <c r="CC36" i="14"/>
  <c r="CD85" i="14"/>
  <c r="CE15" i="14"/>
  <c r="CD71" i="14"/>
  <c r="CE50" i="14"/>
  <c r="CE134" i="14"/>
  <c r="CC50" i="14"/>
  <c r="CC15" i="14"/>
  <c r="CE85" i="14"/>
  <c r="CE36" i="14"/>
  <c r="CC78" i="14"/>
  <c r="CE71" i="14"/>
  <c r="CD148" i="14"/>
  <c r="CE22" i="14"/>
  <c r="CE106" i="14"/>
  <c r="CE57" i="14"/>
  <c r="CE148" i="14"/>
  <c r="CE92" i="13"/>
  <c r="CE78" i="13"/>
  <c r="CD92" i="15"/>
  <c r="CD134" i="15"/>
  <c r="CC134" i="15"/>
  <c r="CC36" i="15"/>
  <c r="CD155" i="15"/>
  <c r="CD50" i="15"/>
  <c r="CC113" i="15"/>
  <c r="CD64" i="15"/>
  <c r="CD127" i="15"/>
  <c r="CD29" i="15"/>
  <c r="AI85" i="11"/>
  <c r="CC36" i="13"/>
  <c r="CC43" i="11"/>
  <c r="CD22" i="14"/>
  <c r="CC106" i="13"/>
  <c r="CC57" i="11"/>
  <c r="CD134" i="11"/>
  <c r="CC134" i="13"/>
  <c r="CC50" i="13"/>
  <c r="CC71" i="11"/>
  <c r="CC22" i="13"/>
  <c r="CC99" i="13"/>
  <c r="CC15" i="13"/>
  <c r="CD106" i="11"/>
  <c r="CC71" i="13"/>
  <c r="CC155" i="13"/>
  <c r="CC64" i="13"/>
  <c r="CC99" i="11"/>
  <c r="CD92" i="11"/>
  <c r="CD134" i="14"/>
  <c r="AI85" i="13"/>
  <c r="CC113" i="13"/>
  <c r="CC29" i="13"/>
  <c r="CC113" i="11"/>
  <c r="CD50" i="13"/>
  <c r="CD78" i="11"/>
  <c r="CC78" i="13"/>
  <c r="CC127" i="11"/>
  <c r="CD64" i="11"/>
  <c r="CD106" i="14"/>
  <c r="CC29" i="11"/>
  <c r="CC127" i="13"/>
  <c r="CC43" i="13"/>
  <c r="CC148" i="11"/>
  <c r="CD50" i="11"/>
  <c r="CD92" i="14"/>
  <c r="CC15" i="11"/>
  <c r="CC92" i="13"/>
  <c r="CC64" i="14"/>
  <c r="CD36" i="11"/>
  <c r="CD78" i="14"/>
  <c r="CD43" i="15"/>
  <c r="CC127" i="15"/>
  <c r="CC106" i="15"/>
  <c r="CC43" i="15"/>
  <c r="CC22" i="15"/>
  <c r="CD57" i="15"/>
  <c r="CD71" i="15"/>
  <c r="CC148" i="15"/>
  <c r="CC57" i="15"/>
  <c r="CD85" i="15"/>
  <c r="CC71" i="15"/>
  <c r="CD113" i="15"/>
  <c r="CC155" i="15"/>
  <c r="CC85" i="15"/>
  <c r="CC64" i="15"/>
  <c r="CD148" i="15"/>
  <c r="CC78" i="15"/>
  <c r="AI162" i="15"/>
  <c r="CO162" i="15" s="1"/>
  <c r="AI161" i="15"/>
  <c r="CO161" i="15" s="1"/>
  <c r="AI160" i="15"/>
  <c r="CO160" i="15" s="1"/>
  <c r="AI159" i="15"/>
  <c r="CO159" i="15" s="1"/>
  <c r="AI158" i="15"/>
  <c r="CO158" i="15" s="1"/>
  <c r="AI157" i="15"/>
  <c r="CO157" i="15" s="1"/>
  <c r="CB154" i="15"/>
  <c r="CB153" i="15"/>
  <c r="CB152" i="15"/>
  <c r="CB151" i="15"/>
  <c r="CB150" i="15"/>
  <c r="CB147" i="15"/>
  <c r="CB146" i="15"/>
  <c r="CB145" i="15"/>
  <c r="CB144" i="15"/>
  <c r="CB143" i="15"/>
  <c r="CB133" i="15"/>
  <c r="CB132" i="15"/>
  <c r="CB131" i="15"/>
  <c r="CB130" i="15"/>
  <c r="CB129" i="15"/>
  <c r="CB126" i="15"/>
  <c r="CB125" i="15"/>
  <c r="CB124" i="15"/>
  <c r="CB123" i="15"/>
  <c r="CB122" i="15"/>
  <c r="CB112" i="15"/>
  <c r="CB111" i="15"/>
  <c r="CB110" i="15"/>
  <c r="CB109" i="15"/>
  <c r="CB108" i="15"/>
  <c r="CB105" i="15"/>
  <c r="CB104" i="15"/>
  <c r="CB103" i="15"/>
  <c r="CB102" i="15"/>
  <c r="CB101" i="15"/>
  <c r="CB91" i="15"/>
  <c r="CB90" i="15"/>
  <c r="CB89" i="15"/>
  <c r="CB88" i="15"/>
  <c r="CB87" i="15"/>
  <c r="CB84" i="15"/>
  <c r="CB83" i="15"/>
  <c r="CB82" i="15"/>
  <c r="CB81" i="15"/>
  <c r="CB80" i="15"/>
  <c r="CB77" i="15"/>
  <c r="CB76" i="15"/>
  <c r="CB75" i="15"/>
  <c r="CB74" i="15"/>
  <c r="CB73" i="15"/>
  <c r="CB70" i="15"/>
  <c r="CB69" i="15"/>
  <c r="CB68" i="15"/>
  <c r="CB67" i="15"/>
  <c r="CB66" i="15"/>
  <c r="CB63" i="15"/>
  <c r="CB62" i="15"/>
  <c r="CB61" i="15"/>
  <c r="CB60" i="15"/>
  <c r="CB59" i="15"/>
  <c r="CB56" i="15"/>
  <c r="CB55" i="15"/>
  <c r="CB54" i="15"/>
  <c r="CB53" i="15"/>
  <c r="CB52" i="15"/>
  <c r="CB49" i="15"/>
  <c r="CB48" i="15"/>
  <c r="CB47" i="15"/>
  <c r="CB46" i="15"/>
  <c r="CB45" i="15"/>
  <c r="CB42" i="15"/>
  <c r="CB41" i="15"/>
  <c r="CB40" i="15"/>
  <c r="CB39" i="15"/>
  <c r="CB38" i="15"/>
  <c r="CB35" i="15"/>
  <c r="CB34" i="15"/>
  <c r="CB33" i="15"/>
  <c r="CB32" i="15"/>
  <c r="CB31" i="15"/>
  <c r="CB28" i="15"/>
  <c r="CB27" i="15"/>
  <c r="CB26" i="15"/>
  <c r="CB25" i="15"/>
  <c r="CB24" i="15"/>
  <c r="CB21" i="15"/>
  <c r="CB20" i="15"/>
  <c r="CB19" i="15"/>
  <c r="CB18" i="15"/>
  <c r="CB17" i="15"/>
  <c r="CB14" i="15"/>
  <c r="CB13" i="15"/>
  <c r="CB12" i="15"/>
  <c r="CB11" i="15"/>
  <c r="CB10" i="15"/>
  <c r="CB154" i="13"/>
  <c r="CB153" i="13"/>
  <c r="CB152" i="13"/>
  <c r="CB151" i="13"/>
  <c r="CB150" i="13"/>
  <c r="CB147" i="13"/>
  <c r="CB146" i="13"/>
  <c r="CB145" i="13"/>
  <c r="CB144" i="13"/>
  <c r="CB143" i="13"/>
  <c r="CB133" i="13"/>
  <c r="CB132" i="13"/>
  <c r="CB131" i="13"/>
  <c r="CB130" i="13"/>
  <c r="CB129" i="13"/>
  <c r="CB126" i="13"/>
  <c r="CB125" i="13"/>
  <c r="CB124" i="13"/>
  <c r="CB123" i="13"/>
  <c r="CB122" i="13"/>
  <c r="CB112" i="13"/>
  <c r="CB111" i="13"/>
  <c r="CB110" i="13"/>
  <c r="CB109" i="13"/>
  <c r="CB108" i="13"/>
  <c r="CB105" i="13"/>
  <c r="CB104" i="13"/>
  <c r="CB103" i="13"/>
  <c r="CB102" i="13"/>
  <c r="CB101" i="13"/>
  <c r="CB98" i="13"/>
  <c r="CB97" i="13"/>
  <c r="CB96" i="13"/>
  <c r="CB95" i="13"/>
  <c r="CB94" i="13"/>
  <c r="CB91" i="13"/>
  <c r="CB90" i="13"/>
  <c r="CB89" i="13"/>
  <c r="CB88" i="13"/>
  <c r="CB87" i="13"/>
  <c r="CB77" i="13"/>
  <c r="CB76" i="13"/>
  <c r="CB75" i="13"/>
  <c r="CB74" i="13"/>
  <c r="CB73" i="13"/>
  <c r="CB70" i="13"/>
  <c r="CB69" i="13"/>
  <c r="CB68" i="13"/>
  <c r="CB67" i="13"/>
  <c r="CB66" i="13"/>
  <c r="CB63" i="13"/>
  <c r="CB62" i="13"/>
  <c r="CB61" i="13"/>
  <c r="CB60" i="13"/>
  <c r="CB59" i="13"/>
  <c r="CB56" i="13"/>
  <c r="CB55" i="13"/>
  <c r="CB54" i="13"/>
  <c r="CB53" i="13"/>
  <c r="CB52" i="13"/>
  <c r="CB49" i="13"/>
  <c r="CB48" i="13"/>
  <c r="CB47" i="13"/>
  <c r="CB46" i="13"/>
  <c r="CB45" i="13"/>
  <c r="CB42" i="13"/>
  <c r="CB41" i="13"/>
  <c r="CB40" i="13"/>
  <c r="CB39" i="13"/>
  <c r="CB38" i="13"/>
  <c r="CB35" i="13"/>
  <c r="CB34" i="13"/>
  <c r="CB33" i="13"/>
  <c r="CB32" i="13"/>
  <c r="CB31" i="13"/>
  <c r="CB28" i="13"/>
  <c r="CB27" i="13"/>
  <c r="CB26" i="13"/>
  <c r="CB25" i="13"/>
  <c r="CB24" i="13"/>
  <c r="CB21" i="13"/>
  <c r="CB20" i="13"/>
  <c r="CB19" i="13"/>
  <c r="CB18" i="13"/>
  <c r="CB17" i="13"/>
  <c r="CB14" i="13"/>
  <c r="CB13" i="13"/>
  <c r="CB12" i="13"/>
  <c r="CB11" i="13"/>
  <c r="CB10" i="13"/>
  <c r="CA154" i="13"/>
  <c r="CA153" i="13"/>
  <c r="CA152" i="13"/>
  <c r="CA151" i="13"/>
  <c r="CA150" i="13"/>
  <c r="CA147" i="13"/>
  <c r="CA146" i="13"/>
  <c r="CA145" i="13"/>
  <c r="CA144" i="13"/>
  <c r="CA143" i="13"/>
  <c r="CA133" i="13"/>
  <c r="CA132" i="13"/>
  <c r="CA131" i="13"/>
  <c r="CA130" i="13"/>
  <c r="CA129" i="13"/>
  <c r="CA126" i="13"/>
  <c r="CA125" i="13"/>
  <c r="CA124" i="13"/>
  <c r="CA123" i="13"/>
  <c r="CA122" i="13"/>
  <c r="CA112" i="13"/>
  <c r="CA111" i="13"/>
  <c r="CA110" i="13"/>
  <c r="CA109" i="13"/>
  <c r="CA108" i="13"/>
  <c r="CA105" i="13"/>
  <c r="CA104" i="13"/>
  <c r="CA103" i="13"/>
  <c r="CA102" i="13"/>
  <c r="CA101" i="13"/>
  <c r="CA98" i="13"/>
  <c r="CA97" i="13"/>
  <c r="CA96" i="13"/>
  <c r="CA95" i="13"/>
  <c r="CA94" i="13"/>
  <c r="CA91" i="13"/>
  <c r="CA90" i="13"/>
  <c r="CA89" i="13"/>
  <c r="CA88" i="13"/>
  <c r="CA87" i="13"/>
  <c r="CA77" i="13"/>
  <c r="CA76" i="13"/>
  <c r="CA75" i="13"/>
  <c r="CA74" i="13"/>
  <c r="CA73" i="13"/>
  <c r="CA70" i="13"/>
  <c r="CA69" i="13"/>
  <c r="CA68" i="13"/>
  <c r="CA67" i="13"/>
  <c r="CA66" i="13"/>
  <c r="CA63" i="13"/>
  <c r="CA62" i="13"/>
  <c r="CA61" i="13"/>
  <c r="CA60" i="13"/>
  <c r="CA59" i="13"/>
  <c r="CA56" i="13"/>
  <c r="CA55" i="13"/>
  <c r="CA54" i="13"/>
  <c r="CA53" i="13"/>
  <c r="CA52" i="13"/>
  <c r="CA49" i="13"/>
  <c r="CA48" i="13"/>
  <c r="CA47" i="13"/>
  <c r="CA46" i="13"/>
  <c r="CA45" i="13"/>
  <c r="CA42" i="13"/>
  <c r="CA41" i="13"/>
  <c r="CA40" i="13"/>
  <c r="CA39" i="13"/>
  <c r="CA38" i="13"/>
  <c r="CA35" i="13"/>
  <c r="CA34" i="13"/>
  <c r="CA33" i="13"/>
  <c r="CA32" i="13"/>
  <c r="CA31" i="13"/>
  <c r="CA28" i="13"/>
  <c r="CA27" i="13"/>
  <c r="CA26" i="13"/>
  <c r="CA25" i="13"/>
  <c r="CA24" i="13"/>
  <c r="CA21" i="13"/>
  <c r="CA20" i="13"/>
  <c r="CA19" i="13"/>
  <c r="CA18" i="13"/>
  <c r="CA17" i="13"/>
  <c r="CA14" i="13"/>
  <c r="CA13" i="13"/>
  <c r="CA12" i="13"/>
  <c r="CA11" i="13"/>
  <c r="CA10" i="13"/>
  <c r="CB154" i="11"/>
  <c r="CB153" i="11"/>
  <c r="CB152" i="11"/>
  <c r="CB151" i="11"/>
  <c r="CB150" i="11"/>
  <c r="CB147" i="11"/>
  <c r="CB146" i="11"/>
  <c r="CB145" i="11"/>
  <c r="CB144" i="11"/>
  <c r="CB143" i="11"/>
  <c r="CB133" i="11"/>
  <c r="CB132" i="11"/>
  <c r="CB131" i="11"/>
  <c r="CB130" i="11"/>
  <c r="CB129" i="11"/>
  <c r="CB126" i="11"/>
  <c r="CB125" i="11"/>
  <c r="CB124" i="11"/>
  <c r="CB123" i="11"/>
  <c r="CB122" i="11"/>
  <c r="CB112" i="11"/>
  <c r="CB111" i="11"/>
  <c r="CB110" i="11"/>
  <c r="CB109" i="11"/>
  <c r="CB108" i="11"/>
  <c r="CB105" i="11"/>
  <c r="CB104" i="11"/>
  <c r="CB103" i="11"/>
  <c r="CB102" i="11"/>
  <c r="CB101" i="11"/>
  <c r="CB98" i="11"/>
  <c r="CB97" i="11"/>
  <c r="CB96" i="11"/>
  <c r="CB95" i="11"/>
  <c r="CB94" i="11"/>
  <c r="CB91" i="11"/>
  <c r="CB90" i="11"/>
  <c r="CB89" i="11"/>
  <c r="CB88" i="11"/>
  <c r="CB87" i="11"/>
  <c r="CB77" i="11"/>
  <c r="CB76" i="11"/>
  <c r="CB75" i="11"/>
  <c r="CB74" i="11"/>
  <c r="CB73" i="11"/>
  <c r="CB70" i="11"/>
  <c r="CB69" i="11"/>
  <c r="CB68" i="11"/>
  <c r="CB67" i="11"/>
  <c r="CB66" i="11"/>
  <c r="CB63" i="11"/>
  <c r="CB62" i="11"/>
  <c r="CB61" i="11"/>
  <c r="CB60" i="11"/>
  <c r="CB59" i="11"/>
  <c r="CB56" i="11"/>
  <c r="CB55" i="11"/>
  <c r="CB54" i="11"/>
  <c r="CB53" i="11"/>
  <c r="CB52" i="11"/>
  <c r="CB49" i="11"/>
  <c r="CB48" i="11"/>
  <c r="CB47" i="11"/>
  <c r="CB46" i="11"/>
  <c r="CB45" i="11"/>
  <c r="CB42" i="11"/>
  <c r="CB41" i="11"/>
  <c r="CB40" i="11"/>
  <c r="CB39" i="11"/>
  <c r="CB38" i="11"/>
  <c r="CB35" i="11"/>
  <c r="CB34" i="11"/>
  <c r="CB33" i="11"/>
  <c r="CB32" i="11"/>
  <c r="CB31" i="11"/>
  <c r="CB28" i="11"/>
  <c r="CB27" i="11"/>
  <c r="CB26" i="11"/>
  <c r="CB25" i="11"/>
  <c r="CB24" i="11"/>
  <c r="CB21" i="11"/>
  <c r="CB20" i="11"/>
  <c r="CB19" i="11"/>
  <c r="CB18" i="11"/>
  <c r="CB17" i="11"/>
  <c r="CB14" i="11"/>
  <c r="CB13" i="11"/>
  <c r="CB12" i="11"/>
  <c r="CB11" i="11"/>
  <c r="CB10" i="11"/>
  <c r="BZ154" i="13"/>
  <c r="BZ153" i="13"/>
  <c r="BZ152" i="13"/>
  <c r="BZ151" i="13"/>
  <c r="BZ150" i="13"/>
  <c r="BZ147" i="13"/>
  <c r="BZ146" i="13"/>
  <c r="BZ145" i="13"/>
  <c r="BZ144" i="13"/>
  <c r="BZ143" i="13"/>
  <c r="BZ133" i="13"/>
  <c r="BZ132" i="13"/>
  <c r="BZ131" i="13"/>
  <c r="BZ130" i="13"/>
  <c r="BZ129" i="13"/>
  <c r="BZ126" i="13"/>
  <c r="BZ125" i="13"/>
  <c r="BZ124" i="13"/>
  <c r="BZ123" i="13"/>
  <c r="BZ122" i="13"/>
  <c r="BZ112" i="13"/>
  <c r="BZ111" i="13"/>
  <c r="BZ110" i="13"/>
  <c r="BZ109" i="13"/>
  <c r="BZ108" i="13"/>
  <c r="BZ105" i="13"/>
  <c r="BZ104" i="13"/>
  <c r="BZ103" i="13"/>
  <c r="BZ102" i="13"/>
  <c r="BZ101" i="13"/>
  <c r="BZ98" i="13"/>
  <c r="BZ97" i="13"/>
  <c r="BZ96" i="13"/>
  <c r="BZ95" i="13"/>
  <c r="BZ94" i="13"/>
  <c r="BZ91" i="13"/>
  <c r="BZ90" i="13"/>
  <c r="BZ89" i="13"/>
  <c r="BZ88" i="13"/>
  <c r="BZ87" i="13"/>
  <c r="BZ77" i="13"/>
  <c r="BZ76" i="13"/>
  <c r="BZ75" i="13"/>
  <c r="BZ74" i="13"/>
  <c r="BZ73" i="13"/>
  <c r="BZ70" i="13"/>
  <c r="BZ69" i="13"/>
  <c r="BZ68" i="13"/>
  <c r="BZ67" i="13"/>
  <c r="BZ66" i="13"/>
  <c r="BZ63" i="13"/>
  <c r="BZ62" i="13"/>
  <c r="BZ61" i="13"/>
  <c r="BZ60" i="13"/>
  <c r="BZ59" i="13"/>
  <c r="BZ56" i="13"/>
  <c r="BZ55" i="13"/>
  <c r="BZ54" i="13"/>
  <c r="BZ53" i="13"/>
  <c r="BZ52" i="13"/>
  <c r="BZ49" i="13"/>
  <c r="BZ48" i="13"/>
  <c r="BZ47" i="13"/>
  <c r="BZ46" i="13"/>
  <c r="BZ45" i="13"/>
  <c r="BZ42" i="13"/>
  <c r="BZ41" i="13"/>
  <c r="BZ40" i="13"/>
  <c r="BZ39" i="13"/>
  <c r="BZ38" i="13"/>
  <c r="BZ35" i="13"/>
  <c r="BZ34" i="13"/>
  <c r="BZ33" i="13"/>
  <c r="BZ32" i="13"/>
  <c r="BZ31" i="13"/>
  <c r="BZ28" i="13"/>
  <c r="BZ27" i="13"/>
  <c r="BZ26" i="13"/>
  <c r="BZ25" i="13"/>
  <c r="BZ24" i="13"/>
  <c r="BZ21" i="13"/>
  <c r="BZ20" i="13"/>
  <c r="BZ19" i="13"/>
  <c r="BZ18" i="13"/>
  <c r="BZ17" i="13"/>
  <c r="BZ14" i="13"/>
  <c r="BZ13" i="13"/>
  <c r="BZ12" i="13"/>
  <c r="BZ11" i="13"/>
  <c r="BZ10" i="13"/>
  <c r="AH162" i="13"/>
  <c r="CN162" i="13" s="1"/>
  <c r="AH161" i="13"/>
  <c r="CN161" i="13" s="1"/>
  <c r="AH160" i="13"/>
  <c r="CN160" i="13" s="1"/>
  <c r="AH159" i="13"/>
  <c r="CN159" i="13" s="1"/>
  <c r="AH158" i="13"/>
  <c r="CN158" i="13" s="1"/>
  <c r="AH157" i="13"/>
  <c r="CN157" i="13" s="1"/>
  <c r="AH84" i="11"/>
  <c r="CN84" i="11" s="1"/>
  <c r="AH83" i="11"/>
  <c r="CN83" i="11" s="1"/>
  <c r="AH82" i="11"/>
  <c r="CN82" i="11" s="1"/>
  <c r="AH81" i="11"/>
  <c r="CN81" i="11" s="1"/>
  <c r="AH80" i="11"/>
  <c r="CN80" i="11" s="1"/>
  <c r="AH84" i="13"/>
  <c r="CN84" i="13" s="1"/>
  <c r="AH83" i="13"/>
  <c r="CN83" i="13" s="1"/>
  <c r="AH82" i="13"/>
  <c r="CN82" i="13" s="1"/>
  <c r="AH81" i="13"/>
  <c r="CN81" i="13" s="1"/>
  <c r="AH80" i="13"/>
  <c r="CN80" i="13" s="1"/>
  <c r="AH92" i="13"/>
  <c r="AH92" i="11"/>
  <c r="L1358" i="23"/>
  <c r="L1359" i="23"/>
  <c r="L1360" i="23"/>
  <c r="L1361" i="23"/>
  <c r="L1362" i="23"/>
  <c r="L1363" i="23"/>
  <c r="L1364" i="23"/>
  <c r="L1365" i="23"/>
  <c r="L1366" i="23"/>
  <c r="L1367" i="23"/>
  <c r="L1368" i="23"/>
  <c r="L1369" i="23"/>
  <c r="L1370" i="23"/>
  <c r="L1371" i="23"/>
  <c r="L1372" i="23"/>
  <c r="L1373" i="23"/>
  <c r="L1374" i="23"/>
  <c r="L1375" i="23"/>
  <c r="L1376" i="23"/>
  <c r="L1377" i="23"/>
  <c r="L1378" i="23"/>
  <c r="L1379" i="23"/>
  <c r="L1380" i="23"/>
  <c r="L1381" i="23"/>
  <c r="L1382" i="23"/>
  <c r="L1383" i="23"/>
  <c r="L1384" i="23"/>
  <c r="L1385" i="23"/>
  <c r="L1386" i="23"/>
  <c r="L1387" i="23"/>
  <c r="L1388" i="23"/>
  <c r="L1389" i="23"/>
  <c r="L1390" i="23"/>
  <c r="L1391" i="23"/>
  <c r="L1392" i="23"/>
  <c r="L1393" i="23"/>
  <c r="L1394" i="23"/>
  <c r="L1395" i="23"/>
  <c r="L1396" i="23"/>
  <c r="L1397" i="23"/>
  <c r="L1398" i="23"/>
  <c r="L1399" i="23"/>
  <c r="L1400" i="23"/>
  <c r="L1401" i="23"/>
  <c r="AH78" i="13"/>
  <c r="AH78" i="11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Q5503" i="25"/>
  <c r="Q5504" i="25"/>
  <c r="Q5505" i="25"/>
  <c r="AH157" i="11"/>
  <c r="CN157" i="11" s="1"/>
  <c r="AH158" i="11"/>
  <c r="CN158" i="11" s="1"/>
  <c r="AH159" i="11"/>
  <c r="CN159" i="11" s="1"/>
  <c r="AH160" i="11"/>
  <c r="CN160" i="11" s="1"/>
  <c r="AH161" i="11"/>
  <c r="CN161" i="11" s="1"/>
  <c r="CA10" i="11"/>
  <c r="CA11" i="11"/>
  <c r="CA12" i="11"/>
  <c r="CA13" i="11"/>
  <c r="CA14" i="11"/>
  <c r="CA17" i="11"/>
  <c r="CA18" i="11"/>
  <c r="CA19" i="11"/>
  <c r="CA20" i="11"/>
  <c r="CA21" i="11"/>
  <c r="CA24" i="11"/>
  <c r="CA25" i="11"/>
  <c r="CA26" i="11"/>
  <c r="CA27" i="11"/>
  <c r="CA28" i="11"/>
  <c r="CA31" i="11"/>
  <c r="CA32" i="11"/>
  <c r="CA33" i="11"/>
  <c r="CA34" i="11"/>
  <c r="CA35" i="11"/>
  <c r="CA38" i="11"/>
  <c r="CA39" i="11"/>
  <c r="CA40" i="11"/>
  <c r="CA41" i="11"/>
  <c r="CA42" i="11"/>
  <c r="CA45" i="11"/>
  <c r="CA46" i="11"/>
  <c r="CA47" i="11"/>
  <c r="CA48" i="11"/>
  <c r="CA49" i="11"/>
  <c r="CA52" i="11"/>
  <c r="CA53" i="11"/>
  <c r="CA54" i="11"/>
  <c r="CA55" i="11"/>
  <c r="CA56" i="11"/>
  <c r="CA59" i="11"/>
  <c r="CA60" i="11"/>
  <c r="CA61" i="11"/>
  <c r="CA62" i="11"/>
  <c r="CA63" i="11"/>
  <c r="CA66" i="11"/>
  <c r="CA67" i="11"/>
  <c r="CA68" i="11"/>
  <c r="CA69" i="11"/>
  <c r="CA70" i="11"/>
  <c r="CA73" i="11"/>
  <c r="CA74" i="11"/>
  <c r="CA75" i="11"/>
  <c r="CA76" i="11"/>
  <c r="CA77" i="11"/>
  <c r="CA87" i="11"/>
  <c r="CA88" i="11"/>
  <c r="CA89" i="11"/>
  <c r="CA90" i="11"/>
  <c r="CA91" i="11"/>
  <c r="CA94" i="11"/>
  <c r="CA95" i="11"/>
  <c r="CA96" i="11"/>
  <c r="CA97" i="11"/>
  <c r="CA98" i="11"/>
  <c r="CA101" i="11"/>
  <c r="CA102" i="11"/>
  <c r="CA103" i="11"/>
  <c r="CA104" i="11"/>
  <c r="CA105" i="11"/>
  <c r="CA108" i="11"/>
  <c r="CA109" i="11"/>
  <c r="CA110" i="11"/>
  <c r="CA111" i="11"/>
  <c r="CA112" i="11"/>
  <c r="CA122" i="11"/>
  <c r="CA123" i="11"/>
  <c r="CA124" i="11"/>
  <c r="CA125" i="11"/>
  <c r="CA126" i="11"/>
  <c r="CA129" i="11"/>
  <c r="CA130" i="11"/>
  <c r="CA131" i="11"/>
  <c r="CA132" i="11"/>
  <c r="CA133" i="11"/>
  <c r="CA143" i="11"/>
  <c r="CA144" i="11"/>
  <c r="CA145" i="11"/>
  <c r="CA146" i="11"/>
  <c r="CA147" i="11"/>
  <c r="CA150" i="11"/>
  <c r="CA151" i="11"/>
  <c r="CA152" i="11"/>
  <c r="CA153" i="11"/>
  <c r="CA154" i="11"/>
  <c r="AH157" i="15"/>
  <c r="CN157" i="15" s="1"/>
  <c r="AH158" i="15"/>
  <c r="CN158" i="15" s="1"/>
  <c r="AH159" i="15"/>
  <c r="CN159" i="15" s="1"/>
  <c r="AH160" i="15"/>
  <c r="CN160" i="15" s="1"/>
  <c r="AH161" i="15"/>
  <c r="CN161" i="15" s="1"/>
  <c r="AH162" i="15"/>
  <c r="CN162" i="15" s="1"/>
  <c r="CB10" i="14"/>
  <c r="CB11" i="14"/>
  <c r="CB12" i="14"/>
  <c r="CB13" i="14"/>
  <c r="CB14" i="14"/>
  <c r="CB17" i="14"/>
  <c r="CB18" i="14"/>
  <c r="CB19" i="14"/>
  <c r="CB20" i="14"/>
  <c r="CB21" i="14"/>
  <c r="CB24" i="14"/>
  <c r="CB25" i="14"/>
  <c r="CB26" i="14"/>
  <c r="CB27" i="14"/>
  <c r="CB28" i="14"/>
  <c r="CB31" i="14"/>
  <c r="CB32" i="14"/>
  <c r="CB33" i="14"/>
  <c r="CB34" i="14"/>
  <c r="CB35" i="14"/>
  <c r="CB38" i="14"/>
  <c r="CB39" i="14"/>
  <c r="CB40" i="14"/>
  <c r="CB41" i="14"/>
  <c r="CB42" i="14"/>
  <c r="CB45" i="14"/>
  <c r="CB46" i="14"/>
  <c r="CB47" i="14"/>
  <c r="CB48" i="14"/>
  <c r="CB49" i="14"/>
  <c r="CB52" i="14"/>
  <c r="CB53" i="14"/>
  <c r="CB54" i="14"/>
  <c r="CB55" i="14"/>
  <c r="CB56" i="14"/>
  <c r="CB59" i="14"/>
  <c r="CB60" i="14"/>
  <c r="CB61" i="14"/>
  <c r="CB62" i="14"/>
  <c r="CB63" i="14"/>
  <c r="CB66" i="14"/>
  <c r="CB67" i="14"/>
  <c r="CB68" i="14"/>
  <c r="CB69" i="14"/>
  <c r="CB70" i="14"/>
  <c r="CB73" i="14"/>
  <c r="CB74" i="14"/>
  <c r="CB75" i="14"/>
  <c r="CB76" i="14"/>
  <c r="CB77" i="14"/>
  <c r="CB80" i="14"/>
  <c r="CB81" i="14"/>
  <c r="CB82" i="14"/>
  <c r="CB83" i="14"/>
  <c r="CB84" i="14"/>
  <c r="CB87" i="14"/>
  <c r="CB88" i="14"/>
  <c r="CB89" i="14"/>
  <c r="CB90" i="14"/>
  <c r="CB91" i="14"/>
  <c r="CB101" i="14"/>
  <c r="CB102" i="14"/>
  <c r="CB103" i="14"/>
  <c r="CB104" i="14"/>
  <c r="CB105" i="14"/>
  <c r="CB108" i="14"/>
  <c r="CB109" i="14"/>
  <c r="CB110" i="14"/>
  <c r="CB111" i="14"/>
  <c r="CB112" i="14"/>
  <c r="CB122" i="14"/>
  <c r="CB123" i="14"/>
  <c r="CB124" i="14"/>
  <c r="CB125" i="14"/>
  <c r="CB126" i="14"/>
  <c r="CB129" i="14"/>
  <c r="CB130" i="14"/>
  <c r="CB131" i="14"/>
  <c r="CB132" i="14"/>
  <c r="CB133" i="14"/>
  <c r="CB143" i="14"/>
  <c r="CB144" i="14"/>
  <c r="CB145" i="14"/>
  <c r="CB146" i="14"/>
  <c r="CB147" i="14"/>
  <c r="CB150" i="14"/>
  <c r="CB151" i="14"/>
  <c r="CB152" i="14"/>
  <c r="CB153" i="14"/>
  <c r="CB154" i="14"/>
  <c r="CA10" i="15"/>
  <c r="CA11" i="15"/>
  <c r="CA12" i="15"/>
  <c r="CA13" i="15"/>
  <c r="CA14" i="15"/>
  <c r="CA17" i="15"/>
  <c r="CA18" i="15"/>
  <c r="CA19" i="15"/>
  <c r="CA20" i="15"/>
  <c r="CA21" i="15"/>
  <c r="CA24" i="15"/>
  <c r="CA25" i="15"/>
  <c r="CA26" i="15"/>
  <c r="CA27" i="15"/>
  <c r="CA28" i="15"/>
  <c r="CA31" i="15"/>
  <c r="CA32" i="15"/>
  <c r="CA33" i="15"/>
  <c r="CA34" i="15"/>
  <c r="CA35" i="15"/>
  <c r="CA38" i="15"/>
  <c r="CA39" i="15"/>
  <c r="CA40" i="15"/>
  <c r="CA41" i="15"/>
  <c r="CA42" i="15"/>
  <c r="CA45" i="15"/>
  <c r="CA46" i="15"/>
  <c r="CA47" i="15"/>
  <c r="CA48" i="15"/>
  <c r="CA49" i="15"/>
  <c r="CA52" i="15"/>
  <c r="CA53" i="15"/>
  <c r="CA54" i="15"/>
  <c r="CA55" i="15"/>
  <c r="CA56" i="15"/>
  <c r="CA59" i="15"/>
  <c r="CA60" i="15"/>
  <c r="CA61" i="15"/>
  <c r="CA62" i="15"/>
  <c r="CA63" i="15"/>
  <c r="CA66" i="15"/>
  <c r="CA67" i="15"/>
  <c r="CA68" i="15"/>
  <c r="CA69" i="15"/>
  <c r="CA70" i="15"/>
  <c r="CA73" i="15"/>
  <c r="CA74" i="15"/>
  <c r="CA75" i="15"/>
  <c r="CA76" i="15"/>
  <c r="CA77" i="15"/>
  <c r="CA80" i="15"/>
  <c r="CA81" i="15"/>
  <c r="CA82" i="15"/>
  <c r="CA83" i="15"/>
  <c r="CA84" i="15"/>
  <c r="CA87" i="15"/>
  <c r="CA88" i="15"/>
  <c r="CA89" i="15"/>
  <c r="CA90" i="15"/>
  <c r="CA91" i="15"/>
  <c r="CA101" i="15"/>
  <c r="CA102" i="15"/>
  <c r="CA103" i="15"/>
  <c r="CA104" i="15"/>
  <c r="CA105" i="15"/>
  <c r="CA108" i="15"/>
  <c r="CA109" i="15"/>
  <c r="CA110" i="15"/>
  <c r="CA111" i="15"/>
  <c r="CA112" i="15"/>
  <c r="CA122" i="15"/>
  <c r="CA123" i="15"/>
  <c r="CA124" i="15"/>
  <c r="CA125" i="15"/>
  <c r="CA126" i="15"/>
  <c r="CA129" i="15"/>
  <c r="CA130" i="15"/>
  <c r="CA131" i="15"/>
  <c r="CA132" i="15"/>
  <c r="CA133" i="15"/>
  <c r="CA143" i="15"/>
  <c r="CA144" i="15"/>
  <c r="CA145" i="15"/>
  <c r="CA146" i="15"/>
  <c r="CA147" i="15"/>
  <c r="CA150" i="15"/>
  <c r="CA151" i="15"/>
  <c r="CA152" i="15"/>
  <c r="CA153" i="15"/>
  <c r="CA154" i="15"/>
  <c r="AH157" i="14"/>
  <c r="CN157" i="14" s="1"/>
  <c r="AH158" i="14"/>
  <c r="CN158" i="14" s="1"/>
  <c r="AH159" i="14"/>
  <c r="CN159" i="14" s="1"/>
  <c r="AH160" i="14"/>
  <c r="CN160" i="14" s="1"/>
  <c r="AH161" i="14"/>
  <c r="CN161" i="14" s="1"/>
  <c r="AH162" i="14"/>
  <c r="CN162" i="14" s="1"/>
  <c r="AG157" i="14"/>
  <c r="CM157" i="14" s="1"/>
  <c r="CA45" i="14"/>
  <c r="CA46" i="14"/>
  <c r="CA47" i="14"/>
  <c r="CA48" i="14"/>
  <c r="CA49" i="14"/>
  <c r="CA52" i="14"/>
  <c r="CA53" i="14"/>
  <c r="CA54" i="14"/>
  <c r="CA55" i="14"/>
  <c r="CA56" i="14"/>
  <c r="CA59" i="14"/>
  <c r="CA60" i="14"/>
  <c r="CA61" i="14"/>
  <c r="CA62" i="14"/>
  <c r="CA63" i="14"/>
  <c r="CA66" i="14"/>
  <c r="CA67" i="14"/>
  <c r="CA68" i="14"/>
  <c r="CA69" i="14"/>
  <c r="CA70" i="14"/>
  <c r="CA73" i="14"/>
  <c r="CA74" i="14"/>
  <c r="CA75" i="14"/>
  <c r="CA76" i="14"/>
  <c r="CA77" i="14"/>
  <c r="CA80" i="14"/>
  <c r="CA81" i="14"/>
  <c r="CA82" i="14"/>
  <c r="CA83" i="14"/>
  <c r="CA84" i="14"/>
  <c r="CA87" i="14"/>
  <c r="CA88" i="14"/>
  <c r="CA89" i="14"/>
  <c r="CA90" i="14"/>
  <c r="CA91" i="14"/>
  <c r="CA101" i="14"/>
  <c r="CA102" i="14"/>
  <c r="CA103" i="14"/>
  <c r="CA104" i="14"/>
  <c r="CA105" i="14"/>
  <c r="CA108" i="14"/>
  <c r="CA109" i="14"/>
  <c r="CA110" i="14"/>
  <c r="CA111" i="14"/>
  <c r="CA112" i="14"/>
  <c r="CA122" i="14"/>
  <c r="CA123" i="14"/>
  <c r="CA124" i="14"/>
  <c r="CA125" i="14"/>
  <c r="CA126" i="14"/>
  <c r="CA129" i="14"/>
  <c r="CA130" i="14"/>
  <c r="CA131" i="14"/>
  <c r="CA132" i="14"/>
  <c r="CA133" i="14"/>
  <c r="CA143" i="14"/>
  <c r="CA144" i="14"/>
  <c r="CA145" i="14"/>
  <c r="CA146" i="14"/>
  <c r="CA147" i="14"/>
  <c r="CA150" i="14"/>
  <c r="CA151" i="14"/>
  <c r="CA152" i="14"/>
  <c r="CA153" i="14"/>
  <c r="CA154" i="14"/>
  <c r="CA38" i="14"/>
  <c r="CA39" i="14"/>
  <c r="CA40" i="14"/>
  <c r="CA41" i="14"/>
  <c r="CA42" i="14"/>
  <c r="CA31" i="14"/>
  <c r="CA32" i="14"/>
  <c r="CA33" i="14"/>
  <c r="CA34" i="14"/>
  <c r="CA35" i="14"/>
  <c r="CA24" i="14"/>
  <c r="CA25" i="14"/>
  <c r="CA26" i="14"/>
  <c r="CA27" i="14"/>
  <c r="CA28" i="14"/>
  <c r="CA17" i="14"/>
  <c r="CA18" i="14"/>
  <c r="CA19" i="14"/>
  <c r="CA20" i="14"/>
  <c r="CA21" i="14"/>
  <c r="CA10" i="14"/>
  <c r="CA11" i="14"/>
  <c r="CA12" i="14"/>
  <c r="CA13" i="14"/>
  <c r="CA14" i="14"/>
  <c r="BZ10" i="14"/>
  <c r="AG84" i="13"/>
  <c r="CM84" i="13" s="1"/>
  <c r="AG83" i="13"/>
  <c r="CM83" i="13" s="1"/>
  <c r="AG82" i="13"/>
  <c r="CM82" i="13" s="1"/>
  <c r="AG81" i="13"/>
  <c r="CM81" i="13" s="1"/>
  <c r="AG80" i="13"/>
  <c r="CM80" i="13" s="1"/>
  <c r="AG92" i="13"/>
  <c r="AG84" i="11"/>
  <c r="CM84" i="11" s="1"/>
  <c r="AG83" i="11"/>
  <c r="CM83" i="11" s="1"/>
  <c r="AG82" i="11"/>
  <c r="CM82" i="11" s="1"/>
  <c r="AG81" i="11"/>
  <c r="CM81" i="11" s="1"/>
  <c r="AG80" i="11"/>
  <c r="CM80" i="11" s="1"/>
  <c r="AG92" i="11"/>
  <c r="AG162" i="14"/>
  <c r="CM162" i="14" s="1"/>
  <c r="AG161" i="14"/>
  <c r="CM161" i="14" s="1"/>
  <c r="AG160" i="14"/>
  <c r="CM160" i="14" s="1"/>
  <c r="AG159" i="14"/>
  <c r="CM159" i="14" s="1"/>
  <c r="AG158" i="14"/>
  <c r="CM158" i="14" s="1"/>
  <c r="CT137" i="14"/>
  <c r="CT138" i="14"/>
  <c r="CT10" i="15"/>
  <c r="CT136" i="14"/>
  <c r="CT139" i="14"/>
  <c r="CT140" i="14"/>
  <c r="CN85" i="13" l="1"/>
  <c r="CN85" i="11"/>
  <c r="CM85" i="11"/>
  <c r="CM85" i="13"/>
  <c r="CA92" i="11"/>
  <c r="CA64" i="11"/>
  <c r="BZ29" i="13"/>
  <c r="BZ127" i="13"/>
  <c r="CB85" i="15"/>
  <c r="CA106" i="11"/>
  <c r="BZ15" i="13"/>
  <c r="CB57" i="13"/>
  <c r="CB15" i="15"/>
  <c r="CA50" i="11"/>
  <c r="BZ92" i="13"/>
  <c r="AH85" i="13"/>
  <c r="CB127" i="15"/>
  <c r="CA78" i="15"/>
  <c r="CA134" i="11"/>
  <c r="CA57" i="11"/>
  <c r="BZ78" i="13"/>
  <c r="BZ155" i="13"/>
  <c r="CB106" i="15"/>
  <c r="CA155" i="11"/>
  <c r="CB99" i="11"/>
  <c r="CA92" i="13"/>
  <c r="CB43" i="13"/>
  <c r="CB148" i="13"/>
  <c r="BZ64" i="13"/>
  <c r="CB78" i="13"/>
  <c r="BZ71" i="13"/>
  <c r="BZ106" i="13"/>
  <c r="CA71" i="13"/>
  <c r="CB127" i="13"/>
  <c r="BZ50" i="13"/>
  <c r="BZ113" i="13"/>
  <c r="CB64" i="11"/>
  <c r="CB64" i="13"/>
  <c r="BZ57" i="13"/>
  <c r="CA57" i="13"/>
  <c r="CA78" i="11"/>
  <c r="BZ36" i="13"/>
  <c r="BZ99" i="13"/>
  <c r="BZ134" i="13"/>
  <c r="CB50" i="11"/>
  <c r="CB155" i="11"/>
  <c r="CB155" i="13"/>
  <c r="CB57" i="15"/>
  <c r="CB92" i="14"/>
  <c r="BZ43" i="13"/>
  <c r="BZ148" i="13"/>
  <c r="CA148" i="13"/>
  <c r="BZ22" i="13"/>
  <c r="CB134" i="11"/>
  <c r="CA78" i="13"/>
  <c r="CA43" i="14"/>
  <c r="AG85" i="13"/>
  <c r="AG85" i="11"/>
  <c r="CB29" i="15"/>
  <c r="CB148" i="15"/>
  <c r="CA127" i="15"/>
  <c r="CA43" i="15"/>
  <c r="CA148" i="15"/>
  <c r="CA71" i="15"/>
  <c r="CB43" i="15"/>
  <c r="CB71" i="15"/>
  <c r="CB92" i="15"/>
  <c r="CB148" i="11"/>
  <c r="CB71" i="13"/>
  <c r="CA127" i="14"/>
  <c r="CA78" i="14"/>
  <c r="CB148" i="14"/>
  <c r="CB57" i="14"/>
  <c r="CA71" i="11"/>
  <c r="CA36" i="11"/>
  <c r="CB57" i="11"/>
  <c r="CB92" i="11"/>
  <c r="CA36" i="13"/>
  <c r="CB22" i="13"/>
  <c r="CB106" i="13"/>
  <c r="CA148" i="14"/>
  <c r="CA92" i="14"/>
  <c r="CB71" i="14"/>
  <c r="CA99" i="11"/>
  <c r="AH85" i="11"/>
  <c r="CB43" i="11"/>
  <c r="CB78" i="11"/>
  <c r="CB127" i="11"/>
  <c r="CA22" i="13"/>
  <c r="CA106" i="13"/>
  <c r="CB92" i="13"/>
  <c r="CA106" i="14"/>
  <c r="CB85" i="14"/>
  <c r="CA127" i="11"/>
  <c r="CB29" i="11"/>
  <c r="CB113" i="11"/>
  <c r="CA57" i="14"/>
  <c r="CA15" i="14"/>
  <c r="CA85" i="14"/>
  <c r="CB134" i="14"/>
  <c r="CB50" i="14"/>
  <c r="CA148" i="11"/>
  <c r="CB15" i="11"/>
  <c r="CA43" i="13"/>
  <c r="CA127" i="13"/>
  <c r="CB29" i="13"/>
  <c r="CB113" i="13"/>
  <c r="CB106" i="14"/>
  <c r="CB15" i="14"/>
  <c r="CA15" i="11"/>
  <c r="CA29" i="14"/>
  <c r="CB22" i="14"/>
  <c r="CA71" i="14"/>
  <c r="CA113" i="11"/>
  <c r="CA36" i="14"/>
  <c r="CB155" i="14"/>
  <c r="CB64" i="14"/>
  <c r="CA29" i="13"/>
  <c r="CA113" i="13"/>
  <c r="CB15" i="13"/>
  <c r="CB99" i="13"/>
  <c r="CB36" i="14"/>
  <c r="CA22" i="14"/>
  <c r="CA134" i="14"/>
  <c r="CA50" i="14"/>
  <c r="CB113" i="14"/>
  <c r="CB29" i="14"/>
  <c r="CA29" i="11"/>
  <c r="CB36" i="11"/>
  <c r="CA64" i="13"/>
  <c r="CA155" i="13"/>
  <c r="CB50" i="13"/>
  <c r="CB134" i="13"/>
  <c r="CA113" i="14"/>
  <c r="CB78" i="14"/>
  <c r="CA15" i="13"/>
  <c r="CA99" i="13"/>
  <c r="CA155" i="14"/>
  <c r="CA64" i="14"/>
  <c r="CB127" i="14"/>
  <c r="CB43" i="14"/>
  <c r="CA43" i="11"/>
  <c r="CA22" i="11"/>
  <c r="CB22" i="11"/>
  <c r="CB71" i="11"/>
  <c r="CB106" i="11"/>
  <c r="CA50" i="13"/>
  <c r="CA134" i="13"/>
  <c r="CB36" i="13"/>
  <c r="CB78" i="15"/>
  <c r="CA134" i="15"/>
  <c r="CA50" i="15"/>
  <c r="CB64" i="15"/>
  <c r="CA15" i="15"/>
  <c r="CB50" i="15"/>
  <c r="CA155" i="15"/>
  <c r="CA64" i="15"/>
  <c r="CB36" i="15"/>
  <c r="CA113" i="15"/>
  <c r="CA29" i="15"/>
  <c r="CB22" i="15"/>
  <c r="CA85" i="15"/>
  <c r="CB155" i="15"/>
  <c r="CA92" i="15"/>
  <c r="CB113" i="15"/>
  <c r="CB134" i="15"/>
  <c r="CA57" i="15"/>
  <c r="CA36" i="15"/>
  <c r="CA106" i="15"/>
  <c r="CA22" i="15"/>
  <c r="CT141" i="14"/>
  <c r="AG162" i="15" l="1"/>
  <c r="CM162" i="15" s="1"/>
  <c r="AG161" i="15"/>
  <c r="CM161" i="15" s="1"/>
  <c r="AG160" i="15"/>
  <c r="CM160" i="15" s="1"/>
  <c r="AG159" i="15"/>
  <c r="CM159" i="15" s="1"/>
  <c r="AG158" i="15"/>
  <c r="CM158" i="15" s="1"/>
  <c r="AG157" i="15"/>
  <c r="CM157" i="15" s="1"/>
  <c r="CT12" i="15"/>
  <c r="CT14" i="15"/>
  <c r="CT136" i="15"/>
  <c r="CT11" i="15"/>
  <c r="CT140" i="15"/>
  <c r="CT138" i="15"/>
  <c r="CT13" i="15"/>
  <c r="CT139" i="15"/>
  <c r="CT137" i="15"/>
  <c r="CT15" i="15" l="1"/>
  <c r="L1357" i="23"/>
  <c r="L1356" i="23"/>
  <c r="L1355" i="23"/>
  <c r="L1354" i="23"/>
  <c r="L1353" i="23"/>
  <c r="L1352" i="23"/>
  <c r="L1351" i="23"/>
  <c r="L1350" i="23"/>
  <c r="L1349" i="23"/>
  <c r="L1348" i="23"/>
  <c r="L1347" i="23"/>
  <c r="L1346" i="23"/>
  <c r="L1345" i="23"/>
  <c r="L1344" i="23"/>
  <c r="L1343" i="23"/>
  <c r="L1342" i="23"/>
  <c r="L1341" i="23"/>
  <c r="L1340" i="23"/>
  <c r="L1339" i="23"/>
  <c r="L1338" i="23"/>
  <c r="L1337" i="23"/>
  <c r="L1336" i="23"/>
  <c r="L1335" i="23"/>
  <c r="L1334" i="23"/>
  <c r="L1333" i="23"/>
  <c r="L1332" i="23"/>
  <c r="L1331" i="23"/>
  <c r="L1330" i="23"/>
  <c r="L1329" i="23"/>
  <c r="L1328" i="23"/>
  <c r="L1327" i="23"/>
  <c r="L1326" i="23"/>
  <c r="L1325" i="23"/>
  <c r="L1324" i="23"/>
  <c r="L1323" i="23"/>
  <c r="L1322" i="23"/>
  <c r="L1321" i="23"/>
  <c r="L1320" i="23"/>
  <c r="L1319" i="23"/>
  <c r="L1318" i="23"/>
  <c r="L1317" i="23"/>
  <c r="L1316" i="23"/>
  <c r="L1315" i="23"/>
  <c r="L1314" i="23"/>
  <c r="L1313" i="23"/>
  <c r="L1312" i="23"/>
  <c r="L1311" i="23"/>
  <c r="L1310" i="23"/>
  <c r="L1309" i="23"/>
  <c r="AG78" i="13"/>
  <c r="AG78" i="11"/>
  <c r="Q5354" i="25"/>
  <c r="Q5353" i="25"/>
  <c r="Q5352" i="25"/>
  <c r="Q5351" i="25"/>
  <c r="Q5350" i="25"/>
  <c r="Q5349" i="25"/>
  <c r="Q5348" i="25"/>
  <c r="Q5347" i="25"/>
  <c r="Q5346" i="25"/>
  <c r="Q5345" i="25"/>
  <c r="Q5344" i="25"/>
  <c r="Q5343" i="25"/>
  <c r="Q5342" i="25"/>
  <c r="Q5341" i="25"/>
  <c r="Q5340" i="25"/>
  <c r="Q5339" i="25"/>
  <c r="Q5338" i="25"/>
  <c r="Q5337" i="25"/>
  <c r="Q5336" i="25"/>
  <c r="Q5335" i="25"/>
  <c r="Q5334" i="25"/>
  <c r="Q5333" i="25"/>
  <c r="Q5332" i="25"/>
  <c r="Q5331" i="25"/>
  <c r="Q5330" i="25"/>
  <c r="Q5329" i="25"/>
  <c r="Q5328" i="25"/>
  <c r="Q5327" i="25"/>
  <c r="Q5326" i="25"/>
  <c r="Q5325" i="25"/>
  <c r="Q5324" i="25"/>
  <c r="Q5323" i="25"/>
  <c r="Q5322" i="25"/>
  <c r="Q5321" i="25"/>
  <c r="Q5320" i="25"/>
  <c r="Q5319" i="25"/>
  <c r="Q5318" i="25"/>
  <c r="Q5317" i="25"/>
  <c r="Q5316" i="25"/>
  <c r="Q5315" i="25"/>
  <c r="Q5314" i="25"/>
  <c r="Q5313" i="25"/>
  <c r="Q5312" i="25"/>
  <c r="Q5311" i="25"/>
  <c r="Q5310" i="25"/>
  <c r="Q5309" i="25"/>
  <c r="Q5308" i="25"/>
  <c r="Q5307" i="25"/>
  <c r="Q5306" i="25"/>
  <c r="Q5305" i="25"/>
  <c r="Q5304" i="25"/>
  <c r="Q5303" i="25"/>
  <c r="Q5302" i="25"/>
  <c r="Q5301" i="25"/>
  <c r="Q5300" i="25"/>
  <c r="Q5299" i="25"/>
  <c r="Q5298" i="25"/>
  <c r="Q5297" i="25"/>
  <c r="Q5296" i="25"/>
  <c r="Q5295" i="25"/>
  <c r="Q5294" i="25"/>
  <c r="Q5293" i="25"/>
  <c r="Q5292" i="25"/>
  <c r="Q5291" i="25"/>
  <c r="Q5290" i="25"/>
  <c r="Q5289" i="25"/>
  <c r="Q5288" i="25"/>
  <c r="Q5287" i="25"/>
  <c r="Q5286" i="25"/>
  <c r="Q5285" i="25"/>
  <c r="Q5284" i="25"/>
  <c r="Q5283" i="25"/>
  <c r="Q5282" i="25"/>
  <c r="Q5281" i="25"/>
  <c r="Q5280" i="25"/>
  <c r="Q5279" i="25"/>
  <c r="Q5278" i="25"/>
  <c r="Q5277" i="25"/>
  <c r="Q5276" i="25"/>
  <c r="Q5275" i="25"/>
  <c r="Q5274" i="25"/>
  <c r="Q5273" i="25"/>
  <c r="Q5272" i="25"/>
  <c r="Q5271" i="25"/>
  <c r="Q5270" i="25"/>
  <c r="Q5269" i="25"/>
  <c r="Q5268" i="25"/>
  <c r="Q5267" i="25"/>
  <c r="Q5266" i="25"/>
  <c r="Q5265" i="25"/>
  <c r="Q5264" i="25"/>
  <c r="Q5263" i="25"/>
  <c r="Q5262" i="25"/>
  <c r="Q5261" i="25"/>
  <c r="Q5260" i="25"/>
  <c r="Q5259" i="25"/>
  <c r="Q5258" i="25"/>
  <c r="Q5257" i="25"/>
  <c r="Q5256" i="25"/>
  <c r="Q5255" i="25"/>
  <c r="Q5254" i="25"/>
  <c r="Q5253" i="25"/>
  <c r="Q5252" i="25"/>
  <c r="Q5251" i="25"/>
  <c r="Q5250" i="25"/>
  <c r="Q5249" i="25"/>
  <c r="Q5248" i="25"/>
  <c r="Q5247" i="25"/>
  <c r="Q5246" i="25"/>
  <c r="Q5245" i="25"/>
  <c r="Q5244" i="25"/>
  <c r="Q5243" i="25"/>
  <c r="Q5242" i="25"/>
  <c r="Q5241" i="25"/>
  <c r="Q5240" i="25"/>
  <c r="Q5239" i="25"/>
  <c r="Q5238" i="25"/>
  <c r="Q5237" i="25"/>
  <c r="Q5236" i="25"/>
  <c r="Q5235" i="25"/>
  <c r="Q5234" i="25"/>
  <c r="Q5233" i="25"/>
  <c r="Q5232" i="25"/>
  <c r="Q5231" i="25"/>
  <c r="Q5230" i="25"/>
  <c r="Q5229" i="25"/>
  <c r="Q5228" i="25"/>
  <c r="Q5227" i="25"/>
  <c r="Q5226" i="25"/>
  <c r="Q5225" i="25"/>
  <c r="Q5224" i="25"/>
  <c r="Q5223" i="25"/>
  <c r="Q5222" i="25"/>
  <c r="Q5221" i="25"/>
  <c r="Q5220" i="25"/>
  <c r="Q5219" i="25"/>
  <c r="Q5218" i="25"/>
  <c r="Q5217" i="25"/>
  <c r="Q5216" i="25"/>
  <c r="Q5215" i="25"/>
  <c r="Q5214" i="25"/>
  <c r="Q5213" i="25"/>
  <c r="Q5212" i="25"/>
  <c r="Q5211" i="25"/>
  <c r="Q5210" i="25"/>
  <c r="Q5209" i="25"/>
  <c r="Q5208" i="25"/>
  <c r="Q5207" i="25"/>
  <c r="AG162" i="11" l="1"/>
  <c r="CM162" i="11" s="1"/>
  <c r="AG161" i="11"/>
  <c r="CM161" i="11" s="1"/>
  <c r="AG160" i="11"/>
  <c r="CM160" i="11" s="1"/>
  <c r="AG159" i="11"/>
  <c r="CM159" i="11" s="1"/>
  <c r="AG158" i="11"/>
  <c r="CM158" i="11" s="1"/>
  <c r="AG157" i="11"/>
  <c r="CM157" i="11" s="1"/>
  <c r="AG162" i="13"/>
  <c r="CM162" i="13" s="1"/>
  <c r="AG161" i="13"/>
  <c r="CM161" i="13" s="1"/>
  <c r="AG160" i="13"/>
  <c r="CM160" i="13" s="1"/>
  <c r="AG159" i="13"/>
  <c r="CM159" i="13" s="1"/>
  <c r="AG158" i="13"/>
  <c r="CM158" i="13" s="1"/>
  <c r="AG157" i="13"/>
  <c r="CM157" i="13" s="1"/>
  <c r="CT139" i="11"/>
  <c r="CT138" i="11"/>
  <c r="CT137" i="11"/>
  <c r="CT137" i="13"/>
  <c r="CT136" i="11"/>
  <c r="CT140" i="13"/>
  <c r="CT138" i="13"/>
  <c r="CT136" i="13"/>
  <c r="CT139" i="13"/>
  <c r="CT140" i="11"/>
  <c r="CT141" i="11" l="1"/>
  <c r="CT141" i="13"/>
  <c r="AF84" i="13" l="1"/>
  <c r="CL84" i="13" s="1"/>
  <c r="AF83" i="13"/>
  <c r="CL83" i="13" s="1"/>
  <c r="AF82" i="13"/>
  <c r="CL82" i="13" s="1"/>
  <c r="AF81" i="13"/>
  <c r="CL81" i="13" s="1"/>
  <c r="AF80" i="13"/>
  <c r="CL80" i="13" s="1"/>
  <c r="AF92" i="13"/>
  <c r="AF84" i="11"/>
  <c r="CL84" i="11" s="1"/>
  <c r="AF83" i="11"/>
  <c r="CL83" i="11" s="1"/>
  <c r="AF82" i="11"/>
  <c r="CL82" i="11" s="1"/>
  <c r="AF81" i="11"/>
  <c r="CL81" i="11" s="1"/>
  <c r="AF80" i="11"/>
  <c r="CL80" i="11" s="1"/>
  <c r="CL85" i="11" s="1"/>
  <c r="AF92" i="11"/>
  <c r="L1308" i="23"/>
  <c r="L1307" i="23"/>
  <c r="L1306" i="23"/>
  <c r="L1305" i="23"/>
  <c r="L1304" i="23"/>
  <c r="L1303" i="23"/>
  <c r="L1302" i="23"/>
  <c r="L1301" i="23"/>
  <c r="L1300" i="23"/>
  <c r="L1299" i="23"/>
  <c r="L1298" i="23"/>
  <c r="L1297" i="23"/>
  <c r="L1296" i="23"/>
  <c r="L1295" i="23"/>
  <c r="L1294" i="23"/>
  <c r="L1293" i="23"/>
  <c r="L1292" i="23"/>
  <c r="L1291" i="23"/>
  <c r="L1290" i="23"/>
  <c r="L1289" i="23"/>
  <c r="L1288" i="23"/>
  <c r="L1287" i="23"/>
  <c r="L1286" i="23"/>
  <c r="L1285" i="23"/>
  <c r="L1284" i="23"/>
  <c r="L1283" i="23"/>
  <c r="L1282" i="23"/>
  <c r="L1281" i="23"/>
  <c r="L1280" i="23"/>
  <c r="L1279" i="23"/>
  <c r="L1278" i="23"/>
  <c r="L1277" i="23"/>
  <c r="L1276" i="23"/>
  <c r="L1275" i="23"/>
  <c r="L1274" i="23"/>
  <c r="L1273" i="23"/>
  <c r="L1272" i="23"/>
  <c r="L1271" i="23"/>
  <c r="L1270" i="23"/>
  <c r="L1269" i="23"/>
  <c r="L1268" i="23"/>
  <c r="L1267" i="23"/>
  <c r="L1266" i="23"/>
  <c r="L1265" i="23"/>
  <c r="AF78" i="13"/>
  <c r="AF78" i="11"/>
  <c r="Q5206" i="25"/>
  <c r="Q5205" i="25"/>
  <c r="Q5204" i="25"/>
  <c r="Q5203" i="25"/>
  <c r="Q5202" i="25"/>
  <c r="Q5201" i="25"/>
  <c r="Q5200" i="25"/>
  <c r="Q5199" i="25"/>
  <c r="Q5198" i="25"/>
  <c r="Q5197" i="25"/>
  <c r="Q5196" i="25"/>
  <c r="Q5195" i="25"/>
  <c r="Q5194" i="25"/>
  <c r="Q5193" i="25"/>
  <c r="Q5192" i="25"/>
  <c r="Q5191" i="25"/>
  <c r="Q5190" i="25"/>
  <c r="Q5189" i="25"/>
  <c r="Q5188" i="25"/>
  <c r="Q5187" i="25"/>
  <c r="Q5186" i="25"/>
  <c r="Q5185" i="25"/>
  <c r="Q5184" i="25"/>
  <c r="Q5183" i="25"/>
  <c r="Q5182" i="25"/>
  <c r="Q5181" i="25"/>
  <c r="Q5180" i="25"/>
  <c r="Q5179" i="25"/>
  <c r="Q5178" i="25"/>
  <c r="Q5177" i="25"/>
  <c r="Q5176" i="25"/>
  <c r="Q5175" i="25"/>
  <c r="Q5174" i="25"/>
  <c r="Q5173" i="25"/>
  <c r="Q5172" i="25"/>
  <c r="Q5171" i="25"/>
  <c r="Q5170" i="25"/>
  <c r="Q5169" i="25"/>
  <c r="Q5168" i="25"/>
  <c r="Q5167" i="25"/>
  <c r="Q5166" i="25"/>
  <c r="Q5165" i="25"/>
  <c r="Q5164" i="25"/>
  <c r="Q5163" i="25"/>
  <c r="Q5162" i="25"/>
  <c r="Q5161" i="25"/>
  <c r="Q5160" i="25"/>
  <c r="Q5159" i="25"/>
  <c r="Q5158" i="25"/>
  <c r="Q5157" i="25"/>
  <c r="Q5156" i="25"/>
  <c r="Q5155" i="25"/>
  <c r="Q5154" i="25"/>
  <c r="Q5153" i="25"/>
  <c r="Q5152" i="25"/>
  <c r="Q5151" i="25"/>
  <c r="Q5150" i="25"/>
  <c r="Q5149" i="25"/>
  <c r="Q5148" i="25"/>
  <c r="Q5147" i="25"/>
  <c r="Q5146" i="25"/>
  <c r="Q5145" i="25"/>
  <c r="Q5144" i="25"/>
  <c r="Q5143" i="25"/>
  <c r="Q5142" i="25"/>
  <c r="Q5141" i="25"/>
  <c r="Q5140" i="25"/>
  <c r="Q5139" i="25"/>
  <c r="Q5138" i="25"/>
  <c r="Q5137" i="25"/>
  <c r="Q5136" i="25"/>
  <c r="Q5135" i="25"/>
  <c r="Q5134" i="25"/>
  <c r="Q5133" i="25"/>
  <c r="Q5132" i="25"/>
  <c r="Q5131" i="25"/>
  <c r="Q5130" i="25"/>
  <c r="Q5129" i="25"/>
  <c r="Q5128" i="25"/>
  <c r="Q5127" i="25"/>
  <c r="Q5126" i="25"/>
  <c r="Q5125" i="25"/>
  <c r="Q5124" i="25"/>
  <c r="Q5123" i="25"/>
  <c r="Q5122" i="25"/>
  <c r="Q5121" i="25"/>
  <c r="Q5120" i="25"/>
  <c r="Q5119" i="25"/>
  <c r="Q5118" i="25"/>
  <c r="Q5117" i="25"/>
  <c r="Q5116" i="25"/>
  <c r="Q5115" i="25"/>
  <c r="Q5114" i="25"/>
  <c r="Q5113" i="25"/>
  <c r="Q5112" i="25"/>
  <c r="Q5111" i="25"/>
  <c r="Q5110" i="25"/>
  <c r="Q5109" i="25"/>
  <c r="Q5108" i="25"/>
  <c r="Q5107" i="25"/>
  <c r="Q5106" i="25"/>
  <c r="Q5105" i="25"/>
  <c r="Q5104" i="25"/>
  <c r="Q5103" i="25"/>
  <c r="Q5102" i="25"/>
  <c r="Q5101" i="25"/>
  <c r="Q5100" i="25"/>
  <c r="Q5099" i="25"/>
  <c r="Q5098" i="25"/>
  <c r="Q5097" i="25"/>
  <c r="Q5096" i="25"/>
  <c r="Q5095" i="25"/>
  <c r="Q5094" i="25"/>
  <c r="Q5093" i="25"/>
  <c r="Q5092" i="25"/>
  <c r="Q5091" i="25"/>
  <c r="Q5090" i="25"/>
  <c r="Q5089" i="25"/>
  <c r="Q5088" i="25"/>
  <c r="Q5087" i="25"/>
  <c r="Q5086" i="25"/>
  <c r="Q5085" i="25"/>
  <c r="Q5084" i="25"/>
  <c r="Q5083" i="25"/>
  <c r="Q5082" i="25"/>
  <c r="Q5081" i="25"/>
  <c r="Q5080" i="25"/>
  <c r="Q5079" i="25"/>
  <c r="Q5078" i="25"/>
  <c r="Q5077" i="25"/>
  <c r="Q5076" i="25"/>
  <c r="Q5075" i="25"/>
  <c r="Q5074" i="25"/>
  <c r="Q5073" i="25"/>
  <c r="Q5072" i="25"/>
  <c r="Q5071" i="25"/>
  <c r="Q5070" i="25"/>
  <c r="Q5069" i="25"/>
  <c r="Q5068" i="25"/>
  <c r="Q5067" i="25"/>
  <c r="Q5066" i="25"/>
  <c r="Q5065" i="25"/>
  <c r="Q5064" i="25"/>
  <c r="Q5063" i="25"/>
  <c r="Q5062" i="25"/>
  <c r="Q5061" i="25"/>
  <c r="Q5060" i="25"/>
  <c r="Q5059" i="25"/>
  <c r="Q5058" i="25"/>
  <c r="Q5057" i="25"/>
  <c r="Q5056" i="25"/>
  <c r="CL85" i="13" l="1"/>
  <c r="AF85" i="11"/>
  <c r="AF85" i="13"/>
  <c r="AF141" i="11"/>
  <c r="AF134" i="11"/>
  <c r="AE134" i="11"/>
  <c r="AD134" i="11"/>
  <c r="AC134" i="11"/>
  <c r="AF119" i="11"/>
  <c r="CL119" i="11" s="1"/>
  <c r="AE119" i="11"/>
  <c r="CK119" i="11" s="1"/>
  <c r="AD119" i="11"/>
  <c r="CJ119" i="11" s="1"/>
  <c r="AF118" i="11"/>
  <c r="CL118" i="11" s="1"/>
  <c r="AE118" i="11"/>
  <c r="CK118" i="11" s="1"/>
  <c r="AD118" i="11"/>
  <c r="CJ118" i="11" s="1"/>
  <c r="AF117" i="11"/>
  <c r="CL117" i="11" s="1"/>
  <c r="AE117" i="11"/>
  <c r="CK117" i="11" s="1"/>
  <c r="AD117" i="11"/>
  <c r="CJ117" i="11" s="1"/>
  <c r="AF116" i="11"/>
  <c r="CL116" i="11" s="1"/>
  <c r="AE116" i="11"/>
  <c r="CK116" i="11" s="1"/>
  <c r="AD116" i="11"/>
  <c r="CJ116" i="11" s="1"/>
  <c r="AF115" i="11"/>
  <c r="CL115" i="11" s="1"/>
  <c r="AE115" i="11"/>
  <c r="CK115" i="11" s="1"/>
  <c r="AD115" i="11"/>
  <c r="CJ115" i="11" s="1"/>
  <c r="AF113" i="11"/>
  <c r="AE113" i="11"/>
  <c r="AF106" i="11"/>
  <c r="AE106" i="11"/>
  <c r="AF99" i="11"/>
  <c r="AE99" i="11"/>
  <c r="AF141" i="13"/>
  <c r="AF134" i="13"/>
  <c r="AF119" i="13"/>
  <c r="CL119" i="13" s="1"/>
  <c r="AE119" i="13"/>
  <c r="CK119" i="13" s="1"/>
  <c r="AD119" i="13"/>
  <c r="CJ119" i="13" s="1"/>
  <c r="AF118" i="13"/>
  <c r="CL118" i="13" s="1"/>
  <c r="AE118" i="13"/>
  <c r="CK118" i="13" s="1"/>
  <c r="AD118" i="13"/>
  <c r="CJ118" i="13" s="1"/>
  <c r="AF117" i="13"/>
  <c r="CL117" i="13" s="1"/>
  <c r="AE117" i="13"/>
  <c r="CK117" i="13" s="1"/>
  <c r="AD117" i="13"/>
  <c r="CJ117" i="13" s="1"/>
  <c r="AF116" i="13"/>
  <c r="CL116" i="13" s="1"/>
  <c r="AE116" i="13"/>
  <c r="CK116" i="13" s="1"/>
  <c r="AD116" i="13"/>
  <c r="CJ116" i="13" s="1"/>
  <c r="AF115" i="13"/>
  <c r="CL115" i="13" s="1"/>
  <c r="AE115" i="13"/>
  <c r="CK115" i="13" s="1"/>
  <c r="AD115" i="13"/>
  <c r="CJ115" i="13" s="1"/>
  <c r="AF113" i="13"/>
  <c r="AE113" i="13"/>
  <c r="AF106" i="13"/>
  <c r="AE106" i="13"/>
  <c r="AF99" i="13"/>
  <c r="AE99" i="13"/>
  <c r="AF141" i="15"/>
  <c r="AF134" i="15"/>
  <c r="AE134" i="15"/>
  <c r="AF113" i="15"/>
  <c r="AE113" i="15"/>
  <c r="AF106" i="15"/>
  <c r="AE106" i="15"/>
  <c r="AF98" i="15"/>
  <c r="CL98" i="15" s="1"/>
  <c r="AE98" i="15"/>
  <c r="CK98" i="15" s="1"/>
  <c r="AF97" i="15"/>
  <c r="CL97" i="15" s="1"/>
  <c r="AE97" i="15"/>
  <c r="CK97" i="15" s="1"/>
  <c r="AF96" i="15"/>
  <c r="CL96" i="15" s="1"/>
  <c r="AE96" i="15"/>
  <c r="CK96" i="15" s="1"/>
  <c r="AF95" i="15"/>
  <c r="CL95" i="15" s="1"/>
  <c r="AE95" i="15"/>
  <c r="CK95" i="15" s="1"/>
  <c r="AF94" i="15"/>
  <c r="CL94" i="15" s="1"/>
  <c r="AE94" i="15"/>
  <c r="CK94" i="15" s="1"/>
  <c r="AF92" i="15"/>
  <c r="AE92" i="15"/>
  <c r="AF85" i="15"/>
  <c r="AE85" i="15"/>
  <c r="AF78" i="15"/>
  <c r="AE78" i="15"/>
  <c r="AF141" i="14"/>
  <c r="AF134" i="14"/>
  <c r="AF113" i="14"/>
  <c r="AE113" i="14"/>
  <c r="AF106" i="14"/>
  <c r="AE106" i="14"/>
  <c r="AF98" i="14"/>
  <c r="CL98" i="14" s="1"/>
  <c r="AE98" i="14"/>
  <c r="CK98" i="14" s="1"/>
  <c r="AF97" i="14"/>
  <c r="CL97" i="14" s="1"/>
  <c r="AE97" i="14"/>
  <c r="CK97" i="14" s="1"/>
  <c r="AF96" i="14"/>
  <c r="CL96" i="14" s="1"/>
  <c r="AE96" i="14"/>
  <c r="CK96" i="14" s="1"/>
  <c r="AF95" i="14"/>
  <c r="CL95" i="14" s="1"/>
  <c r="AE95" i="14"/>
  <c r="CK95" i="14" s="1"/>
  <c r="AF94" i="14"/>
  <c r="CL94" i="14" s="1"/>
  <c r="AE94" i="14"/>
  <c r="CK94" i="14" s="1"/>
  <c r="AF92" i="14"/>
  <c r="AE92" i="14"/>
  <c r="CL120" i="11" l="1"/>
  <c r="CL120" i="13"/>
  <c r="CL99" i="15"/>
  <c r="CL99" i="14"/>
  <c r="CJ120" i="11"/>
  <c r="CK120" i="13"/>
  <c r="AF118" i="14"/>
  <c r="CL118" i="14" s="1"/>
  <c r="AF119" i="15"/>
  <c r="CL119" i="15" s="1"/>
  <c r="AF119" i="14"/>
  <c r="CL119" i="14" s="1"/>
  <c r="CJ120" i="13"/>
  <c r="CK120" i="11"/>
  <c r="CK99" i="14"/>
  <c r="CK99" i="15"/>
  <c r="AF115" i="15"/>
  <c r="CL115" i="15" s="1"/>
  <c r="AF115" i="14"/>
  <c r="CL115" i="14" s="1"/>
  <c r="AF116" i="15"/>
  <c r="CL116" i="15" s="1"/>
  <c r="AF116" i="14"/>
  <c r="CL116" i="14" s="1"/>
  <c r="AF117" i="15"/>
  <c r="CL117" i="15" s="1"/>
  <c r="AF117" i="14"/>
  <c r="CL117" i="14" s="1"/>
  <c r="AF118" i="15"/>
  <c r="CL118" i="15" s="1"/>
  <c r="AE118" i="14"/>
  <c r="CK118" i="14" s="1"/>
  <c r="AE119" i="15"/>
  <c r="CK119" i="15" s="1"/>
  <c r="AE119" i="14"/>
  <c r="CK119" i="14" s="1"/>
  <c r="AE115" i="14"/>
  <c r="CK115" i="14" s="1"/>
  <c r="AE116" i="15"/>
  <c r="CK116" i="15" s="1"/>
  <c r="AE116" i="14"/>
  <c r="CK116" i="14" s="1"/>
  <c r="AE117" i="15"/>
  <c r="CK117" i="15" s="1"/>
  <c r="AE117" i="14"/>
  <c r="CK117" i="14" s="1"/>
  <c r="AE118" i="15"/>
  <c r="CK118" i="15" s="1"/>
  <c r="AF99" i="15"/>
  <c r="AF162" i="15" s="1"/>
  <c r="CL162" i="15" s="1"/>
  <c r="AD120" i="11"/>
  <c r="AF120" i="13"/>
  <c r="AE99" i="14"/>
  <c r="AE99" i="15"/>
  <c r="AF99" i="14"/>
  <c r="AF162" i="14" s="1"/>
  <c r="CL162" i="14" s="1"/>
  <c r="AE115" i="15"/>
  <c r="CK115" i="15" s="1"/>
  <c r="AE120" i="11"/>
  <c r="AD120" i="13"/>
  <c r="AF120" i="11"/>
  <c r="AE120" i="13"/>
  <c r="AF85" i="14"/>
  <c r="AE85" i="14"/>
  <c r="AF78" i="14"/>
  <c r="AE78" i="14"/>
  <c r="BZ154" i="11"/>
  <c r="BZ153" i="11"/>
  <c r="BZ152" i="11"/>
  <c r="BZ151" i="11"/>
  <c r="BZ150" i="11"/>
  <c r="BZ147" i="11"/>
  <c r="BZ146" i="11"/>
  <c r="BZ145" i="11"/>
  <c r="BZ144" i="11"/>
  <c r="BZ143" i="11"/>
  <c r="BZ133" i="11"/>
  <c r="BZ132" i="11"/>
  <c r="BZ131" i="11"/>
  <c r="BZ130" i="11"/>
  <c r="BZ129" i="11"/>
  <c r="BZ126" i="11"/>
  <c r="BZ125" i="11"/>
  <c r="BZ124" i="11"/>
  <c r="BZ123" i="11"/>
  <c r="BZ122" i="11"/>
  <c r="BZ112" i="11"/>
  <c r="BZ111" i="11"/>
  <c r="BZ110" i="11"/>
  <c r="BZ109" i="11"/>
  <c r="BZ108" i="11"/>
  <c r="BZ105" i="11"/>
  <c r="BZ104" i="11"/>
  <c r="BZ103" i="11"/>
  <c r="BZ102" i="11"/>
  <c r="BZ101" i="11"/>
  <c r="BZ98" i="11"/>
  <c r="BZ97" i="11"/>
  <c r="BZ96" i="11"/>
  <c r="BZ95" i="11"/>
  <c r="BZ94" i="11"/>
  <c r="BZ91" i="11"/>
  <c r="BZ90" i="11"/>
  <c r="BZ89" i="11"/>
  <c r="BZ88" i="11"/>
  <c r="BZ87" i="11"/>
  <c r="BZ77" i="11"/>
  <c r="BZ76" i="11"/>
  <c r="BZ75" i="11"/>
  <c r="BZ74" i="11"/>
  <c r="BZ73" i="11"/>
  <c r="BZ70" i="11"/>
  <c r="BZ69" i="11"/>
  <c r="BZ68" i="11"/>
  <c r="BZ67" i="11"/>
  <c r="BZ66" i="11"/>
  <c r="BZ63" i="11"/>
  <c r="BZ62" i="11"/>
  <c r="BZ61" i="11"/>
  <c r="BZ60" i="11"/>
  <c r="BZ59" i="11"/>
  <c r="BZ56" i="11"/>
  <c r="BZ55" i="11"/>
  <c r="BZ54" i="11"/>
  <c r="BZ53" i="11"/>
  <c r="BZ52" i="11"/>
  <c r="BZ49" i="11"/>
  <c r="BZ48" i="11"/>
  <c r="BZ47" i="11"/>
  <c r="BZ46" i="11"/>
  <c r="BZ45" i="11"/>
  <c r="BZ42" i="11"/>
  <c r="BZ41" i="11"/>
  <c r="BZ40" i="11"/>
  <c r="BZ39" i="11"/>
  <c r="BZ38" i="11"/>
  <c r="BZ35" i="11"/>
  <c r="BZ34" i="11"/>
  <c r="BZ33" i="11"/>
  <c r="BZ32" i="11"/>
  <c r="BZ31" i="11"/>
  <c r="BZ28" i="11"/>
  <c r="BZ27" i="11"/>
  <c r="BZ26" i="11"/>
  <c r="BZ25" i="11"/>
  <c r="BZ24" i="11"/>
  <c r="BZ21" i="11"/>
  <c r="BZ20" i="11"/>
  <c r="BZ19" i="11"/>
  <c r="BZ18" i="11"/>
  <c r="BZ17" i="11"/>
  <c r="BZ14" i="11"/>
  <c r="BZ13" i="11"/>
  <c r="BZ12" i="11"/>
  <c r="BZ11" i="11"/>
  <c r="BZ10" i="11"/>
  <c r="BZ154" i="14"/>
  <c r="BZ153" i="14"/>
  <c r="BZ152" i="14"/>
  <c r="BZ151" i="14"/>
  <c r="BZ150" i="14"/>
  <c r="BZ147" i="14"/>
  <c r="BZ146" i="14"/>
  <c r="BZ145" i="14"/>
  <c r="BZ144" i="14"/>
  <c r="BZ143" i="14"/>
  <c r="BZ133" i="14"/>
  <c r="BZ132" i="14"/>
  <c r="BZ131" i="14"/>
  <c r="BZ130" i="14"/>
  <c r="BZ129" i="14"/>
  <c r="BZ126" i="14"/>
  <c r="BZ125" i="14"/>
  <c r="BZ124" i="14"/>
  <c r="BZ123" i="14"/>
  <c r="BZ122" i="14"/>
  <c r="BZ112" i="14"/>
  <c r="BZ111" i="14"/>
  <c r="BZ110" i="14"/>
  <c r="BZ109" i="14"/>
  <c r="BZ108" i="14"/>
  <c r="BZ105" i="14"/>
  <c r="BZ104" i="14"/>
  <c r="BZ103" i="14"/>
  <c r="BZ102" i="14"/>
  <c r="BZ101" i="14"/>
  <c r="BZ91" i="14"/>
  <c r="BZ90" i="14"/>
  <c r="BZ89" i="14"/>
  <c r="BZ88" i="14"/>
  <c r="BZ87" i="14"/>
  <c r="BZ84" i="14"/>
  <c r="BZ83" i="14"/>
  <c r="BZ82" i="14"/>
  <c r="BZ81" i="14"/>
  <c r="BZ80" i="14"/>
  <c r="BZ77" i="14"/>
  <c r="BZ76" i="14"/>
  <c r="BZ75" i="14"/>
  <c r="BZ74" i="14"/>
  <c r="BZ73" i="14"/>
  <c r="BZ70" i="14"/>
  <c r="BZ69" i="14"/>
  <c r="BZ68" i="14"/>
  <c r="BZ67" i="14"/>
  <c r="BZ66" i="14"/>
  <c r="BZ63" i="14"/>
  <c r="BZ62" i="14"/>
  <c r="BZ61" i="14"/>
  <c r="BZ60" i="14"/>
  <c r="BZ59" i="14"/>
  <c r="BZ56" i="14"/>
  <c r="BZ55" i="14"/>
  <c r="BZ54" i="14"/>
  <c r="BZ53" i="14"/>
  <c r="BZ52" i="14"/>
  <c r="BZ49" i="14"/>
  <c r="BZ48" i="14"/>
  <c r="BZ47" i="14"/>
  <c r="BZ46" i="14"/>
  <c r="BZ45" i="14"/>
  <c r="BZ42" i="14"/>
  <c r="BZ41" i="14"/>
  <c r="BZ40" i="14"/>
  <c r="BZ39" i="14"/>
  <c r="BZ38" i="14"/>
  <c r="BZ35" i="14"/>
  <c r="BZ34" i="14"/>
  <c r="BZ33" i="14"/>
  <c r="BZ32" i="14"/>
  <c r="BZ31" i="14"/>
  <c r="BZ28" i="14"/>
  <c r="BZ27" i="14"/>
  <c r="BZ26" i="14"/>
  <c r="BZ25" i="14"/>
  <c r="BZ24" i="14"/>
  <c r="BZ21" i="14"/>
  <c r="BZ20" i="14"/>
  <c r="BZ19" i="14"/>
  <c r="BZ18" i="14"/>
  <c r="BZ17" i="14"/>
  <c r="BZ14" i="14"/>
  <c r="BZ13" i="14"/>
  <c r="BZ12" i="14"/>
  <c r="BZ11" i="14"/>
  <c r="BZ154" i="15"/>
  <c r="BZ153" i="15"/>
  <c r="BZ152" i="15"/>
  <c r="BZ151" i="15"/>
  <c r="BZ150" i="15"/>
  <c r="BZ147" i="15"/>
  <c r="BZ146" i="15"/>
  <c r="BZ145" i="15"/>
  <c r="BZ144" i="15"/>
  <c r="BZ143" i="15"/>
  <c r="BZ133" i="15"/>
  <c r="BZ132" i="15"/>
  <c r="BZ131" i="15"/>
  <c r="BZ130" i="15"/>
  <c r="BZ129" i="15"/>
  <c r="BZ126" i="15"/>
  <c r="BZ125" i="15"/>
  <c r="BZ124" i="15"/>
  <c r="BZ123" i="15"/>
  <c r="BZ122" i="15"/>
  <c r="BZ112" i="15"/>
  <c r="BZ111" i="15"/>
  <c r="BZ110" i="15"/>
  <c r="BZ109" i="15"/>
  <c r="BZ108" i="15"/>
  <c r="BZ105" i="15"/>
  <c r="BZ104" i="15"/>
  <c r="BZ103" i="15"/>
  <c r="BZ102" i="15"/>
  <c r="BZ101" i="15"/>
  <c r="BZ91" i="15"/>
  <c r="BZ90" i="15"/>
  <c r="BZ89" i="15"/>
  <c r="BZ88" i="15"/>
  <c r="BZ87" i="15"/>
  <c r="BZ84" i="15"/>
  <c r="BZ83" i="15"/>
  <c r="BZ82" i="15"/>
  <c r="BZ81" i="15"/>
  <c r="BZ80" i="15"/>
  <c r="BZ77" i="15"/>
  <c r="BZ76" i="15"/>
  <c r="BZ75" i="15"/>
  <c r="BZ74" i="15"/>
  <c r="BZ73" i="15"/>
  <c r="BZ70" i="15"/>
  <c r="BZ69" i="15"/>
  <c r="BZ68" i="15"/>
  <c r="BZ67" i="15"/>
  <c r="BZ66" i="15"/>
  <c r="BZ63" i="15"/>
  <c r="BZ62" i="15"/>
  <c r="BZ61" i="15"/>
  <c r="BZ60" i="15"/>
  <c r="BZ59" i="15"/>
  <c r="BZ56" i="15"/>
  <c r="BZ55" i="15"/>
  <c r="BZ54" i="15"/>
  <c r="BZ53" i="15"/>
  <c r="BZ52" i="15"/>
  <c r="BZ49" i="15"/>
  <c r="BZ48" i="15"/>
  <c r="BZ47" i="15"/>
  <c r="BZ46" i="15"/>
  <c r="BZ45" i="15"/>
  <c r="BZ42" i="15"/>
  <c r="BZ41" i="15"/>
  <c r="BZ40" i="15"/>
  <c r="BZ39" i="15"/>
  <c r="BZ38" i="15"/>
  <c r="BZ35" i="15"/>
  <c r="BZ34" i="15"/>
  <c r="BZ33" i="15"/>
  <c r="BZ32" i="15"/>
  <c r="BZ31" i="15"/>
  <c r="BZ28" i="15"/>
  <c r="BZ27" i="15"/>
  <c r="BZ26" i="15"/>
  <c r="BZ25" i="15"/>
  <c r="BZ24" i="15"/>
  <c r="BZ21" i="15"/>
  <c r="BZ20" i="15"/>
  <c r="BZ19" i="15"/>
  <c r="BZ18" i="15"/>
  <c r="BZ17" i="15"/>
  <c r="BZ14" i="15"/>
  <c r="BZ13" i="15"/>
  <c r="BZ12" i="15"/>
  <c r="BZ11" i="15"/>
  <c r="BZ10" i="15"/>
  <c r="AF162" i="11"/>
  <c r="CL162" i="11" s="1"/>
  <c r="AF161" i="11"/>
  <c r="CL161" i="11" s="1"/>
  <c r="AF160" i="11"/>
  <c r="CL160" i="11" s="1"/>
  <c r="AF159" i="11"/>
  <c r="CL159" i="11" s="1"/>
  <c r="AF158" i="11"/>
  <c r="CL158" i="11" s="1"/>
  <c r="AF157" i="11"/>
  <c r="CL157" i="11" s="1"/>
  <c r="AF162" i="13"/>
  <c r="CL162" i="13" s="1"/>
  <c r="AF161" i="13"/>
  <c r="CL161" i="13" s="1"/>
  <c r="AF160" i="13"/>
  <c r="CL160" i="13" s="1"/>
  <c r="AF159" i="13"/>
  <c r="CL159" i="13" s="1"/>
  <c r="AF158" i="13"/>
  <c r="CL158" i="13" s="1"/>
  <c r="AF157" i="13"/>
  <c r="CL157" i="13" s="1"/>
  <c r="AF161" i="14"/>
  <c r="CL161" i="14" s="1"/>
  <c r="AF160" i="14"/>
  <c r="CL160" i="14" s="1"/>
  <c r="AF159" i="14"/>
  <c r="CL159" i="14" s="1"/>
  <c r="AF158" i="14"/>
  <c r="CL158" i="14" s="1"/>
  <c r="AF157" i="14"/>
  <c r="CL157" i="14" s="1"/>
  <c r="AF161" i="15"/>
  <c r="CL161" i="15" s="1"/>
  <c r="AF160" i="15"/>
  <c r="CL160" i="15" s="1"/>
  <c r="AF159" i="15"/>
  <c r="CL159" i="15" s="1"/>
  <c r="AF158" i="15"/>
  <c r="CL158" i="15" s="1"/>
  <c r="AF157" i="15"/>
  <c r="CL157" i="15" s="1"/>
  <c r="CL120" i="14" l="1"/>
  <c r="CL120" i="15"/>
  <c r="CK120" i="14"/>
  <c r="CK120" i="15"/>
  <c r="AE120" i="14"/>
  <c r="AF120" i="15"/>
  <c r="AF120" i="14"/>
  <c r="AE120" i="15"/>
  <c r="BZ36" i="11"/>
  <c r="BZ22" i="14"/>
  <c r="BZ50" i="14"/>
  <c r="BZ155" i="11"/>
  <c r="BZ29" i="15"/>
  <c r="BZ64" i="11"/>
  <c r="BZ134" i="14"/>
  <c r="BZ57" i="15"/>
  <c r="BZ148" i="15"/>
  <c r="BZ15" i="11"/>
  <c r="BZ85" i="15"/>
  <c r="BZ92" i="11"/>
  <c r="BZ127" i="15"/>
  <c r="BZ148" i="11"/>
  <c r="BZ22" i="15"/>
  <c r="BZ64" i="15"/>
  <c r="BZ43" i="14"/>
  <c r="BZ22" i="11"/>
  <c r="BZ106" i="15"/>
  <c r="BZ148" i="14"/>
  <c r="BZ43" i="11"/>
  <c r="BZ43" i="15"/>
  <c r="BZ64" i="14"/>
  <c r="BZ57" i="11"/>
  <c r="BZ78" i="11"/>
  <c r="BZ57" i="14"/>
  <c r="BZ15" i="15"/>
  <c r="BZ113" i="15"/>
  <c r="BZ36" i="14"/>
  <c r="BZ29" i="11"/>
  <c r="BZ71" i="11"/>
  <c r="BZ127" i="11"/>
  <c r="BZ50" i="15"/>
  <c r="BZ92" i="15"/>
  <c r="BZ71" i="14"/>
  <c r="BZ155" i="14"/>
  <c r="BZ50" i="11"/>
  <c r="BZ36" i="15"/>
  <c r="BZ15" i="14"/>
  <c r="BZ113" i="11"/>
  <c r="BZ71" i="15"/>
  <c r="BZ155" i="15"/>
  <c r="BZ29" i="14"/>
  <c r="BZ106" i="14"/>
  <c r="BZ127" i="14"/>
  <c r="BZ134" i="11"/>
  <c r="BZ106" i="11"/>
  <c r="BZ99" i="11"/>
  <c r="BZ134" i="15"/>
  <c r="BZ78" i="15"/>
  <c r="BZ113" i="14"/>
  <c r="BZ78" i="14"/>
  <c r="BZ92" i="14"/>
  <c r="BZ85" i="14"/>
  <c r="AE134" i="14" l="1"/>
  <c r="AD134" i="14"/>
  <c r="AC134" i="14"/>
  <c r="AD134" i="15"/>
  <c r="AC134" i="15"/>
  <c r="BY154" i="13" l="1"/>
  <c r="BY153" i="13"/>
  <c r="BY152" i="13"/>
  <c r="BY151" i="13"/>
  <c r="BY150" i="13"/>
  <c r="BY147" i="13"/>
  <c r="BY146" i="13"/>
  <c r="BY145" i="13"/>
  <c r="BY144" i="13"/>
  <c r="BY143" i="13"/>
  <c r="BY133" i="13"/>
  <c r="BY132" i="13"/>
  <c r="BY131" i="13"/>
  <c r="BY130" i="13"/>
  <c r="BY129" i="13"/>
  <c r="BY126" i="13"/>
  <c r="BY125" i="13"/>
  <c r="BY124" i="13"/>
  <c r="BY123" i="13"/>
  <c r="BY122" i="13"/>
  <c r="BY112" i="13"/>
  <c r="BY111" i="13"/>
  <c r="BY110" i="13"/>
  <c r="BY109" i="13"/>
  <c r="BY108" i="13"/>
  <c r="BY105" i="13"/>
  <c r="BY104" i="13"/>
  <c r="BY103" i="13"/>
  <c r="BY102" i="13"/>
  <c r="BY101" i="13"/>
  <c r="BY98" i="13"/>
  <c r="BY97" i="13"/>
  <c r="BY96" i="13"/>
  <c r="BY95" i="13"/>
  <c r="BY94" i="13"/>
  <c r="BY91" i="13"/>
  <c r="BY90" i="13"/>
  <c r="BY89" i="13"/>
  <c r="BY88" i="13"/>
  <c r="BY87" i="13"/>
  <c r="BY77" i="13"/>
  <c r="BY76" i="13"/>
  <c r="BY75" i="13"/>
  <c r="BY74" i="13"/>
  <c r="BY73" i="13"/>
  <c r="BY70" i="13"/>
  <c r="BY69" i="13"/>
  <c r="BY68" i="13"/>
  <c r="BY67" i="13"/>
  <c r="BY66" i="13"/>
  <c r="BY63" i="13"/>
  <c r="BY62" i="13"/>
  <c r="BY61" i="13"/>
  <c r="BY60" i="13"/>
  <c r="BY59" i="13"/>
  <c r="BY56" i="13"/>
  <c r="BY55" i="13"/>
  <c r="BY54" i="13"/>
  <c r="BY53" i="13"/>
  <c r="BY52" i="13"/>
  <c r="BY49" i="13"/>
  <c r="BY48" i="13"/>
  <c r="BY47" i="13"/>
  <c r="BY46" i="13"/>
  <c r="BY45" i="13"/>
  <c r="BY42" i="13"/>
  <c r="BY41" i="13"/>
  <c r="BY40" i="13"/>
  <c r="BY39" i="13"/>
  <c r="BY38" i="13"/>
  <c r="BY35" i="13"/>
  <c r="BY34" i="13"/>
  <c r="BY33" i="13"/>
  <c r="BY32" i="13"/>
  <c r="BY31" i="13"/>
  <c r="BY28" i="13"/>
  <c r="BY27" i="13"/>
  <c r="BY26" i="13"/>
  <c r="BY25" i="13"/>
  <c r="BY24" i="13"/>
  <c r="BY21" i="13"/>
  <c r="BY20" i="13"/>
  <c r="BY19" i="13"/>
  <c r="BY18" i="13"/>
  <c r="BY17" i="13"/>
  <c r="BY14" i="13"/>
  <c r="BY13" i="13"/>
  <c r="BY12" i="13"/>
  <c r="BY11" i="13"/>
  <c r="BY10" i="13"/>
  <c r="BY154" i="14"/>
  <c r="BY153" i="14"/>
  <c r="BY152" i="14"/>
  <c r="BY151" i="14"/>
  <c r="BY150" i="14"/>
  <c r="BY147" i="14"/>
  <c r="BY146" i="14"/>
  <c r="BY145" i="14"/>
  <c r="BY144" i="14"/>
  <c r="BY143" i="14"/>
  <c r="BY133" i="14"/>
  <c r="BY132" i="14"/>
  <c r="BY131" i="14"/>
  <c r="BY130" i="14"/>
  <c r="BY129" i="14"/>
  <c r="BY126" i="14"/>
  <c r="BY125" i="14"/>
  <c r="BY124" i="14"/>
  <c r="BY123" i="14"/>
  <c r="BY122" i="14"/>
  <c r="BY112" i="14"/>
  <c r="BY111" i="14"/>
  <c r="BY110" i="14"/>
  <c r="BY109" i="14"/>
  <c r="BY108" i="14"/>
  <c r="BY105" i="14"/>
  <c r="BY104" i="14"/>
  <c r="BY103" i="14"/>
  <c r="BY102" i="14"/>
  <c r="BY101" i="14"/>
  <c r="BY91" i="14"/>
  <c r="BY90" i="14"/>
  <c r="BY89" i="14"/>
  <c r="BY88" i="14"/>
  <c r="BY87" i="14"/>
  <c r="BY84" i="14"/>
  <c r="BY83" i="14"/>
  <c r="BY82" i="14"/>
  <c r="BY81" i="14"/>
  <c r="BY80" i="14"/>
  <c r="BY77" i="14"/>
  <c r="BY76" i="14"/>
  <c r="BY75" i="14"/>
  <c r="BY74" i="14"/>
  <c r="BY73" i="14"/>
  <c r="BY70" i="14"/>
  <c r="BY69" i="14"/>
  <c r="BY68" i="14"/>
  <c r="BY67" i="14"/>
  <c r="BY66" i="14"/>
  <c r="BY63" i="14"/>
  <c r="BY62" i="14"/>
  <c r="BY61" i="14"/>
  <c r="BY60" i="14"/>
  <c r="BY59" i="14"/>
  <c r="BY56" i="14"/>
  <c r="BY55" i="14"/>
  <c r="BY54" i="14"/>
  <c r="BY53" i="14"/>
  <c r="BY52" i="14"/>
  <c r="BY49" i="14"/>
  <c r="BY48" i="14"/>
  <c r="BY47" i="14"/>
  <c r="BY46" i="14"/>
  <c r="BY45" i="14"/>
  <c r="BY42" i="14"/>
  <c r="BY41" i="14"/>
  <c r="BY40" i="14"/>
  <c r="BY39" i="14"/>
  <c r="BY38" i="14"/>
  <c r="BY35" i="14"/>
  <c r="BY34" i="14"/>
  <c r="BY33" i="14"/>
  <c r="BY32" i="14"/>
  <c r="BY31" i="14"/>
  <c r="BY28" i="14"/>
  <c r="BY27" i="14"/>
  <c r="BY26" i="14"/>
  <c r="BY25" i="14"/>
  <c r="BY24" i="14"/>
  <c r="BY21" i="14"/>
  <c r="BY20" i="14"/>
  <c r="BY19" i="14"/>
  <c r="BY18" i="14"/>
  <c r="BY17" i="14"/>
  <c r="BY14" i="14"/>
  <c r="BY13" i="14"/>
  <c r="BY12" i="14"/>
  <c r="BY11" i="14"/>
  <c r="BY10" i="14"/>
  <c r="BY154" i="15"/>
  <c r="BY153" i="15"/>
  <c r="BY152" i="15"/>
  <c r="BY151" i="15"/>
  <c r="BY150" i="15"/>
  <c r="BY147" i="15"/>
  <c r="BY146" i="15"/>
  <c r="BY145" i="15"/>
  <c r="BY144" i="15"/>
  <c r="BY143" i="15"/>
  <c r="BY133" i="15"/>
  <c r="BY132" i="15"/>
  <c r="BY131" i="15"/>
  <c r="BY130" i="15"/>
  <c r="BY129" i="15"/>
  <c r="BY126" i="15"/>
  <c r="BY125" i="15"/>
  <c r="BY124" i="15"/>
  <c r="BY123" i="15"/>
  <c r="BY122" i="15"/>
  <c r="BY112" i="15"/>
  <c r="BY111" i="15"/>
  <c r="BY110" i="15"/>
  <c r="BY109" i="15"/>
  <c r="BY108" i="15"/>
  <c r="BY105" i="15"/>
  <c r="BY104" i="15"/>
  <c r="BY103" i="15"/>
  <c r="BY102" i="15"/>
  <c r="BY101" i="15"/>
  <c r="BY91" i="15"/>
  <c r="BY90" i="15"/>
  <c r="BY89" i="15"/>
  <c r="BY88" i="15"/>
  <c r="BY87" i="15"/>
  <c r="BY84" i="15"/>
  <c r="BY83" i="15"/>
  <c r="BY82" i="15"/>
  <c r="BY81" i="15"/>
  <c r="BY80" i="15"/>
  <c r="BY77" i="15"/>
  <c r="BY76" i="15"/>
  <c r="BY75" i="15"/>
  <c r="BY74" i="15"/>
  <c r="BY73" i="15"/>
  <c r="BY70" i="15"/>
  <c r="BY69" i="15"/>
  <c r="BY68" i="15"/>
  <c r="BY67" i="15"/>
  <c r="BY66" i="15"/>
  <c r="BY63" i="15"/>
  <c r="BY62" i="15"/>
  <c r="BY61" i="15"/>
  <c r="BY60" i="15"/>
  <c r="BY59" i="15"/>
  <c r="BY56" i="15"/>
  <c r="BY55" i="15"/>
  <c r="BY54" i="15"/>
  <c r="BY53" i="15"/>
  <c r="BY52" i="15"/>
  <c r="BY49" i="15"/>
  <c r="BY48" i="15"/>
  <c r="BY47" i="15"/>
  <c r="BY46" i="15"/>
  <c r="BY45" i="15"/>
  <c r="BY42" i="15"/>
  <c r="BY41" i="15"/>
  <c r="BY40" i="15"/>
  <c r="BY39" i="15"/>
  <c r="BY38" i="15"/>
  <c r="BY35" i="15"/>
  <c r="BY34" i="15"/>
  <c r="BY33" i="15"/>
  <c r="BY32" i="15"/>
  <c r="BY31" i="15"/>
  <c r="BY28" i="15"/>
  <c r="BY27" i="15"/>
  <c r="BY26" i="15"/>
  <c r="BY25" i="15"/>
  <c r="BY24" i="15"/>
  <c r="BY21" i="15"/>
  <c r="BY20" i="15"/>
  <c r="BY19" i="15"/>
  <c r="BY18" i="15"/>
  <c r="BY17" i="15"/>
  <c r="BY14" i="15"/>
  <c r="BY13" i="15"/>
  <c r="BY12" i="15"/>
  <c r="BY11" i="15"/>
  <c r="BY10" i="15"/>
  <c r="BY154" i="11"/>
  <c r="BY153" i="11"/>
  <c r="BY152" i="11"/>
  <c r="BY151" i="11"/>
  <c r="BY150" i="11"/>
  <c r="BY147" i="11"/>
  <c r="BY146" i="11"/>
  <c r="BY145" i="11"/>
  <c r="BY144" i="11"/>
  <c r="BY143" i="11"/>
  <c r="BY133" i="11"/>
  <c r="BY132" i="11"/>
  <c r="BY131" i="11"/>
  <c r="BY130" i="11"/>
  <c r="BY129" i="11"/>
  <c r="BY126" i="11"/>
  <c r="BY125" i="11"/>
  <c r="BY124" i="11"/>
  <c r="BY123" i="11"/>
  <c r="BY122" i="11"/>
  <c r="BY112" i="11"/>
  <c r="BY111" i="11"/>
  <c r="BY110" i="11"/>
  <c r="BY109" i="11"/>
  <c r="BY108" i="11"/>
  <c r="BY105" i="11"/>
  <c r="BY104" i="11"/>
  <c r="BY103" i="11"/>
  <c r="BY102" i="11"/>
  <c r="BY101" i="11"/>
  <c r="BY98" i="11"/>
  <c r="BY97" i="11"/>
  <c r="BY96" i="11"/>
  <c r="BY95" i="11"/>
  <c r="BY94" i="11"/>
  <c r="BY91" i="11"/>
  <c r="BY90" i="11"/>
  <c r="BY89" i="11"/>
  <c r="BY88" i="11"/>
  <c r="BY87" i="11"/>
  <c r="BY77" i="11"/>
  <c r="BY76" i="11"/>
  <c r="BY75" i="11"/>
  <c r="BY74" i="11"/>
  <c r="BY73" i="11"/>
  <c r="BY70" i="11"/>
  <c r="BY69" i="11"/>
  <c r="BY68" i="11"/>
  <c r="BY67" i="11"/>
  <c r="BY66" i="11"/>
  <c r="BY63" i="11"/>
  <c r="BY62" i="11"/>
  <c r="BY61" i="11"/>
  <c r="BY60" i="11"/>
  <c r="BY59" i="11"/>
  <c r="BY56" i="11"/>
  <c r="BY55" i="11"/>
  <c r="BY54" i="11"/>
  <c r="BY53" i="11"/>
  <c r="BY52" i="11"/>
  <c r="BY49" i="11"/>
  <c r="BY48" i="11"/>
  <c r="BY47" i="11"/>
  <c r="BY46" i="11"/>
  <c r="BY45" i="11"/>
  <c r="BY42" i="11"/>
  <c r="BY41" i="11"/>
  <c r="BY40" i="11"/>
  <c r="BY39" i="11"/>
  <c r="BY38" i="11"/>
  <c r="BY35" i="11"/>
  <c r="BY34" i="11"/>
  <c r="BY33" i="11"/>
  <c r="BY32" i="11"/>
  <c r="BY31" i="11"/>
  <c r="BY28" i="11"/>
  <c r="BY27" i="11"/>
  <c r="BY26" i="11"/>
  <c r="BY25" i="11"/>
  <c r="BY24" i="11"/>
  <c r="BY21" i="11"/>
  <c r="BY20" i="11"/>
  <c r="BY19" i="11"/>
  <c r="BY18" i="11"/>
  <c r="BY17" i="11"/>
  <c r="BY14" i="11"/>
  <c r="BY13" i="11"/>
  <c r="BY12" i="11"/>
  <c r="BY11" i="11"/>
  <c r="BY10" i="11"/>
  <c r="AE84" i="13"/>
  <c r="CK84" i="13" s="1"/>
  <c r="AE83" i="13"/>
  <c r="CK83" i="13" s="1"/>
  <c r="AE82" i="13"/>
  <c r="CK82" i="13" s="1"/>
  <c r="AE81" i="13"/>
  <c r="CK81" i="13" s="1"/>
  <c r="AE80" i="13"/>
  <c r="CK80" i="13" s="1"/>
  <c r="AE92" i="13"/>
  <c r="AE84" i="11"/>
  <c r="CK84" i="11" s="1"/>
  <c r="AE83" i="11"/>
  <c r="CK83" i="11" s="1"/>
  <c r="AE82" i="11"/>
  <c r="CK82" i="11" s="1"/>
  <c r="AE81" i="11"/>
  <c r="CK81" i="11" s="1"/>
  <c r="AE80" i="11"/>
  <c r="CK80" i="11" s="1"/>
  <c r="AE92" i="11"/>
  <c r="L1264" i="23"/>
  <c r="L1263" i="23"/>
  <c r="L1262" i="23"/>
  <c r="L1261" i="23"/>
  <c r="L1260" i="23"/>
  <c r="L1259" i="23"/>
  <c r="L1258" i="23"/>
  <c r="L1257" i="23"/>
  <c r="L1256" i="23"/>
  <c r="L1255" i="23"/>
  <c r="L1254" i="23"/>
  <c r="L1253" i="23"/>
  <c r="L1252" i="23"/>
  <c r="L1251" i="23"/>
  <c r="L1250" i="23"/>
  <c r="L1249" i="23"/>
  <c r="L1248" i="23"/>
  <c r="L1247" i="23"/>
  <c r="L1246" i="23"/>
  <c r="L1245" i="23"/>
  <c r="L1244" i="23"/>
  <c r="L1243" i="23"/>
  <c r="L1242" i="23"/>
  <c r="L1241" i="23"/>
  <c r="L1240" i="23"/>
  <c r="L1239" i="23"/>
  <c r="L1238" i="23"/>
  <c r="L1237" i="23"/>
  <c r="L1236" i="23"/>
  <c r="L1235" i="23"/>
  <c r="L1234" i="23"/>
  <c r="L1233" i="23"/>
  <c r="L1232" i="23"/>
  <c r="L1231" i="23"/>
  <c r="L1230" i="23"/>
  <c r="L1229" i="23"/>
  <c r="L1228" i="23"/>
  <c r="L1227" i="23"/>
  <c r="L1226" i="23"/>
  <c r="L1225" i="23"/>
  <c r="L1224" i="23"/>
  <c r="L1223" i="23"/>
  <c r="AE78" i="13"/>
  <c r="AE78" i="11"/>
  <c r="Q5055" i="25"/>
  <c r="Q5054" i="25"/>
  <c r="Q5053" i="25"/>
  <c r="Q5052" i="25"/>
  <c r="Q5051" i="25"/>
  <c r="Q5050" i="25"/>
  <c r="Q5049" i="25"/>
  <c r="Q5048" i="25"/>
  <c r="Q5047" i="25"/>
  <c r="Q5046" i="25"/>
  <c r="Q5045" i="25"/>
  <c r="Q5044" i="25"/>
  <c r="Q5043" i="25"/>
  <c r="Q5042" i="25"/>
  <c r="Q5041" i="25"/>
  <c r="Q5040" i="25"/>
  <c r="Q5039" i="25"/>
  <c r="Q5038" i="25"/>
  <c r="Q5037" i="25"/>
  <c r="Q5036" i="25"/>
  <c r="Q5035" i="25"/>
  <c r="Q5034" i="25"/>
  <c r="Q5033" i="25"/>
  <c r="Q5032" i="25"/>
  <c r="Q5031" i="25"/>
  <c r="Q5030" i="25"/>
  <c r="Q5029" i="25"/>
  <c r="Q5028" i="25"/>
  <c r="Q5027" i="25"/>
  <c r="Q5026" i="25"/>
  <c r="Q5025" i="25"/>
  <c r="Q5024" i="25"/>
  <c r="Q5023" i="25"/>
  <c r="Q5022" i="25"/>
  <c r="Q5021" i="25"/>
  <c r="Q5020" i="25"/>
  <c r="Q5019" i="25"/>
  <c r="Q5018" i="25"/>
  <c r="Q5017" i="25"/>
  <c r="Q5016" i="25"/>
  <c r="Q5015" i="25"/>
  <c r="Q5014" i="25"/>
  <c r="Q5013" i="25"/>
  <c r="Q5012" i="25"/>
  <c r="Q5011" i="25"/>
  <c r="Q5010" i="25"/>
  <c r="Q5009" i="25"/>
  <c r="Q5008" i="25"/>
  <c r="Q5007" i="25"/>
  <c r="Q5006" i="25"/>
  <c r="Q5005" i="25"/>
  <c r="Q5004" i="25"/>
  <c r="Q5003" i="25"/>
  <c r="Q5002" i="25"/>
  <c r="Q5001" i="25"/>
  <c r="Q5000" i="25"/>
  <c r="Q4999" i="25"/>
  <c r="Q4998" i="25"/>
  <c r="Q4997" i="25"/>
  <c r="Q4996" i="25"/>
  <c r="Q4995" i="25"/>
  <c r="Q4994" i="25"/>
  <c r="Q4993" i="25"/>
  <c r="Q4992" i="25"/>
  <c r="Q4991" i="25"/>
  <c r="Q4990" i="25"/>
  <c r="Q4989" i="25"/>
  <c r="Q4988" i="25"/>
  <c r="Q4987" i="25"/>
  <c r="Q4986" i="25"/>
  <c r="Q4985" i="25"/>
  <c r="Q4984" i="25"/>
  <c r="Q4983" i="25"/>
  <c r="Q4982" i="25"/>
  <c r="Q4981" i="25"/>
  <c r="Q4980" i="25"/>
  <c r="Q4979" i="25"/>
  <c r="Q4978" i="25"/>
  <c r="Q4977" i="25"/>
  <c r="Q4976" i="25"/>
  <c r="Q4975" i="25"/>
  <c r="Q4974" i="25"/>
  <c r="Q4973" i="25"/>
  <c r="Q4972" i="25"/>
  <c r="Q4971" i="25"/>
  <c r="Q4970" i="25"/>
  <c r="Q4969" i="25"/>
  <c r="Q4968" i="25"/>
  <c r="Q4967" i="25"/>
  <c r="Q4966" i="25"/>
  <c r="Q4965" i="25"/>
  <c r="Q4964" i="25"/>
  <c r="Q4963" i="25"/>
  <c r="Q4962" i="25"/>
  <c r="Q4961" i="25"/>
  <c r="Q4960" i="25"/>
  <c r="Q4959" i="25"/>
  <c r="Q4958" i="25"/>
  <c r="Q4957" i="25"/>
  <c r="Q4956" i="25"/>
  <c r="Q4955" i="25"/>
  <c r="Q4954" i="25"/>
  <c r="Q4953" i="25"/>
  <c r="Q4952" i="25"/>
  <c r="Q4951" i="25"/>
  <c r="Q4950" i="25"/>
  <c r="Q4949" i="25"/>
  <c r="Q4948" i="25"/>
  <c r="Q4947" i="25"/>
  <c r="Q4946" i="25"/>
  <c r="Q4945" i="25"/>
  <c r="Q4944" i="25"/>
  <c r="Q4943" i="25"/>
  <c r="Q4942" i="25"/>
  <c r="Q4941" i="25"/>
  <c r="Q4940" i="25"/>
  <c r="Q4939" i="25"/>
  <c r="Q4938" i="25"/>
  <c r="Q4937" i="25"/>
  <c r="Q4936" i="25"/>
  <c r="Q4935" i="25"/>
  <c r="Q4934" i="25"/>
  <c r="Q4933" i="25"/>
  <c r="Q4932" i="25"/>
  <c r="Q4931" i="25"/>
  <c r="Q4930" i="25"/>
  <c r="Q4929" i="25"/>
  <c r="Q4928" i="25"/>
  <c r="Q4927" i="25"/>
  <c r="Q4926" i="25"/>
  <c r="Q4925" i="25"/>
  <c r="Q4924" i="25"/>
  <c r="Q4923" i="25"/>
  <c r="Q4922" i="25"/>
  <c r="Q4921" i="25"/>
  <c r="Q4920" i="25"/>
  <c r="Q4919" i="25"/>
  <c r="Q4918" i="25"/>
  <c r="Q4917" i="25"/>
  <c r="Q4916" i="25"/>
  <c r="Q4915" i="25"/>
  <c r="Q4914" i="25"/>
  <c r="Q4913" i="25"/>
  <c r="Q4912" i="25"/>
  <c r="Q4911" i="25"/>
  <c r="Q4910" i="25"/>
  <c r="Q4909" i="25"/>
  <c r="Q4908" i="25"/>
  <c r="Q4907" i="25"/>
  <c r="Q4906" i="25"/>
  <c r="Q4905" i="25"/>
  <c r="CK85" i="11" l="1"/>
  <c r="CK85" i="13"/>
  <c r="AE85" i="13"/>
  <c r="BY134" i="11"/>
  <c r="BY36" i="14"/>
  <c r="BY78" i="13"/>
  <c r="BY127" i="14"/>
  <c r="BY43" i="13"/>
  <c r="BY50" i="13"/>
  <c r="BY71" i="11"/>
  <c r="BY148" i="14"/>
  <c r="BY106" i="14"/>
  <c r="BY113" i="14"/>
  <c r="BY134" i="13"/>
  <c r="BY22" i="14"/>
  <c r="BY29" i="14"/>
  <c r="BY57" i="14"/>
  <c r="BY78" i="14"/>
  <c r="BY64" i="13"/>
  <c r="BY22" i="13"/>
  <c r="BY43" i="11"/>
  <c r="BY15" i="14"/>
  <c r="BY106" i="13"/>
  <c r="AE85" i="11"/>
  <c r="BY127" i="11"/>
  <c r="BY36" i="13"/>
  <c r="BY148" i="13"/>
  <c r="BY15" i="11"/>
  <c r="BY99" i="11"/>
  <c r="BY64" i="14"/>
  <c r="BY85" i="14"/>
  <c r="BY15" i="13"/>
  <c r="BY78" i="11"/>
  <c r="BY43" i="14"/>
  <c r="BY148" i="11"/>
  <c r="BY36" i="11"/>
  <c r="BY57" i="11"/>
  <c r="BY57" i="13"/>
  <c r="BY99" i="13"/>
  <c r="BY113" i="13"/>
  <c r="BY113" i="11"/>
  <c r="BY29" i="11"/>
  <c r="BY92" i="14"/>
  <c r="BY29" i="13"/>
  <c r="BY71" i="13"/>
  <c r="BY92" i="13"/>
  <c r="BY92" i="11"/>
  <c r="BY106" i="11"/>
  <c r="BY155" i="11"/>
  <c r="BY50" i="14"/>
  <c r="BY71" i="14"/>
  <c r="BY155" i="13"/>
  <c r="BY50" i="11"/>
  <c r="BY22" i="11"/>
  <c r="BY64" i="11"/>
  <c r="BY155" i="14"/>
  <c r="BY127" i="13"/>
  <c r="BY64" i="15"/>
  <c r="BY85" i="15"/>
  <c r="BY57" i="15"/>
  <c r="BY92" i="15"/>
  <c r="BY134" i="14"/>
  <c r="BY43" i="15"/>
  <c r="BY78" i="15"/>
  <c r="BY36" i="15"/>
  <c r="BY155" i="15"/>
  <c r="BY15" i="15"/>
  <c r="BY106" i="15"/>
  <c r="BY148" i="15"/>
  <c r="BY22" i="15"/>
  <c r="BY71" i="15"/>
  <c r="BY113" i="15"/>
  <c r="BY134" i="15"/>
  <c r="BY29" i="15"/>
  <c r="BY50" i="15"/>
  <c r="BY127" i="15"/>
  <c r="AE162" i="13"/>
  <c r="CK162" i="13" s="1"/>
  <c r="AE161" i="13"/>
  <c r="CK161" i="13" s="1"/>
  <c r="AE160" i="13"/>
  <c r="CK160" i="13" s="1"/>
  <c r="AE159" i="13"/>
  <c r="CK159" i="13" s="1"/>
  <c r="AE158" i="13"/>
  <c r="CK158" i="13" s="1"/>
  <c r="AE157" i="13"/>
  <c r="CK157" i="13" s="1"/>
  <c r="AE162" i="14"/>
  <c r="CK162" i="14" s="1"/>
  <c r="AE161" i="14"/>
  <c r="CK161" i="14" s="1"/>
  <c r="AE160" i="14"/>
  <c r="CK160" i="14" s="1"/>
  <c r="AE159" i="14"/>
  <c r="CK159" i="14" s="1"/>
  <c r="AE158" i="14"/>
  <c r="CK158" i="14" s="1"/>
  <c r="AE157" i="14"/>
  <c r="CK157" i="14" s="1"/>
  <c r="AE162" i="15"/>
  <c r="CK162" i="15" s="1"/>
  <c r="AE161" i="15"/>
  <c r="CK161" i="15" s="1"/>
  <c r="AE160" i="15"/>
  <c r="CK160" i="15" s="1"/>
  <c r="AE159" i="15"/>
  <c r="CK159" i="15" s="1"/>
  <c r="AE158" i="15"/>
  <c r="CK158" i="15" s="1"/>
  <c r="AE157" i="15"/>
  <c r="CK157" i="15" s="1"/>
  <c r="AE162" i="11"/>
  <c r="CK162" i="11" s="1"/>
  <c r="AE161" i="11"/>
  <c r="CK161" i="11" s="1"/>
  <c r="AE160" i="11"/>
  <c r="CK160" i="11" s="1"/>
  <c r="AE159" i="11"/>
  <c r="CK159" i="11" s="1"/>
  <c r="AE158" i="11"/>
  <c r="CK158" i="11" s="1"/>
  <c r="AE157" i="11"/>
  <c r="CK157" i="11" s="1"/>
  <c r="AD84" i="11" l="1"/>
  <c r="CJ84" i="11" s="1"/>
  <c r="AD83" i="11"/>
  <c r="CJ83" i="11" s="1"/>
  <c r="AD82" i="11"/>
  <c r="CJ82" i="11" s="1"/>
  <c r="AD81" i="11"/>
  <c r="CJ81" i="11" s="1"/>
  <c r="AD80" i="11"/>
  <c r="CJ80" i="11" s="1"/>
  <c r="AD92" i="11"/>
  <c r="AD84" i="13"/>
  <c r="CJ84" i="13" s="1"/>
  <c r="AD83" i="13"/>
  <c r="CJ83" i="13" s="1"/>
  <c r="AD82" i="13"/>
  <c r="CJ82" i="13" s="1"/>
  <c r="AD81" i="13"/>
  <c r="CJ81" i="13" s="1"/>
  <c r="AD80" i="13"/>
  <c r="CJ80" i="13" s="1"/>
  <c r="AD92" i="13"/>
  <c r="L1222" i="23"/>
  <c r="L1221" i="23"/>
  <c r="L1220" i="23"/>
  <c r="L1219" i="23"/>
  <c r="L1218" i="23"/>
  <c r="L1217" i="23"/>
  <c r="L1216" i="23"/>
  <c r="L1215" i="23"/>
  <c r="L1214" i="23"/>
  <c r="L1213" i="23"/>
  <c r="L1212" i="23"/>
  <c r="L1211" i="23"/>
  <c r="L1210" i="23"/>
  <c r="L1209" i="23"/>
  <c r="L1208" i="23"/>
  <c r="L1207" i="23"/>
  <c r="L1206" i="23"/>
  <c r="L1205" i="23"/>
  <c r="L1204" i="23"/>
  <c r="L1203" i="23"/>
  <c r="L1202" i="23"/>
  <c r="L1201" i="23"/>
  <c r="L1200" i="23"/>
  <c r="L1199" i="23"/>
  <c r="L1198" i="23"/>
  <c r="L1197" i="23"/>
  <c r="L1196" i="23"/>
  <c r="L1195" i="23"/>
  <c r="L1194" i="23"/>
  <c r="L1193" i="23"/>
  <c r="L1192" i="23"/>
  <c r="L1191" i="23"/>
  <c r="L1190" i="23"/>
  <c r="L1189" i="23"/>
  <c r="L1188" i="23"/>
  <c r="L1187" i="23"/>
  <c r="L1186" i="23"/>
  <c r="L1185" i="23"/>
  <c r="L1184" i="23"/>
  <c r="L1183" i="23"/>
  <c r="L1182" i="23"/>
  <c r="L1181" i="23"/>
  <c r="L1180" i="23"/>
  <c r="L1179" i="23"/>
  <c r="AD78" i="11"/>
  <c r="AD78" i="13"/>
  <c r="Q4904" i="25"/>
  <c r="Q4903" i="25"/>
  <c r="Q4902" i="25"/>
  <c r="Q4901" i="25"/>
  <c r="Q4900" i="25"/>
  <c r="Q4899" i="25"/>
  <c r="Q4898" i="25"/>
  <c r="Q4897" i="25"/>
  <c r="Q4896" i="25"/>
  <c r="Q4895" i="25"/>
  <c r="Q4894" i="25"/>
  <c r="Q4893" i="25"/>
  <c r="Q4892" i="25"/>
  <c r="Q4891" i="25"/>
  <c r="Q4890" i="25"/>
  <c r="Q4889" i="25"/>
  <c r="Q4888" i="25"/>
  <c r="Q4887" i="25"/>
  <c r="Q4886" i="25"/>
  <c r="Q4885" i="25"/>
  <c r="Q4884" i="25"/>
  <c r="Q4883" i="25"/>
  <c r="Q4882" i="25"/>
  <c r="Q4881" i="25"/>
  <c r="Q4880" i="25"/>
  <c r="Q4879" i="25"/>
  <c r="Q4878" i="25"/>
  <c r="Q4877" i="25"/>
  <c r="Q4876" i="25"/>
  <c r="Q4875" i="25"/>
  <c r="Q4874" i="25"/>
  <c r="Q4873" i="25"/>
  <c r="Q4872" i="25"/>
  <c r="Q4871" i="25"/>
  <c r="Q4870" i="25"/>
  <c r="Q4869" i="25"/>
  <c r="Q4868" i="25"/>
  <c r="Q4867" i="25"/>
  <c r="Q4866" i="25"/>
  <c r="Q4865" i="25"/>
  <c r="Q4864" i="25"/>
  <c r="Q4863" i="25"/>
  <c r="Q4862" i="25"/>
  <c r="Q4861" i="25"/>
  <c r="Q4860" i="25"/>
  <c r="Q4859" i="25"/>
  <c r="Q4858" i="25"/>
  <c r="Q4857" i="25"/>
  <c r="Q4856" i="25"/>
  <c r="Q4855" i="25"/>
  <c r="Q4854" i="25"/>
  <c r="Q4853" i="25"/>
  <c r="Q4852" i="25"/>
  <c r="Q4851" i="25"/>
  <c r="Q4850" i="25"/>
  <c r="Q4849" i="25"/>
  <c r="Q4848" i="25"/>
  <c r="Q4847" i="25"/>
  <c r="Q4846" i="25"/>
  <c r="Q4845" i="25"/>
  <c r="Q4844" i="25"/>
  <c r="Q4843" i="25"/>
  <c r="Q4842" i="25"/>
  <c r="Q4841" i="25"/>
  <c r="Q4840" i="25"/>
  <c r="Q4839" i="25"/>
  <c r="Q4838" i="25"/>
  <c r="Q4837" i="25"/>
  <c r="Q4836" i="25"/>
  <c r="Q4835" i="25"/>
  <c r="Q4834" i="25"/>
  <c r="Q4833" i="25"/>
  <c r="Q4832" i="25"/>
  <c r="Q4831" i="25"/>
  <c r="Q4830" i="25"/>
  <c r="Q4829" i="25"/>
  <c r="Q4828" i="25"/>
  <c r="Q4827" i="25"/>
  <c r="Q4826" i="25"/>
  <c r="Q4825" i="25"/>
  <c r="Q4824" i="25"/>
  <c r="Q4823" i="25"/>
  <c r="Q4822" i="25"/>
  <c r="Q4821" i="25"/>
  <c r="Q4820" i="25"/>
  <c r="Q4819" i="25"/>
  <c r="Q4818" i="25"/>
  <c r="Q4817" i="25"/>
  <c r="Q4816" i="25"/>
  <c r="Q4815" i="25"/>
  <c r="Q4814" i="25"/>
  <c r="Q4813" i="25"/>
  <c r="Q4812" i="25"/>
  <c r="Q4811" i="25"/>
  <c r="Q4810" i="25"/>
  <c r="Q4809" i="25"/>
  <c r="Q4808" i="25"/>
  <c r="Q4807" i="25"/>
  <c r="Q4806" i="25"/>
  <c r="Q4805" i="25"/>
  <c r="Q4804" i="25"/>
  <c r="Q4803" i="25"/>
  <c r="Q4802" i="25"/>
  <c r="Q4801" i="25"/>
  <c r="Q4800" i="25"/>
  <c r="Q4799" i="25"/>
  <c r="Q4798" i="25"/>
  <c r="Q4797" i="25"/>
  <c r="Q4796" i="25"/>
  <c r="Q4795" i="25"/>
  <c r="Q4794" i="25"/>
  <c r="Q4793" i="25"/>
  <c r="Q4792" i="25"/>
  <c r="Q4791" i="25"/>
  <c r="Q4790" i="25"/>
  <c r="Q4789" i="25"/>
  <c r="Q4788" i="25"/>
  <c r="Q4787" i="25"/>
  <c r="Q4786" i="25"/>
  <c r="Q4785" i="25"/>
  <c r="Q4784" i="25"/>
  <c r="Q4783" i="25"/>
  <c r="Q4782" i="25"/>
  <c r="Q4781" i="25"/>
  <c r="Q4780" i="25"/>
  <c r="Q4779" i="25"/>
  <c r="Q4778" i="25"/>
  <c r="Q4777" i="25"/>
  <c r="Q4776" i="25"/>
  <c r="Q4775" i="25"/>
  <c r="Q4774" i="25"/>
  <c r="Q4773" i="25"/>
  <c r="Q4772" i="25"/>
  <c r="Q4771" i="25"/>
  <c r="Q4770" i="25"/>
  <c r="Q4769" i="25"/>
  <c r="Q4768" i="25"/>
  <c r="Q4767" i="25"/>
  <c r="Q4766" i="25"/>
  <c r="Q4765" i="25"/>
  <c r="Q4764" i="25"/>
  <c r="Q4763" i="25"/>
  <c r="Q4762" i="25"/>
  <c r="Q4761" i="25"/>
  <c r="Q4760" i="25"/>
  <c r="Q4759" i="25"/>
  <c r="Q4758" i="25"/>
  <c r="Q4757" i="25"/>
  <c r="Q4756" i="25"/>
  <c r="Q4755" i="25"/>
  <c r="Q4754" i="25"/>
  <c r="Q4753" i="25"/>
  <c r="CJ85" i="13" l="1"/>
  <c r="CJ85" i="11"/>
  <c r="AD85" i="11"/>
  <c r="AD85" i="13"/>
  <c r="AD113" i="11"/>
  <c r="AD113" i="13"/>
  <c r="AD106" i="11"/>
  <c r="AD106" i="13"/>
  <c r="AD99" i="11"/>
  <c r="AD162" i="11" s="1"/>
  <c r="CJ162" i="11" s="1"/>
  <c r="AD99" i="13"/>
  <c r="AD162" i="13" s="1"/>
  <c r="CJ162" i="13" s="1"/>
  <c r="AC99" i="13"/>
  <c r="AD113" i="15"/>
  <c r="AD106" i="15"/>
  <c r="AD98" i="15"/>
  <c r="CJ98" i="15" s="1"/>
  <c r="AD97" i="15"/>
  <c r="CJ97" i="15" s="1"/>
  <c r="AD96" i="15"/>
  <c r="CJ96" i="15" s="1"/>
  <c r="AD95" i="15"/>
  <c r="CJ95" i="15" s="1"/>
  <c r="AD94" i="15"/>
  <c r="CJ94" i="15" s="1"/>
  <c r="AD92" i="15"/>
  <c r="AD85" i="15"/>
  <c r="AD78" i="15"/>
  <c r="AD113" i="14"/>
  <c r="AD106" i="14"/>
  <c r="AD98" i="14"/>
  <c r="CJ98" i="14" s="1"/>
  <c r="AD97" i="14"/>
  <c r="CJ97" i="14" s="1"/>
  <c r="AD96" i="14"/>
  <c r="CJ96" i="14" s="1"/>
  <c r="AD95" i="14"/>
  <c r="CJ95" i="14" s="1"/>
  <c r="AD94" i="14"/>
  <c r="CJ94" i="14" s="1"/>
  <c r="AD92" i="14"/>
  <c r="AD85" i="14"/>
  <c r="AD78" i="14"/>
  <c r="BX154" i="13"/>
  <c r="BX153" i="13"/>
  <c r="BX152" i="13"/>
  <c r="BX151" i="13"/>
  <c r="BX150" i="13"/>
  <c r="BX147" i="13"/>
  <c r="BX146" i="13"/>
  <c r="BX145" i="13"/>
  <c r="BX144" i="13"/>
  <c r="BX143" i="13"/>
  <c r="BX133" i="13"/>
  <c r="BX132" i="13"/>
  <c r="BX131" i="13"/>
  <c r="BX130" i="13"/>
  <c r="BX129" i="13"/>
  <c r="BX126" i="13"/>
  <c r="BX125" i="13"/>
  <c r="BX124" i="13"/>
  <c r="BX123" i="13"/>
  <c r="BX122" i="13"/>
  <c r="BX112" i="13"/>
  <c r="BX111" i="13"/>
  <c r="BX110" i="13"/>
  <c r="BX109" i="13"/>
  <c r="BX108" i="13"/>
  <c r="BX105" i="13"/>
  <c r="BX104" i="13"/>
  <c r="BX103" i="13"/>
  <c r="BX102" i="13"/>
  <c r="BX101" i="13"/>
  <c r="BX98" i="13"/>
  <c r="BX97" i="13"/>
  <c r="BX96" i="13"/>
  <c r="BX95" i="13"/>
  <c r="BX94" i="13"/>
  <c r="BX91" i="13"/>
  <c r="BX90" i="13"/>
  <c r="BX89" i="13"/>
  <c r="BX88" i="13"/>
  <c r="BX87" i="13"/>
  <c r="BX77" i="13"/>
  <c r="BX76" i="13"/>
  <c r="BX75" i="13"/>
  <c r="BX74" i="13"/>
  <c r="BX73" i="13"/>
  <c r="BX70" i="13"/>
  <c r="BX69" i="13"/>
  <c r="BX68" i="13"/>
  <c r="BX67" i="13"/>
  <c r="BX66" i="13"/>
  <c r="BX63" i="13"/>
  <c r="BX62" i="13"/>
  <c r="BX61" i="13"/>
  <c r="BX60" i="13"/>
  <c r="BX59" i="13"/>
  <c r="BX56" i="13"/>
  <c r="BX55" i="13"/>
  <c r="BX54" i="13"/>
  <c r="BX53" i="13"/>
  <c r="BX52" i="13"/>
  <c r="BX49" i="13"/>
  <c r="BX48" i="13"/>
  <c r="BX47" i="13"/>
  <c r="BX46" i="13"/>
  <c r="BX45" i="13"/>
  <c r="BX42" i="13"/>
  <c r="BX41" i="13"/>
  <c r="BX40" i="13"/>
  <c r="BX39" i="13"/>
  <c r="BX38" i="13"/>
  <c r="BX35" i="13"/>
  <c r="BX34" i="13"/>
  <c r="BX33" i="13"/>
  <c r="BX32" i="13"/>
  <c r="BX31" i="13"/>
  <c r="BX28" i="13"/>
  <c r="BX27" i="13"/>
  <c r="BX26" i="13"/>
  <c r="BX25" i="13"/>
  <c r="BX24" i="13"/>
  <c r="BX21" i="13"/>
  <c r="BX20" i="13"/>
  <c r="BX19" i="13"/>
  <c r="BX18" i="13"/>
  <c r="BX17" i="13"/>
  <c r="BX14" i="13"/>
  <c r="BX13" i="13"/>
  <c r="BX12" i="13"/>
  <c r="BX11" i="13"/>
  <c r="BX10" i="13"/>
  <c r="BX154" i="14"/>
  <c r="BX153" i="14"/>
  <c r="BX152" i="14"/>
  <c r="BX151" i="14"/>
  <c r="BX150" i="14"/>
  <c r="BX147" i="14"/>
  <c r="BX146" i="14"/>
  <c r="BX145" i="14"/>
  <c r="BX144" i="14"/>
  <c r="BX143" i="14"/>
  <c r="BX133" i="14"/>
  <c r="BX132" i="14"/>
  <c r="BX131" i="14"/>
  <c r="BX130" i="14"/>
  <c r="BX129" i="14"/>
  <c r="BX126" i="14"/>
  <c r="BX125" i="14"/>
  <c r="BX124" i="14"/>
  <c r="BX123" i="14"/>
  <c r="BX122" i="14"/>
  <c r="BX112" i="14"/>
  <c r="BX111" i="14"/>
  <c r="BX110" i="14"/>
  <c r="BX109" i="14"/>
  <c r="BX108" i="14"/>
  <c r="BX105" i="14"/>
  <c r="BX104" i="14"/>
  <c r="BX103" i="14"/>
  <c r="BX102" i="14"/>
  <c r="BX101" i="14"/>
  <c r="BX91" i="14"/>
  <c r="BX90" i="14"/>
  <c r="BX89" i="14"/>
  <c r="BX88" i="14"/>
  <c r="BX87" i="14"/>
  <c r="BX84" i="14"/>
  <c r="BX83" i="14"/>
  <c r="BX82" i="14"/>
  <c r="BX81" i="14"/>
  <c r="BX80" i="14"/>
  <c r="BX77" i="14"/>
  <c r="BX76" i="14"/>
  <c r="BX75" i="14"/>
  <c r="BX74" i="14"/>
  <c r="BX73" i="14"/>
  <c r="BX70" i="14"/>
  <c r="BX69" i="14"/>
  <c r="BX68" i="14"/>
  <c r="BX67" i="14"/>
  <c r="BX66" i="14"/>
  <c r="BX63" i="14"/>
  <c r="BX62" i="14"/>
  <c r="BX61" i="14"/>
  <c r="BX60" i="14"/>
  <c r="BX59" i="14"/>
  <c r="BX56" i="14"/>
  <c r="BX55" i="14"/>
  <c r="BX54" i="14"/>
  <c r="BX53" i="14"/>
  <c r="BX52" i="14"/>
  <c r="BX49" i="14"/>
  <c r="BX48" i="14"/>
  <c r="BX47" i="14"/>
  <c r="BX46" i="14"/>
  <c r="BX45" i="14"/>
  <c r="BX42" i="14"/>
  <c r="BX41" i="14"/>
  <c r="BX40" i="14"/>
  <c r="BX39" i="14"/>
  <c r="BX38" i="14"/>
  <c r="BX35" i="14"/>
  <c r="BX34" i="14"/>
  <c r="BX33" i="14"/>
  <c r="BX32" i="14"/>
  <c r="BX31" i="14"/>
  <c r="BX28" i="14"/>
  <c r="BX27" i="14"/>
  <c r="BX26" i="14"/>
  <c r="BX25" i="14"/>
  <c r="BX24" i="14"/>
  <c r="BX21" i="14"/>
  <c r="BX20" i="14"/>
  <c r="BX19" i="14"/>
  <c r="BX18" i="14"/>
  <c r="BX17" i="14"/>
  <c r="BX14" i="14"/>
  <c r="BX13" i="14"/>
  <c r="BX12" i="14"/>
  <c r="BX11" i="14"/>
  <c r="BX10" i="14"/>
  <c r="BX154" i="15"/>
  <c r="BX153" i="15"/>
  <c r="BX152" i="15"/>
  <c r="BX151" i="15"/>
  <c r="BX150" i="15"/>
  <c r="BX147" i="15"/>
  <c r="BX146" i="15"/>
  <c r="BX145" i="15"/>
  <c r="BX144" i="15"/>
  <c r="BX143" i="15"/>
  <c r="BX133" i="15"/>
  <c r="BX132" i="15"/>
  <c r="BX131" i="15"/>
  <c r="BX130" i="15"/>
  <c r="BX129" i="15"/>
  <c r="BX126" i="15"/>
  <c r="BX125" i="15"/>
  <c r="BX124" i="15"/>
  <c r="BX123" i="15"/>
  <c r="BX122" i="15"/>
  <c r="BX112" i="15"/>
  <c r="BX111" i="15"/>
  <c r="BX110" i="15"/>
  <c r="BX109" i="15"/>
  <c r="BX108" i="15"/>
  <c r="BX105" i="15"/>
  <c r="BX104" i="15"/>
  <c r="BX103" i="15"/>
  <c r="BX102" i="15"/>
  <c r="BX101" i="15"/>
  <c r="BX91" i="15"/>
  <c r="BX90" i="15"/>
  <c r="BX89" i="15"/>
  <c r="BX88" i="15"/>
  <c r="BX87" i="15"/>
  <c r="BX84" i="15"/>
  <c r="BX83" i="15"/>
  <c r="BX82" i="15"/>
  <c r="BX81" i="15"/>
  <c r="BX80" i="15"/>
  <c r="BX77" i="15"/>
  <c r="BX76" i="15"/>
  <c r="BX75" i="15"/>
  <c r="BX74" i="15"/>
  <c r="BX73" i="15"/>
  <c r="BX70" i="15"/>
  <c r="BX69" i="15"/>
  <c r="BX68" i="15"/>
  <c r="BX67" i="15"/>
  <c r="BX66" i="15"/>
  <c r="BX63" i="15"/>
  <c r="BX62" i="15"/>
  <c r="BX61" i="15"/>
  <c r="BX60" i="15"/>
  <c r="BX59" i="15"/>
  <c r="BX56" i="15"/>
  <c r="BX55" i="15"/>
  <c r="BX54" i="15"/>
  <c r="BX53" i="15"/>
  <c r="BX52" i="15"/>
  <c r="BX49" i="15"/>
  <c r="BX48" i="15"/>
  <c r="BX47" i="15"/>
  <c r="BX46" i="15"/>
  <c r="BX45" i="15"/>
  <c r="BX42" i="15"/>
  <c r="BX41" i="15"/>
  <c r="BX40" i="15"/>
  <c r="BX39" i="15"/>
  <c r="BX38" i="15"/>
  <c r="BX35" i="15"/>
  <c r="BX34" i="15"/>
  <c r="BX33" i="15"/>
  <c r="BX32" i="15"/>
  <c r="BX31" i="15"/>
  <c r="BX28" i="15"/>
  <c r="BX27" i="15"/>
  <c r="BX26" i="15"/>
  <c r="BX25" i="15"/>
  <c r="BX24" i="15"/>
  <c r="BX21" i="15"/>
  <c r="BX20" i="15"/>
  <c r="BX19" i="15"/>
  <c r="BX18" i="15"/>
  <c r="BX17" i="15"/>
  <c r="BX14" i="15"/>
  <c r="BX13" i="15"/>
  <c r="BX12" i="15"/>
  <c r="BX11" i="15"/>
  <c r="BX10" i="15"/>
  <c r="BX154" i="11"/>
  <c r="BX153" i="11"/>
  <c r="BX152" i="11"/>
  <c r="BX151" i="11"/>
  <c r="BX150" i="11"/>
  <c r="BX147" i="11"/>
  <c r="BX146" i="11"/>
  <c r="BX145" i="11"/>
  <c r="BX144" i="11"/>
  <c r="BX143" i="11"/>
  <c r="BX133" i="11"/>
  <c r="BX132" i="11"/>
  <c r="BX131" i="11"/>
  <c r="BX130" i="11"/>
  <c r="BX129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91" i="11"/>
  <c r="BX90" i="11"/>
  <c r="BX89" i="11"/>
  <c r="BX88" i="11"/>
  <c r="BX87" i="11"/>
  <c r="BX77" i="11"/>
  <c r="BX76" i="11"/>
  <c r="BX75" i="11"/>
  <c r="BX74" i="11"/>
  <c r="BX73" i="11"/>
  <c r="BX70" i="11"/>
  <c r="BX69" i="11"/>
  <c r="BX68" i="11"/>
  <c r="BX67" i="11"/>
  <c r="BX66" i="11"/>
  <c r="BX63" i="11"/>
  <c r="BX62" i="11"/>
  <c r="BX61" i="11"/>
  <c r="BX60" i="11"/>
  <c r="BX59" i="11"/>
  <c r="BX56" i="11"/>
  <c r="BX55" i="11"/>
  <c r="BX54" i="11"/>
  <c r="BX53" i="11"/>
  <c r="BX52" i="11"/>
  <c r="BX49" i="11"/>
  <c r="BX48" i="11"/>
  <c r="BX47" i="11"/>
  <c r="BX46" i="11"/>
  <c r="BX45" i="11"/>
  <c r="BX42" i="11"/>
  <c r="BX41" i="11"/>
  <c r="BX40" i="11"/>
  <c r="BX39" i="11"/>
  <c r="BX38" i="11"/>
  <c r="BX35" i="11"/>
  <c r="BX34" i="11"/>
  <c r="BX33" i="11"/>
  <c r="BX32" i="11"/>
  <c r="BX31" i="11"/>
  <c r="BX28" i="11"/>
  <c r="BX27" i="11"/>
  <c r="BX26" i="11"/>
  <c r="BX25" i="11"/>
  <c r="BX24" i="11"/>
  <c r="BX21" i="11"/>
  <c r="BX20" i="11"/>
  <c r="BX19" i="11"/>
  <c r="BX18" i="11"/>
  <c r="BX17" i="11"/>
  <c r="BX14" i="11"/>
  <c r="BX13" i="11"/>
  <c r="BX12" i="11"/>
  <c r="BX11" i="11"/>
  <c r="BX10" i="11"/>
  <c r="AD161" i="13"/>
  <c r="CJ161" i="13" s="1"/>
  <c r="AD160" i="13"/>
  <c r="CJ160" i="13" s="1"/>
  <c r="AD159" i="13"/>
  <c r="CJ159" i="13" s="1"/>
  <c r="AD158" i="13"/>
  <c r="CJ158" i="13" s="1"/>
  <c r="AD157" i="13"/>
  <c r="CJ157" i="13" s="1"/>
  <c r="AD158" i="14"/>
  <c r="CJ158" i="14" s="1"/>
  <c r="AD157" i="14"/>
  <c r="CJ157" i="14" s="1"/>
  <c r="AD161" i="11"/>
  <c r="CJ161" i="11" s="1"/>
  <c r="AD160" i="11"/>
  <c r="CJ160" i="11" s="1"/>
  <c r="AD159" i="11"/>
  <c r="CJ159" i="11" s="1"/>
  <c r="AD158" i="11"/>
  <c r="CJ158" i="11" s="1"/>
  <c r="AD157" i="11"/>
  <c r="CJ157" i="11" s="1"/>
  <c r="CJ99" i="15" l="1"/>
  <c r="CJ99" i="14"/>
  <c r="AD161" i="14"/>
  <c r="CJ161" i="14" s="1"/>
  <c r="AD119" i="15"/>
  <c r="CJ119" i="15" s="1"/>
  <c r="AD118" i="14"/>
  <c r="CJ118" i="14" s="1"/>
  <c r="AD115" i="15"/>
  <c r="CJ115" i="15" s="1"/>
  <c r="AD116" i="15"/>
  <c r="CJ116" i="15" s="1"/>
  <c r="AD117" i="14"/>
  <c r="CJ117" i="14" s="1"/>
  <c r="AD115" i="14"/>
  <c r="CJ115" i="14" s="1"/>
  <c r="AD117" i="15"/>
  <c r="CJ117" i="15" s="1"/>
  <c r="AD116" i="14"/>
  <c r="CJ116" i="14" s="1"/>
  <c r="AD118" i="15"/>
  <c r="CJ118" i="15" s="1"/>
  <c r="AD161" i="15"/>
  <c r="CJ161" i="15" s="1"/>
  <c r="AD157" i="15"/>
  <c r="CJ157" i="15" s="1"/>
  <c r="AD159" i="14"/>
  <c r="CJ159" i="14" s="1"/>
  <c r="AD158" i="15"/>
  <c r="CJ158" i="15" s="1"/>
  <c r="AD159" i="15"/>
  <c r="CJ159" i="15" s="1"/>
  <c r="AD119" i="14"/>
  <c r="CJ119" i="14" s="1"/>
  <c r="AD160" i="15"/>
  <c r="CJ160" i="15" s="1"/>
  <c r="AD160" i="14"/>
  <c r="CJ160" i="14" s="1"/>
  <c r="BX64" i="15"/>
  <c r="BX50" i="14"/>
  <c r="BX99" i="13"/>
  <c r="BX15" i="11"/>
  <c r="BX71" i="11"/>
  <c r="BX29" i="13"/>
  <c r="AD99" i="15"/>
  <c r="AD162" i="15" s="1"/>
  <c r="CJ162" i="15" s="1"/>
  <c r="BX29" i="11"/>
  <c r="BX127" i="11"/>
  <c r="BX29" i="14"/>
  <c r="BX50" i="11"/>
  <c r="BX15" i="15"/>
  <c r="BX71" i="15"/>
  <c r="BX43" i="13"/>
  <c r="BX36" i="14"/>
  <c r="BX92" i="14"/>
  <c r="BX134" i="11"/>
  <c r="BX148" i="11"/>
  <c r="BX29" i="15"/>
  <c r="BX85" i="15"/>
  <c r="BX148" i="14"/>
  <c r="BX36" i="11"/>
  <c r="BX155" i="11"/>
  <c r="BX22" i="15"/>
  <c r="BX43" i="14"/>
  <c r="BX36" i="13"/>
  <c r="BX155" i="13"/>
  <c r="BX22" i="13"/>
  <c r="BX78" i="13"/>
  <c r="BX134" i="13"/>
  <c r="BX57" i="11"/>
  <c r="BX43" i="15"/>
  <c r="BX155" i="15"/>
  <c r="BX64" i="14"/>
  <c r="BX127" i="14"/>
  <c r="BX57" i="13"/>
  <c r="BX64" i="11"/>
  <c r="BX50" i="15"/>
  <c r="BX127" i="15"/>
  <c r="BX15" i="14"/>
  <c r="BX71" i="14"/>
  <c r="BX134" i="14"/>
  <c r="BX64" i="13"/>
  <c r="BX92" i="13"/>
  <c r="BX148" i="13"/>
  <c r="BX43" i="11"/>
  <c r="BX57" i="15"/>
  <c r="BX113" i="15"/>
  <c r="BX134" i="15"/>
  <c r="BX22" i="14"/>
  <c r="BX15" i="13"/>
  <c r="BX71" i="13"/>
  <c r="BX113" i="13"/>
  <c r="BX127" i="13"/>
  <c r="BX22" i="11"/>
  <c r="BX78" i="11"/>
  <c r="BX36" i="15"/>
  <c r="BX148" i="15"/>
  <c r="BX57" i="14"/>
  <c r="BX155" i="14"/>
  <c r="BX50" i="13"/>
  <c r="BX106" i="13"/>
  <c r="BX92" i="11"/>
  <c r="BX113" i="11"/>
  <c r="BX106" i="11"/>
  <c r="BX99" i="11"/>
  <c r="BX106" i="15"/>
  <c r="BX92" i="15"/>
  <c r="BX78" i="15"/>
  <c r="BX113" i="14"/>
  <c r="BX106" i="14"/>
  <c r="AD99" i="14"/>
  <c r="AD162" i="14" s="1"/>
  <c r="CJ162" i="14" s="1"/>
  <c r="BX85" i="14"/>
  <c r="BX78" i="14"/>
  <c r="AC119" i="13"/>
  <c r="CI119" i="13" s="1"/>
  <c r="AC118" i="13"/>
  <c r="CI118" i="13" s="1"/>
  <c r="AC117" i="13"/>
  <c r="CI117" i="13" s="1"/>
  <c r="AC116" i="13"/>
  <c r="CI116" i="13" s="1"/>
  <c r="AC115" i="13"/>
  <c r="CI115" i="13" s="1"/>
  <c r="AC113" i="13"/>
  <c r="AC106" i="13"/>
  <c r="AC119" i="11"/>
  <c r="CI119" i="11" s="1"/>
  <c r="AC118" i="11"/>
  <c r="CI118" i="11" s="1"/>
  <c r="AC117" i="11"/>
  <c r="CI117" i="11" s="1"/>
  <c r="AC116" i="11"/>
  <c r="CI116" i="11" s="1"/>
  <c r="AC115" i="11"/>
  <c r="CI115" i="11" s="1"/>
  <c r="AC113" i="11"/>
  <c r="AC106" i="11"/>
  <c r="AC99" i="11"/>
  <c r="CJ120" i="14" l="1"/>
  <c r="CJ120" i="15"/>
  <c r="AD120" i="15"/>
  <c r="CI120" i="13"/>
  <c r="CI120" i="11"/>
  <c r="AD120" i="14"/>
  <c r="AC120" i="13"/>
  <c r="AC120" i="11"/>
  <c r="AC92" i="11"/>
  <c r="AC113" i="15" l="1"/>
  <c r="AC106" i="15"/>
  <c r="AC98" i="15"/>
  <c r="CI98" i="15" s="1"/>
  <c r="AC97" i="15"/>
  <c r="CI97" i="15" s="1"/>
  <c r="AC96" i="15"/>
  <c r="CI96" i="15" s="1"/>
  <c r="AC95" i="15"/>
  <c r="CI95" i="15" s="1"/>
  <c r="AC94" i="15"/>
  <c r="CI94" i="15" s="1"/>
  <c r="AC92" i="15"/>
  <c r="AC85" i="15"/>
  <c r="AC78" i="15"/>
  <c r="AC113" i="14"/>
  <c r="AC106" i="14"/>
  <c r="AC98" i="14"/>
  <c r="CI98" i="14" s="1"/>
  <c r="AC97" i="14"/>
  <c r="CI97" i="14" s="1"/>
  <c r="AC96" i="14"/>
  <c r="CI96" i="14" s="1"/>
  <c r="AC95" i="14"/>
  <c r="CI95" i="14" s="1"/>
  <c r="AC94" i="14"/>
  <c r="CI94" i="14" s="1"/>
  <c r="AC92" i="14"/>
  <c r="AC85" i="14"/>
  <c r="AC78" i="14"/>
  <c r="AC84" i="13"/>
  <c r="CI84" i="13" s="1"/>
  <c r="AC83" i="13"/>
  <c r="CI83" i="13" s="1"/>
  <c r="AC82" i="13"/>
  <c r="CI82" i="13" s="1"/>
  <c r="AC81" i="13"/>
  <c r="CI81" i="13" s="1"/>
  <c r="AC80" i="13"/>
  <c r="CI80" i="13" s="1"/>
  <c r="AC92" i="13"/>
  <c r="AC84" i="11"/>
  <c r="CI84" i="11" s="1"/>
  <c r="AC83" i="11"/>
  <c r="CI83" i="11" s="1"/>
  <c r="AC82" i="11"/>
  <c r="CI82" i="11" s="1"/>
  <c r="AC81" i="11"/>
  <c r="CI81" i="11" s="1"/>
  <c r="AC80" i="11"/>
  <c r="CI80" i="11" s="1"/>
  <c r="L1178" i="23"/>
  <c r="L1177" i="23"/>
  <c r="L1176" i="23"/>
  <c r="L1175" i="23"/>
  <c r="L1174" i="23"/>
  <c r="L1173" i="23"/>
  <c r="L1172" i="23"/>
  <c r="L1171" i="23"/>
  <c r="L1170" i="23"/>
  <c r="L1169" i="23"/>
  <c r="L1168" i="23"/>
  <c r="L1167" i="23"/>
  <c r="L1166" i="23"/>
  <c r="L1165" i="23"/>
  <c r="L1164" i="23"/>
  <c r="L1163" i="23"/>
  <c r="L1162" i="23"/>
  <c r="L1161" i="23"/>
  <c r="L1160" i="23"/>
  <c r="L1159" i="23"/>
  <c r="L1158" i="23"/>
  <c r="L1157" i="23"/>
  <c r="L1156" i="23"/>
  <c r="L1155" i="23"/>
  <c r="L1154" i="23"/>
  <c r="L1153" i="23"/>
  <c r="L1152" i="23"/>
  <c r="L1151" i="23"/>
  <c r="L1150" i="23"/>
  <c r="L1149" i="23"/>
  <c r="L1148" i="23"/>
  <c r="L1147" i="23"/>
  <c r="L1146" i="23"/>
  <c r="L1145" i="23"/>
  <c r="L1144" i="23"/>
  <c r="L1143" i="23"/>
  <c r="L1142" i="23"/>
  <c r="L1141" i="23"/>
  <c r="L1140" i="23"/>
  <c r="L1139" i="23"/>
  <c r="L1138" i="23"/>
  <c r="L1137" i="23"/>
  <c r="AC78" i="13"/>
  <c r="AC78" i="11"/>
  <c r="Q4752" i="25"/>
  <c r="Q4751" i="25"/>
  <c r="Q4750" i="25"/>
  <c r="Q4749" i="25"/>
  <c r="Q4748" i="25"/>
  <c r="Q4747" i="25"/>
  <c r="Q4746" i="25"/>
  <c r="Q4745" i="25"/>
  <c r="Q4744" i="25"/>
  <c r="Q4743" i="25"/>
  <c r="Q4742" i="25"/>
  <c r="Q4741" i="25"/>
  <c r="Q4740" i="25"/>
  <c r="Q4739" i="25"/>
  <c r="Q4738" i="25"/>
  <c r="Q4737" i="25"/>
  <c r="Q4736" i="25"/>
  <c r="Q4735" i="25"/>
  <c r="Q4734" i="25"/>
  <c r="Q4733" i="25"/>
  <c r="Q4732" i="25"/>
  <c r="Q4731" i="25"/>
  <c r="Q4730" i="25"/>
  <c r="Q4729" i="25"/>
  <c r="Q4728" i="25"/>
  <c r="Q4727" i="25"/>
  <c r="Q4726" i="25"/>
  <c r="Q4725" i="25"/>
  <c r="Q4724" i="25"/>
  <c r="Q4723" i="25"/>
  <c r="Q4722" i="25"/>
  <c r="Q4721" i="25"/>
  <c r="Q4720" i="25"/>
  <c r="Q4719" i="25"/>
  <c r="Q4718" i="25"/>
  <c r="Q4717" i="25"/>
  <c r="Q4716" i="25"/>
  <c r="Q4715" i="25"/>
  <c r="Q4714" i="25"/>
  <c r="Q4713" i="25"/>
  <c r="Q4712" i="25"/>
  <c r="Q4711" i="25"/>
  <c r="Q4710" i="25"/>
  <c r="Q4709" i="25"/>
  <c r="Q4708" i="25"/>
  <c r="Q4707" i="25"/>
  <c r="Q4706" i="25"/>
  <c r="Q4705" i="25"/>
  <c r="Q4704" i="25"/>
  <c r="Q4703" i="25"/>
  <c r="Q4702" i="25"/>
  <c r="Q4701" i="25"/>
  <c r="Q4700" i="25"/>
  <c r="Q4699" i="25"/>
  <c r="Q4698" i="25"/>
  <c r="Q4697" i="25"/>
  <c r="Q4696" i="25"/>
  <c r="Q4695" i="25"/>
  <c r="Q4694" i="25"/>
  <c r="Q4693" i="25"/>
  <c r="Q4692" i="25"/>
  <c r="Q4691" i="25"/>
  <c r="Q4690" i="25"/>
  <c r="Q4689" i="25"/>
  <c r="Q4688" i="25"/>
  <c r="Q4687" i="25"/>
  <c r="Q4686" i="25"/>
  <c r="Q4685" i="25"/>
  <c r="Q4684" i="25"/>
  <c r="Q4683" i="25"/>
  <c r="Q4682" i="25"/>
  <c r="Q4681" i="25"/>
  <c r="Q4680" i="25"/>
  <c r="Q4679" i="25"/>
  <c r="Q4678" i="25"/>
  <c r="Q4677" i="25"/>
  <c r="Q4676" i="25"/>
  <c r="Q4675" i="25"/>
  <c r="Q4674" i="25"/>
  <c r="Q4673" i="25"/>
  <c r="Q4672" i="25"/>
  <c r="Q4671" i="25"/>
  <c r="Q4670" i="25"/>
  <c r="Q4669" i="25"/>
  <c r="Q4668" i="25"/>
  <c r="Q4667" i="25"/>
  <c r="Q4666" i="25"/>
  <c r="Q4665" i="25"/>
  <c r="Q4664" i="25"/>
  <c r="Q4663" i="25"/>
  <c r="Q4662" i="25"/>
  <c r="Q4661" i="25"/>
  <c r="Q4660" i="25"/>
  <c r="Q4659" i="25"/>
  <c r="Q4658" i="25"/>
  <c r="Q4657" i="25"/>
  <c r="Q4656" i="25"/>
  <c r="Q4655" i="25"/>
  <c r="Q4654" i="25"/>
  <c r="Q4653" i="25"/>
  <c r="Q4652" i="25"/>
  <c r="Q4651" i="25"/>
  <c r="Q4650" i="25"/>
  <c r="Q4649" i="25"/>
  <c r="Q4648" i="25"/>
  <c r="Q4647" i="25"/>
  <c r="Q4646" i="25"/>
  <c r="Q4645" i="25"/>
  <c r="Q4644" i="25"/>
  <c r="Q4643" i="25"/>
  <c r="Q4642" i="25"/>
  <c r="Q4641" i="25"/>
  <c r="Q4640" i="25"/>
  <c r="Q4639" i="25"/>
  <c r="Q4638" i="25"/>
  <c r="Q4637" i="25"/>
  <c r="Q4636" i="25"/>
  <c r="Q4635" i="25"/>
  <c r="Q4634" i="25"/>
  <c r="Q4633" i="25"/>
  <c r="Q4632" i="25"/>
  <c r="Q4631" i="25"/>
  <c r="Q4630" i="25"/>
  <c r="Q4629" i="25"/>
  <c r="Q4628" i="25"/>
  <c r="Q4627" i="25"/>
  <c r="Q4626" i="25"/>
  <c r="Q4625" i="25"/>
  <c r="Q4624" i="25"/>
  <c r="Q4623" i="25"/>
  <c r="Q4622" i="25"/>
  <c r="Q4621" i="25"/>
  <c r="Q4620" i="25"/>
  <c r="Q4619" i="25"/>
  <c r="Q4618" i="25"/>
  <c r="Q4617" i="25"/>
  <c r="Q4616" i="25"/>
  <c r="Q4615" i="25"/>
  <c r="Q4614" i="25"/>
  <c r="Q4613" i="25"/>
  <c r="Q4612" i="25"/>
  <c r="Q4611" i="25"/>
  <c r="Q4610" i="25"/>
  <c r="Q4609" i="25"/>
  <c r="Q4608" i="25"/>
  <c r="Q4607" i="25"/>
  <c r="Q4606" i="25"/>
  <c r="Q4605" i="25"/>
  <c r="Q4604" i="25"/>
  <c r="Q4603" i="25"/>
  <c r="CI99" i="15" l="1"/>
  <c r="CI85" i="11"/>
  <c r="CI99" i="14"/>
  <c r="CI85" i="13"/>
  <c r="AC115" i="15"/>
  <c r="CI115" i="15" s="1"/>
  <c r="AC116" i="15"/>
  <c r="CI116" i="15" s="1"/>
  <c r="AC115" i="14"/>
  <c r="CI115" i="14" s="1"/>
  <c r="AC117" i="15"/>
  <c r="CI117" i="15" s="1"/>
  <c r="AC116" i="14"/>
  <c r="CI116" i="14" s="1"/>
  <c r="AC118" i="15"/>
  <c r="CI118" i="15" s="1"/>
  <c r="AC117" i="14"/>
  <c r="CI117" i="14" s="1"/>
  <c r="AC119" i="15"/>
  <c r="CI119" i="15" s="1"/>
  <c r="AC118" i="14"/>
  <c r="CI118" i="14" s="1"/>
  <c r="AC119" i="14"/>
  <c r="CI119" i="14" s="1"/>
  <c r="AC99" i="15"/>
  <c r="AC99" i="14"/>
  <c r="AC162" i="14" s="1"/>
  <c r="CI162" i="14" s="1"/>
  <c r="AC85" i="13"/>
  <c r="AC85" i="11"/>
  <c r="BW154" i="13"/>
  <c r="BW153" i="13"/>
  <c r="BW152" i="13"/>
  <c r="BW151" i="13"/>
  <c r="BW150" i="13"/>
  <c r="BW147" i="13"/>
  <c r="BW146" i="13"/>
  <c r="BW145" i="13"/>
  <c r="BW144" i="13"/>
  <c r="BW143" i="13"/>
  <c r="BW133" i="13"/>
  <c r="BW132" i="13"/>
  <c r="BW131" i="13"/>
  <c r="BW130" i="13"/>
  <c r="BW129" i="13"/>
  <c r="BW126" i="13"/>
  <c r="BW125" i="13"/>
  <c r="BW124" i="13"/>
  <c r="BW123" i="13"/>
  <c r="BW122" i="13"/>
  <c r="BW112" i="13"/>
  <c r="BW111" i="13"/>
  <c r="BW110" i="13"/>
  <c r="BW109" i="13"/>
  <c r="BW108" i="13"/>
  <c r="BW105" i="13"/>
  <c r="BW104" i="13"/>
  <c r="BW103" i="13"/>
  <c r="BW102" i="13"/>
  <c r="BW101" i="13"/>
  <c r="BW98" i="13"/>
  <c r="BW97" i="13"/>
  <c r="BW96" i="13"/>
  <c r="BW95" i="13"/>
  <c r="BW94" i="13"/>
  <c r="BW91" i="13"/>
  <c r="BW90" i="13"/>
  <c r="BW89" i="13"/>
  <c r="BW88" i="13"/>
  <c r="BW87" i="13"/>
  <c r="BW77" i="13"/>
  <c r="BW76" i="13"/>
  <c r="BW75" i="13"/>
  <c r="BW74" i="13"/>
  <c r="BW73" i="13"/>
  <c r="BW70" i="13"/>
  <c r="BW69" i="13"/>
  <c r="BW68" i="13"/>
  <c r="BW67" i="13"/>
  <c r="BW66" i="13"/>
  <c r="BW63" i="13"/>
  <c r="BW62" i="13"/>
  <c r="BW61" i="13"/>
  <c r="BW60" i="13"/>
  <c r="BW59" i="13"/>
  <c r="BW56" i="13"/>
  <c r="BW55" i="13"/>
  <c r="BW54" i="13"/>
  <c r="BW53" i="13"/>
  <c r="BW52" i="13"/>
  <c r="BW49" i="13"/>
  <c r="BW48" i="13"/>
  <c r="BW47" i="13"/>
  <c r="BW46" i="13"/>
  <c r="BW45" i="13"/>
  <c r="BW42" i="13"/>
  <c r="BW41" i="13"/>
  <c r="BW40" i="13"/>
  <c r="BW39" i="13"/>
  <c r="BW38" i="13"/>
  <c r="BW35" i="13"/>
  <c r="BW34" i="13"/>
  <c r="BW33" i="13"/>
  <c r="BW32" i="13"/>
  <c r="BW31" i="13"/>
  <c r="BW28" i="13"/>
  <c r="BW27" i="13"/>
  <c r="BW26" i="13"/>
  <c r="BW25" i="13"/>
  <c r="BW24" i="13"/>
  <c r="BW21" i="13"/>
  <c r="BW20" i="13"/>
  <c r="BW19" i="13"/>
  <c r="BW18" i="13"/>
  <c r="BW17" i="13"/>
  <c r="BW14" i="13"/>
  <c r="BW13" i="13"/>
  <c r="BW12" i="13"/>
  <c r="BW11" i="13"/>
  <c r="BW10" i="13"/>
  <c r="BW154" i="14"/>
  <c r="BW153" i="14"/>
  <c r="BW152" i="14"/>
  <c r="BW151" i="14"/>
  <c r="BW150" i="14"/>
  <c r="BW147" i="14"/>
  <c r="BW146" i="14"/>
  <c r="BW145" i="14"/>
  <c r="BW144" i="14"/>
  <c r="BW143" i="14"/>
  <c r="BW133" i="14"/>
  <c r="BW132" i="14"/>
  <c r="BW131" i="14"/>
  <c r="BW130" i="14"/>
  <c r="BW129" i="14"/>
  <c r="BW126" i="14"/>
  <c r="BW125" i="14"/>
  <c r="BW124" i="14"/>
  <c r="BW123" i="14"/>
  <c r="BW122" i="14"/>
  <c r="BW112" i="14"/>
  <c r="BW111" i="14"/>
  <c r="BW110" i="14"/>
  <c r="BW109" i="14"/>
  <c r="BW108" i="14"/>
  <c r="BW105" i="14"/>
  <c r="BW104" i="14"/>
  <c r="BW103" i="14"/>
  <c r="BW102" i="14"/>
  <c r="BW101" i="14"/>
  <c r="BW91" i="14"/>
  <c r="BW90" i="14"/>
  <c r="BW89" i="14"/>
  <c r="BW88" i="14"/>
  <c r="BW87" i="14"/>
  <c r="BW84" i="14"/>
  <c r="BW83" i="14"/>
  <c r="BW82" i="14"/>
  <c r="BW81" i="14"/>
  <c r="BW80" i="14"/>
  <c r="BW77" i="14"/>
  <c r="BW76" i="14"/>
  <c r="BW75" i="14"/>
  <c r="BW74" i="14"/>
  <c r="BW73" i="14"/>
  <c r="BW70" i="14"/>
  <c r="BW69" i="14"/>
  <c r="BW68" i="14"/>
  <c r="BW67" i="14"/>
  <c r="BW66" i="14"/>
  <c r="BW63" i="14"/>
  <c r="BW62" i="14"/>
  <c r="BW61" i="14"/>
  <c r="BW60" i="14"/>
  <c r="BW59" i="14"/>
  <c r="BW56" i="14"/>
  <c r="BW55" i="14"/>
  <c r="BW54" i="14"/>
  <c r="BW53" i="14"/>
  <c r="BW52" i="14"/>
  <c r="BW49" i="14"/>
  <c r="BW48" i="14"/>
  <c r="BW47" i="14"/>
  <c r="BW46" i="14"/>
  <c r="BW45" i="14"/>
  <c r="BW42" i="14"/>
  <c r="BW41" i="14"/>
  <c r="BW40" i="14"/>
  <c r="BW39" i="14"/>
  <c r="BW38" i="14"/>
  <c r="BW35" i="14"/>
  <c r="BW34" i="14"/>
  <c r="BW33" i="14"/>
  <c r="BW32" i="14"/>
  <c r="BW31" i="14"/>
  <c r="BW28" i="14"/>
  <c r="BW27" i="14"/>
  <c r="BW26" i="14"/>
  <c r="BW25" i="14"/>
  <c r="BW24" i="14"/>
  <c r="BW21" i="14"/>
  <c r="BW20" i="14"/>
  <c r="BW19" i="14"/>
  <c r="BW18" i="14"/>
  <c r="BW17" i="14"/>
  <c r="BW14" i="14"/>
  <c r="BW13" i="14"/>
  <c r="BW12" i="14"/>
  <c r="BW11" i="14"/>
  <c r="BW10" i="14"/>
  <c r="BW154" i="15"/>
  <c r="BW153" i="15"/>
  <c r="BW152" i="15"/>
  <c r="BW151" i="15"/>
  <c r="BW150" i="15"/>
  <c r="BW147" i="15"/>
  <c r="BW146" i="15"/>
  <c r="BW145" i="15"/>
  <c r="BW144" i="15"/>
  <c r="BW143" i="15"/>
  <c r="BW133" i="15"/>
  <c r="BW132" i="15"/>
  <c r="BW131" i="15"/>
  <c r="BW130" i="15"/>
  <c r="BW129" i="15"/>
  <c r="BW126" i="15"/>
  <c r="BW125" i="15"/>
  <c r="BW124" i="15"/>
  <c r="BW123" i="15"/>
  <c r="BW122" i="15"/>
  <c r="BW112" i="15"/>
  <c r="BW111" i="15"/>
  <c r="BW110" i="15"/>
  <c r="BW109" i="15"/>
  <c r="BW108" i="15"/>
  <c r="BW105" i="15"/>
  <c r="BW104" i="15"/>
  <c r="BW103" i="15"/>
  <c r="BW102" i="15"/>
  <c r="BW101" i="15"/>
  <c r="BW91" i="15"/>
  <c r="BW90" i="15"/>
  <c r="BW89" i="15"/>
  <c r="BW88" i="15"/>
  <c r="BW87" i="15"/>
  <c r="BW84" i="15"/>
  <c r="BW83" i="15"/>
  <c r="BW82" i="15"/>
  <c r="BW81" i="15"/>
  <c r="BW80" i="15"/>
  <c r="BW77" i="15"/>
  <c r="BW76" i="15"/>
  <c r="BW75" i="15"/>
  <c r="BW74" i="15"/>
  <c r="BW73" i="15"/>
  <c r="BW70" i="15"/>
  <c r="BW69" i="15"/>
  <c r="BW68" i="15"/>
  <c r="BW67" i="15"/>
  <c r="BW66" i="15"/>
  <c r="BW63" i="15"/>
  <c r="BW62" i="15"/>
  <c r="BW61" i="15"/>
  <c r="BW60" i="15"/>
  <c r="BW59" i="15"/>
  <c r="BW56" i="15"/>
  <c r="BW55" i="15"/>
  <c r="BW54" i="15"/>
  <c r="BW53" i="15"/>
  <c r="BW52" i="15"/>
  <c r="BW49" i="15"/>
  <c r="BW48" i="15"/>
  <c r="BW47" i="15"/>
  <c r="BW46" i="15"/>
  <c r="BW45" i="15"/>
  <c r="BW42" i="15"/>
  <c r="BW41" i="15"/>
  <c r="BW40" i="15"/>
  <c r="BW39" i="15"/>
  <c r="BW38" i="15"/>
  <c r="BW35" i="15"/>
  <c r="BW34" i="15"/>
  <c r="BW33" i="15"/>
  <c r="BW32" i="15"/>
  <c r="BW31" i="15"/>
  <c r="BW28" i="15"/>
  <c r="BW27" i="15"/>
  <c r="BW26" i="15"/>
  <c r="BW25" i="15"/>
  <c r="BW24" i="15"/>
  <c r="BW21" i="15"/>
  <c r="BW20" i="15"/>
  <c r="BW19" i="15"/>
  <c r="BW18" i="15"/>
  <c r="BW17" i="15"/>
  <c r="BW14" i="15"/>
  <c r="BW13" i="15"/>
  <c r="BW12" i="15"/>
  <c r="BW11" i="15"/>
  <c r="BW10" i="15"/>
  <c r="BW154" i="11"/>
  <c r="BW153" i="11"/>
  <c r="BW152" i="11"/>
  <c r="BW151" i="11"/>
  <c r="BW150" i="11"/>
  <c r="BW147" i="11"/>
  <c r="BW146" i="11"/>
  <c r="BW145" i="11"/>
  <c r="BW144" i="11"/>
  <c r="BW143" i="11"/>
  <c r="BW133" i="11"/>
  <c r="BW132" i="11"/>
  <c r="BW131" i="11"/>
  <c r="BW130" i="11"/>
  <c r="BW129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91" i="11"/>
  <c r="BW90" i="11"/>
  <c r="BW89" i="11"/>
  <c r="BW88" i="11"/>
  <c r="BW87" i="11"/>
  <c r="BW77" i="11"/>
  <c r="BW76" i="11"/>
  <c r="BW75" i="11"/>
  <c r="BW74" i="11"/>
  <c r="BW73" i="11"/>
  <c r="BW70" i="11"/>
  <c r="BW69" i="11"/>
  <c r="BW68" i="11"/>
  <c r="BW67" i="11"/>
  <c r="BW66" i="11"/>
  <c r="BW63" i="11"/>
  <c r="BW62" i="11"/>
  <c r="BW61" i="11"/>
  <c r="BW60" i="11"/>
  <c r="BW59" i="11"/>
  <c r="BW56" i="11"/>
  <c r="BW55" i="11"/>
  <c r="BW54" i="11"/>
  <c r="BW53" i="11"/>
  <c r="BW52" i="11"/>
  <c r="BW49" i="11"/>
  <c r="BW48" i="11"/>
  <c r="BW47" i="11"/>
  <c r="BW46" i="11"/>
  <c r="BW45" i="11"/>
  <c r="BW42" i="11"/>
  <c r="BW41" i="11"/>
  <c r="BW40" i="11"/>
  <c r="BW39" i="11"/>
  <c r="BW38" i="11"/>
  <c r="BW35" i="11"/>
  <c r="BW34" i="11"/>
  <c r="BW33" i="11"/>
  <c r="BW32" i="11"/>
  <c r="BW31" i="11"/>
  <c r="BW28" i="11"/>
  <c r="BW27" i="11"/>
  <c r="BW26" i="11"/>
  <c r="BW25" i="11"/>
  <c r="BW24" i="11"/>
  <c r="BW21" i="11"/>
  <c r="BW20" i="11"/>
  <c r="BW19" i="11"/>
  <c r="BW18" i="11"/>
  <c r="BW17" i="11"/>
  <c r="BW14" i="11"/>
  <c r="BW13" i="11"/>
  <c r="BW12" i="11"/>
  <c r="BW11" i="11"/>
  <c r="BW10" i="11"/>
  <c r="AC162" i="13"/>
  <c r="CI162" i="13" s="1"/>
  <c r="AC161" i="13"/>
  <c r="CI161" i="13" s="1"/>
  <c r="AC160" i="13"/>
  <c r="CI160" i="13" s="1"/>
  <c r="AC159" i="13"/>
  <c r="CI159" i="13" s="1"/>
  <c r="AC158" i="13"/>
  <c r="CI158" i="13" s="1"/>
  <c r="AC157" i="13"/>
  <c r="CI157" i="13" s="1"/>
  <c r="AC161" i="14"/>
  <c r="CI161" i="14" s="1"/>
  <c r="AC160" i="14"/>
  <c r="CI160" i="14" s="1"/>
  <c r="AC159" i="14"/>
  <c r="CI159" i="14" s="1"/>
  <c r="AC158" i="14"/>
  <c r="CI158" i="14" s="1"/>
  <c r="AC157" i="14"/>
  <c r="CI157" i="14" s="1"/>
  <c r="AC162" i="15"/>
  <c r="CI162" i="15" s="1"/>
  <c r="AC161" i="15"/>
  <c r="CI161" i="15" s="1"/>
  <c r="AC160" i="15"/>
  <c r="CI160" i="15" s="1"/>
  <c r="AC159" i="15"/>
  <c r="CI159" i="15" s="1"/>
  <c r="AC158" i="15"/>
  <c r="CI158" i="15" s="1"/>
  <c r="AC157" i="15"/>
  <c r="CI157" i="15" s="1"/>
  <c r="AC162" i="11"/>
  <c r="AC161" i="11"/>
  <c r="CI161" i="11" s="1"/>
  <c r="AC160" i="11"/>
  <c r="CI160" i="11" s="1"/>
  <c r="AC159" i="11"/>
  <c r="CI159" i="11" s="1"/>
  <c r="AC158" i="11"/>
  <c r="CI158" i="11" s="1"/>
  <c r="AC157" i="11"/>
  <c r="CI157" i="11" s="1"/>
  <c r="CI120" i="14" l="1"/>
  <c r="AC120" i="15"/>
  <c r="AC120" i="14"/>
  <c r="CI120" i="15"/>
  <c r="BW106" i="15"/>
  <c r="BW57" i="11"/>
  <c r="BW15" i="13"/>
  <c r="BW127" i="11"/>
  <c r="BW29" i="14"/>
  <c r="BW155" i="14"/>
  <c r="BW64" i="13"/>
  <c r="BW134" i="13"/>
  <c r="BW50" i="11"/>
  <c r="BW15" i="11"/>
  <c r="BW71" i="11"/>
  <c r="BW43" i="14"/>
  <c r="BW29" i="13"/>
  <c r="BW36" i="15"/>
  <c r="BW57" i="15"/>
  <c r="BW36" i="11"/>
  <c r="BW22" i="15"/>
  <c r="BW155" i="15"/>
  <c r="BW64" i="14"/>
  <c r="BW134" i="14"/>
  <c r="BW148" i="11"/>
  <c r="BW29" i="11"/>
  <c r="BW15" i="15"/>
  <c r="BW71" i="15"/>
  <c r="BW57" i="14"/>
  <c r="BW127" i="14"/>
  <c r="BW43" i="13"/>
  <c r="BW64" i="11"/>
  <c r="BW134" i="11"/>
  <c r="BW50" i="15"/>
  <c r="BW113" i="15"/>
  <c r="BW36" i="14"/>
  <c r="BW92" i="14"/>
  <c r="BW78" i="13"/>
  <c r="BW43" i="11"/>
  <c r="BW71" i="14"/>
  <c r="BW148" i="14"/>
  <c r="BW57" i="13"/>
  <c r="BW22" i="11"/>
  <c r="BW155" i="11"/>
  <c r="BW50" i="14"/>
  <c r="BW36" i="13"/>
  <c r="BW78" i="15"/>
  <c r="BW134" i="15"/>
  <c r="BW15" i="14"/>
  <c r="BW148" i="13"/>
  <c r="BW127" i="15"/>
  <c r="BW22" i="13"/>
  <c r="BW29" i="15"/>
  <c r="BW85" i="15"/>
  <c r="BW148" i="15"/>
  <c r="BW22" i="14"/>
  <c r="BW64" i="15"/>
  <c r="BW71" i="13"/>
  <c r="BW127" i="13"/>
  <c r="BW43" i="15"/>
  <c r="BW50" i="13"/>
  <c r="BW106" i="13"/>
  <c r="BW155" i="13"/>
  <c r="BW113" i="13"/>
  <c r="BW113" i="11"/>
  <c r="BW106" i="11"/>
  <c r="BW99" i="13"/>
  <c r="BW99" i="11"/>
  <c r="BW92" i="15"/>
  <c r="BW113" i="14"/>
  <c r="BW106" i="14"/>
  <c r="BW85" i="14"/>
  <c r="BW78" i="14"/>
  <c r="BW92" i="13"/>
  <c r="BW92" i="11"/>
  <c r="BW78" i="11"/>
  <c r="BV154" i="13"/>
  <c r="BU154" i="13"/>
  <c r="BT154" i="13"/>
  <c r="BS154" i="13"/>
  <c r="BR154" i="13"/>
  <c r="BQ154" i="13"/>
  <c r="BP154" i="13"/>
  <c r="BO154" i="13"/>
  <c r="BN154" i="13"/>
  <c r="BV153" i="13"/>
  <c r="BU153" i="13"/>
  <c r="BT153" i="13"/>
  <c r="BS153" i="13"/>
  <c r="BR153" i="13"/>
  <c r="BQ153" i="13"/>
  <c r="BP153" i="13"/>
  <c r="BO153" i="13"/>
  <c r="BN153" i="13"/>
  <c r="BV152" i="13"/>
  <c r="BU152" i="13"/>
  <c r="BT152" i="13"/>
  <c r="BS152" i="13"/>
  <c r="BR152" i="13"/>
  <c r="BQ152" i="13"/>
  <c r="BP152" i="13"/>
  <c r="BO152" i="13"/>
  <c r="BN152" i="13"/>
  <c r="BV151" i="13"/>
  <c r="BU151" i="13"/>
  <c r="BT151" i="13"/>
  <c r="BS151" i="13"/>
  <c r="BR151" i="13"/>
  <c r="BQ151" i="13"/>
  <c r="BP151" i="13"/>
  <c r="BO151" i="13"/>
  <c r="BN151" i="13"/>
  <c r="BV150" i="13"/>
  <c r="BU150" i="13"/>
  <c r="BT150" i="13"/>
  <c r="BS150" i="13"/>
  <c r="BR150" i="13"/>
  <c r="BQ150" i="13"/>
  <c r="BP150" i="13"/>
  <c r="BO150" i="13"/>
  <c r="BN150" i="13"/>
  <c r="BV147" i="13"/>
  <c r="BU147" i="13"/>
  <c r="BT147" i="13"/>
  <c r="BS147" i="13"/>
  <c r="BR147" i="13"/>
  <c r="BQ147" i="13"/>
  <c r="BP147" i="13"/>
  <c r="BO147" i="13"/>
  <c r="BN147" i="13"/>
  <c r="BV146" i="13"/>
  <c r="BU146" i="13"/>
  <c r="BT146" i="13"/>
  <c r="BS146" i="13"/>
  <c r="BR146" i="13"/>
  <c r="BQ146" i="13"/>
  <c r="BP146" i="13"/>
  <c r="BO146" i="13"/>
  <c r="BN146" i="13"/>
  <c r="BV145" i="13"/>
  <c r="BU145" i="13"/>
  <c r="BT145" i="13"/>
  <c r="BS145" i="13"/>
  <c r="BR145" i="13"/>
  <c r="BQ145" i="13"/>
  <c r="BP145" i="13"/>
  <c r="BO145" i="13"/>
  <c r="BN145" i="13"/>
  <c r="BV144" i="13"/>
  <c r="BU144" i="13"/>
  <c r="BT144" i="13"/>
  <c r="BS144" i="13"/>
  <c r="BR144" i="13"/>
  <c r="BQ144" i="13"/>
  <c r="BP144" i="13"/>
  <c r="BO144" i="13"/>
  <c r="BN144" i="13"/>
  <c r="BV143" i="13"/>
  <c r="BU143" i="13"/>
  <c r="BT143" i="13"/>
  <c r="BS143" i="13"/>
  <c r="BR143" i="13"/>
  <c r="BQ143" i="13"/>
  <c r="BP143" i="13"/>
  <c r="BO143" i="13"/>
  <c r="BN143" i="13"/>
  <c r="BV133" i="13"/>
  <c r="BU133" i="13"/>
  <c r="BT133" i="13"/>
  <c r="BS133" i="13"/>
  <c r="BR133" i="13"/>
  <c r="BQ133" i="13"/>
  <c r="BP133" i="13"/>
  <c r="BO133" i="13"/>
  <c r="BN133" i="13"/>
  <c r="BV132" i="13"/>
  <c r="BU132" i="13"/>
  <c r="BT132" i="13"/>
  <c r="BS132" i="13"/>
  <c r="BR132" i="13"/>
  <c r="BQ132" i="13"/>
  <c r="BP132" i="13"/>
  <c r="BO132" i="13"/>
  <c r="BN132" i="13"/>
  <c r="BV131" i="13"/>
  <c r="BU131" i="13"/>
  <c r="BT131" i="13"/>
  <c r="BS131" i="13"/>
  <c r="BR131" i="13"/>
  <c r="BQ131" i="13"/>
  <c r="BP131" i="13"/>
  <c r="BO131" i="13"/>
  <c r="BN131" i="13"/>
  <c r="BV130" i="13"/>
  <c r="BU130" i="13"/>
  <c r="BT130" i="13"/>
  <c r="BS130" i="13"/>
  <c r="BR130" i="13"/>
  <c r="BQ130" i="13"/>
  <c r="BP130" i="13"/>
  <c r="BO130" i="13"/>
  <c r="BN130" i="13"/>
  <c r="BV129" i="13"/>
  <c r="BU129" i="13"/>
  <c r="BT129" i="13"/>
  <c r="BS129" i="13"/>
  <c r="BR129" i="13"/>
  <c r="BQ129" i="13"/>
  <c r="BP129" i="13"/>
  <c r="BO129" i="13"/>
  <c r="BN129" i="13"/>
  <c r="BV126" i="13"/>
  <c r="BU126" i="13"/>
  <c r="BT126" i="13"/>
  <c r="BS126" i="13"/>
  <c r="BR126" i="13"/>
  <c r="BQ126" i="13"/>
  <c r="BP126" i="13"/>
  <c r="BO126" i="13"/>
  <c r="BN126" i="13"/>
  <c r="BV125" i="13"/>
  <c r="BU125" i="13"/>
  <c r="BT125" i="13"/>
  <c r="BS125" i="13"/>
  <c r="BR125" i="13"/>
  <c r="BQ125" i="13"/>
  <c r="BP125" i="13"/>
  <c r="BO125" i="13"/>
  <c r="BN125" i="13"/>
  <c r="BV124" i="13"/>
  <c r="BU124" i="13"/>
  <c r="BT124" i="13"/>
  <c r="BS124" i="13"/>
  <c r="BR124" i="13"/>
  <c r="BQ124" i="13"/>
  <c r="BP124" i="13"/>
  <c r="BO124" i="13"/>
  <c r="BN124" i="13"/>
  <c r="BV123" i="13"/>
  <c r="BU123" i="13"/>
  <c r="BT123" i="13"/>
  <c r="BS123" i="13"/>
  <c r="BR123" i="13"/>
  <c r="BQ123" i="13"/>
  <c r="BP123" i="13"/>
  <c r="BO123" i="13"/>
  <c r="BN123" i="13"/>
  <c r="BV122" i="13"/>
  <c r="BU122" i="13"/>
  <c r="BT122" i="13"/>
  <c r="BS122" i="13"/>
  <c r="BR122" i="13"/>
  <c r="BQ122" i="13"/>
  <c r="BP122" i="13"/>
  <c r="BO122" i="13"/>
  <c r="BN122" i="13"/>
  <c r="BV112" i="13"/>
  <c r="BU112" i="13"/>
  <c r="BT112" i="13"/>
  <c r="BS112" i="13"/>
  <c r="BR112" i="13"/>
  <c r="BQ112" i="13"/>
  <c r="BP112" i="13"/>
  <c r="BO112" i="13"/>
  <c r="BN112" i="13"/>
  <c r="BV111" i="13"/>
  <c r="BU111" i="13"/>
  <c r="BT111" i="13"/>
  <c r="BS111" i="13"/>
  <c r="BR111" i="13"/>
  <c r="BQ111" i="13"/>
  <c r="BP111" i="13"/>
  <c r="BO111" i="13"/>
  <c r="BN111" i="13"/>
  <c r="BV110" i="13"/>
  <c r="BU110" i="13"/>
  <c r="BT110" i="13"/>
  <c r="BS110" i="13"/>
  <c r="BR110" i="13"/>
  <c r="BQ110" i="13"/>
  <c r="BP110" i="13"/>
  <c r="BO110" i="13"/>
  <c r="BN110" i="13"/>
  <c r="BV109" i="13"/>
  <c r="BU109" i="13"/>
  <c r="BT109" i="13"/>
  <c r="BS109" i="13"/>
  <c r="BR109" i="13"/>
  <c r="BQ109" i="13"/>
  <c r="BP109" i="13"/>
  <c r="BO109" i="13"/>
  <c r="BN109" i="13"/>
  <c r="BV108" i="13"/>
  <c r="BU108" i="13"/>
  <c r="BT108" i="13"/>
  <c r="BS108" i="13"/>
  <c r="BR108" i="13"/>
  <c r="BQ108" i="13"/>
  <c r="BP108" i="13"/>
  <c r="BO108" i="13"/>
  <c r="BN108" i="13"/>
  <c r="BV105" i="13"/>
  <c r="BU105" i="13"/>
  <c r="BT105" i="13"/>
  <c r="BS105" i="13"/>
  <c r="BR105" i="13"/>
  <c r="BQ105" i="13"/>
  <c r="BP105" i="13"/>
  <c r="BO105" i="13"/>
  <c r="BN105" i="13"/>
  <c r="BV104" i="13"/>
  <c r="BU104" i="13"/>
  <c r="BT104" i="13"/>
  <c r="BS104" i="13"/>
  <c r="BR104" i="13"/>
  <c r="BQ104" i="13"/>
  <c r="BP104" i="13"/>
  <c r="BO104" i="13"/>
  <c r="BN104" i="13"/>
  <c r="BV103" i="13"/>
  <c r="BU103" i="13"/>
  <c r="BT103" i="13"/>
  <c r="BS103" i="13"/>
  <c r="BR103" i="13"/>
  <c r="BQ103" i="13"/>
  <c r="BP103" i="13"/>
  <c r="BO103" i="13"/>
  <c r="BN103" i="13"/>
  <c r="BV102" i="13"/>
  <c r="BU102" i="13"/>
  <c r="BT102" i="13"/>
  <c r="BS102" i="13"/>
  <c r="BR102" i="13"/>
  <c r="BQ102" i="13"/>
  <c r="BP102" i="13"/>
  <c r="BO102" i="13"/>
  <c r="BN102" i="13"/>
  <c r="BV101" i="13"/>
  <c r="BU101" i="13"/>
  <c r="BT101" i="13"/>
  <c r="BS101" i="13"/>
  <c r="BR101" i="13"/>
  <c r="BQ101" i="13"/>
  <c r="BP101" i="13"/>
  <c r="BO101" i="13"/>
  <c r="BN101" i="13"/>
  <c r="BV98" i="13"/>
  <c r="BU98" i="13"/>
  <c r="BT98" i="13"/>
  <c r="BS98" i="13"/>
  <c r="BR98" i="13"/>
  <c r="BQ98" i="13"/>
  <c r="BP98" i="13"/>
  <c r="BO98" i="13"/>
  <c r="BN98" i="13"/>
  <c r="BV97" i="13"/>
  <c r="BU97" i="13"/>
  <c r="BT97" i="13"/>
  <c r="BS97" i="13"/>
  <c r="BR97" i="13"/>
  <c r="BQ97" i="13"/>
  <c r="BP97" i="13"/>
  <c r="BO97" i="13"/>
  <c r="BN97" i="13"/>
  <c r="BV96" i="13"/>
  <c r="BU96" i="13"/>
  <c r="BT96" i="13"/>
  <c r="BS96" i="13"/>
  <c r="BR96" i="13"/>
  <c r="BQ96" i="13"/>
  <c r="BP96" i="13"/>
  <c r="BO96" i="13"/>
  <c r="BN96" i="13"/>
  <c r="BV95" i="13"/>
  <c r="BU95" i="13"/>
  <c r="BT95" i="13"/>
  <c r="BS95" i="13"/>
  <c r="BR95" i="13"/>
  <c r="BQ95" i="13"/>
  <c r="BP95" i="13"/>
  <c r="BO95" i="13"/>
  <c r="BN95" i="13"/>
  <c r="BV94" i="13"/>
  <c r="BU94" i="13"/>
  <c r="BT94" i="13"/>
  <c r="BS94" i="13"/>
  <c r="BR94" i="13"/>
  <c r="BQ94" i="13"/>
  <c r="BP94" i="13"/>
  <c r="BO94" i="13"/>
  <c r="BN94" i="13"/>
  <c r="BV91" i="13"/>
  <c r="BU91" i="13"/>
  <c r="BT91" i="13"/>
  <c r="BS91" i="13"/>
  <c r="BR91" i="13"/>
  <c r="BQ91" i="13"/>
  <c r="BP91" i="13"/>
  <c r="BO91" i="13"/>
  <c r="BN91" i="13"/>
  <c r="BV90" i="13"/>
  <c r="BU90" i="13"/>
  <c r="BT90" i="13"/>
  <c r="BS90" i="13"/>
  <c r="BR90" i="13"/>
  <c r="BQ90" i="13"/>
  <c r="BP90" i="13"/>
  <c r="BO90" i="13"/>
  <c r="BN90" i="13"/>
  <c r="BV89" i="13"/>
  <c r="BU89" i="13"/>
  <c r="BT89" i="13"/>
  <c r="BS89" i="13"/>
  <c r="BR89" i="13"/>
  <c r="BQ89" i="13"/>
  <c r="BP89" i="13"/>
  <c r="BO89" i="13"/>
  <c r="BN89" i="13"/>
  <c r="BV88" i="13"/>
  <c r="BU88" i="13"/>
  <c r="BT88" i="13"/>
  <c r="BS88" i="13"/>
  <c r="BR88" i="13"/>
  <c r="BQ88" i="13"/>
  <c r="BP88" i="13"/>
  <c r="BO88" i="13"/>
  <c r="BN88" i="13"/>
  <c r="BV87" i="13"/>
  <c r="BU87" i="13"/>
  <c r="BT87" i="13"/>
  <c r="BS87" i="13"/>
  <c r="BR87" i="13"/>
  <c r="BQ87" i="13"/>
  <c r="BP87" i="13"/>
  <c r="BO87" i="13"/>
  <c r="BN87" i="13"/>
  <c r="BV77" i="13"/>
  <c r="BU77" i="13"/>
  <c r="BT77" i="13"/>
  <c r="BS77" i="13"/>
  <c r="BR77" i="13"/>
  <c r="BQ77" i="13"/>
  <c r="BP77" i="13"/>
  <c r="BO77" i="13"/>
  <c r="BN77" i="13"/>
  <c r="BV76" i="13"/>
  <c r="BU76" i="13"/>
  <c r="BT76" i="13"/>
  <c r="BS76" i="13"/>
  <c r="BR76" i="13"/>
  <c r="BQ76" i="13"/>
  <c r="BP76" i="13"/>
  <c r="BO76" i="13"/>
  <c r="BN76" i="13"/>
  <c r="BV75" i="13"/>
  <c r="BU75" i="13"/>
  <c r="BT75" i="13"/>
  <c r="BS75" i="13"/>
  <c r="BR75" i="13"/>
  <c r="BQ75" i="13"/>
  <c r="BP75" i="13"/>
  <c r="BO75" i="13"/>
  <c r="BN75" i="13"/>
  <c r="BV74" i="13"/>
  <c r="BU74" i="13"/>
  <c r="BT74" i="13"/>
  <c r="BS74" i="13"/>
  <c r="BR74" i="13"/>
  <c r="BQ74" i="13"/>
  <c r="BP74" i="13"/>
  <c r="BO74" i="13"/>
  <c r="BN74" i="13"/>
  <c r="BV73" i="13"/>
  <c r="BU73" i="13"/>
  <c r="BT73" i="13"/>
  <c r="BS73" i="13"/>
  <c r="BR73" i="13"/>
  <c r="BQ73" i="13"/>
  <c r="BP73" i="13"/>
  <c r="BO73" i="13"/>
  <c r="BN73" i="13"/>
  <c r="BV70" i="13"/>
  <c r="BU70" i="13"/>
  <c r="BT70" i="13"/>
  <c r="BS70" i="13"/>
  <c r="BR70" i="13"/>
  <c r="BQ70" i="13"/>
  <c r="BP70" i="13"/>
  <c r="BO70" i="13"/>
  <c r="BN70" i="13"/>
  <c r="BV69" i="13"/>
  <c r="BU69" i="13"/>
  <c r="BT69" i="13"/>
  <c r="BS69" i="13"/>
  <c r="BR69" i="13"/>
  <c r="BQ69" i="13"/>
  <c r="BP69" i="13"/>
  <c r="BO69" i="13"/>
  <c r="BN69" i="13"/>
  <c r="BV68" i="13"/>
  <c r="BU68" i="13"/>
  <c r="BT68" i="13"/>
  <c r="BS68" i="13"/>
  <c r="BR68" i="13"/>
  <c r="BQ68" i="13"/>
  <c r="BP68" i="13"/>
  <c r="BO68" i="13"/>
  <c r="BN68" i="13"/>
  <c r="BV67" i="13"/>
  <c r="BU67" i="13"/>
  <c r="BT67" i="13"/>
  <c r="BS67" i="13"/>
  <c r="BR67" i="13"/>
  <c r="BQ67" i="13"/>
  <c r="BP67" i="13"/>
  <c r="BO67" i="13"/>
  <c r="BN67" i="13"/>
  <c r="BV66" i="13"/>
  <c r="BU66" i="13"/>
  <c r="BT66" i="13"/>
  <c r="BS66" i="13"/>
  <c r="BR66" i="13"/>
  <c r="BQ66" i="13"/>
  <c r="BP66" i="13"/>
  <c r="BO66" i="13"/>
  <c r="BN66" i="13"/>
  <c r="BV63" i="13"/>
  <c r="BU63" i="13"/>
  <c r="BT63" i="13"/>
  <c r="BS63" i="13"/>
  <c r="BR63" i="13"/>
  <c r="BQ63" i="13"/>
  <c r="BP63" i="13"/>
  <c r="BO63" i="13"/>
  <c r="BN63" i="13"/>
  <c r="BV62" i="13"/>
  <c r="BU62" i="13"/>
  <c r="BT62" i="13"/>
  <c r="BS62" i="13"/>
  <c r="BR62" i="13"/>
  <c r="BQ62" i="13"/>
  <c r="BP62" i="13"/>
  <c r="BO62" i="13"/>
  <c r="BN62" i="13"/>
  <c r="BV61" i="13"/>
  <c r="BU61" i="13"/>
  <c r="BT61" i="13"/>
  <c r="BS61" i="13"/>
  <c r="BR61" i="13"/>
  <c r="BQ61" i="13"/>
  <c r="BP61" i="13"/>
  <c r="BO61" i="13"/>
  <c r="BN61" i="13"/>
  <c r="BV60" i="13"/>
  <c r="BU60" i="13"/>
  <c r="BT60" i="13"/>
  <c r="BS60" i="13"/>
  <c r="BR60" i="13"/>
  <c r="BQ60" i="13"/>
  <c r="BP60" i="13"/>
  <c r="BO60" i="13"/>
  <c r="BN60" i="13"/>
  <c r="BV59" i="13"/>
  <c r="BU59" i="13"/>
  <c r="BT59" i="13"/>
  <c r="BS59" i="13"/>
  <c r="BR59" i="13"/>
  <c r="BQ59" i="13"/>
  <c r="BP59" i="13"/>
  <c r="BO59" i="13"/>
  <c r="BN59" i="13"/>
  <c r="BV56" i="13"/>
  <c r="BU56" i="13"/>
  <c r="BT56" i="13"/>
  <c r="BS56" i="13"/>
  <c r="BR56" i="13"/>
  <c r="BQ56" i="13"/>
  <c r="BP56" i="13"/>
  <c r="BO56" i="13"/>
  <c r="BN56" i="13"/>
  <c r="BV55" i="13"/>
  <c r="BU55" i="13"/>
  <c r="BT55" i="13"/>
  <c r="BS55" i="13"/>
  <c r="BR55" i="13"/>
  <c r="BQ55" i="13"/>
  <c r="BP55" i="13"/>
  <c r="BO55" i="13"/>
  <c r="BN55" i="13"/>
  <c r="BV54" i="13"/>
  <c r="BU54" i="13"/>
  <c r="BT54" i="13"/>
  <c r="BS54" i="13"/>
  <c r="BR54" i="13"/>
  <c r="BQ54" i="13"/>
  <c r="BP54" i="13"/>
  <c r="BO54" i="13"/>
  <c r="BN54" i="13"/>
  <c r="BV53" i="13"/>
  <c r="BU53" i="13"/>
  <c r="BT53" i="13"/>
  <c r="BS53" i="13"/>
  <c r="BR53" i="13"/>
  <c r="BQ53" i="13"/>
  <c r="BP53" i="13"/>
  <c r="BO53" i="13"/>
  <c r="BN53" i="13"/>
  <c r="BV52" i="13"/>
  <c r="BU52" i="13"/>
  <c r="BT52" i="13"/>
  <c r="BS52" i="13"/>
  <c r="BR52" i="13"/>
  <c r="BQ52" i="13"/>
  <c r="BP52" i="13"/>
  <c r="BO52" i="13"/>
  <c r="BN52" i="13"/>
  <c r="BV49" i="13"/>
  <c r="BU49" i="13"/>
  <c r="BT49" i="13"/>
  <c r="BS49" i="13"/>
  <c r="BR49" i="13"/>
  <c r="BQ49" i="13"/>
  <c r="BP49" i="13"/>
  <c r="BO49" i="13"/>
  <c r="BN49" i="13"/>
  <c r="BV48" i="13"/>
  <c r="BU48" i="13"/>
  <c r="BT48" i="13"/>
  <c r="BS48" i="13"/>
  <c r="BR48" i="13"/>
  <c r="BQ48" i="13"/>
  <c r="BP48" i="13"/>
  <c r="BO48" i="13"/>
  <c r="BN48" i="13"/>
  <c r="BV47" i="13"/>
  <c r="BU47" i="13"/>
  <c r="BT47" i="13"/>
  <c r="BS47" i="13"/>
  <c r="BR47" i="13"/>
  <c r="BQ47" i="13"/>
  <c r="BP47" i="13"/>
  <c r="BO47" i="13"/>
  <c r="BN47" i="13"/>
  <c r="BV46" i="13"/>
  <c r="BU46" i="13"/>
  <c r="BT46" i="13"/>
  <c r="BS46" i="13"/>
  <c r="BR46" i="13"/>
  <c r="BQ46" i="13"/>
  <c r="BP46" i="13"/>
  <c r="BO46" i="13"/>
  <c r="BN46" i="13"/>
  <c r="BV45" i="13"/>
  <c r="BU45" i="13"/>
  <c r="BT45" i="13"/>
  <c r="BS45" i="13"/>
  <c r="BR45" i="13"/>
  <c r="BQ45" i="13"/>
  <c r="BP45" i="13"/>
  <c r="BO45" i="13"/>
  <c r="BN45" i="13"/>
  <c r="BV42" i="13"/>
  <c r="BU42" i="13"/>
  <c r="BT42" i="13"/>
  <c r="BS42" i="13"/>
  <c r="BR42" i="13"/>
  <c r="BQ42" i="13"/>
  <c r="BP42" i="13"/>
  <c r="BO42" i="13"/>
  <c r="BN42" i="13"/>
  <c r="BV41" i="13"/>
  <c r="BU41" i="13"/>
  <c r="BT41" i="13"/>
  <c r="BS41" i="13"/>
  <c r="BR41" i="13"/>
  <c r="BQ41" i="13"/>
  <c r="BP41" i="13"/>
  <c r="BO41" i="13"/>
  <c r="BN41" i="13"/>
  <c r="BV40" i="13"/>
  <c r="BU40" i="13"/>
  <c r="BT40" i="13"/>
  <c r="BS40" i="13"/>
  <c r="BR40" i="13"/>
  <c r="BQ40" i="13"/>
  <c r="BP40" i="13"/>
  <c r="BO40" i="13"/>
  <c r="BN40" i="13"/>
  <c r="BV39" i="13"/>
  <c r="BU39" i="13"/>
  <c r="BT39" i="13"/>
  <c r="BS39" i="13"/>
  <c r="BR39" i="13"/>
  <c r="BQ39" i="13"/>
  <c r="BP39" i="13"/>
  <c r="BO39" i="13"/>
  <c r="BN39" i="13"/>
  <c r="BV38" i="13"/>
  <c r="BU38" i="13"/>
  <c r="BT38" i="13"/>
  <c r="BS38" i="13"/>
  <c r="BR38" i="13"/>
  <c r="BQ38" i="13"/>
  <c r="BP38" i="13"/>
  <c r="BO38" i="13"/>
  <c r="BN38" i="13"/>
  <c r="BV35" i="13"/>
  <c r="BU35" i="13"/>
  <c r="BT35" i="13"/>
  <c r="BS35" i="13"/>
  <c r="BR35" i="13"/>
  <c r="BQ35" i="13"/>
  <c r="BP35" i="13"/>
  <c r="BO35" i="13"/>
  <c r="BN35" i="13"/>
  <c r="BV34" i="13"/>
  <c r="BU34" i="13"/>
  <c r="BT34" i="13"/>
  <c r="BS34" i="13"/>
  <c r="BR34" i="13"/>
  <c r="BQ34" i="13"/>
  <c r="BP34" i="13"/>
  <c r="BO34" i="13"/>
  <c r="BN34" i="13"/>
  <c r="BV33" i="13"/>
  <c r="BU33" i="13"/>
  <c r="BT33" i="13"/>
  <c r="BS33" i="13"/>
  <c r="BR33" i="13"/>
  <c r="BQ33" i="13"/>
  <c r="BP33" i="13"/>
  <c r="BO33" i="13"/>
  <c r="BN33" i="13"/>
  <c r="BV32" i="13"/>
  <c r="BU32" i="13"/>
  <c r="BT32" i="13"/>
  <c r="BS32" i="13"/>
  <c r="BR32" i="13"/>
  <c r="BQ32" i="13"/>
  <c r="BP32" i="13"/>
  <c r="BO32" i="13"/>
  <c r="BN32" i="13"/>
  <c r="BV31" i="13"/>
  <c r="BU31" i="13"/>
  <c r="BT31" i="13"/>
  <c r="BS31" i="13"/>
  <c r="BR31" i="13"/>
  <c r="BQ31" i="13"/>
  <c r="BP31" i="13"/>
  <c r="BO31" i="13"/>
  <c r="BN31" i="13"/>
  <c r="BV28" i="13"/>
  <c r="BU28" i="13"/>
  <c r="BT28" i="13"/>
  <c r="BS28" i="13"/>
  <c r="BR28" i="13"/>
  <c r="BQ28" i="13"/>
  <c r="BP28" i="13"/>
  <c r="BO28" i="13"/>
  <c r="BN28" i="13"/>
  <c r="BV27" i="13"/>
  <c r="BU27" i="13"/>
  <c r="BT27" i="13"/>
  <c r="BS27" i="13"/>
  <c r="BR27" i="13"/>
  <c r="BQ27" i="13"/>
  <c r="BP27" i="13"/>
  <c r="BO27" i="13"/>
  <c r="BN27" i="13"/>
  <c r="BV26" i="13"/>
  <c r="BU26" i="13"/>
  <c r="BT26" i="13"/>
  <c r="BS26" i="13"/>
  <c r="BR26" i="13"/>
  <c r="BQ26" i="13"/>
  <c r="BP26" i="13"/>
  <c r="BO26" i="13"/>
  <c r="BN26" i="13"/>
  <c r="BV25" i="13"/>
  <c r="BU25" i="13"/>
  <c r="BT25" i="13"/>
  <c r="BS25" i="13"/>
  <c r="BR25" i="13"/>
  <c r="BQ25" i="13"/>
  <c r="BP25" i="13"/>
  <c r="BO25" i="13"/>
  <c r="BN25" i="13"/>
  <c r="BV24" i="13"/>
  <c r="BU24" i="13"/>
  <c r="BT24" i="13"/>
  <c r="BS24" i="13"/>
  <c r="BR24" i="13"/>
  <c r="BQ24" i="13"/>
  <c r="BP24" i="13"/>
  <c r="BO24" i="13"/>
  <c r="BN24" i="13"/>
  <c r="BV21" i="13"/>
  <c r="BU21" i="13"/>
  <c r="BT21" i="13"/>
  <c r="BS21" i="13"/>
  <c r="BR21" i="13"/>
  <c r="BQ21" i="13"/>
  <c r="BP21" i="13"/>
  <c r="BO21" i="13"/>
  <c r="BN21" i="13"/>
  <c r="BV20" i="13"/>
  <c r="BU20" i="13"/>
  <c r="BT20" i="13"/>
  <c r="BS20" i="13"/>
  <c r="BR20" i="13"/>
  <c r="BQ20" i="13"/>
  <c r="BP20" i="13"/>
  <c r="BO20" i="13"/>
  <c r="BN20" i="13"/>
  <c r="BV19" i="13"/>
  <c r="BU19" i="13"/>
  <c r="BT19" i="13"/>
  <c r="BS19" i="13"/>
  <c r="BR19" i="13"/>
  <c r="BQ19" i="13"/>
  <c r="BP19" i="13"/>
  <c r="BO19" i="13"/>
  <c r="BN19" i="13"/>
  <c r="BV18" i="13"/>
  <c r="BU18" i="13"/>
  <c r="BT18" i="13"/>
  <c r="BS18" i="13"/>
  <c r="BR18" i="13"/>
  <c r="BQ18" i="13"/>
  <c r="BP18" i="13"/>
  <c r="BO18" i="13"/>
  <c r="BN18" i="13"/>
  <c r="BV17" i="13"/>
  <c r="BU17" i="13"/>
  <c r="BT17" i="13"/>
  <c r="BS17" i="13"/>
  <c r="BR17" i="13"/>
  <c r="BQ17" i="13"/>
  <c r="BP17" i="13"/>
  <c r="BO17" i="13"/>
  <c r="BN17" i="13"/>
  <c r="BV14" i="13"/>
  <c r="BU14" i="13"/>
  <c r="BT14" i="13"/>
  <c r="BS14" i="13"/>
  <c r="BR14" i="13"/>
  <c r="BQ14" i="13"/>
  <c r="BP14" i="13"/>
  <c r="BO14" i="13"/>
  <c r="BN14" i="13"/>
  <c r="BV13" i="13"/>
  <c r="BU13" i="13"/>
  <c r="BT13" i="13"/>
  <c r="BS13" i="13"/>
  <c r="BR13" i="13"/>
  <c r="BQ13" i="13"/>
  <c r="BP13" i="13"/>
  <c r="BO13" i="13"/>
  <c r="BN13" i="13"/>
  <c r="BV12" i="13"/>
  <c r="BU12" i="13"/>
  <c r="BT12" i="13"/>
  <c r="BS12" i="13"/>
  <c r="BR12" i="13"/>
  <c r="BQ12" i="13"/>
  <c r="BP12" i="13"/>
  <c r="BO12" i="13"/>
  <c r="BN12" i="13"/>
  <c r="BV11" i="13"/>
  <c r="BU11" i="13"/>
  <c r="BT11" i="13"/>
  <c r="BS11" i="13"/>
  <c r="BR11" i="13"/>
  <c r="BQ11" i="13"/>
  <c r="BP11" i="13"/>
  <c r="BO11" i="13"/>
  <c r="BN11" i="13"/>
  <c r="BV10" i="13"/>
  <c r="BU10" i="13"/>
  <c r="BT10" i="13"/>
  <c r="BR10" i="13"/>
  <c r="BQ10" i="13"/>
  <c r="BP10" i="13"/>
  <c r="BO10" i="13"/>
  <c r="BN10" i="13"/>
  <c r="BV154" i="14"/>
  <c r="BU154" i="14"/>
  <c r="BT154" i="14"/>
  <c r="BS154" i="14"/>
  <c r="BR154" i="14"/>
  <c r="BQ154" i="14"/>
  <c r="BP154" i="14"/>
  <c r="BO154" i="14"/>
  <c r="BN154" i="14"/>
  <c r="BV153" i="14"/>
  <c r="BU153" i="14"/>
  <c r="BT153" i="14"/>
  <c r="BS153" i="14"/>
  <c r="BR153" i="14"/>
  <c r="BQ153" i="14"/>
  <c r="BP153" i="14"/>
  <c r="BO153" i="14"/>
  <c r="BN153" i="14"/>
  <c r="BV152" i="14"/>
  <c r="BU152" i="14"/>
  <c r="BT152" i="14"/>
  <c r="BS152" i="14"/>
  <c r="BR152" i="14"/>
  <c r="BQ152" i="14"/>
  <c r="BP152" i="14"/>
  <c r="BO152" i="14"/>
  <c r="BN152" i="14"/>
  <c r="BV151" i="14"/>
  <c r="BU151" i="14"/>
  <c r="BT151" i="14"/>
  <c r="BS151" i="14"/>
  <c r="BR151" i="14"/>
  <c r="BQ151" i="14"/>
  <c r="BP151" i="14"/>
  <c r="BO151" i="14"/>
  <c r="BN151" i="14"/>
  <c r="BV150" i="14"/>
  <c r="BU150" i="14"/>
  <c r="BT150" i="14"/>
  <c r="BS150" i="14"/>
  <c r="BR150" i="14"/>
  <c r="BQ150" i="14"/>
  <c r="BP150" i="14"/>
  <c r="BO150" i="14"/>
  <c r="BN150" i="14"/>
  <c r="BV147" i="14"/>
  <c r="BU147" i="14"/>
  <c r="BT147" i="14"/>
  <c r="BS147" i="14"/>
  <c r="BR147" i="14"/>
  <c r="BQ147" i="14"/>
  <c r="BP147" i="14"/>
  <c r="BO147" i="14"/>
  <c r="BN147" i="14"/>
  <c r="BV146" i="14"/>
  <c r="BU146" i="14"/>
  <c r="BT146" i="14"/>
  <c r="BS146" i="14"/>
  <c r="BR146" i="14"/>
  <c r="BQ146" i="14"/>
  <c r="BP146" i="14"/>
  <c r="BO146" i="14"/>
  <c r="BN146" i="14"/>
  <c r="BV145" i="14"/>
  <c r="BU145" i="14"/>
  <c r="BT145" i="14"/>
  <c r="BS145" i="14"/>
  <c r="BR145" i="14"/>
  <c r="BQ145" i="14"/>
  <c r="BP145" i="14"/>
  <c r="BO145" i="14"/>
  <c r="BN145" i="14"/>
  <c r="BV144" i="14"/>
  <c r="BU144" i="14"/>
  <c r="BT144" i="14"/>
  <c r="BS144" i="14"/>
  <c r="BR144" i="14"/>
  <c r="BQ144" i="14"/>
  <c r="BP144" i="14"/>
  <c r="BO144" i="14"/>
  <c r="BN144" i="14"/>
  <c r="BV143" i="14"/>
  <c r="BU143" i="14"/>
  <c r="BT143" i="14"/>
  <c r="BS143" i="14"/>
  <c r="BR143" i="14"/>
  <c r="BQ143" i="14"/>
  <c r="BP143" i="14"/>
  <c r="BO143" i="14"/>
  <c r="BN143" i="14"/>
  <c r="BV133" i="14"/>
  <c r="BU133" i="14"/>
  <c r="BT133" i="14"/>
  <c r="BS133" i="14"/>
  <c r="BR133" i="14"/>
  <c r="BQ133" i="14"/>
  <c r="BP133" i="14"/>
  <c r="BO133" i="14"/>
  <c r="BN133" i="14"/>
  <c r="BV132" i="14"/>
  <c r="BU132" i="14"/>
  <c r="BT132" i="14"/>
  <c r="BS132" i="14"/>
  <c r="BR132" i="14"/>
  <c r="BQ132" i="14"/>
  <c r="BP132" i="14"/>
  <c r="BO132" i="14"/>
  <c r="BN132" i="14"/>
  <c r="BV131" i="14"/>
  <c r="BU131" i="14"/>
  <c r="BT131" i="14"/>
  <c r="BS131" i="14"/>
  <c r="BR131" i="14"/>
  <c r="BQ131" i="14"/>
  <c r="BP131" i="14"/>
  <c r="BO131" i="14"/>
  <c r="BN131" i="14"/>
  <c r="BV130" i="14"/>
  <c r="BU130" i="14"/>
  <c r="BT130" i="14"/>
  <c r="BS130" i="14"/>
  <c r="BR130" i="14"/>
  <c r="BQ130" i="14"/>
  <c r="BP130" i="14"/>
  <c r="BO130" i="14"/>
  <c r="BN130" i="14"/>
  <c r="BV129" i="14"/>
  <c r="BU129" i="14"/>
  <c r="BT129" i="14"/>
  <c r="BS129" i="14"/>
  <c r="BR129" i="14"/>
  <c r="BQ129" i="14"/>
  <c r="BP129" i="14"/>
  <c r="BO129" i="14"/>
  <c r="BN129" i="14"/>
  <c r="BV126" i="14"/>
  <c r="BU126" i="14"/>
  <c r="BT126" i="14"/>
  <c r="BS126" i="14"/>
  <c r="BR126" i="14"/>
  <c r="BQ126" i="14"/>
  <c r="BP126" i="14"/>
  <c r="BO126" i="14"/>
  <c r="BN126" i="14"/>
  <c r="BV125" i="14"/>
  <c r="BU125" i="14"/>
  <c r="BT125" i="14"/>
  <c r="BS125" i="14"/>
  <c r="BR125" i="14"/>
  <c r="BQ125" i="14"/>
  <c r="BP125" i="14"/>
  <c r="BO125" i="14"/>
  <c r="BN125" i="14"/>
  <c r="BV124" i="14"/>
  <c r="BU124" i="14"/>
  <c r="BT124" i="14"/>
  <c r="BS124" i="14"/>
  <c r="BR124" i="14"/>
  <c r="BQ124" i="14"/>
  <c r="BP124" i="14"/>
  <c r="BO124" i="14"/>
  <c r="BN124" i="14"/>
  <c r="BV123" i="14"/>
  <c r="BU123" i="14"/>
  <c r="BT123" i="14"/>
  <c r="BS123" i="14"/>
  <c r="BR123" i="14"/>
  <c r="BQ123" i="14"/>
  <c r="BP123" i="14"/>
  <c r="BO123" i="14"/>
  <c r="BN123" i="14"/>
  <c r="BV122" i="14"/>
  <c r="BU122" i="14"/>
  <c r="BT122" i="14"/>
  <c r="BS122" i="14"/>
  <c r="BR122" i="14"/>
  <c r="BQ122" i="14"/>
  <c r="BP122" i="14"/>
  <c r="BO122" i="14"/>
  <c r="BN122" i="14"/>
  <c r="BV112" i="14"/>
  <c r="BU112" i="14"/>
  <c r="BT112" i="14"/>
  <c r="BS112" i="14"/>
  <c r="BR112" i="14"/>
  <c r="BQ112" i="14"/>
  <c r="BP112" i="14"/>
  <c r="BO112" i="14"/>
  <c r="BN112" i="14"/>
  <c r="BV111" i="14"/>
  <c r="BU111" i="14"/>
  <c r="BT111" i="14"/>
  <c r="BS111" i="14"/>
  <c r="BR111" i="14"/>
  <c r="BQ111" i="14"/>
  <c r="BP111" i="14"/>
  <c r="BO111" i="14"/>
  <c r="BN111" i="14"/>
  <c r="BV110" i="14"/>
  <c r="BU110" i="14"/>
  <c r="BT110" i="14"/>
  <c r="BS110" i="14"/>
  <c r="BR110" i="14"/>
  <c r="BQ110" i="14"/>
  <c r="BP110" i="14"/>
  <c r="BO110" i="14"/>
  <c r="BN110" i="14"/>
  <c r="BV109" i="14"/>
  <c r="BU109" i="14"/>
  <c r="BT109" i="14"/>
  <c r="BS109" i="14"/>
  <c r="BR109" i="14"/>
  <c r="BQ109" i="14"/>
  <c r="BP109" i="14"/>
  <c r="BO109" i="14"/>
  <c r="BN109" i="14"/>
  <c r="BV108" i="14"/>
  <c r="BU108" i="14"/>
  <c r="BT108" i="14"/>
  <c r="BS108" i="14"/>
  <c r="BR108" i="14"/>
  <c r="BQ108" i="14"/>
  <c r="BP108" i="14"/>
  <c r="BO108" i="14"/>
  <c r="BN108" i="14"/>
  <c r="BV105" i="14"/>
  <c r="BU105" i="14"/>
  <c r="BT105" i="14"/>
  <c r="BS105" i="14"/>
  <c r="BR105" i="14"/>
  <c r="BQ105" i="14"/>
  <c r="BP105" i="14"/>
  <c r="BO105" i="14"/>
  <c r="BN105" i="14"/>
  <c r="BV104" i="14"/>
  <c r="BU104" i="14"/>
  <c r="BT104" i="14"/>
  <c r="BS104" i="14"/>
  <c r="BR104" i="14"/>
  <c r="BQ104" i="14"/>
  <c r="BP104" i="14"/>
  <c r="BO104" i="14"/>
  <c r="BN104" i="14"/>
  <c r="BV103" i="14"/>
  <c r="BU103" i="14"/>
  <c r="BT103" i="14"/>
  <c r="BS103" i="14"/>
  <c r="BR103" i="14"/>
  <c r="BQ103" i="14"/>
  <c r="BP103" i="14"/>
  <c r="BO103" i="14"/>
  <c r="BN103" i="14"/>
  <c r="BV102" i="14"/>
  <c r="BU102" i="14"/>
  <c r="BT102" i="14"/>
  <c r="BS102" i="14"/>
  <c r="BR102" i="14"/>
  <c r="BQ102" i="14"/>
  <c r="BP102" i="14"/>
  <c r="BO102" i="14"/>
  <c r="BN102" i="14"/>
  <c r="BV101" i="14"/>
  <c r="BU101" i="14"/>
  <c r="BT101" i="14"/>
  <c r="BS101" i="14"/>
  <c r="BR101" i="14"/>
  <c r="BQ101" i="14"/>
  <c r="BP101" i="14"/>
  <c r="BO101" i="14"/>
  <c r="BN101" i="14"/>
  <c r="BV91" i="14"/>
  <c r="BU91" i="14"/>
  <c r="BT91" i="14"/>
  <c r="BS91" i="14"/>
  <c r="BR91" i="14"/>
  <c r="BQ91" i="14"/>
  <c r="BP91" i="14"/>
  <c r="BO91" i="14"/>
  <c r="BN91" i="14"/>
  <c r="BV90" i="14"/>
  <c r="BU90" i="14"/>
  <c r="BT90" i="14"/>
  <c r="BS90" i="14"/>
  <c r="BR90" i="14"/>
  <c r="BQ90" i="14"/>
  <c r="BP90" i="14"/>
  <c r="BO90" i="14"/>
  <c r="BN90" i="14"/>
  <c r="BV89" i="14"/>
  <c r="BU89" i="14"/>
  <c r="BT89" i="14"/>
  <c r="BS89" i="14"/>
  <c r="BR89" i="14"/>
  <c r="BQ89" i="14"/>
  <c r="BP89" i="14"/>
  <c r="BO89" i="14"/>
  <c r="BN89" i="14"/>
  <c r="BV88" i="14"/>
  <c r="BU88" i="14"/>
  <c r="BT88" i="14"/>
  <c r="BS88" i="14"/>
  <c r="BR88" i="14"/>
  <c r="BQ88" i="14"/>
  <c r="BP88" i="14"/>
  <c r="BO88" i="14"/>
  <c r="BN88" i="14"/>
  <c r="BV87" i="14"/>
  <c r="BU87" i="14"/>
  <c r="BT87" i="14"/>
  <c r="BS87" i="14"/>
  <c r="BR87" i="14"/>
  <c r="BQ87" i="14"/>
  <c r="BP87" i="14"/>
  <c r="BO87" i="14"/>
  <c r="BN87" i="14"/>
  <c r="BV84" i="14"/>
  <c r="BU84" i="14"/>
  <c r="BT84" i="14"/>
  <c r="BS84" i="14"/>
  <c r="BR84" i="14"/>
  <c r="BQ84" i="14"/>
  <c r="BP84" i="14"/>
  <c r="BO84" i="14"/>
  <c r="BN84" i="14"/>
  <c r="BV83" i="14"/>
  <c r="BU83" i="14"/>
  <c r="BT83" i="14"/>
  <c r="BS83" i="14"/>
  <c r="BR83" i="14"/>
  <c r="BQ83" i="14"/>
  <c r="BP83" i="14"/>
  <c r="BO83" i="14"/>
  <c r="BN83" i="14"/>
  <c r="BV82" i="14"/>
  <c r="BU82" i="14"/>
  <c r="BT82" i="14"/>
  <c r="BS82" i="14"/>
  <c r="BR82" i="14"/>
  <c r="BQ82" i="14"/>
  <c r="BP82" i="14"/>
  <c r="BO82" i="14"/>
  <c r="BN82" i="14"/>
  <c r="BV81" i="14"/>
  <c r="BU81" i="14"/>
  <c r="BT81" i="14"/>
  <c r="BS81" i="14"/>
  <c r="BR81" i="14"/>
  <c r="BQ81" i="14"/>
  <c r="BP81" i="14"/>
  <c r="BO81" i="14"/>
  <c r="BN81" i="14"/>
  <c r="BV80" i="14"/>
  <c r="BU80" i="14"/>
  <c r="BT80" i="14"/>
  <c r="BS80" i="14"/>
  <c r="BR80" i="14"/>
  <c r="BQ80" i="14"/>
  <c r="BP80" i="14"/>
  <c r="BO80" i="14"/>
  <c r="BN80" i="14"/>
  <c r="BV77" i="14"/>
  <c r="BU77" i="14"/>
  <c r="BT77" i="14"/>
  <c r="BS77" i="14"/>
  <c r="BR77" i="14"/>
  <c r="BQ77" i="14"/>
  <c r="BP77" i="14"/>
  <c r="BO77" i="14"/>
  <c r="BN77" i="14"/>
  <c r="BV76" i="14"/>
  <c r="BU76" i="14"/>
  <c r="BT76" i="14"/>
  <c r="BS76" i="14"/>
  <c r="BR76" i="14"/>
  <c r="BQ76" i="14"/>
  <c r="BP76" i="14"/>
  <c r="BO76" i="14"/>
  <c r="BN76" i="14"/>
  <c r="BV75" i="14"/>
  <c r="BU75" i="14"/>
  <c r="BT75" i="14"/>
  <c r="BS75" i="14"/>
  <c r="BR75" i="14"/>
  <c r="BQ75" i="14"/>
  <c r="BP75" i="14"/>
  <c r="BO75" i="14"/>
  <c r="BN75" i="14"/>
  <c r="BV74" i="14"/>
  <c r="BU74" i="14"/>
  <c r="BT74" i="14"/>
  <c r="BS74" i="14"/>
  <c r="BR74" i="14"/>
  <c r="BQ74" i="14"/>
  <c r="BP74" i="14"/>
  <c r="BO74" i="14"/>
  <c r="BN74" i="14"/>
  <c r="BV73" i="14"/>
  <c r="BU73" i="14"/>
  <c r="BT73" i="14"/>
  <c r="BS73" i="14"/>
  <c r="BR73" i="14"/>
  <c r="BQ73" i="14"/>
  <c r="BP73" i="14"/>
  <c r="BO73" i="14"/>
  <c r="BN73" i="14"/>
  <c r="BV70" i="14"/>
  <c r="BU70" i="14"/>
  <c r="BT70" i="14"/>
  <c r="BS70" i="14"/>
  <c r="BR70" i="14"/>
  <c r="BQ70" i="14"/>
  <c r="BP70" i="14"/>
  <c r="BO70" i="14"/>
  <c r="BN70" i="14"/>
  <c r="BV69" i="14"/>
  <c r="BU69" i="14"/>
  <c r="BT69" i="14"/>
  <c r="BS69" i="14"/>
  <c r="BR69" i="14"/>
  <c r="BQ69" i="14"/>
  <c r="BP69" i="14"/>
  <c r="BO69" i="14"/>
  <c r="BN69" i="14"/>
  <c r="BV68" i="14"/>
  <c r="BU68" i="14"/>
  <c r="BT68" i="14"/>
  <c r="BS68" i="14"/>
  <c r="BR68" i="14"/>
  <c r="BQ68" i="14"/>
  <c r="BP68" i="14"/>
  <c r="BO68" i="14"/>
  <c r="BN68" i="14"/>
  <c r="BV67" i="14"/>
  <c r="BU67" i="14"/>
  <c r="BT67" i="14"/>
  <c r="BS67" i="14"/>
  <c r="BR67" i="14"/>
  <c r="BQ67" i="14"/>
  <c r="BP67" i="14"/>
  <c r="BO67" i="14"/>
  <c r="BN67" i="14"/>
  <c r="BV66" i="14"/>
  <c r="BU66" i="14"/>
  <c r="BT66" i="14"/>
  <c r="BS66" i="14"/>
  <c r="BR66" i="14"/>
  <c r="BQ66" i="14"/>
  <c r="BP66" i="14"/>
  <c r="BO66" i="14"/>
  <c r="BN66" i="14"/>
  <c r="BV63" i="14"/>
  <c r="BU63" i="14"/>
  <c r="BT63" i="14"/>
  <c r="BS63" i="14"/>
  <c r="BR63" i="14"/>
  <c r="BQ63" i="14"/>
  <c r="BP63" i="14"/>
  <c r="BO63" i="14"/>
  <c r="BN63" i="14"/>
  <c r="BV62" i="14"/>
  <c r="BU62" i="14"/>
  <c r="BT62" i="14"/>
  <c r="BS62" i="14"/>
  <c r="BR62" i="14"/>
  <c r="BQ62" i="14"/>
  <c r="BP62" i="14"/>
  <c r="BO62" i="14"/>
  <c r="BN62" i="14"/>
  <c r="BV61" i="14"/>
  <c r="BU61" i="14"/>
  <c r="BT61" i="14"/>
  <c r="BS61" i="14"/>
  <c r="BR61" i="14"/>
  <c r="BQ61" i="14"/>
  <c r="BP61" i="14"/>
  <c r="BO61" i="14"/>
  <c r="BN61" i="14"/>
  <c r="BV60" i="14"/>
  <c r="BU60" i="14"/>
  <c r="BT60" i="14"/>
  <c r="BS60" i="14"/>
  <c r="BR60" i="14"/>
  <c r="BQ60" i="14"/>
  <c r="BP60" i="14"/>
  <c r="BO60" i="14"/>
  <c r="BN60" i="14"/>
  <c r="BV59" i="14"/>
  <c r="BU59" i="14"/>
  <c r="BT59" i="14"/>
  <c r="BS59" i="14"/>
  <c r="BR59" i="14"/>
  <c r="BQ59" i="14"/>
  <c r="BP59" i="14"/>
  <c r="BO59" i="14"/>
  <c r="BN59" i="14"/>
  <c r="BV56" i="14"/>
  <c r="BU56" i="14"/>
  <c r="BT56" i="14"/>
  <c r="BS56" i="14"/>
  <c r="BR56" i="14"/>
  <c r="BQ56" i="14"/>
  <c r="BP56" i="14"/>
  <c r="BO56" i="14"/>
  <c r="BN56" i="14"/>
  <c r="BV55" i="14"/>
  <c r="BU55" i="14"/>
  <c r="BT55" i="14"/>
  <c r="BS55" i="14"/>
  <c r="BR55" i="14"/>
  <c r="BQ55" i="14"/>
  <c r="BP55" i="14"/>
  <c r="BO55" i="14"/>
  <c r="BN55" i="14"/>
  <c r="BV54" i="14"/>
  <c r="BU54" i="14"/>
  <c r="BT54" i="14"/>
  <c r="BS54" i="14"/>
  <c r="BR54" i="14"/>
  <c r="BQ54" i="14"/>
  <c r="BP54" i="14"/>
  <c r="BO54" i="14"/>
  <c r="BN54" i="14"/>
  <c r="BV53" i="14"/>
  <c r="BU53" i="14"/>
  <c r="BT53" i="14"/>
  <c r="BS53" i="14"/>
  <c r="BR53" i="14"/>
  <c r="BQ53" i="14"/>
  <c r="BP53" i="14"/>
  <c r="BO53" i="14"/>
  <c r="BN53" i="14"/>
  <c r="BV52" i="14"/>
  <c r="BU52" i="14"/>
  <c r="BT52" i="14"/>
  <c r="BS52" i="14"/>
  <c r="BR52" i="14"/>
  <c r="BQ52" i="14"/>
  <c r="BP52" i="14"/>
  <c r="BO52" i="14"/>
  <c r="BN52" i="14"/>
  <c r="BV49" i="14"/>
  <c r="BU49" i="14"/>
  <c r="BT49" i="14"/>
  <c r="BS49" i="14"/>
  <c r="BR49" i="14"/>
  <c r="BQ49" i="14"/>
  <c r="BP49" i="14"/>
  <c r="BO49" i="14"/>
  <c r="BN49" i="14"/>
  <c r="BV48" i="14"/>
  <c r="BU48" i="14"/>
  <c r="BT48" i="14"/>
  <c r="BS48" i="14"/>
  <c r="BR48" i="14"/>
  <c r="BQ48" i="14"/>
  <c r="BP48" i="14"/>
  <c r="BO48" i="14"/>
  <c r="BN48" i="14"/>
  <c r="BV47" i="14"/>
  <c r="BU47" i="14"/>
  <c r="BT47" i="14"/>
  <c r="BS47" i="14"/>
  <c r="BR47" i="14"/>
  <c r="BQ47" i="14"/>
  <c r="BP47" i="14"/>
  <c r="BO47" i="14"/>
  <c r="BN47" i="14"/>
  <c r="BV46" i="14"/>
  <c r="BU46" i="14"/>
  <c r="BT46" i="14"/>
  <c r="BS46" i="14"/>
  <c r="BR46" i="14"/>
  <c r="BQ46" i="14"/>
  <c r="BP46" i="14"/>
  <c r="BO46" i="14"/>
  <c r="BN46" i="14"/>
  <c r="BV45" i="14"/>
  <c r="BU45" i="14"/>
  <c r="BT45" i="14"/>
  <c r="BS45" i="14"/>
  <c r="BR45" i="14"/>
  <c r="BQ45" i="14"/>
  <c r="BP45" i="14"/>
  <c r="BO45" i="14"/>
  <c r="BN45" i="14"/>
  <c r="BV42" i="14"/>
  <c r="BU42" i="14"/>
  <c r="BT42" i="14"/>
  <c r="BS42" i="14"/>
  <c r="BR42" i="14"/>
  <c r="BQ42" i="14"/>
  <c r="BP42" i="14"/>
  <c r="BO42" i="14"/>
  <c r="BN42" i="14"/>
  <c r="BV41" i="14"/>
  <c r="BU41" i="14"/>
  <c r="BT41" i="14"/>
  <c r="BS41" i="14"/>
  <c r="BR41" i="14"/>
  <c r="BQ41" i="14"/>
  <c r="BP41" i="14"/>
  <c r="BO41" i="14"/>
  <c r="BN41" i="14"/>
  <c r="BV40" i="14"/>
  <c r="BU40" i="14"/>
  <c r="BT40" i="14"/>
  <c r="BS40" i="14"/>
  <c r="BR40" i="14"/>
  <c r="BQ40" i="14"/>
  <c r="BP40" i="14"/>
  <c r="BO40" i="14"/>
  <c r="BN40" i="14"/>
  <c r="BV39" i="14"/>
  <c r="BU39" i="14"/>
  <c r="BT39" i="14"/>
  <c r="BS39" i="14"/>
  <c r="BR39" i="14"/>
  <c r="BQ39" i="14"/>
  <c r="BP39" i="14"/>
  <c r="BO39" i="14"/>
  <c r="BN39" i="14"/>
  <c r="BV38" i="14"/>
  <c r="BU38" i="14"/>
  <c r="BT38" i="14"/>
  <c r="BS38" i="14"/>
  <c r="BR38" i="14"/>
  <c r="BQ38" i="14"/>
  <c r="BP38" i="14"/>
  <c r="BO38" i="14"/>
  <c r="BN38" i="14"/>
  <c r="BV35" i="14"/>
  <c r="BU35" i="14"/>
  <c r="BT35" i="14"/>
  <c r="BS35" i="14"/>
  <c r="BR35" i="14"/>
  <c r="BQ35" i="14"/>
  <c r="BP35" i="14"/>
  <c r="BO35" i="14"/>
  <c r="BN35" i="14"/>
  <c r="BV34" i="14"/>
  <c r="BU34" i="14"/>
  <c r="BT34" i="14"/>
  <c r="BS34" i="14"/>
  <c r="BR34" i="14"/>
  <c r="BQ34" i="14"/>
  <c r="BP34" i="14"/>
  <c r="BO34" i="14"/>
  <c r="BN34" i="14"/>
  <c r="BV33" i="14"/>
  <c r="BU33" i="14"/>
  <c r="BT33" i="14"/>
  <c r="BS33" i="14"/>
  <c r="BR33" i="14"/>
  <c r="BQ33" i="14"/>
  <c r="BP33" i="14"/>
  <c r="BO33" i="14"/>
  <c r="BN33" i="14"/>
  <c r="BV32" i="14"/>
  <c r="BU32" i="14"/>
  <c r="BT32" i="14"/>
  <c r="BS32" i="14"/>
  <c r="BR32" i="14"/>
  <c r="BQ32" i="14"/>
  <c r="BP32" i="14"/>
  <c r="BO32" i="14"/>
  <c r="BN32" i="14"/>
  <c r="BV31" i="14"/>
  <c r="BU31" i="14"/>
  <c r="BT31" i="14"/>
  <c r="BS31" i="14"/>
  <c r="BR31" i="14"/>
  <c r="BQ31" i="14"/>
  <c r="BP31" i="14"/>
  <c r="BO31" i="14"/>
  <c r="BN31" i="14"/>
  <c r="BV28" i="14"/>
  <c r="BU28" i="14"/>
  <c r="BT28" i="14"/>
  <c r="BS28" i="14"/>
  <c r="BR28" i="14"/>
  <c r="BQ28" i="14"/>
  <c r="BP28" i="14"/>
  <c r="BO28" i="14"/>
  <c r="BN28" i="14"/>
  <c r="BV27" i="14"/>
  <c r="BU27" i="14"/>
  <c r="BT27" i="14"/>
  <c r="BS27" i="14"/>
  <c r="BR27" i="14"/>
  <c r="BQ27" i="14"/>
  <c r="BP27" i="14"/>
  <c r="BO27" i="14"/>
  <c r="BN27" i="14"/>
  <c r="BV26" i="14"/>
  <c r="BU26" i="14"/>
  <c r="BT26" i="14"/>
  <c r="BS26" i="14"/>
  <c r="BR26" i="14"/>
  <c r="BQ26" i="14"/>
  <c r="BP26" i="14"/>
  <c r="BO26" i="14"/>
  <c r="BN26" i="14"/>
  <c r="BV25" i="14"/>
  <c r="BU25" i="14"/>
  <c r="BT25" i="14"/>
  <c r="BS25" i="14"/>
  <c r="BR25" i="14"/>
  <c r="BQ25" i="14"/>
  <c r="BP25" i="14"/>
  <c r="BO25" i="14"/>
  <c r="BN25" i="14"/>
  <c r="BV24" i="14"/>
  <c r="BU24" i="14"/>
  <c r="BT24" i="14"/>
  <c r="BS24" i="14"/>
  <c r="BR24" i="14"/>
  <c r="BQ24" i="14"/>
  <c r="BP24" i="14"/>
  <c r="BO24" i="14"/>
  <c r="BN24" i="14"/>
  <c r="BV21" i="14"/>
  <c r="BU21" i="14"/>
  <c r="BT21" i="14"/>
  <c r="BS21" i="14"/>
  <c r="BR21" i="14"/>
  <c r="BQ21" i="14"/>
  <c r="BP21" i="14"/>
  <c r="BO21" i="14"/>
  <c r="BN21" i="14"/>
  <c r="BV20" i="14"/>
  <c r="BU20" i="14"/>
  <c r="BT20" i="14"/>
  <c r="BS20" i="14"/>
  <c r="BR20" i="14"/>
  <c r="BQ20" i="14"/>
  <c r="BP20" i="14"/>
  <c r="BO20" i="14"/>
  <c r="BN20" i="14"/>
  <c r="BV19" i="14"/>
  <c r="BU19" i="14"/>
  <c r="BT19" i="14"/>
  <c r="BS19" i="14"/>
  <c r="BR19" i="14"/>
  <c r="BQ19" i="14"/>
  <c r="BP19" i="14"/>
  <c r="BO19" i="14"/>
  <c r="BN19" i="14"/>
  <c r="BV18" i="14"/>
  <c r="BU18" i="14"/>
  <c r="BT18" i="14"/>
  <c r="BS18" i="14"/>
  <c r="BR18" i="14"/>
  <c r="BQ18" i="14"/>
  <c r="BP18" i="14"/>
  <c r="BO18" i="14"/>
  <c r="BN18" i="14"/>
  <c r="BV17" i="14"/>
  <c r="BU17" i="14"/>
  <c r="BT17" i="14"/>
  <c r="BS17" i="14"/>
  <c r="BR17" i="14"/>
  <c r="BQ17" i="14"/>
  <c r="BP17" i="14"/>
  <c r="BO17" i="14"/>
  <c r="BN17" i="14"/>
  <c r="BV14" i="14"/>
  <c r="BU14" i="14"/>
  <c r="BT14" i="14"/>
  <c r="BS14" i="14"/>
  <c r="BR14" i="14"/>
  <c r="BQ14" i="14"/>
  <c r="BP14" i="14"/>
  <c r="BO14" i="14"/>
  <c r="BN14" i="14"/>
  <c r="BV13" i="14"/>
  <c r="BU13" i="14"/>
  <c r="BT13" i="14"/>
  <c r="BS13" i="14"/>
  <c r="BR13" i="14"/>
  <c r="BQ13" i="14"/>
  <c r="BP13" i="14"/>
  <c r="BO13" i="14"/>
  <c r="BN13" i="14"/>
  <c r="BV12" i="14"/>
  <c r="BU12" i="14"/>
  <c r="BT12" i="14"/>
  <c r="BS12" i="14"/>
  <c r="BR12" i="14"/>
  <c r="BQ12" i="14"/>
  <c r="BP12" i="14"/>
  <c r="BO12" i="14"/>
  <c r="BN12" i="14"/>
  <c r="BV11" i="14"/>
  <c r="BU11" i="14"/>
  <c r="BT11" i="14"/>
  <c r="BS11" i="14"/>
  <c r="BR11" i="14"/>
  <c r="BQ11" i="14"/>
  <c r="BP11" i="14"/>
  <c r="BO11" i="14"/>
  <c r="BN11" i="14"/>
  <c r="BV10" i="14"/>
  <c r="BU10" i="14"/>
  <c r="BT10" i="14"/>
  <c r="BR10" i="14"/>
  <c r="BQ10" i="14"/>
  <c r="BP10" i="14"/>
  <c r="BO10" i="14"/>
  <c r="BN10" i="14"/>
  <c r="BV154" i="15"/>
  <c r="BU154" i="15"/>
  <c r="BT154" i="15"/>
  <c r="BS154" i="15"/>
  <c r="BR154" i="15"/>
  <c r="BQ154" i="15"/>
  <c r="BP154" i="15"/>
  <c r="BO154" i="15"/>
  <c r="BN154" i="15"/>
  <c r="BV153" i="15"/>
  <c r="BU153" i="15"/>
  <c r="BT153" i="15"/>
  <c r="BS153" i="15"/>
  <c r="BR153" i="15"/>
  <c r="BQ153" i="15"/>
  <c r="BP153" i="15"/>
  <c r="BO153" i="15"/>
  <c r="BN153" i="15"/>
  <c r="BV152" i="15"/>
  <c r="BU152" i="15"/>
  <c r="BT152" i="15"/>
  <c r="BS152" i="15"/>
  <c r="BR152" i="15"/>
  <c r="BQ152" i="15"/>
  <c r="BP152" i="15"/>
  <c r="BO152" i="15"/>
  <c r="BN152" i="15"/>
  <c r="BV151" i="15"/>
  <c r="BU151" i="15"/>
  <c r="BT151" i="15"/>
  <c r="BS151" i="15"/>
  <c r="BR151" i="15"/>
  <c r="BQ151" i="15"/>
  <c r="BP151" i="15"/>
  <c r="BO151" i="15"/>
  <c r="BN151" i="15"/>
  <c r="BV150" i="15"/>
  <c r="BU150" i="15"/>
  <c r="BT150" i="15"/>
  <c r="BS150" i="15"/>
  <c r="BR150" i="15"/>
  <c r="BQ150" i="15"/>
  <c r="BP150" i="15"/>
  <c r="BO150" i="15"/>
  <c r="BN150" i="15"/>
  <c r="BV147" i="15"/>
  <c r="BU147" i="15"/>
  <c r="BT147" i="15"/>
  <c r="BS147" i="15"/>
  <c r="BR147" i="15"/>
  <c r="BQ147" i="15"/>
  <c r="BP147" i="15"/>
  <c r="BO147" i="15"/>
  <c r="BN147" i="15"/>
  <c r="BV146" i="15"/>
  <c r="BU146" i="15"/>
  <c r="BT146" i="15"/>
  <c r="BS146" i="15"/>
  <c r="BR146" i="15"/>
  <c r="BQ146" i="15"/>
  <c r="BP146" i="15"/>
  <c r="BO146" i="15"/>
  <c r="BN146" i="15"/>
  <c r="BV145" i="15"/>
  <c r="BU145" i="15"/>
  <c r="BT145" i="15"/>
  <c r="BS145" i="15"/>
  <c r="BR145" i="15"/>
  <c r="BQ145" i="15"/>
  <c r="BP145" i="15"/>
  <c r="BO145" i="15"/>
  <c r="BN145" i="15"/>
  <c r="BV144" i="15"/>
  <c r="BU144" i="15"/>
  <c r="BT144" i="15"/>
  <c r="BS144" i="15"/>
  <c r="BR144" i="15"/>
  <c r="BQ144" i="15"/>
  <c r="BP144" i="15"/>
  <c r="BO144" i="15"/>
  <c r="BN144" i="15"/>
  <c r="BV143" i="15"/>
  <c r="BU143" i="15"/>
  <c r="BT143" i="15"/>
  <c r="BS143" i="15"/>
  <c r="BR143" i="15"/>
  <c r="BQ143" i="15"/>
  <c r="BP143" i="15"/>
  <c r="BO143" i="15"/>
  <c r="BN143" i="15"/>
  <c r="BV133" i="15"/>
  <c r="BU133" i="15"/>
  <c r="BT133" i="15"/>
  <c r="BS133" i="15"/>
  <c r="BR133" i="15"/>
  <c r="BQ133" i="15"/>
  <c r="BP133" i="15"/>
  <c r="BO133" i="15"/>
  <c r="BN133" i="15"/>
  <c r="BV132" i="15"/>
  <c r="BU132" i="15"/>
  <c r="BT132" i="15"/>
  <c r="BS132" i="15"/>
  <c r="BR132" i="15"/>
  <c r="BQ132" i="15"/>
  <c r="BP132" i="15"/>
  <c r="BO132" i="15"/>
  <c r="BN132" i="15"/>
  <c r="BV131" i="15"/>
  <c r="BU131" i="15"/>
  <c r="BT131" i="15"/>
  <c r="BS131" i="15"/>
  <c r="BR131" i="15"/>
  <c r="BQ131" i="15"/>
  <c r="BP131" i="15"/>
  <c r="BO131" i="15"/>
  <c r="BN131" i="15"/>
  <c r="BV130" i="15"/>
  <c r="BU130" i="15"/>
  <c r="BT130" i="15"/>
  <c r="BS130" i="15"/>
  <c r="BR130" i="15"/>
  <c r="BQ130" i="15"/>
  <c r="BP130" i="15"/>
  <c r="BO130" i="15"/>
  <c r="BN130" i="15"/>
  <c r="BV129" i="15"/>
  <c r="BU129" i="15"/>
  <c r="BT129" i="15"/>
  <c r="BS129" i="15"/>
  <c r="BR129" i="15"/>
  <c r="BQ129" i="15"/>
  <c r="BP129" i="15"/>
  <c r="BO129" i="15"/>
  <c r="BN129" i="15"/>
  <c r="BV126" i="15"/>
  <c r="BU126" i="15"/>
  <c r="BT126" i="15"/>
  <c r="BS126" i="15"/>
  <c r="BR126" i="15"/>
  <c r="BQ126" i="15"/>
  <c r="BP126" i="15"/>
  <c r="BO126" i="15"/>
  <c r="BN126" i="15"/>
  <c r="BV125" i="15"/>
  <c r="BU125" i="15"/>
  <c r="BT125" i="15"/>
  <c r="BS125" i="15"/>
  <c r="BR125" i="15"/>
  <c r="BQ125" i="15"/>
  <c r="BP125" i="15"/>
  <c r="BO125" i="15"/>
  <c r="BN125" i="15"/>
  <c r="BV124" i="15"/>
  <c r="BU124" i="15"/>
  <c r="BT124" i="15"/>
  <c r="BS124" i="15"/>
  <c r="BR124" i="15"/>
  <c r="BQ124" i="15"/>
  <c r="BP124" i="15"/>
  <c r="BO124" i="15"/>
  <c r="BN124" i="15"/>
  <c r="BV123" i="15"/>
  <c r="BU123" i="15"/>
  <c r="BT123" i="15"/>
  <c r="BS123" i="15"/>
  <c r="BR123" i="15"/>
  <c r="BQ123" i="15"/>
  <c r="BP123" i="15"/>
  <c r="BO123" i="15"/>
  <c r="BN123" i="15"/>
  <c r="BV122" i="15"/>
  <c r="BU122" i="15"/>
  <c r="BT122" i="15"/>
  <c r="BS122" i="15"/>
  <c r="BR122" i="15"/>
  <c r="BQ122" i="15"/>
  <c r="BP122" i="15"/>
  <c r="BO122" i="15"/>
  <c r="BN122" i="15"/>
  <c r="BV112" i="15"/>
  <c r="BU112" i="15"/>
  <c r="BT112" i="15"/>
  <c r="BS112" i="15"/>
  <c r="BR112" i="15"/>
  <c r="BQ112" i="15"/>
  <c r="BP112" i="15"/>
  <c r="BO112" i="15"/>
  <c r="BN112" i="15"/>
  <c r="BV111" i="15"/>
  <c r="BU111" i="15"/>
  <c r="BT111" i="15"/>
  <c r="BS111" i="15"/>
  <c r="BR111" i="15"/>
  <c r="BQ111" i="15"/>
  <c r="BP111" i="15"/>
  <c r="BO111" i="15"/>
  <c r="BN111" i="15"/>
  <c r="BV110" i="15"/>
  <c r="BU110" i="15"/>
  <c r="BT110" i="15"/>
  <c r="BS110" i="15"/>
  <c r="BR110" i="15"/>
  <c r="BQ110" i="15"/>
  <c r="BP110" i="15"/>
  <c r="BO110" i="15"/>
  <c r="BN110" i="15"/>
  <c r="BV109" i="15"/>
  <c r="BU109" i="15"/>
  <c r="BT109" i="15"/>
  <c r="BS109" i="15"/>
  <c r="BR109" i="15"/>
  <c r="BQ109" i="15"/>
  <c r="BP109" i="15"/>
  <c r="BO109" i="15"/>
  <c r="BN109" i="15"/>
  <c r="BV108" i="15"/>
  <c r="BU108" i="15"/>
  <c r="BT108" i="15"/>
  <c r="BS108" i="15"/>
  <c r="BR108" i="15"/>
  <c r="BQ108" i="15"/>
  <c r="BP108" i="15"/>
  <c r="BO108" i="15"/>
  <c r="BN108" i="15"/>
  <c r="BV105" i="15"/>
  <c r="BU105" i="15"/>
  <c r="BT105" i="15"/>
  <c r="BS105" i="15"/>
  <c r="BR105" i="15"/>
  <c r="BQ105" i="15"/>
  <c r="BP105" i="15"/>
  <c r="BO105" i="15"/>
  <c r="BN105" i="15"/>
  <c r="BV104" i="15"/>
  <c r="BU104" i="15"/>
  <c r="BT104" i="15"/>
  <c r="BS104" i="15"/>
  <c r="BR104" i="15"/>
  <c r="BQ104" i="15"/>
  <c r="BP104" i="15"/>
  <c r="BO104" i="15"/>
  <c r="BN104" i="15"/>
  <c r="BV103" i="15"/>
  <c r="BU103" i="15"/>
  <c r="BT103" i="15"/>
  <c r="BS103" i="15"/>
  <c r="BR103" i="15"/>
  <c r="BQ103" i="15"/>
  <c r="BP103" i="15"/>
  <c r="BO103" i="15"/>
  <c r="BN103" i="15"/>
  <c r="BV102" i="15"/>
  <c r="BU102" i="15"/>
  <c r="BT102" i="15"/>
  <c r="BS102" i="15"/>
  <c r="BR102" i="15"/>
  <c r="BQ102" i="15"/>
  <c r="BP102" i="15"/>
  <c r="BO102" i="15"/>
  <c r="BN102" i="15"/>
  <c r="BV101" i="15"/>
  <c r="BU101" i="15"/>
  <c r="BT101" i="15"/>
  <c r="BS101" i="15"/>
  <c r="BR101" i="15"/>
  <c r="BQ101" i="15"/>
  <c r="BP101" i="15"/>
  <c r="BO101" i="15"/>
  <c r="BN101" i="15"/>
  <c r="BV91" i="15"/>
  <c r="BU91" i="15"/>
  <c r="BT91" i="15"/>
  <c r="BS91" i="15"/>
  <c r="BR91" i="15"/>
  <c r="BQ91" i="15"/>
  <c r="BP91" i="15"/>
  <c r="BO91" i="15"/>
  <c r="BN91" i="15"/>
  <c r="BV90" i="15"/>
  <c r="BU90" i="15"/>
  <c r="BT90" i="15"/>
  <c r="BS90" i="15"/>
  <c r="BR90" i="15"/>
  <c r="BQ90" i="15"/>
  <c r="BP90" i="15"/>
  <c r="BO90" i="15"/>
  <c r="BN90" i="15"/>
  <c r="BV89" i="15"/>
  <c r="BU89" i="15"/>
  <c r="BT89" i="15"/>
  <c r="BS89" i="15"/>
  <c r="BR89" i="15"/>
  <c r="BQ89" i="15"/>
  <c r="BP89" i="15"/>
  <c r="BO89" i="15"/>
  <c r="BN89" i="15"/>
  <c r="BV88" i="15"/>
  <c r="BU88" i="15"/>
  <c r="BT88" i="15"/>
  <c r="BS88" i="15"/>
  <c r="BR88" i="15"/>
  <c r="BQ88" i="15"/>
  <c r="BP88" i="15"/>
  <c r="BO88" i="15"/>
  <c r="BN88" i="15"/>
  <c r="BV87" i="15"/>
  <c r="BU87" i="15"/>
  <c r="BT87" i="15"/>
  <c r="BS87" i="15"/>
  <c r="BR87" i="15"/>
  <c r="BQ87" i="15"/>
  <c r="BP87" i="15"/>
  <c r="BO87" i="15"/>
  <c r="BN87" i="15"/>
  <c r="BV84" i="15"/>
  <c r="BU84" i="15"/>
  <c r="BT84" i="15"/>
  <c r="BS84" i="15"/>
  <c r="BR84" i="15"/>
  <c r="BQ84" i="15"/>
  <c r="BP84" i="15"/>
  <c r="BO84" i="15"/>
  <c r="BN84" i="15"/>
  <c r="BV83" i="15"/>
  <c r="BU83" i="15"/>
  <c r="BT83" i="15"/>
  <c r="BS83" i="15"/>
  <c r="BR83" i="15"/>
  <c r="BQ83" i="15"/>
  <c r="BP83" i="15"/>
  <c r="BO83" i="15"/>
  <c r="BN83" i="15"/>
  <c r="BV82" i="15"/>
  <c r="BU82" i="15"/>
  <c r="BT82" i="15"/>
  <c r="BS82" i="15"/>
  <c r="BR82" i="15"/>
  <c r="BQ82" i="15"/>
  <c r="BP82" i="15"/>
  <c r="BO82" i="15"/>
  <c r="BN82" i="15"/>
  <c r="BV81" i="15"/>
  <c r="BU81" i="15"/>
  <c r="BT81" i="15"/>
  <c r="BS81" i="15"/>
  <c r="BR81" i="15"/>
  <c r="BQ81" i="15"/>
  <c r="BP81" i="15"/>
  <c r="BO81" i="15"/>
  <c r="BN81" i="15"/>
  <c r="BV80" i="15"/>
  <c r="BU80" i="15"/>
  <c r="BT80" i="15"/>
  <c r="BS80" i="15"/>
  <c r="BR80" i="15"/>
  <c r="BQ80" i="15"/>
  <c r="BP80" i="15"/>
  <c r="BO80" i="15"/>
  <c r="BN80" i="15"/>
  <c r="BV77" i="15"/>
  <c r="BU77" i="15"/>
  <c r="BT77" i="15"/>
  <c r="BS77" i="15"/>
  <c r="BR77" i="15"/>
  <c r="BQ77" i="15"/>
  <c r="BP77" i="15"/>
  <c r="BO77" i="15"/>
  <c r="BN77" i="15"/>
  <c r="BV76" i="15"/>
  <c r="BU76" i="15"/>
  <c r="BT76" i="15"/>
  <c r="BS76" i="15"/>
  <c r="BR76" i="15"/>
  <c r="BQ76" i="15"/>
  <c r="BP76" i="15"/>
  <c r="BO76" i="15"/>
  <c r="BN76" i="15"/>
  <c r="BV75" i="15"/>
  <c r="BU75" i="15"/>
  <c r="BT75" i="15"/>
  <c r="BS75" i="15"/>
  <c r="BR75" i="15"/>
  <c r="BQ75" i="15"/>
  <c r="BP75" i="15"/>
  <c r="BO75" i="15"/>
  <c r="BN75" i="15"/>
  <c r="BV74" i="15"/>
  <c r="BU74" i="15"/>
  <c r="BT74" i="15"/>
  <c r="BS74" i="15"/>
  <c r="BR74" i="15"/>
  <c r="BQ74" i="15"/>
  <c r="BP74" i="15"/>
  <c r="BO74" i="15"/>
  <c r="BN74" i="15"/>
  <c r="BV73" i="15"/>
  <c r="BU73" i="15"/>
  <c r="BT73" i="15"/>
  <c r="BS73" i="15"/>
  <c r="BR73" i="15"/>
  <c r="BQ73" i="15"/>
  <c r="BP73" i="15"/>
  <c r="BO73" i="15"/>
  <c r="BN73" i="15"/>
  <c r="BV70" i="15"/>
  <c r="BU70" i="15"/>
  <c r="BT70" i="15"/>
  <c r="BS70" i="15"/>
  <c r="BR70" i="15"/>
  <c r="BQ70" i="15"/>
  <c r="BP70" i="15"/>
  <c r="BO70" i="15"/>
  <c r="BN70" i="15"/>
  <c r="BV69" i="15"/>
  <c r="BU69" i="15"/>
  <c r="BT69" i="15"/>
  <c r="BS69" i="15"/>
  <c r="BR69" i="15"/>
  <c r="BQ69" i="15"/>
  <c r="BP69" i="15"/>
  <c r="BO69" i="15"/>
  <c r="BN69" i="15"/>
  <c r="BV68" i="15"/>
  <c r="BU68" i="15"/>
  <c r="BT68" i="15"/>
  <c r="BS68" i="15"/>
  <c r="BR68" i="15"/>
  <c r="BQ68" i="15"/>
  <c r="BP68" i="15"/>
  <c r="BO68" i="15"/>
  <c r="BN68" i="15"/>
  <c r="BV67" i="15"/>
  <c r="BU67" i="15"/>
  <c r="BT67" i="15"/>
  <c r="BS67" i="15"/>
  <c r="BR67" i="15"/>
  <c r="BQ67" i="15"/>
  <c r="BP67" i="15"/>
  <c r="BO67" i="15"/>
  <c r="BN67" i="15"/>
  <c r="BV66" i="15"/>
  <c r="BU66" i="15"/>
  <c r="BT66" i="15"/>
  <c r="BS66" i="15"/>
  <c r="BR66" i="15"/>
  <c r="BQ66" i="15"/>
  <c r="BP66" i="15"/>
  <c r="BO66" i="15"/>
  <c r="BN66" i="15"/>
  <c r="BV63" i="15"/>
  <c r="BU63" i="15"/>
  <c r="BT63" i="15"/>
  <c r="BS63" i="15"/>
  <c r="BR63" i="15"/>
  <c r="BQ63" i="15"/>
  <c r="BP63" i="15"/>
  <c r="BO63" i="15"/>
  <c r="BN63" i="15"/>
  <c r="BV62" i="15"/>
  <c r="BU62" i="15"/>
  <c r="BT62" i="15"/>
  <c r="BS62" i="15"/>
  <c r="BR62" i="15"/>
  <c r="BQ62" i="15"/>
  <c r="BP62" i="15"/>
  <c r="BO62" i="15"/>
  <c r="BN62" i="15"/>
  <c r="BV61" i="15"/>
  <c r="BU61" i="15"/>
  <c r="BT61" i="15"/>
  <c r="BS61" i="15"/>
  <c r="BR61" i="15"/>
  <c r="BQ61" i="15"/>
  <c r="BP61" i="15"/>
  <c r="BO61" i="15"/>
  <c r="BN61" i="15"/>
  <c r="BV60" i="15"/>
  <c r="BU60" i="15"/>
  <c r="BT60" i="15"/>
  <c r="BS60" i="15"/>
  <c r="BR60" i="15"/>
  <c r="BQ60" i="15"/>
  <c r="BP60" i="15"/>
  <c r="BO60" i="15"/>
  <c r="BN60" i="15"/>
  <c r="BV59" i="15"/>
  <c r="BU59" i="15"/>
  <c r="BT59" i="15"/>
  <c r="BS59" i="15"/>
  <c r="BR59" i="15"/>
  <c r="BQ59" i="15"/>
  <c r="BP59" i="15"/>
  <c r="BO59" i="15"/>
  <c r="BN59" i="15"/>
  <c r="BV56" i="15"/>
  <c r="BU56" i="15"/>
  <c r="BT56" i="15"/>
  <c r="BS56" i="15"/>
  <c r="BR56" i="15"/>
  <c r="BQ56" i="15"/>
  <c r="BP56" i="15"/>
  <c r="BO56" i="15"/>
  <c r="BN56" i="15"/>
  <c r="BV55" i="15"/>
  <c r="BU55" i="15"/>
  <c r="BT55" i="15"/>
  <c r="BS55" i="15"/>
  <c r="BR55" i="15"/>
  <c r="BQ55" i="15"/>
  <c r="BP55" i="15"/>
  <c r="BO55" i="15"/>
  <c r="BN55" i="15"/>
  <c r="BV54" i="15"/>
  <c r="BU54" i="15"/>
  <c r="BT54" i="15"/>
  <c r="BS54" i="15"/>
  <c r="BR54" i="15"/>
  <c r="BQ54" i="15"/>
  <c r="BP54" i="15"/>
  <c r="BO54" i="15"/>
  <c r="BN54" i="15"/>
  <c r="BV53" i="15"/>
  <c r="BU53" i="15"/>
  <c r="BT53" i="15"/>
  <c r="BS53" i="15"/>
  <c r="BR53" i="15"/>
  <c r="BQ53" i="15"/>
  <c r="BP53" i="15"/>
  <c r="BO53" i="15"/>
  <c r="BN53" i="15"/>
  <c r="BV52" i="15"/>
  <c r="BU52" i="15"/>
  <c r="BT52" i="15"/>
  <c r="BS52" i="15"/>
  <c r="BR52" i="15"/>
  <c r="BQ52" i="15"/>
  <c r="BP52" i="15"/>
  <c r="BO52" i="15"/>
  <c r="BN52" i="15"/>
  <c r="BV49" i="15"/>
  <c r="BU49" i="15"/>
  <c r="BT49" i="15"/>
  <c r="BS49" i="15"/>
  <c r="BR49" i="15"/>
  <c r="BQ49" i="15"/>
  <c r="BP49" i="15"/>
  <c r="BO49" i="15"/>
  <c r="BN49" i="15"/>
  <c r="BV48" i="15"/>
  <c r="BU48" i="15"/>
  <c r="BT48" i="15"/>
  <c r="BS48" i="15"/>
  <c r="BR48" i="15"/>
  <c r="BQ48" i="15"/>
  <c r="BP48" i="15"/>
  <c r="BO48" i="15"/>
  <c r="BN48" i="15"/>
  <c r="BV47" i="15"/>
  <c r="BU47" i="15"/>
  <c r="BT47" i="15"/>
  <c r="BS47" i="15"/>
  <c r="BR47" i="15"/>
  <c r="BQ47" i="15"/>
  <c r="BP47" i="15"/>
  <c r="BO47" i="15"/>
  <c r="BN47" i="15"/>
  <c r="BV46" i="15"/>
  <c r="BU46" i="15"/>
  <c r="BT46" i="15"/>
  <c r="BS46" i="15"/>
  <c r="BR46" i="15"/>
  <c r="BQ46" i="15"/>
  <c r="BP46" i="15"/>
  <c r="BO46" i="15"/>
  <c r="BN46" i="15"/>
  <c r="BV45" i="15"/>
  <c r="BU45" i="15"/>
  <c r="BT45" i="15"/>
  <c r="BS45" i="15"/>
  <c r="BR45" i="15"/>
  <c r="BQ45" i="15"/>
  <c r="BP45" i="15"/>
  <c r="BO45" i="15"/>
  <c r="BN45" i="15"/>
  <c r="BV42" i="15"/>
  <c r="BU42" i="15"/>
  <c r="BT42" i="15"/>
  <c r="BS42" i="15"/>
  <c r="BR42" i="15"/>
  <c r="BQ42" i="15"/>
  <c r="BP42" i="15"/>
  <c r="BO42" i="15"/>
  <c r="BN42" i="15"/>
  <c r="BV41" i="15"/>
  <c r="BU41" i="15"/>
  <c r="BT41" i="15"/>
  <c r="BS41" i="15"/>
  <c r="BR41" i="15"/>
  <c r="BQ41" i="15"/>
  <c r="BP41" i="15"/>
  <c r="BO41" i="15"/>
  <c r="BN41" i="15"/>
  <c r="BV40" i="15"/>
  <c r="BU40" i="15"/>
  <c r="BT40" i="15"/>
  <c r="BS40" i="15"/>
  <c r="BR40" i="15"/>
  <c r="BQ40" i="15"/>
  <c r="BP40" i="15"/>
  <c r="BO40" i="15"/>
  <c r="BN40" i="15"/>
  <c r="BV39" i="15"/>
  <c r="BU39" i="15"/>
  <c r="BT39" i="15"/>
  <c r="BS39" i="15"/>
  <c r="BR39" i="15"/>
  <c r="BQ39" i="15"/>
  <c r="BP39" i="15"/>
  <c r="BO39" i="15"/>
  <c r="BN39" i="15"/>
  <c r="BV38" i="15"/>
  <c r="BU38" i="15"/>
  <c r="BT38" i="15"/>
  <c r="BS38" i="15"/>
  <c r="BR38" i="15"/>
  <c r="BQ38" i="15"/>
  <c r="BP38" i="15"/>
  <c r="BO38" i="15"/>
  <c r="BN38" i="15"/>
  <c r="BV35" i="15"/>
  <c r="BU35" i="15"/>
  <c r="BT35" i="15"/>
  <c r="BS35" i="15"/>
  <c r="BR35" i="15"/>
  <c r="BQ35" i="15"/>
  <c r="BP35" i="15"/>
  <c r="BO35" i="15"/>
  <c r="BN35" i="15"/>
  <c r="BV34" i="15"/>
  <c r="BU34" i="15"/>
  <c r="BT34" i="15"/>
  <c r="BS34" i="15"/>
  <c r="BR34" i="15"/>
  <c r="BQ34" i="15"/>
  <c r="BP34" i="15"/>
  <c r="BO34" i="15"/>
  <c r="BN34" i="15"/>
  <c r="BV33" i="15"/>
  <c r="BU33" i="15"/>
  <c r="BT33" i="15"/>
  <c r="BS33" i="15"/>
  <c r="BR33" i="15"/>
  <c r="BQ33" i="15"/>
  <c r="BP33" i="15"/>
  <c r="BO33" i="15"/>
  <c r="BN33" i="15"/>
  <c r="BV32" i="15"/>
  <c r="BU32" i="15"/>
  <c r="BT32" i="15"/>
  <c r="BS32" i="15"/>
  <c r="BR32" i="15"/>
  <c r="BQ32" i="15"/>
  <c r="BP32" i="15"/>
  <c r="BO32" i="15"/>
  <c r="BN32" i="15"/>
  <c r="BV31" i="15"/>
  <c r="BU31" i="15"/>
  <c r="BT31" i="15"/>
  <c r="BS31" i="15"/>
  <c r="BR31" i="15"/>
  <c r="BQ31" i="15"/>
  <c r="BP31" i="15"/>
  <c r="BO31" i="15"/>
  <c r="BN31" i="15"/>
  <c r="BV28" i="15"/>
  <c r="BU28" i="15"/>
  <c r="BT28" i="15"/>
  <c r="BS28" i="15"/>
  <c r="BR28" i="15"/>
  <c r="BQ28" i="15"/>
  <c r="BP28" i="15"/>
  <c r="BO28" i="15"/>
  <c r="BN28" i="15"/>
  <c r="BV27" i="15"/>
  <c r="BU27" i="15"/>
  <c r="BT27" i="15"/>
  <c r="BS27" i="15"/>
  <c r="BR27" i="15"/>
  <c r="BQ27" i="15"/>
  <c r="BP27" i="15"/>
  <c r="BO27" i="15"/>
  <c r="BN27" i="15"/>
  <c r="BV26" i="15"/>
  <c r="BU26" i="15"/>
  <c r="BT26" i="15"/>
  <c r="BS26" i="15"/>
  <c r="BR26" i="15"/>
  <c r="BQ26" i="15"/>
  <c r="BP26" i="15"/>
  <c r="BO26" i="15"/>
  <c r="BN26" i="15"/>
  <c r="BV25" i="15"/>
  <c r="BU25" i="15"/>
  <c r="BT25" i="15"/>
  <c r="BS25" i="15"/>
  <c r="BR25" i="15"/>
  <c r="BQ25" i="15"/>
  <c r="BP25" i="15"/>
  <c r="BO25" i="15"/>
  <c r="BN25" i="15"/>
  <c r="BV24" i="15"/>
  <c r="BU24" i="15"/>
  <c r="BT24" i="15"/>
  <c r="BS24" i="15"/>
  <c r="BR24" i="15"/>
  <c r="BQ24" i="15"/>
  <c r="BP24" i="15"/>
  <c r="BO24" i="15"/>
  <c r="BN24" i="15"/>
  <c r="BV21" i="15"/>
  <c r="BU21" i="15"/>
  <c r="BT21" i="15"/>
  <c r="BS21" i="15"/>
  <c r="BR21" i="15"/>
  <c r="BQ21" i="15"/>
  <c r="BP21" i="15"/>
  <c r="BO21" i="15"/>
  <c r="BN21" i="15"/>
  <c r="BV20" i="15"/>
  <c r="BU20" i="15"/>
  <c r="BT20" i="15"/>
  <c r="BS20" i="15"/>
  <c r="BR20" i="15"/>
  <c r="BQ20" i="15"/>
  <c r="BP20" i="15"/>
  <c r="BO20" i="15"/>
  <c r="BN20" i="15"/>
  <c r="BV19" i="15"/>
  <c r="BU19" i="15"/>
  <c r="BT19" i="15"/>
  <c r="BS19" i="15"/>
  <c r="BR19" i="15"/>
  <c r="BQ19" i="15"/>
  <c r="BP19" i="15"/>
  <c r="BO19" i="15"/>
  <c r="BN19" i="15"/>
  <c r="BV18" i="15"/>
  <c r="BU18" i="15"/>
  <c r="BT18" i="15"/>
  <c r="BS18" i="15"/>
  <c r="BR18" i="15"/>
  <c r="BQ18" i="15"/>
  <c r="BP18" i="15"/>
  <c r="BO18" i="15"/>
  <c r="BN18" i="15"/>
  <c r="BV17" i="15"/>
  <c r="BU17" i="15"/>
  <c r="BT17" i="15"/>
  <c r="BS17" i="15"/>
  <c r="BR17" i="15"/>
  <c r="BQ17" i="15"/>
  <c r="BP17" i="15"/>
  <c r="BO17" i="15"/>
  <c r="BN17" i="15"/>
  <c r="BV14" i="15"/>
  <c r="BU14" i="15"/>
  <c r="BT14" i="15"/>
  <c r="BS14" i="15"/>
  <c r="BR14" i="15"/>
  <c r="BQ14" i="15"/>
  <c r="BP14" i="15"/>
  <c r="BO14" i="15"/>
  <c r="BN14" i="15"/>
  <c r="BV13" i="15"/>
  <c r="BU13" i="15"/>
  <c r="BT13" i="15"/>
  <c r="BS13" i="15"/>
  <c r="BR13" i="15"/>
  <c r="BQ13" i="15"/>
  <c r="BP13" i="15"/>
  <c r="BO13" i="15"/>
  <c r="BN13" i="15"/>
  <c r="BV12" i="15"/>
  <c r="BU12" i="15"/>
  <c r="BT12" i="15"/>
  <c r="BS12" i="15"/>
  <c r="BR12" i="15"/>
  <c r="BQ12" i="15"/>
  <c r="BP12" i="15"/>
  <c r="BO12" i="15"/>
  <c r="BN12" i="15"/>
  <c r="BV11" i="15"/>
  <c r="BU11" i="15"/>
  <c r="BT11" i="15"/>
  <c r="BS11" i="15"/>
  <c r="BR11" i="15"/>
  <c r="BQ11" i="15"/>
  <c r="BP11" i="15"/>
  <c r="BO11" i="15"/>
  <c r="BN11" i="15"/>
  <c r="BV10" i="15"/>
  <c r="BU10" i="15"/>
  <c r="BT10" i="15"/>
  <c r="BR10" i="15"/>
  <c r="BQ10" i="15"/>
  <c r="BP10" i="15"/>
  <c r="BO10" i="15"/>
  <c r="BN10" i="15"/>
  <c r="BV154" i="11"/>
  <c r="BU154" i="11"/>
  <c r="BT154" i="11"/>
  <c r="BS154" i="11"/>
  <c r="BR154" i="11"/>
  <c r="BQ154" i="11"/>
  <c r="BP154" i="11"/>
  <c r="BO154" i="11"/>
  <c r="BN154" i="11"/>
  <c r="BV153" i="11"/>
  <c r="BU153" i="11"/>
  <c r="BT153" i="11"/>
  <c r="BS153" i="11"/>
  <c r="BR153" i="11"/>
  <c r="BQ153" i="11"/>
  <c r="BP153" i="11"/>
  <c r="BO153" i="11"/>
  <c r="BN153" i="11"/>
  <c r="BV152" i="11"/>
  <c r="BU152" i="11"/>
  <c r="BT152" i="11"/>
  <c r="BS152" i="11"/>
  <c r="BR152" i="11"/>
  <c r="BQ152" i="11"/>
  <c r="BP152" i="11"/>
  <c r="BO152" i="11"/>
  <c r="BN152" i="11"/>
  <c r="BV151" i="11"/>
  <c r="BU151" i="11"/>
  <c r="BT151" i="11"/>
  <c r="BS151" i="11"/>
  <c r="BR151" i="11"/>
  <c r="BQ151" i="11"/>
  <c r="BP151" i="11"/>
  <c r="BO151" i="11"/>
  <c r="BN151" i="11"/>
  <c r="BV150" i="11"/>
  <c r="BU150" i="11"/>
  <c r="BT150" i="11"/>
  <c r="BS150" i="11"/>
  <c r="BR150" i="11"/>
  <c r="BQ150" i="11"/>
  <c r="BP150" i="11"/>
  <c r="BO150" i="11"/>
  <c r="BN150" i="11"/>
  <c r="BV147" i="11"/>
  <c r="BU147" i="11"/>
  <c r="BT147" i="11"/>
  <c r="BS147" i="11"/>
  <c r="BR147" i="11"/>
  <c r="BQ147" i="11"/>
  <c r="BP147" i="11"/>
  <c r="BO147" i="11"/>
  <c r="BN147" i="11"/>
  <c r="BV146" i="11"/>
  <c r="BU146" i="11"/>
  <c r="BT146" i="11"/>
  <c r="BS146" i="11"/>
  <c r="BR146" i="11"/>
  <c r="BQ146" i="11"/>
  <c r="BP146" i="11"/>
  <c r="BO146" i="11"/>
  <c r="BN146" i="11"/>
  <c r="BV145" i="11"/>
  <c r="BU145" i="11"/>
  <c r="BT145" i="11"/>
  <c r="BS145" i="11"/>
  <c r="BR145" i="11"/>
  <c r="BQ145" i="11"/>
  <c r="BP145" i="11"/>
  <c r="BO145" i="11"/>
  <c r="BN145" i="11"/>
  <c r="BV144" i="11"/>
  <c r="BU144" i="11"/>
  <c r="BT144" i="11"/>
  <c r="BS144" i="11"/>
  <c r="BR144" i="11"/>
  <c r="BQ144" i="11"/>
  <c r="BP144" i="11"/>
  <c r="BO144" i="11"/>
  <c r="BN144" i="11"/>
  <c r="BV143" i="11"/>
  <c r="BU143" i="11"/>
  <c r="BT143" i="11"/>
  <c r="BS143" i="11"/>
  <c r="BR143" i="11"/>
  <c r="BQ143" i="11"/>
  <c r="BP143" i="11"/>
  <c r="BO143" i="11"/>
  <c r="BN143" i="11"/>
  <c r="BV133" i="11"/>
  <c r="BU133" i="11"/>
  <c r="BT133" i="11"/>
  <c r="BS133" i="11"/>
  <c r="BR133" i="11"/>
  <c r="BQ133" i="11"/>
  <c r="BP133" i="11"/>
  <c r="BO133" i="11"/>
  <c r="BN133" i="11"/>
  <c r="BV132" i="11"/>
  <c r="BU132" i="11"/>
  <c r="BT132" i="11"/>
  <c r="BS132" i="11"/>
  <c r="BR132" i="11"/>
  <c r="BQ132" i="11"/>
  <c r="BP132" i="11"/>
  <c r="BO132" i="11"/>
  <c r="BN132" i="11"/>
  <c r="BV131" i="11"/>
  <c r="BU131" i="11"/>
  <c r="BT131" i="11"/>
  <c r="BS131" i="11"/>
  <c r="BR131" i="11"/>
  <c r="BQ131" i="11"/>
  <c r="BP131" i="11"/>
  <c r="BO131" i="11"/>
  <c r="BN131" i="11"/>
  <c r="BV130" i="11"/>
  <c r="BU130" i="11"/>
  <c r="BT130" i="11"/>
  <c r="BS130" i="11"/>
  <c r="BR130" i="11"/>
  <c r="BQ130" i="11"/>
  <c r="BP130" i="11"/>
  <c r="BO130" i="11"/>
  <c r="BN130" i="11"/>
  <c r="BV129" i="11"/>
  <c r="BU129" i="11"/>
  <c r="BT129" i="11"/>
  <c r="BS129" i="11"/>
  <c r="BR129" i="11"/>
  <c r="BQ129" i="11"/>
  <c r="BP129" i="11"/>
  <c r="BO129" i="11"/>
  <c r="BN129" i="11"/>
  <c r="BV126" i="11"/>
  <c r="BU126" i="11"/>
  <c r="BT126" i="11"/>
  <c r="BS126" i="11"/>
  <c r="BR126" i="11"/>
  <c r="BQ126" i="11"/>
  <c r="BP126" i="11"/>
  <c r="BO126" i="11"/>
  <c r="BN126" i="11"/>
  <c r="BV125" i="11"/>
  <c r="BU125" i="11"/>
  <c r="BT125" i="11"/>
  <c r="BS125" i="11"/>
  <c r="BR125" i="11"/>
  <c r="BQ125" i="11"/>
  <c r="BP125" i="11"/>
  <c r="BO125" i="11"/>
  <c r="BN125" i="11"/>
  <c r="BV124" i="11"/>
  <c r="BU124" i="11"/>
  <c r="BT124" i="11"/>
  <c r="BS124" i="11"/>
  <c r="BR124" i="11"/>
  <c r="BQ124" i="11"/>
  <c r="BP124" i="11"/>
  <c r="BO124" i="11"/>
  <c r="BN124" i="11"/>
  <c r="BV123" i="11"/>
  <c r="BU123" i="11"/>
  <c r="BT123" i="11"/>
  <c r="BS123" i="11"/>
  <c r="BR123" i="11"/>
  <c r="BQ123" i="11"/>
  <c r="BP123" i="11"/>
  <c r="BO123" i="11"/>
  <c r="BN123" i="11"/>
  <c r="BV122" i="11"/>
  <c r="BU122" i="11"/>
  <c r="BT122" i="11"/>
  <c r="BS122" i="11"/>
  <c r="BR122" i="11"/>
  <c r="BQ122" i="11"/>
  <c r="BP122" i="11"/>
  <c r="BO122" i="11"/>
  <c r="BN122" i="11"/>
  <c r="BV112" i="11"/>
  <c r="BU112" i="11"/>
  <c r="BT112" i="11"/>
  <c r="BS112" i="11"/>
  <c r="BR112" i="11"/>
  <c r="BQ112" i="11"/>
  <c r="BP112" i="11"/>
  <c r="BO112" i="11"/>
  <c r="BN112" i="11"/>
  <c r="BV111" i="11"/>
  <c r="BU111" i="11"/>
  <c r="BT111" i="11"/>
  <c r="BS111" i="11"/>
  <c r="BR111" i="11"/>
  <c r="BQ111" i="11"/>
  <c r="BP111" i="11"/>
  <c r="BO111" i="11"/>
  <c r="BN111" i="11"/>
  <c r="BV110" i="11"/>
  <c r="BU110" i="11"/>
  <c r="BT110" i="11"/>
  <c r="BS110" i="11"/>
  <c r="BR110" i="11"/>
  <c r="BQ110" i="11"/>
  <c r="BP110" i="11"/>
  <c r="BO110" i="11"/>
  <c r="BN110" i="11"/>
  <c r="BV109" i="11"/>
  <c r="BU109" i="11"/>
  <c r="BT109" i="11"/>
  <c r="BS109" i="11"/>
  <c r="BR109" i="11"/>
  <c r="BQ109" i="11"/>
  <c r="BP109" i="11"/>
  <c r="BO109" i="11"/>
  <c r="BN109" i="11"/>
  <c r="BV108" i="11"/>
  <c r="BU108" i="11"/>
  <c r="BT108" i="11"/>
  <c r="BS108" i="11"/>
  <c r="BR108" i="11"/>
  <c r="BQ108" i="11"/>
  <c r="BP108" i="11"/>
  <c r="BO108" i="11"/>
  <c r="BN108" i="11"/>
  <c r="BV105" i="11"/>
  <c r="BU105" i="11"/>
  <c r="BT105" i="11"/>
  <c r="BS105" i="11"/>
  <c r="BR105" i="11"/>
  <c r="BQ105" i="11"/>
  <c r="BP105" i="11"/>
  <c r="BO105" i="11"/>
  <c r="BN105" i="11"/>
  <c r="BV104" i="11"/>
  <c r="BU104" i="11"/>
  <c r="BT104" i="11"/>
  <c r="BS104" i="11"/>
  <c r="BR104" i="11"/>
  <c r="BQ104" i="11"/>
  <c r="BP104" i="11"/>
  <c r="BO104" i="11"/>
  <c r="BN104" i="11"/>
  <c r="BV103" i="11"/>
  <c r="BU103" i="11"/>
  <c r="BT103" i="11"/>
  <c r="BS103" i="11"/>
  <c r="BR103" i="11"/>
  <c r="BQ103" i="11"/>
  <c r="BP103" i="11"/>
  <c r="BO103" i="11"/>
  <c r="BN103" i="11"/>
  <c r="BV102" i="11"/>
  <c r="BU102" i="11"/>
  <c r="BT102" i="11"/>
  <c r="BS102" i="11"/>
  <c r="BR102" i="11"/>
  <c r="BQ102" i="11"/>
  <c r="BP102" i="11"/>
  <c r="BO102" i="11"/>
  <c r="BN102" i="11"/>
  <c r="BV101" i="11"/>
  <c r="BU101" i="11"/>
  <c r="BT101" i="11"/>
  <c r="BS101" i="11"/>
  <c r="BR101" i="11"/>
  <c r="BQ101" i="11"/>
  <c r="BP101" i="11"/>
  <c r="BO101" i="11"/>
  <c r="BN101" i="11"/>
  <c r="BV98" i="11"/>
  <c r="BU98" i="11"/>
  <c r="BT98" i="11"/>
  <c r="BS98" i="11"/>
  <c r="BR98" i="11"/>
  <c r="BQ98" i="11"/>
  <c r="BP98" i="11"/>
  <c r="BO98" i="11"/>
  <c r="BN98" i="11"/>
  <c r="BV97" i="11"/>
  <c r="BU97" i="11"/>
  <c r="BT97" i="11"/>
  <c r="BS97" i="11"/>
  <c r="BR97" i="11"/>
  <c r="BQ97" i="11"/>
  <c r="BP97" i="11"/>
  <c r="BO97" i="11"/>
  <c r="BN97" i="11"/>
  <c r="BV96" i="11"/>
  <c r="BU96" i="11"/>
  <c r="BT96" i="11"/>
  <c r="BS96" i="11"/>
  <c r="BR96" i="11"/>
  <c r="BQ96" i="11"/>
  <c r="BP96" i="11"/>
  <c r="BO96" i="11"/>
  <c r="BN96" i="11"/>
  <c r="BV95" i="11"/>
  <c r="BU95" i="11"/>
  <c r="BT95" i="11"/>
  <c r="BS95" i="11"/>
  <c r="BR95" i="11"/>
  <c r="BQ95" i="11"/>
  <c r="BP95" i="11"/>
  <c r="BO95" i="11"/>
  <c r="BN95" i="11"/>
  <c r="BV94" i="11"/>
  <c r="BU94" i="11"/>
  <c r="BT94" i="11"/>
  <c r="BS94" i="11"/>
  <c r="BR94" i="11"/>
  <c r="BQ94" i="11"/>
  <c r="BP94" i="11"/>
  <c r="BO94" i="11"/>
  <c r="BN94" i="11"/>
  <c r="BV91" i="11"/>
  <c r="BU91" i="11"/>
  <c r="BT91" i="11"/>
  <c r="BS91" i="11"/>
  <c r="BR91" i="11"/>
  <c r="BQ91" i="11"/>
  <c r="BP91" i="11"/>
  <c r="BO91" i="11"/>
  <c r="BN91" i="11"/>
  <c r="BV90" i="11"/>
  <c r="BU90" i="11"/>
  <c r="BT90" i="11"/>
  <c r="BS90" i="11"/>
  <c r="BR90" i="11"/>
  <c r="BQ90" i="11"/>
  <c r="BP90" i="11"/>
  <c r="BO90" i="11"/>
  <c r="BN90" i="11"/>
  <c r="BV89" i="11"/>
  <c r="BU89" i="11"/>
  <c r="BT89" i="11"/>
  <c r="BS89" i="11"/>
  <c r="BR89" i="11"/>
  <c r="BQ89" i="11"/>
  <c r="BP89" i="11"/>
  <c r="BO89" i="11"/>
  <c r="BN89" i="11"/>
  <c r="BV88" i="11"/>
  <c r="BU88" i="11"/>
  <c r="BT88" i="11"/>
  <c r="BS88" i="11"/>
  <c r="BR88" i="11"/>
  <c r="BQ88" i="11"/>
  <c r="BP88" i="11"/>
  <c r="BO88" i="11"/>
  <c r="BN88" i="11"/>
  <c r="BV87" i="11"/>
  <c r="BU87" i="11"/>
  <c r="BT87" i="11"/>
  <c r="BS87" i="11"/>
  <c r="BR87" i="11"/>
  <c r="BQ87" i="11"/>
  <c r="BP87" i="11"/>
  <c r="BO87" i="11"/>
  <c r="BN87" i="11"/>
  <c r="BV77" i="11"/>
  <c r="BU77" i="11"/>
  <c r="BT77" i="11"/>
  <c r="BS77" i="11"/>
  <c r="BR77" i="11"/>
  <c r="BQ77" i="11"/>
  <c r="BP77" i="11"/>
  <c r="BO77" i="11"/>
  <c r="BN77" i="11"/>
  <c r="BV76" i="11"/>
  <c r="BU76" i="11"/>
  <c r="BT76" i="11"/>
  <c r="BS76" i="11"/>
  <c r="BR76" i="11"/>
  <c r="BQ76" i="11"/>
  <c r="BP76" i="11"/>
  <c r="BO76" i="11"/>
  <c r="BN76" i="11"/>
  <c r="BV75" i="11"/>
  <c r="BU75" i="11"/>
  <c r="BT75" i="11"/>
  <c r="BS75" i="11"/>
  <c r="BR75" i="11"/>
  <c r="BQ75" i="11"/>
  <c r="BP75" i="11"/>
  <c r="BO75" i="11"/>
  <c r="BN75" i="11"/>
  <c r="BV74" i="11"/>
  <c r="BU74" i="11"/>
  <c r="BT74" i="11"/>
  <c r="BS74" i="11"/>
  <c r="BR74" i="11"/>
  <c r="BQ74" i="11"/>
  <c r="BP74" i="11"/>
  <c r="BO74" i="11"/>
  <c r="BN74" i="11"/>
  <c r="BV73" i="11"/>
  <c r="BU73" i="11"/>
  <c r="BT73" i="11"/>
  <c r="BS73" i="11"/>
  <c r="BR73" i="11"/>
  <c r="BQ73" i="11"/>
  <c r="BP73" i="11"/>
  <c r="BO73" i="11"/>
  <c r="BN73" i="11"/>
  <c r="BV70" i="11"/>
  <c r="BU70" i="11"/>
  <c r="BT70" i="11"/>
  <c r="BS70" i="11"/>
  <c r="BR70" i="11"/>
  <c r="BQ70" i="11"/>
  <c r="BP70" i="11"/>
  <c r="BO70" i="11"/>
  <c r="BN70" i="11"/>
  <c r="BV69" i="11"/>
  <c r="BU69" i="11"/>
  <c r="BT69" i="11"/>
  <c r="BS69" i="11"/>
  <c r="BR69" i="11"/>
  <c r="BQ69" i="11"/>
  <c r="BP69" i="11"/>
  <c r="BO69" i="11"/>
  <c r="BN69" i="11"/>
  <c r="BV68" i="11"/>
  <c r="BU68" i="11"/>
  <c r="BT68" i="11"/>
  <c r="BS68" i="11"/>
  <c r="BR68" i="11"/>
  <c r="BQ68" i="11"/>
  <c r="BP68" i="11"/>
  <c r="BO68" i="11"/>
  <c r="BN68" i="11"/>
  <c r="BV67" i="11"/>
  <c r="BU67" i="11"/>
  <c r="BT67" i="11"/>
  <c r="BS67" i="11"/>
  <c r="BR67" i="11"/>
  <c r="BQ67" i="11"/>
  <c r="BP67" i="11"/>
  <c r="BO67" i="11"/>
  <c r="BN67" i="11"/>
  <c r="BV66" i="11"/>
  <c r="BU66" i="11"/>
  <c r="BT66" i="11"/>
  <c r="BS66" i="11"/>
  <c r="BR66" i="11"/>
  <c r="BQ66" i="11"/>
  <c r="BP66" i="11"/>
  <c r="BO66" i="11"/>
  <c r="BN66" i="11"/>
  <c r="BV63" i="11"/>
  <c r="BU63" i="11"/>
  <c r="BT63" i="11"/>
  <c r="BS63" i="11"/>
  <c r="BR63" i="11"/>
  <c r="BQ63" i="11"/>
  <c r="BP63" i="11"/>
  <c r="BO63" i="11"/>
  <c r="BN63" i="11"/>
  <c r="BV62" i="11"/>
  <c r="BU62" i="11"/>
  <c r="BT62" i="11"/>
  <c r="BS62" i="11"/>
  <c r="BR62" i="11"/>
  <c r="BQ62" i="11"/>
  <c r="BP62" i="11"/>
  <c r="BO62" i="11"/>
  <c r="BN62" i="11"/>
  <c r="BV61" i="11"/>
  <c r="BU61" i="11"/>
  <c r="BT61" i="11"/>
  <c r="BS61" i="11"/>
  <c r="BR61" i="11"/>
  <c r="BQ61" i="11"/>
  <c r="BP61" i="11"/>
  <c r="BO61" i="11"/>
  <c r="BN61" i="11"/>
  <c r="BV60" i="11"/>
  <c r="BU60" i="11"/>
  <c r="BT60" i="11"/>
  <c r="BS60" i="11"/>
  <c r="BR60" i="11"/>
  <c r="BQ60" i="11"/>
  <c r="BP60" i="11"/>
  <c r="BO60" i="11"/>
  <c r="BN60" i="11"/>
  <c r="BV59" i="11"/>
  <c r="BU59" i="11"/>
  <c r="BT59" i="11"/>
  <c r="BS59" i="11"/>
  <c r="BR59" i="11"/>
  <c r="BQ59" i="11"/>
  <c r="BP59" i="11"/>
  <c r="BO59" i="11"/>
  <c r="BN59" i="11"/>
  <c r="BV56" i="11"/>
  <c r="BU56" i="11"/>
  <c r="BT56" i="11"/>
  <c r="BS56" i="11"/>
  <c r="BR56" i="11"/>
  <c r="BQ56" i="11"/>
  <c r="BP56" i="11"/>
  <c r="BO56" i="11"/>
  <c r="BN56" i="11"/>
  <c r="BV55" i="11"/>
  <c r="BU55" i="11"/>
  <c r="BT55" i="11"/>
  <c r="BS55" i="11"/>
  <c r="BR55" i="11"/>
  <c r="BQ55" i="11"/>
  <c r="BP55" i="11"/>
  <c r="BO55" i="11"/>
  <c r="BN55" i="11"/>
  <c r="BV54" i="11"/>
  <c r="BU54" i="11"/>
  <c r="BT54" i="11"/>
  <c r="BS54" i="11"/>
  <c r="BR54" i="11"/>
  <c r="BQ54" i="11"/>
  <c r="BP54" i="11"/>
  <c r="BO54" i="11"/>
  <c r="BN54" i="11"/>
  <c r="BV53" i="11"/>
  <c r="BU53" i="11"/>
  <c r="BT53" i="11"/>
  <c r="BS53" i="11"/>
  <c r="BR53" i="11"/>
  <c r="BQ53" i="11"/>
  <c r="BP53" i="11"/>
  <c r="BO53" i="11"/>
  <c r="BN53" i="11"/>
  <c r="BV52" i="11"/>
  <c r="BU52" i="11"/>
  <c r="BT52" i="11"/>
  <c r="BS52" i="11"/>
  <c r="BR52" i="11"/>
  <c r="BQ52" i="11"/>
  <c r="BP52" i="11"/>
  <c r="BO52" i="11"/>
  <c r="BN52" i="11"/>
  <c r="BV49" i="11"/>
  <c r="BU49" i="11"/>
  <c r="BT49" i="11"/>
  <c r="BS49" i="11"/>
  <c r="BR49" i="11"/>
  <c r="BQ49" i="11"/>
  <c r="BP49" i="11"/>
  <c r="BO49" i="11"/>
  <c r="BN49" i="11"/>
  <c r="BV48" i="11"/>
  <c r="BU48" i="11"/>
  <c r="BT48" i="11"/>
  <c r="BS48" i="11"/>
  <c r="BR48" i="11"/>
  <c r="BQ48" i="11"/>
  <c r="BP48" i="11"/>
  <c r="BO48" i="11"/>
  <c r="BN48" i="11"/>
  <c r="BV47" i="11"/>
  <c r="BU47" i="11"/>
  <c r="BT47" i="11"/>
  <c r="BS47" i="11"/>
  <c r="BR47" i="11"/>
  <c r="BQ47" i="11"/>
  <c r="BP47" i="11"/>
  <c r="BO47" i="11"/>
  <c r="BN47" i="11"/>
  <c r="BV46" i="11"/>
  <c r="BU46" i="11"/>
  <c r="BT46" i="11"/>
  <c r="BS46" i="11"/>
  <c r="BR46" i="11"/>
  <c r="BQ46" i="11"/>
  <c r="BP46" i="11"/>
  <c r="BO46" i="11"/>
  <c r="BN46" i="11"/>
  <c r="BV45" i="11"/>
  <c r="BU45" i="11"/>
  <c r="BT45" i="11"/>
  <c r="BS45" i="11"/>
  <c r="BR45" i="11"/>
  <c r="BQ45" i="11"/>
  <c r="BP45" i="11"/>
  <c r="BO45" i="11"/>
  <c r="BN45" i="11"/>
  <c r="BV42" i="11"/>
  <c r="BU42" i="11"/>
  <c r="BT42" i="11"/>
  <c r="BS42" i="11"/>
  <c r="BR42" i="11"/>
  <c r="BQ42" i="11"/>
  <c r="BP42" i="11"/>
  <c r="BO42" i="11"/>
  <c r="BN42" i="11"/>
  <c r="BV41" i="11"/>
  <c r="BU41" i="11"/>
  <c r="BT41" i="11"/>
  <c r="BS41" i="11"/>
  <c r="BR41" i="11"/>
  <c r="BQ41" i="11"/>
  <c r="BP41" i="11"/>
  <c r="BO41" i="11"/>
  <c r="BN41" i="11"/>
  <c r="BV40" i="11"/>
  <c r="BU40" i="11"/>
  <c r="BT40" i="11"/>
  <c r="BS40" i="11"/>
  <c r="BR40" i="11"/>
  <c r="BQ40" i="11"/>
  <c r="BP40" i="11"/>
  <c r="BO40" i="11"/>
  <c r="BN40" i="11"/>
  <c r="BV39" i="11"/>
  <c r="BU39" i="11"/>
  <c r="BT39" i="11"/>
  <c r="BS39" i="11"/>
  <c r="BR39" i="11"/>
  <c r="BQ39" i="11"/>
  <c r="BP39" i="11"/>
  <c r="BO39" i="11"/>
  <c r="BN39" i="11"/>
  <c r="BV38" i="11"/>
  <c r="BU38" i="11"/>
  <c r="BT38" i="11"/>
  <c r="BS38" i="11"/>
  <c r="BR38" i="11"/>
  <c r="BQ38" i="11"/>
  <c r="BP38" i="11"/>
  <c r="BO38" i="11"/>
  <c r="BN38" i="11"/>
  <c r="BV35" i="11"/>
  <c r="BU35" i="11"/>
  <c r="BT35" i="11"/>
  <c r="BS35" i="11"/>
  <c r="BR35" i="11"/>
  <c r="BQ35" i="11"/>
  <c r="BP35" i="11"/>
  <c r="BO35" i="11"/>
  <c r="BN35" i="11"/>
  <c r="BV34" i="11"/>
  <c r="BU34" i="11"/>
  <c r="BT34" i="11"/>
  <c r="BS34" i="11"/>
  <c r="BR34" i="11"/>
  <c r="BQ34" i="11"/>
  <c r="BP34" i="11"/>
  <c r="BO34" i="11"/>
  <c r="BN34" i="11"/>
  <c r="BV33" i="11"/>
  <c r="BU33" i="11"/>
  <c r="BT33" i="11"/>
  <c r="BS33" i="11"/>
  <c r="BR33" i="11"/>
  <c r="BQ33" i="11"/>
  <c r="BP33" i="11"/>
  <c r="BO33" i="11"/>
  <c r="BN33" i="11"/>
  <c r="BV32" i="11"/>
  <c r="BU32" i="11"/>
  <c r="BT32" i="11"/>
  <c r="BS32" i="11"/>
  <c r="BR32" i="11"/>
  <c r="BQ32" i="11"/>
  <c r="BP32" i="11"/>
  <c r="BO32" i="11"/>
  <c r="BN32" i="11"/>
  <c r="BV31" i="11"/>
  <c r="BU31" i="11"/>
  <c r="BT31" i="11"/>
  <c r="BS31" i="11"/>
  <c r="BR31" i="11"/>
  <c r="BQ31" i="11"/>
  <c r="BP31" i="11"/>
  <c r="BO31" i="11"/>
  <c r="BN31" i="11"/>
  <c r="BV28" i="11"/>
  <c r="BU28" i="11"/>
  <c r="BT28" i="11"/>
  <c r="BS28" i="11"/>
  <c r="BR28" i="11"/>
  <c r="BQ28" i="11"/>
  <c r="BP28" i="11"/>
  <c r="BO28" i="11"/>
  <c r="BN28" i="11"/>
  <c r="BV27" i="11"/>
  <c r="BU27" i="11"/>
  <c r="BT27" i="11"/>
  <c r="BS27" i="11"/>
  <c r="BR27" i="11"/>
  <c r="BQ27" i="11"/>
  <c r="BP27" i="11"/>
  <c r="BO27" i="11"/>
  <c r="BN27" i="11"/>
  <c r="BV26" i="11"/>
  <c r="BU26" i="11"/>
  <c r="BT26" i="11"/>
  <c r="BS26" i="11"/>
  <c r="BR26" i="11"/>
  <c r="BQ26" i="11"/>
  <c r="BP26" i="11"/>
  <c r="BO26" i="11"/>
  <c r="BN26" i="11"/>
  <c r="BV25" i="11"/>
  <c r="BU25" i="11"/>
  <c r="BT25" i="11"/>
  <c r="BS25" i="11"/>
  <c r="BR25" i="11"/>
  <c r="BQ25" i="11"/>
  <c r="BP25" i="11"/>
  <c r="BO25" i="11"/>
  <c r="BN25" i="11"/>
  <c r="BV24" i="11"/>
  <c r="BU24" i="11"/>
  <c r="BT24" i="11"/>
  <c r="BS24" i="11"/>
  <c r="BR24" i="11"/>
  <c r="BQ24" i="11"/>
  <c r="BP24" i="11"/>
  <c r="BO24" i="11"/>
  <c r="BN24" i="11"/>
  <c r="BV21" i="11"/>
  <c r="BU21" i="11"/>
  <c r="BT21" i="11"/>
  <c r="BS21" i="11"/>
  <c r="BR21" i="11"/>
  <c r="BQ21" i="11"/>
  <c r="BP21" i="11"/>
  <c r="BO21" i="11"/>
  <c r="BN21" i="11"/>
  <c r="BV20" i="11"/>
  <c r="BU20" i="11"/>
  <c r="BT20" i="11"/>
  <c r="BS20" i="11"/>
  <c r="BR20" i="11"/>
  <c r="BQ20" i="11"/>
  <c r="BP20" i="11"/>
  <c r="BO20" i="11"/>
  <c r="BN20" i="11"/>
  <c r="BV19" i="11"/>
  <c r="BU19" i="11"/>
  <c r="BT19" i="11"/>
  <c r="BS19" i="11"/>
  <c r="BR19" i="11"/>
  <c r="BQ19" i="11"/>
  <c r="BP19" i="11"/>
  <c r="BO19" i="11"/>
  <c r="BN19" i="11"/>
  <c r="BV18" i="11"/>
  <c r="BU18" i="11"/>
  <c r="BT18" i="11"/>
  <c r="BS18" i="11"/>
  <c r="BR18" i="11"/>
  <c r="BQ18" i="11"/>
  <c r="BP18" i="11"/>
  <c r="BO18" i="11"/>
  <c r="BN18" i="11"/>
  <c r="BV17" i="11"/>
  <c r="BU17" i="11"/>
  <c r="BT17" i="11"/>
  <c r="BS17" i="11"/>
  <c r="BR17" i="11"/>
  <c r="BQ17" i="11"/>
  <c r="BP17" i="11"/>
  <c r="BO17" i="11"/>
  <c r="BN17" i="11"/>
  <c r="BV14" i="11"/>
  <c r="BU14" i="11"/>
  <c r="BT14" i="11"/>
  <c r="BS14" i="11"/>
  <c r="BR14" i="11"/>
  <c r="BQ14" i="11"/>
  <c r="BP14" i="11"/>
  <c r="BO14" i="11"/>
  <c r="BN14" i="11"/>
  <c r="BV13" i="11"/>
  <c r="BU13" i="11"/>
  <c r="BT13" i="11"/>
  <c r="BS13" i="11"/>
  <c r="BR13" i="11"/>
  <c r="BQ13" i="11"/>
  <c r="BP13" i="11"/>
  <c r="BO13" i="11"/>
  <c r="BN13" i="11"/>
  <c r="BV12" i="11"/>
  <c r="BU12" i="11"/>
  <c r="BT12" i="11"/>
  <c r="BS12" i="11"/>
  <c r="BR12" i="11"/>
  <c r="BQ12" i="11"/>
  <c r="BP12" i="11"/>
  <c r="BO12" i="11"/>
  <c r="BN12" i="11"/>
  <c r="BV11" i="11"/>
  <c r="BU11" i="11"/>
  <c r="BT11" i="11"/>
  <c r="BS11" i="11"/>
  <c r="BR11" i="11"/>
  <c r="BQ11" i="11"/>
  <c r="BP11" i="11"/>
  <c r="BO11" i="11"/>
  <c r="BN11" i="11"/>
  <c r="BV10" i="11"/>
  <c r="BU10" i="11"/>
  <c r="BT10" i="11"/>
  <c r="BR10" i="11"/>
  <c r="BQ10" i="11"/>
  <c r="BP10" i="11"/>
  <c r="BO10" i="11"/>
  <c r="BN10" i="11"/>
  <c r="BQ29" i="15" l="1"/>
  <c r="BS71" i="15"/>
  <c r="BR113" i="15"/>
  <c r="BU127" i="15"/>
  <c r="BS148" i="15"/>
  <c r="BU43" i="14"/>
  <c r="BP57" i="14"/>
  <c r="BS64" i="14"/>
  <c r="BS127" i="15"/>
  <c r="BP36" i="14"/>
  <c r="BS43" i="14"/>
  <c r="BN50" i="14"/>
  <c r="BV50" i="14"/>
  <c r="BQ57" i="14"/>
  <c r="BO127" i="13"/>
  <c r="BS92" i="15"/>
  <c r="BP43" i="11"/>
  <c r="BQ64" i="11"/>
  <c r="BV64" i="11"/>
  <c r="BO78" i="11"/>
  <c r="BN127" i="11"/>
  <c r="BV127" i="11"/>
  <c r="BS36" i="15"/>
  <c r="BQ50" i="15"/>
  <c r="BO134" i="15"/>
  <c r="BQ36" i="14"/>
  <c r="BO99" i="13"/>
  <c r="BO57" i="11"/>
  <c r="BU71" i="11"/>
  <c r="BN50" i="13"/>
  <c r="BV50" i="13"/>
  <c r="BQ57" i="13"/>
  <c r="BO71" i="13"/>
  <c r="BU92" i="13"/>
  <c r="BP43" i="15"/>
  <c r="BO134" i="14"/>
  <c r="BO50" i="13"/>
  <c r="BU64" i="13"/>
  <c r="BP148" i="13"/>
  <c r="BS155" i="13"/>
  <c r="BQ155" i="11"/>
  <c r="BO15" i="11"/>
  <c r="BP36" i="11"/>
  <c r="BU92" i="11"/>
  <c r="BP99" i="11"/>
  <c r="BS106" i="11"/>
  <c r="BN113" i="11"/>
  <c r="BV113" i="11"/>
  <c r="BU15" i="15"/>
  <c r="BN36" i="15"/>
  <c r="BV36" i="15"/>
  <c r="BO57" i="15"/>
  <c r="BU71" i="15"/>
  <c r="BN78" i="14"/>
  <c r="BV78" i="14"/>
  <c r="BQ85" i="14"/>
  <c r="BO106" i="14"/>
  <c r="BU127" i="14"/>
  <c r="BR36" i="13"/>
  <c r="BU43" i="13"/>
  <c r="BP50" i="13"/>
  <c r="BS57" i="13"/>
  <c r="BQ64" i="14"/>
  <c r="BO78" i="14"/>
  <c r="BS36" i="13"/>
  <c r="BN43" i="13"/>
  <c r="BQ50" i="13"/>
  <c r="BO57" i="14"/>
  <c r="BN22" i="13"/>
  <c r="BV22" i="13"/>
  <c r="BQ29" i="13"/>
  <c r="BU50" i="13"/>
  <c r="BU155" i="13"/>
  <c r="BU15" i="14"/>
  <c r="BU71" i="14"/>
  <c r="BU22" i="13"/>
  <c r="BU134" i="15"/>
  <c r="BU50" i="14"/>
  <c r="BU148" i="14"/>
  <c r="BU36" i="13"/>
  <c r="BU78" i="15"/>
  <c r="BT50" i="11"/>
  <c r="BT92" i="15"/>
  <c r="BT43" i="14"/>
  <c r="BT71" i="15"/>
  <c r="BT50" i="13"/>
  <c r="BT64" i="11"/>
  <c r="BT43" i="13"/>
  <c r="BT71" i="14"/>
  <c r="BT50" i="14"/>
  <c r="BT22" i="13"/>
  <c r="BT36" i="13"/>
  <c r="BT127" i="15"/>
  <c r="BT155" i="15"/>
  <c r="BR57" i="13"/>
  <c r="BR43" i="11"/>
  <c r="BR64" i="14"/>
  <c r="BR43" i="14"/>
  <c r="BS50" i="11"/>
  <c r="BR50" i="11"/>
  <c r="BQ36" i="13"/>
  <c r="BP36" i="13"/>
  <c r="BS43" i="13"/>
  <c r="BR43" i="13"/>
  <c r="BQ134" i="13"/>
  <c r="BQ43" i="11"/>
  <c r="BQ78" i="13"/>
  <c r="BQ106" i="13"/>
  <c r="BO36" i="11"/>
  <c r="BN36" i="11"/>
  <c r="BV36" i="11"/>
  <c r="BO148" i="15"/>
  <c r="BN148" i="13"/>
  <c r="BV148" i="13"/>
  <c r="BO50" i="11"/>
  <c r="BR57" i="11"/>
  <c r="BP71" i="11"/>
  <c r="BU134" i="11"/>
  <c r="BT29" i="15"/>
  <c r="BS64" i="15"/>
  <c r="BQ64" i="15"/>
  <c r="BS85" i="15"/>
  <c r="BO85" i="15"/>
  <c r="BQ106" i="15"/>
  <c r="BO155" i="15"/>
  <c r="BR15" i="14"/>
  <c r="BT22" i="14"/>
  <c r="BO29" i="14"/>
  <c r="BR36" i="14"/>
  <c r="BO50" i="14"/>
  <c r="BP92" i="14"/>
  <c r="BN148" i="14"/>
  <c r="BV148" i="14"/>
  <c r="BQ155" i="14"/>
  <c r="BT15" i="13"/>
  <c r="BS15" i="13"/>
  <c r="BR15" i="13"/>
  <c r="BO22" i="13"/>
  <c r="BO43" i="13"/>
  <c r="BP113" i="13"/>
  <c r="BN113" i="13"/>
  <c r="BV113" i="13"/>
  <c r="BN134" i="13"/>
  <c r="BV134" i="13"/>
  <c r="BT134" i="13"/>
  <c r="BQ148" i="13"/>
  <c r="BU43" i="11"/>
  <c r="BN64" i="11"/>
  <c r="BT78" i="11"/>
  <c r="BS78" i="11"/>
  <c r="BR78" i="11"/>
  <c r="BS127" i="11"/>
  <c r="BT155" i="11"/>
  <c r="BR22" i="15"/>
  <c r="BS43" i="15"/>
  <c r="BN50" i="15"/>
  <c r="BV50" i="15"/>
  <c r="BU50" i="15"/>
  <c r="BQ57" i="15"/>
  <c r="BO92" i="15"/>
  <c r="BS15" i="14"/>
  <c r="BU22" i="14"/>
  <c r="BP29" i="14"/>
  <c r="BS36" i="14"/>
  <c r="BQ92" i="14"/>
  <c r="BT106" i="14"/>
  <c r="BO113" i="14"/>
  <c r="BO148" i="14"/>
  <c r="BU15" i="13"/>
  <c r="BS29" i="13"/>
  <c r="BN106" i="13"/>
  <c r="BV106" i="13"/>
  <c r="BT106" i="13"/>
  <c r="BQ113" i="13"/>
  <c r="BO134" i="13"/>
  <c r="BQ15" i="11"/>
  <c r="BP15" i="11"/>
  <c r="BP29" i="11"/>
  <c r="BS36" i="11"/>
  <c r="BQ36" i="11"/>
  <c r="BT57" i="11"/>
  <c r="BR71" i="11"/>
  <c r="BQ71" i="11"/>
  <c r="BP92" i="11"/>
  <c r="BO92" i="11"/>
  <c r="BN92" i="11"/>
  <c r="BV92" i="11"/>
  <c r="BN106" i="11"/>
  <c r="BV106" i="11"/>
  <c r="BQ113" i="11"/>
  <c r="BR148" i="11"/>
  <c r="BP15" i="15"/>
  <c r="BR57" i="15"/>
  <c r="BQ127" i="15"/>
  <c r="BN148" i="15"/>
  <c r="BV148" i="15"/>
  <c r="BT15" i="14"/>
  <c r="BN22" i="14"/>
  <c r="BV22" i="14"/>
  <c r="BQ29" i="14"/>
  <c r="BR71" i="14"/>
  <c r="BT78" i="14"/>
  <c r="BO85" i="14"/>
  <c r="BR92" i="14"/>
  <c r="BU106" i="14"/>
  <c r="BP113" i="14"/>
  <c r="BS127" i="14"/>
  <c r="BU134" i="14"/>
  <c r="BP148" i="14"/>
  <c r="BS155" i="14"/>
  <c r="BN15" i="13"/>
  <c r="BQ22" i="13"/>
  <c r="BR64" i="13"/>
  <c r="BQ64" i="13"/>
  <c r="BP64" i="13"/>
  <c r="BT71" i="13"/>
  <c r="BR71" i="13"/>
  <c r="BO78" i="13"/>
  <c r="BO106" i="13"/>
  <c r="BU127" i="13"/>
  <c r="BS148" i="13"/>
  <c r="BR15" i="11"/>
  <c r="BP134" i="11"/>
  <c r="BQ71" i="15"/>
  <c r="BN85" i="15"/>
  <c r="BV85" i="15"/>
  <c r="BO113" i="15"/>
  <c r="BQ155" i="15"/>
  <c r="BO22" i="14"/>
  <c r="BP64" i="14"/>
  <c r="BS71" i="14"/>
  <c r="BU78" i="14"/>
  <c r="BP85" i="14"/>
  <c r="BS92" i="14"/>
  <c r="BN106" i="14"/>
  <c r="BV106" i="14"/>
  <c r="BQ113" i="14"/>
  <c r="BT127" i="14"/>
  <c r="BN134" i="14"/>
  <c r="BV134" i="14"/>
  <c r="BQ148" i="14"/>
  <c r="BO15" i="13"/>
  <c r="BS64" i="13"/>
  <c r="BU71" i="13"/>
  <c r="BS92" i="13"/>
  <c r="BU99" i="13"/>
  <c r="BS113" i="13"/>
  <c r="BN29" i="11"/>
  <c r="BV29" i="11"/>
  <c r="BU29" i="11"/>
  <c r="BT29" i="11"/>
  <c r="BS43" i="11"/>
  <c r="BU50" i="11"/>
  <c r="BP57" i="11"/>
  <c r="BR64" i="11"/>
  <c r="BS71" i="11"/>
  <c r="BU78" i="11"/>
  <c r="BQ85" i="15"/>
  <c r="BQ148" i="15"/>
  <c r="BT22" i="11"/>
  <c r="BS22" i="11"/>
  <c r="BR22" i="11"/>
  <c r="BR36" i="11"/>
  <c r="BT43" i="11"/>
  <c r="BN50" i="11"/>
  <c r="BV50" i="11"/>
  <c r="BQ57" i="11"/>
  <c r="BS64" i="11"/>
  <c r="BT71" i="11"/>
  <c r="BN78" i="11"/>
  <c r="BV78" i="11"/>
  <c r="BO148" i="11"/>
  <c r="BO78" i="15"/>
  <c r="BN22" i="11"/>
  <c r="BV22" i="11"/>
  <c r="BQ29" i="11"/>
  <c r="BO29" i="11"/>
  <c r="BT36" i="11"/>
  <c r="BN43" i="11"/>
  <c r="BV43" i="11"/>
  <c r="BP50" i="11"/>
  <c r="BS57" i="11"/>
  <c r="BU64" i="11"/>
  <c r="BN71" i="11"/>
  <c r="BV71" i="11"/>
  <c r="BP78" i="11"/>
  <c r="BO50" i="15"/>
  <c r="BT15" i="11"/>
  <c r="BS15" i="11"/>
  <c r="BO22" i="11"/>
  <c r="BU22" i="11"/>
  <c r="BR29" i="11"/>
  <c r="BU36" i="11"/>
  <c r="BO43" i="11"/>
  <c r="BQ50" i="11"/>
  <c r="BO71" i="11"/>
  <c r="BQ78" i="11"/>
  <c r="BU43" i="15"/>
  <c r="BR78" i="15"/>
  <c r="BN106" i="15"/>
  <c r="BV106" i="15"/>
  <c r="BU106" i="15"/>
  <c r="BQ113" i="15"/>
  <c r="BR134" i="15"/>
  <c r="BU15" i="11"/>
  <c r="BS29" i="11"/>
  <c r="BO106" i="15"/>
  <c r="BP22" i="11"/>
  <c r="BN15" i="11"/>
  <c r="BV15" i="11"/>
  <c r="BQ22" i="11"/>
  <c r="BN57" i="11"/>
  <c r="BV57" i="11"/>
  <c r="BU57" i="11"/>
  <c r="BP64" i="11"/>
  <c r="BO64" i="11"/>
  <c r="BO22" i="15"/>
  <c r="BP64" i="15"/>
  <c r="BQ92" i="15"/>
  <c r="BT106" i="11"/>
  <c r="BO113" i="11"/>
  <c r="BT127" i="11"/>
  <c r="BN134" i="11"/>
  <c r="BV134" i="11"/>
  <c r="BP148" i="11"/>
  <c r="BR155" i="11"/>
  <c r="BN15" i="15"/>
  <c r="BV15" i="15"/>
  <c r="BP22" i="15"/>
  <c r="BR29" i="15"/>
  <c r="BT36" i="15"/>
  <c r="BN43" i="15"/>
  <c r="BV43" i="15"/>
  <c r="BP57" i="15"/>
  <c r="BR71" i="15"/>
  <c r="BS78" i="15"/>
  <c r="BT85" i="15"/>
  <c r="BU92" i="15"/>
  <c r="BP113" i="15"/>
  <c r="BR127" i="15"/>
  <c r="BS134" i="15"/>
  <c r="BT148" i="15"/>
  <c r="BU155" i="15"/>
  <c r="BR99" i="11"/>
  <c r="BQ99" i="11"/>
  <c r="BU106" i="11"/>
  <c r="BP113" i="11"/>
  <c r="BU127" i="11"/>
  <c r="BO134" i="11"/>
  <c r="BQ148" i="11"/>
  <c r="BS155" i="11"/>
  <c r="BO15" i="15"/>
  <c r="BQ22" i="15"/>
  <c r="BS29" i="15"/>
  <c r="BU36" i="15"/>
  <c r="BO43" i="15"/>
  <c r="BP50" i="15"/>
  <c r="BR64" i="15"/>
  <c r="BT78" i="15"/>
  <c r="BU85" i="15"/>
  <c r="BN92" i="15"/>
  <c r="BV92" i="15"/>
  <c r="BP106" i="15"/>
  <c r="BT134" i="15"/>
  <c r="BU148" i="15"/>
  <c r="BN155" i="15"/>
  <c r="BV155" i="15"/>
  <c r="BN57" i="14"/>
  <c r="BV57" i="14"/>
  <c r="BN113" i="14"/>
  <c r="BV113" i="14"/>
  <c r="BP29" i="13"/>
  <c r="BO29" i="13"/>
  <c r="BN29" i="13"/>
  <c r="BV29" i="13"/>
  <c r="BR92" i="13"/>
  <c r="BP92" i="13"/>
  <c r="BT99" i="13"/>
  <c r="BR99" i="13"/>
  <c r="BR155" i="13"/>
  <c r="BP155" i="13"/>
  <c r="BQ92" i="11"/>
  <c r="BO106" i="11"/>
  <c r="BR113" i="11"/>
  <c r="BO127" i="11"/>
  <c r="BQ134" i="11"/>
  <c r="BS148" i="11"/>
  <c r="BU155" i="11"/>
  <c r="BQ15" i="15"/>
  <c r="BS22" i="15"/>
  <c r="BU29" i="15"/>
  <c r="BO36" i="15"/>
  <c r="BQ43" i="15"/>
  <c r="BR50" i="15"/>
  <c r="BS57" i="15"/>
  <c r="BT64" i="15"/>
  <c r="BN78" i="15"/>
  <c r="BV78" i="15"/>
  <c r="BP92" i="15"/>
  <c r="BR106" i="15"/>
  <c r="BS113" i="15"/>
  <c r="BN134" i="15"/>
  <c r="BV134" i="15"/>
  <c r="BP155" i="15"/>
  <c r="BR92" i="11"/>
  <c r="BU99" i="11"/>
  <c r="BS99" i="11"/>
  <c r="BP106" i="11"/>
  <c r="BS113" i="11"/>
  <c r="BP127" i="11"/>
  <c r="BR134" i="11"/>
  <c r="BT148" i="11"/>
  <c r="BN155" i="11"/>
  <c r="BV155" i="11"/>
  <c r="BR15" i="15"/>
  <c r="BT22" i="15"/>
  <c r="BN29" i="15"/>
  <c r="BV29" i="15"/>
  <c r="BP36" i="15"/>
  <c r="BR43" i="15"/>
  <c r="BS50" i="15"/>
  <c r="BT57" i="15"/>
  <c r="BU64" i="15"/>
  <c r="BN71" i="15"/>
  <c r="BV71" i="15"/>
  <c r="BP85" i="15"/>
  <c r="BS106" i="15"/>
  <c r="BT113" i="15"/>
  <c r="BN127" i="15"/>
  <c r="BV127" i="15"/>
  <c r="BP148" i="15"/>
  <c r="BN29" i="14"/>
  <c r="BV29" i="14"/>
  <c r="BP155" i="14"/>
  <c r="BO155" i="14"/>
  <c r="BN78" i="13"/>
  <c r="BV78" i="13"/>
  <c r="BT78" i="13"/>
  <c r="BT127" i="13"/>
  <c r="BR127" i="13"/>
  <c r="BS92" i="11"/>
  <c r="BQ106" i="11"/>
  <c r="BT113" i="11"/>
  <c r="BQ127" i="11"/>
  <c r="BS134" i="11"/>
  <c r="BU148" i="11"/>
  <c r="BO155" i="11"/>
  <c r="BS15" i="15"/>
  <c r="BU22" i="15"/>
  <c r="BO29" i="15"/>
  <c r="BQ36" i="15"/>
  <c r="BT50" i="15"/>
  <c r="BU57" i="15"/>
  <c r="BN64" i="15"/>
  <c r="BV64" i="15"/>
  <c r="BO71" i="15"/>
  <c r="BP78" i="15"/>
  <c r="BR92" i="15"/>
  <c r="BT106" i="15"/>
  <c r="BU113" i="15"/>
  <c r="BO127" i="15"/>
  <c r="BP134" i="15"/>
  <c r="BR155" i="15"/>
  <c r="BT92" i="11"/>
  <c r="BO99" i="11"/>
  <c r="BR106" i="11"/>
  <c r="BU113" i="11"/>
  <c r="BR127" i="11"/>
  <c r="BT134" i="11"/>
  <c r="BN148" i="11"/>
  <c r="BV148" i="11"/>
  <c r="BP155" i="11"/>
  <c r="BT15" i="15"/>
  <c r="BN22" i="15"/>
  <c r="BV22" i="15"/>
  <c r="BP29" i="15"/>
  <c r="BR36" i="15"/>
  <c r="BT43" i="15"/>
  <c r="BN57" i="15"/>
  <c r="BV57" i="15"/>
  <c r="BO64" i="15"/>
  <c r="BP71" i="15"/>
  <c r="BQ78" i="15"/>
  <c r="BR85" i="15"/>
  <c r="BN113" i="15"/>
  <c r="BV113" i="15"/>
  <c r="BP127" i="15"/>
  <c r="BQ134" i="15"/>
  <c r="BR148" i="15"/>
  <c r="BS155" i="15"/>
  <c r="BN85" i="14"/>
  <c r="BV85" i="14"/>
  <c r="BR127" i="14"/>
  <c r="BT134" i="14"/>
  <c r="BP57" i="13"/>
  <c r="BO57" i="13"/>
  <c r="BN57" i="13"/>
  <c r="BV57" i="13"/>
  <c r="BR155" i="14"/>
  <c r="BV15" i="13"/>
  <c r="BP22" i="13"/>
  <c r="BR29" i="13"/>
  <c r="BV43" i="13"/>
  <c r="BT64" i="13"/>
  <c r="BN71" i="13"/>
  <c r="BV71" i="13"/>
  <c r="BP78" i="13"/>
  <c r="BT92" i="13"/>
  <c r="BN99" i="13"/>
  <c r="BV99" i="13"/>
  <c r="BP106" i="13"/>
  <c r="BR113" i="13"/>
  <c r="BN127" i="13"/>
  <c r="BV127" i="13"/>
  <c r="BP134" i="13"/>
  <c r="BR148" i="13"/>
  <c r="BT155" i="13"/>
  <c r="BN15" i="14"/>
  <c r="BV15" i="14"/>
  <c r="BP22" i="14"/>
  <c r="BR29" i="14"/>
  <c r="BT36" i="14"/>
  <c r="BN43" i="14"/>
  <c r="BV43" i="14"/>
  <c r="BP50" i="14"/>
  <c r="BR57" i="14"/>
  <c r="BT64" i="14"/>
  <c r="BN71" i="14"/>
  <c r="BV71" i="14"/>
  <c r="BP78" i="14"/>
  <c r="BR85" i="14"/>
  <c r="BT92" i="14"/>
  <c r="BP106" i="14"/>
  <c r="BR113" i="14"/>
  <c r="BN127" i="14"/>
  <c r="BV127" i="14"/>
  <c r="BP134" i="14"/>
  <c r="BR148" i="14"/>
  <c r="BT155" i="14"/>
  <c r="BP15" i="13"/>
  <c r="BR22" i="13"/>
  <c r="BT29" i="13"/>
  <c r="BN36" i="13"/>
  <c r="BV36" i="13"/>
  <c r="BP43" i="13"/>
  <c r="BR50" i="13"/>
  <c r="BT57" i="13"/>
  <c r="BN64" i="13"/>
  <c r="BV64" i="13"/>
  <c r="BP71" i="13"/>
  <c r="BR78" i="13"/>
  <c r="BN92" i="13"/>
  <c r="BV92" i="13"/>
  <c r="BP99" i="13"/>
  <c r="BR106" i="13"/>
  <c r="BT113" i="13"/>
  <c r="BP127" i="13"/>
  <c r="BR134" i="13"/>
  <c r="BT148" i="13"/>
  <c r="BN155" i="13"/>
  <c r="BV155" i="13"/>
  <c r="BO15" i="14"/>
  <c r="BQ22" i="14"/>
  <c r="BS29" i="14"/>
  <c r="BU36" i="14"/>
  <c r="BO43" i="14"/>
  <c r="BQ50" i="14"/>
  <c r="BS57" i="14"/>
  <c r="BU64" i="14"/>
  <c r="BO71" i="14"/>
  <c r="BQ78" i="14"/>
  <c r="BS85" i="14"/>
  <c r="BU92" i="14"/>
  <c r="BQ106" i="14"/>
  <c r="BS113" i="14"/>
  <c r="BO127" i="14"/>
  <c r="BQ134" i="14"/>
  <c r="BS148" i="14"/>
  <c r="BU155" i="14"/>
  <c r="BQ15" i="13"/>
  <c r="BS22" i="13"/>
  <c r="BU29" i="13"/>
  <c r="BO36" i="13"/>
  <c r="BQ43" i="13"/>
  <c r="BS50" i="13"/>
  <c r="BU57" i="13"/>
  <c r="BO64" i="13"/>
  <c r="BQ71" i="13"/>
  <c r="BS78" i="13"/>
  <c r="BO92" i="13"/>
  <c r="BQ99" i="13"/>
  <c r="BS106" i="13"/>
  <c r="BU113" i="13"/>
  <c r="BQ127" i="13"/>
  <c r="BS134" i="13"/>
  <c r="BU148" i="13"/>
  <c r="BO155" i="13"/>
  <c r="BP15" i="14"/>
  <c r="BR22" i="14"/>
  <c r="BT29" i="14"/>
  <c r="BN36" i="14"/>
  <c r="BV36" i="14"/>
  <c r="BP43" i="14"/>
  <c r="BR50" i="14"/>
  <c r="BT57" i="14"/>
  <c r="BN64" i="14"/>
  <c r="BV64" i="14"/>
  <c r="BP71" i="14"/>
  <c r="BR78" i="14"/>
  <c r="BT85" i="14"/>
  <c r="BN92" i="14"/>
  <c r="BV92" i="14"/>
  <c r="BR106" i="14"/>
  <c r="BT113" i="14"/>
  <c r="BP127" i="14"/>
  <c r="BR134" i="14"/>
  <c r="BT148" i="14"/>
  <c r="BN155" i="14"/>
  <c r="BV155" i="14"/>
  <c r="BQ15" i="14"/>
  <c r="BS22" i="14"/>
  <c r="BU29" i="14"/>
  <c r="BO36" i="14"/>
  <c r="BQ43" i="14"/>
  <c r="BS50" i="14"/>
  <c r="BU57" i="14"/>
  <c r="BO64" i="14"/>
  <c r="BQ71" i="14"/>
  <c r="BS78" i="14"/>
  <c r="BU85" i="14"/>
  <c r="BO92" i="14"/>
  <c r="BS106" i="14"/>
  <c r="BU113" i="14"/>
  <c r="BQ127" i="14"/>
  <c r="BS134" i="14"/>
  <c r="BS71" i="13"/>
  <c r="BU78" i="13"/>
  <c r="BQ92" i="13"/>
  <c r="BS99" i="13"/>
  <c r="BU106" i="13"/>
  <c r="BO113" i="13"/>
  <c r="BS127" i="13"/>
  <c r="BU134" i="13"/>
  <c r="BO148" i="13"/>
  <c r="BQ155" i="13"/>
  <c r="BN99" i="11"/>
  <c r="BV99" i="11"/>
  <c r="BT99" i="11"/>
  <c r="G145" i="21" l="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G148" i="18"/>
  <c r="F148" i="18"/>
  <c r="G147" i="18"/>
  <c r="F147" i="18"/>
  <c r="G146" i="18"/>
  <c r="F146" i="18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39" i="18"/>
  <c r="F139" i="18"/>
  <c r="G138" i="18"/>
  <c r="F138" i="18"/>
  <c r="AB84" i="13" l="1"/>
  <c r="CH84" i="13" s="1"/>
  <c r="AB83" i="13"/>
  <c r="CH83" i="13" s="1"/>
  <c r="AB82" i="13"/>
  <c r="CH82" i="13" s="1"/>
  <c r="AB81" i="13"/>
  <c r="CH81" i="13" s="1"/>
  <c r="AB80" i="13"/>
  <c r="CH80" i="13" s="1"/>
  <c r="AB92" i="13"/>
  <c r="AB84" i="11"/>
  <c r="CH84" i="11" s="1"/>
  <c r="AB83" i="11"/>
  <c r="CH83" i="11" s="1"/>
  <c r="AB82" i="11"/>
  <c r="CH82" i="11" s="1"/>
  <c r="AB81" i="11"/>
  <c r="CH81" i="11" s="1"/>
  <c r="AB80" i="11"/>
  <c r="CH80" i="11" s="1"/>
  <c r="AB92" i="11"/>
  <c r="K1136" i="23"/>
  <c r="J1136" i="23"/>
  <c r="I1136" i="23"/>
  <c r="H1136" i="23"/>
  <c r="G1136" i="23"/>
  <c r="F1136" i="23"/>
  <c r="E1136" i="23"/>
  <c r="L1136" i="23" s="1"/>
  <c r="D1136" i="23"/>
  <c r="C1136" i="23"/>
  <c r="K1135" i="23"/>
  <c r="J1135" i="23"/>
  <c r="I1135" i="23"/>
  <c r="H1135" i="23"/>
  <c r="G1135" i="23"/>
  <c r="F1135" i="23"/>
  <c r="E1135" i="23"/>
  <c r="L1135" i="23" s="1"/>
  <c r="D1135" i="23"/>
  <c r="C1135" i="23"/>
  <c r="K1134" i="23"/>
  <c r="J1134" i="23"/>
  <c r="I1134" i="23"/>
  <c r="H1134" i="23"/>
  <c r="G1134" i="23"/>
  <c r="F1134" i="23"/>
  <c r="E1134" i="23"/>
  <c r="L1134" i="23" s="1"/>
  <c r="D1134" i="23"/>
  <c r="C1134" i="23"/>
  <c r="K1133" i="23"/>
  <c r="J1133" i="23"/>
  <c r="I1133" i="23"/>
  <c r="H1133" i="23"/>
  <c r="G1133" i="23"/>
  <c r="F1133" i="23"/>
  <c r="E1133" i="23"/>
  <c r="L1133" i="23" s="1"/>
  <c r="D1133" i="23"/>
  <c r="C1133" i="23"/>
  <c r="K1132" i="23"/>
  <c r="J1132" i="23"/>
  <c r="I1132" i="23"/>
  <c r="H1132" i="23"/>
  <c r="G1132" i="23"/>
  <c r="F1132" i="23"/>
  <c r="E1132" i="23"/>
  <c r="L1132" i="23" s="1"/>
  <c r="D1132" i="23"/>
  <c r="C1132" i="23"/>
  <c r="K1131" i="23"/>
  <c r="J1131" i="23"/>
  <c r="I1131" i="23"/>
  <c r="H1131" i="23"/>
  <c r="G1131" i="23"/>
  <c r="F1131" i="23"/>
  <c r="E1131" i="23"/>
  <c r="L1131" i="23" s="1"/>
  <c r="D1131" i="23"/>
  <c r="C1131" i="23"/>
  <c r="K1130" i="23"/>
  <c r="J1130" i="23"/>
  <c r="I1130" i="23"/>
  <c r="H1130" i="23"/>
  <c r="G1130" i="23"/>
  <c r="F1130" i="23"/>
  <c r="E1130" i="23"/>
  <c r="L1130" i="23" s="1"/>
  <c r="D1130" i="23"/>
  <c r="C1130" i="23"/>
  <c r="K1129" i="23"/>
  <c r="J1129" i="23"/>
  <c r="I1129" i="23"/>
  <c r="H1129" i="23"/>
  <c r="G1129" i="23"/>
  <c r="F1129" i="23"/>
  <c r="E1129" i="23"/>
  <c r="L1129" i="23" s="1"/>
  <c r="D1129" i="23"/>
  <c r="C1129" i="23"/>
  <c r="K1128" i="23"/>
  <c r="J1128" i="23"/>
  <c r="I1128" i="23"/>
  <c r="H1128" i="23"/>
  <c r="G1128" i="23"/>
  <c r="F1128" i="23"/>
  <c r="E1128" i="23"/>
  <c r="L1128" i="23" s="1"/>
  <c r="D1128" i="23"/>
  <c r="C1128" i="23"/>
  <c r="K1127" i="23"/>
  <c r="J1127" i="23"/>
  <c r="I1127" i="23"/>
  <c r="H1127" i="23"/>
  <c r="G1127" i="23"/>
  <c r="F1127" i="23"/>
  <c r="E1127" i="23"/>
  <c r="L1127" i="23" s="1"/>
  <c r="D1127" i="23"/>
  <c r="C1127" i="23"/>
  <c r="K1126" i="23"/>
  <c r="J1126" i="23"/>
  <c r="I1126" i="23"/>
  <c r="H1126" i="23"/>
  <c r="G1126" i="23"/>
  <c r="F1126" i="23"/>
  <c r="E1126" i="23"/>
  <c r="L1126" i="23" s="1"/>
  <c r="D1126" i="23"/>
  <c r="C1126" i="23"/>
  <c r="K1125" i="23"/>
  <c r="J1125" i="23"/>
  <c r="I1125" i="23"/>
  <c r="H1125" i="23"/>
  <c r="G1125" i="23"/>
  <c r="F1125" i="23"/>
  <c r="E1125" i="23"/>
  <c r="L1125" i="23" s="1"/>
  <c r="D1125" i="23"/>
  <c r="C1125" i="23"/>
  <c r="K1124" i="23"/>
  <c r="J1124" i="23"/>
  <c r="I1124" i="23"/>
  <c r="H1124" i="23"/>
  <c r="G1124" i="23"/>
  <c r="F1124" i="23"/>
  <c r="E1124" i="23"/>
  <c r="L1124" i="23" s="1"/>
  <c r="D1124" i="23"/>
  <c r="C1124" i="23"/>
  <c r="K1123" i="23"/>
  <c r="J1123" i="23"/>
  <c r="I1123" i="23"/>
  <c r="H1123" i="23"/>
  <c r="G1123" i="23"/>
  <c r="F1123" i="23"/>
  <c r="E1123" i="23"/>
  <c r="L1123" i="23" s="1"/>
  <c r="D1123" i="23"/>
  <c r="C1123" i="23"/>
  <c r="K1122" i="23"/>
  <c r="J1122" i="23"/>
  <c r="I1122" i="23"/>
  <c r="H1122" i="23"/>
  <c r="G1122" i="23"/>
  <c r="F1122" i="23"/>
  <c r="E1122" i="23"/>
  <c r="L1122" i="23" s="1"/>
  <c r="D1122" i="23"/>
  <c r="C1122" i="23"/>
  <c r="K1121" i="23"/>
  <c r="J1121" i="23"/>
  <c r="I1121" i="23"/>
  <c r="H1121" i="23"/>
  <c r="G1121" i="23"/>
  <c r="F1121" i="23"/>
  <c r="E1121" i="23"/>
  <c r="L1121" i="23" s="1"/>
  <c r="D1121" i="23"/>
  <c r="C1121" i="23"/>
  <c r="K1120" i="23"/>
  <c r="J1120" i="23"/>
  <c r="I1120" i="23"/>
  <c r="H1120" i="23"/>
  <c r="G1120" i="23"/>
  <c r="F1120" i="23"/>
  <c r="E1120" i="23"/>
  <c r="L1120" i="23" s="1"/>
  <c r="D1120" i="23"/>
  <c r="C1120" i="23"/>
  <c r="K1119" i="23"/>
  <c r="J1119" i="23"/>
  <c r="I1119" i="23"/>
  <c r="H1119" i="23"/>
  <c r="G1119" i="23"/>
  <c r="F1119" i="23"/>
  <c r="E1119" i="23"/>
  <c r="L1119" i="23" s="1"/>
  <c r="D1119" i="23"/>
  <c r="C1119" i="23"/>
  <c r="K1118" i="23"/>
  <c r="J1118" i="23"/>
  <c r="I1118" i="23"/>
  <c r="H1118" i="23"/>
  <c r="G1118" i="23"/>
  <c r="F1118" i="23"/>
  <c r="E1118" i="23"/>
  <c r="L1118" i="23" s="1"/>
  <c r="D1118" i="23"/>
  <c r="C1118" i="23"/>
  <c r="K1117" i="23"/>
  <c r="J1117" i="23"/>
  <c r="I1117" i="23"/>
  <c r="H1117" i="23"/>
  <c r="G1117" i="23"/>
  <c r="F1117" i="23"/>
  <c r="E1117" i="23"/>
  <c r="L1117" i="23" s="1"/>
  <c r="D1117" i="23"/>
  <c r="C1117" i="23"/>
  <c r="K1116" i="23"/>
  <c r="J1116" i="23"/>
  <c r="I1116" i="23"/>
  <c r="H1116" i="23"/>
  <c r="G1116" i="23"/>
  <c r="F1116" i="23"/>
  <c r="E1116" i="23"/>
  <c r="L1116" i="23" s="1"/>
  <c r="D1116" i="23"/>
  <c r="C1116" i="23"/>
  <c r="K1115" i="23"/>
  <c r="J1115" i="23"/>
  <c r="I1115" i="23"/>
  <c r="H1115" i="23"/>
  <c r="G1115" i="23"/>
  <c r="F1115" i="23"/>
  <c r="E1115" i="23"/>
  <c r="L1115" i="23" s="1"/>
  <c r="D1115" i="23"/>
  <c r="C1115" i="23"/>
  <c r="L1114" i="23"/>
  <c r="K1114" i="23"/>
  <c r="J1114" i="23"/>
  <c r="I1114" i="23"/>
  <c r="H1114" i="23"/>
  <c r="G1114" i="23"/>
  <c r="F1114" i="23"/>
  <c r="E1114" i="23"/>
  <c r="D1114" i="23"/>
  <c r="C1114" i="23"/>
  <c r="K1113" i="23"/>
  <c r="J1113" i="23"/>
  <c r="I1113" i="23"/>
  <c r="H1113" i="23"/>
  <c r="G1113" i="23"/>
  <c r="F1113" i="23"/>
  <c r="E1113" i="23"/>
  <c r="L1113" i="23" s="1"/>
  <c r="D1113" i="23"/>
  <c r="C1113" i="23"/>
  <c r="K1112" i="23"/>
  <c r="J1112" i="23"/>
  <c r="I1112" i="23"/>
  <c r="H1112" i="23"/>
  <c r="G1112" i="23"/>
  <c r="F1112" i="23"/>
  <c r="E1112" i="23"/>
  <c r="L1112" i="23" s="1"/>
  <c r="D1112" i="23"/>
  <c r="C1112" i="23"/>
  <c r="K1111" i="23"/>
  <c r="J1111" i="23"/>
  <c r="I1111" i="23"/>
  <c r="H1111" i="23"/>
  <c r="G1111" i="23"/>
  <c r="F1111" i="23"/>
  <c r="E1111" i="23"/>
  <c r="L1111" i="23" s="1"/>
  <c r="D1111" i="23"/>
  <c r="C1111" i="23"/>
  <c r="L1110" i="23"/>
  <c r="K1110" i="23"/>
  <c r="J1110" i="23"/>
  <c r="I1110" i="23"/>
  <c r="H1110" i="23"/>
  <c r="G1110" i="23"/>
  <c r="F1110" i="23"/>
  <c r="E1110" i="23"/>
  <c r="D1110" i="23"/>
  <c r="C1110" i="23"/>
  <c r="K1109" i="23"/>
  <c r="J1109" i="23"/>
  <c r="I1109" i="23"/>
  <c r="H1109" i="23"/>
  <c r="G1109" i="23"/>
  <c r="F1109" i="23"/>
  <c r="E1109" i="23"/>
  <c r="L1109" i="23" s="1"/>
  <c r="D1109" i="23"/>
  <c r="C1109" i="23"/>
  <c r="K1108" i="23"/>
  <c r="J1108" i="23"/>
  <c r="I1108" i="23"/>
  <c r="H1108" i="23"/>
  <c r="G1108" i="23"/>
  <c r="F1108" i="23"/>
  <c r="E1108" i="23"/>
  <c r="L1108" i="23" s="1"/>
  <c r="D1108" i="23"/>
  <c r="C1108" i="23"/>
  <c r="K1107" i="23"/>
  <c r="J1107" i="23"/>
  <c r="I1107" i="23"/>
  <c r="H1107" i="23"/>
  <c r="G1107" i="23"/>
  <c r="F1107" i="23"/>
  <c r="E1107" i="23"/>
  <c r="L1107" i="23" s="1"/>
  <c r="D1107" i="23"/>
  <c r="C1107" i="23"/>
  <c r="K1106" i="23"/>
  <c r="J1106" i="23"/>
  <c r="I1106" i="23"/>
  <c r="H1106" i="23"/>
  <c r="G1106" i="23"/>
  <c r="F1106" i="23"/>
  <c r="E1106" i="23"/>
  <c r="L1106" i="23" s="1"/>
  <c r="D1106" i="23"/>
  <c r="C1106" i="23"/>
  <c r="K1105" i="23"/>
  <c r="J1105" i="23"/>
  <c r="I1105" i="23"/>
  <c r="H1105" i="23"/>
  <c r="G1105" i="23"/>
  <c r="F1105" i="23"/>
  <c r="E1105" i="23"/>
  <c r="L1105" i="23" s="1"/>
  <c r="D1105" i="23"/>
  <c r="C1105" i="23"/>
  <c r="K1104" i="23"/>
  <c r="J1104" i="23"/>
  <c r="I1104" i="23"/>
  <c r="H1104" i="23"/>
  <c r="G1104" i="23"/>
  <c r="F1104" i="23"/>
  <c r="E1104" i="23"/>
  <c r="L1104" i="23" s="1"/>
  <c r="D1104" i="23"/>
  <c r="C1104" i="23"/>
  <c r="K1103" i="23"/>
  <c r="J1103" i="23"/>
  <c r="I1103" i="23"/>
  <c r="H1103" i="23"/>
  <c r="G1103" i="23"/>
  <c r="F1103" i="23"/>
  <c r="E1103" i="23"/>
  <c r="L1103" i="23" s="1"/>
  <c r="D1103" i="23"/>
  <c r="C1103" i="23"/>
  <c r="K1102" i="23"/>
  <c r="J1102" i="23"/>
  <c r="I1102" i="23"/>
  <c r="H1102" i="23"/>
  <c r="G1102" i="23"/>
  <c r="F1102" i="23"/>
  <c r="E1102" i="23"/>
  <c r="L1102" i="23" s="1"/>
  <c r="D1102" i="23"/>
  <c r="C1102" i="23"/>
  <c r="K1101" i="23"/>
  <c r="J1101" i="23"/>
  <c r="I1101" i="23"/>
  <c r="H1101" i="23"/>
  <c r="G1101" i="23"/>
  <c r="F1101" i="23"/>
  <c r="E1101" i="23"/>
  <c r="L1101" i="23" s="1"/>
  <c r="D1101" i="23"/>
  <c r="C1101" i="23"/>
  <c r="K1100" i="23"/>
  <c r="J1100" i="23"/>
  <c r="I1100" i="23"/>
  <c r="H1100" i="23"/>
  <c r="G1100" i="23"/>
  <c r="F1100" i="23"/>
  <c r="E1100" i="23"/>
  <c r="L1100" i="23" s="1"/>
  <c r="D1100" i="23"/>
  <c r="C1100" i="23"/>
  <c r="K1099" i="23"/>
  <c r="J1099" i="23"/>
  <c r="I1099" i="23"/>
  <c r="H1099" i="23"/>
  <c r="G1099" i="23"/>
  <c r="F1099" i="23"/>
  <c r="E1099" i="23"/>
  <c r="L1099" i="23" s="1"/>
  <c r="D1099" i="23"/>
  <c r="C1099" i="23"/>
  <c r="K1098" i="23"/>
  <c r="J1098" i="23"/>
  <c r="I1098" i="23"/>
  <c r="H1098" i="23"/>
  <c r="G1098" i="23"/>
  <c r="F1098" i="23"/>
  <c r="E1098" i="23"/>
  <c r="L1098" i="23" s="1"/>
  <c r="D1098" i="23"/>
  <c r="C1098" i="23"/>
  <c r="K1097" i="23"/>
  <c r="J1097" i="23"/>
  <c r="I1097" i="23"/>
  <c r="H1097" i="23"/>
  <c r="G1097" i="23"/>
  <c r="F1097" i="23"/>
  <c r="E1097" i="23"/>
  <c r="L1097" i="23" s="1"/>
  <c r="D1097" i="23"/>
  <c r="C1097" i="23"/>
  <c r="K1096" i="23"/>
  <c r="J1096" i="23"/>
  <c r="I1096" i="23"/>
  <c r="H1096" i="23"/>
  <c r="G1096" i="23"/>
  <c r="F1096" i="23"/>
  <c r="E1096" i="23"/>
  <c r="L1096" i="23" s="1"/>
  <c r="D1096" i="23"/>
  <c r="C1096" i="23"/>
  <c r="K1095" i="23"/>
  <c r="J1095" i="23"/>
  <c r="I1095" i="23"/>
  <c r="H1095" i="23"/>
  <c r="G1095" i="23"/>
  <c r="F1095" i="23"/>
  <c r="E1095" i="23"/>
  <c r="L1095" i="23" s="1"/>
  <c r="D1095" i="23"/>
  <c r="C1095" i="23"/>
  <c r="AB78" i="13"/>
  <c r="AB78" i="11"/>
  <c r="Q4602" i="25"/>
  <c r="Q4601" i="25"/>
  <c r="Q4600" i="25"/>
  <c r="Q4599" i="25"/>
  <c r="Q4598" i="25"/>
  <c r="Q4597" i="25"/>
  <c r="Q4596" i="25"/>
  <c r="Q4595" i="25"/>
  <c r="Q4594" i="25"/>
  <c r="Q4593" i="25"/>
  <c r="Q4592" i="25"/>
  <c r="Q4591" i="25"/>
  <c r="Q4590" i="25"/>
  <c r="Q4589" i="25"/>
  <c r="Q4588" i="25"/>
  <c r="Q4587" i="25"/>
  <c r="Q4586" i="25"/>
  <c r="Q4585" i="25"/>
  <c r="Q4584" i="25"/>
  <c r="Q4583" i="25"/>
  <c r="Q4582" i="25"/>
  <c r="Q4581" i="25"/>
  <c r="Q4580" i="25"/>
  <c r="Q4579" i="25"/>
  <c r="Q4578" i="25"/>
  <c r="Q4577" i="25"/>
  <c r="Q4576" i="25"/>
  <c r="Q4575" i="25"/>
  <c r="Q4574" i="25"/>
  <c r="Q4573" i="25"/>
  <c r="Q4572" i="25"/>
  <c r="Q4571" i="25"/>
  <c r="Q4570" i="25"/>
  <c r="Q4569" i="25"/>
  <c r="Q4568" i="25"/>
  <c r="Q4567" i="25"/>
  <c r="Q4566" i="25"/>
  <c r="Q4565" i="25"/>
  <c r="Q4564" i="25"/>
  <c r="Q4563" i="25"/>
  <c r="Q4562" i="25"/>
  <c r="Q4561" i="25"/>
  <c r="Q4560" i="25"/>
  <c r="Q4559" i="25"/>
  <c r="Q4558" i="25"/>
  <c r="Q4557" i="25"/>
  <c r="Q4556" i="25"/>
  <c r="Q4555" i="25"/>
  <c r="Q4554" i="25"/>
  <c r="Q4553" i="25"/>
  <c r="Q4552" i="25"/>
  <c r="Q4551" i="25"/>
  <c r="Q4550" i="25"/>
  <c r="Q4549" i="25"/>
  <c r="Q4548" i="25"/>
  <c r="Q4547" i="25"/>
  <c r="Q4546" i="25"/>
  <c r="Q4545" i="25"/>
  <c r="Q4544" i="25"/>
  <c r="Q4543" i="25"/>
  <c r="Q4542" i="25"/>
  <c r="Q4541" i="25"/>
  <c r="Q4540" i="25"/>
  <c r="Q4539" i="25"/>
  <c r="Q4538" i="25"/>
  <c r="Q4537" i="25"/>
  <c r="Q4536" i="25"/>
  <c r="Q4535" i="25"/>
  <c r="Q4534" i="25"/>
  <c r="Q4533" i="25"/>
  <c r="Q4532" i="25"/>
  <c r="Q4531" i="25"/>
  <c r="Q4530" i="25"/>
  <c r="Q4529" i="25"/>
  <c r="Q4528" i="25"/>
  <c r="Q4527" i="25"/>
  <c r="Q4526" i="25"/>
  <c r="Q4525" i="25"/>
  <c r="Q4524" i="25"/>
  <c r="Q4523" i="25"/>
  <c r="Q4522" i="25"/>
  <c r="Q4521" i="25"/>
  <c r="Q4520" i="25"/>
  <c r="Q4519" i="25"/>
  <c r="Q4518" i="25"/>
  <c r="Q4517" i="25"/>
  <c r="Q4516" i="25"/>
  <c r="Q4515" i="25"/>
  <c r="Q4514" i="25"/>
  <c r="Q4513" i="25"/>
  <c r="Q4512" i="25"/>
  <c r="Q4511" i="25"/>
  <c r="Q4510" i="25"/>
  <c r="Q4509" i="25"/>
  <c r="Q4508" i="25"/>
  <c r="Q4507" i="25"/>
  <c r="Q4506" i="25"/>
  <c r="Q4505" i="25"/>
  <c r="Q4504" i="25"/>
  <c r="Q4503" i="25"/>
  <c r="Q4502" i="25"/>
  <c r="Q4501" i="25"/>
  <c r="Q4500" i="25"/>
  <c r="Q4499" i="25"/>
  <c r="Q4498" i="25"/>
  <c r="Q4497" i="25"/>
  <c r="Q4496" i="25"/>
  <c r="Q4495" i="25"/>
  <c r="Q4494" i="25"/>
  <c r="Q4493" i="25"/>
  <c r="Q4492" i="25"/>
  <c r="Q4491" i="25"/>
  <c r="Q4490" i="25"/>
  <c r="Q4489" i="25"/>
  <c r="Q4488" i="25"/>
  <c r="Q4487" i="25"/>
  <c r="Q4486" i="25"/>
  <c r="Q4485" i="25"/>
  <c r="Q4484" i="25"/>
  <c r="Q4483" i="25"/>
  <c r="Q4482" i="25"/>
  <c r="Q4481" i="25"/>
  <c r="Q4480" i="25"/>
  <c r="Q4479" i="25"/>
  <c r="Q4478" i="25"/>
  <c r="Q4477" i="25"/>
  <c r="Q4476" i="25"/>
  <c r="Q4475" i="25"/>
  <c r="Q4474" i="25"/>
  <c r="Q4473" i="25"/>
  <c r="Q4472" i="25"/>
  <c r="Q4471" i="25"/>
  <c r="Q4470" i="25"/>
  <c r="Q4469" i="25"/>
  <c r="Q4468" i="25"/>
  <c r="Q4467" i="25"/>
  <c r="Q4466" i="25"/>
  <c r="Q4465" i="25"/>
  <c r="Q4464" i="25"/>
  <c r="Q4463" i="25"/>
  <c r="Q4462" i="25"/>
  <c r="Q4461" i="25"/>
  <c r="Q4460" i="25"/>
  <c r="Q4459" i="25"/>
  <c r="Q4458" i="25"/>
  <c r="Q4457" i="25"/>
  <c r="Q4456" i="25"/>
  <c r="Q4455" i="25"/>
  <c r="Q4454" i="25"/>
  <c r="Q4453" i="25"/>
  <c r="Q4452" i="25"/>
  <c r="Q4451" i="25"/>
  <c r="CH85" i="13" l="1"/>
  <c r="CH85" i="11"/>
  <c r="AB85" i="13"/>
  <c r="AB85" i="11"/>
  <c r="AB161" i="13"/>
  <c r="CH161" i="13" s="1"/>
  <c r="AB160" i="13"/>
  <c r="CH160" i="13" s="1"/>
  <c r="AB159" i="13"/>
  <c r="CH159" i="13" s="1"/>
  <c r="AB158" i="13"/>
  <c r="CH158" i="13" s="1"/>
  <c r="AB157" i="13"/>
  <c r="CH157" i="13" s="1"/>
  <c r="AB119" i="13"/>
  <c r="CH119" i="13" s="1"/>
  <c r="AA119" i="13"/>
  <c r="CG119" i="13" s="1"/>
  <c r="Z119" i="13"/>
  <c r="CF119" i="13" s="1"/>
  <c r="Y119" i="13"/>
  <c r="CE119" i="13" s="1"/>
  <c r="X119" i="13"/>
  <c r="CD119" i="13" s="1"/>
  <c r="AB118" i="13"/>
  <c r="CH118" i="13" s="1"/>
  <c r="AA118" i="13"/>
  <c r="CG118" i="13" s="1"/>
  <c r="Z118" i="13"/>
  <c r="CF118" i="13" s="1"/>
  <c r="Y118" i="13"/>
  <c r="CE118" i="13" s="1"/>
  <c r="X118" i="13"/>
  <c r="CD118" i="13" s="1"/>
  <c r="AB117" i="13"/>
  <c r="CH117" i="13" s="1"/>
  <c r="AA117" i="13"/>
  <c r="CG117" i="13" s="1"/>
  <c r="Z117" i="13"/>
  <c r="CF117" i="13" s="1"/>
  <c r="Y117" i="13"/>
  <c r="CE117" i="13" s="1"/>
  <c r="X117" i="13"/>
  <c r="CD117" i="13" s="1"/>
  <c r="AB116" i="13"/>
  <c r="CH116" i="13" s="1"/>
  <c r="AA116" i="13"/>
  <c r="CG116" i="13" s="1"/>
  <c r="Z116" i="13"/>
  <c r="CF116" i="13" s="1"/>
  <c r="Y116" i="13"/>
  <c r="CE116" i="13" s="1"/>
  <c r="X116" i="13"/>
  <c r="CD116" i="13" s="1"/>
  <c r="AB115" i="13"/>
  <c r="CH115" i="13" s="1"/>
  <c r="AA115" i="13"/>
  <c r="CG115" i="13" s="1"/>
  <c r="Z115" i="13"/>
  <c r="CF115" i="13" s="1"/>
  <c r="Y115" i="13"/>
  <c r="CE115" i="13" s="1"/>
  <c r="X115" i="13"/>
  <c r="CD115" i="13" s="1"/>
  <c r="AB113" i="13"/>
  <c r="AB106" i="13"/>
  <c r="AB99" i="13"/>
  <c r="AB162" i="13" s="1"/>
  <c r="CH162" i="13" s="1"/>
  <c r="AB134" i="11"/>
  <c r="AA134" i="11"/>
  <c r="Z134" i="11"/>
  <c r="Y134" i="11"/>
  <c r="X134" i="11"/>
  <c r="CG120" i="13" l="1"/>
  <c r="CH120" i="13"/>
  <c r="CF120" i="13"/>
  <c r="CE120" i="13"/>
  <c r="CD120" i="13"/>
  <c r="X120" i="13"/>
  <c r="AA120" i="13"/>
  <c r="Y120" i="13"/>
  <c r="Z120" i="13"/>
  <c r="AB120" i="13"/>
  <c r="AB119" i="11"/>
  <c r="CH119" i="11" s="1"/>
  <c r="AB118" i="11"/>
  <c r="CH118" i="11" s="1"/>
  <c r="AB117" i="11"/>
  <c r="CH117" i="11" s="1"/>
  <c r="AB116" i="11"/>
  <c r="CH116" i="11" s="1"/>
  <c r="AB115" i="11"/>
  <c r="CH115" i="11" s="1"/>
  <c r="AB113" i="11"/>
  <c r="AB106" i="11"/>
  <c r="AB99" i="11"/>
  <c r="AB162" i="11" s="1"/>
  <c r="AB161" i="11"/>
  <c r="CH161" i="11" s="1"/>
  <c r="AB160" i="11"/>
  <c r="CH160" i="11" s="1"/>
  <c r="AB159" i="11"/>
  <c r="CH159" i="11" s="1"/>
  <c r="AB158" i="11"/>
  <c r="CH158" i="11" s="1"/>
  <c r="AB157" i="11"/>
  <c r="CH157" i="11" s="1"/>
  <c r="CH120" i="11" l="1"/>
  <c r="AB120" i="11"/>
  <c r="AB134" i="15"/>
  <c r="AA134" i="15"/>
  <c r="Z134" i="15"/>
  <c r="Y134" i="15"/>
  <c r="X134" i="15"/>
  <c r="W134" i="15"/>
  <c r="AB113" i="15"/>
  <c r="AB106" i="15"/>
  <c r="AB98" i="15"/>
  <c r="CH98" i="15" s="1"/>
  <c r="AB97" i="15"/>
  <c r="CH97" i="15" s="1"/>
  <c r="AB96" i="15"/>
  <c r="CH96" i="15" s="1"/>
  <c r="AB95" i="15"/>
  <c r="CH95" i="15" s="1"/>
  <c r="AB94" i="15"/>
  <c r="CH94" i="15" s="1"/>
  <c r="AB92" i="15"/>
  <c r="AB85" i="15"/>
  <c r="AB78" i="15"/>
  <c r="AB134" i="14"/>
  <c r="AA134" i="14"/>
  <c r="Z134" i="14"/>
  <c r="Y134" i="14"/>
  <c r="CH99" i="15" l="1"/>
  <c r="AB119" i="15"/>
  <c r="CH119" i="15" s="1"/>
  <c r="AB115" i="15"/>
  <c r="CH115" i="15" s="1"/>
  <c r="AB116" i="15"/>
  <c r="CH116" i="15" s="1"/>
  <c r="AB118" i="15"/>
  <c r="CH118" i="15" s="1"/>
  <c r="AB117" i="15"/>
  <c r="CH117" i="15" s="1"/>
  <c r="AB99" i="15"/>
  <c r="AB162" i="15" s="1"/>
  <c r="CH162" i="15" s="1"/>
  <c r="AB113" i="14"/>
  <c r="AB106" i="14"/>
  <c r="AB98" i="14"/>
  <c r="CH98" i="14" s="1"/>
  <c r="AB97" i="14"/>
  <c r="CH97" i="14" s="1"/>
  <c r="AB96" i="14"/>
  <c r="CH96" i="14" s="1"/>
  <c r="AB95" i="14"/>
  <c r="CH95" i="14" s="1"/>
  <c r="AB94" i="14"/>
  <c r="CH94" i="14" s="1"/>
  <c r="AB92" i="14"/>
  <c r="AB85" i="14"/>
  <c r="AB78" i="14"/>
  <c r="AB161" i="15"/>
  <c r="CH161" i="15" s="1"/>
  <c r="AB160" i="15"/>
  <c r="CH160" i="15" s="1"/>
  <c r="AB159" i="15"/>
  <c r="CH159" i="15" s="1"/>
  <c r="AB158" i="15"/>
  <c r="CH158" i="15" s="1"/>
  <c r="AB157" i="15"/>
  <c r="CH157" i="15" s="1"/>
  <c r="AB120" i="15" l="1"/>
  <c r="CH120" i="15"/>
  <c r="CH99" i="14"/>
  <c r="AB116" i="14"/>
  <c r="CH116" i="14" s="1"/>
  <c r="AB117" i="14"/>
  <c r="CH117" i="14" s="1"/>
  <c r="AB118" i="14"/>
  <c r="CH118" i="14" s="1"/>
  <c r="AB119" i="14"/>
  <c r="CH119" i="14" s="1"/>
  <c r="AB158" i="14"/>
  <c r="CH158" i="14" s="1"/>
  <c r="AB160" i="14"/>
  <c r="CH160" i="14" s="1"/>
  <c r="AB99" i="14"/>
  <c r="AB162" i="14" s="1"/>
  <c r="CH162" i="14" s="1"/>
  <c r="AB115" i="14"/>
  <c r="CH115" i="14" s="1"/>
  <c r="CH120" i="14" s="1"/>
  <c r="AB159" i="14"/>
  <c r="CH159" i="14" s="1"/>
  <c r="AB161" i="14"/>
  <c r="CH161" i="14" s="1"/>
  <c r="AB157" i="14"/>
  <c r="CH157" i="14" s="1"/>
  <c r="AA78" i="11"/>
  <c r="AA78" i="13"/>
  <c r="Q4450" i="25"/>
  <c r="Q4449" i="25"/>
  <c r="Q4448" i="25"/>
  <c r="Q4447" i="25"/>
  <c r="Q4446" i="25"/>
  <c r="Q4445" i="25"/>
  <c r="Q4444" i="25"/>
  <c r="Q4443" i="25"/>
  <c r="Q4442" i="25"/>
  <c r="Q4441" i="25"/>
  <c r="Q4440" i="25"/>
  <c r="Q4439" i="25"/>
  <c r="Q4438" i="25"/>
  <c r="Q4437" i="25"/>
  <c r="Q4436" i="25"/>
  <c r="Q4435" i="25"/>
  <c r="Q4434" i="25"/>
  <c r="Q4433" i="25"/>
  <c r="Q4432" i="25"/>
  <c r="Q4431" i="25"/>
  <c r="Q4430" i="25"/>
  <c r="Q4429" i="25"/>
  <c r="Q4428" i="25"/>
  <c r="Q4427" i="25"/>
  <c r="Q4426" i="25"/>
  <c r="Q4425" i="25"/>
  <c r="Q4424" i="25"/>
  <c r="Q4423" i="25"/>
  <c r="Q4422" i="25"/>
  <c r="Q4421" i="25"/>
  <c r="Q4420" i="25"/>
  <c r="Q4419" i="25"/>
  <c r="Q4418" i="25"/>
  <c r="Q4417" i="25"/>
  <c r="Q4416" i="25"/>
  <c r="AB120" i="14" l="1"/>
  <c r="Q4415" i="25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AA84" i="13" l="1"/>
  <c r="CG84" i="13" s="1"/>
  <c r="AA83" i="13"/>
  <c r="CG83" i="13" s="1"/>
  <c r="AA82" i="13"/>
  <c r="CG82" i="13" s="1"/>
  <c r="AA81" i="13"/>
  <c r="CG81" i="13" s="1"/>
  <c r="AA80" i="13"/>
  <c r="CG80" i="13" s="1"/>
  <c r="CG85" i="13" l="1"/>
  <c r="AA85" i="13"/>
  <c r="AA119" i="11"/>
  <c r="CG119" i="11" s="1"/>
  <c r="Z119" i="11"/>
  <c r="CF119" i="11" s="1"/>
  <c r="Y119" i="11"/>
  <c r="CE119" i="11" s="1"/>
  <c r="X119" i="11"/>
  <c r="CD119" i="11" s="1"/>
  <c r="W119" i="11"/>
  <c r="CC119" i="11" s="1"/>
  <c r="V119" i="11"/>
  <c r="CB119" i="11" s="1"/>
  <c r="U119" i="11"/>
  <c r="T119" i="11"/>
  <c r="BZ119" i="11" s="1"/>
  <c r="S119" i="11"/>
  <c r="BY119" i="11" s="1"/>
  <c r="R119" i="11"/>
  <c r="BX119" i="11" s="1"/>
  <c r="Q119" i="11"/>
  <c r="BW119" i="11" s="1"/>
  <c r="P119" i="11"/>
  <c r="BV119" i="11" s="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A118" i="11"/>
  <c r="CG118" i="11" s="1"/>
  <c r="Z118" i="11"/>
  <c r="CF118" i="11" s="1"/>
  <c r="Y118" i="11"/>
  <c r="CE118" i="11" s="1"/>
  <c r="X118" i="11"/>
  <c r="CD118" i="11" s="1"/>
  <c r="W118" i="11"/>
  <c r="CC118" i="11" s="1"/>
  <c r="V118" i="11"/>
  <c r="CB118" i="11" s="1"/>
  <c r="U118" i="11"/>
  <c r="T118" i="11"/>
  <c r="BZ118" i="11" s="1"/>
  <c r="S118" i="11"/>
  <c r="BY118" i="11" s="1"/>
  <c r="R118" i="11"/>
  <c r="BX118" i="11" s="1"/>
  <c r="Q118" i="11"/>
  <c r="BW118" i="11" s="1"/>
  <c r="P118" i="11"/>
  <c r="BV118" i="11" s="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AA117" i="11"/>
  <c r="CG117" i="11" s="1"/>
  <c r="Z117" i="11"/>
  <c r="CF117" i="11" s="1"/>
  <c r="Y117" i="11"/>
  <c r="CE117" i="11" s="1"/>
  <c r="X117" i="11"/>
  <c r="CD117" i="11" s="1"/>
  <c r="W117" i="11"/>
  <c r="CC117" i="11" s="1"/>
  <c r="V117" i="11"/>
  <c r="CB117" i="11" s="1"/>
  <c r="U117" i="11"/>
  <c r="T117" i="11"/>
  <c r="BZ117" i="11" s="1"/>
  <c r="S117" i="11"/>
  <c r="BY117" i="11" s="1"/>
  <c r="R117" i="11"/>
  <c r="BX117" i="11" s="1"/>
  <c r="Q117" i="11"/>
  <c r="BW117" i="11" s="1"/>
  <c r="P117" i="11"/>
  <c r="BV117" i="11" s="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A116" i="11"/>
  <c r="CG116" i="11" s="1"/>
  <c r="Z116" i="11"/>
  <c r="CF116" i="11" s="1"/>
  <c r="Y116" i="11"/>
  <c r="CE116" i="11" s="1"/>
  <c r="X116" i="11"/>
  <c r="CD116" i="11" s="1"/>
  <c r="W116" i="11"/>
  <c r="CC116" i="11" s="1"/>
  <c r="V116" i="11"/>
  <c r="CB116" i="11" s="1"/>
  <c r="U116" i="11"/>
  <c r="T116" i="11"/>
  <c r="BZ116" i="11" s="1"/>
  <c r="S116" i="11"/>
  <c r="BY116" i="11" s="1"/>
  <c r="R116" i="11"/>
  <c r="BX116" i="11" s="1"/>
  <c r="Q116" i="11"/>
  <c r="BW116" i="11" s="1"/>
  <c r="P116" i="11"/>
  <c r="BV116" i="11" s="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AA115" i="11"/>
  <c r="CG115" i="11" s="1"/>
  <c r="CG120" i="11" s="1"/>
  <c r="Z115" i="11"/>
  <c r="CF115" i="11" s="1"/>
  <c r="Y115" i="11"/>
  <c r="CE115" i="11" s="1"/>
  <c r="X115" i="11"/>
  <c r="CD115" i="11" s="1"/>
  <c r="CD120" i="11" s="1"/>
  <c r="W115" i="11"/>
  <c r="CC115" i="11" s="1"/>
  <c r="V115" i="11"/>
  <c r="CB115" i="11" s="1"/>
  <c r="U115" i="11"/>
  <c r="CA115" i="11" s="1"/>
  <c r="T115" i="11"/>
  <c r="BZ115" i="11" s="1"/>
  <c r="S115" i="11"/>
  <c r="R115" i="11"/>
  <c r="Q115" i="11"/>
  <c r="BW115" i="11" s="1"/>
  <c r="BW120" i="11" s="1"/>
  <c r="P115" i="11"/>
  <c r="O115" i="11"/>
  <c r="O120" i="11" s="1"/>
  <c r="N115" i="11"/>
  <c r="N120" i="11" s="1"/>
  <c r="M115" i="11"/>
  <c r="L115" i="11"/>
  <c r="L120" i="11" s="1"/>
  <c r="K115" i="11"/>
  <c r="K120" i="11" s="1"/>
  <c r="J115" i="11"/>
  <c r="I115" i="11"/>
  <c r="I120" i="11" s="1"/>
  <c r="H115" i="11"/>
  <c r="G115" i="11"/>
  <c r="F115" i="11"/>
  <c r="F120" i="11" s="1"/>
  <c r="E115" i="11"/>
  <c r="D115" i="11"/>
  <c r="D120" i="11" s="1"/>
  <c r="CC120" i="11" l="1"/>
  <c r="CF120" i="11"/>
  <c r="J120" i="11"/>
  <c r="M120" i="11"/>
  <c r="CE120" i="11"/>
  <c r="BZ120" i="11"/>
  <c r="G120" i="11"/>
  <c r="CB120" i="11"/>
  <c r="H120" i="11"/>
  <c r="BO116" i="11"/>
  <c r="CA116" i="11"/>
  <c r="BO117" i="11"/>
  <c r="CA117" i="11"/>
  <c r="BO118" i="11"/>
  <c r="CA118" i="11"/>
  <c r="BO119" i="11"/>
  <c r="CA119" i="11"/>
  <c r="E120" i="11"/>
  <c r="S120" i="11"/>
  <c r="BY115" i="11"/>
  <c r="BY120" i="11" s="1"/>
  <c r="R120" i="11"/>
  <c r="BX115" i="11"/>
  <c r="BX120" i="11" s="1"/>
  <c r="Q120" i="11"/>
  <c r="BT116" i="11"/>
  <c r="BT117" i="11"/>
  <c r="BT118" i="11"/>
  <c r="BT119" i="11"/>
  <c r="BU116" i="11"/>
  <c r="BU117" i="11"/>
  <c r="BU118" i="11"/>
  <c r="BU119" i="11"/>
  <c r="BN118" i="11"/>
  <c r="BN119" i="11"/>
  <c r="AA120" i="11"/>
  <c r="BU115" i="11"/>
  <c r="T120" i="11"/>
  <c r="BN115" i="11"/>
  <c r="BN116" i="11"/>
  <c r="BN117" i="11"/>
  <c r="U120" i="11"/>
  <c r="BO115" i="11"/>
  <c r="V120" i="11"/>
  <c r="BP115" i="11"/>
  <c r="BP116" i="11"/>
  <c r="BP117" i="11"/>
  <c r="BP118" i="11"/>
  <c r="BP119" i="11"/>
  <c r="Z120" i="11"/>
  <c r="BT115" i="11"/>
  <c r="W120" i="11"/>
  <c r="BQ115" i="11"/>
  <c r="BQ116" i="11"/>
  <c r="BQ117" i="11"/>
  <c r="BQ118" i="11"/>
  <c r="BQ119" i="11"/>
  <c r="X120" i="11"/>
  <c r="BR115" i="11"/>
  <c r="BR116" i="11"/>
  <c r="BR117" i="11"/>
  <c r="BR118" i="11"/>
  <c r="BR119" i="11"/>
  <c r="P120" i="11"/>
  <c r="BV115" i="11"/>
  <c r="BV120" i="11" s="1"/>
  <c r="Y120" i="11"/>
  <c r="BS115" i="11"/>
  <c r="BS116" i="11"/>
  <c r="BS117" i="11"/>
  <c r="BS118" i="11"/>
  <c r="BS119" i="11"/>
  <c r="AA92" i="13"/>
  <c r="AA84" i="11"/>
  <c r="CG84" i="11" s="1"/>
  <c r="AA83" i="11"/>
  <c r="CG83" i="11" s="1"/>
  <c r="AA82" i="11"/>
  <c r="CG82" i="11" s="1"/>
  <c r="AA81" i="11"/>
  <c r="CG81" i="11" s="1"/>
  <c r="AA80" i="11"/>
  <c r="CG80" i="11" s="1"/>
  <c r="AA92" i="11"/>
  <c r="L1094" i="23"/>
  <c r="L1093" i="23"/>
  <c r="L1092" i="23"/>
  <c r="L1091" i="23"/>
  <c r="L1090" i="23"/>
  <c r="L1089" i="23"/>
  <c r="L1088" i="23"/>
  <c r="L1087" i="23"/>
  <c r="L1086" i="23"/>
  <c r="L1085" i="23"/>
  <c r="L1084" i="23"/>
  <c r="L1083" i="23"/>
  <c r="L1082" i="23"/>
  <c r="L1081" i="23"/>
  <c r="L1080" i="23"/>
  <c r="L1079" i="23"/>
  <c r="L1078" i="23"/>
  <c r="L1077" i="23"/>
  <c r="L1076" i="23"/>
  <c r="L1075" i="23"/>
  <c r="L1074" i="23"/>
  <c r="L1073" i="23"/>
  <c r="L1072" i="23"/>
  <c r="L1071" i="23"/>
  <c r="L1070" i="23"/>
  <c r="L1069" i="23"/>
  <c r="L1068" i="23"/>
  <c r="L1067" i="23"/>
  <c r="L1066" i="23"/>
  <c r="L1065" i="23"/>
  <c r="L1064" i="23"/>
  <c r="L1063" i="23"/>
  <c r="L1062" i="23"/>
  <c r="L1061" i="23"/>
  <c r="L1060" i="23"/>
  <c r="L1059" i="23"/>
  <c r="L1058" i="23"/>
  <c r="L1057" i="23"/>
  <c r="L1056" i="23"/>
  <c r="L1055" i="23"/>
  <c r="L1054" i="23"/>
  <c r="L1053" i="23"/>
  <c r="L1052" i="23"/>
  <c r="L1051" i="23"/>
  <c r="BO120" i="11" l="1"/>
  <c r="CG85" i="11"/>
  <c r="CA120" i="11"/>
  <c r="BU120" i="11"/>
  <c r="BS120" i="11"/>
  <c r="BT120" i="11"/>
  <c r="BR120" i="11"/>
  <c r="BN120" i="11"/>
  <c r="BQ120" i="11"/>
  <c r="BP120" i="11"/>
  <c r="AA85" i="11"/>
  <c r="AA113" i="13"/>
  <c r="Z113" i="13"/>
  <c r="Y113" i="13"/>
  <c r="AA106" i="13"/>
  <c r="Z106" i="13"/>
  <c r="Y106" i="13"/>
  <c r="AA99" i="13"/>
  <c r="Z99" i="13"/>
  <c r="Y99" i="13"/>
  <c r="AA113" i="11"/>
  <c r="Z113" i="11"/>
  <c r="Y113" i="11"/>
  <c r="AA106" i="11"/>
  <c r="Z106" i="11"/>
  <c r="Y106" i="11"/>
  <c r="AA99" i="11"/>
  <c r="Z99" i="11"/>
  <c r="Y99" i="11"/>
  <c r="AA113" i="15"/>
  <c r="Z113" i="15"/>
  <c r="Y113" i="15"/>
  <c r="AA106" i="15"/>
  <c r="Z106" i="15"/>
  <c r="Y106" i="15"/>
  <c r="AA98" i="15"/>
  <c r="CG98" i="15" s="1"/>
  <c r="Z98" i="15"/>
  <c r="CF98" i="15" s="1"/>
  <c r="Y98" i="15"/>
  <c r="CE98" i="15" s="1"/>
  <c r="AA97" i="15"/>
  <c r="CG97" i="15" s="1"/>
  <c r="Z97" i="15"/>
  <c r="CF97" i="15" s="1"/>
  <c r="Y97" i="15"/>
  <c r="CE97" i="15" s="1"/>
  <c r="AA96" i="15"/>
  <c r="CG96" i="15" s="1"/>
  <c r="Z96" i="15"/>
  <c r="CF96" i="15" s="1"/>
  <c r="Y96" i="15"/>
  <c r="CE96" i="15" s="1"/>
  <c r="AA95" i="15"/>
  <c r="CG95" i="15" s="1"/>
  <c r="Z95" i="15"/>
  <c r="CF95" i="15" s="1"/>
  <c r="Y95" i="15"/>
  <c r="CE95" i="15" s="1"/>
  <c r="AA94" i="15"/>
  <c r="CG94" i="15" s="1"/>
  <c r="CG99" i="15" s="1"/>
  <c r="Z94" i="15"/>
  <c r="CF94" i="15" s="1"/>
  <c r="Y94" i="15"/>
  <c r="CE94" i="15" s="1"/>
  <c r="AA92" i="15"/>
  <c r="Z92" i="15"/>
  <c r="Y92" i="15"/>
  <c r="AA85" i="15"/>
  <c r="Z85" i="15"/>
  <c r="Y85" i="15"/>
  <c r="AA78" i="15"/>
  <c r="Z78" i="15"/>
  <c r="Y78" i="15"/>
  <c r="AA113" i="14"/>
  <c r="Z113" i="14"/>
  <c r="Y113" i="14"/>
  <c r="AA106" i="14"/>
  <c r="Z106" i="14"/>
  <c r="Y106" i="14"/>
  <c r="AA98" i="14"/>
  <c r="CG98" i="14" s="1"/>
  <c r="Z98" i="14"/>
  <c r="CF98" i="14" s="1"/>
  <c r="Y98" i="14"/>
  <c r="CE98" i="14" s="1"/>
  <c r="AA97" i="14"/>
  <c r="CG97" i="14" s="1"/>
  <c r="Z97" i="14"/>
  <c r="CF97" i="14" s="1"/>
  <c r="Y97" i="14"/>
  <c r="CE97" i="14" s="1"/>
  <c r="AA96" i="14"/>
  <c r="CG96" i="14" s="1"/>
  <c r="Z96" i="14"/>
  <c r="CF96" i="14" s="1"/>
  <c r="Y96" i="14"/>
  <c r="CE96" i="14" s="1"/>
  <c r="AA95" i="14"/>
  <c r="CG95" i="14" s="1"/>
  <c r="Z95" i="14"/>
  <c r="CF95" i="14" s="1"/>
  <c r="Y95" i="14"/>
  <c r="CE95" i="14" s="1"/>
  <c r="AA94" i="14"/>
  <c r="CG94" i="14" s="1"/>
  <c r="Z94" i="14"/>
  <c r="CF94" i="14" s="1"/>
  <c r="Y94" i="14"/>
  <c r="CE94" i="14" s="1"/>
  <c r="AA92" i="14"/>
  <c r="Z92" i="14"/>
  <c r="Y92" i="14"/>
  <c r="AA85" i="14"/>
  <c r="Z85" i="14"/>
  <c r="Y85" i="14"/>
  <c r="AA78" i="14"/>
  <c r="Z78" i="14"/>
  <c r="Y78" i="14"/>
  <c r="CF99" i="15" l="1"/>
  <c r="CE99" i="15"/>
  <c r="CG99" i="14"/>
  <c r="CF99" i="14"/>
  <c r="CE99" i="14"/>
  <c r="Z115" i="15"/>
  <c r="CF115" i="15" s="1"/>
  <c r="Y118" i="15"/>
  <c r="CE118" i="15" s="1"/>
  <c r="Y117" i="14"/>
  <c r="CE117" i="14" s="1"/>
  <c r="AA117" i="15"/>
  <c r="CG117" i="15" s="1"/>
  <c r="Z117" i="14"/>
  <c r="CF117" i="14" s="1"/>
  <c r="Y115" i="14"/>
  <c r="CE115" i="14" s="1"/>
  <c r="AA117" i="14"/>
  <c r="CG117" i="14" s="1"/>
  <c r="AA115" i="15"/>
  <c r="CG115" i="15" s="1"/>
  <c r="Z118" i="15"/>
  <c r="CF118" i="15" s="1"/>
  <c r="Y116" i="15"/>
  <c r="CE116" i="15" s="1"/>
  <c r="AA118" i="15"/>
  <c r="CG118" i="15" s="1"/>
  <c r="AA115" i="14"/>
  <c r="CG115" i="14" s="1"/>
  <c r="Z118" i="14"/>
  <c r="CF118" i="14" s="1"/>
  <c r="Z116" i="15"/>
  <c r="CF116" i="15" s="1"/>
  <c r="Y119" i="15"/>
  <c r="CE119" i="15" s="1"/>
  <c r="Y116" i="14"/>
  <c r="CE116" i="14" s="1"/>
  <c r="AA116" i="15"/>
  <c r="CG116" i="15" s="1"/>
  <c r="Z119" i="15"/>
  <c r="CF119" i="15" s="1"/>
  <c r="Z115" i="14"/>
  <c r="CF115" i="14" s="1"/>
  <c r="Z116" i="14"/>
  <c r="CF116" i="14" s="1"/>
  <c r="Y119" i="14"/>
  <c r="CE119" i="14" s="1"/>
  <c r="Y117" i="15"/>
  <c r="CE117" i="15" s="1"/>
  <c r="AA119" i="15"/>
  <c r="CG119" i="15" s="1"/>
  <c r="AA119" i="14"/>
  <c r="CG119" i="14" s="1"/>
  <c r="Y115" i="15"/>
  <c r="CE115" i="15" s="1"/>
  <c r="Y118" i="14"/>
  <c r="CE118" i="14" s="1"/>
  <c r="AA118" i="14"/>
  <c r="CG118" i="14" s="1"/>
  <c r="AA116" i="14"/>
  <c r="CG116" i="14" s="1"/>
  <c r="Z119" i="14"/>
  <c r="CF119" i="14" s="1"/>
  <c r="Z117" i="15"/>
  <c r="CF117" i="15" s="1"/>
  <c r="Z99" i="15"/>
  <c r="Y99" i="15"/>
  <c r="Y99" i="14"/>
  <c r="AA99" i="15"/>
  <c r="AA162" i="15" s="1"/>
  <c r="CG162" i="15" s="1"/>
  <c r="Z99" i="14"/>
  <c r="AA99" i="14"/>
  <c r="AA162" i="14" s="1"/>
  <c r="CG162" i="14" s="1"/>
  <c r="AA161" i="14"/>
  <c r="CG161" i="14" s="1"/>
  <c r="AA160" i="14"/>
  <c r="CG160" i="14" s="1"/>
  <c r="AA159" i="14"/>
  <c r="CG159" i="14" s="1"/>
  <c r="AA158" i="14"/>
  <c r="CG158" i="14" s="1"/>
  <c r="AA157" i="14"/>
  <c r="CG157" i="14" s="1"/>
  <c r="AA161" i="15"/>
  <c r="CG161" i="15" s="1"/>
  <c r="AA160" i="15"/>
  <c r="CG160" i="15" s="1"/>
  <c r="AA159" i="15"/>
  <c r="CG159" i="15" s="1"/>
  <c r="AA158" i="15"/>
  <c r="CG158" i="15" s="1"/>
  <c r="AA157" i="15"/>
  <c r="CG157" i="15" s="1"/>
  <c r="AA162" i="11"/>
  <c r="AA161" i="11"/>
  <c r="CG161" i="11" s="1"/>
  <c r="AA160" i="11"/>
  <c r="CG160" i="11" s="1"/>
  <c r="AA159" i="11"/>
  <c r="CG159" i="11" s="1"/>
  <c r="AA158" i="11"/>
  <c r="CG158" i="11" s="1"/>
  <c r="AA157" i="11"/>
  <c r="CG157" i="11" s="1"/>
  <c r="AA162" i="13"/>
  <c r="CG162" i="13" s="1"/>
  <c r="AA161" i="13"/>
  <c r="CG161" i="13" s="1"/>
  <c r="AA160" i="13"/>
  <c r="CG160" i="13" s="1"/>
  <c r="AA159" i="13"/>
  <c r="CG159" i="13" s="1"/>
  <c r="AA158" i="13"/>
  <c r="CG158" i="13" s="1"/>
  <c r="AA157" i="13"/>
  <c r="CG157" i="13" s="1"/>
  <c r="CG120" i="15" l="1"/>
  <c r="CF120" i="14"/>
  <c r="CG120" i="14"/>
  <c r="CF120" i="15"/>
  <c r="CE120" i="15"/>
  <c r="CE120" i="14"/>
  <c r="Z120" i="14"/>
  <c r="Y120" i="15"/>
  <c r="AA120" i="15"/>
  <c r="AA120" i="14"/>
  <c r="Y120" i="14"/>
  <c r="Z120" i="15"/>
  <c r="Z78" i="13"/>
  <c r="Z78" i="11"/>
  <c r="Q4081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Q4110" i="25"/>
  <c r="Q4109" i="25"/>
  <c r="Q4108" i="25"/>
  <c r="Q4107" i="25"/>
  <c r="Q4106" i="25"/>
  <c r="Q4105" i="25"/>
  <c r="Q4104" i="25"/>
  <c r="Q4103" i="25"/>
  <c r="Q4102" i="25"/>
  <c r="Q4101" i="25"/>
  <c r="Q4100" i="25"/>
  <c r="Q4099" i="25"/>
  <c r="Q4098" i="25"/>
  <c r="Q4097" i="25"/>
  <c r="Q4096" i="25"/>
  <c r="Q4095" i="25"/>
  <c r="Q4094" i="25"/>
  <c r="Q4093" i="25"/>
  <c r="Q4092" i="25"/>
  <c r="Q4091" i="25"/>
  <c r="Q4090" i="25"/>
  <c r="Q4089" i="25"/>
  <c r="Q4088" i="25"/>
  <c r="Q4087" i="25"/>
  <c r="Q4086" i="25"/>
  <c r="Q4085" i="25"/>
  <c r="Q4084" i="25"/>
  <c r="Q4083" i="25"/>
  <c r="Q4082" i="25"/>
  <c r="Q4080" i="25"/>
  <c r="Q4079" i="25"/>
  <c r="Q4078" i="25"/>
  <c r="Q4077" i="25"/>
  <c r="Q4076" i="25"/>
  <c r="Q4075" i="25"/>
  <c r="Q4074" i="25"/>
  <c r="Q4073" i="25"/>
  <c r="Q4072" i="25"/>
  <c r="Q4071" i="25"/>
  <c r="Q4070" i="25"/>
  <c r="Q4069" i="25"/>
  <c r="Q4068" i="25"/>
  <c r="Q4067" i="25"/>
  <c r="Q4066" i="25"/>
  <c r="Q4065" i="25"/>
  <c r="Q4064" i="25"/>
  <c r="Q4063" i="25"/>
  <c r="Q4062" i="25"/>
  <c r="Q4061" i="25"/>
  <c r="Q4060" i="25"/>
  <c r="Q4059" i="25"/>
  <c r="Q4058" i="25"/>
  <c r="Q4057" i="25"/>
  <c r="Q4056" i="25"/>
  <c r="Q4055" i="25"/>
  <c r="Q4054" i="25"/>
  <c r="Q4053" i="25"/>
  <c r="Q4052" i="25"/>
  <c r="Q4051" i="25"/>
  <c r="Q4050" i="25"/>
  <c r="Q4049" i="25"/>
  <c r="Q4048" i="25"/>
  <c r="Q4047" i="25"/>
  <c r="Q4045" i="25"/>
  <c r="Q4044" i="25"/>
  <c r="Q4043" i="25"/>
  <c r="Q4042" i="25"/>
  <c r="Q4041" i="25"/>
  <c r="Q4040" i="25"/>
  <c r="Q4039" i="25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4046" i="25" l="1"/>
  <c r="Q4195" i="25"/>
  <c r="Z84" i="13"/>
  <c r="CF84" i="13" s="1"/>
  <c r="Z83" i="13"/>
  <c r="CF83" i="13" s="1"/>
  <c r="Z82" i="13"/>
  <c r="CF82" i="13" s="1"/>
  <c r="Z81" i="13"/>
  <c r="CF81" i="13" s="1"/>
  <c r="Z80" i="13"/>
  <c r="CF80" i="13" s="1"/>
  <c r="Z92" i="13"/>
  <c r="Z84" i="11"/>
  <c r="CF84" i="11" s="1"/>
  <c r="Z83" i="11"/>
  <c r="CF83" i="11" s="1"/>
  <c r="Z82" i="11"/>
  <c r="CF82" i="11" s="1"/>
  <c r="Z81" i="11"/>
  <c r="CF81" i="11" s="1"/>
  <c r="Z80" i="11"/>
  <c r="CF80" i="11" s="1"/>
  <c r="Z92" i="11"/>
  <c r="L1050" i="23"/>
  <c r="L1049" i="23"/>
  <c r="L1048" i="23"/>
  <c r="L1047" i="23"/>
  <c r="L1046" i="23"/>
  <c r="L1045" i="23"/>
  <c r="L1044" i="23"/>
  <c r="L1043" i="23"/>
  <c r="L1042" i="23"/>
  <c r="L1041" i="23"/>
  <c r="L1040" i="23"/>
  <c r="L1039" i="23"/>
  <c r="L1038" i="23"/>
  <c r="L1037" i="23"/>
  <c r="L1036" i="23"/>
  <c r="L1035" i="23"/>
  <c r="L1034" i="23"/>
  <c r="L1033" i="23"/>
  <c r="L1032" i="23"/>
  <c r="L1031" i="23"/>
  <c r="L1030" i="23"/>
  <c r="L1029" i="23"/>
  <c r="L1028" i="23"/>
  <c r="L1027" i="23"/>
  <c r="L1026" i="23"/>
  <c r="L1025" i="23"/>
  <c r="L1024" i="23"/>
  <c r="L1023" i="23"/>
  <c r="L1022" i="23"/>
  <c r="CF85" i="13" l="1"/>
  <c r="CF85" i="11"/>
  <c r="Z85" i="13"/>
  <c r="Z85" i="11"/>
  <c r="Z162" i="13"/>
  <c r="CF162" i="13" s="1"/>
  <c r="Z161" i="13"/>
  <c r="CF161" i="13" s="1"/>
  <c r="Z160" i="13"/>
  <c r="CF160" i="13" s="1"/>
  <c r="Z159" i="13"/>
  <c r="CF159" i="13" s="1"/>
  <c r="Z158" i="13"/>
  <c r="CF158" i="13" s="1"/>
  <c r="Z157" i="13"/>
  <c r="CF157" i="13" s="1"/>
  <c r="Z162" i="14"/>
  <c r="CF162" i="14" s="1"/>
  <c r="Z161" i="14"/>
  <c r="CF161" i="14" s="1"/>
  <c r="Z160" i="14"/>
  <c r="CF160" i="14" s="1"/>
  <c r="Z159" i="14"/>
  <c r="CF159" i="14" s="1"/>
  <c r="Z158" i="14"/>
  <c r="CF158" i="14" s="1"/>
  <c r="Z157" i="14"/>
  <c r="CF157" i="14" s="1"/>
  <c r="Z162" i="15"/>
  <c r="CF162" i="15" s="1"/>
  <c r="Z161" i="15"/>
  <c r="CF161" i="15" s="1"/>
  <c r="Z160" i="15"/>
  <c r="CF160" i="15" s="1"/>
  <c r="Z159" i="15"/>
  <c r="CF159" i="15" s="1"/>
  <c r="Z158" i="15"/>
  <c r="CF158" i="15" s="1"/>
  <c r="Z157" i="15"/>
  <c r="CF157" i="15" s="1"/>
  <c r="Z162" i="11"/>
  <c r="Z161" i="11"/>
  <c r="CF161" i="11" s="1"/>
  <c r="Z160" i="11"/>
  <c r="CF160" i="11" s="1"/>
  <c r="Z159" i="11"/>
  <c r="CF159" i="11" s="1"/>
  <c r="Z158" i="11"/>
  <c r="CF158" i="11" s="1"/>
  <c r="Z157" i="11"/>
  <c r="CF157" i="11" s="1"/>
  <c r="Y78" i="11" l="1"/>
  <c r="Y78" i="13"/>
  <c r="Q3934" i="25"/>
  <c r="Q3993" i="25"/>
  <c r="Q3974" i="25"/>
  <c r="Q3950" i="25"/>
  <c r="Q3910" i="25"/>
  <c r="Q3886" i="25"/>
  <c r="Q3870" i="25"/>
  <c r="Q3878" i="25" l="1"/>
  <c r="Q3942" i="25"/>
  <c r="Q3996" i="25"/>
  <c r="Q3958" i="25"/>
  <c r="Q3894" i="25"/>
  <c r="Q3902" i="25"/>
  <c r="Q3966" i="25"/>
  <c r="Q3854" i="25"/>
  <c r="Q3918" i="25"/>
  <c r="Q3982" i="25"/>
  <c r="Q3862" i="25"/>
  <c r="Q3926" i="25"/>
  <c r="Q3990" i="25"/>
  <c r="Q3853" i="25"/>
  <c r="Q3861" i="25"/>
  <c r="Q3869" i="25"/>
  <c r="Q3877" i="25"/>
  <c r="Q3885" i="25"/>
  <c r="Q3893" i="25"/>
  <c r="Q3901" i="25"/>
  <c r="Q3909" i="25"/>
  <c r="Q3917" i="25"/>
  <c r="Q3925" i="25"/>
  <c r="Q3933" i="25"/>
  <c r="Q3941" i="25"/>
  <c r="Q3949" i="25"/>
  <c r="Q3957" i="25"/>
  <c r="Q3965" i="25"/>
  <c r="Q3973" i="25"/>
  <c r="Q3981" i="25"/>
  <c r="Q3989" i="25"/>
  <c r="Q3997" i="25"/>
  <c r="Q3847" i="25"/>
  <c r="Q3855" i="25"/>
  <c r="Q3863" i="25"/>
  <c r="Q3871" i="25"/>
  <c r="Q3879" i="25"/>
  <c r="Q3887" i="25"/>
  <c r="Q3895" i="25"/>
  <c r="Q3903" i="25"/>
  <c r="Q3911" i="25"/>
  <c r="Q3919" i="25"/>
  <c r="Q3927" i="25"/>
  <c r="Q3935" i="25"/>
  <c r="Q3943" i="25"/>
  <c r="Q3951" i="25"/>
  <c r="Q3959" i="25"/>
  <c r="Q3967" i="25"/>
  <c r="Q3975" i="25"/>
  <c r="Q3983" i="25"/>
  <c r="Q3991" i="25"/>
  <c r="Q3856" i="25"/>
  <c r="Q3864" i="25"/>
  <c r="Q3872" i="25"/>
  <c r="Q3880" i="25"/>
  <c r="Q3888" i="25"/>
  <c r="Q3896" i="25"/>
  <c r="Q3904" i="25"/>
  <c r="Q3912" i="25"/>
  <c r="Q3920" i="25"/>
  <c r="Q3928" i="25"/>
  <c r="Q3936" i="25"/>
  <c r="Q3944" i="25"/>
  <c r="Q3952" i="25"/>
  <c r="Q3960" i="25"/>
  <c r="Q3968" i="25"/>
  <c r="Q3976" i="25"/>
  <c r="Q3984" i="25"/>
  <c r="Q3992" i="25"/>
  <c r="Q3848" i="25"/>
  <c r="Q3849" i="25"/>
  <c r="Q3857" i="25"/>
  <c r="Q3865" i="25"/>
  <c r="Q3873" i="25"/>
  <c r="Q3881" i="25"/>
  <c r="Q3889" i="25"/>
  <c r="Q3897" i="25"/>
  <c r="Q3905" i="25"/>
  <c r="Q3913" i="25"/>
  <c r="Q3921" i="25"/>
  <c r="Q3929" i="25"/>
  <c r="Q3937" i="25"/>
  <c r="Q3945" i="25"/>
  <c r="Q3953" i="25"/>
  <c r="Q3961" i="25"/>
  <c r="Q3969" i="25"/>
  <c r="Q3977" i="25"/>
  <c r="Q3985" i="25"/>
  <c r="Q3850" i="25"/>
  <c r="Q3858" i="25"/>
  <c r="Q3866" i="25"/>
  <c r="Q3874" i="25"/>
  <c r="Q3882" i="25"/>
  <c r="Q3890" i="25"/>
  <c r="Q3898" i="25"/>
  <c r="Q3906" i="25"/>
  <c r="Q3914" i="25"/>
  <c r="Q3922" i="25"/>
  <c r="Q3930" i="25"/>
  <c r="Q3938" i="25"/>
  <c r="Q3946" i="25"/>
  <c r="Q3954" i="25"/>
  <c r="Q3962" i="25"/>
  <c r="Q3970" i="25"/>
  <c r="Q3978" i="25"/>
  <c r="Q3986" i="25"/>
  <c r="Q3994" i="25"/>
  <c r="Q3851" i="25"/>
  <c r="Q3859" i="25"/>
  <c r="Q3867" i="25"/>
  <c r="Q3875" i="25"/>
  <c r="Q3883" i="25"/>
  <c r="Q3891" i="25"/>
  <c r="Q3899" i="25"/>
  <c r="Q3907" i="25"/>
  <c r="Q3915" i="25"/>
  <c r="Q3923" i="25"/>
  <c r="Q3931" i="25"/>
  <c r="Q3939" i="25"/>
  <c r="Q3947" i="25"/>
  <c r="Q3955" i="25"/>
  <c r="Q3963" i="25"/>
  <c r="Q3971" i="25"/>
  <c r="Q3979" i="25"/>
  <c r="Q3987" i="25"/>
  <c r="Q3995" i="25"/>
  <c r="Q3852" i="25"/>
  <c r="Q3860" i="25"/>
  <c r="Q3868" i="25"/>
  <c r="Q3876" i="25"/>
  <c r="Q3884" i="25"/>
  <c r="Q3892" i="25"/>
  <c r="Q3900" i="25"/>
  <c r="Q3908" i="25"/>
  <c r="Q3916" i="25"/>
  <c r="Q3924" i="25"/>
  <c r="Q3932" i="25"/>
  <c r="Q3940" i="25"/>
  <c r="Q3948" i="25"/>
  <c r="Q3956" i="25"/>
  <c r="Q3964" i="25"/>
  <c r="Q3972" i="25"/>
  <c r="Q3980" i="25"/>
  <c r="Q3988" i="25"/>
  <c r="Y84" i="11" l="1"/>
  <c r="CE84" i="11" s="1"/>
  <c r="Y83" i="11"/>
  <c r="CE83" i="11" s="1"/>
  <c r="Y82" i="11"/>
  <c r="CE82" i="11" s="1"/>
  <c r="Y81" i="11"/>
  <c r="CE81" i="11" s="1"/>
  <c r="Y80" i="11"/>
  <c r="CE80" i="11" s="1"/>
  <c r="Y92" i="11"/>
  <c r="Y84" i="13"/>
  <c r="CE84" i="13" s="1"/>
  <c r="Y83" i="13"/>
  <c r="CE83" i="13" s="1"/>
  <c r="Y82" i="13"/>
  <c r="CE82" i="13" s="1"/>
  <c r="Y81" i="13"/>
  <c r="CE81" i="13" s="1"/>
  <c r="Y80" i="13"/>
  <c r="CE80" i="13" s="1"/>
  <c r="Y92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CE85" i="13" l="1"/>
  <c r="CE85" i="11"/>
  <c r="Y85" i="11"/>
  <c r="Y85" i="13"/>
  <c r="X155" i="13"/>
  <c r="W155" i="13"/>
  <c r="X155" i="14"/>
  <c r="W155" i="14"/>
  <c r="X155" i="15"/>
  <c r="W155" i="15"/>
  <c r="X155" i="11"/>
  <c r="W155" i="11"/>
  <c r="X148" i="13"/>
  <c r="W148" i="13"/>
  <c r="X148" i="14"/>
  <c r="W148" i="14"/>
  <c r="X148" i="15"/>
  <c r="W148" i="15"/>
  <c r="X148" i="11"/>
  <c r="W148" i="11"/>
  <c r="X134" i="13"/>
  <c r="W134" i="13"/>
  <c r="X134" i="14"/>
  <c r="W134" i="14"/>
  <c r="W134" i="11"/>
  <c r="X127" i="13"/>
  <c r="W127" i="13"/>
  <c r="X127" i="14"/>
  <c r="W127" i="14"/>
  <c r="X127" i="15"/>
  <c r="W127" i="15"/>
  <c r="X127" i="11"/>
  <c r="W127" i="11"/>
  <c r="W113" i="11"/>
  <c r="X113" i="11"/>
  <c r="W113" i="15"/>
  <c r="X113" i="15"/>
  <c r="W113" i="14"/>
  <c r="X113" i="14"/>
  <c r="W113" i="13"/>
  <c r="X113" i="13"/>
  <c r="X99" i="13"/>
  <c r="W99" i="13"/>
  <c r="X99" i="11"/>
  <c r="W99" i="11"/>
  <c r="X78" i="13"/>
  <c r="W78" i="13"/>
  <c r="X78" i="14"/>
  <c r="W78" i="14"/>
  <c r="X78" i="15"/>
  <c r="W78" i="15"/>
  <c r="X78" i="11"/>
  <c r="W78" i="11"/>
  <c r="X71" i="13"/>
  <c r="W71" i="13"/>
  <c r="X71" i="14"/>
  <c r="W71" i="14"/>
  <c r="X71" i="15"/>
  <c r="W71" i="15"/>
  <c r="X71" i="11"/>
  <c r="W71" i="11"/>
  <c r="X64" i="13"/>
  <c r="W64" i="13"/>
  <c r="X64" i="14"/>
  <c r="W64" i="14"/>
  <c r="X64" i="15"/>
  <c r="W64" i="15"/>
  <c r="X64" i="11"/>
  <c r="W64" i="11"/>
  <c r="X57" i="13"/>
  <c r="W57" i="13"/>
  <c r="X57" i="14"/>
  <c r="W57" i="14"/>
  <c r="X57" i="15"/>
  <c r="W57" i="15"/>
  <c r="X57" i="11"/>
  <c r="W57" i="11"/>
  <c r="X50" i="13"/>
  <c r="W50" i="13"/>
  <c r="X50" i="14"/>
  <c r="W50" i="14"/>
  <c r="X50" i="15"/>
  <c r="W50" i="15"/>
  <c r="X50" i="11"/>
  <c r="W50" i="11"/>
  <c r="X43" i="13"/>
  <c r="W43" i="13"/>
  <c r="X43" i="14"/>
  <c r="W43" i="14"/>
  <c r="X43" i="15"/>
  <c r="W43" i="15"/>
  <c r="X43" i="11"/>
  <c r="W43" i="11"/>
  <c r="X36" i="13"/>
  <c r="W36" i="13"/>
  <c r="X36" i="14"/>
  <c r="W36" i="14"/>
  <c r="X36" i="15"/>
  <c r="W36" i="15"/>
  <c r="X36" i="11"/>
  <c r="W36" i="11"/>
  <c r="X29" i="13"/>
  <c r="W29" i="13"/>
  <c r="X29" i="14"/>
  <c r="W29" i="14"/>
  <c r="X29" i="15"/>
  <c r="W29" i="15"/>
  <c r="X29" i="11"/>
  <c r="W29" i="11"/>
  <c r="X22" i="13"/>
  <c r="W22" i="13"/>
  <c r="X22" i="14"/>
  <c r="W22" i="14"/>
  <c r="X22" i="15"/>
  <c r="W22" i="15"/>
  <c r="X22" i="11"/>
  <c r="W22" i="11"/>
  <c r="X15" i="13"/>
  <c r="X15" i="14"/>
  <c r="X15" i="15"/>
  <c r="X15" i="11"/>
  <c r="W15" i="13"/>
  <c r="W15" i="14"/>
  <c r="W15" i="15"/>
  <c r="W15" i="11"/>
  <c r="Y162" i="14" l="1"/>
  <c r="CE162" i="14" s="1"/>
  <c r="Y161" i="14"/>
  <c r="CE161" i="14" s="1"/>
  <c r="Y160" i="14"/>
  <c r="CE160" i="14" s="1"/>
  <c r="Y159" i="14"/>
  <c r="CE159" i="14" s="1"/>
  <c r="Y158" i="14"/>
  <c r="CE158" i="14" s="1"/>
  <c r="Y157" i="14"/>
  <c r="CE157" i="14" s="1"/>
  <c r="Y162" i="15"/>
  <c r="CE162" i="15" s="1"/>
  <c r="Y161" i="15"/>
  <c r="CE161" i="15" s="1"/>
  <c r="Y160" i="15"/>
  <c r="CE160" i="15" s="1"/>
  <c r="Y159" i="15"/>
  <c r="CE159" i="15" s="1"/>
  <c r="Y158" i="15"/>
  <c r="CE158" i="15" s="1"/>
  <c r="Y157" i="15"/>
  <c r="CE157" i="15" s="1"/>
  <c r="Y162" i="13"/>
  <c r="CE162" i="13" s="1"/>
  <c r="Y161" i="13"/>
  <c r="CE161" i="13" s="1"/>
  <c r="X161" i="13"/>
  <c r="CD161" i="13" s="1"/>
  <c r="W161" i="13"/>
  <c r="CC161" i="13" s="1"/>
  <c r="V161" i="13"/>
  <c r="CB161" i="13" s="1"/>
  <c r="U161" i="13"/>
  <c r="CA161" i="13" s="1"/>
  <c r="T161" i="13"/>
  <c r="BZ161" i="13" s="1"/>
  <c r="S161" i="13"/>
  <c r="BY161" i="13" s="1"/>
  <c r="R161" i="13"/>
  <c r="BX161" i="13" s="1"/>
  <c r="Q161" i="13"/>
  <c r="BW161" i="13" s="1"/>
  <c r="P161" i="13"/>
  <c r="BV161" i="13" s="1"/>
  <c r="O161" i="13"/>
  <c r="BU161" i="13" s="1"/>
  <c r="N161" i="13"/>
  <c r="BT161" i="13" s="1"/>
  <c r="M161" i="13"/>
  <c r="L161" i="13"/>
  <c r="K161" i="13"/>
  <c r="J161" i="13"/>
  <c r="I161" i="13"/>
  <c r="H161" i="13"/>
  <c r="G161" i="13"/>
  <c r="F161" i="13"/>
  <c r="E161" i="13"/>
  <c r="D161" i="13"/>
  <c r="Y160" i="13"/>
  <c r="CE160" i="13" s="1"/>
  <c r="X160" i="13"/>
  <c r="CD160" i="13" s="1"/>
  <c r="W160" i="13"/>
  <c r="CC160" i="13" s="1"/>
  <c r="V160" i="13"/>
  <c r="CB160" i="13" s="1"/>
  <c r="U160" i="13"/>
  <c r="CA160" i="13" s="1"/>
  <c r="T160" i="13"/>
  <c r="BZ160" i="13" s="1"/>
  <c r="S160" i="13"/>
  <c r="BY160" i="13" s="1"/>
  <c r="R160" i="13"/>
  <c r="BX160" i="13" s="1"/>
  <c r="Q160" i="13"/>
  <c r="BW160" i="13" s="1"/>
  <c r="P160" i="13"/>
  <c r="BV160" i="13" s="1"/>
  <c r="O160" i="13"/>
  <c r="BU160" i="13" s="1"/>
  <c r="N160" i="13"/>
  <c r="BT160" i="13" s="1"/>
  <c r="M160" i="13"/>
  <c r="L160" i="13"/>
  <c r="K160" i="13"/>
  <c r="J160" i="13"/>
  <c r="I160" i="13"/>
  <c r="H160" i="13"/>
  <c r="G160" i="13"/>
  <c r="F160" i="13"/>
  <c r="E160" i="13"/>
  <c r="D160" i="13"/>
  <c r="Y159" i="13"/>
  <c r="CE159" i="13" s="1"/>
  <c r="X159" i="13"/>
  <c r="CD159" i="13" s="1"/>
  <c r="W159" i="13"/>
  <c r="CC159" i="13" s="1"/>
  <c r="V159" i="13"/>
  <c r="CB159" i="13" s="1"/>
  <c r="U159" i="13"/>
  <c r="CA159" i="13" s="1"/>
  <c r="T159" i="13"/>
  <c r="BZ159" i="13" s="1"/>
  <c r="S159" i="13"/>
  <c r="BY159" i="13" s="1"/>
  <c r="R159" i="13"/>
  <c r="BX159" i="13" s="1"/>
  <c r="Q159" i="13"/>
  <c r="BW159" i="13" s="1"/>
  <c r="P159" i="13"/>
  <c r="BV159" i="13" s="1"/>
  <c r="O159" i="13"/>
  <c r="BU159" i="13" s="1"/>
  <c r="N159" i="13"/>
  <c r="BT159" i="13" s="1"/>
  <c r="M159" i="13"/>
  <c r="L159" i="13"/>
  <c r="K159" i="13"/>
  <c r="J159" i="13"/>
  <c r="I159" i="13"/>
  <c r="H159" i="13"/>
  <c r="G159" i="13"/>
  <c r="F159" i="13"/>
  <c r="E159" i="13"/>
  <c r="D159" i="13"/>
  <c r="Y158" i="13"/>
  <c r="CE158" i="13" s="1"/>
  <c r="X158" i="13"/>
  <c r="CD158" i="13" s="1"/>
  <c r="W158" i="13"/>
  <c r="CC158" i="13" s="1"/>
  <c r="V158" i="13"/>
  <c r="CB158" i="13" s="1"/>
  <c r="U158" i="13"/>
  <c r="CA158" i="13" s="1"/>
  <c r="T158" i="13"/>
  <c r="BZ158" i="13" s="1"/>
  <c r="S158" i="13"/>
  <c r="BY158" i="13" s="1"/>
  <c r="R158" i="13"/>
  <c r="BX158" i="13" s="1"/>
  <c r="Q158" i="13"/>
  <c r="BW158" i="13" s="1"/>
  <c r="P158" i="13"/>
  <c r="BV158" i="13" s="1"/>
  <c r="O158" i="13"/>
  <c r="BU158" i="13" s="1"/>
  <c r="N158" i="13"/>
  <c r="BT158" i="13" s="1"/>
  <c r="M158" i="13"/>
  <c r="L158" i="13"/>
  <c r="K158" i="13"/>
  <c r="J158" i="13"/>
  <c r="I158" i="13"/>
  <c r="H158" i="13"/>
  <c r="G158" i="13"/>
  <c r="F158" i="13"/>
  <c r="E158" i="13"/>
  <c r="D158" i="13"/>
  <c r="Y157" i="13"/>
  <c r="CE157" i="13" s="1"/>
  <c r="X157" i="13"/>
  <c r="CD157" i="13" s="1"/>
  <c r="W157" i="13"/>
  <c r="CC157" i="13" s="1"/>
  <c r="V157" i="13"/>
  <c r="CB157" i="13" s="1"/>
  <c r="U157" i="13"/>
  <c r="CA157" i="13" s="1"/>
  <c r="T157" i="13"/>
  <c r="BZ157" i="13" s="1"/>
  <c r="S157" i="13"/>
  <c r="BY157" i="13" s="1"/>
  <c r="R157" i="13"/>
  <c r="BX157" i="13" s="1"/>
  <c r="Q157" i="13"/>
  <c r="BW157" i="13" s="1"/>
  <c r="P157" i="13"/>
  <c r="BV157" i="13" s="1"/>
  <c r="O157" i="13"/>
  <c r="BU157" i="13" s="1"/>
  <c r="N157" i="13"/>
  <c r="BT157" i="13" s="1"/>
  <c r="M157" i="13"/>
  <c r="L157" i="13"/>
  <c r="K157" i="13"/>
  <c r="J157" i="13"/>
  <c r="I157" i="13"/>
  <c r="H157" i="13"/>
  <c r="G157" i="13"/>
  <c r="F157" i="13"/>
  <c r="E157" i="13"/>
  <c r="D157" i="13"/>
  <c r="Y162" i="11"/>
  <c r="Y161" i="11"/>
  <c r="CE161" i="11" s="1"/>
  <c r="X161" i="11"/>
  <c r="CD161" i="11" s="1"/>
  <c r="W161" i="11"/>
  <c r="CC161" i="11" s="1"/>
  <c r="V161" i="11"/>
  <c r="CB161" i="11" s="1"/>
  <c r="U161" i="11"/>
  <c r="CA161" i="11" s="1"/>
  <c r="T161" i="11"/>
  <c r="BZ161" i="11" s="1"/>
  <c r="S161" i="11"/>
  <c r="BY161" i="11" s="1"/>
  <c r="R161" i="11"/>
  <c r="BX161" i="11" s="1"/>
  <c r="Q161" i="11"/>
  <c r="BW161" i="11" s="1"/>
  <c r="P161" i="11"/>
  <c r="BV161" i="11" s="1"/>
  <c r="O161" i="11"/>
  <c r="BU161" i="11" s="1"/>
  <c r="N161" i="11"/>
  <c r="BT161" i="11" s="1"/>
  <c r="M161" i="11"/>
  <c r="L161" i="11"/>
  <c r="K161" i="11"/>
  <c r="J161" i="11"/>
  <c r="I161" i="11"/>
  <c r="H161" i="11"/>
  <c r="G161" i="11"/>
  <c r="F161" i="11"/>
  <c r="E161" i="11"/>
  <c r="D161" i="11"/>
  <c r="Y160" i="11"/>
  <c r="CE160" i="11" s="1"/>
  <c r="X160" i="11"/>
  <c r="CD160" i="11" s="1"/>
  <c r="W160" i="11"/>
  <c r="CC160" i="11" s="1"/>
  <c r="V160" i="11"/>
  <c r="CB160" i="11" s="1"/>
  <c r="U160" i="11"/>
  <c r="CA160" i="11" s="1"/>
  <c r="T160" i="11"/>
  <c r="S160" i="11"/>
  <c r="BY160" i="11" s="1"/>
  <c r="R160" i="11"/>
  <c r="BX160" i="11" s="1"/>
  <c r="Q160" i="11"/>
  <c r="BW160" i="11" s="1"/>
  <c r="P160" i="11"/>
  <c r="BV160" i="11" s="1"/>
  <c r="O160" i="11"/>
  <c r="BU160" i="11" s="1"/>
  <c r="N160" i="11"/>
  <c r="BT160" i="11" s="1"/>
  <c r="M160" i="11"/>
  <c r="L160" i="11"/>
  <c r="K160" i="11"/>
  <c r="J160" i="11"/>
  <c r="I160" i="11"/>
  <c r="H160" i="11"/>
  <c r="G160" i="11"/>
  <c r="F160" i="11"/>
  <c r="E160" i="11"/>
  <c r="D160" i="11"/>
  <c r="Y159" i="11"/>
  <c r="CE159" i="11" s="1"/>
  <c r="X159" i="11"/>
  <c r="CD159" i="11" s="1"/>
  <c r="W159" i="11"/>
  <c r="CC159" i="11" s="1"/>
  <c r="V159" i="11"/>
  <c r="CB159" i="11" s="1"/>
  <c r="U159" i="11"/>
  <c r="CA159" i="11" s="1"/>
  <c r="T159" i="11"/>
  <c r="BZ159" i="11" s="1"/>
  <c r="S159" i="11"/>
  <c r="BY159" i="11" s="1"/>
  <c r="R159" i="11"/>
  <c r="BX159" i="11" s="1"/>
  <c r="Q159" i="11"/>
  <c r="BW159" i="11" s="1"/>
  <c r="P159" i="11"/>
  <c r="BV159" i="11" s="1"/>
  <c r="O159" i="11"/>
  <c r="BU159" i="11" s="1"/>
  <c r="N159" i="11"/>
  <c r="BT159" i="11" s="1"/>
  <c r="M159" i="11"/>
  <c r="L159" i="11"/>
  <c r="K159" i="11"/>
  <c r="J159" i="11"/>
  <c r="I159" i="11"/>
  <c r="H159" i="11"/>
  <c r="G159" i="11"/>
  <c r="F159" i="11"/>
  <c r="E159" i="11"/>
  <c r="D159" i="11"/>
  <c r="Y158" i="11"/>
  <c r="CE158" i="11" s="1"/>
  <c r="X158" i="11"/>
  <c r="CD158" i="11" s="1"/>
  <c r="W158" i="11"/>
  <c r="CC158" i="11" s="1"/>
  <c r="V158" i="11"/>
  <c r="CB158" i="11" s="1"/>
  <c r="U158" i="11"/>
  <c r="CA158" i="11" s="1"/>
  <c r="T158" i="11"/>
  <c r="BZ158" i="11" s="1"/>
  <c r="S158" i="11"/>
  <c r="BY158" i="11" s="1"/>
  <c r="R158" i="11"/>
  <c r="BX158" i="11" s="1"/>
  <c r="Q158" i="11"/>
  <c r="BW158" i="11" s="1"/>
  <c r="P158" i="11"/>
  <c r="BV158" i="11" s="1"/>
  <c r="O158" i="11"/>
  <c r="BU158" i="11" s="1"/>
  <c r="N158" i="11"/>
  <c r="BT158" i="11" s="1"/>
  <c r="M158" i="11"/>
  <c r="L158" i="11"/>
  <c r="K158" i="11"/>
  <c r="J158" i="11"/>
  <c r="I158" i="11"/>
  <c r="H158" i="11"/>
  <c r="G158" i="11"/>
  <c r="F158" i="11"/>
  <c r="E158" i="11"/>
  <c r="D158" i="11"/>
  <c r="Y157" i="11"/>
  <c r="CE157" i="11" s="1"/>
  <c r="X157" i="11"/>
  <c r="CD157" i="11" s="1"/>
  <c r="W157" i="11"/>
  <c r="CC157" i="11" s="1"/>
  <c r="V157" i="11"/>
  <c r="U157" i="11"/>
  <c r="CA157" i="11" s="1"/>
  <c r="T157" i="11"/>
  <c r="BZ157" i="11" s="1"/>
  <c r="S157" i="11"/>
  <c r="BY157" i="11" s="1"/>
  <c r="R157" i="11"/>
  <c r="BX157" i="11" s="1"/>
  <c r="Q157" i="11"/>
  <c r="BW157" i="11" s="1"/>
  <c r="P157" i="11"/>
  <c r="BV157" i="11" s="1"/>
  <c r="O157" i="11"/>
  <c r="BU157" i="11" s="1"/>
  <c r="N157" i="11"/>
  <c r="BT157" i="11" s="1"/>
  <c r="M157" i="11"/>
  <c r="L157" i="11"/>
  <c r="K157" i="11"/>
  <c r="J157" i="11"/>
  <c r="I157" i="11"/>
  <c r="H157" i="11"/>
  <c r="G157" i="11"/>
  <c r="F157" i="11"/>
  <c r="E157" i="11"/>
  <c r="D157" i="11"/>
  <c r="BP157" i="11" l="1"/>
  <c r="CB157" i="11"/>
  <c r="BR158" i="11"/>
  <c r="BP161" i="11"/>
  <c r="BQ157" i="13"/>
  <c r="BN160" i="11"/>
  <c r="BZ160" i="11"/>
  <c r="BS158" i="13"/>
  <c r="BO160" i="13"/>
  <c r="BQ161" i="13"/>
  <c r="BN159" i="13"/>
  <c r="BO159" i="11"/>
  <c r="BQ160" i="11"/>
  <c r="BN158" i="13"/>
  <c r="BP159" i="13"/>
  <c r="BS161" i="11"/>
  <c r="BP160" i="13"/>
  <c r="BS157" i="11"/>
  <c r="BR160" i="13"/>
  <c r="BN157" i="11"/>
  <c r="BP158" i="11"/>
  <c r="BR159" i="11"/>
  <c r="BN161" i="11"/>
  <c r="BQ157" i="11"/>
  <c r="BS158" i="11"/>
  <c r="BO160" i="11"/>
  <c r="BQ161" i="11"/>
  <c r="BR157" i="13"/>
  <c r="BR161" i="13"/>
  <c r="BR157" i="11"/>
  <c r="BN159" i="11"/>
  <c r="BP160" i="11"/>
  <c r="BR161" i="11"/>
  <c r="BS157" i="13"/>
  <c r="BO159" i="13"/>
  <c r="BQ160" i="13"/>
  <c r="BS161" i="13"/>
  <c r="BN158" i="11"/>
  <c r="BP159" i="11"/>
  <c r="BR160" i="11"/>
  <c r="BO158" i="13"/>
  <c r="BQ159" i="13"/>
  <c r="BS160" i="13"/>
  <c r="BO158" i="11"/>
  <c r="BQ159" i="11"/>
  <c r="BS160" i="11"/>
  <c r="BN157" i="13"/>
  <c r="BP158" i="13"/>
  <c r="BR159" i="13"/>
  <c r="BN161" i="13"/>
  <c r="BO157" i="13"/>
  <c r="BQ158" i="13"/>
  <c r="BS159" i="13"/>
  <c r="BO161" i="13"/>
  <c r="BO157" i="11"/>
  <c r="BQ158" i="11"/>
  <c r="BS159" i="11"/>
  <c r="BO161" i="11"/>
  <c r="BP157" i="13"/>
  <c r="BR158" i="13"/>
  <c r="BN160" i="13"/>
  <c r="BP161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84" i="13"/>
  <c r="CD84" i="13" s="1"/>
  <c r="X83" i="13"/>
  <c r="CD83" i="13" s="1"/>
  <c r="X82" i="13"/>
  <c r="CD82" i="13" s="1"/>
  <c r="X81" i="13"/>
  <c r="CD81" i="13" s="1"/>
  <c r="X80" i="13"/>
  <c r="CD80" i="13" s="1"/>
  <c r="X92" i="13"/>
  <c r="X84" i="11"/>
  <c r="CD84" i="11" s="1"/>
  <c r="X83" i="11"/>
  <c r="CD83" i="11" s="1"/>
  <c r="X82" i="11"/>
  <c r="CD82" i="11" s="1"/>
  <c r="X81" i="11"/>
  <c r="CD81" i="11" s="1"/>
  <c r="X80" i="11"/>
  <c r="CD80" i="11" s="1"/>
  <c r="X92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K979" i="23"/>
  <c r="G979" i="23"/>
  <c r="F979" i="23"/>
  <c r="E979" i="23"/>
  <c r="L979" i="23" s="1"/>
  <c r="D979" i="23"/>
  <c r="K978" i="23"/>
  <c r="G978" i="23"/>
  <c r="F978" i="23"/>
  <c r="E978" i="23"/>
  <c r="L978" i="23" s="1"/>
  <c r="D978" i="23"/>
  <c r="K977" i="23"/>
  <c r="G977" i="23"/>
  <c r="F977" i="23"/>
  <c r="E977" i="23"/>
  <c r="L977" i="23" s="1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K973" i="23"/>
  <c r="G973" i="23"/>
  <c r="F973" i="23"/>
  <c r="E973" i="23"/>
  <c r="L973" i="23" s="1"/>
  <c r="D973" i="23"/>
  <c r="K972" i="23"/>
  <c r="G972" i="23"/>
  <c r="F972" i="23"/>
  <c r="E972" i="23"/>
  <c r="L972" i="23" s="1"/>
  <c r="D972" i="23"/>
  <c r="K971" i="23"/>
  <c r="G971" i="23"/>
  <c r="F971" i="23"/>
  <c r="E971" i="23"/>
  <c r="L971" i="23" s="1"/>
  <c r="D971" i="23"/>
  <c r="K970" i="23"/>
  <c r="G970" i="23"/>
  <c r="F970" i="23"/>
  <c r="E970" i="23"/>
  <c r="L970" i="23" s="1"/>
  <c r="D970" i="23"/>
  <c r="K969" i="23"/>
  <c r="G969" i="23"/>
  <c r="F969" i="23"/>
  <c r="E969" i="23"/>
  <c r="L969" i="23" s="1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K965" i="23"/>
  <c r="G965" i="23"/>
  <c r="F965" i="23"/>
  <c r="E965" i="23"/>
  <c r="L965" i="23" s="1"/>
  <c r="D965" i="23"/>
  <c r="K964" i="23"/>
  <c r="G964" i="23"/>
  <c r="F964" i="23"/>
  <c r="E964" i="23"/>
  <c r="L964" i="23" s="1"/>
  <c r="D964" i="23"/>
  <c r="K963" i="23"/>
  <c r="G963" i="23"/>
  <c r="F963" i="23"/>
  <c r="E963" i="23"/>
  <c r="L963" i="23" s="1"/>
  <c r="D963" i="23"/>
  <c r="K962" i="23"/>
  <c r="G962" i="23"/>
  <c r="F962" i="23"/>
  <c r="E962" i="23"/>
  <c r="L962" i="23" s="1"/>
  <c r="D962" i="23"/>
  <c r="K961" i="23"/>
  <c r="G961" i="23"/>
  <c r="F961" i="23"/>
  <c r="E961" i="23"/>
  <c r="L961" i="23" s="1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K951" i="23"/>
  <c r="G951" i="23"/>
  <c r="F951" i="23"/>
  <c r="E951" i="23"/>
  <c r="L951" i="23" s="1"/>
  <c r="D951" i="23"/>
  <c r="K950" i="23"/>
  <c r="G950" i="23"/>
  <c r="F950" i="23"/>
  <c r="E950" i="23"/>
  <c r="L950" i="23" s="1"/>
  <c r="D950" i="23"/>
  <c r="K949" i="23"/>
  <c r="G949" i="23"/>
  <c r="F949" i="23"/>
  <c r="E949" i="23"/>
  <c r="L949" i="23" s="1"/>
  <c r="D949" i="23"/>
  <c r="K948" i="23"/>
  <c r="G948" i="23"/>
  <c r="F948" i="23"/>
  <c r="E948" i="23"/>
  <c r="L948" i="23" s="1"/>
  <c r="D948" i="23"/>
  <c r="K947" i="23"/>
  <c r="G947" i="23"/>
  <c r="F947" i="23"/>
  <c r="E947" i="23"/>
  <c r="L947" i="23" s="1"/>
  <c r="D947" i="23"/>
  <c r="K946" i="23"/>
  <c r="G946" i="23"/>
  <c r="F946" i="23"/>
  <c r="E946" i="23"/>
  <c r="L946" i="23" s="1"/>
  <c r="D946" i="23"/>
  <c r="K945" i="23"/>
  <c r="G945" i="23"/>
  <c r="F945" i="23"/>
  <c r="E945" i="23"/>
  <c r="L945" i="23" s="1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K935" i="23"/>
  <c r="G935" i="23"/>
  <c r="F935" i="23"/>
  <c r="E935" i="23"/>
  <c r="L935" i="23" s="1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06" i="14"/>
  <c r="X98" i="14"/>
  <c r="CD98" i="14" s="1"/>
  <c r="X97" i="14"/>
  <c r="CD97" i="14" s="1"/>
  <c r="X96" i="14"/>
  <c r="CD96" i="14" s="1"/>
  <c r="X95" i="14"/>
  <c r="CD95" i="14" s="1"/>
  <c r="X94" i="14"/>
  <c r="CD94" i="14" s="1"/>
  <c r="X92" i="14"/>
  <c r="X85" i="14"/>
  <c r="X98" i="15"/>
  <c r="CD98" i="15" s="1"/>
  <c r="X97" i="15"/>
  <c r="CD97" i="15" s="1"/>
  <c r="X96" i="15"/>
  <c r="CD96" i="15" s="1"/>
  <c r="X95" i="15"/>
  <c r="CD95" i="15" s="1"/>
  <c r="X94" i="15"/>
  <c r="CD94" i="15" s="1"/>
  <c r="X106" i="15"/>
  <c r="X92" i="15"/>
  <c r="X85" i="15"/>
  <c r="V113" i="11"/>
  <c r="X106" i="11"/>
  <c r="W106" i="11"/>
  <c r="V106" i="11"/>
  <c r="X162" i="11"/>
  <c r="W162" i="11"/>
  <c r="V99" i="11"/>
  <c r="V162" i="11" s="1"/>
  <c r="CB162" i="11" s="1"/>
  <c r="X106" i="13"/>
  <c r="X162" i="13"/>
  <c r="CD162" i="13" s="1"/>
  <c r="CD85" i="11" l="1"/>
  <c r="CD85" i="13"/>
  <c r="CD99" i="14"/>
  <c r="CD99" i="15"/>
  <c r="X115" i="15"/>
  <c r="CD115" i="15" s="1"/>
  <c r="X118" i="14"/>
  <c r="CD118" i="14" s="1"/>
  <c r="X119" i="15"/>
  <c r="CD119" i="15" s="1"/>
  <c r="X119" i="14"/>
  <c r="CD119" i="14" s="1"/>
  <c r="X115" i="14"/>
  <c r="CD115" i="14" s="1"/>
  <c r="X160" i="15"/>
  <c r="CD160" i="15" s="1"/>
  <c r="X118" i="15"/>
  <c r="CD118" i="15" s="1"/>
  <c r="X158" i="14"/>
  <c r="CD158" i="14" s="1"/>
  <c r="X116" i="14"/>
  <c r="CD116" i="14" s="1"/>
  <c r="X158" i="15"/>
  <c r="CD158" i="15" s="1"/>
  <c r="X116" i="15"/>
  <c r="CD116" i="15" s="1"/>
  <c r="X159" i="14"/>
  <c r="CD159" i="14" s="1"/>
  <c r="X117" i="14"/>
  <c r="CD117" i="14" s="1"/>
  <c r="X159" i="15"/>
  <c r="CD159" i="15" s="1"/>
  <c r="X117" i="15"/>
  <c r="CD117" i="15" s="1"/>
  <c r="X85" i="13"/>
  <c r="X161" i="14"/>
  <c r="CD161" i="14" s="1"/>
  <c r="X85" i="11"/>
  <c r="X161" i="15"/>
  <c r="CD161" i="15" s="1"/>
  <c r="X99" i="14"/>
  <c r="X162" i="14" s="1"/>
  <c r="CD162" i="14" s="1"/>
  <c r="X157" i="14"/>
  <c r="CD157" i="14" s="1"/>
  <c r="X99" i="15"/>
  <c r="X162" i="15" s="1"/>
  <c r="CD162" i="15" s="1"/>
  <c r="X157" i="15"/>
  <c r="CD157" i="15" s="1"/>
  <c r="X160" i="14"/>
  <c r="CD160" i="14" s="1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CD120" i="14" l="1"/>
  <c r="CD120" i="15"/>
  <c r="X120" i="15"/>
  <c r="X120" i="14"/>
  <c r="W119" i="13"/>
  <c r="CC119" i="13" s="1"/>
  <c r="V119" i="13"/>
  <c r="CB119" i="13" s="1"/>
  <c r="W118" i="13"/>
  <c r="CC118" i="13" s="1"/>
  <c r="V118" i="13"/>
  <c r="CB118" i="13" s="1"/>
  <c r="W117" i="13"/>
  <c r="CC117" i="13" s="1"/>
  <c r="V117" i="13"/>
  <c r="CB117" i="13" s="1"/>
  <c r="W116" i="13"/>
  <c r="CC116" i="13" s="1"/>
  <c r="V116" i="13"/>
  <c r="CB116" i="13" s="1"/>
  <c r="W115" i="13"/>
  <c r="CC115" i="13" s="1"/>
  <c r="V115" i="13"/>
  <c r="CB115" i="13" s="1"/>
  <c r="V113" i="13"/>
  <c r="W106" i="13"/>
  <c r="V106" i="13"/>
  <c r="W162" i="13"/>
  <c r="CC162" i="13" s="1"/>
  <c r="V99" i="13"/>
  <c r="V162" i="13" s="1"/>
  <c r="CB162" i="13" s="1"/>
  <c r="W84" i="11"/>
  <c r="CC84" i="11" s="1"/>
  <c r="W83" i="11"/>
  <c r="CC83" i="11" s="1"/>
  <c r="W82" i="11"/>
  <c r="CC82" i="11" s="1"/>
  <c r="W81" i="11"/>
  <c r="CC81" i="11" s="1"/>
  <c r="W80" i="11"/>
  <c r="CC80" i="11" s="1"/>
  <c r="W92" i="11"/>
  <c r="W84" i="13"/>
  <c r="CC84" i="13" s="1"/>
  <c r="W83" i="13"/>
  <c r="CC83" i="13" s="1"/>
  <c r="W82" i="13"/>
  <c r="CC82" i="13" s="1"/>
  <c r="W81" i="13"/>
  <c r="CC81" i="13" s="1"/>
  <c r="W80" i="13"/>
  <c r="CC80" i="13" s="1"/>
  <c r="CC85" i="13" s="1"/>
  <c r="W92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W106" i="15"/>
  <c r="W98" i="15"/>
  <c r="CC98" i="15" s="1"/>
  <c r="W97" i="15"/>
  <c r="CC97" i="15" s="1"/>
  <c r="W96" i="15"/>
  <c r="CC96" i="15" s="1"/>
  <c r="W95" i="15"/>
  <c r="CC95" i="15" s="1"/>
  <c r="W94" i="15"/>
  <c r="CC94" i="15" s="1"/>
  <c r="V98" i="15"/>
  <c r="CB98" i="15" s="1"/>
  <c r="V97" i="15"/>
  <c r="CB97" i="15" s="1"/>
  <c r="V96" i="15"/>
  <c r="CB96" i="15" s="1"/>
  <c r="V95" i="15"/>
  <c r="CB95" i="15" s="1"/>
  <c r="V94" i="15"/>
  <c r="CB94" i="15" s="1"/>
  <c r="W92" i="15"/>
  <c r="W85" i="15"/>
  <c r="W106" i="14"/>
  <c r="W98" i="14"/>
  <c r="CC98" i="14" s="1"/>
  <c r="W97" i="14"/>
  <c r="CC97" i="14" s="1"/>
  <c r="W96" i="14"/>
  <c r="CC96" i="14" s="1"/>
  <c r="W95" i="14"/>
  <c r="CC95" i="14" s="1"/>
  <c r="W94" i="14"/>
  <c r="CC94" i="14" s="1"/>
  <c r="V98" i="14"/>
  <c r="CB98" i="14" s="1"/>
  <c r="V97" i="14"/>
  <c r="CB97" i="14" s="1"/>
  <c r="V96" i="14"/>
  <c r="CB96" i="14" s="1"/>
  <c r="V95" i="14"/>
  <c r="CB95" i="14" s="1"/>
  <c r="V94" i="14"/>
  <c r="CB94" i="14" s="1"/>
  <c r="W92" i="14"/>
  <c r="W85" i="14"/>
  <c r="CC99" i="15" l="1"/>
  <c r="CC85" i="11"/>
  <c r="CC99" i="14"/>
  <c r="CB99" i="14"/>
  <c r="CB120" i="13"/>
  <c r="CC120" i="13"/>
  <c r="CB99" i="15"/>
  <c r="W159" i="14"/>
  <c r="CC159" i="14" s="1"/>
  <c r="W160" i="14"/>
  <c r="CC160" i="14" s="1"/>
  <c r="W161" i="14"/>
  <c r="CC161" i="14" s="1"/>
  <c r="W115" i="14"/>
  <c r="CC115" i="14" s="1"/>
  <c r="W158" i="14"/>
  <c r="CC158" i="14" s="1"/>
  <c r="W161" i="15"/>
  <c r="CC161" i="15" s="1"/>
  <c r="W118" i="14"/>
  <c r="CC118" i="14" s="1"/>
  <c r="V115" i="14"/>
  <c r="CB115" i="14" s="1"/>
  <c r="V157" i="14"/>
  <c r="CB157" i="14" s="1"/>
  <c r="W116" i="15"/>
  <c r="CC116" i="15" s="1"/>
  <c r="W158" i="15"/>
  <c r="CC158" i="15" s="1"/>
  <c r="V116" i="14"/>
  <c r="CB116" i="14" s="1"/>
  <c r="V158" i="14"/>
  <c r="CB158" i="14" s="1"/>
  <c r="W117" i="15"/>
  <c r="CC117" i="15" s="1"/>
  <c r="W159" i="15"/>
  <c r="CC159" i="15" s="1"/>
  <c r="V117" i="14"/>
  <c r="CB117" i="14" s="1"/>
  <c r="V159" i="14"/>
  <c r="CB159" i="14" s="1"/>
  <c r="V115" i="15"/>
  <c r="CB115" i="15" s="1"/>
  <c r="V157" i="15"/>
  <c r="CB157" i="15" s="1"/>
  <c r="V118" i="14"/>
  <c r="CB118" i="14" s="1"/>
  <c r="V160" i="14"/>
  <c r="CB160" i="14" s="1"/>
  <c r="V116" i="15"/>
  <c r="CB116" i="15" s="1"/>
  <c r="V158" i="15"/>
  <c r="CB158" i="15" s="1"/>
  <c r="W118" i="15"/>
  <c r="CC118" i="15" s="1"/>
  <c r="W160" i="15"/>
  <c r="CC160" i="15" s="1"/>
  <c r="W116" i="14"/>
  <c r="CC116" i="14" s="1"/>
  <c r="V119" i="14"/>
  <c r="CB119" i="14" s="1"/>
  <c r="V161" i="14"/>
  <c r="CB161" i="14" s="1"/>
  <c r="V117" i="15"/>
  <c r="CB117" i="15" s="1"/>
  <c r="V159" i="15"/>
  <c r="CB159" i="15" s="1"/>
  <c r="W99" i="14"/>
  <c r="W157" i="14"/>
  <c r="CC157" i="14" s="1"/>
  <c r="W117" i="14"/>
  <c r="CC117" i="14" s="1"/>
  <c r="V118" i="15"/>
  <c r="CB118" i="15" s="1"/>
  <c r="V160" i="15"/>
  <c r="CB160" i="15" s="1"/>
  <c r="V119" i="15"/>
  <c r="CB119" i="15" s="1"/>
  <c r="V161" i="15"/>
  <c r="CB161" i="15" s="1"/>
  <c r="W119" i="14"/>
  <c r="CC119" i="14" s="1"/>
  <c r="W115" i="15"/>
  <c r="CC115" i="15" s="1"/>
  <c r="W99" i="15"/>
  <c r="W157" i="15"/>
  <c r="CC157" i="15" s="1"/>
  <c r="V120" i="13"/>
  <c r="W119" i="15"/>
  <c r="CC119" i="15" s="1"/>
  <c r="V99" i="15"/>
  <c r="V99" i="14"/>
  <c r="W120" i="13"/>
  <c r="W85" i="13"/>
  <c r="W85" i="11"/>
  <c r="CB120" i="14" l="1"/>
  <c r="CC120" i="14"/>
  <c r="CB120" i="15"/>
  <c r="CC120" i="15"/>
  <c r="V120" i="14"/>
  <c r="V120" i="15"/>
  <c r="W120" i="14"/>
  <c r="W120" i="15"/>
  <c r="V78" i="13"/>
  <c r="V84" i="13"/>
  <c r="CB84" i="13" s="1"/>
  <c r="V83" i="13"/>
  <c r="CB83" i="13" s="1"/>
  <c r="V82" i="13"/>
  <c r="CB82" i="13" s="1"/>
  <c r="V81" i="13"/>
  <c r="CB81" i="13" s="1"/>
  <c r="V80" i="13"/>
  <c r="CB80" i="13" s="1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CB85" i="13" l="1"/>
  <c r="V85" i="13"/>
  <c r="V84" i="11"/>
  <c r="CB84" i="11" s="1"/>
  <c r="V83" i="11"/>
  <c r="CB83" i="11" s="1"/>
  <c r="V82" i="11"/>
  <c r="CB82" i="11" s="1"/>
  <c r="V81" i="11"/>
  <c r="CB81" i="11" s="1"/>
  <c r="V80" i="11"/>
  <c r="CB80" i="11" s="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55" i="15"/>
  <c r="U155" i="15"/>
  <c r="T155" i="15"/>
  <c r="S155" i="15"/>
  <c r="R155" i="15"/>
  <c r="Q155" i="15"/>
  <c r="V155" i="14"/>
  <c r="U155" i="14"/>
  <c r="T155" i="14"/>
  <c r="S155" i="14"/>
  <c r="R155" i="14"/>
  <c r="Q155" i="14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V92" i="15"/>
  <c r="U92" i="15"/>
  <c r="T92" i="15"/>
  <c r="S92" i="15"/>
  <c r="R92" i="15"/>
  <c r="Q92" i="15"/>
  <c r="V92" i="14"/>
  <c r="U92" i="14"/>
  <c r="T92" i="14"/>
  <c r="S92" i="14"/>
  <c r="R92" i="14"/>
  <c r="Q92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8" i="15"/>
  <c r="U78" i="15"/>
  <c r="T78" i="15"/>
  <c r="S78" i="15"/>
  <c r="R78" i="15"/>
  <c r="Q78" i="15"/>
  <c r="V78" i="14"/>
  <c r="U78" i="14"/>
  <c r="T78" i="14"/>
  <c r="S78" i="14"/>
  <c r="R78" i="14"/>
  <c r="Q78" i="14"/>
  <c r="V71" i="15"/>
  <c r="U71" i="15"/>
  <c r="T71" i="15"/>
  <c r="S71" i="15"/>
  <c r="R71" i="15"/>
  <c r="Q71" i="15"/>
  <c r="V71" i="14"/>
  <c r="U71" i="14"/>
  <c r="T71" i="14"/>
  <c r="S71" i="14"/>
  <c r="R71" i="14"/>
  <c r="Q71" i="14"/>
  <c r="V64" i="15"/>
  <c r="U64" i="15"/>
  <c r="T64" i="15"/>
  <c r="S64" i="15"/>
  <c r="R64" i="15"/>
  <c r="Q64" i="15"/>
  <c r="V64" i="14"/>
  <c r="U64" i="14"/>
  <c r="T64" i="14"/>
  <c r="S64" i="14"/>
  <c r="R64" i="14"/>
  <c r="Q64" i="14"/>
  <c r="V57" i="15"/>
  <c r="U57" i="15"/>
  <c r="T57" i="15"/>
  <c r="S57" i="15"/>
  <c r="R57" i="15"/>
  <c r="Q57" i="15"/>
  <c r="V57" i="14"/>
  <c r="U57" i="14"/>
  <c r="T57" i="14"/>
  <c r="S57" i="14"/>
  <c r="R57" i="14"/>
  <c r="Q57" i="14"/>
  <c r="V50" i="15"/>
  <c r="U50" i="15"/>
  <c r="T50" i="15"/>
  <c r="S50" i="15"/>
  <c r="R50" i="15"/>
  <c r="Q50" i="15"/>
  <c r="V50" i="14"/>
  <c r="U50" i="14"/>
  <c r="T50" i="14"/>
  <c r="S50" i="14"/>
  <c r="R50" i="14"/>
  <c r="Q50" i="14"/>
  <c r="V43" i="15"/>
  <c r="U43" i="15"/>
  <c r="T43" i="15"/>
  <c r="S43" i="15"/>
  <c r="R43" i="15"/>
  <c r="Q43" i="15"/>
  <c r="V43" i="14"/>
  <c r="U43" i="14"/>
  <c r="T43" i="14"/>
  <c r="S43" i="14"/>
  <c r="R43" i="14"/>
  <c r="Q43" i="14"/>
  <c r="V36" i="15"/>
  <c r="U36" i="15"/>
  <c r="T36" i="15"/>
  <c r="S36" i="15"/>
  <c r="R36" i="15"/>
  <c r="Q36" i="15"/>
  <c r="V36" i="14"/>
  <c r="U36" i="14"/>
  <c r="T36" i="14"/>
  <c r="S36" i="14"/>
  <c r="R36" i="14"/>
  <c r="Q36" i="14"/>
  <c r="V29" i="15"/>
  <c r="U29" i="15"/>
  <c r="T29" i="15"/>
  <c r="S29" i="15"/>
  <c r="R29" i="15"/>
  <c r="Q29" i="15"/>
  <c r="V29" i="14"/>
  <c r="U29" i="14"/>
  <c r="T29" i="14"/>
  <c r="S29" i="14"/>
  <c r="R29" i="14"/>
  <c r="Q29" i="14"/>
  <c r="V22" i="15"/>
  <c r="U22" i="15"/>
  <c r="T22" i="15"/>
  <c r="S22" i="15"/>
  <c r="R22" i="15"/>
  <c r="Q22" i="15"/>
  <c r="V22" i="14"/>
  <c r="U22" i="14"/>
  <c r="T22" i="14"/>
  <c r="S22" i="14"/>
  <c r="R22" i="14"/>
  <c r="Q22" i="14"/>
  <c r="V15" i="15"/>
  <c r="U15" i="15"/>
  <c r="T15" i="15"/>
  <c r="S15" i="15"/>
  <c r="R15" i="15"/>
  <c r="Q15" i="15"/>
  <c r="V15" i="14"/>
  <c r="U15" i="14"/>
  <c r="T15" i="14"/>
  <c r="S15" i="14"/>
  <c r="R15" i="14"/>
  <c r="Q15" i="14"/>
  <c r="CB85" i="11" l="1"/>
  <c r="W162" i="15"/>
  <c r="CC162" i="15" s="1"/>
  <c r="V162" i="15"/>
  <c r="CB162" i="15" s="1"/>
  <c r="V162" i="14"/>
  <c r="CB162" i="14" s="1"/>
  <c r="W162" i="14"/>
  <c r="CC162" i="14" s="1"/>
  <c r="V85" i="11"/>
  <c r="U78" i="11" l="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CA84" i="11" s="1"/>
  <c r="U83" i="11"/>
  <c r="CA83" i="11" s="1"/>
  <c r="U82" i="11"/>
  <c r="CA82" i="11" s="1"/>
  <c r="U81" i="11"/>
  <c r="CA81" i="11" s="1"/>
  <c r="U80" i="11"/>
  <c r="CA80" i="11" s="1"/>
  <c r="U92" i="11"/>
  <c r="U84" i="13"/>
  <c r="CA84" i="13" s="1"/>
  <c r="U83" i="13"/>
  <c r="CA83" i="13" s="1"/>
  <c r="U82" i="13"/>
  <c r="CA82" i="13" s="1"/>
  <c r="U81" i="13"/>
  <c r="CA81" i="13" s="1"/>
  <c r="U80" i="13"/>
  <c r="CA80" i="13" s="1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CA85" i="13" l="1"/>
  <c r="CA85" i="11"/>
  <c r="U85" i="11"/>
  <c r="U85" i="13"/>
  <c r="U113" i="11"/>
  <c r="U106" i="11"/>
  <c r="U99" i="11"/>
  <c r="U162" i="11" s="1"/>
  <c r="CA162" i="11" s="1"/>
  <c r="U119" i="13"/>
  <c r="CA119" i="13" s="1"/>
  <c r="U118" i="13"/>
  <c r="CA118" i="13" s="1"/>
  <c r="U117" i="13"/>
  <c r="CA117" i="13" s="1"/>
  <c r="U116" i="13"/>
  <c r="CA116" i="13" s="1"/>
  <c r="U115" i="13"/>
  <c r="CA115" i="13" s="1"/>
  <c r="T119" i="13"/>
  <c r="BZ119" i="13" s="1"/>
  <c r="T118" i="13"/>
  <c r="BZ118" i="13" s="1"/>
  <c r="T117" i="13"/>
  <c r="BZ117" i="13" s="1"/>
  <c r="T116" i="13"/>
  <c r="BZ116" i="13" s="1"/>
  <c r="T115" i="13"/>
  <c r="BZ115" i="13" s="1"/>
  <c r="U113" i="13"/>
  <c r="U106" i="13"/>
  <c r="U99" i="13"/>
  <c r="U162" i="13" s="1"/>
  <c r="CA162" i="13" s="1"/>
  <c r="U98" i="14"/>
  <c r="CA98" i="14" s="1"/>
  <c r="U97" i="14"/>
  <c r="CA97" i="14" s="1"/>
  <c r="U96" i="14"/>
  <c r="CA96" i="14" s="1"/>
  <c r="U95" i="14"/>
  <c r="CA95" i="14" s="1"/>
  <c r="U94" i="14"/>
  <c r="CA94" i="14" s="1"/>
  <c r="U98" i="15"/>
  <c r="CA98" i="15" s="1"/>
  <c r="U97" i="15"/>
  <c r="CA97" i="15" s="1"/>
  <c r="U96" i="15"/>
  <c r="CA96" i="15" s="1"/>
  <c r="U95" i="15"/>
  <c r="CA95" i="15" s="1"/>
  <c r="U94" i="15"/>
  <c r="CA94" i="15" s="1"/>
  <c r="CA120" i="13" l="1"/>
  <c r="CA99" i="14"/>
  <c r="BZ120" i="13"/>
  <c r="CA99" i="15"/>
  <c r="U158" i="14"/>
  <c r="CA158" i="14" s="1"/>
  <c r="U157" i="15"/>
  <c r="CA157" i="15" s="1"/>
  <c r="U157" i="14"/>
  <c r="CA157" i="14" s="1"/>
  <c r="U116" i="14"/>
  <c r="CA116" i="14" s="1"/>
  <c r="U117" i="14"/>
  <c r="CA117" i="14" s="1"/>
  <c r="U159" i="14"/>
  <c r="CA159" i="14" s="1"/>
  <c r="U118" i="15"/>
  <c r="CA118" i="15" s="1"/>
  <c r="U160" i="15"/>
  <c r="CA160" i="15" s="1"/>
  <c r="U118" i="14"/>
  <c r="CA118" i="14" s="1"/>
  <c r="U160" i="14"/>
  <c r="CA160" i="14" s="1"/>
  <c r="U116" i="15"/>
  <c r="CA116" i="15" s="1"/>
  <c r="U158" i="15"/>
  <c r="CA158" i="15" s="1"/>
  <c r="U119" i="14"/>
  <c r="CA119" i="14" s="1"/>
  <c r="U161" i="14"/>
  <c r="CA161" i="14" s="1"/>
  <c r="U117" i="15"/>
  <c r="CA117" i="15" s="1"/>
  <c r="U159" i="15"/>
  <c r="CA159" i="15" s="1"/>
  <c r="U119" i="15"/>
  <c r="CA119" i="15" s="1"/>
  <c r="U161" i="15"/>
  <c r="CA161" i="15" s="1"/>
  <c r="U99" i="14"/>
  <c r="U162" i="14" s="1"/>
  <c r="CA162" i="14" s="1"/>
  <c r="U115" i="14"/>
  <c r="CA115" i="14" s="1"/>
  <c r="U99" i="15"/>
  <c r="U162" i="15" s="1"/>
  <c r="CA162" i="15" s="1"/>
  <c r="T120" i="13"/>
  <c r="U115" i="15"/>
  <c r="CA115" i="15" s="1"/>
  <c r="U120" i="13"/>
  <c r="CA120" i="14" l="1"/>
  <c r="CA120" i="15"/>
  <c r="U120" i="15"/>
  <c r="U120" i="14"/>
  <c r="T113" i="13" l="1"/>
  <c r="T106" i="13"/>
  <c r="T99" i="13"/>
  <c r="T162" i="13" s="1"/>
  <c r="BZ162" i="13" s="1"/>
  <c r="T113" i="11"/>
  <c r="T106" i="11"/>
  <c r="T99" i="11"/>
  <c r="T162" i="11" s="1"/>
  <c r="BZ162" i="11" s="1"/>
  <c r="T84" i="13"/>
  <c r="BZ84" i="13" s="1"/>
  <c r="T83" i="13"/>
  <c r="BZ83" i="13" s="1"/>
  <c r="T82" i="13"/>
  <c r="BZ82" i="13" s="1"/>
  <c r="T81" i="13"/>
  <c r="BZ81" i="13" s="1"/>
  <c r="T80" i="13"/>
  <c r="BZ80" i="13" s="1"/>
  <c r="T78" i="13"/>
  <c r="T84" i="11"/>
  <c r="BZ84" i="11" s="1"/>
  <c r="T83" i="11"/>
  <c r="BZ83" i="11" s="1"/>
  <c r="T82" i="11"/>
  <c r="BZ82" i="11" s="1"/>
  <c r="T81" i="11"/>
  <c r="BZ81" i="11" s="1"/>
  <c r="T80" i="11"/>
  <c r="BZ80" i="11" s="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BZ85" i="13" l="1"/>
  <c r="BZ85" i="11"/>
  <c r="T85" i="11"/>
  <c r="T85" i="13"/>
  <c r="T98" i="15"/>
  <c r="BZ98" i="15" s="1"/>
  <c r="T97" i="15"/>
  <c r="BZ97" i="15" s="1"/>
  <c r="T96" i="15"/>
  <c r="BZ96" i="15" s="1"/>
  <c r="T95" i="15"/>
  <c r="BZ95" i="15" s="1"/>
  <c r="T94" i="15"/>
  <c r="BZ94" i="15" s="1"/>
  <c r="T98" i="14"/>
  <c r="BZ98" i="14" s="1"/>
  <c r="T97" i="14"/>
  <c r="BZ97" i="14" s="1"/>
  <c r="T96" i="14"/>
  <c r="BZ96" i="14" s="1"/>
  <c r="T95" i="14"/>
  <c r="BZ95" i="14" s="1"/>
  <c r="T94" i="14"/>
  <c r="BZ94" i="14" s="1"/>
  <c r="BZ99" i="14" l="1"/>
  <c r="BZ99" i="15"/>
  <c r="T157" i="14"/>
  <c r="BZ157" i="14" s="1"/>
  <c r="T157" i="15"/>
  <c r="BZ157" i="15" s="1"/>
  <c r="T115" i="15"/>
  <c r="BZ115" i="15" s="1"/>
  <c r="T116" i="15"/>
  <c r="BZ116" i="15" s="1"/>
  <c r="T158" i="15"/>
  <c r="BZ158" i="15" s="1"/>
  <c r="T117" i="15"/>
  <c r="BZ117" i="15" s="1"/>
  <c r="T159" i="15"/>
  <c r="BZ159" i="15" s="1"/>
  <c r="T118" i="15"/>
  <c r="BZ118" i="15" s="1"/>
  <c r="T160" i="15"/>
  <c r="BZ160" i="15" s="1"/>
  <c r="T116" i="14"/>
  <c r="BZ116" i="14" s="1"/>
  <c r="T158" i="14"/>
  <c r="BZ158" i="14" s="1"/>
  <c r="T119" i="15"/>
  <c r="BZ119" i="15" s="1"/>
  <c r="T161" i="15"/>
  <c r="BZ161" i="15" s="1"/>
  <c r="T117" i="14"/>
  <c r="BZ117" i="14" s="1"/>
  <c r="T159" i="14"/>
  <c r="BZ159" i="14" s="1"/>
  <c r="T118" i="14"/>
  <c r="BZ118" i="14" s="1"/>
  <c r="T160" i="14"/>
  <c r="BZ160" i="14" s="1"/>
  <c r="T119" i="14"/>
  <c r="BZ119" i="14" s="1"/>
  <c r="T161" i="14"/>
  <c r="BZ161" i="14" s="1"/>
  <c r="T115" i="14"/>
  <c r="BZ115" i="14" s="1"/>
  <c r="T99" i="14"/>
  <c r="T162" i="14" s="1"/>
  <c r="BZ162" i="14" s="1"/>
  <c r="T99" i="15"/>
  <c r="T162" i="15" s="1"/>
  <c r="BZ162" i="15" s="1"/>
  <c r="BZ120" i="14" l="1"/>
  <c r="BZ120" i="15"/>
  <c r="T120" i="15"/>
  <c r="T120" i="14"/>
  <c r="S84" i="11" l="1"/>
  <c r="BY84" i="11" s="1"/>
  <c r="S83" i="11"/>
  <c r="BY83" i="11" s="1"/>
  <c r="S82" i="11"/>
  <c r="BY82" i="11" s="1"/>
  <c r="S81" i="11"/>
  <c r="BY81" i="11" s="1"/>
  <c r="S80" i="11"/>
  <c r="BY80" i="11" s="1"/>
  <c r="S92" i="11"/>
  <c r="S84" i="13"/>
  <c r="BY84" i="13" s="1"/>
  <c r="S83" i="13"/>
  <c r="BY83" i="13" s="1"/>
  <c r="S82" i="13"/>
  <c r="BY82" i="13" s="1"/>
  <c r="S81" i="13"/>
  <c r="BY81" i="13" s="1"/>
  <c r="S80" i="13"/>
  <c r="BY80" i="13" s="1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BY85" i="11" l="1"/>
  <c r="BY85" i="13"/>
  <c r="S85" i="11"/>
  <c r="S85" i="13"/>
  <c r="BM154" i="11"/>
  <c r="BM153" i="11"/>
  <c r="BM152" i="11"/>
  <c r="BM151" i="11"/>
  <c r="BM150" i="11"/>
  <c r="BM147" i="11"/>
  <c r="BM146" i="11"/>
  <c r="BM145" i="11"/>
  <c r="BM144" i="11"/>
  <c r="BM143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91" i="11"/>
  <c r="BM90" i="11"/>
  <c r="BM89" i="11"/>
  <c r="BM88" i="11"/>
  <c r="BM87" i="11"/>
  <c r="BM77" i="11"/>
  <c r="BM76" i="11"/>
  <c r="BM75" i="11"/>
  <c r="BM74" i="11"/>
  <c r="BM73" i="11"/>
  <c r="BM70" i="11"/>
  <c r="BM69" i="11"/>
  <c r="BM68" i="11"/>
  <c r="BM67" i="11"/>
  <c r="BM66" i="11"/>
  <c r="BM63" i="11"/>
  <c r="BM62" i="11"/>
  <c r="BM61" i="11"/>
  <c r="BM60" i="11"/>
  <c r="BM59" i="11"/>
  <c r="BM56" i="11"/>
  <c r="BM55" i="11"/>
  <c r="BM54" i="11"/>
  <c r="BM53" i="11"/>
  <c r="BM52" i="11"/>
  <c r="BM49" i="11"/>
  <c r="BM48" i="11"/>
  <c r="BM47" i="11"/>
  <c r="BM46" i="11"/>
  <c r="BM45" i="11"/>
  <c r="BM42" i="11"/>
  <c r="BM41" i="11"/>
  <c r="BM40" i="11"/>
  <c r="BM39" i="11"/>
  <c r="BM38" i="11"/>
  <c r="BM35" i="11"/>
  <c r="BM34" i="11"/>
  <c r="BM33" i="11"/>
  <c r="BM32" i="11"/>
  <c r="BM31" i="11"/>
  <c r="BM28" i="11"/>
  <c r="BM27" i="11"/>
  <c r="BM26" i="11"/>
  <c r="BM25" i="11"/>
  <c r="BM24" i="11"/>
  <c r="BM21" i="11"/>
  <c r="BM20" i="11"/>
  <c r="BM19" i="11"/>
  <c r="BM18" i="11"/>
  <c r="BM17" i="11"/>
  <c r="BM14" i="11"/>
  <c r="BM13" i="11"/>
  <c r="BM12" i="11"/>
  <c r="BM11" i="11"/>
  <c r="BM10" i="11"/>
  <c r="S113" i="11"/>
  <c r="S106" i="11"/>
  <c r="S99" i="11"/>
  <c r="S162" i="11" s="1"/>
  <c r="BY162" i="11" s="1"/>
  <c r="BM154" i="13"/>
  <c r="BM153" i="13"/>
  <c r="BM152" i="13"/>
  <c r="BM151" i="13"/>
  <c r="BM150" i="13"/>
  <c r="BM147" i="13"/>
  <c r="BM146" i="13"/>
  <c r="BM145" i="13"/>
  <c r="BM144" i="13"/>
  <c r="BM143" i="13"/>
  <c r="BM133" i="13"/>
  <c r="BM132" i="13"/>
  <c r="BM131" i="13"/>
  <c r="BM130" i="13"/>
  <c r="BM129" i="13"/>
  <c r="BM126" i="13"/>
  <c r="BM125" i="13"/>
  <c r="BM124" i="13"/>
  <c r="BM123" i="13"/>
  <c r="BM122" i="13"/>
  <c r="BM112" i="13"/>
  <c r="BM111" i="13"/>
  <c r="BM110" i="13"/>
  <c r="BM109" i="13"/>
  <c r="BM108" i="13"/>
  <c r="BM105" i="13"/>
  <c r="BM104" i="13"/>
  <c r="BM103" i="13"/>
  <c r="BM102" i="13"/>
  <c r="BM101" i="13"/>
  <c r="BM98" i="13"/>
  <c r="BM97" i="13"/>
  <c r="BM96" i="13"/>
  <c r="BM95" i="13"/>
  <c r="BM94" i="13"/>
  <c r="BM91" i="13"/>
  <c r="BM90" i="13"/>
  <c r="BM89" i="13"/>
  <c r="BM88" i="13"/>
  <c r="BM87" i="13"/>
  <c r="BM77" i="13"/>
  <c r="BM76" i="13"/>
  <c r="BM75" i="13"/>
  <c r="BM74" i="13"/>
  <c r="BM73" i="13"/>
  <c r="BM70" i="13"/>
  <c r="BM69" i="13"/>
  <c r="BM68" i="13"/>
  <c r="BM67" i="13"/>
  <c r="BM66" i="13"/>
  <c r="BM63" i="13"/>
  <c r="BM62" i="13"/>
  <c r="BM61" i="13"/>
  <c r="BM60" i="13"/>
  <c r="BM59" i="13"/>
  <c r="BM56" i="13"/>
  <c r="BM55" i="13"/>
  <c r="BM54" i="13"/>
  <c r="BM53" i="13"/>
  <c r="BM52" i="13"/>
  <c r="BM49" i="13"/>
  <c r="BM48" i="13"/>
  <c r="BM47" i="13"/>
  <c r="BM46" i="13"/>
  <c r="BM45" i="13"/>
  <c r="BM42" i="13"/>
  <c r="BM41" i="13"/>
  <c r="BM40" i="13"/>
  <c r="BM39" i="13"/>
  <c r="BM38" i="13"/>
  <c r="BM35" i="13"/>
  <c r="BM34" i="13"/>
  <c r="BM33" i="13"/>
  <c r="BM32" i="13"/>
  <c r="BM31" i="13"/>
  <c r="BM28" i="13"/>
  <c r="BM27" i="13"/>
  <c r="BM26" i="13"/>
  <c r="BM25" i="13"/>
  <c r="BM24" i="13"/>
  <c r="BM21" i="13"/>
  <c r="BM20" i="13"/>
  <c r="BM19" i="13"/>
  <c r="BM18" i="13"/>
  <c r="BM17" i="13"/>
  <c r="BM14" i="13"/>
  <c r="BM13" i="13"/>
  <c r="BM12" i="13"/>
  <c r="BM11" i="13"/>
  <c r="BM10" i="13"/>
  <c r="S119" i="13"/>
  <c r="BY119" i="13" s="1"/>
  <c r="S118" i="13"/>
  <c r="BY118" i="13" s="1"/>
  <c r="S117" i="13"/>
  <c r="BY117" i="13" s="1"/>
  <c r="S116" i="13"/>
  <c r="BY116" i="13" s="1"/>
  <c r="S115" i="13"/>
  <c r="BY115" i="13" s="1"/>
  <c r="S113" i="13"/>
  <c r="S106" i="13"/>
  <c r="S99" i="13"/>
  <c r="S162" i="13" s="1"/>
  <c r="BY162" i="13" s="1"/>
  <c r="BM154" i="14"/>
  <c r="BM153" i="14"/>
  <c r="BM152" i="14"/>
  <c r="BM151" i="14"/>
  <c r="BM150" i="14"/>
  <c r="BM147" i="14"/>
  <c r="BM146" i="14"/>
  <c r="BM145" i="14"/>
  <c r="BM144" i="14"/>
  <c r="BM143" i="14"/>
  <c r="BM133" i="14"/>
  <c r="BM132" i="14"/>
  <c r="BM131" i="14"/>
  <c r="BM130" i="14"/>
  <c r="BM129" i="14"/>
  <c r="BM126" i="14"/>
  <c r="BM125" i="14"/>
  <c r="BM124" i="14"/>
  <c r="BM123" i="14"/>
  <c r="BM122" i="14"/>
  <c r="BM112" i="14"/>
  <c r="BM111" i="14"/>
  <c r="BM110" i="14"/>
  <c r="BM109" i="14"/>
  <c r="BM108" i="14"/>
  <c r="BM105" i="14"/>
  <c r="BM104" i="14"/>
  <c r="BM103" i="14"/>
  <c r="BM102" i="14"/>
  <c r="BM101" i="14"/>
  <c r="BM91" i="14"/>
  <c r="BM90" i="14"/>
  <c r="BM89" i="14"/>
  <c r="BM88" i="14"/>
  <c r="BM87" i="14"/>
  <c r="BM84" i="14"/>
  <c r="BM83" i="14"/>
  <c r="BM82" i="14"/>
  <c r="BM81" i="14"/>
  <c r="BM80" i="14"/>
  <c r="BM77" i="14"/>
  <c r="BM76" i="14"/>
  <c r="BM75" i="14"/>
  <c r="BM74" i="14"/>
  <c r="BM73" i="14"/>
  <c r="BM70" i="14"/>
  <c r="BM69" i="14"/>
  <c r="BM68" i="14"/>
  <c r="BM67" i="14"/>
  <c r="BM66" i="14"/>
  <c r="BM63" i="14"/>
  <c r="BM62" i="14"/>
  <c r="BM61" i="14"/>
  <c r="BM60" i="14"/>
  <c r="BM59" i="14"/>
  <c r="BM56" i="14"/>
  <c r="BM55" i="14"/>
  <c r="BM54" i="14"/>
  <c r="BM53" i="14"/>
  <c r="BM52" i="14"/>
  <c r="BM49" i="14"/>
  <c r="BM48" i="14"/>
  <c r="BM47" i="14"/>
  <c r="BM46" i="14"/>
  <c r="BM45" i="14"/>
  <c r="BM42" i="14"/>
  <c r="BM41" i="14"/>
  <c r="BM40" i="14"/>
  <c r="BM39" i="14"/>
  <c r="BM38" i="14"/>
  <c r="BM35" i="14"/>
  <c r="BM34" i="14"/>
  <c r="BM33" i="14"/>
  <c r="BM32" i="14"/>
  <c r="BM31" i="14"/>
  <c r="BM28" i="14"/>
  <c r="BM27" i="14"/>
  <c r="BM26" i="14"/>
  <c r="BM25" i="14"/>
  <c r="BM24" i="14"/>
  <c r="BM21" i="14"/>
  <c r="BM20" i="14"/>
  <c r="BM19" i="14"/>
  <c r="BM18" i="14"/>
  <c r="BM17" i="14"/>
  <c r="BM14" i="14"/>
  <c r="BM13" i="14"/>
  <c r="BM12" i="14"/>
  <c r="BM11" i="14"/>
  <c r="BM10" i="14"/>
  <c r="S98" i="14"/>
  <c r="BY98" i="14" s="1"/>
  <c r="S97" i="14"/>
  <c r="BY97" i="14" s="1"/>
  <c r="S96" i="14"/>
  <c r="S95" i="14"/>
  <c r="S94" i="14"/>
  <c r="BM154" i="15"/>
  <c r="BM153" i="15"/>
  <c r="BM152" i="15"/>
  <c r="BM151" i="15"/>
  <c r="BM150" i="15"/>
  <c r="BM147" i="15"/>
  <c r="BM146" i="15"/>
  <c r="BM145" i="15"/>
  <c r="BM144" i="15"/>
  <c r="BM143" i="15"/>
  <c r="BM133" i="15"/>
  <c r="BM132" i="15"/>
  <c r="BM131" i="15"/>
  <c r="BM130" i="15"/>
  <c r="BM129" i="15"/>
  <c r="BM126" i="15"/>
  <c r="BM125" i="15"/>
  <c r="BM124" i="15"/>
  <c r="BM123" i="15"/>
  <c r="BM122" i="15"/>
  <c r="BM112" i="15"/>
  <c r="BM111" i="15"/>
  <c r="BM110" i="15"/>
  <c r="BM109" i="15"/>
  <c r="BM108" i="15"/>
  <c r="BM105" i="15"/>
  <c r="BM104" i="15"/>
  <c r="BM103" i="15"/>
  <c r="BM102" i="15"/>
  <c r="BM101" i="15"/>
  <c r="BM91" i="15"/>
  <c r="BM90" i="15"/>
  <c r="BM89" i="15"/>
  <c r="BM88" i="15"/>
  <c r="BM87" i="15"/>
  <c r="BM84" i="15"/>
  <c r="BM83" i="15"/>
  <c r="BM82" i="15"/>
  <c r="BM81" i="15"/>
  <c r="BM80" i="15"/>
  <c r="BM77" i="15"/>
  <c r="BM76" i="15"/>
  <c r="BM75" i="15"/>
  <c r="BM74" i="15"/>
  <c r="BM73" i="15"/>
  <c r="BM70" i="15"/>
  <c r="BM69" i="15"/>
  <c r="BM68" i="15"/>
  <c r="BM67" i="15"/>
  <c r="BM66" i="15"/>
  <c r="BM63" i="15"/>
  <c r="BM62" i="15"/>
  <c r="BM61" i="15"/>
  <c r="BM60" i="15"/>
  <c r="BM59" i="15"/>
  <c r="BM56" i="15"/>
  <c r="BM55" i="15"/>
  <c r="BM54" i="15"/>
  <c r="BM53" i="15"/>
  <c r="BM52" i="15"/>
  <c r="BM49" i="15"/>
  <c r="BM48" i="15"/>
  <c r="BM47" i="15"/>
  <c r="BM46" i="15"/>
  <c r="BM45" i="15"/>
  <c r="BM42" i="15"/>
  <c r="BM41" i="15"/>
  <c r="BM40" i="15"/>
  <c r="BM39" i="15"/>
  <c r="BM38" i="15"/>
  <c r="BM35" i="15"/>
  <c r="BM34" i="15"/>
  <c r="BM33" i="15"/>
  <c r="BM32" i="15"/>
  <c r="BM31" i="15"/>
  <c r="BM28" i="15"/>
  <c r="BM27" i="15"/>
  <c r="BM26" i="15"/>
  <c r="BM25" i="15"/>
  <c r="BM24" i="15"/>
  <c r="BM21" i="15"/>
  <c r="BM20" i="15"/>
  <c r="BM19" i="15"/>
  <c r="BM18" i="15"/>
  <c r="BM17" i="15"/>
  <c r="BM14" i="15"/>
  <c r="BM13" i="15"/>
  <c r="BM12" i="15"/>
  <c r="BM11" i="15"/>
  <c r="BM10" i="15"/>
  <c r="S98" i="15"/>
  <c r="BY98" i="15" s="1"/>
  <c r="S97" i="15"/>
  <c r="S96" i="15"/>
  <c r="BY96" i="15" s="1"/>
  <c r="S95" i="15"/>
  <c r="BY95" i="15" s="1"/>
  <c r="S94" i="15"/>
  <c r="BY120" i="13" l="1"/>
  <c r="S159" i="14"/>
  <c r="BY159" i="14" s="1"/>
  <c r="BY96" i="14"/>
  <c r="S157" i="14"/>
  <c r="BY157" i="14" s="1"/>
  <c r="BY94" i="14"/>
  <c r="S158" i="14"/>
  <c r="BY158" i="14" s="1"/>
  <c r="BY95" i="14"/>
  <c r="S160" i="15"/>
  <c r="BY160" i="15" s="1"/>
  <c r="BY97" i="15"/>
  <c r="S157" i="15"/>
  <c r="BY157" i="15" s="1"/>
  <c r="BY94" i="15"/>
  <c r="S119" i="15"/>
  <c r="BY119" i="15" s="1"/>
  <c r="S161" i="15"/>
  <c r="BY161" i="15" s="1"/>
  <c r="S116" i="15"/>
  <c r="BY116" i="15" s="1"/>
  <c r="S158" i="15"/>
  <c r="BY158" i="15" s="1"/>
  <c r="S118" i="14"/>
  <c r="BY118" i="14" s="1"/>
  <c r="S160" i="14"/>
  <c r="BY160" i="14" s="1"/>
  <c r="S117" i="15"/>
  <c r="BY117" i="15" s="1"/>
  <c r="S159" i="15"/>
  <c r="BY159" i="15" s="1"/>
  <c r="S119" i="14"/>
  <c r="BY119" i="14" s="1"/>
  <c r="S161" i="14"/>
  <c r="BY161" i="14" s="1"/>
  <c r="S115" i="14"/>
  <c r="BY115" i="14" s="1"/>
  <c r="S99" i="14"/>
  <c r="S162" i="14" s="1"/>
  <c r="BY162" i="14" s="1"/>
  <c r="S115" i="15"/>
  <c r="BY115" i="15" s="1"/>
  <c r="S99" i="15"/>
  <c r="S162" i="15" s="1"/>
  <c r="BY162" i="15" s="1"/>
  <c r="BM50" i="15"/>
  <c r="BM22" i="15"/>
  <c r="BM78" i="15"/>
  <c r="BM127" i="11"/>
  <c r="BM134" i="15"/>
  <c r="BM106" i="15"/>
  <c r="S120" i="13"/>
  <c r="BM15" i="11"/>
  <c r="BM43" i="11"/>
  <c r="BM71" i="11"/>
  <c r="BM99" i="11"/>
  <c r="BM36" i="11"/>
  <c r="BM64" i="11"/>
  <c r="BM92" i="11"/>
  <c r="BM155" i="11"/>
  <c r="BM22" i="11"/>
  <c r="BM50" i="11"/>
  <c r="BM78" i="11"/>
  <c r="BM106" i="11"/>
  <c r="BM134" i="11"/>
  <c r="BM29" i="11"/>
  <c r="BM57" i="11"/>
  <c r="BM113" i="11"/>
  <c r="BM148" i="11"/>
  <c r="BM106" i="13"/>
  <c r="BM134" i="13"/>
  <c r="BM148" i="13"/>
  <c r="BM113" i="13"/>
  <c r="BM92" i="13"/>
  <c r="BM22" i="13"/>
  <c r="BM29" i="13"/>
  <c r="BM50" i="13"/>
  <c r="BM57" i="13"/>
  <c r="BM15" i="13"/>
  <c r="BM36" i="13"/>
  <c r="BM43" i="13"/>
  <c r="BM64" i="13"/>
  <c r="BM71" i="13"/>
  <c r="BM99" i="13"/>
  <c r="BM78" i="13"/>
  <c r="BM127" i="13"/>
  <c r="BM155" i="13"/>
  <c r="S116" i="14"/>
  <c r="BY116" i="14" s="1"/>
  <c r="BM15" i="14"/>
  <c r="BM36" i="14"/>
  <c r="BM43" i="14"/>
  <c r="BM64" i="14"/>
  <c r="BM71" i="14"/>
  <c r="BM92" i="14"/>
  <c r="BM127" i="14"/>
  <c r="BM155" i="14"/>
  <c r="S117" i="14"/>
  <c r="BY117" i="14" s="1"/>
  <c r="BM22" i="14"/>
  <c r="BM29" i="14"/>
  <c r="BM50" i="14"/>
  <c r="BM57" i="14"/>
  <c r="BM78" i="14"/>
  <c r="BM85" i="14"/>
  <c r="BM106" i="14"/>
  <c r="BM113" i="14"/>
  <c r="BM134" i="14"/>
  <c r="BM148" i="14"/>
  <c r="S118" i="15"/>
  <c r="BY118" i="15" s="1"/>
  <c r="BM29" i="15"/>
  <c r="BM57" i="15"/>
  <c r="BM85" i="15"/>
  <c r="BM113" i="15"/>
  <c r="BM148" i="15"/>
  <c r="BM36" i="15"/>
  <c r="BM64" i="15"/>
  <c r="BM92" i="15"/>
  <c r="BM155" i="15"/>
  <c r="BM15" i="15"/>
  <c r="BM43" i="15"/>
  <c r="BM71" i="15"/>
  <c r="BM127" i="15"/>
  <c r="R84" i="11"/>
  <c r="BX84" i="11" s="1"/>
  <c r="R83" i="11"/>
  <c r="BX83" i="11" s="1"/>
  <c r="R82" i="11"/>
  <c r="BX82" i="11" s="1"/>
  <c r="R81" i="11"/>
  <c r="BX81" i="11" s="1"/>
  <c r="R80" i="11"/>
  <c r="BX80" i="11" s="1"/>
  <c r="R84" i="13"/>
  <c r="BX84" i="13" s="1"/>
  <c r="R83" i="13"/>
  <c r="BX83" i="13" s="1"/>
  <c r="R82" i="13"/>
  <c r="BX82" i="13" s="1"/>
  <c r="R81" i="13"/>
  <c r="BX81" i="13" s="1"/>
  <c r="R80" i="13"/>
  <c r="BX80" i="13" s="1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BY99" i="15" l="1"/>
  <c r="BY99" i="14"/>
  <c r="BY120" i="14"/>
  <c r="BY120" i="15"/>
  <c r="BX85" i="13"/>
  <c r="BX85" i="11"/>
  <c r="S120" i="15"/>
  <c r="S120" i="14"/>
  <c r="R85" i="11"/>
  <c r="R85" i="13"/>
  <c r="BL154" i="11"/>
  <c r="BL153" i="11"/>
  <c r="BL152" i="11"/>
  <c r="BL151" i="11"/>
  <c r="BL150" i="11"/>
  <c r="BL147" i="11"/>
  <c r="BL146" i="11"/>
  <c r="BL145" i="11"/>
  <c r="BL144" i="11"/>
  <c r="BL143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91" i="11"/>
  <c r="BL90" i="11"/>
  <c r="BL89" i="11"/>
  <c r="BL88" i="11"/>
  <c r="BL87" i="11"/>
  <c r="BL77" i="11"/>
  <c r="BL76" i="11"/>
  <c r="BL75" i="11"/>
  <c r="BL74" i="11"/>
  <c r="BL73" i="11"/>
  <c r="BL70" i="11"/>
  <c r="BL69" i="11"/>
  <c r="BL68" i="11"/>
  <c r="BL67" i="11"/>
  <c r="BL66" i="11"/>
  <c r="BL63" i="11"/>
  <c r="BL62" i="11"/>
  <c r="BL61" i="11"/>
  <c r="BL60" i="11"/>
  <c r="BL59" i="11"/>
  <c r="BL56" i="11"/>
  <c r="BL55" i="11"/>
  <c r="BL54" i="11"/>
  <c r="BL53" i="11"/>
  <c r="BL52" i="11"/>
  <c r="BL49" i="11"/>
  <c r="BL48" i="11"/>
  <c r="BL47" i="11"/>
  <c r="BL46" i="11"/>
  <c r="BL45" i="11"/>
  <c r="BL42" i="11"/>
  <c r="BL41" i="11"/>
  <c r="BL40" i="11"/>
  <c r="BL39" i="11"/>
  <c r="BL38" i="11"/>
  <c r="BL35" i="11"/>
  <c r="BL34" i="11"/>
  <c r="BL33" i="11"/>
  <c r="BL32" i="11"/>
  <c r="BL31" i="11"/>
  <c r="BL28" i="11"/>
  <c r="BL27" i="11"/>
  <c r="BL26" i="11"/>
  <c r="BL25" i="11"/>
  <c r="BL24" i="11"/>
  <c r="BL21" i="11"/>
  <c r="BL20" i="11"/>
  <c r="BL19" i="11"/>
  <c r="BL18" i="11"/>
  <c r="BL17" i="11"/>
  <c r="BL14" i="11"/>
  <c r="BL13" i="11"/>
  <c r="BL12" i="11"/>
  <c r="BL11" i="11"/>
  <c r="BL10" i="11"/>
  <c r="BL154" i="13"/>
  <c r="BL153" i="13"/>
  <c r="BL152" i="13"/>
  <c r="BL151" i="13"/>
  <c r="BL150" i="13"/>
  <c r="BL147" i="13"/>
  <c r="BL146" i="13"/>
  <c r="BL145" i="13"/>
  <c r="BL144" i="13"/>
  <c r="BL143" i="13"/>
  <c r="BL133" i="13"/>
  <c r="BL132" i="13"/>
  <c r="BL131" i="13"/>
  <c r="BL130" i="13"/>
  <c r="BL129" i="13"/>
  <c r="BL126" i="13"/>
  <c r="BL125" i="13"/>
  <c r="BL124" i="13"/>
  <c r="BL123" i="13"/>
  <c r="BL122" i="13"/>
  <c r="BL112" i="13"/>
  <c r="BL111" i="13"/>
  <c r="BL110" i="13"/>
  <c r="BL109" i="13"/>
  <c r="BL108" i="13"/>
  <c r="BL105" i="13"/>
  <c r="BL104" i="13"/>
  <c r="BL103" i="13"/>
  <c r="BL102" i="13"/>
  <c r="BL101" i="13"/>
  <c r="BL98" i="13"/>
  <c r="BL97" i="13"/>
  <c r="BL96" i="13"/>
  <c r="BL95" i="13"/>
  <c r="BL94" i="13"/>
  <c r="BL91" i="13"/>
  <c r="BL90" i="13"/>
  <c r="BL89" i="13"/>
  <c r="BL88" i="13"/>
  <c r="BL87" i="13"/>
  <c r="BL77" i="13"/>
  <c r="BL76" i="13"/>
  <c r="BL75" i="13"/>
  <c r="BL74" i="13"/>
  <c r="BL73" i="13"/>
  <c r="BL70" i="13"/>
  <c r="BL69" i="13"/>
  <c r="BL68" i="13"/>
  <c r="BL67" i="13"/>
  <c r="BL66" i="13"/>
  <c r="BL63" i="13"/>
  <c r="BL62" i="13"/>
  <c r="BL61" i="13"/>
  <c r="BL60" i="13"/>
  <c r="BL59" i="13"/>
  <c r="BL56" i="13"/>
  <c r="BL55" i="13"/>
  <c r="BL54" i="13"/>
  <c r="BL53" i="13"/>
  <c r="BL52" i="13"/>
  <c r="BL49" i="13"/>
  <c r="BL48" i="13"/>
  <c r="BL47" i="13"/>
  <c r="BL46" i="13"/>
  <c r="BL45" i="13"/>
  <c r="BL42" i="13"/>
  <c r="BL41" i="13"/>
  <c r="BL40" i="13"/>
  <c r="BL39" i="13"/>
  <c r="BL38" i="13"/>
  <c r="BL35" i="13"/>
  <c r="BL34" i="13"/>
  <c r="BL33" i="13"/>
  <c r="BL32" i="13"/>
  <c r="BL31" i="13"/>
  <c r="BL28" i="13"/>
  <c r="BL27" i="13"/>
  <c r="BL26" i="13"/>
  <c r="BL25" i="13"/>
  <c r="BL24" i="13"/>
  <c r="BL21" i="13"/>
  <c r="BL20" i="13"/>
  <c r="BL19" i="13"/>
  <c r="BL18" i="13"/>
  <c r="BL17" i="13"/>
  <c r="BL14" i="13"/>
  <c r="BL13" i="13"/>
  <c r="BL12" i="13"/>
  <c r="BL11" i="13"/>
  <c r="BL10" i="13"/>
  <c r="BL154" i="15"/>
  <c r="BL153" i="15"/>
  <c r="BL152" i="15"/>
  <c r="BL151" i="15"/>
  <c r="BL150" i="15"/>
  <c r="BL147" i="15"/>
  <c r="BL146" i="15"/>
  <c r="BL145" i="15"/>
  <c r="BL144" i="15"/>
  <c r="BL143" i="15"/>
  <c r="BL133" i="15"/>
  <c r="BL132" i="15"/>
  <c r="BL131" i="15"/>
  <c r="BL130" i="15"/>
  <c r="BL129" i="15"/>
  <c r="BL126" i="15"/>
  <c r="BL125" i="15"/>
  <c r="BL124" i="15"/>
  <c r="BL123" i="15"/>
  <c r="BL122" i="15"/>
  <c r="BL112" i="15"/>
  <c r="BL111" i="15"/>
  <c r="BL110" i="15"/>
  <c r="BL109" i="15"/>
  <c r="BL108" i="15"/>
  <c r="BL105" i="15"/>
  <c r="BL104" i="15"/>
  <c r="BL103" i="15"/>
  <c r="BL102" i="15"/>
  <c r="BL101" i="15"/>
  <c r="BL91" i="15"/>
  <c r="BL90" i="15"/>
  <c r="BL89" i="15"/>
  <c r="BL88" i="15"/>
  <c r="BL87" i="15"/>
  <c r="BL84" i="15"/>
  <c r="BL83" i="15"/>
  <c r="BL82" i="15"/>
  <c r="BL81" i="15"/>
  <c r="BL80" i="15"/>
  <c r="BL77" i="15"/>
  <c r="BL76" i="15"/>
  <c r="BL75" i="15"/>
  <c r="BL74" i="15"/>
  <c r="BL73" i="15"/>
  <c r="BL70" i="15"/>
  <c r="BL69" i="15"/>
  <c r="BL68" i="15"/>
  <c r="BL67" i="15"/>
  <c r="BL66" i="15"/>
  <c r="BL63" i="15"/>
  <c r="BL62" i="15"/>
  <c r="BL61" i="15"/>
  <c r="BL60" i="15"/>
  <c r="BL59" i="15"/>
  <c r="BL56" i="15"/>
  <c r="BL55" i="15"/>
  <c r="BL54" i="15"/>
  <c r="BL53" i="15"/>
  <c r="BL52" i="15"/>
  <c r="BL49" i="15"/>
  <c r="BL48" i="15"/>
  <c r="BL47" i="15"/>
  <c r="BL46" i="15"/>
  <c r="BL45" i="15"/>
  <c r="BL42" i="15"/>
  <c r="BL41" i="15"/>
  <c r="BL40" i="15"/>
  <c r="BL39" i="15"/>
  <c r="BL38" i="15"/>
  <c r="BL35" i="15"/>
  <c r="BL34" i="15"/>
  <c r="BL33" i="15"/>
  <c r="BL32" i="15"/>
  <c r="BL31" i="15"/>
  <c r="BL28" i="15"/>
  <c r="BL27" i="15"/>
  <c r="BL26" i="15"/>
  <c r="BL25" i="15"/>
  <c r="BL24" i="15"/>
  <c r="BL21" i="15"/>
  <c r="BL20" i="15"/>
  <c r="BL19" i="15"/>
  <c r="BL18" i="15"/>
  <c r="BL17" i="15"/>
  <c r="BL14" i="15"/>
  <c r="BL13" i="15"/>
  <c r="BL12" i="15"/>
  <c r="BL11" i="15"/>
  <c r="BL10" i="15"/>
  <c r="BL154" i="14"/>
  <c r="BL153" i="14"/>
  <c r="BL152" i="14"/>
  <c r="BL151" i="14"/>
  <c r="BL150" i="14"/>
  <c r="BL147" i="14"/>
  <c r="BL146" i="14"/>
  <c r="BL145" i="14"/>
  <c r="BL144" i="14"/>
  <c r="BL143" i="14"/>
  <c r="BL133" i="14"/>
  <c r="BL132" i="14"/>
  <c r="BL131" i="14"/>
  <c r="BL130" i="14"/>
  <c r="BL129" i="14"/>
  <c r="BL126" i="14"/>
  <c r="BL125" i="14"/>
  <c r="BL124" i="14"/>
  <c r="BL123" i="14"/>
  <c r="BL122" i="14"/>
  <c r="BL112" i="14"/>
  <c r="BL111" i="14"/>
  <c r="BL110" i="14"/>
  <c r="BL109" i="14"/>
  <c r="BL108" i="14"/>
  <c r="BL105" i="14"/>
  <c r="BL104" i="14"/>
  <c r="BL103" i="14"/>
  <c r="BL102" i="14"/>
  <c r="BL101" i="14"/>
  <c r="BL91" i="14"/>
  <c r="BL90" i="14"/>
  <c r="BL89" i="14"/>
  <c r="BL88" i="14"/>
  <c r="BL87" i="14"/>
  <c r="BL84" i="14"/>
  <c r="BL83" i="14"/>
  <c r="BL82" i="14"/>
  <c r="BL81" i="14"/>
  <c r="BL80" i="14"/>
  <c r="BL77" i="14"/>
  <c r="BL76" i="14"/>
  <c r="BL75" i="14"/>
  <c r="BL74" i="14"/>
  <c r="BL73" i="14"/>
  <c r="BL70" i="14"/>
  <c r="BL69" i="14"/>
  <c r="BL68" i="14"/>
  <c r="BL67" i="14"/>
  <c r="BL66" i="14"/>
  <c r="BL63" i="14"/>
  <c r="BL62" i="14"/>
  <c r="BL61" i="14"/>
  <c r="BL60" i="14"/>
  <c r="BL59" i="14"/>
  <c r="BL56" i="14"/>
  <c r="BL55" i="14"/>
  <c r="BL54" i="14"/>
  <c r="BL53" i="14"/>
  <c r="BL52" i="14"/>
  <c r="BL49" i="14"/>
  <c r="BL48" i="14"/>
  <c r="BL47" i="14"/>
  <c r="BL46" i="14"/>
  <c r="BL45" i="14"/>
  <c r="BL42" i="14"/>
  <c r="BL41" i="14"/>
  <c r="BL40" i="14"/>
  <c r="BL39" i="14"/>
  <c r="BL38" i="14"/>
  <c r="BL35" i="14"/>
  <c r="BL34" i="14"/>
  <c r="BL33" i="14"/>
  <c r="BL32" i="14"/>
  <c r="BL31" i="14"/>
  <c r="BL28" i="14"/>
  <c r="BL27" i="14"/>
  <c r="BL26" i="14"/>
  <c r="BL25" i="14"/>
  <c r="BL24" i="14"/>
  <c r="BL21" i="14"/>
  <c r="BL20" i="14"/>
  <c r="BL19" i="14"/>
  <c r="BL18" i="14"/>
  <c r="BL17" i="14"/>
  <c r="BL14" i="14"/>
  <c r="BL13" i="14"/>
  <c r="BL12" i="14"/>
  <c r="BL11" i="14"/>
  <c r="BL1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3" i="11"/>
  <c r="R106" i="11"/>
  <c r="R99" i="11"/>
  <c r="R119" i="13"/>
  <c r="BX119" i="13" s="1"/>
  <c r="Q119" i="13"/>
  <c r="BW119" i="13" s="1"/>
  <c r="P119" i="13"/>
  <c r="BV119" i="13" s="1"/>
  <c r="R118" i="13"/>
  <c r="BX118" i="13" s="1"/>
  <c r="Q118" i="13"/>
  <c r="BW118" i="13" s="1"/>
  <c r="P118" i="13"/>
  <c r="BV118" i="13" s="1"/>
  <c r="R117" i="13"/>
  <c r="BX117" i="13" s="1"/>
  <c r="Q117" i="13"/>
  <c r="BW117" i="13" s="1"/>
  <c r="P117" i="13"/>
  <c r="BV117" i="13" s="1"/>
  <c r="R116" i="13"/>
  <c r="BX116" i="13" s="1"/>
  <c r="Q116" i="13"/>
  <c r="BW116" i="13" s="1"/>
  <c r="P116" i="13"/>
  <c r="BV116" i="13" s="1"/>
  <c r="R115" i="13"/>
  <c r="BX115" i="13" s="1"/>
  <c r="Q115" i="13"/>
  <c r="BW115" i="13" s="1"/>
  <c r="P115" i="13"/>
  <c r="BV115" i="13" s="1"/>
  <c r="R113" i="13"/>
  <c r="R106" i="13"/>
  <c r="R99" i="13"/>
  <c r="R98" i="14"/>
  <c r="Q98" i="14"/>
  <c r="BW98" i="14" s="1"/>
  <c r="R97" i="14"/>
  <c r="Q97" i="14"/>
  <c r="BW97" i="14" s="1"/>
  <c r="R96" i="14"/>
  <c r="BX96" i="14" s="1"/>
  <c r="Q96" i="14"/>
  <c r="BW96" i="14" s="1"/>
  <c r="R95" i="14"/>
  <c r="BX95" i="14" s="1"/>
  <c r="Q95" i="14"/>
  <c r="BW95" i="14" s="1"/>
  <c r="R94" i="14"/>
  <c r="Q94" i="14"/>
  <c r="R98" i="15"/>
  <c r="R97" i="15"/>
  <c r="BX97" i="15" s="1"/>
  <c r="R96" i="15"/>
  <c r="BX96" i="15" s="1"/>
  <c r="R95" i="15"/>
  <c r="BX95" i="15" s="1"/>
  <c r="R94" i="15"/>
  <c r="R157" i="14" l="1"/>
  <c r="BX157" i="14" s="1"/>
  <c r="BX94" i="14"/>
  <c r="R161" i="14"/>
  <c r="BX161" i="14" s="1"/>
  <c r="BX98" i="14"/>
  <c r="BX120" i="13"/>
  <c r="R157" i="15"/>
  <c r="BX157" i="15" s="1"/>
  <c r="BX94" i="15"/>
  <c r="R161" i="15"/>
  <c r="BX161" i="15" s="1"/>
  <c r="BX98" i="15"/>
  <c r="R160" i="14"/>
  <c r="BX160" i="14" s="1"/>
  <c r="BX97" i="14"/>
  <c r="Q157" i="14"/>
  <c r="BW157" i="14" s="1"/>
  <c r="BW94" i="14"/>
  <c r="BW99" i="14" s="1"/>
  <c r="BW120" i="13"/>
  <c r="BV120" i="13"/>
  <c r="R117" i="15"/>
  <c r="BX117" i="15" s="1"/>
  <c r="R159" i="15"/>
  <c r="BX159" i="15" s="1"/>
  <c r="R117" i="14"/>
  <c r="BX117" i="14" s="1"/>
  <c r="R159" i="14"/>
  <c r="BX159" i="14" s="1"/>
  <c r="R118" i="15"/>
  <c r="BX118" i="15" s="1"/>
  <c r="R160" i="15"/>
  <c r="BX160" i="15" s="1"/>
  <c r="Q118" i="14"/>
  <c r="BW118" i="14" s="1"/>
  <c r="Q160" i="14"/>
  <c r="BW160" i="14" s="1"/>
  <c r="Q119" i="14"/>
  <c r="BW119" i="14" s="1"/>
  <c r="Q161" i="14"/>
  <c r="BW161" i="14" s="1"/>
  <c r="R116" i="14"/>
  <c r="BX116" i="14" s="1"/>
  <c r="R158" i="14"/>
  <c r="BX158" i="14" s="1"/>
  <c r="Q116" i="14"/>
  <c r="BW116" i="14" s="1"/>
  <c r="Q158" i="14"/>
  <c r="BW158" i="14" s="1"/>
  <c r="R116" i="15"/>
  <c r="BX116" i="15" s="1"/>
  <c r="R158" i="15"/>
  <c r="BX158" i="15" s="1"/>
  <c r="Q117" i="14"/>
  <c r="BW117" i="14" s="1"/>
  <c r="Q159" i="14"/>
  <c r="BW159" i="14" s="1"/>
  <c r="Q99" i="14"/>
  <c r="R99" i="14"/>
  <c r="R162" i="14" s="1"/>
  <c r="BX162" i="14" s="1"/>
  <c r="R99" i="15"/>
  <c r="R162" i="15" s="1"/>
  <c r="BX162" i="15" s="1"/>
  <c r="BL113" i="15"/>
  <c r="BL36" i="13"/>
  <c r="BL29" i="15"/>
  <c r="BL85" i="15"/>
  <c r="BL64" i="13"/>
  <c r="BL57" i="15"/>
  <c r="BL148" i="15"/>
  <c r="BL22" i="11"/>
  <c r="BL127" i="11"/>
  <c r="BL99" i="11"/>
  <c r="BL15" i="11"/>
  <c r="BL43" i="11"/>
  <c r="BL71" i="11"/>
  <c r="BL50" i="11"/>
  <c r="BL78" i="11"/>
  <c r="BL106" i="11"/>
  <c r="BL134" i="11"/>
  <c r="BL29" i="11"/>
  <c r="BL57" i="11"/>
  <c r="BL113" i="11"/>
  <c r="BL148" i="11"/>
  <c r="BL36" i="11"/>
  <c r="BL64" i="11"/>
  <c r="BL92" i="11"/>
  <c r="BL155" i="11"/>
  <c r="BL92" i="13"/>
  <c r="BL155" i="13"/>
  <c r="Q120" i="13"/>
  <c r="BL15" i="13"/>
  <c r="BL43" i="13"/>
  <c r="BL99" i="13"/>
  <c r="BL22" i="13"/>
  <c r="BL50" i="13"/>
  <c r="BL106" i="13"/>
  <c r="BL134" i="13"/>
  <c r="P120" i="13"/>
  <c r="BL71" i="13"/>
  <c r="BL127" i="13"/>
  <c r="R120" i="13"/>
  <c r="BL29" i="13"/>
  <c r="BL57" i="13"/>
  <c r="BL113" i="13"/>
  <c r="BL148" i="13"/>
  <c r="BL71" i="14"/>
  <c r="BL22" i="14"/>
  <c r="BL50" i="14"/>
  <c r="BL127" i="14"/>
  <c r="R118" i="14"/>
  <c r="BX118" i="14" s="1"/>
  <c r="Q115" i="14"/>
  <c r="BW115" i="14" s="1"/>
  <c r="BL29" i="14"/>
  <c r="BL78" i="14"/>
  <c r="BL106" i="14"/>
  <c r="BL134" i="14"/>
  <c r="R115" i="14"/>
  <c r="BX115" i="14" s="1"/>
  <c r="R119" i="14"/>
  <c r="BX119" i="14" s="1"/>
  <c r="BL36" i="14"/>
  <c r="BL57" i="14"/>
  <c r="BL85" i="14"/>
  <c r="BL113" i="14"/>
  <c r="BL148" i="14"/>
  <c r="BL15" i="14"/>
  <c r="BL43" i="14"/>
  <c r="BL64" i="14"/>
  <c r="BL92" i="14"/>
  <c r="BL155" i="14"/>
  <c r="BL36" i="15"/>
  <c r="BL64" i="15"/>
  <c r="BL92" i="15"/>
  <c r="BL155" i="15"/>
  <c r="R119" i="15"/>
  <c r="BX119" i="15" s="1"/>
  <c r="BL15" i="15"/>
  <c r="BL43" i="15"/>
  <c r="BL71" i="15"/>
  <c r="BL127" i="15"/>
  <c r="R115" i="15"/>
  <c r="BX115" i="15" s="1"/>
  <c r="BL22" i="15"/>
  <c r="BL50" i="15"/>
  <c r="BL78" i="15"/>
  <c r="BL106" i="15"/>
  <c r="BL134" i="15"/>
  <c r="BL78" i="13"/>
  <c r="BX99" i="14" l="1"/>
  <c r="BX120" i="15"/>
  <c r="BX99" i="15"/>
  <c r="BX120" i="14"/>
  <c r="BW120" i="14"/>
  <c r="Q120" i="14"/>
  <c r="R120" i="15"/>
  <c r="R120" i="14"/>
  <c r="BI91" i="14"/>
  <c r="BI90" i="14"/>
  <c r="BI89" i="14"/>
  <c r="BI88" i="14"/>
  <c r="BI87" i="14"/>
  <c r="BJ91" i="14"/>
  <c r="BJ90" i="14"/>
  <c r="BJ89" i="14"/>
  <c r="BJ88" i="14"/>
  <c r="BJ87" i="14"/>
  <c r="BJ92" i="14" l="1"/>
  <c r="BI92" i="14"/>
  <c r="G126" i="21" l="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Q84" i="11" l="1"/>
  <c r="BW84" i="11" s="1"/>
  <c r="Q83" i="11"/>
  <c r="BW83" i="11" s="1"/>
  <c r="Q82" i="11"/>
  <c r="BW82" i="11" s="1"/>
  <c r="Q81" i="11"/>
  <c r="BW81" i="11" s="1"/>
  <c r="Q80" i="11"/>
  <c r="BW80" i="11" s="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BW85" i="11" l="1"/>
  <c r="Q85" i="11"/>
  <c r="Q84" i="13"/>
  <c r="BW84" i="13" s="1"/>
  <c r="Q83" i="13"/>
  <c r="BW83" i="13" s="1"/>
  <c r="Q82" i="13"/>
  <c r="BW82" i="13" s="1"/>
  <c r="Q81" i="13"/>
  <c r="BW81" i="13" s="1"/>
  <c r="Q80" i="13"/>
  <c r="BW80" i="13" s="1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55" i="11"/>
  <c r="Q148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55" i="13"/>
  <c r="Q148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BU95" i="15" s="1"/>
  <c r="Q98" i="15"/>
  <c r="BW98" i="15" s="1"/>
  <c r="Q97" i="15"/>
  <c r="BW97" i="15" s="1"/>
  <c r="Q96" i="15"/>
  <c r="Q95" i="15"/>
  <c r="Q94" i="15"/>
  <c r="BK154" i="15"/>
  <c r="BK153" i="15"/>
  <c r="BK152" i="15"/>
  <c r="BK151" i="15"/>
  <c r="BK150" i="15"/>
  <c r="BK147" i="15"/>
  <c r="BK146" i="15"/>
  <c r="BK145" i="15"/>
  <c r="BK144" i="15"/>
  <c r="BK143" i="15"/>
  <c r="BK133" i="15"/>
  <c r="BK132" i="15"/>
  <c r="BK131" i="15"/>
  <c r="BK130" i="15"/>
  <c r="BK129" i="15"/>
  <c r="BK126" i="15"/>
  <c r="BK125" i="15"/>
  <c r="BK124" i="15"/>
  <c r="BK123" i="15"/>
  <c r="BK122" i="15"/>
  <c r="BK112" i="15"/>
  <c r="BK111" i="15"/>
  <c r="BK110" i="15"/>
  <c r="BK109" i="15"/>
  <c r="BK108" i="15"/>
  <c r="BK105" i="15"/>
  <c r="BK104" i="15"/>
  <c r="BK103" i="15"/>
  <c r="BK102" i="15"/>
  <c r="BK101" i="15"/>
  <c r="BK91" i="15"/>
  <c r="BK90" i="15"/>
  <c r="BK89" i="15"/>
  <c r="BK88" i="15"/>
  <c r="BK87" i="15"/>
  <c r="BK84" i="15"/>
  <c r="BK83" i="15"/>
  <c r="BK82" i="15"/>
  <c r="BK81" i="15"/>
  <c r="BK80" i="15"/>
  <c r="BK77" i="15"/>
  <c r="BK76" i="15"/>
  <c r="BK75" i="15"/>
  <c r="BK74" i="15"/>
  <c r="BK73" i="15"/>
  <c r="BK70" i="15"/>
  <c r="BK69" i="15"/>
  <c r="BK68" i="15"/>
  <c r="BK67" i="15"/>
  <c r="BK66" i="15"/>
  <c r="BK63" i="15"/>
  <c r="BK62" i="15"/>
  <c r="BK61" i="15"/>
  <c r="BK60" i="15"/>
  <c r="BK59" i="15"/>
  <c r="BK56" i="15"/>
  <c r="BK55" i="15"/>
  <c r="BK54" i="15"/>
  <c r="BK53" i="15"/>
  <c r="BK52" i="15"/>
  <c r="BK49" i="15"/>
  <c r="BK48" i="15"/>
  <c r="BK47" i="15"/>
  <c r="BK46" i="15"/>
  <c r="BK45" i="15"/>
  <c r="BK42" i="15"/>
  <c r="BK41" i="15"/>
  <c r="BK40" i="15"/>
  <c r="BK39" i="15"/>
  <c r="BK38" i="15"/>
  <c r="BK35" i="15"/>
  <c r="BK34" i="15"/>
  <c r="BK33" i="15"/>
  <c r="BK32" i="15"/>
  <c r="BK31" i="15"/>
  <c r="BK28" i="15"/>
  <c r="BK27" i="15"/>
  <c r="BK26" i="15"/>
  <c r="BK25" i="15"/>
  <c r="BK24" i="15"/>
  <c r="BK21" i="15"/>
  <c r="BK20" i="15"/>
  <c r="BK19" i="15"/>
  <c r="BK18" i="15"/>
  <c r="BK17" i="15"/>
  <c r="BK14" i="15"/>
  <c r="BK13" i="15"/>
  <c r="BK12" i="15"/>
  <c r="BK11" i="15"/>
  <c r="BK10" i="15"/>
  <c r="BK154" i="14"/>
  <c r="BK153" i="14"/>
  <c r="BK152" i="14"/>
  <c r="BK151" i="14"/>
  <c r="BK150" i="14"/>
  <c r="BK147" i="14"/>
  <c r="BK146" i="14"/>
  <c r="BK145" i="14"/>
  <c r="BK144" i="14"/>
  <c r="BK143" i="14"/>
  <c r="BK133" i="14"/>
  <c r="BK132" i="14"/>
  <c r="BK131" i="14"/>
  <c r="BK130" i="14"/>
  <c r="BK129" i="14"/>
  <c r="BK126" i="14"/>
  <c r="BK125" i="14"/>
  <c r="BK124" i="14"/>
  <c r="BK123" i="14"/>
  <c r="BK122" i="14"/>
  <c r="BK112" i="14"/>
  <c r="BK111" i="14"/>
  <c r="BK110" i="14"/>
  <c r="BK109" i="14"/>
  <c r="BK108" i="14"/>
  <c r="BK105" i="14"/>
  <c r="BK104" i="14"/>
  <c r="BK103" i="14"/>
  <c r="BK102" i="14"/>
  <c r="BK101" i="14"/>
  <c r="BK91" i="14"/>
  <c r="BK90" i="14"/>
  <c r="BK89" i="14"/>
  <c r="BK88" i="14"/>
  <c r="BK87" i="14"/>
  <c r="BK84" i="14"/>
  <c r="BK83" i="14"/>
  <c r="BK82" i="14"/>
  <c r="BK81" i="14"/>
  <c r="BK80" i="14"/>
  <c r="BK77" i="14"/>
  <c r="BK76" i="14"/>
  <c r="BK75" i="14"/>
  <c r="BK74" i="14"/>
  <c r="BK73" i="14"/>
  <c r="BK70" i="14"/>
  <c r="BK69" i="14"/>
  <c r="BK68" i="14"/>
  <c r="BK67" i="14"/>
  <c r="BK66" i="14"/>
  <c r="BK63" i="14"/>
  <c r="BK62" i="14"/>
  <c r="BK61" i="14"/>
  <c r="BK60" i="14"/>
  <c r="BK59" i="14"/>
  <c r="BK56" i="14"/>
  <c r="BK55" i="14"/>
  <c r="BK54" i="14"/>
  <c r="BK53" i="14"/>
  <c r="BK52" i="14"/>
  <c r="BK49" i="14"/>
  <c r="BK48" i="14"/>
  <c r="BK47" i="14"/>
  <c r="BK46" i="14"/>
  <c r="BK45" i="14"/>
  <c r="BK42" i="14"/>
  <c r="BK41" i="14"/>
  <c r="BK40" i="14"/>
  <c r="BK39" i="14"/>
  <c r="BK38" i="14"/>
  <c r="BK35" i="14"/>
  <c r="BK34" i="14"/>
  <c r="BK33" i="14"/>
  <c r="BK32" i="14"/>
  <c r="BK31" i="14"/>
  <c r="BK28" i="14"/>
  <c r="BK27" i="14"/>
  <c r="BK26" i="14"/>
  <c r="BK25" i="14"/>
  <c r="BK24" i="14"/>
  <c r="BK21" i="14"/>
  <c r="BK20" i="14"/>
  <c r="BK19" i="14"/>
  <c r="BK18" i="14"/>
  <c r="BK17" i="14"/>
  <c r="BK14" i="14"/>
  <c r="BK13" i="14"/>
  <c r="BK12" i="14"/>
  <c r="BK11" i="14"/>
  <c r="BK10" i="14"/>
  <c r="BK154" i="13"/>
  <c r="BK153" i="13"/>
  <c r="BK152" i="13"/>
  <c r="BK151" i="13"/>
  <c r="BK150" i="13"/>
  <c r="BK147" i="13"/>
  <c r="BK146" i="13"/>
  <c r="BK145" i="13"/>
  <c r="BK144" i="13"/>
  <c r="BK143" i="13"/>
  <c r="BK133" i="13"/>
  <c r="BK132" i="13"/>
  <c r="BK131" i="13"/>
  <c r="BK130" i="13"/>
  <c r="BK129" i="13"/>
  <c r="BK126" i="13"/>
  <c r="BK125" i="13"/>
  <c r="BK124" i="13"/>
  <c r="BK123" i="13"/>
  <c r="BK122" i="13"/>
  <c r="BK112" i="13"/>
  <c r="BK111" i="13"/>
  <c r="BK110" i="13"/>
  <c r="BK109" i="13"/>
  <c r="BK108" i="13"/>
  <c r="BK105" i="13"/>
  <c r="BK104" i="13"/>
  <c r="BK103" i="13"/>
  <c r="BK102" i="13"/>
  <c r="BK101" i="13"/>
  <c r="BK98" i="13"/>
  <c r="BK97" i="13"/>
  <c r="BK96" i="13"/>
  <c r="BK95" i="13"/>
  <c r="BK94" i="13"/>
  <c r="BK91" i="13"/>
  <c r="BK90" i="13"/>
  <c r="BK89" i="13"/>
  <c r="BK88" i="13"/>
  <c r="BK87" i="13"/>
  <c r="BK77" i="13"/>
  <c r="BK76" i="13"/>
  <c r="BK75" i="13"/>
  <c r="BK74" i="13"/>
  <c r="BK73" i="13"/>
  <c r="BK70" i="13"/>
  <c r="BK69" i="13"/>
  <c r="BK68" i="13"/>
  <c r="BK67" i="13"/>
  <c r="BK66" i="13"/>
  <c r="BK63" i="13"/>
  <c r="BK62" i="13"/>
  <c r="BK61" i="13"/>
  <c r="BK60" i="13"/>
  <c r="BK59" i="13"/>
  <c r="BK56" i="13"/>
  <c r="BK55" i="13"/>
  <c r="BK54" i="13"/>
  <c r="BK53" i="13"/>
  <c r="BK52" i="13"/>
  <c r="BK49" i="13"/>
  <c r="BK48" i="13"/>
  <c r="BK47" i="13"/>
  <c r="BK46" i="13"/>
  <c r="BK45" i="13"/>
  <c r="BK42" i="13"/>
  <c r="BK41" i="13"/>
  <c r="BK40" i="13"/>
  <c r="BK39" i="13"/>
  <c r="BK38" i="13"/>
  <c r="BK35" i="13"/>
  <c r="BK34" i="13"/>
  <c r="BK33" i="13"/>
  <c r="BK32" i="13"/>
  <c r="BK31" i="13"/>
  <c r="BK28" i="13"/>
  <c r="BK27" i="13"/>
  <c r="BK26" i="13"/>
  <c r="BK25" i="13"/>
  <c r="BK24" i="13"/>
  <c r="BK21" i="13"/>
  <c r="BK20" i="13"/>
  <c r="BK19" i="13"/>
  <c r="BK18" i="13"/>
  <c r="BK17" i="13"/>
  <c r="BK14" i="13"/>
  <c r="BK13" i="13"/>
  <c r="BK12" i="13"/>
  <c r="BK11" i="13"/>
  <c r="BK10" i="13"/>
  <c r="BK154" i="11"/>
  <c r="BK153" i="11"/>
  <c r="BK152" i="11"/>
  <c r="BK151" i="11"/>
  <c r="BK150" i="11"/>
  <c r="BK147" i="11"/>
  <c r="BK146" i="11"/>
  <c r="BK145" i="11"/>
  <c r="BK144" i="11"/>
  <c r="BK143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91" i="11"/>
  <c r="BK90" i="11"/>
  <c r="BK89" i="11"/>
  <c r="BK88" i="11"/>
  <c r="BK87" i="11"/>
  <c r="BK77" i="11"/>
  <c r="BK76" i="11"/>
  <c r="BK75" i="11"/>
  <c r="BK74" i="11"/>
  <c r="BK73" i="11"/>
  <c r="BK70" i="11"/>
  <c r="BK69" i="11"/>
  <c r="BK68" i="11"/>
  <c r="BK67" i="11"/>
  <c r="BK66" i="11"/>
  <c r="BK63" i="11"/>
  <c r="BK62" i="11"/>
  <c r="BK61" i="11"/>
  <c r="BK60" i="11"/>
  <c r="BK59" i="11"/>
  <c r="BK56" i="11"/>
  <c r="BK55" i="11"/>
  <c r="BK54" i="11"/>
  <c r="BK53" i="11"/>
  <c r="BK52" i="11"/>
  <c r="BK49" i="11"/>
  <c r="BK48" i="11"/>
  <c r="BK47" i="11"/>
  <c r="BK46" i="11"/>
  <c r="BK45" i="11"/>
  <c r="BK42" i="11"/>
  <c r="BK41" i="11"/>
  <c r="BK40" i="11"/>
  <c r="BK39" i="11"/>
  <c r="BK38" i="11"/>
  <c r="BK35" i="11"/>
  <c r="BK34" i="11"/>
  <c r="BK33" i="11"/>
  <c r="BK32" i="11"/>
  <c r="BK31" i="11"/>
  <c r="BK28" i="11"/>
  <c r="BK27" i="11"/>
  <c r="BK26" i="11"/>
  <c r="BK25" i="11"/>
  <c r="BK24" i="11"/>
  <c r="BK21" i="11"/>
  <c r="BK20" i="11"/>
  <c r="BK19" i="11"/>
  <c r="BK18" i="11"/>
  <c r="BK17" i="11"/>
  <c r="BK14" i="11"/>
  <c r="BK13" i="11"/>
  <c r="BK12" i="11"/>
  <c r="BK11" i="11"/>
  <c r="BK10" i="11"/>
  <c r="Q157" i="15" l="1"/>
  <c r="BW157" i="15" s="1"/>
  <c r="BW94" i="15"/>
  <c r="Q158" i="15"/>
  <c r="BW158" i="15" s="1"/>
  <c r="BW95" i="15"/>
  <c r="BW85" i="13"/>
  <c r="Q159" i="15"/>
  <c r="BW159" i="15" s="1"/>
  <c r="BW96" i="15"/>
  <c r="O158" i="15"/>
  <c r="BU158" i="15" s="1"/>
  <c r="R162" i="11"/>
  <c r="BX162" i="11" s="1"/>
  <c r="R162" i="13"/>
  <c r="BX162" i="13" s="1"/>
  <c r="Q118" i="15"/>
  <c r="BW118" i="15" s="1"/>
  <c r="Q160" i="15"/>
  <c r="BW160" i="15" s="1"/>
  <c r="Q119" i="15"/>
  <c r="BW119" i="15" s="1"/>
  <c r="Q161" i="15"/>
  <c r="BW161" i="15" s="1"/>
  <c r="BK43" i="13"/>
  <c r="Q99" i="15"/>
  <c r="BK134" i="11"/>
  <c r="BK148" i="15"/>
  <c r="BK78" i="11"/>
  <c r="BK36" i="15"/>
  <c r="BK15" i="11"/>
  <c r="BK36" i="11"/>
  <c r="BK64" i="15"/>
  <c r="BK15" i="13"/>
  <c r="BK71" i="13"/>
  <c r="BK148" i="13"/>
  <c r="BK22" i="11"/>
  <c r="BK29" i="11"/>
  <c r="BK50" i="11"/>
  <c r="BK57" i="11"/>
  <c r="BK113" i="11"/>
  <c r="BK148" i="11"/>
  <c r="BK43" i="11"/>
  <c r="BK64" i="11"/>
  <c r="BK71" i="11"/>
  <c r="BK127" i="11"/>
  <c r="BK155" i="11"/>
  <c r="BK29" i="13"/>
  <c r="BK57" i="13"/>
  <c r="BK36" i="13"/>
  <c r="BK64" i="13"/>
  <c r="BK92" i="13"/>
  <c r="BK155" i="13"/>
  <c r="BK127" i="13"/>
  <c r="BK22" i="13"/>
  <c r="BK50" i="13"/>
  <c r="Q85" i="13"/>
  <c r="BK15" i="14"/>
  <c r="BK43" i="14"/>
  <c r="BK71" i="14"/>
  <c r="BK22" i="14"/>
  <c r="BK50" i="14"/>
  <c r="BK29" i="14"/>
  <c r="BK57" i="14"/>
  <c r="BK148" i="14"/>
  <c r="BK36" i="14"/>
  <c r="BK64" i="14"/>
  <c r="BK92" i="14"/>
  <c r="BK155" i="14"/>
  <c r="Q117" i="15"/>
  <c r="BW117" i="15" s="1"/>
  <c r="BK15" i="15"/>
  <c r="BK43" i="15"/>
  <c r="BK71" i="15"/>
  <c r="BK155" i="15"/>
  <c r="BK22" i="15"/>
  <c r="BK50" i="15"/>
  <c r="BK78" i="15"/>
  <c r="BK127" i="15"/>
  <c r="Q115" i="15"/>
  <c r="BW115" i="15" s="1"/>
  <c r="BK29" i="15"/>
  <c r="BK57" i="15"/>
  <c r="BK106" i="15"/>
  <c r="BK134" i="15"/>
  <c r="Q116" i="15"/>
  <c r="BW116" i="15" s="1"/>
  <c r="BK92" i="11"/>
  <c r="BK78" i="13"/>
  <c r="BK113" i="15"/>
  <c r="BK92" i="15"/>
  <c r="BK85" i="15"/>
  <c r="BK134" i="14"/>
  <c r="BK127" i="14"/>
  <c r="BK113" i="14"/>
  <c r="BK106" i="14"/>
  <c r="BK85" i="14"/>
  <c r="BK78" i="14"/>
  <c r="BK106" i="11"/>
  <c r="BK99" i="11"/>
  <c r="BK134" i="13"/>
  <c r="BK113" i="13"/>
  <c r="BK106" i="13"/>
  <c r="BK99" i="13"/>
  <c r="F2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BW120" i="15" l="1"/>
  <c r="BW99" i="15"/>
  <c r="Q120" i="15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P155" i="15" l="1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BJ154" i="15"/>
  <c r="BI154" i="15"/>
  <c r="BJ153" i="15"/>
  <c r="BI153" i="15"/>
  <c r="BJ152" i="15"/>
  <c r="BI152" i="15"/>
  <c r="BJ151" i="15"/>
  <c r="BI151" i="15"/>
  <c r="BJ150" i="15"/>
  <c r="BI150" i="15"/>
  <c r="BM161" i="13"/>
  <c r="BL161" i="13"/>
  <c r="BK161" i="13"/>
  <c r="BM160" i="13"/>
  <c r="BL160" i="13"/>
  <c r="BK160" i="13"/>
  <c r="BM159" i="13"/>
  <c r="BL159" i="13"/>
  <c r="BK159" i="13"/>
  <c r="BM158" i="13"/>
  <c r="BL158" i="13"/>
  <c r="BK158" i="13"/>
  <c r="BM157" i="13"/>
  <c r="BL157" i="13"/>
  <c r="BK157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J154" i="13"/>
  <c r="BI154" i="13"/>
  <c r="BJ153" i="13"/>
  <c r="BI153" i="13"/>
  <c r="BJ152" i="13"/>
  <c r="BI152" i="13"/>
  <c r="BJ151" i="13"/>
  <c r="BI151" i="13"/>
  <c r="BJ150" i="13"/>
  <c r="BI150" i="13"/>
  <c r="BM161" i="11"/>
  <c r="BL161" i="11"/>
  <c r="BK161" i="11"/>
  <c r="BM160" i="11"/>
  <c r="BL160" i="11"/>
  <c r="BK160" i="11"/>
  <c r="BM159" i="11"/>
  <c r="BL159" i="11"/>
  <c r="BK159" i="11"/>
  <c r="BM158" i="11"/>
  <c r="BL158" i="11"/>
  <c r="BK158" i="11"/>
  <c r="BM157" i="11"/>
  <c r="BL157" i="11"/>
  <c r="BK157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BJ154" i="11"/>
  <c r="BI154" i="11"/>
  <c r="BJ153" i="11"/>
  <c r="BI153" i="11"/>
  <c r="BJ152" i="11"/>
  <c r="BI152" i="11"/>
  <c r="BJ151" i="11"/>
  <c r="BI151" i="11"/>
  <c r="BJ150" i="11"/>
  <c r="BI150" i="11"/>
  <c r="BJ160" i="13" l="1"/>
  <c r="BJ155" i="15"/>
  <c r="BJ158" i="11"/>
  <c r="BJ159" i="11"/>
  <c r="BJ155" i="11"/>
  <c r="BJ157" i="11"/>
  <c r="BJ160" i="11"/>
  <c r="BI155" i="11"/>
  <c r="BJ161" i="11"/>
  <c r="BJ158" i="13"/>
  <c r="BJ161" i="13"/>
  <c r="BJ159" i="13"/>
  <c r="BJ157" i="13"/>
  <c r="BI155" i="13"/>
  <c r="BJ155" i="13"/>
  <c r="BI155" i="15"/>
  <c r="P155" i="14" l="1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BJ154" i="14"/>
  <c r="BI154" i="14"/>
  <c r="BJ153" i="14"/>
  <c r="BI153" i="14"/>
  <c r="BJ152" i="14"/>
  <c r="BI152" i="14"/>
  <c r="BJ151" i="14"/>
  <c r="BI151" i="14"/>
  <c r="BJ150" i="14"/>
  <c r="BI150" i="14"/>
  <c r="BJ155" i="14" l="1"/>
  <c r="BI155" i="14"/>
  <c r="P78" i="13" l="1"/>
  <c r="P84" i="11"/>
  <c r="BV84" i="11" s="1"/>
  <c r="P83" i="11"/>
  <c r="BV83" i="11" s="1"/>
  <c r="P82" i="11"/>
  <c r="BV82" i="11" s="1"/>
  <c r="P81" i="11"/>
  <c r="BV81" i="11" s="1"/>
  <c r="P80" i="11"/>
  <c r="BV80" i="11" s="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BV85" i="11" l="1"/>
  <c r="P85" i="11"/>
  <c r="P84" i="13"/>
  <c r="BV84" i="13" s="1"/>
  <c r="P83" i="13"/>
  <c r="BV83" i="13" s="1"/>
  <c r="P82" i="13"/>
  <c r="BV82" i="13" s="1"/>
  <c r="P81" i="13"/>
  <c r="BV81" i="13" s="1"/>
  <c r="P80" i="13"/>
  <c r="BV80" i="13" s="1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BV85" i="13" l="1"/>
  <c r="P85" i="13"/>
  <c r="BJ147" i="13"/>
  <c r="BJ146" i="13"/>
  <c r="BJ145" i="13"/>
  <c r="BJ144" i="13"/>
  <c r="BJ143" i="13"/>
  <c r="BJ133" i="13"/>
  <c r="BJ132" i="13"/>
  <c r="BJ131" i="13"/>
  <c r="BJ130" i="13"/>
  <c r="BJ129" i="13"/>
  <c r="BJ126" i="13"/>
  <c r="BJ125" i="13"/>
  <c r="BJ124" i="13"/>
  <c r="BJ123" i="13"/>
  <c r="BJ122" i="13"/>
  <c r="BJ112" i="13"/>
  <c r="BJ111" i="13"/>
  <c r="BJ110" i="13"/>
  <c r="BJ109" i="13"/>
  <c r="BJ108" i="13"/>
  <c r="BJ105" i="13"/>
  <c r="BJ104" i="13"/>
  <c r="BJ103" i="13"/>
  <c r="BJ102" i="13"/>
  <c r="BJ101" i="13"/>
  <c r="BJ98" i="13"/>
  <c r="BJ97" i="13"/>
  <c r="BJ96" i="13"/>
  <c r="BJ95" i="13"/>
  <c r="BJ94" i="13"/>
  <c r="BJ91" i="13"/>
  <c r="BJ90" i="13"/>
  <c r="BJ89" i="13"/>
  <c r="BJ88" i="13"/>
  <c r="BJ87" i="13"/>
  <c r="BJ77" i="13"/>
  <c r="BJ76" i="13"/>
  <c r="BJ75" i="13"/>
  <c r="BJ74" i="13"/>
  <c r="BJ73" i="13"/>
  <c r="BJ70" i="13"/>
  <c r="BJ69" i="13"/>
  <c r="BJ68" i="13"/>
  <c r="BJ67" i="13"/>
  <c r="BJ66" i="13"/>
  <c r="BJ63" i="13"/>
  <c r="BJ62" i="13"/>
  <c r="BJ61" i="13"/>
  <c r="BJ60" i="13"/>
  <c r="BJ59" i="13"/>
  <c r="BJ56" i="13"/>
  <c r="BJ55" i="13"/>
  <c r="BJ54" i="13"/>
  <c r="BJ53" i="13"/>
  <c r="BJ52" i="13"/>
  <c r="BJ49" i="13"/>
  <c r="BJ48" i="13"/>
  <c r="BJ47" i="13"/>
  <c r="BJ46" i="13"/>
  <c r="BJ45" i="13"/>
  <c r="BJ42" i="13"/>
  <c r="BJ41" i="13"/>
  <c r="BJ40" i="13"/>
  <c r="BJ39" i="13"/>
  <c r="BJ38" i="13"/>
  <c r="BJ35" i="13"/>
  <c r="BJ34" i="13"/>
  <c r="BJ33" i="13"/>
  <c r="BJ32" i="13"/>
  <c r="BJ31" i="13"/>
  <c r="BJ28" i="13"/>
  <c r="BJ27" i="13"/>
  <c r="BJ26" i="13"/>
  <c r="BJ25" i="13"/>
  <c r="BJ24" i="13"/>
  <c r="BJ21" i="13"/>
  <c r="BJ20" i="13"/>
  <c r="BJ19" i="13"/>
  <c r="BJ18" i="13"/>
  <c r="BJ17" i="13"/>
  <c r="BJ14" i="13"/>
  <c r="BJ13" i="13"/>
  <c r="BJ12" i="13"/>
  <c r="BJ11" i="13"/>
  <c r="BJ10" i="13"/>
  <c r="BJ147" i="11"/>
  <c r="BJ146" i="11"/>
  <c r="BJ145" i="11"/>
  <c r="BJ144" i="11"/>
  <c r="BJ143" i="11"/>
  <c r="BJ133" i="11"/>
  <c r="BJ132" i="11"/>
  <c r="BJ131" i="11"/>
  <c r="BJ130" i="11"/>
  <c r="BJ129" i="11"/>
  <c r="BJ126" i="11"/>
  <c r="BJ125" i="11"/>
  <c r="BJ124" i="11"/>
  <c r="BJ123" i="11"/>
  <c r="BJ122" i="11"/>
  <c r="BJ112" i="11"/>
  <c r="BJ111" i="11"/>
  <c r="BJ110" i="11"/>
  <c r="BJ109" i="11"/>
  <c r="BJ108" i="11"/>
  <c r="BJ105" i="11"/>
  <c r="BJ104" i="11"/>
  <c r="BJ103" i="11"/>
  <c r="BJ102" i="11"/>
  <c r="BJ101" i="11"/>
  <c r="BJ98" i="11"/>
  <c r="BJ97" i="11"/>
  <c r="BJ96" i="11"/>
  <c r="BJ95" i="11"/>
  <c r="BJ94" i="11"/>
  <c r="BJ91" i="11"/>
  <c r="BJ90" i="11"/>
  <c r="BJ89" i="11"/>
  <c r="BJ88" i="11"/>
  <c r="BJ87" i="11"/>
  <c r="BJ77" i="11"/>
  <c r="BJ76" i="11"/>
  <c r="BJ75" i="11"/>
  <c r="BJ74" i="11"/>
  <c r="BJ73" i="11"/>
  <c r="BJ70" i="11"/>
  <c r="BJ69" i="11"/>
  <c r="BJ68" i="11"/>
  <c r="BJ67" i="11"/>
  <c r="BJ66" i="11"/>
  <c r="BJ63" i="11"/>
  <c r="BJ62" i="11"/>
  <c r="BJ61" i="11"/>
  <c r="BJ60" i="11"/>
  <c r="BJ59" i="11"/>
  <c r="BJ56" i="11"/>
  <c r="BJ55" i="11"/>
  <c r="BJ54" i="11"/>
  <c r="BJ53" i="11"/>
  <c r="BJ52" i="11"/>
  <c r="BJ49" i="11"/>
  <c r="BJ48" i="11"/>
  <c r="BJ47" i="11"/>
  <c r="BJ46" i="11"/>
  <c r="BJ45" i="11"/>
  <c r="BJ42" i="11"/>
  <c r="BJ41" i="11"/>
  <c r="BJ40" i="11"/>
  <c r="BJ39" i="11"/>
  <c r="BJ38" i="11"/>
  <c r="BJ35" i="11"/>
  <c r="BJ34" i="11"/>
  <c r="BJ33" i="11"/>
  <c r="BJ32" i="11"/>
  <c r="BJ31" i="11"/>
  <c r="BJ28" i="11"/>
  <c r="BJ27" i="11"/>
  <c r="BJ26" i="11"/>
  <c r="BJ25" i="11"/>
  <c r="BJ24" i="11"/>
  <c r="BJ21" i="11"/>
  <c r="BJ20" i="11"/>
  <c r="BJ19" i="11"/>
  <c r="BJ18" i="11"/>
  <c r="BJ17" i="11"/>
  <c r="BJ14" i="11"/>
  <c r="BJ13" i="11"/>
  <c r="BJ12" i="11"/>
  <c r="BJ11" i="11"/>
  <c r="BJ10" i="11"/>
  <c r="BJ91" i="15"/>
  <c r="BI91" i="15"/>
  <c r="BJ90" i="15"/>
  <c r="BI90" i="15"/>
  <c r="BJ89" i="15"/>
  <c r="BI89" i="15"/>
  <c r="BJ88" i="15"/>
  <c r="BI88" i="15"/>
  <c r="BJ87" i="15"/>
  <c r="BI87" i="15"/>
  <c r="BJ147" i="15"/>
  <c r="BJ146" i="15"/>
  <c r="BJ145" i="15"/>
  <c r="BJ144" i="15"/>
  <c r="BJ143" i="15"/>
  <c r="BJ133" i="15"/>
  <c r="BJ132" i="15"/>
  <c r="BJ131" i="15"/>
  <c r="BJ130" i="15"/>
  <c r="BJ129" i="15"/>
  <c r="BJ126" i="15"/>
  <c r="BJ125" i="15"/>
  <c r="BJ124" i="15"/>
  <c r="BJ123" i="15"/>
  <c r="BJ122" i="15"/>
  <c r="BJ112" i="15"/>
  <c r="BJ111" i="15"/>
  <c r="BJ110" i="15"/>
  <c r="BJ109" i="15"/>
  <c r="BJ108" i="15"/>
  <c r="BJ105" i="15"/>
  <c r="BJ104" i="15"/>
  <c r="BJ103" i="15"/>
  <c r="BJ102" i="15"/>
  <c r="BJ101" i="15"/>
  <c r="BJ84" i="15"/>
  <c r="BJ83" i="15"/>
  <c r="BJ82" i="15"/>
  <c r="BJ81" i="15"/>
  <c r="BJ80" i="15"/>
  <c r="BJ77" i="15"/>
  <c r="BJ76" i="15"/>
  <c r="BJ75" i="15"/>
  <c r="BJ74" i="15"/>
  <c r="BJ73" i="15"/>
  <c r="BJ70" i="15"/>
  <c r="BJ69" i="15"/>
  <c r="BJ68" i="15"/>
  <c r="BJ67" i="15"/>
  <c r="BJ66" i="15"/>
  <c r="BJ63" i="15"/>
  <c r="BJ62" i="15"/>
  <c r="BJ61" i="15"/>
  <c r="BJ60" i="15"/>
  <c r="BJ59" i="15"/>
  <c r="BJ56" i="15"/>
  <c r="BJ55" i="15"/>
  <c r="BJ54" i="15"/>
  <c r="BJ53" i="15"/>
  <c r="BJ52" i="15"/>
  <c r="BJ49" i="15"/>
  <c r="BJ48" i="15"/>
  <c r="BJ47" i="15"/>
  <c r="BJ46" i="15"/>
  <c r="BJ45" i="15"/>
  <c r="BJ42" i="15"/>
  <c r="BJ41" i="15"/>
  <c r="BJ40" i="15"/>
  <c r="BJ39" i="15"/>
  <c r="BJ38" i="15"/>
  <c r="BJ35" i="15"/>
  <c r="BJ34" i="15"/>
  <c r="BJ33" i="15"/>
  <c r="BJ32" i="15"/>
  <c r="BJ31" i="15"/>
  <c r="BJ28" i="15"/>
  <c r="BJ27" i="15"/>
  <c r="BJ26" i="15"/>
  <c r="BJ25" i="15"/>
  <c r="BJ24" i="15"/>
  <c r="BJ21" i="15"/>
  <c r="BJ20" i="15"/>
  <c r="BJ19" i="15"/>
  <c r="BJ18" i="15"/>
  <c r="BJ17" i="15"/>
  <c r="BJ14" i="15"/>
  <c r="BJ13" i="15"/>
  <c r="BJ12" i="15"/>
  <c r="BJ11" i="15"/>
  <c r="BJ10" i="15"/>
  <c r="BJ147" i="14"/>
  <c r="BJ146" i="14"/>
  <c r="BJ145" i="14"/>
  <c r="BJ144" i="14"/>
  <c r="BJ143" i="14"/>
  <c r="BJ133" i="14"/>
  <c r="BJ132" i="14"/>
  <c r="BJ131" i="14"/>
  <c r="BJ130" i="14"/>
  <c r="BJ129" i="14"/>
  <c r="BJ126" i="14"/>
  <c r="BJ125" i="14"/>
  <c r="BJ124" i="14"/>
  <c r="BJ123" i="14"/>
  <c r="BJ122" i="14"/>
  <c r="BJ112" i="14"/>
  <c r="BJ111" i="14"/>
  <c r="BJ110" i="14"/>
  <c r="BJ109" i="14"/>
  <c r="BJ108" i="14"/>
  <c r="BJ105" i="14"/>
  <c r="BJ104" i="14"/>
  <c r="BJ103" i="14"/>
  <c r="BJ102" i="14"/>
  <c r="BJ101" i="14"/>
  <c r="BJ84" i="14"/>
  <c r="BJ83" i="14"/>
  <c r="BJ82" i="14"/>
  <c r="BJ81" i="14"/>
  <c r="BJ80" i="14"/>
  <c r="BJ77" i="14"/>
  <c r="BJ76" i="14"/>
  <c r="BJ75" i="14"/>
  <c r="BJ74" i="14"/>
  <c r="BJ73" i="14"/>
  <c r="BJ70" i="14"/>
  <c r="BJ69" i="14"/>
  <c r="BJ68" i="14"/>
  <c r="BJ67" i="14"/>
  <c r="BJ66" i="14"/>
  <c r="BJ63" i="14"/>
  <c r="BJ62" i="14"/>
  <c r="BJ61" i="14"/>
  <c r="BJ60" i="14"/>
  <c r="BJ59" i="14"/>
  <c r="BJ56" i="14"/>
  <c r="BJ55" i="14"/>
  <c r="BJ54" i="14"/>
  <c r="BJ53" i="14"/>
  <c r="BJ52" i="14"/>
  <c r="BJ49" i="14"/>
  <c r="BJ48" i="14"/>
  <c r="BJ47" i="14"/>
  <c r="BJ46" i="14"/>
  <c r="BJ45" i="14"/>
  <c r="BJ42" i="14"/>
  <c r="BJ41" i="14"/>
  <c r="BJ40" i="14"/>
  <c r="BJ39" i="14"/>
  <c r="BJ38" i="14"/>
  <c r="BJ35" i="14"/>
  <c r="BJ34" i="14"/>
  <c r="BJ33" i="14"/>
  <c r="BJ32" i="14"/>
  <c r="BJ31" i="14"/>
  <c r="BJ28" i="14"/>
  <c r="BJ27" i="14"/>
  <c r="BJ26" i="14"/>
  <c r="BJ25" i="14"/>
  <c r="BJ24" i="14"/>
  <c r="BJ21" i="14"/>
  <c r="BJ20" i="14"/>
  <c r="BJ19" i="14"/>
  <c r="BJ18" i="14"/>
  <c r="BJ17" i="14"/>
  <c r="BJ14" i="14"/>
  <c r="BJ13" i="14"/>
  <c r="BJ12" i="14"/>
  <c r="BJ11" i="14"/>
  <c r="BJ10" i="14"/>
  <c r="P98" i="14"/>
  <c r="BV98" i="14" s="1"/>
  <c r="O98" i="14"/>
  <c r="BU98" i="14" s="1"/>
  <c r="N98" i="14"/>
  <c r="BT98" i="14" s="1"/>
  <c r="M98" i="14"/>
  <c r="BS98" i="14" s="1"/>
  <c r="L98" i="14"/>
  <c r="BR98" i="14" s="1"/>
  <c r="K98" i="14"/>
  <c r="J98" i="14"/>
  <c r="I98" i="14"/>
  <c r="H98" i="14"/>
  <c r="G98" i="14"/>
  <c r="G161" i="14" s="1"/>
  <c r="F98" i="14"/>
  <c r="F161" i="14" s="1"/>
  <c r="E98" i="14"/>
  <c r="E161" i="14" s="1"/>
  <c r="D98" i="14"/>
  <c r="D161" i="14" s="1"/>
  <c r="C98" i="14"/>
  <c r="P97" i="14"/>
  <c r="BV97" i="14" s="1"/>
  <c r="O97" i="14"/>
  <c r="BU97" i="14" s="1"/>
  <c r="N97" i="14"/>
  <c r="BT97" i="14" s="1"/>
  <c r="M97" i="14"/>
  <c r="BS97" i="14" s="1"/>
  <c r="L97" i="14"/>
  <c r="BR97" i="14" s="1"/>
  <c r="K97" i="14"/>
  <c r="J97" i="14"/>
  <c r="I97" i="14"/>
  <c r="H97" i="14"/>
  <c r="G97" i="14"/>
  <c r="G160" i="14" s="1"/>
  <c r="F97" i="14"/>
  <c r="F160" i="14" s="1"/>
  <c r="E97" i="14"/>
  <c r="E160" i="14" s="1"/>
  <c r="D97" i="14"/>
  <c r="D160" i="14" s="1"/>
  <c r="C97" i="14"/>
  <c r="P96" i="14"/>
  <c r="BV96" i="14" s="1"/>
  <c r="O96" i="14"/>
  <c r="BU96" i="14" s="1"/>
  <c r="N96" i="14"/>
  <c r="BT96" i="14" s="1"/>
  <c r="M96" i="14"/>
  <c r="BS96" i="14" s="1"/>
  <c r="L96" i="14"/>
  <c r="BR96" i="14" s="1"/>
  <c r="K96" i="14"/>
  <c r="J96" i="14"/>
  <c r="I96" i="14"/>
  <c r="H96" i="14"/>
  <c r="G96" i="14"/>
  <c r="G159" i="14" s="1"/>
  <c r="F96" i="14"/>
  <c r="F159" i="14" s="1"/>
  <c r="E96" i="14"/>
  <c r="E159" i="14" s="1"/>
  <c r="D96" i="14"/>
  <c r="D159" i="14" s="1"/>
  <c r="C96" i="14"/>
  <c r="P95" i="14"/>
  <c r="BV95" i="14" s="1"/>
  <c r="O95" i="14"/>
  <c r="BU95" i="14" s="1"/>
  <c r="N95" i="14"/>
  <c r="BT95" i="14" s="1"/>
  <c r="M95" i="14"/>
  <c r="BS95" i="14" s="1"/>
  <c r="L95" i="14"/>
  <c r="BR95" i="14" s="1"/>
  <c r="K95" i="14"/>
  <c r="J95" i="14"/>
  <c r="I95" i="14"/>
  <c r="H95" i="14"/>
  <c r="G95" i="14"/>
  <c r="G158" i="14" s="1"/>
  <c r="F95" i="14"/>
  <c r="F158" i="14" s="1"/>
  <c r="E95" i="14"/>
  <c r="E158" i="14" s="1"/>
  <c r="D95" i="14"/>
  <c r="D158" i="14" s="1"/>
  <c r="C95" i="14"/>
  <c r="P94" i="14"/>
  <c r="BV94" i="14" s="1"/>
  <c r="O94" i="14"/>
  <c r="BU94" i="14" s="1"/>
  <c r="N94" i="14"/>
  <c r="BT94" i="14" s="1"/>
  <c r="M94" i="14"/>
  <c r="BS94" i="14" s="1"/>
  <c r="L94" i="14"/>
  <c r="BR94" i="14" s="1"/>
  <c r="K94" i="14"/>
  <c r="J94" i="14"/>
  <c r="I94" i="14"/>
  <c r="H94" i="14"/>
  <c r="G94" i="14"/>
  <c r="G157" i="14" s="1"/>
  <c r="F94" i="14"/>
  <c r="F157" i="14" s="1"/>
  <c r="E94" i="14"/>
  <c r="E157" i="14" s="1"/>
  <c r="D94" i="14"/>
  <c r="D157" i="14" s="1"/>
  <c r="P98" i="15"/>
  <c r="BV98" i="15" s="1"/>
  <c r="O98" i="15"/>
  <c r="BU98" i="15" s="1"/>
  <c r="N98" i="15"/>
  <c r="BT98" i="15" s="1"/>
  <c r="M98" i="15"/>
  <c r="BS98" i="15" s="1"/>
  <c r="L98" i="15"/>
  <c r="BR98" i="15" s="1"/>
  <c r="K98" i="15"/>
  <c r="J98" i="15"/>
  <c r="I98" i="15"/>
  <c r="H98" i="15"/>
  <c r="G98" i="15"/>
  <c r="G161" i="15" s="1"/>
  <c r="F98" i="15"/>
  <c r="F161" i="15" s="1"/>
  <c r="E98" i="15"/>
  <c r="E161" i="15" s="1"/>
  <c r="D98" i="15"/>
  <c r="D161" i="15" s="1"/>
  <c r="C98" i="15"/>
  <c r="P97" i="15"/>
  <c r="BV97" i="15" s="1"/>
  <c r="O97" i="15"/>
  <c r="BU97" i="15" s="1"/>
  <c r="N97" i="15"/>
  <c r="BT97" i="15" s="1"/>
  <c r="M97" i="15"/>
  <c r="BS97" i="15" s="1"/>
  <c r="L97" i="15"/>
  <c r="BR97" i="15" s="1"/>
  <c r="K97" i="15"/>
  <c r="J97" i="15"/>
  <c r="I97" i="15"/>
  <c r="H97" i="15"/>
  <c r="G97" i="15"/>
  <c r="G160" i="15" s="1"/>
  <c r="F97" i="15"/>
  <c r="F160" i="15" s="1"/>
  <c r="E97" i="15"/>
  <c r="E160" i="15" s="1"/>
  <c r="D97" i="15"/>
  <c r="D160" i="15" s="1"/>
  <c r="C97" i="15"/>
  <c r="P96" i="15"/>
  <c r="BV96" i="15" s="1"/>
  <c r="O96" i="15"/>
  <c r="BU96" i="15" s="1"/>
  <c r="N96" i="15"/>
  <c r="BT96" i="15" s="1"/>
  <c r="M96" i="15"/>
  <c r="BS96" i="15" s="1"/>
  <c r="L96" i="15"/>
  <c r="BR96" i="15" s="1"/>
  <c r="K96" i="15"/>
  <c r="J96" i="15"/>
  <c r="I96" i="15"/>
  <c r="H96" i="15"/>
  <c r="G96" i="15"/>
  <c r="G159" i="15" s="1"/>
  <c r="F96" i="15"/>
  <c r="F159" i="15" s="1"/>
  <c r="E96" i="15"/>
  <c r="E159" i="15" s="1"/>
  <c r="D96" i="15"/>
  <c r="D159" i="15" s="1"/>
  <c r="C96" i="15"/>
  <c r="P95" i="15"/>
  <c r="BV95" i="15" s="1"/>
  <c r="N95" i="15"/>
  <c r="BT95" i="15" s="1"/>
  <c r="M95" i="15"/>
  <c r="BS95" i="15" s="1"/>
  <c r="L95" i="15"/>
  <c r="BR95" i="15" s="1"/>
  <c r="K95" i="15"/>
  <c r="J95" i="15"/>
  <c r="I95" i="15"/>
  <c r="H95" i="15"/>
  <c r="G95" i="15"/>
  <c r="G158" i="15" s="1"/>
  <c r="F95" i="15"/>
  <c r="F158" i="15" s="1"/>
  <c r="E95" i="15"/>
  <c r="E158" i="15" s="1"/>
  <c r="D95" i="15"/>
  <c r="D158" i="15" s="1"/>
  <c r="C95" i="15"/>
  <c r="P94" i="15"/>
  <c r="BV94" i="15" s="1"/>
  <c r="O94" i="15"/>
  <c r="BU94" i="15" s="1"/>
  <c r="N94" i="15"/>
  <c r="BT94" i="15" s="1"/>
  <c r="M94" i="15"/>
  <c r="BS94" i="15" s="1"/>
  <c r="L94" i="15"/>
  <c r="BR94" i="15" s="1"/>
  <c r="K94" i="15"/>
  <c r="J94" i="15"/>
  <c r="I94" i="15"/>
  <c r="H94" i="15"/>
  <c r="G94" i="15"/>
  <c r="G157" i="15" s="1"/>
  <c r="F94" i="15"/>
  <c r="F157" i="15" s="1"/>
  <c r="E94" i="15"/>
  <c r="E157" i="15" s="1"/>
  <c r="D94" i="15"/>
  <c r="D157" i="15" s="1"/>
  <c r="BV99" i="14" l="1"/>
  <c r="BU99" i="14"/>
  <c r="BU99" i="15"/>
  <c r="BR99" i="14"/>
  <c r="BT99" i="14"/>
  <c r="H161" i="14"/>
  <c r="BN161" i="14" s="1"/>
  <c r="BN98" i="14"/>
  <c r="K157" i="15"/>
  <c r="BQ157" i="15" s="1"/>
  <c r="BQ94" i="15"/>
  <c r="J160" i="15"/>
  <c r="BP160" i="15" s="1"/>
  <c r="BP97" i="15"/>
  <c r="BS99" i="15"/>
  <c r="J159" i="15"/>
  <c r="BP159" i="15" s="1"/>
  <c r="BP96" i="15"/>
  <c r="I157" i="14"/>
  <c r="BO157" i="14" s="1"/>
  <c r="BO94" i="14"/>
  <c r="K158" i="14"/>
  <c r="BQ158" i="14" s="1"/>
  <c r="BQ95" i="14"/>
  <c r="I161" i="14"/>
  <c r="BO161" i="14" s="1"/>
  <c r="BO98" i="14"/>
  <c r="BT99" i="15"/>
  <c r="H158" i="15"/>
  <c r="BN158" i="15" s="1"/>
  <c r="BN95" i="15"/>
  <c r="K159" i="15"/>
  <c r="BQ159" i="15" s="1"/>
  <c r="BQ96" i="15"/>
  <c r="J157" i="14"/>
  <c r="BP157" i="14" s="1"/>
  <c r="BP94" i="14"/>
  <c r="H160" i="14"/>
  <c r="BN160" i="14" s="1"/>
  <c r="BN97" i="14"/>
  <c r="J161" i="14"/>
  <c r="BP161" i="14" s="1"/>
  <c r="BP98" i="14"/>
  <c r="H159" i="15"/>
  <c r="BN159" i="15" s="1"/>
  <c r="BN96" i="15"/>
  <c r="I158" i="14"/>
  <c r="BO158" i="14" s="1"/>
  <c r="BO95" i="14"/>
  <c r="BR99" i="15"/>
  <c r="K160" i="15"/>
  <c r="BQ160" i="15" s="1"/>
  <c r="BQ97" i="15"/>
  <c r="J158" i="14"/>
  <c r="BP158" i="14" s="1"/>
  <c r="BP95" i="14"/>
  <c r="I158" i="15"/>
  <c r="BO158" i="15" s="1"/>
  <c r="BO95" i="15"/>
  <c r="H161" i="15"/>
  <c r="BN161" i="15" s="1"/>
  <c r="BN98" i="15"/>
  <c r="K157" i="14"/>
  <c r="BQ157" i="14" s="1"/>
  <c r="BQ94" i="14"/>
  <c r="I160" i="14"/>
  <c r="BO160" i="14" s="1"/>
  <c r="BO97" i="14"/>
  <c r="K161" i="14"/>
  <c r="BQ161" i="14" s="1"/>
  <c r="BQ98" i="14"/>
  <c r="H157" i="15"/>
  <c r="BN157" i="15" s="1"/>
  <c r="BN94" i="15"/>
  <c r="I161" i="15"/>
  <c r="BO161" i="15" s="1"/>
  <c r="BO98" i="15"/>
  <c r="H159" i="14"/>
  <c r="BN159" i="14" s="1"/>
  <c r="BN96" i="14"/>
  <c r="J160" i="14"/>
  <c r="BP160" i="14" s="1"/>
  <c r="BP97" i="14"/>
  <c r="K159" i="14"/>
  <c r="BQ159" i="14" s="1"/>
  <c r="BQ96" i="14"/>
  <c r="BV99" i="15"/>
  <c r="J158" i="15"/>
  <c r="BP158" i="15" s="1"/>
  <c r="BP95" i="15"/>
  <c r="I157" i="15"/>
  <c r="BO157" i="15" s="1"/>
  <c r="BO94" i="15"/>
  <c r="K158" i="15"/>
  <c r="BQ158" i="15" s="1"/>
  <c r="BQ95" i="15"/>
  <c r="H160" i="15"/>
  <c r="BN160" i="15" s="1"/>
  <c r="BN97" i="15"/>
  <c r="J161" i="15"/>
  <c r="BP161" i="15" s="1"/>
  <c r="BP98" i="15"/>
  <c r="BS99" i="14"/>
  <c r="I159" i="14"/>
  <c r="BO159" i="14" s="1"/>
  <c r="BO96" i="14"/>
  <c r="K160" i="14"/>
  <c r="BQ160" i="14" s="1"/>
  <c r="BQ97" i="14"/>
  <c r="I159" i="15"/>
  <c r="BO159" i="15" s="1"/>
  <c r="BO96" i="15"/>
  <c r="H157" i="14"/>
  <c r="BN157" i="14" s="1"/>
  <c r="BN94" i="14"/>
  <c r="J157" i="15"/>
  <c r="BP157" i="15" s="1"/>
  <c r="BP94" i="15"/>
  <c r="I160" i="15"/>
  <c r="BO160" i="15" s="1"/>
  <c r="BO97" i="15"/>
  <c r="K161" i="15"/>
  <c r="BQ161" i="15" s="1"/>
  <c r="BQ98" i="15"/>
  <c r="H158" i="14"/>
  <c r="BN158" i="14" s="1"/>
  <c r="BN95" i="14"/>
  <c r="J159" i="14"/>
  <c r="BP159" i="14" s="1"/>
  <c r="BP96" i="14"/>
  <c r="P157" i="14"/>
  <c r="BV157" i="14" s="1"/>
  <c r="P161" i="14"/>
  <c r="BV161" i="14" s="1"/>
  <c r="P158" i="15"/>
  <c r="BV158" i="15" s="1"/>
  <c r="P158" i="14"/>
  <c r="BV158" i="14" s="1"/>
  <c r="P160" i="14"/>
  <c r="BV160" i="14" s="1"/>
  <c r="P161" i="15"/>
  <c r="BV161" i="15" s="1"/>
  <c r="P159" i="15"/>
  <c r="BV159" i="15" s="1"/>
  <c r="P157" i="15"/>
  <c r="BV157" i="15" s="1"/>
  <c r="P159" i="14"/>
  <c r="BV159" i="14" s="1"/>
  <c r="P160" i="15"/>
  <c r="BV160" i="15" s="1"/>
  <c r="O160" i="14"/>
  <c r="BU160" i="14" s="1"/>
  <c r="O161" i="15"/>
  <c r="BU161" i="15" s="1"/>
  <c r="O159" i="15"/>
  <c r="BU159" i="15" s="1"/>
  <c r="O157" i="14"/>
  <c r="BU157" i="14" s="1"/>
  <c r="O161" i="14"/>
  <c r="BU161" i="14" s="1"/>
  <c r="O157" i="15"/>
  <c r="BU157" i="15" s="1"/>
  <c r="O159" i="14"/>
  <c r="BU159" i="14" s="1"/>
  <c r="O160" i="15"/>
  <c r="BU160" i="15" s="1"/>
  <c r="O158" i="14"/>
  <c r="BU158" i="14" s="1"/>
  <c r="N157" i="14"/>
  <c r="BT157" i="14" s="1"/>
  <c r="N158" i="15"/>
  <c r="BT158" i="15" s="1"/>
  <c r="N160" i="14"/>
  <c r="BT160" i="14" s="1"/>
  <c r="N159" i="14"/>
  <c r="BT159" i="14" s="1"/>
  <c r="N161" i="15"/>
  <c r="BT161" i="15" s="1"/>
  <c r="N157" i="15"/>
  <c r="BT157" i="15" s="1"/>
  <c r="N160" i="15"/>
  <c r="BT160" i="15" s="1"/>
  <c r="N158" i="14"/>
  <c r="BT158" i="14" s="1"/>
  <c r="N161" i="14"/>
  <c r="BT161" i="14" s="1"/>
  <c r="N159" i="15"/>
  <c r="BT159" i="15" s="1"/>
  <c r="L158" i="15"/>
  <c r="BR158" i="15" s="1"/>
  <c r="L160" i="14"/>
  <c r="BR160" i="14" s="1"/>
  <c r="M158" i="15"/>
  <c r="BS158" i="15" s="1"/>
  <c r="L161" i="15"/>
  <c r="BR161" i="15" s="1"/>
  <c r="M160" i="14"/>
  <c r="BS160" i="14" s="1"/>
  <c r="M161" i="15"/>
  <c r="BS161" i="15" s="1"/>
  <c r="L159" i="14"/>
  <c r="BR159" i="14" s="1"/>
  <c r="M157" i="15"/>
  <c r="BS157" i="15" s="1"/>
  <c r="L160" i="15"/>
  <c r="BR160" i="15" s="1"/>
  <c r="M159" i="14"/>
  <c r="BS159" i="14" s="1"/>
  <c r="M160" i="15"/>
  <c r="BS160" i="15" s="1"/>
  <c r="L158" i="14"/>
  <c r="BR158" i="14" s="1"/>
  <c r="L159" i="15"/>
  <c r="BR159" i="15" s="1"/>
  <c r="M158" i="14"/>
  <c r="BS158" i="14" s="1"/>
  <c r="M159" i="15"/>
  <c r="BS159" i="15" s="1"/>
  <c r="L157" i="14"/>
  <c r="BR157" i="14" s="1"/>
  <c r="L161" i="14"/>
  <c r="BR161" i="14" s="1"/>
  <c r="M157" i="14"/>
  <c r="BS157" i="14" s="1"/>
  <c r="M161" i="14"/>
  <c r="BS161" i="14" s="1"/>
  <c r="L157" i="15"/>
  <c r="BR157" i="15" s="1"/>
  <c r="P116" i="14"/>
  <c r="BV116" i="14" s="1"/>
  <c r="P119" i="14"/>
  <c r="BV119" i="14" s="1"/>
  <c r="BJ22" i="15"/>
  <c r="BJ78" i="15"/>
  <c r="BJ92" i="15"/>
  <c r="BJ50" i="15"/>
  <c r="BJ113" i="11"/>
  <c r="P118" i="14"/>
  <c r="BV118" i="14" s="1"/>
  <c r="BJ15" i="11"/>
  <c r="BJ43" i="11"/>
  <c r="BJ71" i="11"/>
  <c r="BJ29" i="11"/>
  <c r="BJ57" i="11"/>
  <c r="BJ64" i="11"/>
  <c r="BJ99" i="11"/>
  <c r="BJ127" i="11"/>
  <c r="BJ22" i="11"/>
  <c r="BJ50" i="11"/>
  <c r="BJ134" i="11"/>
  <c r="BJ36" i="11"/>
  <c r="BJ92" i="11"/>
  <c r="BJ134" i="13"/>
  <c r="BJ15" i="13"/>
  <c r="BJ29" i="13"/>
  <c r="BJ36" i="13"/>
  <c r="BJ57" i="13"/>
  <c r="BJ92" i="13"/>
  <c r="BJ113" i="13"/>
  <c r="BJ94" i="14"/>
  <c r="BJ97" i="14"/>
  <c r="BK95" i="14"/>
  <c r="BK158" i="14"/>
  <c r="BK97" i="14"/>
  <c r="BK160" i="14"/>
  <c r="BL95" i="14"/>
  <c r="BL158" i="14"/>
  <c r="BJ29" i="14"/>
  <c r="BJ57" i="14"/>
  <c r="BJ98" i="14"/>
  <c r="BM94" i="14"/>
  <c r="BM157" i="14"/>
  <c r="BL97" i="14"/>
  <c r="BL160" i="14"/>
  <c r="BJ36" i="14"/>
  <c r="BJ64" i="14"/>
  <c r="BM95" i="14"/>
  <c r="BM158" i="14"/>
  <c r="BK96" i="14"/>
  <c r="BK159" i="14"/>
  <c r="BM97" i="14"/>
  <c r="BM160" i="14"/>
  <c r="BK98" i="14"/>
  <c r="BK161" i="14"/>
  <c r="BJ95" i="14"/>
  <c r="BJ134" i="14"/>
  <c r="BM96" i="14"/>
  <c r="BM159" i="14"/>
  <c r="BM98" i="14"/>
  <c r="BM161" i="14"/>
  <c r="P115" i="14"/>
  <c r="BV115" i="14" s="1"/>
  <c r="BJ159" i="14"/>
  <c r="BJ85" i="14"/>
  <c r="P117" i="14"/>
  <c r="BV117" i="14" s="1"/>
  <c r="BK94" i="14"/>
  <c r="BK157" i="14"/>
  <c r="BL94" i="14"/>
  <c r="BL157" i="14"/>
  <c r="BL96" i="14"/>
  <c r="BL159" i="14"/>
  <c r="BL98" i="14"/>
  <c r="BL161" i="14"/>
  <c r="BJ15" i="14"/>
  <c r="BJ22" i="14"/>
  <c r="BJ43" i="14"/>
  <c r="BJ50" i="14"/>
  <c r="BJ71" i="14"/>
  <c r="BJ78" i="14"/>
  <c r="BJ96" i="14"/>
  <c r="BJ106" i="14"/>
  <c r="BJ113" i="14"/>
  <c r="BJ148" i="14"/>
  <c r="P116" i="15"/>
  <c r="BV116" i="15" s="1"/>
  <c r="BJ97" i="15"/>
  <c r="BL94" i="15"/>
  <c r="BL157" i="15"/>
  <c r="BM96" i="15"/>
  <c r="BM159" i="15"/>
  <c r="BK95" i="15"/>
  <c r="BK158" i="15"/>
  <c r="BL97" i="15"/>
  <c r="BL160" i="15"/>
  <c r="P117" i="15"/>
  <c r="BV117" i="15" s="1"/>
  <c r="BJ29" i="15"/>
  <c r="BJ57" i="15"/>
  <c r="BJ85" i="15"/>
  <c r="BJ94" i="15"/>
  <c r="BJ98" i="15"/>
  <c r="BJ127" i="15"/>
  <c r="BK97" i="15"/>
  <c r="BK160" i="15"/>
  <c r="BM94" i="15"/>
  <c r="BM157" i="15"/>
  <c r="BL95" i="15"/>
  <c r="BL158" i="15"/>
  <c r="BK96" i="15"/>
  <c r="BK159" i="15"/>
  <c r="BM97" i="15"/>
  <c r="BM160" i="15"/>
  <c r="BK98" i="15"/>
  <c r="BK161" i="15"/>
  <c r="P118" i="15"/>
  <c r="BV118" i="15" s="1"/>
  <c r="BJ36" i="15"/>
  <c r="BJ64" i="15"/>
  <c r="BJ95" i="15"/>
  <c r="BJ106" i="15"/>
  <c r="BJ134" i="15"/>
  <c r="BM98" i="15"/>
  <c r="BM161" i="15"/>
  <c r="BK94" i="15"/>
  <c r="BK157" i="15"/>
  <c r="BM95" i="15"/>
  <c r="BM158" i="15"/>
  <c r="BL96" i="15"/>
  <c r="BL159" i="15"/>
  <c r="BL98" i="15"/>
  <c r="BL161" i="15"/>
  <c r="P115" i="15"/>
  <c r="BV115" i="15" s="1"/>
  <c r="P119" i="15"/>
  <c r="BV119" i="15" s="1"/>
  <c r="BJ15" i="15"/>
  <c r="BJ43" i="15"/>
  <c r="BJ71" i="15"/>
  <c r="BJ96" i="15"/>
  <c r="BJ113" i="15"/>
  <c r="BJ148" i="15"/>
  <c r="BJ127" i="14"/>
  <c r="BJ127" i="13"/>
  <c r="BJ148" i="11"/>
  <c r="BJ78" i="13"/>
  <c r="BJ78" i="11"/>
  <c r="BJ64" i="13"/>
  <c r="BJ22" i="13"/>
  <c r="BJ43" i="13"/>
  <c r="BJ50" i="13"/>
  <c r="BJ71" i="13"/>
  <c r="BJ106" i="11"/>
  <c r="BJ148" i="13"/>
  <c r="BJ106" i="13"/>
  <c r="BJ99" i="13"/>
  <c r="P148" i="15"/>
  <c r="P134" i="15"/>
  <c r="P127" i="15"/>
  <c r="P113" i="15"/>
  <c r="P106" i="15"/>
  <c r="P99" i="15"/>
  <c r="P92" i="15"/>
  <c r="P85" i="15"/>
  <c r="P78" i="15"/>
  <c r="P71" i="15"/>
  <c r="Q162" i="15" s="1"/>
  <c r="BW162" i="15" s="1"/>
  <c r="P64" i="15"/>
  <c r="P57" i="15"/>
  <c r="P50" i="15"/>
  <c r="P43" i="15"/>
  <c r="P36" i="15"/>
  <c r="P29" i="15"/>
  <c r="P22" i="15"/>
  <c r="P15" i="15"/>
  <c r="P148" i="14"/>
  <c r="P134" i="14"/>
  <c r="P127" i="14"/>
  <c r="P113" i="14"/>
  <c r="P106" i="14"/>
  <c r="P99" i="14"/>
  <c r="P92" i="14"/>
  <c r="P85" i="14"/>
  <c r="P78" i="14"/>
  <c r="P71" i="14"/>
  <c r="Q162" i="14" s="1"/>
  <c r="BW162" i="14" s="1"/>
  <c r="P64" i="14"/>
  <c r="P57" i="14"/>
  <c r="P50" i="14"/>
  <c r="P43" i="14"/>
  <c r="P36" i="14"/>
  <c r="P29" i="14"/>
  <c r="P22" i="14"/>
  <c r="P15" i="14"/>
  <c r="P148" i="13"/>
  <c r="P134" i="13"/>
  <c r="P127" i="13"/>
  <c r="P113" i="13"/>
  <c r="P106" i="13"/>
  <c r="P99" i="13"/>
  <c r="P71" i="13"/>
  <c r="Q162" i="13" s="1"/>
  <c r="BW162" i="13" s="1"/>
  <c r="P64" i="13"/>
  <c r="P57" i="13"/>
  <c r="P50" i="13"/>
  <c r="P43" i="13"/>
  <c r="P36" i="13"/>
  <c r="P29" i="13"/>
  <c r="P22" i="13"/>
  <c r="P15" i="13"/>
  <c r="P148" i="11"/>
  <c r="P134" i="11"/>
  <c r="P127" i="11"/>
  <c r="P113" i="11"/>
  <c r="P106" i="11"/>
  <c r="P99" i="11"/>
  <c r="P71" i="11"/>
  <c r="Q162" i="11" s="1"/>
  <c r="BW162" i="11" s="1"/>
  <c r="P64" i="11"/>
  <c r="P57" i="11"/>
  <c r="P50" i="11"/>
  <c r="P43" i="11"/>
  <c r="P36" i="11"/>
  <c r="P29" i="11"/>
  <c r="P22" i="11"/>
  <c r="P15" i="11"/>
  <c r="BJ161" i="14" l="1"/>
  <c r="BJ157" i="14"/>
  <c r="BJ160" i="15"/>
  <c r="BP99" i="15"/>
  <c r="BJ159" i="15"/>
  <c r="BJ161" i="15"/>
  <c r="BJ160" i="14"/>
  <c r="BN99" i="15"/>
  <c r="BP99" i="14"/>
  <c r="BO99" i="15"/>
  <c r="BQ99" i="15"/>
  <c r="BV120" i="15"/>
  <c r="BN99" i="14"/>
  <c r="BO99" i="14"/>
  <c r="BV120" i="14"/>
  <c r="BQ99" i="14"/>
  <c r="BJ158" i="14"/>
  <c r="BJ157" i="15"/>
  <c r="BJ158" i="15"/>
  <c r="BK99" i="15"/>
  <c r="BK99" i="14"/>
  <c r="P120" i="14"/>
  <c r="BJ99" i="14"/>
  <c r="BL99" i="14"/>
  <c r="BM99" i="14"/>
  <c r="BJ99" i="15"/>
  <c r="BL99" i="15"/>
  <c r="BM99" i="15"/>
  <c r="P120" i="15"/>
  <c r="C94" i="14" l="1"/>
  <c r="C115" i="11" l="1"/>
  <c r="C94" i="15"/>
  <c r="O84" i="13"/>
  <c r="BU84" i="13" s="1"/>
  <c r="N84" i="13"/>
  <c r="BT84" i="13" s="1"/>
  <c r="M84" i="13"/>
  <c r="BS84" i="13" s="1"/>
  <c r="L84" i="13"/>
  <c r="BR84" i="13" s="1"/>
  <c r="K84" i="13"/>
  <c r="BQ84" i="13" s="1"/>
  <c r="J84" i="13"/>
  <c r="BP84" i="13" s="1"/>
  <c r="I84" i="13"/>
  <c r="BO84" i="13" s="1"/>
  <c r="H84" i="13"/>
  <c r="BN84" i="13" s="1"/>
  <c r="G84" i="13"/>
  <c r="BM84" i="13" s="1"/>
  <c r="F84" i="13"/>
  <c r="BL84" i="13" s="1"/>
  <c r="E84" i="13"/>
  <c r="BK84" i="13" s="1"/>
  <c r="D84" i="13"/>
  <c r="BJ84" i="13" s="1"/>
  <c r="C84" i="13"/>
  <c r="O83" i="13"/>
  <c r="BU83" i="13" s="1"/>
  <c r="N83" i="13"/>
  <c r="BT83" i="13" s="1"/>
  <c r="M83" i="13"/>
  <c r="BS83" i="13" s="1"/>
  <c r="L83" i="13"/>
  <c r="BR83" i="13" s="1"/>
  <c r="K83" i="13"/>
  <c r="BQ83" i="13" s="1"/>
  <c r="J83" i="13"/>
  <c r="BP83" i="13" s="1"/>
  <c r="I83" i="13"/>
  <c r="BO83" i="13" s="1"/>
  <c r="H83" i="13"/>
  <c r="BN83" i="13" s="1"/>
  <c r="G83" i="13"/>
  <c r="BM83" i="13" s="1"/>
  <c r="F83" i="13"/>
  <c r="BL83" i="13" s="1"/>
  <c r="E83" i="13"/>
  <c r="BK83" i="13" s="1"/>
  <c r="D83" i="13"/>
  <c r="BJ83" i="13" s="1"/>
  <c r="C83" i="13"/>
  <c r="O82" i="13"/>
  <c r="BU82" i="13" s="1"/>
  <c r="N82" i="13"/>
  <c r="BT82" i="13" s="1"/>
  <c r="M82" i="13"/>
  <c r="BS82" i="13" s="1"/>
  <c r="L82" i="13"/>
  <c r="BR82" i="13" s="1"/>
  <c r="K82" i="13"/>
  <c r="BQ82" i="13" s="1"/>
  <c r="J82" i="13"/>
  <c r="BP82" i="13" s="1"/>
  <c r="I82" i="13"/>
  <c r="BO82" i="13" s="1"/>
  <c r="H82" i="13"/>
  <c r="BN82" i="13" s="1"/>
  <c r="G82" i="13"/>
  <c r="BM82" i="13" s="1"/>
  <c r="F82" i="13"/>
  <c r="BL82" i="13" s="1"/>
  <c r="E82" i="13"/>
  <c r="BK82" i="13" s="1"/>
  <c r="D82" i="13"/>
  <c r="BJ82" i="13" s="1"/>
  <c r="C82" i="13"/>
  <c r="O81" i="13"/>
  <c r="BU81" i="13" s="1"/>
  <c r="N81" i="13"/>
  <c r="BT81" i="13" s="1"/>
  <c r="M81" i="13"/>
  <c r="BS81" i="13" s="1"/>
  <c r="L81" i="13"/>
  <c r="BR81" i="13" s="1"/>
  <c r="K81" i="13"/>
  <c r="BQ81" i="13" s="1"/>
  <c r="J81" i="13"/>
  <c r="BP81" i="13" s="1"/>
  <c r="I81" i="13"/>
  <c r="BO81" i="13" s="1"/>
  <c r="H81" i="13"/>
  <c r="BN81" i="13" s="1"/>
  <c r="G81" i="13"/>
  <c r="BM81" i="13" s="1"/>
  <c r="F81" i="13"/>
  <c r="BL81" i="13" s="1"/>
  <c r="E81" i="13"/>
  <c r="BK81" i="13" s="1"/>
  <c r="D81" i="13"/>
  <c r="BJ81" i="13" s="1"/>
  <c r="C81" i="13"/>
  <c r="O80" i="13"/>
  <c r="BU80" i="13" s="1"/>
  <c r="N80" i="13"/>
  <c r="BT80" i="13" s="1"/>
  <c r="M80" i="13"/>
  <c r="BS80" i="13" s="1"/>
  <c r="L80" i="13"/>
  <c r="BR80" i="13" s="1"/>
  <c r="K80" i="13"/>
  <c r="BQ80" i="13" s="1"/>
  <c r="J80" i="13"/>
  <c r="BP80" i="13" s="1"/>
  <c r="I80" i="13"/>
  <c r="BO80" i="13" s="1"/>
  <c r="H80" i="13"/>
  <c r="BN80" i="13" s="1"/>
  <c r="G80" i="13"/>
  <c r="BM80" i="13" s="1"/>
  <c r="F80" i="13"/>
  <c r="BL80" i="13" s="1"/>
  <c r="E80" i="13"/>
  <c r="BK80" i="13" s="1"/>
  <c r="D80" i="13"/>
  <c r="BJ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BJ80" i="11" s="1"/>
  <c r="E80" i="11"/>
  <c r="BK80" i="11" s="1"/>
  <c r="F80" i="11"/>
  <c r="BL80" i="11" s="1"/>
  <c r="G80" i="11"/>
  <c r="BM80" i="11" s="1"/>
  <c r="H80" i="11"/>
  <c r="BN80" i="11" s="1"/>
  <c r="I80" i="11"/>
  <c r="BO80" i="11" s="1"/>
  <c r="J80" i="11"/>
  <c r="BP80" i="11" s="1"/>
  <c r="K80" i="11"/>
  <c r="BQ80" i="11" s="1"/>
  <c r="L80" i="11"/>
  <c r="BR80" i="11" s="1"/>
  <c r="M80" i="11"/>
  <c r="BS80" i="11" s="1"/>
  <c r="N80" i="11"/>
  <c r="BT80" i="11" s="1"/>
  <c r="O80" i="11"/>
  <c r="BU80" i="11" s="1"/>
  <c r="O84" i="11"/>
  <c r="BU84" i="11" s="1"/>
  <c r="N84" i="11"/>
  <c r="BT84" i="11" s="1"/>
  <c r="M84" i="11"/>
  <c r="BS84" i="11" s="1"/>
  <c r="L84" i="11"/>
  <c r="BR84" i="11" s="1"/>
  <c r="K84" i="11"/>
  <c r="BQ84" i="11" s="1"/>
  <c r="J84" i="11"/>
  <c r="BP84" i="11" s="1"/>
  <c r="I84" i="11"/>
  <c r="BO84" i="11" s="1"/>
  <c r="H84" i="11"/>
  <c r="BN84" i="11" s="1"/>
  <c r="G84" i="11"/>
  <c r="BM84" i="11" s="1"/>
  <c r="F84" i="11"/>
  <c r="BL84" i="11" s="1"/>
  <c r="E84" i="11"/>
  <c r="BK84" i="11" s="1"/>
  <c r="D84" i="11"/>
  <c r="BJ84" i="11" s="1"/>
  <c r="C84" i="11"/>
  <c r="O83" i="11"/>
  <c r="BU83" i="11" s="1"/>
  <c r="N83" i="11"/>
  <c r="BT83" i="11" s="1"/>
  <c r="M83" i="11"/>
  <c r="BS83" i="11" s="1"/>
  <c r="L83" i="11"/>
  <c r="BR83" i="11" s="1"/>
  <c r="K83" i="11"/>
  <c r="BQ83" i="11" s="1"/>
  <c r="J83" i="11"/>
  <c r="BP83" i="11" s="1"/>
  <c r="I83" i="11"/>
  <c r="BO83" i="11" s="1"/>
  <c r="H83" i="11"/>
  <c r="BN83" i="11" s="1"/>
  <c r="G83" i="11"/>
  <c r="BM83" i="11" s="1"/>
  <c r="F83" i="11"/>
  <c r="BL83" i="11" s="1"/>
  <c r="E83" i="11"/>
  <c r="BK83" i="11" s="1"/>
  <c r="D83" i="11"/>
  <c r="BJ83" i="11" s="1"/>
  <c r="C83" i="11"/>
  <c r="O82" i="11"/>
  <c r="BU82" i="11" s="1"/>
  <c r="N82" i="11"/>
  <c r="BT82" i="11" s="1"/>
  <c r="M82" i="11"/>
  <c r="BS82" i="11" s="1"/>
  <c r="L82" i="11"/>
  <c r="BR82" i="11" s="1"/>
  <c r="K82" i="11"/>
  <c r="BQ82" i="11" s="1"/>
  <c r="J82" i="11"/>
  <c r="BP82" i="11" s="1"/>
  <c r="I82" i="11"/>
  <c r="BO82" i="11" s="1"/>
  <c r="H82" i="11"/>
  <c r="BN82" i="11" s="1"/>
  <c r="G82" i="11"/>
  <c r="BM82" i="11" s="1"/>
  <c r="F82" i="11"/>
  <c r="BL82" i="11" s="1"/>
  <c r="E82" i="11"/>
  <c r="BK82" i="11" s="1"/>
  <c r="D82" i="11"/>
  <c r="BJ82" i="11" s="1"/>
  <c r="C82" i="11"/>
  <c r="O81" i="11"/>
  <c r="BU81" i="11" s="1"/>
  <c r="N81" i="11"/>
  <c r="BT81" i="11" s="1"/>
  <c r="M81" i="11"/>
  <c r="BS81" i="11" s="1"/>
  <c r="L81" i="11"/>
  <c r="BR81" i="11" s="1"/>
  <c r="K81" i="11"/>
  <c r="BQ81" i="11" s="1"/>
  <c r="J81" i="11"/>
  <c r="BP81" i="11" s="1"/>
  <c r="I81" i="11"/>
  <c r="BO81" i="11" s="1"/>
  <c r="H81" i="11"/>
  <c r="BN81" i="11" s="1"/>
  <c r="G81" i="11"/>
  <c r="BM81" i="11" s="1"/>
  <c r="F81" i="11"/>
  <c r="BL81" i="11" s="1"/>
  <c r="E81" i="11"/>
  <c r="BK81" i="11" s="1"/>
  <c r="D81" i="11"/>
  <c r="BJ81" i="11" s="1"/>
  <c r="C81" i="11"/>
  <c r="BT85" i="13" l="1"/>
  <c r="BO85" i="11"/>
  <c r="BP85" i="11"/>
  <c r="BN85" i="11"/>
  <c r="BU85" i="13"/>
  <c r="BP85" i="13"/>
  <c r="BN85" i="13"/>
  <c r="BS85" i="11"/>
  <c r="BQ85" i="13"/>
  <c r="BU85" i="11"/>
  <c r="BR85" i="11"/>
  <c r="BR85" i="13"/>
  <c r="BO85" i="13"/>
  <c r="BT85" i="11"/>
  <c r="BQ85" i="11"/>
  <c r="BS85" i="13"/>
  <c r="BM85" i="13"/>
  <c r="BL85" i="11"/>
  <c r="BK85" i="11"/>
  <c r="BJ85" i="11"/>
  <c r="BM85" i="11"/>
  <c r="BL85" i="13"/>
  <c r="BJ85" i="13"/>
  <c r="BK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BM119" i="11"/>
  <c r="BL119" i="11"/>
  <c r="BK119" i="11"/>
  <c r="BM118" i="11"/>
  <c r="BL118" i="11"/>
  <c r="BK118" i="11"/>
  <c r="BM117" i="11"/>
  <c r="BL117" i="11"/>
  <c r="BK117" i="11"/>
  <c r="BM116" i="11"/>
  <c r="BL116" i="11"/>
  <c r="BK116" i="11"/>
  <c r="BM115" i="11"/>
  <c r="BL115" i="11"/>
  <c r="BK115" i="11"/>
  <c r="BJ119" i="11"/>
  <c r="C119" i="11"/>
  <c r="BJ118" i="11"/>
  <c r="C118" i="11"/>
  <c r="BJ117" i="11"/>
  <c r="C117" i="11"/>
  <c r="BJ116" i="11"/>
  <c r="C116" i="11"/>
  <c r="BJ115" i="11"/>
  <c r="BJ120" i="11" l="1"/>
  <c r="BM120" i="11"/>
  <c r="BK120" i="11"/>
  <c r="BL120" i="11"/>
  <c r="D99" i="15"/>
  <c r="L99" i="15"/>
  <c r="C99" i="15"/>
  <c r="G99" i="15"/>
  <c r="K99" i="15"/>
  <c r="O99" i="15"/>
  <c r="H99" i="15"/>
  <c r="I99" i="15"/>
  <c r="BI91" i="13"/>
  <c r="BI90" i="13"/>
  <c r="BI89" i="13"/>
  <c r="BI88" i="13"/>
  <c r="BI87" i="13"/>
  <c r="BI77" i="13"/>
  <c r="BI76" i="13"/>
  <c r="BI75" i="13"/>
  <c r="BI74" i="13"/>
  <c r="BI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BU119" i="15" s="1"/>
  <c r="N119" i="15"/>
  <c r="BT119" i="15" s="1"/>
  <c r="M119" i="15"/>
  <c r="BS119" i="15" s="1"/>
  <c r="K119" i="15"/>
  <c r="BQ119" i="15" s="1"/>
  <c r="J119" i="15"/>
  <c r="BP119" i="15" s="1"/>
  <c r="I119" i="15"/>
  <c r="BO119" i="15" s="1"/>
  <c r="H119" i="15"/>
  <c r="BN119" i="15" s="1"/>
  <c r="G119" i="15"/>
  <c r="BM119" i="15" s="1"/>
  <c r="F119" i="15"/>
  <c r="BL119" i="15" s="1"/>
  <c r="E119" i="15"/>
  <c r="BK119" i="15" s="1"/>
  <c r="D119" i="15"/>
  <c r="BJ119" i="15" s="1"/>
  <c r="C119" i="15"/>
  <c r="O118" i="15"/>
  <c r="BU118" i="15" s="1"/>
  <c r="N118" i="15"/>
  <c r="BT118" i="15" s="1"/>
  <c r="M118" i="15"/>
  <c r="BS118" i="15" s="1"/>
  <c r="L118" i="15"/>
  <c r="BR118" i="15" s="1"/>
  <c r="K118" i="15"/>
  <c r="BQ118" i="15" s="1"/>
  <c r="J118" i="15"/>
  <c r="BP118" i="15" s="1"/>
  <c r="I118" i="15"/>
  <c r="BO118" i="15" s="1"/>
  <c r="H118" i="15"/>
  <c r="BN118" i="15" s="1"/>
  <c r="G118" i="15"/>
  <c r="BM118" i="15" s="1"/>
  <c r="F118" i="15"/>
  <c r="BL118" i="15" s="1"/>
  <c r="E118" i="15"/>
  <c r="BK118" i="15" s="1"/>
  <c r="D118" i="15"/>
  <c r="BJ118" i="15" s="1"/>
  <c r="C118" i="15"/>
  <c r="O117" i="15"/>
  <c r="BU117" i="15" s="1"/>
  <c r="N117" i="15"/>
  <c r="BT117" i="15" s="1"/>
  <c r="M117" i="15"/>
  <c r="BS117" i="15" s="1"/>
  <c r="L117" i="15"/>
  <c r="BR117" i="15" s="1"/>
  <c r="K117" i="15"/>
  <c r="BQ117" i="15" s="1"/>
  <c r="J117" i="15"/>
  <c r="BP117" i="15" s="1"/>
  <c r="I117" i="15"/>
  <c r="BO117" i="15" s="1"/>
  <c r="H117" i="15"/>
  <c r="BN117" i="15" s="1"/>
  <c r="G117" i="15"/>
  <c r="BM117" i="15" s="1"/>
  <c r="F117" i="15"/>
  <c r="BL117" i="15" s="1"/>
  <c r="E117" i="15"/>
  <c r="BK117" i="15" s="1"/>
  <c r="D117" i="15"/>
  <c r="BJ117" i="15" s="1"/>
  <c r="C117" i="15"/>
  <c r="O116" i="15"/>
  <c r="BU116" i="15" s="1"/>
  <c r="N116" i="15"/>
  <c r="BT116" i="15" s="1"/>
  <c r="M116" i="15"/>
  <c r="BS116" i="15" s="1"/>
  <c r="L116" i="15"/>
  <c r="BR116" i="15" s="1"/>
  <c r="K116" i="15"/>
  <c r="BQ116" i="15" s="1"/>
  <c r="J116" i="15"/>
  <c r="BP116" i="15" s="1"/>
  <c r="I116" i="15"/>
  <c r="BO116" i="15" s="1"/>
  <c r="H116" i="15"/>
  <c r="BN116" i="15" s="1"/>
  <c r="G116" i="15"/>
  <c r="BM116" i="15" s="1"/>
  <c r="F116" i="15"/>
  <c r="BL116" i="15" s="1"/>
  <c r="E116" i="15"/>
  <c r="BK116" i="15" s="1"/>
  <c r="D116" i="15"/>
  <c r="BJ116" i="15" s="1"/>
  <c r="C116" i="15"/>
  <c r="O115" i="15"/>
  <c r="BU115" i="15" s="1"/>
  <c r="N115" i="15"/>
  <c r="BT115" i="15" s="1"/>
  <c r="L115" i="15"/>
  <c r="BR115" i="15" s="1"/>
  <c r="K115" i="15"/>
  <c r="BQ115" i="15" s="1"/>
  <c r="J115" i="15"/>
  <c r="BP115" i="15" s="1"/>
  <c r="I115" i="15"/>
  <c r="BO115" i="15" s="1"/>
  <c r="H115" i="15"/>
  <c r="BN115" i="15" s="1"/>
  <c r="G115" i="15"/>
  <c r="BM115" i="15" s="1"/>
  <c r="F115" i="15"/>
  <c r="BL115" i="15" s="1"/>
  <c r="E115" i="15"/>
  <c r="BK115" i="15" s="1"/>
  <c r="D115" i="15"/>
  <c r="BJ115" i="15" s="1"/>
  <c r="C115" i="15"/>
  <c r="O119" i="14"/>
  <c r="BU119" i="14" s="1"/>
  <c r="N119" i="14"/>
  <c r="BT119" i="14" s="1"/>
  <c r="M119" i="14"/>
  <c r="BS119" i="14" s="1"/>
  <c r="L119" i="14"/>
  <c r="BR119" i="14" s="1"/>
  <c r="K119" i="14"/>
  <c r="BQ119" i="14" s="1"/>
  <c r="J119" i="14"/>
  <c r="BP119" i="14" s="1"/>
  <c r="I119" i="14"/>
  <c r="BO119" i="14" s="1"/>
  <c r="H119" i="14"/>
  <c r="BN119" i="14" s="1"/>
  <c r="G119" i="14"/>
  <c r="BM119" i="14" s="1"/>
  <c r="F119" i="14"/>
  <c r="BL119" i="14" s="1"/>
  <c r="E119" i="14"/>
  <c r="BK119" i="14" s="1"/>
  <c r="D119" i="14"/>
  <c r="BJ119" i="14" s="1"/>
  <c r="C119" i="14"/>
  <c r="O118" i="14"/>
  <c r="BU118" i="14" s="1"/>
  <c r="N118" i="14"/>
  <c r="BT118" i="14" s="1"/>
  <c r="M118" i="14"/>
  <c r="BS118" i="14" s="1"/>
  <c r="L118" i="14"/>
  <c r="BR118" i="14" s="1"/>
  <c r="K118" i="14"/>
  <c r="BQ118" i="14" s="1"/>
  <c r="J118" i="14"/>
  <c r="BP118" i="14" s="1"/>
  <c r="I118" i="14"/>
  <c r="BO118" i="14" s="1"/>
  <c r="H118" i="14"/>
  <c r="BN118" i="14" s="1"/>
  <c r="G118" i="14"/>
  <c r="BM118" i="14" s="1"/>
  <c r="E118" i="14"/>
  <c r="BK118" i="14" s="1"/>
  <c r="D118" i="14"/>
  <c r="BJ118" i="14" s="1"/>
  <c r="C118" i="14"/>
  <c r="O117" i="14"/>
  <c r="BU117" i="14" s="1"/>
  <c r="N117" i="14"/>
  <c r="BT117" i="14" s="1"/>
  <c r="M117" i="14"/>
  <c r="BS117" i="14" s="1"/>
  <c r="L117" i="14"/>
  <c r="BR117" i="14" s="1"/>
  <c r="K117" i="14"/>
  <c r="BQ117" i="14" s="1"/>
  <c r="J117" i="14"/>
  <c r="BP117" i="14" s="1"/>
  <c r="I117" i="14"/>
  <c r="BO117" i="14" s="1"/>
  <c r="H117" i="14"/>
  <c r="BN117" i="14" s="1"/>
  <c r="G117" i="14"/>
  <c r="BM117" i="14" s="1"/>
  <c r="F117" i="14"/>
  <c r="BL117" i="14" s="1"/>
  <c r="E117" i="14"/>
  <c r="BK117" i="14" s="1"/>
  <c r="D117" i="14"/>
  <c r="BJ117" i="14" s="1"/>
  <c r="O116" i="14"/>
  <c r="BU116" i="14" s="1"/>
  <c r="N116" i="14"/>
  <c r="BT116" i="14" s="1"/>
  <c r="M116" i="14"/>
  <c r="BS116" i="14" s="1"/>
  <c r="L116" i="14"/>
  <c r="BR116" i="14" s="1"/>
  <c r="K116" i="14"/>
  <c r="BQ116" i="14" s="1"/>
  <c r="J116" i="14"/>
  <c r="BP116" i="14" s="1"/>
  <c r="I116" i="14"/>
  <c r="BO116" i="14" s="1"/>
  <c r="H116" i="14"/>
  <c r="BN116" i="14" s="1"/>
  <c r="G116" i="14"/>
  <c r="BM116" i="14" s="1"/>
  <c r="F116" i="14"/>
  <c r="BL116" i="14" s="1"/>
  <c r="E116" i="14"/>
  <c r="BK116" i="14" s="1"/>
  <c r="D116" i="14"/>
  <c r="BJ116" i="14" s="1"/>
  <c r="C116" i="14"/>
  <c r="O115" i="14"/>
  <c r="BU115" i="14" s="1"/>
  <c r="N115" i="14"/>
  <c r="BT115" i="14" s="1"/>
  <c r="L115" i="14"/>
  <c r="BR115" i="14" s="1"/>
  <c r="K115" i="14"/>
  <c r="BQ115" i="14" s="1"/>
  <c r="J115" i="14"/>
  <c r="BP115" i="14" s="1"/>
  <c r="I115" i="14"/>
  <c r="BO115" i="14" s="1"/>
  <c r="H115" i="14"/>
  <c r="BN115" i="14" s="1"/>
  <c r="G115" i="14"/>
  <c r="BM115" i="14" s="1"/>
  <c r="E115" i="14"/>
  <c r="BK115" i="14" s="1"/>
  <c r="D115" i="14"/>
  <c r="BJ115" i="14" s="1"/>
  <c r="C115" i="14"/>
  <c r="F115" i="14"/>
  <c r="BL115" i="14" s="1"/>
  <c r="L119" i="15"/>
  <c r="BR119" i="15" s="1"/>
  <c r="M115" i="15"/>
  <c r="BS115" i="15" s="1"/>
  <c r="F118" i="14"/>
  <c r="BL118" i="14" s="1"/>
  <c r="C117" i="14"/>
  <c r="M115" i="14"/>
  <c r="BS115" i="14" s="1"/>
  <c r="CT92" i="11"/>
  <c r="CT85" i="11"/>
  <c r="CT78" i="11"/>
  <c r="CT12" i="11"/>
  <c r="CT12" i="13"/>
  <c r="CT11" i="13"/>
  <c r="CT11" i="11"/>
  <c r="CT10" i="11"/>
  <c r="CT14" i="13"/>
  <c r="CT13" i="13"/>
  <c r="CT13" i="11"/>
  <c r="CT10" i="13"/>
  <c r="CT14" i="11"/>
  <c r="BQ120" i="14" l="1"/>
  <c r="BR120" i="14"/>
  <c r="BS120" i="14"/>
  <c r="BO120" i="14"/>
  <c r="BN120" i="15"/>
  <c r="BN120" i="14"/>
  <c r="BS120" i="15"/>
  <c r="BT120" i="15"/>
  <c r="BT120" i="14"/>
  <c r="BQ120" i="15"/>
  <c r="BU120" i="15"/>
  <c r="BU120" i="14"/>
  <c r="BO120" i="15"/>
  <c r="BP120" i="15"/>
  <c r="BP120" i="14"/>
  <c r="BR120" i="15"/>
  <c r="BK120" i="14"/>
  <c r="BJ120" i="14"/>
  <c r="BM120" i="14"/>
  <c r="BL120" i="14"/>
  <c r="BL120" i="15"/>
  <c r="BM120" i="15"/>
  <c r="BJ120" i="15"/>
  <c r="BK120" i="15"/>
  <c r="CT15" i="11"/>
  <c r="O119" i="13"/>
  <c r="BU119" i="13" s="1"/>
  <c r="N119" i="13"/>
  <c r="BT119" i="13" s="1"/>
  <c r="M119" i="13"/>
  <c r="BS119" i="13" s="1"/>
  <c r="L119" i="13"/>
  <c r="BR119" i="13" s="1"/>
  <c r="K119" i="13"/>
  <c r="BQ119" i="13" s="1"/>
  <c r="J119" i="13"/>
  <c r="BP119" i="13" s="1"/>
  <c r="I119" i="13"/>
  <c r="BO119" i="13" s="1"/>
  <c r="H119" i="13"/>
  <c r="BN119" i="13" s="1"/>
  <c r="G119" i="13"/>
  <c r="BM119" i="13" s="1"/>
  <c r="F119" i="13"/>
  <c r="BL119" i="13" s="1"/>
  <c r="E119" i="13"/>
  <c r="BK119" i="13" s="1"/>
  <c r="D119" i="13"/>
  <c r="BJ119" i="13" s="1"/>
  <c r="C119" i="13"/>
  <c r="O118" i="13"/>
  <c r="BU118" i="13" s="1"/>
  <c r="N118" i="13"/>
  <c r="BT118" i="13" s="1"/>
  <c r="M118" i="13"/>
  <c r="BS118" i="13" s="1"/>
  <c r="L118" i="13"/>
  <c r="BR118" i="13" s="1"/>
  <c r="K118" i="13"/>
  <c r="BQ118" i="13" s="1"/>
  <c r="J118" i="13"/>
  <c r="BP118" i="13" s="1"/>
  <c r="I118" i="13"/>
  <c r="BO118" i="13" s="1"/>
  <c r="H118" i="13"/>
  <c r="BN118" i="13" s="1"/>
  <c r="G118" i="13"/>
  <c r="BM118" i="13" s="1"/>
  <c r="F118" i="13"/>
  <c r="BL118" i="13" s="1"/>
  <c r="E118" i="13"/>
  <c r="BK118" i="13" s="1"/>
  <c r="D118" i="13"/>
  <c r="BJ118" i="13" s="1"/>
  <c r="C118" i="13"/>
  <c r="O117" i="13"/>
  <c r="BU117" i="13" s="1"/>
  <c r="N117" i="13"/>
  <c r="BT117" i="13" s="1"/>
  <c r="M117" i="13"/>
  <c r="BS117" i="13" s="1"/>
  <c r="L117" i="13"/>
  <c r="BR117" i="13" s="1"/>
  <c r="K117" i="13"/>
  <c r="BQ117" i="13" s="1"/>
  <c r="J117" i="13"/>
  <c r="BP117" i="13" s="1"/>
  <c r="I117" i="13"/>
  <c r="BO117" i="13" s="1"/>
  <c r="H117" i="13"/>
  <c r="BN117" i="13" s="1"/>
  <c r="G117" i="13"/>
  <c r="BM117" i="13" s="1"/>
  <c r="F117" i="13"/>
  <c r="BL117" i="13" s="1"/>
  <c r="E117" i="13"/>
  <c r="BK117" i="13" s="1"/>
  <c r="D117" i="13"/>
  <c r="BJ117" i="13" s="1"/>
  <c r="C117" i="13"/>
  <c r="O116" i="13"/>
  <c r="BU116" i="13" s="1"/>
  <c r="N116" i="13"/>
  <c r="BT116" i="13" s="1"/>
  <c r="M116" i="13"/>
  <c r="BS116" i="13" s="1"/>
  <c r="L116" i="13"/>
  <c r="BR116" i="13" s="1"/>
  <c r="K116" i="13"/>
  <c r="BQ116" i="13" s="1"/>
  <c r="J116" i="13"/>
  <c r="BP116" i="13" s="1"/>
  <c r="I116" i="13"/>
  <c r="BO116" i="13" s="1"/>
  <c r="H116" i="13"/>
  <c r="BN116" i="13" s="1"/>
  <c r="G116" i="13"/>
  <c r="BM116" i="13" s="1"/>
  <c r="F116" i="13"/>
  <c r="BL116" i="13" s="1"/>
  <c r="E116" i="13"/>
  <c r="BK116" i="13" s="1"/>
  <c r="D116" i="13"/>
  <c r="BJ116" i="13" s="1"/>
  <c r="C116" i="13"/>
  <c r="O115" i="13"/>
  <c r="BU115" i="13" s="1"/>
  <c r="N115" i="13"/>
  <c r="BT115" i="13" s="1"/>
  <c r="M115" i="13"/>
  <c r="BS115" i="13" s="1"/>
  <c r="L115" i="13"/>
  <c r="BR115" i="13" s="1"/>
  <c r="K115" i="13"/>
  <c r="BQ115" i="13" s="1"/>
  <c r="J115" i="13"/>
  <c r="BP115" i="13" s="1"/>
  <c r="I115" i="13"/>
  <c r="BO115" i="13" s="1"/>
  <c r="H115" i="13"/>
  <c r="BN115" i="13" s="1"/>
  <c r="G115" i="13"/>
  <c r="BM115" i="13" s="1"/>
  <c r="F115" i="13"/>
  <c r="BL115" i="13" s="1"/>
  <c r="E115" i="13"/>
  <c r="BK115" i="13" s="1"/>
  <c r="D115" i="13"/>
  <c r="BJ115" i="13" s="1"/>
  <c r="BU120" i="13" l="1"/>
  <c r="BR120" i="13"/>
  <c r="BS120" i="13"/>
  <c r="BN120" i="13"/>
  <c r="BO120" i="13"/>
  <c r="BT120" i="13"/>
  <c r="BQ120" i="13"/>
  <c r="BP120" i="13"/>
  <c r="BL120" i="13"/>
  <c r="BK120" i="13"/>
  <c r="BJ120" i="13"/>
  <c r="BM120" i="13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BI147" i="15"/>
  <c r="BI146" i="15"/>
  <c r="BI145" i="15"/>
  <c r="BI144" i="15"/>
  <c r="BI143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BI133" i="15"/>
  <c r="BI132" i="15"/>
  <c r="BI131" i="15"/>
  <c r="BI130" i="15"/>
  <c r="BI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BI126" i="15"/>
  <c r="BI125" i="15"/>
  <c r="BI124" i="15"/>
  <c r="BI123" i="15"/>
  <c r="BI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BI119" i="15"/>
  <c r="BI118" i="15"/>
  <c r="BI117" i="15"/>
  <c r="BI116" i="15"/>
  <c r="BI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BI112" i="15"/>
  <c r="BI111" i="15"/>
  <c r="BI110" i="15"/>
  <c r="BI109" i="15"/>
  <c r="BI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BI105" i="15"/>
  <c r="BI104" i="15"/>
  <c r="BI103" i="15"/>
  <c r="BI102" i="15"/>
  <c r="BI101" i="15"/>
  <c r="BI98" i="15"/>
  <c r="BI97" i="15"/>
  <c r="BI96" i="15"/>
  <c r="BI95" i="15"/>
  <c r="BI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I84" i="15"/>
  <c r="BI83" i="15"/>
  <c r="BI82" i="15"/>
  <c r="BI81" i="15"/>
  <c r="BI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BI77" i="15"/>
  <c r="BI76" i="15"/>
  <c r="BI75" i="15"/>
  <c r="BI74" i="15"/>
  <c r="BI73" i="15"/>
  <c r="O71" i="15"/>
  <c r="P162" i="15" s="1"/>
  <c r="BV162" i="15" s="1"/>
  <c r="N71" i="15"/>
  <c r="M71" i="15"/>
  <c r="L71" i="15"/>
  <c r="K71" i="15"/>
  <c r="J71" i="15"/>
  <c r="I71" i="15"/>
  <c r="H71" i="15"/>
  <c r="G71" i="15"/>
  <c r="F71" i="15"/>
  <c r="E71" i="15"/>
  <c r="D71" i="15"/>
  <c r="C71" i="15"/>
  <c r="BI70" i="15"/>
  <c r="BI69" i="15"/>
  <c r="BI68" i="15"/>
  <c r="BI67" i="15"/>
  <c r="BI66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BI63" i="15"/>
  <c r="BI62" i="15"/>
  <c r="BI61" i="15"/>
  <c r="BI60" i="15"/>
  <c r="BI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BI56" i="15"/>
  <c r="BI55" i="15"/>
  <c r="BI54" i="15"/>
  <c r="BI53" i="15"/>
  <c r="BI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BI49" i="15"/>
  <c r="BI48" i="15"/>
  <c r="BI47" i="15"/>
  <c r="BI46" i="15"/>
  <c r="BI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BI42" i="15"/>
  <c r="BI41" i="15"/>
  <c r="BI40" i="15"/>
  <c r="BI39" i="15"/>
  <c r="BI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BI35" i="15"/>
  <c r="BI34" i="15"/>
  <c r="BI33" i="15"/>
  <c r="BI32" i="15"/>
  <c r="BI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BI28" i="15"/>
  <c r="BI27" i="15"/>
  <c r="BI26" i="15"/>
  <c r="BI25" i="15"/>
  <c r="BI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BI21" i="15"/>
  <c r="BI20" i="15"/>
  <c r="BI19" i="15"/>
  <c r="BI18" i="15"/>
  <c r="BI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BI14" i="15"/>
  <c r="BI13" i="15"/>
  <c r="BI12" i="15"/>
  <c r="BI11" i="15"/>
  <c r="BI10" i="15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BI147" i="14"/>
  <c r="BI146" i="14"/>
  <c r="BI145" i="14"/>
  <c r="BI144" i="14"/>
  <c r="BI143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I133" i="14"/>
  <c r="BI132" i="14"/>
  <c r="BI131" i="14"/>
  <c r="BI130" i="14"/>
  <c r="BI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BI126" i="14"/>
  <c r="BI125" i="14"/>
  <c r="BI124" i="14"/>
  <c r="BI123" i="14"/>
  <c r="BI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BI119" i="14"/>
  <c r="BI118" i="14"/>
  <c r="BI117" i="14"/>
  <c r="BI116" i="14"/>
  <c r="BI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BI112" i="14"/>
  <c r="BI111" i="14"/>
  <c r="BI110" i="14"/>
  <c r="BI109" i="14"/>
  <c r="BI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BI105" i="14"/>
  <c r="BI104" i="14"/>
  <c r="BI103" i="14"/>
  <c r="BI102" i="14"/>
  <c r="BI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BI98" i="14"/>
  <c r="BI97" i="14"/>
  <c r="BI96" i="14"/>
  <c r="BI95" i="14"/>
  <c r="BI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I84" i="14"/>
  <c r="BI83" i="14"/>
  <c r="BI82" i="14"/>
  <c r="BI81" i="14"/>
  <c r="BI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BI77" i="14"/>
  <c r="BI76" i="14"/>
  <c r="BI75" i="14"/>
  <c r="BI74" i="14"/>
  <c r="BI73" i="14"/>
  <c r="O71" i="14"/>
  <c r="P162" i="14" s="1"/>
  <c r="BV162" i="14" s="1"/>
  <c r="N71" i="14"/>
  <c r="M71" i="14"/>
  <c r="L71" i="14"/>
  <c r="K71" i="14"/>
  <c r="J71" i="14"/>
  <c r="I71" i="14"/>
  <c r="H71" i="14"/>
  <c r="G71" i="14"/>
  <c r="F71" i="14"/>
  <c r="E71" i="14"/>
  <c r="D71" i="14"/>
  <c r="C71" i="14"/>
  <c r="BI70" i="14"/>
  <c r="BI69" i="14"/>
  <c r="BI68" i="14"/>
  <c r="BI67" i="14"/>
  <c r="BI66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BI63" i="14"/>
  <c r="BI62" i="14"/>
  <c r="BI61" i="14"/>
  <c r="BI60" i="14"/>
  <c r="BI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BI56" i="14"/>
  <c r="BI55" i="14"/>
  <c r="BI54" i="14"/>
  <c r="BI53" i="14"/>
  <c r="BI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BI49" i="14"/>
  <c r="BI48" i="14"/>
  <c r="BI47" i="14"/>
  <c r="BI46" i="14"/>
  <c r="BI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BI42" i="14"/>
  <c r="BI41" i="14"/>
  <c r="BI40" i="14"/>
  <c r="BI39" i="14"/>
  <c r="BI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I35" i="14"/>
  <c r="BI34" i="14"/>
  <c r="BI33" i="14"/>
  <c r="BI32" i="14"/>
  <c r="BI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I28" i="14"/>
  <c r="BI27" i="14"/>
  <c r="BI26" i="14"/>
  <c r="BI25" i="14"/>
  <c r="BI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I21" i="14"/>
  <c r="BI20" i="14"/>
  <c r="BI19" i="14"/>
  <c r="BI18" i="14"/>
  <c r="BI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I14" i="14"/>
  <c r="BI13" i="14"/>
  <c r="BI12" i="14"/>
  <c r="BI11" i="14"/>
  <c r="BI10" i="14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I147" i="13"/>
  <c r="BI146" i="13"/>
  <c r="BI145" i="13"/>
  <c r="BI144" i="13"/>
  <c r="BI143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I133" i="13"/>
  <c r="BI132" i="13"/>
  <c r="BI131" i="13"/>
  <c r="BI130" i="13"/>
  <c r="BI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I126" i="13"/>
  <c r="BI125" i="13"/>
  <c r="BI124" i="13"/>
  <c r="BI123" i="13"/>
  <c r="BI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BI119" i="13"/>
  <c r="BI118" i="13"/>
  <c r="BI117" i="13"/>
  <c r="BI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I112" i="13"/>
  <c r="BI111" i="13"/>
  <c r="BI110" i="13"/>
  <c r="BI109" i="13"/>
  <c r="BI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I105" i="13"/>
  <c r="BI104" i="13"/>
  <c r="BI103" i="13"/>
  <c r="BI102" i="13"/>
  <c r="BI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BI98" i="13"/>
  <c r="BI97" i="13"/>
  <c r="BI96" i="13"/>
  <c r="BI95" i="13"/>
  <c r="CT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CT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BI84" i="13"/>
  <c r="BI83" i="13"/>
  <c r="BI82" i="13"/>
  <c r="BI81" i="13"/>
  <c r="CT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I63" i="13"/>
  <c r="BI62" i="13"/>
  <c r="BI61" i="13"/>
  <c r="BI60" i="13"/>
  <c r="BI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I56" i="13"/>
  <c r="BI55" i="13"/>
  <c r="BI54" i="13"/>
  <c r="BI53" i="13"/>
  <c r="BI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I49" i="13"/>
  <c r="BI48" i="13"/>
  <c r="BI47" i="13"/>
  <c r="BI46" i="13"/>
  <c r="BI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I42" i="13"/>
  <c r="BI41" i="13"/>
  <c r="BI40" i="13"/>
  <c r="BI39" i="13"/>
  <c r="BI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I35" i="13"/>
  <c r="BI34" i="13"/>
  <c r="BI33" i="13"/>
  <c r="BI32" i="13"/>
  <c r="BI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I28" i="13"/>
  <c r="BI27" i="13"/>
  <c r="BI26" i="13"/>
  <c r="BI25" i="13"/>
  <c r="BI24" i="13"/>
  <c r="BI21" i="13"/>
  <c r="BI20" i="13"/>
  <c r="BI19" i="13"/>
  <c r="BI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I14" i="13"/>
  <c r="BI13" i="13"/>
  <c r="BI12" i="13"/>
  <c r="BI11" i="13"/>
  <c r="BI10" i="13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BI147" i="11"/>
  <c r="BI146" i="11"/>
  <c r="BI145" i="11"/>
  <c r="BI144" i="11"/>
  <c r="BI143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BI133" i="11"/>
  <c r="BI132" i="11"/>
  <c r="BI131" i="11"/>
  <c r="BI130" i="11"/>
  <c r="BI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BI126" i="11"/>
  <c r="BI125" i="11"/>
  <c r="BI124" i="11"/>
  <c r="BI123" i="11"/>
  <c r="BI122" i="11"/>
  <c r="C120" i="11"/>
  <c r="BI119" i="11"/>
  <c r="BI118" i="11"/>
  <c r="BI117" i="11"/>
  <c r="BI116" i="11"/>
  <c r="BI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I112" i="11"/>
  <c r="BI111" i="11"/>
  <c r="BI110" i="11"/>
  <c r="BI109" i="11"/>
  <c r="BI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I105" i="11"/>
  <c r="BI104" i="11"/>
  <c r="BI103" i="11"/>
  <c r="BI102" i="11"/>
  <c r="BI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BI98" i="11"/>
  <c r="BI97" i="11"/>
  <c r="BI96" i="11"/>
  <c r="BI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I91" i="11"/>
  <c r="BI90" i="11"/>
  <c r="BI89" i="11"/>
  <c r="BI88" i="11"/>
  <c r="BI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BI84" i="11"/>
  <c r="BI83" i="11"/>
  <c r="BI82" i="11"/>
  <c r="BI81" i="11"/>
  <c r="BI77" i="11"/>
  <c r="BI76" i="11"/>
  <c r="BI75" i="11"/>
  <c r="BI74" i="11"/>
  <c r="BI73" i="11"/>
  <c r="N71" i="11"/>
  <c r="J71" i="11"/>
  <c r="F71" i="11"/>
  <c r="BI70" i="11"/>
  <c r="BI69" i="11"/>
  <c r="BI68" i="11"/>
  <c r="O71" i="11"/>
  <c r="P162" i="11" s="1"/>
  <c r="BV162" i="11" s="1"/>
  <c r="K71" i="11"/>
  <c r="G71" i="11"/>
  <c r="C71" i="11"/>
  <c r="BI66" i="11"/>
  <c r="M71" i="11"/>
  <c r="L71" i="11"/>
  <c r="I71" i="11"/>
  <c r="H71" i="11"/>
  <c r="E71" i="11"/>
  <c r="D71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I63" i="11"/>
  <c r="BI62" i="11"/>
  <c r="BI61" i="11"/>
  <c r="BI60" i="11"/>
  <c r="BI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I56" i="11"/>
  <c r="BI55" i="11"/>
  <c r="BI54" i="11"/>
  <c r="BI53" i="11"/>
  <c r="BI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I49" i="11"/>
  <c r="BI48" i="11"/>
  <c r="BI47" i="11"/>
  <c r="BI46" i="11"/>
  <c r="BI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I42" i="11"/>
  <c r="BI41" i="11"/>
  <c r="BI40" i="11"/>
  <c r="BI39" i="11"/>
  <c r="BI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I35" i="11"/>
  <c r="BI34" i="11"/>
  <c r="BI33" i="11"/>
  <c r="BI32" i="11"/>
  <c r="BI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I28" i="11"/>
  <c r="BI27" i="11"/>
  <c r="BI26" i="11"/>
  <c r="BI25" i="11"/>
  <c r="BI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I21" i="11"/>
  <c r="BI20" i="11"/>
  <c r="BI19" i="11"/>
  <c r="BI18" i="11"/>
  <c r="BI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I14" i="11"/>
  <c r="BI13" i="11"/>
  <c r="BI12" i="11"/>
  <c r="BI11" i="11"/>
  <c r="BI10" i="11"/>
  <c r="CT20" i="15"/>
  <c r="CT18" i="15"/>
  <c r="CT21" i="15"/>
  <c r="CT18" i="11"/>
  <c r="K162" i="14" l="1"/>
  <c r="BQ162" i="14" s="1"/>
  <c r="K162" i="15"/>
  <c r="BQ162" i="15" s="1"/>
  <c r="L162" i="11"/>
  <c r="BR162" i="11" s="1"/>
  <c r="H162" i="15"/>
  <c r="BN162" i="15" s="1"/>
  <c r="F162" i="14"/>
  <c r="BL162" i="14" s="1"/>
  <c r="N162" i="14"/>
  <c r="BT162" i="14" s="1"/>
  <c r="L162" i="15"/>
  <c r="BR162" i="15" s="1"/>
  <c r="J162" i="11"/>
  <c r="BP162" i="11" s="1"/>
  <c r="F162" i="11"/>
  <c r="BL162" i="11" s="1"/>
  <c r="I162" i="14"/>
  <c r="BO162" i="14" s="1"/>
  <c r="G162" i="15"/>
  <c r="BM162" i="15" s="1"/>
  <c r="O162" i="15"/>
  <c r="BU162" i="15" s="1"/>
  <c r="I162" i="11"/>
  <c r="BO162" i="11" s="1"/>
  <c r="J162" i="14"/>
  <c r="BP162" i="14" s="1"/>
  <c r="M162" i="11"/>
  <c r="BS162" i="11" s="1"/>
  <c r="L162" i="14"/>
  <c r="BR162" i="14" s="1"/>
  <c r="J162" i="15"/>
  <c r="BP162" i="15" s="1"/>
  <c r="M162" i="14"/>
  <c r="BS162" i="14" s="1"/>
  <c r="H162" i="11"/>
  <c r="BN162" i="11" s="1"/>
  <c r="O162" i="11"/>
  <c r="BU162" i="11" s="1"/>
  <c r="H162" i="14"/>
  <c r="BN162" i="14" s="1"/>
  <c r="F162" i="15"/>
  <c r="BL162" i="15" s="1"/>
  <c r="N162" i="15"/>
  <c r="BT162" i="15" s="1"/>
  <c r="D162" i="11"/>
  <c r="BJ162" i="11" s="1"/>
  <c r="E162" i="11"/>
  <c r="BK162" i="11" s="1"/>
  <c r="I162" i="15"/>
  <c r="BO162" i="15" s="1"/>
  <c r="N162" i="11"/>
  <c r="BT162" i="11" s="1"/>
  <c r="E162" i="14"/>
  <c r="BK162" i="14" s="1"/>
  <c r="D162" i="14"/>
  <c r="BJ162" i="14" s="1"/>
  <c r="G162" i="11"/>
  <c r="BM162" i="11" s="1"/>
  <c r="K162" i="11"/>
  <c r="BQ162" i="11" s="1"/>
  <c r="G162" i="14"/>
  <c r="BM162" i="14" s="1"/>
  <c r="O162" i="14"/>
  <c r="BU162" i="14" s="1"/>
  <c r="D162" i="15"/>
  <c r="BJ162" i="15" s="1"/>
  <c r="E162" i="15"/>
  <c r="BK162" i="15" s="1"/>
  <c r="M162" i="15"/>
  <c r="BS162" i="15" s="1"/>
  <c r="A23" i="13"/>
  <c r="A23" i="15"/>
  <c r="BI78" i="15"/>
  <c r="BI127" i="15"/>
  <c r="A23" i="14"/>
  <c r="A23" i="11"/>
  <c r="BI29" i="15"/>
  <c r="BI57" i="15"/>
  <c r="BI15" i="15"/>
  <c r="BI50" i="14"/>
  <c r="BI120" i="14"/>
  <c r="BI43" i="14"/>
  <c r="BI71" i="14"/>
  <c r="BI127" i="14"/>
  <c r="BI85" i="14"/>
  <c r="BI99" i="14"/>
  <c r="BI134" i="14"/>
  <c r="BI134" i="15"/>
  <c r="BI120" i="11"/>
  <c r="BI99" i="15"/>
  <c r="BI120" i="15"/>
  <c r="BI148" i="15"/>
  <c r="BI113" i="15"/>
  <c r="BI106" i="15"/>
  <c r="BI92" i="15"/>
  <c r="BI85" i="15"/>
  <c r="BI71" i="15"/>
  <c r="BI64" i="15"/>
  <c r="BI50" i="15"/>
  <c r="BI43" i="15"/>
  <c r="BI36" i="15"/>
  <c r="BI22" i="15"/>
  <c r="BI148" i="14"/>
  <c r="BI113" i="14"/>
  <c r="BI106" i="14"/>
  <c r="BI78" i="14"/>
  <c r="BI64" i="14"/>
  <c r="BI57" i="14"/>
  <c r="BI36" i="14"/>
  <c r="BI29" i="14"/>
  <c r="BI22" i="14"/>
  <c r="BI15" i="14"/>
  <c r="BI78" i="11"/>
  <c r="BI92" i="11"/>
  <c r="BI22" i="11"/>
  <c r="CT15" i="13"/>
  <c r="BI92" i="13"/>
  <c r="BI78" i="13"/>
  <c r="BI148" i="13"/>
  <c r="BI148" i="11"/>
  <c r="BI134" i="11"/>
  <c r="BI134" i="13"/>
  <c r="BI113" i="13"/>
  <c r="BI106" i="13"/>
  <c r="BI113" i="11"/>
  <c r="BI127" i="13"/>
  <c r="BI64" i="13"/>
  <c r="BI57" i="13"/>
  <c r="BI66" i="13"/>
  <c r="BI70" i="13"/>
  <c r="BI50" i="13"/>
  <c r="D71" i="13"/>
  <c r="H71" i="13"/>
  <c r="L71" i="13"/>
  <c r="L162" i="13" s="1"/>
  <c r="BR162" i="13" s="1"/>
  <c r="BI67" i="13"/>
  <c r="E71" i="13"/>
  <c r="I71" i="13"/>
  <c r="M71" i="13"/>
  <c r="BI68" i="13"/>
  <c r="F71" i="13"/>
  <c r="G162" i="13" s="1"/>
  <c r="BM162" i="13" s="1"/>
  <c r="J71" i="13"/>
  <c r="K162" i="13" s="1"/>
  <c r="BQ162" i="13" s="1"/>
  <c r="N71" i="13"/>
  <c r="BI69" i="13"/>
  <c r="BI43" i="13"/>
  <c r="BI36" i="13"/>
  <c r="BI29" i="13"/>
  <c r="BI15" i="13"/>
  <c r="BI50" i="11"/>
  <c r="BI36" i="11"/>
  <c r="BI29" i="11"/>
  <c r="BI15" i="11"/>
  <c r="BI43" i="11"/>
  <c r="BI57" i="11"/>
  <c r="BI64" i="11"/>
  <c r="BI106" i="11"/>
  <c r="BI127" i="11"/>
  <c r="O71" i="13"/>
  <c r="P162" i="13" s="1"/>
  <c r="BV162" i="13" s="1"/>
  <c r="BI17" i="13"/>
  <c r="BI22" i="13" s="1"/>
  <c r="BI67" i="11"/>
  <c r="BI71" i="11" s="1"/>
  <c r="CT17" i="13"/>
  <c r="CT20" i="11"/>
  <c r="CT25" i="11"/>
  <c r="CT21" i="13"/>
  <c r="CT21" i="11"/>
  <c r="CT19" i="15"/>
  <c r="CT18" i="13"/>
  <c r="CT17" i="15"/>
  <c r="CT20" i="13"/>
  <c r="CT19" i="13"/>
  <c r="CT17" i="11"/>
  <c r="CT24" i="11"/>
  <c r="CT19" i="11"/>
  <c r="CT22" i="15" l="1"/>
  <c r="CT22" i="11"/>
  <c r="I162" i="13"/>
  <c r="BO162" i="13" s="1"/>
  <c r="N162" i="13"/>
  <c r="BT162" i="13" s="1"/>
  <c r="H162" i="13"/>
  <c r="BN162" i="13" s="1"/>
  <c r="J162" i="13"/>
  <c r="BP162" i="13" s="1"/>
  <c r="E162" i="13"/>
  <c r="BK162" i="13" s="1"/>
  <c r="D162" i="13"/>
  <c r="BJ162" i="13" s="1"/>
  <c r="F162" i="13"/>
  <c r="BL162" i="13" s="1"/>
  <c r="O162" i="13"/>
  <c r="BU162" i="13" s="1"/>
  <c r="M162" i="13"/>
  <c r="BS162" i="13" s="1"/>
  <c r="CT22" i="13"/>
  <c r="A30" i="13"/>
  <c r="A30" i="15"/>
  <c r="A30" i="14"/>
  <c r="A30" i="11"/>
  <c r="BI71" i="13"/>
  <c r="CT26" i="13"/>
  <c r="CT26" i="11"/>
  <c r="CT28" i="13"/>
  <c r="CT25" i="13"/>
  <c r="CT24" i="13"/>
  <c r="CT28" i="11"/>
  <c r="CT27" i="11"/>
  <c r="CT27" i="13"/>
  <c r="CT34" i="11"/>
  <c r="CT29" i="11" l="1"/>
  <c r="CT29" i="13"/>
  <c r="A37" i="13"/>
  <c r="A37" i="15"/>
  <c r="A37" i="14"/>
  <c r="A37" i="11"/>
  <c r="CT31" i="13"/>
  <c r="CT35" i="11"/>
  <c r="CT34" i="13"/>
  <c r="CT33" i="13"/>
  <c r="CT33" i="11"/>
  <c r="CT31" i="11"/>
  <c r="CT32" i="13"/>
  <c r="CT41" i="11"/>
  <c r="CT32" i="11"/>
  <c r="CT35" i="13"/>
  <c r="CT36" i="11" l="1"/>
  <c r="CT36" i="13"/>
  <c r="A44" i="13"/>
  <c r="A44" i="15"/>
  <c r="A44" i="14"/>
  <c r="A44" i="11"/>
  <c r="CT39" i="13"/>
  <c r="CT42" i="11"/>
  <c r="CT40" i="11"/>
  <c r="CT41" i="13"/>
  <c r="CT38" i="11"/>
  <c r="CT39" i="11"/>
  <c r="CT42" i="13"/>
  <c r="CT40" i="13"/>
  <c r="CT38" i="13"/>
  <c r="CT46" i="11"/>
  <c r="CT43" i="11" l="1"/>
  <c r="CT43" i="13"/>
  <c r="A51" i="13"/>
  <c r="A51" i="15"/>
  <c r="A51" i="14"/>
  <c r="A51" i="11"/>
  <c r="CT45" i="13"/>
  <c r="CT48" i="13"/>
  <c r="CT46" i="13"/>
  <c r="CT45" i="11"/>
  <c r="CT47" i="11"/>
  <c r="CT48" i="11"/>
  <c r="CT49" i="11"/>
  <c r="CT54" i="11"/>
  <c r="CT47" i="13"/>
  <c r="CT49" i="13"/>
  <c r="CT50" i="13" l="1"/>
  <c r="CT50" i="11"/>
  <c r="A58" i="13"/>
  <c r="A58" i="15"/>
  <c r="A58" i="14"/>
  <c r="A58" i="11"/>
  <c r="C99" i="11"/>
  <c r="C85" i="11"/>
  <c r="BI94" i="11"/>
  <c r="BI99" i="11" s="1"/>
  <c r="CT52" i="11"/>
  <c r="CT55" i="13"/>
  <c r="CT63" i="11"/>
  <c r="CT54" i="13"/>
  <c r="CT53" i="13"/>
  <c r="CT52" i="13"/>
  <c r="CT56" i="13"/>
  <c r="CT55" i="11"/>
  <c r="CT56" i="11"/>
  <c r="CT53" i="11"/>
  <c r="CT57" i="11" l="1"/>
  <c r="CT57" i="13"/>
  <c r="A65" i="13"/>
  <c r="A65" i="15"/>
  <c r="A65" i="14"/>
  <c r="A65" i="11"/>
  <c r="BI80" i="11"/>
  <c r="BI85" i="11" s="1"/>
  <c r="CT60" i="11"/>
  <c r="CT63" i="13"/>
  <c r="CT61" i="13"/>
  <c r="CT61" i="11"/>
  <c r="CT60" i="13"/>
  <c r="CT59" i="13"/>
  <c r="CT62" i="11"/>
  <c r="CT62" i="13"/>
  <c r="CT59" i="11"/>
  <c r="CT68" i="11"/>
  <c r="CT64" i="11" l="1"/>
  <c r="CT64" i="13"/>
  <c r="A72" i="13"/>
  <c r="A79" i="13" s="1"/>
  <c r="A86" i="13" s="1"/>
  <c r="A93" i="13" s="1"/>
  <c r="A72" i="15"/>
  <c r="A72" i="14"/>
  <c r="A72" i="11"/>
  <c r="A79" i="11" s="1"/>
  <c r="A86" i="11" s="1"/>
  <c r="A93" i="11" s="1"/>
  <c r="CT67" i="11"/>
  <c r="CT69" i="13"/>
  <c r="CT66" i="11"/>
  <c r="CT70" i="13"/>
  <c r="CT69" i="11"/>
  <c r="CT67" i="13"/>
  <c r="CT70" i="11"/>
  <c r="CT66" i="13"/>
  <c r="CT68" i="13"/>
  <c r="CT96" i="11"/>
  <c r="CT71" i="11" l="1"/>
  <c r="CT71" i="13"/>
  <c r="A100" i="13"/>
  <c r="A79" i="15"/>
  <c r="A79" i="14"/>
  <c r="A100" i="11"/>
  <c r="CT96" i="13"/>
  <c r="CT98" i="13"/>
  <c r="CT95" i="13"/>
  <c r="CT97" i="13"/>
  <c r="CT97" i="11"/>
  <c r="CT98" i="11"/>
  <c r="CT94" i="13"/>
  <c r="CT95" i="11"/>
  <c r="CT94" i="11"/>
  <c r="CT105" i="11"/>
  <c r="CT99" i="13" l="1"/>
  <c r="CT99" i="11"/>
  <c r="A107" i="13"/>
  <c r="A86" i="15"/>
  <c r="A86" i="14"/>
  <c r="CT119" i="11"/>
  <c r="A107" i="11"/>
  <c r="CT101" i="11"/>
  <c r="CT105" i="13"/>
  <c r="CT101" i="13"/>
  <c r="CT102" i="13"/>
  <c r="CT102" i="11"/>
  <c r="CT103" i="11"/>
  <c r="CT103" i="13"/>
  <c r="CT104" i="13"/>
  <c r="CT104" i="11"/>
  <c r="CT109" i="11"/>
  <c r="CT117" i="11" l="1"/>
  <c r="CT116" i="11"/>
  <c r="CT116" i="13"/>
  <c r="CT117" i="13"/>
  <c r="CT118" i="13"/>
  <c r="CT119" i="13"/>
  <c r="CT106" i="13"/>
  <c r="CT115" i="13"/>
  <c r="CT106" i="11"/>
  <c r="CT115" i="11"/>
  <c r="CT118" i="11"/>
  <c r="A114" i="13"/>
  <c r="A121" i="13" s="1"/>
  <c r="A93" i="15"/>
  <c r="A100" i="15" s="1"/>
  <c r="A93" i="14"/>
  <c r="A100" i="14" s="1"/>
  <c r="A114" i="11"/>
  <c r="A121" i="11" s="1"/>
  <c r="CT111" i="13"/>
  <c r="CT110" i="11"/>
  <c r="CT108" i="11"/>
  <c r="CT125" i="11"/>
  <c r="CT108" i="13"/>
  <c r="CT109" i="13"/>
  <c r="CT112" i="13"/>
  <c r="CT112" i="11"/>
  <c r="CT111" i="11"/>
  <c r="CT110" i="13"/>
  <c r="CT113" i="11" l="1"/>
  <c r="CT120" i="11"/>
  <c r="CT113" i="13"/>
  <c r="A128" i="13"/>
  <c r="CT120" i="13"/>
  <c r="A107" i="15"/>
  <c r="A107" i="14"/>
  <c r="A128" i="11"/>
  <c r="CT123" i="11"/>
  <c r="CT124" i="11"/>
  <c r="CT122" i="11"/>
  <c r="CT124" i="13"/>
  <c r="CT126" i="11"/>
  <c r="CT125" i="13"/>
  <c r="CT126" i="13"/>
  <c r="CT123" i="13"/>
  <c r="CT129" i="11"/>
  <c r="CT129" i="13"/>
  <c r="CT122" i="13"/>
  <c r="CT127" i="11" l="1"/>
  <c r="CT127" i="13"/>
  <c r="A142" i="13"/>
  <c r="A114" i="15"/>
  <c r="A121" i="15" s="1"/>
  <c r="A114" i="14"/>
  <c r="A142" i="11"/>
  <c r="A149" i="11" s="1"/>
  <c r="CT130" i="11"/>
  <c r="CT132" i="11"/>
  <c r="CT131" i="13"/>
  <c r="CT132" i="13"/>
  <c r="CT133" i="11"/>
  <c r="CT131" i="11"/>
  <c r="CT133" i="13"/>
  <c r="CT130" i="13"/>
  <c r="CT134" i="13" l="1"/>
  <c r="CT134" i="11"/>
  <c r="A149" i="13"/>
  <c r="A156" i="11"/>
  <c r="A128" i="15"/>
  <c r="A121" i="14"/>
  <c r="C85" i="13"/>
  <c r="C115" i="13"/>
  <c r="C120" i="13" s="1"/>
  <c r="C99" i="13"/>
  <c r="BI80" i="13"/>
  <c r="BI85" i="13" s="1"/>
  <c r="CT144" i="13"/>
  <c r="CT129" i="15"/>
  <c r="CT146" i="11"/>
  <c r="CT150" i="11"/>
  <c r="CT154" i="11"/>
  <c r="CT143" i="11"/>
  <c r="CT143" i="13"/>
  <c r="CT146" i="13"/>
  <c r="CT145" i="13"/>
  <c r="CT147" i="13"/>
  <c r="CT151" i="11"/>
  <c r="CT152" i="11"/>
  <c r="CT145" i="11"/>
  <c r="CT144" i="11"/>
  <c r="CT153" i="11"/>
  <c r="CT147" i="11"/>
  <c r="CT148" i="11" l="1"/>
  <c r="CT148" i="13"/>
  <c r="CT155" i="11"/>
  <c r="A156" i="13"/>
  <c r="A142" i="15"/>
  <c r="A149" i="15" s="1"/>
  <c r="A128" i="14"/>
  <c r="BI115" i="13"/>
  <c r="BI120" i="13" s="1"/>
  <c r="BI94" i="13"/>
  <c r="BI99" i="13" s="1"/>
  <c r="CT151" i="13"/>
  <c r="CT160" i="11"/>
  <c r="CT153" i="13"/>
  <c r="CT157" i="11"/>
  <c r="CT152" i="13"/>
  <c r="CT158" i="11"/>
  <c r="CT130" i="14"/>
  <c r="CT161" i="11"/>
  <c r="CT159" i="11"/>
  <c r="CT150" i="13"/>
  <c r="CT154" i="13"/>
  <c r="CT155" i="13" l="1"/>
  <c r="CT162" i="11"/>
  <c r="A156" i="15"/>
  <c r="A142" i="14"/>
  <c r="A149" i="14" s="1"/>
  <c r="CT133" i="14"/>
  <c r="CT161" i="13"/>
  <c r="CT159" i="13"/>
  <c r="CT157" i="13"/>
  <c r="CT132" i="14"/>
  <c r="CT129" i="14"/>
  <c r="CT131" i="14"/>
  <c r="CT158" i="13"/>
  <c r="CT160" i="13"/>
  <c r="CT134" i="14" l="1"/>
  <c r="CT162" i="13"/>
  <c r="A156" i="14"/>
  <c r="CT31" i="14"/>
  <c r="CT122" i="14"/>
  <c r="CT108" i="14"/>
  <c r="CT83" i="14"/>
  <c r="CT81" i="14"/>
  <c r="CT80" i="14"/>
  <c r="CT150" i="14"/>
  <c r="CT52" i="14"/>
  <c r="CT59" i="14"/>
  <c r="CT24" i="14"/>
  <c r="CT73" i="14"/>
  <c r="CT82" i="14"/>
  <c r="CT84" i="14"/>
  <c r="CT143" i="14"/>
  <c r="CT157" i="14"/>
  <c r="CT66" i="14"/>
  <c r="CT101" i="14"/>
  <c r="CT38" i="14"/>
  <c r="CT87" i="14"/>
  <c r="CT45" i="14"/>
  <c r="CT85" i="14" l="1"/>
  <c r="CT94" i="14"/>
  <c r="CT115" i="14" s="1"/>
  <c r="CT157" i="15"/>
  <c r="CT38" i="15"/>
  <c r="CT24" i="15"/>
  <c r="CT45" i="15"/>
  <c r="CT31" i="15"/>
  <c r="CT66" i="15"/>
  <c r="CT82" i="15"/>
  <c r="CT143" i="15"/>
  <c r="CT17" i="14"/>
  <c r="CT83" i="15"/>
  <c r="CT150" i="15"/>
  <c r="CT87" i="15"/>
  <c r="CT73" i="15"/>
  <c r="CT59" i="15"/>
  <c r="CT141" i="15" l="1"/>
  <c r="CT62" i="15"/>
  <c r="CT105" i="15"/>
  <c r="CT55" i="15"/>
  <c r="CT47" i="15"/>
  <c r="CT84" i="15"/>
  <c r="CT160" i="15"/>
  <c r="CT70" i="15"/>
  <c r="CT88" i="15"/>
  <c r="CT41" i="15"/>
  <c r="CT49" i="15"/>
  <c r="CT154" i="15"/>
  <c r="CT146" i="15"/>
  <c r="CT76" i="15"/>
  <c r="CT74" i="15"/>
  <c r="CT111" i="15"/>
  <c r="CT46" i="15"/>
  <c r="CT158" i="15"/>
  <c r="CT25" i="15"/>
  <c r="CT152" i="15"/>
  <c r="CT112" i="15"/>
  <c r="CT75" i="15"/>
  <c r="CT126" i="15"/>
  <c r="CT103" i="15"/>
  <c r="CT90" i="15"/>
  <c r="CT52" i="15"/>
  <c r="CT151" i="15"/>
  <c r="CT48" i="15"/>
  <c r="CT145" i="15"/>
  <c r="CT69" i="15"/>
  <c r="CT28" i="15"/>
  <c r="CT53" i="15"/>
  <c r="CT122" i="15"/>
  <c r="CT42" i="15"/>
  <c r="CT102" i="15"/>
  <c r="CT68" i="15"/>
  <c r="CT40" i="15"/>
  <c r="CT104" i="15"/>
  <c r="CT67" i="15"/>
  <c r="CT108" i="15"/>
  <c r="CT132" i="15"/>
  <c r="CT54" i="15"/>
  <c r="CT159" i="15"/>
  <c r="CT144" i="15"/>
  <c r="CT26" i="15"/>
  <c r="CT153" i="15"/>
  <c r="CT91" i="15"/>
  <c r="CT109" i="15"/>
  <c r="CT124" i="15"/>
  <c r="CT60" i="15"/>
  <c r="CT125" i="15"/>
  <c r="CT133" i="15"/>
  <c r="CT77" i="15"/>
  <c r="CT130" i="15"/>
  <c r="CT89" i="15"/>
  <c r="CT101" i="15"/>
  <c r="CT81" i="15"/>
  <c r="CT110" i="15"/>
  <c r="CT34" i="15"/>
  <c r="CT123" i="15"/>
  <c r="CT32" i="15"/>
  <c r="CT27" i="15"/>
  <c r="CT56" i="15"/>
  <c r="CT147" i="15"/>
  <c r="CT63" i="15"/>
  <c r="CT35" i="15"/>
  <c r="CT161" i="15"/>
  <c r="CT33" i="15"/>
  <c r="CT61" i="15"/>
  <c r="CT131" i="15"/>
  <c r="CT39" i="15"/>
  <c r="CT162" i="15" l="1"/>
  <c r="CT155" i="15"/>
  <c r="CT148" i="15"/>
  <c r="CT127" i="15"/>
  <c r="CT113" i="15"/>
  <c r="CT106" i="15"/>
  <c r="CT98" i="15"/>
  <c r="CT119" i="15" s="1"/>
  <c r="CT92" i="15"/>
  <c r="CT97" i="15"/>
  <c r="CT118" i="15" s="1"/>
  <c r="CT96" i="15"/>
  <c r="CT117" i="15" s="1"/>
  <c r="CT78" i="15"/>
  <c r="CT71" i="15"/>
  <c r="CT64" i="15"/>
  <c r="CT57" i="15"/>
  <c r="CT50" i="15"/>
  <c r="CT43" i="15"/>
  <c r="CT36" i="15"/>
  <c r="CT29" i="15"/>
  <c r="CT134" i="15"/>
  <c r="CT95" i="15"/>
  <c r="CT116" i="15" s="1"/>
  <c r="CT80" i="15"/>
  <c r="CT85" i="15" l="1"/>
  <c r="CT94" i="15"/>
  <c r="CT99" i="15" s="1"/>
  <c r="CT112" i="14"/>
  <c r="CT104" i="14"/>
  <c r="CT63" i="14"/>
  <c r="CT158" i="14"/>
  <c r="CT32" i="14"/>
  <c r="CT53" i="14"/>
  <c r="CT46" i="14"/>
  <c r="CT76" i="14"/>
  <c r="CT90" i="14"/>
  <c r="CT89" i="14"/>
  <c r="CT25" i="14"/>
  <c r="CT74" i="14"/>
  <c r="CT111" i="14"/>
  <c r="CT54" i="14"/>
  <c r="CT88" i="14"/>
  <c r="CT49" i="14"/>
  <c r="CT33" i="14"/>
  <c r="CT21" i="14"/>
  <c r="CT146" i="14"/>
  <c r="CT102" i="14"/>
  <c r="CT160" i="14"/>
  <c r="CT153" i="14"/>
  <c r="CT109" i="14"/>
  <c r="CT126" i="14"/>
  <c r="CT55" i="14"/>
  <c r="CT159" i="14"/>
  <c r="CT28" i="14"/>
  <c r="CT48" i="14"/>
  <c r="CT47" i="14"/>
  <c r="CT39" i="14"/>
  <c r="CT41" i="14"/>
  <c r="CT62" i="14"/>
  <c r="CT61" i="14"/>
  <c r="CT124" i="14"/>
  <c r="CT34" i="14"/>
  <c r="CT69" i="14"/>
  <c r="CT70" i="14"/>
  <c r="CT154" i="14"/>
  <c r="CT40" i="14"/>
  <c r="CT105" i="14"/>
  <c r="CT110" i="14"/>
  <c r="CT147" i="14"/>
  <c r="CT42" i="14"/>
  <c r="CT18" i="14"/>
  <c r="CT152" i="14"/>
  <c r="CT35" i="14"/>
  <c r="CT151" i="14"/>
  <c r="CT19" i="14"/>
  <c r="CT123" i="14"/>
  <c r="CT145" i="14"/>
  <c r="CT27" i="14"/>
  <c r="CT77" i="14"/>
  <c r="CT12" i="14"/>
  <c r="CT10" i="14"/>
  <c r="CT20" i="14"/>
  <c r="CT26" i="14"/>
  <c r="CT56" i="14"/>
  <c r="CT14" i="14"/>
  <c r="CT68" i="14"/>
  <c r="CT13" i="14"/>
  <c r="CT75" i="14"/>
  <c r="CT91" i="14"/>
  <c r="CT67" i="14"/>
  <c r="CT103" i="14"/>
  <c r="CT60" i="14"/>
  <c r="CT161" i="14"/>
  <c r="CT144" i="14"/>
  <c r="CT125" i="14"/>
  <c r="CT11" i="14"/>
  <c r="CT115" i="15" l="1"/>
  <c r="CT120" i="15" s="1"/>
  <c r="CT162" i="14"/>
  <c r="CT155" i="14"/>
  <c r="CT148" i="14"/>
  <c r="CT127" i="14"/>
  <c r="CT113" i="14"/>
  <c r="CT106" i="14"/>
  <c r="CT97" i="14"/>
  <c r="CT118" i="14" s="1"/>
  <c r="CT98" i="14"/>
  <c r="CT119" i="14" s="1"/>
  <c r="CT95" i="14"/>
  <c r="CT92" i="14"/>
  <c r="CT96" i="14"/>
  <c r="CT117" i="14" s="1"/>
  <c r="CT78" i="14"/>
  <c r="CT71" i="14"/>
  <c r="CT64" i="14"/>
  <c r="CT57" i="14"/>
  <c r="CT50" i="14"/>
  <c r="CT43" i="14"/>
  <c r="CT36" i="14"/>
  <c r="CT29" i="14"/>
  <c r="CT22" i="14"/>
  <c r="CT15" i="14"/>
  <c r="CT116" i="14" l="1"/>
  <c r="CT120" i="14" s="1"/>
  <c r="CT99" i="14"/>
  <c r="CC162" i="11"/>
  <c r="CD162" i="11"/>
  <c r="CE162" i="11"/>
  <c r="CF162" i="11"/>
  <c r="CG162" i="11"/>
  <c r="CI162" i="11"/>
  <c r="CH162" i="11"/>
</calcChain>
</file>

<file path=xl/sharedStrings.xml><?xml version="1.0" encoding="utf-8"?>
<sst xmlns="http://schemas.openxmlformats.org/spreadsheetml/2006/main" count="68830" uniqueCount="683">
  <si>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</si>
  <si>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</si>
  <si>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</si>
  <si>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</si>
  <si>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</si>
  <si>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</si>
  <si>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</si>
  <si>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</si>
  <si>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</si>
  <si>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</si>
  <si>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</si>
  <si>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</si>
  <si>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</si>
  <si>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</si>
  <si>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</si>
  <si>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</si>
  <si>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</si>
  <si>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</si>
  <si>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</si>
  <si>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</si>
  <si>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</si>
  <si>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</si>
  <si>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</si>
  <si>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</si>
  <si>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</si>
  <si>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</si>
  <si>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</si>
  <si>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</si>
  <si>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</si>
  <si>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</si>
  <si>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</si>
  <si>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</si>
  <si>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</si>
  <si>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</si>
  <si>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</si>
  <si>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</si>
  <si>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</si>
  <si>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</si>
  <si>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</si>
  <si>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</si>
  <si>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</si>
  <si>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</si>
  <si>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</si>
  <si>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</si>
  <si>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</si>
  <si>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</si>
  <si>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</si>
  <si>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</si>
  <si>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</si>
  <si>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</si>
  <si>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</si>
  <si>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</si>
  <si>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</si>
  <si>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</si>
  <si>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</si>
  <si>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</si>
  <si>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</si>
  <si>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</si>
  <si>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</si>
  <si>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</si>
  <si>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</si>
  <si>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</si>
  <si>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</si>
  <si>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</si>
  <si>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</si>
  <si>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</si>
  <si>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</si>
  <si>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</si>
  <si>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</si>
  <si>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</si>
  <si>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</si>
  <si>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</si>
  <si>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</si>
  <si>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</si>
  <si>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</si>
  <si>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</si>
  <si>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</si>
  <si>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</si>
  <si>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</si>
  <si>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</si>
  <si>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</si>
  <si>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</si>
  <si>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</si>
  <si>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</si>
  <si>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</si>
  <si>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</si>
  <si>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</si>
  <si>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</si>
  <si>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</si>
  <si>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</si>
  <si>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</si>
  <si>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</si>
  <si>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</si>
  <si>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</si>
  <si>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</si>
  <si>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</si>
  <si>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</si>
  <si>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</si>
  <si>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</si>
  <si>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</si>
  <si>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</si>
  <si>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</si>
  <si>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</si>
  <si>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</si>
  <si>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</si>
  <si>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</si>
  <si>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</si>
  <si>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</si>
  <si>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</si>
  <si>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</si>
  <si>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</si>
  <si>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</si>
  <si>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</si>
  <si>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</si>
  <si>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</si>
  <si>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</si>
  <si>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</si>
  <si>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</si>
  <si>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</si>
  <si>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</si>
  <si>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</si>
  <si>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</si>
  <si>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</si>
  <si>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</si>
  <si>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</si>
  <si>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</si>
  <si>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</si>
  <si>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</si>
  <si>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</si>
  <si>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</si>
  <si>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</si>
  <si>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</si>
  <si>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</si>
  <si>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</si>
  <si>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</si>
  <si>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TBD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</si>
  <si>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</si>
  <si>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</si>
  <si>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</si>
  <si>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</si>
  <si>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</si>
  <si>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</si>
  <si>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</si>
  <si>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</si>
  <si>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</si>
  <si>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</si>
  <si>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</si>
  <si>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</si>
  <si>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</si>
  <si>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</si>
  <si>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</si>
  <si>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</si>
  <si>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</si>
  <si>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</si>
  <si>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</si>
  <si>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</si>
  <si>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</si>
  <si>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</si>
  <si>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</si>
  <si>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</si>
  <si>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</si>
  <si>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</si>
  <si>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</si>
  <si>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</si>
  <si>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</si>
  <si>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</si>
  <si>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</si>
  <si>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</si>
  <si>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</si>
  <si>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</si>
  <si>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</si>
  <si>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</si>
  <si>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</si>
  <si>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</si>
  <si>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</si>
  <si>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</si>
  <si>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</si>
  <si>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</si>
  <si>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</si>
  <si>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</si>
  <si>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</si>
  <si>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</si>
  <si>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</si>
  <si>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</si>
  <si>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</si>
  <si>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</si>
  <si>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</si>
  <si>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</si>
  <si>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</si>
  <si>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</si>
  <si>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</si>
  <si>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</si>
  <si>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</si>
  <si>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</si>
  <si>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</si>
  <si>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</si>
  <si>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</si>
  <si>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</si>
  <si>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</si>
  <si>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</si>
  <si>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</si>
  <si>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</si>
  <si>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</si>
  <si>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</si>
  <si>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</si>
  <si>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</si>
  <si>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</si>
  <si>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</si>
  <si>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</si>
  <si>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</si>
  <si>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</si>
  <si>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</si>
  <si>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</si>
  <si>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</si>
  <si>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</si>
  <si>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</si>
  <si>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</si>
  <si>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</si>
  <si>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</si>
  <si>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</si>
  <si>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</si>
  <si>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</si>
  <si>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</si>
  <si>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</si>
  <si>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</si>
  <si>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</si>
  <si>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</si>
  <si>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</si>
  <si>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</si>
  <si>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</si>
  <si>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</si>
  <si>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</si>
  <si>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</si>
  <si>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</si>
  <si>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</si>
  <si>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</si>
  <si>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</si>
  <si>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</si>
  <si>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</si>
  <si>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</si>
  <si>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</si>
  <si>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</si>
  <si>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</si>
  <si>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</si>
  <si>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</si>
  <si>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</si>
  <si>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</si>
  <si>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</si>
  <si>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</si>
  <si>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</si>
  <si>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</si>
  <si>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</si>
  <si>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</si>
  <si>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</si>
  <si>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</si>
  <si>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</si>
  <si>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</si>
  <si>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</si>
  <si>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</si>
  <si>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</si>
  <si>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</si>
  <si>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</si>
  <si>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</si>
  <si>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</si>
  <si>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</si>
  <si>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</si>
  <si>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</si>
  <si>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</si>
  <si>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</si>
  <si>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</si>
  <si>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</si>
  <si>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</si>
  <si>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</si>
  <si>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</si>
  <si>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</si>
  <si>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</si>
  <si>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</si>
  <si>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</si>
  <si>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</si>
  <si>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</si>
  <si>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</si>
  <si>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</si>
  <si>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</si>
  <si>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</si>
  <si>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</si>
  <si>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</si>
  <si>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</si>
  <si>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</si>
  <si>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</si>
  <si>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</si>
  <si>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</si>
  <si>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</si>
  <si>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</si>
  <si>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</si>
  <si>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</si>
  <si>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</si>
  <si>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</si>
  <si>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</si>
  <si>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</si>
  <si>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</si>
  <si>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</si>
  <si>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</si>
  <si>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</si>
  <si>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</si>
  <si>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</si>
  <si>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</si>
  <si>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</si>
  <si>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</si>
  <si>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</si>
  <si>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</si>
  <si>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</si>
  <si>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</si>
  <si>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</si>
  <si>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</si>
  <si>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</si>
  <si>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</si>
  <si>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</si>
  <si>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</si>
  <si>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</si>
  <si>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</si>
  <si>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</si>
  <si>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</si>
  <si>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</si>
  <si>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</si>
  <si>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</si>
  <si>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</si>
  <si>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</si>
  <si>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</si>
  <si>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</si>
  <si>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</si>
  <si>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</si>
  <si>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</si>
  <si>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</si>
  <si>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</si>
  <si>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</si>
  <si>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</si>
  <si>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</si>
  <si>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</si>
  <si>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</si>
  <si>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</si>
  <si>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</si>
  <si>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</si>
  <si>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ESCO (CSS):</t>
  </si>
  <si>
    <t>LINE 20</t>
  </si>
  <si>
    <t>$ Current</t>
  </si>
  <si>
    <t>Collection Effectiveness Index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</si>
  <si>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</si>
  <si>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</si>
  <si>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</si>
  <si>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</si>
  <si>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</si>
  <si>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</si>
  <si>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</si>
  <si>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</si>
  <si>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</si>
  <si>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</si>
  <si>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</si>
  <si>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</si>
  <si>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</si>
  <si>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</si>
  <si>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</si>
  <si>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</si>
  <si>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</si>
  <si>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</si>
  <si>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</si>
  <si>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</si>
  <si>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</si>
  <si>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</si>
  <si>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</si>
  <si>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</si>
  <si>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</si>
  <si>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</si>
  <si>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</si>
  <si>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</si>
  <si>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</si>
  <si>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</si>
  <si>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</si>
  <si>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</si>
  <si>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</si>
  <si>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</si>
  <si>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</si>
  <si>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</si>
  <si>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</si>
  <si>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</si>
  <si>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</si>
  <si>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</si>
  <si>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</si>
  <si>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</si>
  <si>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</si>
  <si>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</si>
  <si>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</si>
  <si>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</si>
  <si>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</si>
  <si>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</si>
  <si>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</si>
  <si>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</si>
  <si>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</si>
  <si>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</si>
  <si>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</si>
  <si>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</si>
  <si>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</si>
  <si>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</si>
  <si>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</si>
  <si>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</si>
  <si>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</si>
  <si>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</si>
  <si>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</si>
  <si>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</si>
  <si>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</si>
  <si>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</si>
  <si>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</si>
  <si>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</si>
  <si>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</si>
  <si>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</si>
  <si>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</si>
  <si>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</si>
  <si>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</si>
  <si>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</si>
  <si>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</si>
  <si>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</si>
  <si>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</si>
  <si>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</si>
  <si>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</si>
  <si>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</si>
  <si>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</si>
  <si>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</si>
  <si>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</si>
  <si>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</si>
  <si>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</si>
  <si>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</si>
  <si>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</si>
  <si>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</si>
  <si>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</si>
  <si>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</si>
  <si>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</si>
  <si>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</si>
  <si>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</si>
  <si>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</si>
  <si>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</si>
  <si>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</si>
  <si>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</si>
  <si>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</si>
  <si>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</si>
  <si>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</si>
  <si>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</si>
  <si>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</si>
  <si>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</si>
  <si>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</si>
  <si>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</si>
  <si>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</si>
  <si>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</si>
  <si>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</si>
  <si>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</si>
  <si>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</si>
  <si>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</si>
  <si>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</si>
  <si>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</si>
  <si>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</si>
  <si>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</si>
  <si>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</si>
  <si>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</si>
  <si>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</si>
  <si>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</si>
  <si>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</si>
  <si>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</si>
  <si>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</si>
  <si>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</si>
  <si>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</si>
  <si>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</si>
  <si>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</si>
  <si>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</si>
  <si>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</si>
  <si>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</si>
  <si>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</si>
  <si>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</si>
  <si>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</si>
  <si>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</si>
  <si>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</si>
  <si>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</si>
  <si>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</si>
  <si>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</si>
  <si>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</si>
  <si>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</si>
  <si>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</si>
  <si>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</si>
  <si>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</si>
  <si>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</si>
  <si>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</si>
  <si>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</si>
  <si>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</si>
  <si>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</si>
  <si>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</si>
  <si>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</si>
  <si>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</si>
  <si>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</si>
  <si>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</si>
  <si>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</si>
  <si>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</si>
  <si>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</si>
  <si>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</si>
  <si>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</si>
  <si>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</si>
  <si>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</si>
  <si>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</si>
  <si>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</si>
  <si>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</si>
  <si>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</si>
  <si>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</si>
  <si>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</si>
  <si>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</si>
  <si>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</si>
  <si>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</si>
  <si>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</si>
  <si>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</si>
  <si>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</si>
  <si>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</si>
  <si>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</si>
  <si>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</si>
  <si>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</si>
  <si>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</si>
  <si>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</si>
  <si>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</si>
  <si>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</si>
  <si>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</si>
  <si>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</si>
  <si>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</si>
  <si>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</si>
  <si>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</si>
  <si>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</si>
  <si>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</si>
  <si>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</si>
  <si>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</si>
  <si>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</si>
  <si>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</si>
  <si>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</si>
  <si>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</si>
  <si>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</si>
  <si>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</si>
  <si>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</si>
  <si>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</si>
  <si>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</si>
  <si>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</si>
  <si>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</si>
  <si>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</si>
  <si>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</si>
  <si>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</si>
  <si>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</si>
  <si>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0000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</si>
  <si>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</si>
  <si>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</si>
  <si>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</si>
  <si>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</si>
  <si>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</si>
  <si>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</si>
  <si>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</si>
  <si>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</si>
  <si>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</si>
  <si>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</si>
  <si>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</si>
  <si>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</si>
  <si>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</si>
  <si>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</si>
  <si>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</si>
  <si>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</si>
  <si>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</si>
  <si>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</si>
  <si>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</si>
  <si>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</si>
  <si>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</si>
  <si>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</si>
  <si>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</si>
  <si>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</si>
  <si>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</si>
  <si>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</si>
  <si>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</si>
  <si>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</si>
  <si>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</si>
  <si>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</si>
  <si>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</si>
  <si>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>\\NYHCBDRS03\Shared\Credit and Collections\Reporting\FY22\ESCO</t>
  </si>
  <si>
    <t>CSS: Sum of SUM_AT_SUPP_CHG Y:\Credit and Collections\Reporting\FY22\ESCO\ESCo Revenue Download FY22\CN799 (ESCo Revenue Download [month])</t>
  </si>
  <si>
    <t>\\NYHCBDRS03\Shared\Credit and Collections\Reporting\FY22\Revenue by Month (All Co's)\MECO-NANT Revenue Downloads</t>
  </si>
  <si>
    <t>CSS: Sum of KWH Quantity for all tariff types from Y:\Credit and Collections\Reporting\FY22\Revenue by Month All Co's\MECO-NANT Revenue Downloads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</si>
  <si>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</si>
  <si>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</si>
  <si>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</si>
  <si>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</si>
  <si>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</si>
  <si>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</si>
  <si>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</si>
  <si>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</si>
  <si>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</si>
  <si>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</si>
  <si>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</si>
  <si>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</si>
  <si>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</si>
  <si>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</si>
  <si>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</si>
  <si>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</si>
  <si>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</si>
  <si>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</si>
  <si>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</si>
  <si>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</si>
  <si>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</si>
  <si>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</si>
  <si>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</si>
  <si>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</si>
  <si>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</si>
  <si>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</si>
  <si>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</si>
  <si>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</si>
  <si>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</si>
  <si>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</si>
  <si>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</si>
  <si>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</si>
  <si>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</si>
  <si>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</si>
  <si>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</si>
  <si>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</si>
  <si>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</si>
  <si>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</si>
  <si>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</si>
  <si>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</si>
  <si>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</si>
  <si>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</si>
  <si>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</si>
  <si>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</si>
  <si>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</si>
  <si>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</si>
  <si>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</si>
  <si>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 xml:space="preserve">MAY       </t>
  </si>
  <si>
    <t>Jun 20-21</t>
  </si>
  <si>
    <t>May 20-21</t>
  </si>
  <si>
    <t>Apr 20-21</t>
  </si>
  <si>
    <t>Mar 20-21</t>
  </si>
  <si>
    <t>Feb 20-21</t>
  </si>
  <si>
    <t>Jan 20-21</t>
  </si>
  <si>
    <t>Dec 19-20</t>
  </si>
  <si>
    <t>Nov 19-20</t>
  </si>
  <si>
    <t>Oct 19-20</t>
  </si>
  <si>
    <t>Sep 19-20</t>
  </si>
  <si>
    <t>Aug 19-20</t>
  </si>
  <si>
    <t>Jul 19-20</t>
  </si>
  <si>
    <t>Jun 19-20</t>
  </si>
  <si>
    <t>May 19-20</t>
  </si>
  <si>
    <t>Apr 19-20</t>
  </si>
  <si>
    <t>Mar 19-20</t>
  </si>
  <si>
    <t>Jul 20-21</t>
  </si>
  <si>
    <t xml:space="preserve">JUNE      </t>
  </si>
  <si>
    <t>014</t>
  </si>
  <si>
    <t xml:space="preserve">G1D     - Elec G-1 Sm C&amp;I Master Mtr-Variable          </t>
  </si>
  <si>
    <t>Aug 20-21</t>
  </si>
  <si>
    <t xml:space="preserve">JULY      </t>
  </si>
  <si>
    <t>Sep 20-21</t>
  </si>
  <si>
    <t>18B</t>
  </si>
  <si>
    <t>Customers Restored after Non-Payment</t>
  </si>
  <si>
    <t xml:space="preserve">AUGUST    </t>
  </si>
  <si>
    <t>LINE 99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</si>
  <si>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</si>
  <si>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</si>
  <si>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</si>
  <si>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</si>
  <si>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</si>
  <si>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</si>
  <si>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</si>
  <si>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</si>
  <si>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</si>
  <si>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Dec-20-21</t>
  </si>
  <si>
    <t>Jan 21-22</t>
  </si>
  <si>
    <t>LINE 18</t>
  </si>
  <si>
    <t>Feb 21-22</t>
  </si>
  <si>
    <t>Mar 21-22</t>
  </si>
  <si>
    <t>May 21-22</t>
  </si>
  <si>
    <t>Apr 21-22</t>
  </si>
  <si>
    <t>June 21-22</t>
  </si>
  <si>
    <t>July 21-22</t>
  </si>
  <si>
    <t>Oct 21-22</t>
  </si>
  <si>
    <t>Aug 21-22</t>
  </si>
  <si>
    <t>Nov 21-22</t>
  </si>
  <si>
    <t>December 21-22</t>
  </si>
  <si>
    <t>January 22-23</t>
  </si>
  <si>
    <t>February 22-23</t>
  </si>
  <si>
    <t>Monthly report for February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</si>
</sst>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</fills>
  <borders count="84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auto="1"/>
      </top>
      <bottom style="thick">
        <color auto="1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</borders>
  <cellStyleXfs count="6">
    <xf numFmtId="0" fontId="0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4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</cellStyleXfs>
  <cellXfs count="470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2" fillId="0" borderId="5" xfId="0" applyFont="1" applyBorder="1" applyAlignment="1">
      <alignment horizontal="left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38" fontId="4" fillId="0" borderId="17" xfId="0" applyNumberFormat="1" applyFont="1" applyBorder="1"/>
    <xf numFmtId="6" fontId="4" fillId="0" borderId="17" xfId="0" applyNumberFormat="1" applyFont="1" applyBorder="1"/>
    <xf numFmtId="6" fontId="2" fillId="0" borderId="39" xfId="0" applyNumberFormat="1" applyFont="1" applyBorder="1"/>
    <xf numFmtId="6" fontId="2" fillId="0" borderId="34" xfId="0" applyNumberFormat="1" applyFont="1" applyBorder="1"/>
    <xf numFmtId="6" fontId="0" fillId="0" borderId="0" xfId="0" applyNumberFormat="1" applyFont="1"/>
    <xf numFmtId="6" fontId="4" fillId="0" borderId="34" xfId="0" applyNumberFormat="1" applyFont="1" applyBorder="1" applyAlignment="1">
      <alignment horizontal="left" indent="2"/>
    </xf>
    <xf numFmtId="6" fontId="4" fillId="0" borderId="15" xfId="0" applyNumberFormat="1" applyFont="1" applyBorder="1"/>
    <xf numFmtId="6" fontId="4" fillId="0" borderId="10" xfId="0" applyNumberFormat="1" applyFont="1" applyBorder="1"/>
    <xf numFmtId="6" fontId="4" fillId="0" borderId="16" xfId="0" applyNumberFormat="1" applyFont="1" applyBorder="1"/>
    <xf numFmtId="6" fontId="4" fillId="0" borderId="12" xfId="0" applyNumberFormat="1" applyFont="1" applyBorder="1"/>
    <xf numFmtId="6" fontId="4" fillId="0" borderId="10" xfId="0" applyNumberFormat="1" applyFont="1" applyBorder="1" applyAlignment="1">
      <alignment wrapText="1"/>
    </xf>
    <xf numFmtId="6" fontId="2" fillId="0" borderId="12" xfId="0" applyNumberFormat="1" applyFont="1" applyBorder="1"/>
    <xf numFmtId="6" fontId="2" fillId="0" borderId="20" xfId="0" applyNumberFormat="1" applyFont="1" applyBorder="1"/>
    <xf numFmtId="6" fontId="4" fillId="3" borderId="15" xfId="0" applyNumberFormat="1" applyFont="1" applyFill="1" applyBorder="1"/>
    <xf numFmtId="6" fontId="4" fillId="3" borderId="10" xfId="0" applyNumberFormat="1" applyFont="1" applyFill="1" applyBorder="1"/>
    <xf numFmtId="6" fontId="4" fillId="3" borderId="16" xfId="0" applyNumberFormat="1" applyFont="1" applyFill="1" applyBorder="1"/>
    <xf numFmtId="6" fontId="4" fillId="3" borderId="12" xfId="0" applyNumberFormat="1" applyFont="1" applyFill="1" applyBorder="1"/>
    <xf numFmtId="6" fontId="4" fillId="3" borderId="10" xfId="0" applyNumberFormat="1" applyFont="1" applyFill="1" applyBorder="1" applyAlignment="1">
      <alignment wrapText="1"/>
    </xf>
    <xf numFmtId="6" fontId="4" fillId="0" borderId="36" xfId="0" applyNumberFormat="1" applyFont="1" applyBorder="1" applyAlignment="1">
      <alignment horizontal="left" indent="2"/>
    </xf>
    <xf numFmtId="38" fontId="2" fillId="0" borderId="18" xfId="0" applyNumberFormat="1" applyFont="1" applyBorder="1"/>
    <xf numFmtId="38" fontId="4" fillId="3" borderId="24" xfId="0" applyNumberFormat="1" applyFont="1" applyFill="1" applyBorder="1"/>
    <xf numFmtId="38" fontId="4" fillId="3" borderId="9" xfId="0" applyNumberFormat="1" applyFont="1" applyFill="1" applyBorder="1"/>
    <xf numFmtId="38" fontId="4" fillId="3" borderId="19" xfId="0" applyNumberFormat="1" applyFont="1" applyFill="1" applyBorder="1"/>
    <xf numFmtId="38" fontId="4" fillId="3" borderId="11" xfId="0" applyNumberFormat="1" applyFont="1" applyFill="1" applyBorder="1"/>
    <xf numFmtId="38" fontId="4" fillId="3" borderId="9" xfId="0" applyNumberFormat="1" applyFont="1" applyFill="1" applyBorder="1" applyAlignment="1">
      <alignment wrapText="1"/>
    </xf>
    <xf numFmtId="38" fontId="0" fillId="0" borderId="0" xfId="0" applyNumberFormat="1" applyFont="1"/>
    <xf numFmtId="38" fontId="4" fillId="0" borderId="34" xfId="0" applyNumberFormat="1" applyFont="1" applyBorder="1" applyAlignment="1">
      <alignment horizontal="left" indent="2"/>
    </xf>
    <xf numFmtId="38" fontId="4" fillId="0" borderId="29" xfId="0" applyNumberFormat="1" applyFont="1" applyBorder="1"/>
    <xf numFmtId="38" fontId="4" fillId="0" borderId="31" xfId="0" applyNumberFormat="1" applyFont="1" applyBorder="1"/>
    <xf numFmtId="38" fontId="4" fillId="0" borderId="35" xfId="0" applyNumberFormat="1" applyFont="1" applyBorder="1"/>
    <xf numFmtId="38" fontId="4" fillId="0" borderId="26" xfId="0" applyNumberFormat="1" applyFont="1" applyBorder="1"/>
    <xf numFmtId="38" fontId="4" fillId="0" borderId="31" xfId="0" applyNumberFormat="1" applyFont="1" applyBorder="1" applyAlignment="1">
      <alignment wrapText="1"/>
    </xf>
    <xf numFmtId="38" fontId="0" fillId="0" borderId="31" xfId="0" applyNumberFormat="1" applyFont="1" applyBorder="1"/>
    <xf numFmtId="38" fontId="4" fillId="0" borderId="36" xfId="0" applyNumberFormat="1" applyFont="1" applyBorder="1" applyAlignment="1">
      <alignment horizontal="left" indent="2"/>
    </xf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40" xfId="0" applyNumberFormat="1" applyFont="1" applyBorder="1"/>
    <xf numFmtId="38" fontId="2" fillId="0" borderId="39" xfId="0" applyNumberFormat="1" applyFont="1" applyBorder="1"/>
    <xf numFmtId="38" fontId="2" fillId="0" borderId="38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4" xfId="0" applyNumberFormat="1" applyFont="1" applyBorder="1"/>
    <xf numFmtId="38" fontId="4" fillId="3" borderId="29" xfId="0" applyNumberFormat="1" applyFont="1" applyFill="1" applyBorder="1"/>
    <xf numFmtId="38" fontId="4" fillId="3" borderId="31" xfId="0" applyNumberFormat="1" applyFont="1" applyFill="1" applyBorder="1"/>
    <xf numFmtId="38" fontId="4" fillId="3" borderId="35" xfId="0" applyNumberFormat="1" applyFont="1" applyFill="1" applyBorder="1"/>
    <xf numFmtId="38" fontId="4" fillId="3" borderId="26" xfId="0" applyNumberFormat="1" applyFont="1" applyFill="1" applyBorder="1"/>
    <xf numFmtId="38" fontId="4" fillId="3" borderId="31" xfId="0" applyNumberFormat="1" applyFont="1" applyFill="1" applyBorder="1" applyAlignment="1">
      <alignment wrapText="1"/>
    </xf>
    <xf numFmtId="38" fontId="4" fillId="0" borderId="15" xfId="0" applyNumberFormat="1" applyFont="1" applyBorder="1"/>
    <xf numFmtId="38" fontId="4" fillId="0" borderId="10" xfId="0" applyNumberFormat="1" applyFont="1" applyBorder="1"/>
    <xf numFmtId="38" fontId="4" fillId="0" borderId="16" xfId="0" applyNumberFormat="1" applyFont="1" applyBorder="1"/>
    <xf numFmtId="38" fontId="4" fillId="0" borderId="12" xfId="0" applyNumberFormat="1" applyFont="1" applyBorder="1"/>
    <xf numFmtId="38" fontId="4" fillId="0" borderId="10" xfId="0" applyNumberFormat="1" applyFont="1" applyBorder="1" applyAlignment="1">
      <alignment wrapText="1"/>
    </xf>
    <xf numFmtId="38" fontId="2" fillId="0" borderId="12" xfId="0" applyNumberFormat="1" applyFont="1" applyBorder="1"/>
    <xf numFmtId="38" fontId="2" fillId="0" borderId="20" xfId="0" applyNumberFormat="1" applyFont="1" applyBorder="1"/>
    <xf numFmtId="38" fontId="4" fillId="3" borderId="15" xfId="0" applyNumberFormat="1" applyFont="1" applyFill="1" applyBorder="1"/>
    <xf numFmtId="38" fontId="4" fillId="3" borderId="10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/>
    <xf numFmtId="38" fontId="4" fillId="3" borderId="10" xfId="0" applyNumberFormat="1" applyFont="1" applyFill="1" applyBorder="1" applyAlignment="1">
      <alignment wrapText="1"/>
    </xf>
    <xf numFmtId="6" fontId="4" fillId="3" borderId="29" xfId="0" applyNumberFormat="1" applyFont="1" applyFill="1" applyBorder="1"/>
    <xf numFmtId="6" fontId="4" fillId="3" borderId="31" xfId="0" applyNumberFormat="1" applyFont="1" applyFill="1" applyBorder="1"/>
    <xf numFmtId="6" fontId="4" fillId="3" borderId="35" xfId="0" applyNumberFormat="1" applyFont="1" applyFill="1" applyBorder="1"/>
    <xf numFmtId="6" fontId="4" fillId="3" borderId="26" xfId="0" applyNumberFormat="1" applyFont="1" applyFill="1" applyBorder="1"/>
    <xf numFmtId="6" fontId="4" fillId="3" borderId="31" xfId="0" applyNumberFormat="1" applyFont="1" applyFill="1" applyBorder="1" applyAlignment="1">
      <alignment wrapText="1"/>
    </xf>
    <xf numFmtId="6" fontId="4" fillId="0" borderId="25" xfId="0" applyNumberFormat="1" applyFont="1" applyBorder="1"/>
    <xf numFmtId="6" fontId="4" fillId="0" borderId="14" xfId="0" applyNumberFormat="1" applyFont="1" applyBorder="1"/>
    <xf numFmtId="6" fontId="4" fillId="0" borderId="21" xfId="0" applyNumberFormat="1" applyFont="1" applyBorder="1"/>
    <xf numFmtId="6" fontId="4" fillId="0" borderId="14" xfId="0" applyNumberFormat="1" applyFont="1" applyBorder="1" applyAlignment="1">
      <alignment wrapText="1"/>
    </xf>
    <xf numFmtId="6" fontId="2" fillId="0" borderId="28" xfId="0" applyNumberFormat="1" applyFont="1" applyBorder="1"/>
    <xf numFmtId="38" fontId="4" fillId="0" borderId="25" xfId="0" applyNumberFormat="1" applyFont="1" applyBorder="1"/>
    <xf numFmtId="38" fontId="4" fillId="0" borderId="14" xfId="0" applyNumberFormat="1" applyFont="1" applyBorder="1"/>
    <xf numFmtId="38" fontId="4" fillId="0" borderId="21" xfId="0" applyNumberFormat="1" applyFont="1" applyBorder="1"/>
    <xf numFmtId="38" fontId="4" fillId="0" borderId="14" xfId="0" applyNumberFormat="1" applyFont="1" applyBorder="1" applyAlignment="1">
      <alignment wrapText="1"/>
    </xf>
    <xf numFmtId="38" fontId="2" fillId="0" borderId="28" xfId="0" applyNumberFormat="1" applyFont="1" applyBorder="1"/>
    <xf numFmtId="38" fontId="4" fillId="0" borderId="27" xfId="0" applyNumberFormat="1" applyFont="1" applyBorder="1"/>
    <xf numFmtId="38" fontId="4" fillId="0" borderId="26" xfId="0" applyNumberFormat="1" applyFont="1" applyBorder="1" applyAlignment="1">
      <alignment wrapText="1"/>
    </xf>
    <xf numFmtId="38" fontId="0" fillId="0" borderId="26" xfId="0" applyNumberFormat="1" applyFont="1" applyBorder="1"/>
    <xf numFmtId="38" fontId="0" fillId="0" borderId="27" xfId="0" applyNumberFormat="1" applyFont="1" applyBorder="1"/>
    <xf numFmtId="38" fontId="2" fillId="0" borderId="28" xfId="0" applyNumberFormat="1" applyFont="1" applyFill="1" applyBorder="1"/>
    <xf numFmtId="38" fontId="0" fillId="0" borderId="29" xfId="0" applyNumberFormat="1" applyFont="1" applyBorder="1"/>
    <xf numFmtId="38" fontId="4" fillId="0" borderId="22" xfId="0" applyNumberFormat="1" applyFont="1" applyBorder="1" applyAlignment="1">
      <alignment horizontal="left" indent="2"/>
    </xf>
    <xf numFmtId="38" fontId="1" fillId="0" borderId="30" xfId="0" applyNumberFormat="1" applyFont="1" applyBorder="1"/>
    <xf numFmtId="38" fontId="1" fillId="0" borderId="32" xfId="0" applyNumberFormat="1" applyFont="1" applyBorder="1"/>
    <xf numFmtId="38" fontId="1" fillId="0" borderId="33" xfId="0" applyNumberFormat="1" applyFont="1" applyBorder="1"/>
    <xf numFmtId="38" fontId="1" fillId="0" borderId="23" xfId="0" applyNumberFormat="1" applyFont="1" applyBorder="1"/>
    <xf numFmtId="38" fontId="1" fillId="0" borderId="29" xfId="0" applyNumberFormat="1" applyFont="1" applyBorder="1"/>
    <xf numFmtId="38" fontId="1" fillId="0" borderId="31" xfId="0" applyNumberFormat="1" applyFont="1" applyBorder="1"/>
    <xf numFmtId="38" fontId="1" fillId="0" borderId="26" xfId="0" applyNumberFormat="1" applyFont="1" applyBorder="1"/>
    <xf numFmtId="38" fontId="1" fillId="0" borderId="27" xfId="0" applyNumberFormat="1" applyFont="1" applyBorder="1"/>
    <xf numFmtId="38" fontId="2" fillId="0" borderId="29" xfId="0" applyNumberFormat="1" applyFont="1" applyBorder="1"/>
    <xf numFmtId="38" fontId="2" fillId="0" borderId="31" xfId="0" applyNumberFormat="1" applyFont="1" applyBorder="1"/>
    <xf numFmtId="38" fontId="2" fillId="0" borderId="26" xfId="0" applyNumberFormat="1" applyFont="1" applyBorder="1"/>
    <xf numFmtId="38" fontId="2" fillId="0" borderId="27" xfId="0" applyNumberFormat="1" applyFont="1" applyBorder="1"/>
    <xf numFmtId="38" fontId="2" fillId="0" borderId="26" xfId="0" applyNumberFormat="1" applyFont="1" applyBorder="1" applyAlignment="1">
      <alignment wrapText="1"/>
    </xf>
    <xf numFmtId="6" fontId="2" fillId="0" borderId="37" xfId="0" applyNumberFormat="1" applyFont="1" applyBorder="1"/>
    <xf numFmtId="6" fontId="2" fillId="0" borderId="38" xfId="0" applyNumberFormat="1" applyFont="1" applyBorder="1"/>
    <xf numFmtId="6" fontId="2" fillId="0" borderId="40" xfId="0" applyNumberFormat="1" applyFont="1" applyBorder="1"/>
    <xf numFmtId="6" fontId="2" fillId="0" borderId="38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5" xfId="0" applyNumberFormat="1" applyFont="1" applyBorder="1"/>
    <xf numFmtId="6" fontId="2" fillId="0" borderId="14" xfId="0" applyNumberFormat="1" applyFont="1" applyBorder="1"/>
    <xf numFmtId="6" fontId="2" fillId="0" borderId="17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10" xfId="0" applyNumberFormat="1" applyFont="1" applyBorder="1"/>
    <xf numFmtId="38" fontId="2" fillId="0" borderId="16" xfId="0" applyNumberFormat="1" applyFont="1" applyBorder="1"/>
    <xf numFmtId="38" fontId="2" fillId="0" borderId="10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10" xfId="0" applyNumberFormat="1" applyFont="1" applyBorder="1"/>
    <xf numFmtId="6" fontId="2" fillId="0" borderId="16" xfId="0" applyNumberFormat="1" applyFont="1" applyBorder="1"/>
    <xf numFmtId="6" fontId="2" fillId="0" borderId="10" xfId="0" applyNumberFormat="1" applyFont="1" applyBorder="1" applyAlignment="1">
      <alignment wrapText="1"/>
    </xf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17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4" xfId="0" applyNumberFormat="1" applyFont="1" applyBorder="1" applyAlignment="1">
      <alignment horizontal="center"/>
    </xf>
    <xf numFmtId="6" fontId="4" fillId="0" borderId="14" xfId="0" applyNumberFormat="1" applyFont="1" applyFill="1" applyBorder="1"/>
    <xf numFmtId="0" fontId="0" fillId="0" borderId="0" xfId="0" applyBorder="1"/>
    <xf numFmtId="0" fontId="1" fillId="4" borderId="43" xfId="0" applyFont="1" applyFill="1" applyBorder="1"/>
    <xf numFmtId="6" fontId="4" fillId="0" borderId="25" xfId="0" applyNumberFormat="1" applyFont="1" applyBorder="1" applyAlignment="1">
      <alignment horizontal="right"/>
    </xf>
    <xf numFmtId="6" fontId="4" fillId="0" borderId="14" xfId="0" applyNumberFormat="1" applyFont="1" applyBorder="1" applyAlignment="1">
      <alignment horizontal="right"/>
    </xf>
    <xf numFmtId="6" fontId="4" fillId="0" borderId="21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4" xfId="0" applyNumberFormat="1" applyBorder="1"/>
    <xf numFmtId="14" fontId="0" fillId="0" borderId="44" xfId="0" applyNumberFormat="1" applyBorder="1"/>
    <xf numFmtId="14" fontId="0" fillId="0" borderId="44" xfId="0" applyNumberFormat="1" applyBorder="1" applyAlignment="1">
      <alignment horizontal="right"/>
    </xf>
    <xf numFmtId="0" fontId="0" fillId="0" borderId="45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17" xfId="0" applyNumberFormat="1" applyFont="1" applyBorder="1" applyAlignment="1">
      <alignment horizontal="right"/>
    </xf>
    <xf numFmtId="6" fontId="2" fillId="0" borderId="14" xfId="0" applyNumberFormat="1" applyFont="1" applyBorder="1" applyAlignment="1">
      <alignment horizontal="right"/>
    </xf>
    <xf numFmtId="6" fontId="4" fillId="3" borderId="10" xfId="0" applyNumberFormat="1" applyFont="1" applyFill="1" applyBorder="1" applyAlignment="1">
      <alignment horizontal="right"/>
    </xf>
    <xf numFmtId="167" fontId="4" fillId="0" borderId="14" xfId="0" applyNumberFormat="1" applyFont="1" applyBorder="1"/>
    <xf numFmtId="167" fontId="0" fillId="0" borderId="31" xfId="0" applyNumberFormat="1" applyFont="1" applyBorder="1"/>
    <xf numFmtId="167" fontId="0" fillId="0" borderId="26" xfId="0" applyNumberFormat="1" applyFont="1" applyBorder="1"/>
    <xf numFmtId="167" fontId="0" fillId="0" borderId="27" xfId="0" applyNumberFormat="1" applyFont="1" applyBorder="1"/>
    <xf numFmtId="167" fontId="1" fillId="0" borderId="32" xfId="0" applyNumberFormat="1" applyFont="1" applyBorder="1"/>
    <xf numFmtId="167" fontId="1" fillId="0" borderId="33" xfId="0" applyNumberFormat="1" applyFont="1" applyBorder="1"/>
    <xf numFmtId="167" fontId="1" fillId="0" borderId="23" xfId="0" applyNumberFormat="1" applyFont="1" applyBorder="1"/>
    <xf numFmtId="38" fontId="4" fillId="0" borderId="1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0" xfId="0" applyNumberFormat="1" applyFont="1" applyFill="1" applyBorder="1" applyAlignment="1">
      <alignment horizontal="center"/>
    </xf>
    <xf numFmtId="38" fontId="4" fillId="0" borderId="16" xfId="0" applyNumberFormat="1" applyFont="1" applyBorder="1" applyAlignment="1">
      <alignment horizontal="center"/>
    </xf>
    <xf numFmtId="6" fontId="4" fillId="0" borderId="21" xfId="0" applyNumberFormat="1" applyFont="1" applyBorder="1" applyAlignment="1">
      <alignment horizontal="center"/>
    </xf>
    <xf numFmtId="38" fontId="4" fillId="3" borderId="46" xfId="0" applyNumberFormat="1" applyFont="1" applyFill="1" applyBorder="1"/>
    <xf numFmtId="38" fontId="4" fillId="0" borderId="47" xfId="0" applyNumberFormat="1" applyFont="1" applyBorder="1"/>
    <xf numFmtId="38" fontId="2" fillId="0" borderId="48" xfId="0" applyNumberFormat="1" applyFont="1" applyBorder="1"/>
    <xf numFmtId="38" fontId="4" fillId="3" borderId="47" xfId="0" applyNumberFormat="1" applyFont="1" applyFill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3" borderId="49" xfId="0" applyNumberFormat="1" applyFont="1" applyFill="1" applyBorder="1"/>
    <xf numFmtId="6" fontId="4" fillId="3" borderId="47" xfId="0" applyNumberFormat="1" applyFont="1" applyFill="1" applyBorder="1"/>
    <xf numFmtId="6" fontId="4" fillId="0" borderId="49" xfId="0" applyNumberFormat="1" applyFont="1" applyBorder="1"/>
    <xf numFmtId="6" fontId="2" fillId="0" borderId="49" xfId="0" applyNumberFormat="1" applyFont="1" applyBorder="1"/>
    <xf numFmtId="6" fontId="4" fillId="3" borderId="49" xfId="0" applyNumberFormat="1" applyFont="1" applyFill="1" applyBorder="1"/>
    <xf numFmtId="6" fontId="2" fillId="0" borderId="48" xfId="0" applyNumberFormat="1" applyFont="1" applyBorder="1"/>
    <xf numFmtId="6" fontId="4" fillId="0" borderId="50" xfId="0" applyNumberFormat="1" applyFont="1" applyBorder="1"/>
    <xf numFmtId="38" fontId="4" fillId="0" borderId="50" xfId="0" applyNumberFormat="1" applyFont="1" applyBorder="1"/>
    <xf numFmtId="38" fontId="4" fillId="0" borderId="51" xfId="0" applyNumberFormat="1" applyFont="1" applyBorder="1"/>
    <xf numFmtId="38" fontId="2" fillId="0" borderId="51" xfId="0" applyNumberFormat="1" applyFont="1" applyBorder="1"/>
    <xf numFmtId="38" fontId="0" fillId="0" borderId="51" xfId="0" applyNumberFormat="1" applyFont="1" applyBorder="1"/>
    <xf numFmtId="38" fontId="1" fillId="0" borderId="51" xfId="0" applyNumberFormat="1" applyFont="1" applyBorder="1"/>
    <xf numFmtId="38" fontId="1" fillId="0" borderId="52" xfId="0" applyNumberFormat="1" applyFont="1" applyBorder="1"/>
    <xf numFmtId="0" fontId="7" fillId="0" borderId="53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4" fillId="0" borderId="49" xfId="0" applyNumberFormat="1" applyFont="1" applyBorder="1" applyAlignment="1">
      <alignment horizontal="right"/>
    </xf>
    <xf numFmtId="6" fontId="2" fillId="0" borderId="54" xfId="0" applyNumberFormat="1" applyFont="1" applyBorder="1"/>
    <xf numFmtId="168" fontId="4" fillId="0" borderId="29" xfId="0" applyNumberFormat="1" applyFont="1" applyBorder="1"/>
    <xf numFmtId="168" fontId="4" fillId="0" borderId="31" xfId="0" applyNumberFormat="1" applyFont="1" applyBorder="1"/>
    <xf numFmtId="168" fontId="4" fillId="0" borderId="26" xfId="0" applyNumberFormat="1" applyFont="1" applyBorder="1"/>
    <xf numFmtId="168" fontId="4" fillId="0" borderId="27" xfId="0" applyNumberFormat="1" applyFont="1" applyBorder="1"/>
    <xf numFmtId="168" fontId="4" fillId="0" borderId="51" xfId="0" applyNumberFormat="1" applyFont="1" applyBorder="1"/>
    <xf numFmtId="168" fontId="2" fillId="0" borderId="29" xfId="0" applyNumberFormat="1" applyFont="1" applyBorder="1"/>
    <xf numFmtId="168" fontId="2" fillId="0" borderId="31" xfId="0" applyNumberFormat="1" applyFont="1" applyBorder="1"/>
    <xf numFmtId="168" fontId="2" fillId="0" borderId="26" xfId="0" applyNumberFormat="1" applyFont="1" applyBorder="1"/>
    <xf numFmtId="168" fontId="2" fillId="0" borderId="27" xfId="0" applyNumberFormat="1" applyFont="1" applyBorder="1"/>
    <xf numFmtId="168" fontId="2" fillId="0" borderId="51" xfId="0" applyNumberFormat="1" applyFont="1" applyBorder="1"/>
    <xf numFmtId="6" fontId="4" fillId="0" borderId="26" xfId="0" applyNumberFormat="1" applyFont="1" applyBorder="1"/>
    <xf numFmtId="6" fontId="4" fillId="0" borderId="26" xfId="0" applyNumberFormat="1" applyFont="1" applyBorder="1" applyAlignment="1">
      <alignment wrapText="1"/>
    </xf>
    <xf numFmtId="6" fontId="2" fillId="0" borderId="26" xfId="0" applyNumberFormat="1" applyFont="1" applyBorder="1"/>
    <xf numFmtId="6" fontId="2" fillId="0" borderId="26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horizontal="right"/>
    </xf>
    <xf numFmtId="6" fontId="4" fillId="0" borderId="10" xfId="0" applyNumberFormat="1" applyFont="1" applyBorder="1" applyAlignment="1">
      <alignment horizontal="right"/>
    </xf>
    <xf numFmtId="6" fontId="4" fillId="0" borderId="50" xfId="0" applyNumberFormat="1" applyFont="1" applyBorder="1" applyAlignment="1"/>
    <xf numFmtId="14" fontId="1" fillId="0" borderId="0" xfId="0" applyNumberFormat="1" applyFont="1"/>
    <xf numFmtId="6" fontId="2" fillId="0" borderId="27" xfId="0" applyNumberFormat="1" applyFont="1" applyBorder="1"/>
    <xf numFmtId="6" fontId="4" fillId="0" borderId="27" xfId="0" applyNumberFormat="1" applyFont="1" applyBorder="1"/>
    <xf numFmtId="38" fontId="4" fillId="3" borderId="46" xfId="0" applyNumberFormat="1" applyFont="1" applyFill="1" applyBorder="1" applyAlignment="1">
      <alignment wrapText="1"/>
    </xf>
    <xf numFmtId="38" fontId="4" fillId="0" borderId="47" xfId="0" applyNumberFormat="1" applyFont="1" applyBorder="1" applyAlignment="1">
      <alignment wrapText="1"/>
    </xf>
    <xf numFmtId="38" fontId="2" fillId="0" borderId="48" xfId="0" applyNumberFormat="1" applyFont="1" applyBorder="1" applyAlignment="1">
      <alignment wrapText="1"/>
    </xf>
    <xf numFmtId="38" fontId="4" fillId="3" borderId="47" xfId="0" applyNumberFormat="1" applyFont="1" applyFill="1" applyBorder="1" applyAlignment="1">
      <alignment wrapText="1"/>
    </xf>
    <xf numFmtId="38" fontId="4" fillId="0" borderId="49" xfId="0" applyNumberFormat="1" applyFont="1" applyBorder="1" applyAlignment="1">
      <alignment wrapText="1"/>
    </xf>
    <xf numFmtId="38" fontId="2" fillId="0" borderId="49" xfId="0" applyNumberFormat="1" applyFont="1" applyBorder="1" applyAlignment="1">
      <alignment wrapText="1"/>
    </xf>
    <xf numFmtId="38" fontId="4" fillId="3" borderId="49" xfId="0" applyNumberFormat="1" applyFont="1" applyFill="1" applyBorder="1" applyAlignment="1">
      <alignment wrapText="1"/>
    </xf>
    <xf numFmtId="6" fontId="4" fillId="3" borderId="47" xfId="0" applyNumberFormat="1" applyFont="1" applyFill="1" applyBorder="1" applyAlignment="1">
      <alignment wrapText="1"/>
    </xf>
    <xf numFmtId="6" fontId="4" fillId="0" borderId="49" xfId="0" applyNumberFormat="1" applyFont="1" applyBorder="1" applyAlignment="1">
      <alignment wrapText="1"/>
    </xf>
    <xf numFmtId="6" fontId="2" fillId="0" borderId="49" xfId="0" applyNumberFormat="1" applyFont="1" applyBorder="1" applyAlignment="1">
      <alignment wrapText="1"/>
    </xf>
    <xf numFmtId="6" fontId="4" fillId="3" borderId="49" xfId="0" applyNumberFormat="1" applyFont="1" applyFill="1" applyBorder="1" applyAlignment="1">
      <alignment wrapText="1"/>
    </xf>
    <xf numFmtId="6" fontId="2" fillId="0" borderId="48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wrapText="1"/>
    </xf>
    <xf numFmtId="6" fontId="2" fillId="0" borderId="50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4" fillId="0" borderId="51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6" fontId="4" fillId="0" borderId="51" xfId="0" applyNumberFormat="1" applyFont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167" fontId="0" fillId="0" borderId="51" xfId="0" applyNumberFormat="1" applyFont="1" applyBorder="1"/>
    <xf numFmtId="167" fontId="1" fillId="0" borderId="52" xfId="0" applyNumberFormat="1" applyFont="1" applyBorder="1"/>
    <xf numFmtId="6" fontId="4" fillId="3" borderId="16" xfId="0" applyNumberFormat="1" applyFont="1" applyFill="1" applyBorder="1" applyAlignment="1">
      <alignment horizontal="right"/>
    </xf>
    <xf numFmtId="6" fontId="2" fillId="0" borderId="21" xfId="0" applyNumberFormat="1" applyFont="1" applyBorder="1" applyAlignment="1">
      <alignment horizontal="right"/>
    </xf>
    <xf numFmtId="8" fontId="4" fillId="0" borderId="0" xfId="0" applyNumberFormat="1" applyFont="1" applyAlignment="1">
      <alignment horizontal="left"/>
    </xf>
    <xf numFmtId="0" fontId="0" fillId="2" borderId="0" xfId="0" applyFont="1" applyFill="1" applyBorder="1"/>
    <xf numFmtId="6" fontId="0" fillId="0" borderId="50" xfId="0" applyNumberFormat="1" applyFont="1" applyBorder="1"/>
    <xf numFmtId="38" fontId="0" fillId="3" borderId="46" xfId="0" applyNumberFormat="1" applyFont="1" applyFill="1" applyBorder="1"/>
    <xf numFmtId="38" fontId="0" fillId="0" borderId="47" xfId="0" applyNumberFormat="1" applyFont="1" applyBorder="1"/>
    <xf numFmtId="38" fontId="1" fillId="0" borderId="48" xfId="0" applyNumberFormat="1" applyFont="1" applyBorder="1"/>
    <xf numFmtId="38" fontId="0" fillId="3" borderId="47" xfId="0" applyNumberFormat="1" applyFont="1" applyFill="1" applyBorder="1"/>
    <xf numFmtId="38" fontId="0" fillId="0" borderId="49" xfId="0" applyNumberFormat="1" applyFont="1" applyBorder="1"/>
    <xf numFmtId="38" fontId="1" fillId="0" borderId="49" xfId="0" applyNumberFormat="1" applyFont="1" applyBorder="1"/>
    <xf numFmtId="38" fontId="0" fillId="3" borderId="49" xfId="0" applyNumberFormat="1" applyFont="1" applyFill="1" applyBorder="1"/>
    <xf numFmtId="6" fontId="0" fillId="3" borderId="47" xfId="0" applyNumberFormat="1" applyFont="1" applyFill="1" applyBorder="1"/>
    <xf numFmtId="6" fontId="0" fillId="0" borderId="49" xfId="0" applyNumberFormat="1" applyFont="1" applyBorder="1"/>
    <xf numFmtId="6" fontId="1" fillId="0" borderId="49" xfId="0" applyNumberFormat="1" applyFont="1" applyBorder="1"/>
    <xf numFmtId="6" fontId="0" fillId="3" borderId="49" xfId="0" applyNumberFormat="1" applyFont="1" applyFill="1" applyBorder="1"/>
    <xf numFmtId="6" fontId="1" fillId="0" borderId="48" xfId="0" applyNumberFormat="1" applyFont="1" applyBorder="1"/>
    <xf numFmtId="6" fontId="1" fillId="0" borderId="50" xfId="0" applyNumberFormat="1" applyFont="1" applyBorder="1"/>
    <xf numFmtId="38" fontId="0" fillId="0" borderId="50" xfId="0" applyNumberFormat="1" applyFont="1" applyBorder="1"/>
    <xf numFmtId="0" fontId="5" fillId="0" borderId="55" xfId="0" applyFont="1" applyBorder="1" applyAlignment="1" applyProtection="1">
      <alignment horizontal="centerContinuous"/>
    </xf>
    <xf numFmtId="14" fontId="7" fillId="0" borderId="56" xfId="0" applyNumberFormat="1" applyFont="1" applyBorder="1" applyAlignment="1" applyProtection="1">
      <alignment horizontal="center" vertical="center"/>
      <protection locked="0"/>
    </xf>
    <xf numFmtId="0" fontId="0" fillId="0" borderId="0" xfId="0" applyFont="1" applyBorder="1"/>
    <xf numFmtId="38" fontId="0" fillId="0" borderId="57" xfId="0" applyNumberFormat="1" applyFont="1" applyBorder="1"/>
    <xf numFmtId="38" fontId="1" fillId="0" borderId="57" xfId="0" applyNumberFormat="1" applyFont="1" applyBorder="1"/>
    <xf numFmtId="6" fontId="2" fillId="0" borderId="50" xfId="0" applyNumberFormat="1" applyFont="1" applyBorder="1"/>
    <xf numFmtId="14" fontId="4" fillId="0" borderId="26" xfId="0" applyNumberFormat="1" applyFont="1" applyBorder="1"/>
    <xf numFmtId="10" fontId="0" fillId="0" borderId="51" xfId="0" applyNumberFormat="1" applyFont="1" applyBorder="1"/>
    <xf numFmtId="10" fontId="1" fillId="0" borderId="52" xfId="0" applyNumberFormat="1" applyFont="1" applyBorder="1"/>
    <xf numFmtId="9" fontId="0" fillId="0" borderId="51" xfId="2" applyFont="1" applyBorder="1"/>
    <xf numFmtId="9" fontId="1" fillId="0" borderId="52" xfId="2" applyFont="1" applyBorder="1"/>
    <xf numFmtId="38" fontId="4" fillId="3" borderId="58" xfId="0" applyNumberFormat="1" applyFont="1" applyFill="1" applyBorder="1"/>
    <xf numFmtId="38" fontId="2" fillId="0" borderId="54" xfId="0" applyNumberFormat="1" applyFont="1" applyBorder="1"/>
    <xf numFmtId="38" fontId="4" fillId="3" borderId="51" xfId="0" applyNumberFormat="1" applyFont="1" applyFill="1" applyBorder="1"/>
    <xf numFmtId="38" fontId="4" fillId="0" borderId="59" xfId="0" applyNumberFormat="1" applyFont="1" applyBorder="1"/>
    <xf numFmtId="38" fontId="2" fillId="0" borderId="59" xfId="0" applyNumberFormat="1" applyFont="1" applyBorder="1"/>
    <xf numFmtId="38" fontId="4" fillId="3" borderId="59" xfId="0" applyNumberFormat="1" applyFont="1" applyFill="1" applyBorder="1"/>
    <xf numFmtId="6" fontId="4" fillId="3" borderId="51" xfId="0" applyNumberFormat="1" applyFont="1" applyFill="1" applyBorder="1"/>
    <xf numFmtId="6" fontId="4" fillId="0" borderId="59" xfId="0" applyNumberFormat="1" applyFont="1" applyBorder="1"/>
    <xf numFmtId="6" fontId="2" fillId="0" borderId="59" xfId="0" applyNumberFormat="1" applyFont="1" applyBorder="1"/>
    <xf numFmtId="6" fontId="4" fillId="3" borderId="59" xfId="0" applyNumberFormat="1" applyFont="1" applyFill="1" applyBorder="1"/>
    <xf numFmtId="6" fontId="4" fillId="0" borderId="60" xfId="0" applyNumberFormat="1" applyFont="1" applyBorder="1"/>
    <xf numFmtId="6" fontId="2" fillId="0" borderId="60" xfId="0" applyNumberFormat="1" applyFont="1" applyBorder="1"/>
    <xf numFmtId="38" fontId="4" fillId="0" borderId="60" xfId="0" applyNumberFormat="1" applyFont="1" applyBorder="1"/>
    <xf numFmtId="6" fontId="4" fillId="0" borderId="51" xfId="0" applyNumberFormat="1" applyFont="1" applyBorder="1"/>
    <xf numFmtId="6" fontId="2" fillId="0" borderId="51" xfId="0" applyNumberFormat="1" applyFont="1" applyBorder="1"/>
    <xf numFmtId="0" fontId="7" fillId="0" borderId="56" xfId="0" applyFont="1" applyBorder="1" applyAlignment="1" applyProtection="1">
      <alignment horizontal="center" vertical="center"/>
      <protection locked="0"/>
    </xf>
    <xf numFmtId="14" fontId="7" fillId="0" borderId="61" xfId="0" applyNumberFormat="1" applyFont="1" applyFill="1" applyBorder="1" applyAlignment="1" applyProtection="1">
      <alignment horizontal="center" vertical="center"/>
      <protection locked="0"/>
    </xf>
    <xf numFmtId="38" fontId="4" fillId="3" borderId="62" xfId="0" applyNumberFormat="1" applyFont="1" applyFill="1" applyBorder="1"/>
    <xf numFmtId="38" fontId="2" fillId="0" borderId="63" xfId="0" applyNumberFormat="1" applyFont="1" applyBorder="1"/>
    <xf numFmtId="38" fontId="4" fillId="3" borderId="27" xfId="0" applyNumberFormat="1" applyFont="1" applyFill="1" applyBorder="1"/>
    <xf numFmtId="38" fontId="4" fillId="0" borderId="64" xfId="0" applyNumberFormat="1" applyFont="1" applyBorder="1"/>
    <xf numFmtId="38" fontId="2" fillId="0" borderId="64" xfId="0" applyNumberFormat="1" applyFont="1" applyBorder="1"/>
    <xf numFmtId="38" fontId="4" fillId="3" borderId="64" xfId="0" applyNumberFormat="1" applyFont="1" applyFill="1" applyBorder="1"/>
    <xf numFmtId="6" fontId="4" fillId="3" borderId="27" xfId="0" applyNumberFormat="1" applyFont="1" applyFill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4" xfId="0" applyNumberFormat="1" applyFont="1" applyFill="1" applyBorder="1"/>
    <xf numFmtId="6" fontId="2" fillId="0" borderId="63" xfId="0" applyNumberFormat="1" applyFont="1" applyBorder="1"/>
    <xf numFmtId="6" fontId="4" fillId="0" borderId="65" xfId="0" applyNumberFormat="1" applyFont="1" applyBorder="1"/>
    <xf numFmtId="6" fontId="2" fillId="0" borderId="65" xfId="0" applyNumberFormat="1" applyFont="1" applyBorder="1"/>
    <xf numFmtId="38" fontId="4" fillId="0" borderId="65" xfId="0" applyNumberFormat="1" applyFont="1" applyBorder="1"/>
    <xf numFmtId="38" fontId="0" fillId="0" borderId="66" xfId="0" applyNumberFormat="1" applyFont="1" applyBorder="1"/>
    <xf numFmtId="38" fontId="0" fillId="0" borderId="62" xfId="0" applyNumberFormat="1" applyFont="1" applyBorder="1"/>
    <xf numFmtId="38" fontId="2" fillId="0" borderId="68" xfId="0" applyNumberFormat="1" applyFont="1" applyBorder="1"/>
    <xf numFmtId="6" fontId="2" fillId="0" borderId="68" xfId="0" applyNumberFormat="1" applyFont="1" applyBorder="1" applyAlignment="1">
      <alignment horizontal="right"/>
    </xf>
    <xf numFmtId="6" fontId="2" fillId="0" borderId="68" xfId="0" applyNumberFormat="1" applyFont="1" applyBorder="1"/>
    <xf numFmtId="6" fontId="4" fillId="0" borderId="69" xfId="0" applyNumberFormat="1" applyFont="1" applyBorder="1" applyAlignment="1">
      <alignment horizontal="center"/>
    </xf>
    <xf numFmtId="6" fontId="2" fillId="0" borderId="20" xfId="0" applyNumberFormat="1" applyFont="1" applyBorder="1" applyAlignment="1">
      <alignment horizontal="right"/>
    </xf>
    <xf numFmtId="38" fontId="2" fillId="0" borderId="70" xfId="0" applyNumberFormat="1" applyFont="1" applyBorder="1"/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Continuous"/>
    </xf>
    <xf numFmtId="0" fontId="7" fillId="0" borderId="67" xfId="0" applyFont="1" applyBorder="1" applyAlignment="1" applyProtection="1">
      <alignment horizontal="center" vertical="center"/>
      <protection locked="0"/>
    </xf>
    <xf numFmtId="0" fontId="12" fillId="5" borderId="71" xfId="0" applyFont="1" applyFill="1" applyBorder="1" applyAlignment="1">
      <alignment horizontal="right"/>
    </xf>
    <xf numFmtId="49" fontId="12" fillId="5" borderId="71" xfId="0" applyNumberFormat="1" applyFont="1" applyFill="1" applyBorder="1" applyAlignment="1">
      <alignment horizontal="left"/>
    </xf>
    <xf numFmtId="1" fontId="12" fillId="5" borderId="71" xfId="0" applyNumberFormat="1" applyFont="1" applyFill="1" applyBorder="1" applyAlignment="1">
      <alignment horizontal="right"/>
    </xf>
    <xf numFmtId="169" fontId="12" fillId="5" borderId="71" xfId="0" applyNumberFormat="1" applyFont="1" applyFill="1" applyBorder="1" applyAlignment="1">
      <alignment horizontal="right"/>
    </xf>
    <xf numFmtId="170" fontId="12" fillId="5" borderId="71" xfId="0" applyNumberFormat="1" applyFont="1" applyFill="1" applyBorder="1" applyAlignment="1">
      <alignment horizontal="right"/>
    </xf>
    <xf numFmtId="0" fontId="12" fillId="6" borderId="71" xfId="0" applyFont="1" applyFill="1" applyBorder="1" applyAlignment="1">
      <alignment horizontal="right"/>
    </xf>
    <xf numFmtId="49" fontId="12" fillId="6" borderId="71" xfId="0" applyNumberFormat="1" applyFont="1" applyFill="1" applyBorder="1" applyAlignment="1">
      <alignment horizontal="left"/>
    </xf>
    <xf numFmtId="1" fontId="12" fillId="6" borderId="71" xfId="0" applyNumberFormat="1" applyFont="1" applyFill="1" applyBorder="1" applyAlignment="1">
      <alignment horizontal="right"/>
    </xf>
    <xf numFmtId="169" fontId="12" fillId="6" borderId="71" xfId="0" applyNumberFormat="1" applyFont="1" applyFill="1" applyBorder="1" applyAlignment="1">
      <alignment horizontal="right"/>
    </xf>
    <xf numFmtId="170" fontId="12" fillId="6" borderId="71" xfId="0" applyNumberFormat="1" applyFont="1" applyFill="1" applyBorder="1" applyAlignment="1">
      <alignment horizontal="right"/>
    </xf>
    <xf numFmtId="170" fontId="13" fillId="5" borderId="71" xfId="0" applyNumberFormat="1" applyFont="1" applyFill="1" applyBorder="1" applyAlignment="1">
      <alignment horizontal="right"/>
    </xf>
    <xf numFmtId="170" fontId="13" fillId="6" borderId="71" xfId="0" applyNumberFormat="1" applyFont="1" applyFill="1" applyBorder="1" applyAlignment="1">
      <alignment horizontal="right"/>
    </xf>
    <xf numFmtId="0" fontId="12" fillId="5" borderId="71" xfId="0" applyNumberFormat="1" applyFont="1" applyFill="1" applyBorder="1" applyAlignment="1">
      <alignment horizontal="left"/>
    </xf>
    <xf numFmtId="0" fontId="12" fillId="6" borderId="71" xfId="0" applyNumberFormat="1" applyFont="1" applyFill="1" applyBorder="1" applyAlignment="1">
      <alignment horizontal="left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57" xfId="0" applyFont="1" applyFill="1" applyBorder="1" applyAlignment="1" applyProtection="1">
      <alignment horizontal="center" vertical="center"/>
      <protection locked="0"/>
    </xf>
    <xf numFmtId="38" fontId="0" fillId="0" borderId="57" xfId="0" applyNumberFormat="1" applyFont="1" applyFill="1" applyBorder="1"/>
    <xf numFmtId="38" fontId="1" fillId="0" borderId="57" xfId="0" applyNumberFormat="1" applyFont="1" applyFill="1" applyBorder="1"/>
    <xf numFmtId="6" fontId="0" fillId="0" borderId="57" xfId="0" applyNumberFormat="1" applyFont="1" applyFill="1" applyBorder="1"/>
    <xf numFmtId="6" fontId="1" fillId="0" borderId="57" xfId="0" applyNumberFormat="1" applyFont="1" applyFill="1" applyBorder="1"/>
    <xf numFmtId="38" fontId="0" fillId="3" borderId="58" xfId="0" applyNumberFormat="1" applyFont="1" applyFill="1" applyBorder="1"/>
    <xf numFmtId="38" fontId="1" fillId="0" borderId="54" xfId="0" applyNumberFormat="1" applyFont="1" applyBorder="1"/>
    <xf numFmtId="38" fontId="0" fillId="3" borderId="51" xfId="0" applyNumberFormat="1" applyFont="1" applyFill="1" applyBorder="1"/>
    <xf numFmtId="38" fontId="0" fillId="0" borderId="59" xfId="0" applyNumberFormat="1" applyFont="1" applyBorder="1"/>
    <xf numFmtId="38" fontId="1" fillId="0" borderId="59" xfId="0" applyNumberFormat="1" applyFont="1" applyBorder="1"/>
    <xf numFmtId="38" fontId="0" fillId="3" borderId="59" xfId="0" applyNumberFormat="1" applyFont="1" applyFill="1" applyBorder="1"/>
    <xf numFmtId="6" fontId="0" fillId="3" borderId="51" xfId="0" applyNumberFormat="1" applyFont="1" applyFill="1" applyBorder="1"/>
    <xf numFmtId="6" fontId="0" fillId="0" borderId="59" xfId="0" applyNumberFormat="1" applyFont="1" applyBorder="1"/>
    <xf numFmtId="6" fontId="1" fillId="0" borderId="59" xfId="0" applyNumberFormat="1" applyFont="1" applyBorder="1"/>
    <xf numFmtId="6" fontId="0" fillId="3" borderId="59" xfId="0" applyNumberFormat="1" applyFont="1" applyFill="1" applyBorder="1"/>
    <xf numFmtId="6" fontId="1" fillId="0" borderId="54" xfId="0" applyNumberFormat="1" applyFont="1" applyBorder="1"/>
    <xf numFmtId="6" fontId="0" fillId="0" borderId="60" xfId="0" applyNumberFormat="1" applyFont="1" applyBorder="1"/>
    <xf numFmtId="6" fontId="1" fillId="0" borderId="60" xfId="0" applyNumberFormat="1" applyFont="1" applyBorder="1"/>
    <xf numFmtId="38" fontId="0" fillId="0" borderId="60" xfId="0" applyNumberFormat="1" applyFont="1" applyBorder="1"/>
    <xf numFmtId="38" fontId="2" fillId="0" borderId="54" xfId="0" applyNumberFormat="1" applyFont="1" applyBorder="1" applyAlignment="1">
      <alignment wrapText="1"/>
    </xf>
    <xf numFmtId="38" fontId="4" fillId="3" borderId="51" xfId="0" applyNumberFormat="1" applyFont="1" applyFill="1" applyBorder="1" applyAlignment="1">
      <alignment wrapText="1"/>
    </xf>
    <xf numFmtId="38" fontId="4" fillId="0" borderId="59" xfId="0" applyNumberFormat="1" applyFont="1" applyBorder="1" applyAlignment="1">
      <alignment wrapText="1"/>
    </xf>
    <xf numFmtId="38" fontId="2" fillId="0" borderId="59" xfId="0" applyNumberFormat="1" applyFont="1" applyBorder="1" applyAlignment="1">
      <alignment wrapText="1"/>
    </xf>
    <xf numFmtId="38" fontId="4" fillId="3" borderId="59" xfId="0" applyNumberFormat="1" applyFont="1" applyFill="1" applyBorder="1" applyAlignment="1">
      <alignment wrapText="1"/>
    </xf>
    <xf numFmtId="6" fontId="4" fillId="3" borderId="51" xfId="0" applyNumberFormat="1" applyFont="1" applyFill="1" applyBorder="1" applyAlignment="1">
      <alignment wrapText="1"/>
    </xf>
    <xf numFmtId="6" fontId="4" fillId="0" borderId="59" xfId="0" applyNumberFormat="1" applyFont="1" applyBorder="1" applyAlignment="1">
      <alignment wrapText="1"/>
    </xf>
    <xf numFmtId="6" fontId="2" fillId="0" borderId="59" xfId="0" applyNumberFormat="1" applyFont="1" applyBorder="1" applyAlignment="1">
      <alignment wrapText="1"/>
    </xf>
    <xf numFmtId="6" fontId="4" fillId="3" borderId="59" xfId="0" applyNumberFormat="1" applyFont="1" applyFill="1" applyBorder="1" applyAlignment="1">
      <alignment wrapText="1"/>
    </xf>
    <xf numFmtId="6" fontId="2" fillId="0" borderId="54" xfId="0" applyNumberFormat="1" applyFont="1" applyBorder="1" applyAlignment="1">
      <alignment wrapText="1"/>
    </xf>
    <xf numFmtId="6" fontId="4" fillId="0" borderId="60" xfId="0" applyNumberFormat="1" applyFont="1" applyBorder="1" applyAlignment="1">
      <alignment wrapText="1"/>
    </xf>
    <xf numFmtId="6" fontId="2" fillId="0" borderId="60" xfId="0" applyNumberFormat="1" applyFont="1" applyBorder="1" applyAlignment="1">
      <alignment wrapText="1"/>
    </xf>
    <xf numFmtId="38" fontId="4" fillId="0" borderId="60" xfId="0" applyNumberFormat="1" applyFont="1" applyBorder="1" applyAlignment="1">
      <alignment wrapText="1"/>
    </xf>
    <xf numFmtId="0" fontId="0" fillId="2" borderId="72" xfId="0" applyFont="1" applyFill="1" applyBorder="1"/>
    <xf numFmtId="0" fontId="0" fillId="0" borderId="72" xfId="0" applyFont="1" applyBorder="1"/>
    <xf numFmtId="0" fontId="7" fillId="0" borderId="73" xfId="0" applyFont="1" applyBorder="1" applyAlignment="1" applyProtection="1">
      <alignment horizontal="center" vertical="center"/>
      <protection locked="0"/>
    </xf>
    <xf numFmtId="38" fontId="0" fillId="3" borderId="74" xfId="0" applyNumberFormat="1" applyFont="1" applyFill="1" applyBorder="1"/>
    <xf numFmtId="38" fontId="0" fillId="0" borderId="75" xfId="0" applyNumberFormat="1" applyFont="1" applyBorder="1"/>
    <xf numFmtId="38" fontId="1" fillId="0" borderId="76" xfId="0" applyNumberFormat="1" applyFont="1" applyBorder="1"/>
    <xf numFmtId="38" fontId="0" fillId="3" borderId="75" xfId="0" applyNumberFormat="1" applyFont="1" applyFill="1" applyBorder="1"/>
    <xf numFmtId="38" fontId="0" fillId="0" borderId="77" xfId="0" applyNumberFormat="1" applyFont="1" applyBorder="1"/>
    <xf numFmtId="38" fontId="1" fillId="0" borderId="77" xfId="0" applyNumberFormat="1" applyFont="1" applyBorder="1"/>
    <xf numFmtId="38" fontId="0" fillId="3" borderId="77" xfId="0" applyNumberFormat="1" applyFont="1" applyFill="1" applyBorder="1"/>
    <xf numFmtId="6" fontId="0" fillId="3" borderId="75" xfId="0" applyNumberFormat="1" applyFont="1" applyFill="1" applyBorder="1"/>
    <xf numFmtId="6" fontId="0" fillId="0" borderId="77" xfId="0" applyNumberFormat="1" applyFont="1" applyBorder="1"/>
    <xf numFmtId="6" fontId="1" fillId="0" borderId="77" xfId="0" applyNumberFormat="1" applyFont="1" applyBorder="1"/>
    <xf numFmtId="6" fontId="0" fillId="3" borderId="77" xfId="0" applyNumberFormat="1" applyFont="1" applyFill="1" applyBorder="1"/>
    <xf numFmtId="6" fontId="1" fillId="0" borderId="76" xfId="0" applyNumberFormat="1" applyFont="1" applyBorder="1"/>
    <xf numFmtId="6" fontId="0" fillId="0" borderId="78" xfId="0" applyNumberFormat="1" applyFont="1" applyBorder="1"/>
    <xf numFmtId="6" fontId="1" fillId="0" borderId="78" xfId="0" applyNumberFormat="1" applyFont="1" applyBorder="1"/>
    <xf numFmtId="38" fontId="0" fillId="0" borderId="78" xfId="0" applyNumberFormat="1" applyFont="1" applyBorder="1"/>
    <xf numFmtId="38" fontId="0" fillId="0" borderId="79" xfId="0" applyNumberFormat="1" applyFont="1" applyBorder="1"/>
    <xf numFmtId="38" fontId="1" fillId="0" borderId="79" xfId="0" applyNumberFormat="1" applyFont="1" applyBorder="1"/>
    <xf numFmtId="38" fontId="1" fillId="0" borderId="80" xfId="0" applyNumberFormat="1" applyFont="1" applyBorder="1"/>
    <xf numFmtId="9" fontId="0" fillId="0" borderId="79" xfId="2" applyFont="1" applyBorder="1"/>
    <xf numFmtId="9" fontId="1" fillId="0" borderId="80" xfId="2" applyFont="1" applyBorder="1"/>
    <xf numFmtId="0" fontId="7" fillId="0" borderId="72" xfId="0" applyFont="1" applyBorder="1" applyAlignment="1" applyProtection="1">
      <alignment horizontal="center" vertical="center"/>
      <protection locked="0"/>
    </xf>
    <xf numFmtId="38" fontId="4" fillId="0" borderId="75" xfId="0" applyNumberFormat="1" applyFont="1" applyBorder="1" applyAlignment="1">
      <alignment wrapText="1"/>
    </xf>
    <xf numFmtId="38" fontId="2" fillId="0" borderId="76" xfId="0" applyNumberFormat="1" applyFont="1" applyBorder="1" applyAlignment="1">
      <alignment wrapText="1"/>
    </xf>
    <xf numFmtId="38" fontId="4" fillId="3" borderId="75" xfId="0" applyNumberFormat="1" applyFont="1" applyFill="1" applyBorder="1" applyAlignment="1">
      <alignment wrapText="1"/>
    </xf>
    <xf numFmtId="38" fontId="4" fillId="0" borderId="77" xfId="0" applyNumberFormat="1" applyFont="1" applyBorder="1" applyAlignment="1">
      <alignment wrapText="1"/>
    </xf>
    <xf numFmtId="38" fontId="2" fillId="0" borderId="77" xfId="0" applyNumberFormat="1" applyFont="1" applyBorder="1" applyAlignment="1">
      <alignment wrapText="1"/>
    </xf>
    <xf numFmtId="38" fontId="4" fillId="3" borderId="77" xfId="0" applyNumberFormat="1" applyFont="1" applyFill="1" applyBorder="1" applyAlignment="1">
      <alignment wrapText="1"/>
    </xf>
    <xf numFmtId="6" fontId="4" fillId="3" borderId="75" xfId="0" applyNumberFormat="1" applyFont="1" applyFill="1" applyBorder="1" applyAlignment="1">
      <alignment wrapText="1"/>
    </xf>
    <xf numFmtId="6" fontId="4" fillId="0" borderId="77" xfId="0" applyNumberFormat="1" applyFont="1" applyBorder="1" applyAlignment="1">
      <alignment wrapText="1"/>
    </xf>
    <xf numFmtId="6" fontId="2" fillId="0" borderId="77" xfId="0" applyNumberFormat="1" applyFont="1" applyBorder="1" applyAlignment="1">
      <alignment wrapText="1"/>
    </xf>
    <xf numFmtId="6" fontId="4" fillId="3" borderId="77" xfId="0" applyNumberFormat="1" applyFont="1" applyFill="1" applyBorder="1" applyAlignment="1">
      <alignment wrapText="1"/>
    </xf>
    <xf numFmtId="6" fontId="2" fillId="0" borderId="76" xfId="0" applyNumberFormat="1" applyFont="1" applyBorder="1" applyAlignment="1">
      <alignment wrapText="1"/>
    </xf>
    <xf numFmtId="6" fontId="4" fillId="0" borderId="78" xfId="0" applyNumberFormat="1" applyFont="1" applyBorder="1" applyAlignment="1">
      <alignment wrapText="1"/>
    </xf>
    <xf numFmtId="6" fontId="2" fillId="0" borderId="78" xfId="0" applyNumberFormat="1" applyFont="1" applyBorder="1" applyAlignment="1">
      <alignment wrapText="1"/>
    </xf>
    <xf numFmtId="38" fontId="4" fillId="0" borderId="78" xfId="0" applyNumberFormat="1" applyFont="1" applyBorder="1" applyAlignment="1">
      <alignment wrapText="1"/>
    </xf>
    <xf numFmtId="38" fontId="4" fillId="0" borderId="79" xfId="0" applyNumberFormat="1" applyFont="1" applyBorder="1" applyAlignment="1">
      <alignment wrapText="1"/>
    </xf>
    <xf numFmtId="38" fontId="2" fillId="0" borderId="79" xfId="0" applyNumberFormat="1" applyFont="1" applyBorder="1" applyAlignment="1">
      <alignment wrapText="1"/>
    </xf>
    <xf numFmtId="6" fontId="4" fillId="0" borderId="79" xfId="0" applyNumberFormat="1" applyFont="1" applyBorder="1" applyAlignment="1">
      <alignment wrapText="1"/>
    </xf>
    <xf numFmtId="6" fontId="2" fillId="0" borderId="79" xfId="0" applyNumberFormat="1" applyFont="1" applyBorder="1" applyAlignment="1">
      <alignment wrapText="1"/>
    </xf>
    <xf numFmtId="167" fontId="0" fillId="0" borderId="79" xfId="0" applyNumberFormat="1" applyFont="1" applyBorder="1"/>
    <xf numFmtId="167" fontId="1" fillId="0" borderId="80" xfId="0" applyNumberFormat="1" applyFont="1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0" fillId="2" borderId="81" xfId="0" applyFont="1" applyFill="1" applyBorder="1"/>
    <xf numFmtId="0" fontId="7" fillId="0" borderId="82" xfId="0" applyFont="1" applyBorder="1" applyAlignment="1" applyProtection="1">
      <alignment horizontal="center" vertical="center"/>
      <protection locked="0"/>
    </xf>
    <xf numFmtId="38" fontId="4" fillId="3" borderId="11" xfId="0" applyNumberFormat="1" applyFont="1" applyFill="1" applyBorder="1" applyAlignment="1">
      <alignment wrapText="1"/>
    </xf>
    <xf numFmtId="38" fontId="2" fillId="0" borderId="39" xfId="0" applyNumberFormat="1" applyFont="1" applyBorder="1" applyAlignment="1">
      <alignment wrapText="1"/>
    </xf>
    <xf numFmtId="38" fontId="4" fillId="3" borderId="26" xfId="0" applyNumberFormat="1" applyFont="1" applyFill="1" applyBorder="1" applyAlignment="1">
      <alignment wrapText="1"/>
    </xf>
    <xf numFmtId="38" fontId="4" fillId="0" borderId="12" xfId="0" applyNumberFormat="1" applyFont="1" applyBorder="1" applyAlignment="1">
      <alignment wrapText="1"/>
    </xf>
    <xf numFmtId="38" fontId="2" fillId="0" borderId="12" xfId="0" applyNumberFormat="1" applyFont="1" applyBorder="1" applyAlignment="1">
      <alignment wrapText="1"/>
    </xf>
    <xf numFmtId="38" fontId="4" fillId="3" borderId="12" xfId="0" applyNumberFormat="1" applyFont="1" applyFill="1" applyBorder="1" applyAlignment="1">
      <alignment wrapText="1"/>
    </xf>
    <xf numFmtId="6" fontId="4" fillId="3" borderId="26" xfId="0" applyNumberFormat="1" applyFont="1" applyFill="1" applyBorder="1" applyAlignment="1">
      <alignment wrapText="1"/>
    </xf>
    <xf numFmtId="6" fontId="4" fillId="0" borderId="12" xfId="0" applyNumberFormat="1" applyFont="1" applyBorder="1" applyAlignment="1">
      <alignment wrapText="1"/>
    </xf>
    <xf numFmtId="6" fontId="2" fillId="0" borderId="12" xfId="0" applyNumberFormat="1" applyFont="1" applyBorder="1" applyAlignment="1">
      <alignment wrapText="1"/>
    </xf>
    <xf numFmtId="6" fontId="4" fillId="3" borderId="12" xfId="0" applyNumberFormat="1" applyFont="1" applyFill="1" applyBorder="1" applyAlignment="1">
      <alignment wrapText="1"/>
    </xf>
    <xf numFmtId="6" fontId="2" fillId="0" borderId="39" xfId="0" applyNumberFormat="1" applyFont="1" applyBorder="1" applyAlignment="1">
      <alignment wrapText="1"/>
    </xf>
    <xf numFmtId="6" fontId="4" fillId="0" borderId="17" xfId="0" applyNumberFormat="1" applyFont="1" applyBorder="1" applyAlignment="1">
      <alignment wrapText="1"/>
    </xf>
    <xf numFmtId="6" fontId="2" fillId="0" borderId="17" xfId="0" applyNumberFormat="1" applyFont="1" applyBorder="1" applyAlignment="1">
      <alignment wrapText="1"/>
    </xf>
    <xf numFmtId="38" fontId="4" fillId="0" borderId="17" xfId="0" applyNumberFormat="1" applyFont="1" applyBorder="1" applyAlignment="1">
      <alignment wrapText="1"/>
    </xf>
    <xf numFmtId="38" fontId="4" fillId="3" borderId="74" xfId="0" applyNumberFormat="1" applyFont="1" applyFill="1" applyBorder="1" applyAlignment="1">
      <alignment wrapText="1"/>
    </xf>
    <xf numFmtId="6" fontId="2" fillId="0" borderId="65" xfId="0" applyNumberFormat="1" applyFont="1" applyBorder="1" applyAlignment="1">
      <alignment horizontal="right"/>
    </xf>
    <xf numFmtId="38" fontId="2" fillId="0" borderId="83" xfId="0" applyNumberFormat="1" applyFont="1" applyBorder="1"/>
    <xf numFmtId="0" fontId="0" fillId="0" borderId="65" xfId="0" applyNumberFormat="1" applyBorder="1"/>
    <xf numFmtId="0" fontId="0" fillId="0" borderId="66" xfId="0" applyNumberFormat="1" applyBorder="1"/>
    <xf numFmtId="0" fontId="7" fillId="0" borderId="41" xfId="0" applyFont="1" applyBorder="1" applyAlignment="1" applyProtection="1">
      <alignment horizontal="center" vertical="center"/>
      <protection locked="0"/>
    </xf>
    <xf numFmtId="0" fontId="1" fillId="0" borderId="6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41" xfId="0" applyFont="1" applyBorder="1" applyAlignment="1" applyProtection="1">
      <alignment horizontal="center"/>
    </xf>
    <xf numFmtId="0" fontId="5" fillId="0" borderId="42" xfId="0" applyFont="1" applyBorder="1" applyAlignment="1" applyProtection="1">
      <alignment horizontal="center"/>
    </xf>
    <xf numFmtId="0" fontId="5" fillId="0" borderId="6" xfId="0" applyFont="1" applyBorder="1" applyAlignment="1" applyProtection="1">
      <alignment horizontal="center"/>
    </xf>
    <xf numFmtId="0" fontId="1" fillId="0" borderId="6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1" fillId="0" borderId="42" xfId="0" applyFont="1" applyBorder="1" applyAlignment="1">
      <alignment horizontal="center" wrapText="1"/>
    </xf>
    <xf numFmtId="0" fontId="5" fillId="0" borderId="6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6" xfId="0" applyFont="1" applyBorder="1" applyAlignment="1">
      <alignment horizontal="center" wrapText="1"/>
    </xf>
    <xf numFmtId="0" fontId="5" fillId="0" borderId="42" xfId="0" applyFont="1" applyBorder="1" applyAlignment="1">
      <alignment horizontal="center" wrapText="1"/>
    </xf>
    <xf numFmtId="4" fontId="0" fillId="0" borderId="0" xfId="0" applyNumberFormat="1"/>
  </cellXfs>
  <cellStyles count="6">
    <cellStyle name="Comma 2" xfId="4" xr:uid="{314B9BCF-8FB9-4137-AD77-E85AB4C5E350}"/>
    <cellStyle name="Hyperlink" xfId="1" builtinId="8"/>
    <cellStyle name="Normal" xfId="0" builtinId="0"/>
    <cellStyle name="Normal 2" xfId="3" xr:uid="{673CD3BC-86E2-4FEE-BC16-B7D0DBE652BB}"/>
    <cellStyle name="Percent" xfId="2" builtinId="5"/>
    <cellStyle name="Percent 2" xfId="5" xr:uid="{AABB85C9-EA92-42E4-89BF-84721CDBF54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569821064812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"/>
        <m/>
        <d v="2019-11-30T00:00:00" u="1"/>
        <d v="2021-01-30T00:00:00" u="1"/>
        <d v="2019-12-28T00:00:00" u="1"/>
        <d v="2019-06-29T00:00:00" u="1"/>
        <d v="2019-07-27T00:00:00" u="1"/>
        <d v="2020-11-28T00:00:00" u="1"/>
        <d v="2021-04-24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1-03-27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1" maxValue="61285579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641770833332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"/>
        <m/>
        <d v="2019-11-30T00:00:00" u="1"/>
        <d v="2019-06-29T00:00:00" u="1"/>
        <d v="2019-12-21T00:00:00" u="1"/>
        <d v="2019-07-27T00:00:00" u="1"/>
        <d v="2020-11-28T00:00:00" u="1"/>
        <d v="2021-04-24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1-03-27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10" maxValue="132549259.6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991.534250694443" createdVersion="6" refreshedVersion="7" minRefreshableVersion="3" recordCount="185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3-03-05T00:00:00" count="85">
        <d v="2023-03-04T00:00:00"/>
        <m/>
        <d v="2021-08-07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0-07-25T00:00:00" u="1"/>
        <d v="2021-07-17T00:00:00" u="1"/>
        <d v="2021-01-09T00:00:00" u="1"/>
        <d v="2022-03-26T00:00:00" u="1"/>
        <d v="2020-09-26T00:00:00" u="1"/>
        <d v="2021-04-03T00:00:00" u="1"/>
        <d v="2020-06-20T00:00:00" u="1"/>
        <d v="2020-10-03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1-08-28T00:00:00" u="1"/>
        <d v="2021-02-20T00:00:00" u="1"/>
        <d v="2020-09-05T00:00:00" u="1"/>
        <d v="2022-12-03T00:00:00" u="1"/>
        <d v="2021-07-31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86297764"/>
    </cacheField>
    <cacheField name="TRIM_CAT" numFmtId="0">
      <sharedItems containsBlank="1" count="9">
        <s v="Residential"/>
        <s v="Medium C&amp;I"/>
        <s v="Large C&amp;I"/>
        <s v="Small C&amp;I"/>
        <s v="Low Income Residential"/>
        <s v="HER"/>
        <m/>
        <s v="Resdiential" u="1"/>
        <s v="Low Income Resdiential" u="1"/>
      </sharedItems>
    </cacheField>
    <cacheField name="TRIM_LINE" numFmtId="0">
      <sharedItems containsString="0" containsBlank="1" containsNumber="1" containsInteger="1" minValue="1" maxValue="99" count="20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991.534400694443" createdVersion="6" refreshedVersion="7" minRefreshableVersion="3" recordCount="176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3-03-05T00:00:00" count="87">
        <d v="2023-03-04T00:00:00"/>
        <m/>
        <d v="2021-08-07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0-07-25T00:00:00" u="1"/>
        <d v="2021-07-17T00:00:00" u="1"/>
        <d v="2021-01-09T00:00:00" u="1"/>
        <d v="2022-03-26T00:00:00" u="1"/>
        <d v="2020-09-26T00:00:00" u="1"/>
        <d v="2021-04-03T00:00:00" u="1"/>
        <d v="2020-06-20T00:00:00" u="1"/>
        <d v="2020-10-03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1-08-28T00:00:00" u="1"/>
        <d v="2021-02-20T00:00:00" u="1"/>
        <d v="2021-05-22T00:00:00" u="1"/>
        <d v="2020-09-05T00:00:00" u="1"/>
        <d v="2022-12-03T00:00:00" u="1"/>
        <d v="2021-07-31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19593028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991.725244097222" createdVersion="6" refreshedVersion="7" minRefreshableVersion="3" recordCount="7898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3" count="6">
        <n v="2019"/>
        <n v="2020"/>
        <m/>
        <n v="2021"/>
        <n v="2022"/>
        <n v="2023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115" count="116">
        <n v="1"/>
        <n v="10"/>
        <n v="3"/>
        <n v="79"/>
        <n v="5"/>
        <n v="6"/>
        <n v="60"/>
        <n v="72"/>
        <n v="75"/>
        <n v="71"/>
        <n v="77"/>
        <m/>
        <n v="7" u="1"/>
        <n v="109" u="1"/>
        <n v="69" u="1"/>
        <n v="82" u="1"/>
        <n v="53" u="1"/>
        <n v="33" u="1"/>
        <n v="95" u="1"/>
        <n v="108" u="1"/>
        <n v="68" u="1"/>
        <n v="46" u="1"/>
        <n v="29" u="1"/>
        <n v="19" u="1"/>
        <n v="81" u="1"/>
        <n v="94" u="1"/>
        <n v="59" u="1"/>
        <n v="39" u="1"/>
        <n v="107" u="1"/>
        <n v="67" u="1"/>
        <n v="80" u="1"/>
        <n v="52" u="1"/>
        <n v="32" u="1"/>
        <n v="22" u="1"/>
        <n v="14" u="1"/>
        <n v="9" u="1"/>
        <n v="93" u="1"/>
        <n v="106" u="1"/>
        <n v="66" u="1"/>
        <n v="45" u="1"/>
        <n v="92" u="1"/>
        <n v="58" u="1"/>
        <n v="38" u="1"/>
        <n v="25" u="1"/>
        <n v="105" u="1"/>
        <n v="65" u="1"/>
        <n v="78" u="1"/>
        <n v="51" u="1"/>
        <n v="91" u="1"/>
        <n v="104" u="1"/>
        <n v="64" u="1"/>
        <n v="44" u="1"/>
        <n v="28" u="1"/>
        <n v="18" u="1"/>
        <n v="12" u="1"/>
        <n v="2" u="1"/>
        <n v="90" u="1"/>
        <n v="57" u="1"/>
        <n v="37" u="1"/>
        <n v="103" u="1"/>
        <n v="76" u="1"/>
        <n v="50" u="1"/>
        <n v="31" u="1"/>
        <n v="21" u="1"/>
        <n v="89" u="1"/>
        <n v="102" u="1"/>
        <n v="63" u="1"/>
        <n v="43" u="1"/>
        <n v="115" u="1"/>
        <n v="88" u="1"/>
        <n v="56" u="1"/>
        <n v="36" u="1"/>
        <n v="24" u="1"/>
        <n v="15" u="1"/>
        <n v="4" u="1"/>
        <n v="101" u="1"/>
        <n v="114" u="1"/>
        <n v="74" u="1"/>
        <n v="49" u="1"/>
        <n v="87" u="1"/>
        <n v="100" u="1"/>
        <n v="62" u="1"/>
        <n v="42" u="1"/>
        <n v="27" u="1"/>
        <n v="17" u="1"/>
        <n v="113" u="1"/>
        <n v="73" u="1"/>
        <n v="86" u="1"/>
        <n v="55" u="1"/>
        <n v="35" u="1"/>
        <n v="99" u="1"/>
        <n v="112" u="1"/>
        <n v="48" u="1"/>
        <n v="30" u="1"/>
        <n v="20" u="1"/>
        <n v="13" u="1"/>
        <n v="8" u="1"/>
        <n v="85" u="1"/>
        <n v="98" u="1"/>
        <n v="61" u="1"/>
        <n v="41" u="1"/>
        <n v="111" u="1"/>
        <n v="84" u="1"/>
        <n v="54" u="1"/>
        <n v="34" u="1"/>
        <n v="23" u="1"/>
        <n v="97" u="1"/>
        <n v="110" u="1"/>
        <n v="70" u="1"/>
        <n v="47" u="1"/>
        <n v="83" u="1"/>
        <n v="96" u="1"/>
        <n v="40" u="1"/>
        <n v="26" u="1"/>
        <n v="16" u="1"/>
        <n v="1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8956091.1600000001" maxValue="133494294.43000001"/>
    </cacheField>
    <cacheField name="KWH Quantity" numFmtId="0">
      <sharedItems containsString="0" containsBlank="1" containsNumber="1" minValue="-66278043" maxValue="426361864"/>
    </cacheField>
    <cacheField name="CATEGORY" numFmtId="0">
      <sharedItems containsBlank="1" containsMixedTypes="1" containsNumber="1" containsInteger="1" minValue="0" maxValue="0" count="9">
        <s v="1-Residential"/>
        <s v="2-Low Income Residential"/>
        <s v="3-Small C&amp;I"/>
        <s v="4-Medium C&amp;I"/>
        <s v="Street"/>
        <s v="5-Large C&amp;I"/>
        <s v="OTHER"/>
        <m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4992.415927199072" createdVersion="6" refreshedVersion="7" minRefreshableVersion="3" recordCount="2103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3" count="6">
        <n v="2019"/>
        <n v="2020"/>
        <m/>
        <n v="2021"/>
        <n v="2022"/>
        <n v="2023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903683.88" maxValue="53902099.100000001"/>
    </cacheField>
    <cacheField name="SUM_OF_AT_DISCOUNT" numFmtId="0">
      <sharedItems containsString="0" containsBlank="1" containsNumber="1" minValue="-1470725.08" maxValue="3072.51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900611.37" maxValue="53174122.560000002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5">
  <r>
    <s v="LINE 1"/>
    <x v="0"/>
    <x v="0"/>
    <s v="1-Residential"/>
    <n v="614310"/>
    <x v="0"/>
    <x v="0"/>
  </r>
  <r>
    <s v="LINE 1"/>
    <x v="0"/>
    <x v="0"/>
    <s v="4-Medium C&amp;I"/>
    <n v="12833"/>
    <x v="1"/>
    <x v="0"/>
  </r>
  <r>
    <s v="LINE 1"/>
    <x v="0"/>
    <x v="1"/>
    <s v="4-Medium C&amp;I"/>
    <n v="602"/>
    <x v="1"/>
    <x v="0"/>
  </r>
  <r>
    <s v="LINE 1"/>
    <x v="0"/>
    <x v="1"/>
    <s v="5-Large C&amp;I"/>
    <n v="127"/>
    <x v="2"/>
    <x v="0"/>
  </r>
  <r>
    <s v="LINE 1"/>
    <x v="0"/>
    <x v="1"/>
    <s v="3-Small C&amp;I"/>
    <n v="18710"/>
    <x v="3"/>
    <x v="0"/>
  </r>
  <r>
    <s v="LINE 1"/>
    <x v="0"/>
    <x v="0"/>
    <s v="5-Large C&amp;I"/>
    <n v="9569"/>
    <x v="2"/>
    <x v="0"/>
  </r>
  <r>
    <s v="LINE 1"/>
    <x v="0"/>
    <x v="0"/>
    <s v="2-Low Income Residential"/>
    <n v="70642"/>
    <x v="4"/>
    <x v="0"/>
  </r>
  <r>
    <s v="LINE 1"/>
    <x v="0"/>
    <x v="0"/>
    <s v="OTHER"/>
    <n v="83"/>
    <x v="5"/>
    <x v="0"/>
  </r>
  <r>
    <s v="LINE 1"/>
    <x v="0"/>
    <x v="1"/>
    <s v="OTHER"/>
    <n v="41"/>
    <x v="5"/>
    <x v="0"/>
  </r>
  <r>
    <s v="LINE 1"/>
    <x v="0"/>
    <x v="1"/>
    <s v="1-Residential"/>
    <n v="184987"/>
    <x v="0"/>
    <x v="0"/>
  </r>
  <r>
    <s v="LINE 1"/>
    <x v="0"/>
    <x v="1"/>
    <s v="2-Low Income Residential"/>
    <n v="15769"/>
    <x v="4"/>
    <x v="0"/>
  </r>
  <r>
    <s v="LINE 1"/>
    <x v="0"/>
    <x v="0"/>
    <s v="3-Small C&amp;I"/>
    <n v="37408"/>
    <x v="3"/>
    <x v="0"/>
  </r>
  <r>
    <s v="LINE 2"/>
    <x v="0"/>
    <x v="0"/>
    <s v="1-Residential"/>
    <n v="99968"/>
    <x v="0"/>
    <x v="1"/>
  </r>
  <r>
    <s v="LINE 2"/>
    <x v="0"/>
    <x v="0"/>
    <s v="4-Medium C&amp;I"/>
    <n v="2283"/>
    <x v="1"/>
    <x v="1"/>
  </r>
  <r>
    <s v="LINE 2"/>
    <x v="0"/>
    <x v="1"/>
    <s v="4-Medium C&amp;I"/>
    <n v="95"/>
    <x v="1"/>
    <x v="1"/>
  </r>
  <r>
    <s v="LINE 2"/>
    <x v="0"/>
    <x v="0"/>
    <s v="5-Large C&amp;I"/>
    <n v="1933"/>
    <x v="2"/>
    <x v="1"/>
  </r>
  <r>
    <s v="LINE 2"/>
    <x v="0"/>
    <x v="1"/>
    <s v="5-Large C&amp;I"/>
    <n v="23"/>
    <x v="2"/>
    <x v="1"/>
  </r>
  <r>
    <s v="LINE 2"/>
    <x v="0"/>
    <x v="1"/>
    <s v="3-Small C&amp;I"/>
    <n v="2804"/>
    <x v="3"/>
    <x v="1"/>
  </r>
  <r>
    <s v="LINE 2"/>
    <x v="0"/>
    <x v="1"/>
    <s v="1-Residential"/>
    <n v="22788"/>
    <x v="0"/>
    <x v="1"/>
  </r>
  <r>
    <s v="LINE 2"/>
    <x v="0"/>
    <x v="1"/>
    <s v="2-Low Income Residential"/>
    <n v="6072"/>
    <x v="4"/>
    <x v="1"/>
  </r>
  <r>
    <s v="LINE 2"/>
    <x v="0"/>
    <x v="0"/>
    <s v="2-Low Income Residential"/>
    <n v="31994"/>
    <x v="4"/>
    <x v="1"/>
  </r>
  <r>
    <s v="LINE 2"/>
    <x v="0"/>
    <x v="0"/>
    <s v="3-Small C&amp;I"/>
    <n v="6631"/>
    <x v="3"/>
    <x v="1"/>
  </r>
  <r>
    <s v="LINE 3"/>
    <x v="0"/>
    <x v="0"/>
    <s v="1-Residential"/>
    <n v="41635"/>
    <x v="0"/>
    <x v="2"/>
  </r>
  <r>
    <s v="LINE 3"/>
    <x v="0"/>
    <x v="1"/>
    <s v="4-Medium C&amp;I"/>
    <n v="64"/>
    <x v="1"/>
    <x v="2"/>
  </r>
  <r>
    <s v="LINE 3"/>
    <x v="0"/>
    <x v="1"/>
    <s v="3-Small C&amp;I"/>
    <n v="1532"/>
    <x v="3"/>
    <x v="2"/>
  </r>
  <r>
    <s v="LINE 3"/>
    <x v="0"/>
    <x v="0"/>
    <s v="2-Low Income Residential"/>
    <n v="6469"/>
    <x v="4"/>
    <x v="2"/>
  </r>
  <r>
    <s v="LINE 3"/>
    <x v="0"/>
    <x v="0"/>
    <s v="4-Medium C&amp;I"/>
    <n v="1350"/>
    <x v="1"/>
    <x v="2"/>
  </r>
  <r>
    <s v="LINE 3"/>
    <x v="0"/>
    <x v="0"/>
    <s v="5-Large C&amp;I"/>
    <n v="1230"/>
    <x v="2"/>
    <x v="2"/>
  </r>
  <r>
    <s v="LINE 3"/>
    <x v="0"/>
    <x v="1"/>
    <s v="5-Large C&amp;I"/>
    <n v="18"/>
    <x v="2"/>
    <x v="2"/>
  </r>
  <r>
    <s v="LINE 3"/>
    <x v="0"/>
    <x v="1"/>
    <s v="1-Residential"/>
    <n v="10623"/>
    <x v="0"/>
    <x v="2"/>
  </r>
  <r>
    <s v="LINE 3"/>
    <x v="0"/>
    <x v="1"/>
    <s v="2-Low Income Residential"/>
    <n v="1303"/>
    <x v="4"/>
    <x v="2"/>
  </r>
  <r>
    <s v="LINE 3"/>
    <x v="0"/>
    <x v="0"/>
    <s v="3-Small C&amp;I"/>
    <n v="3254"/>
    <x v="3"/>
    <x v="2"/>
  </r>
  <r>
    <s v="LINE 4"/>
    <x v="0"/>
    <x v="0"/>
    <s v="2-Low Income Residential"/>
    <n v="4336"/>
    <x v="4"/>
    <x v="3"/>
  </r>
  <r>
    <s v="LINE 4"/>
    <x v="0"/>
    <x v="0"/>
    <s v="5-Large C&amp;I"/>
    <n v="381"/>
    <x v="2"/>
    <x v="3"/>
  </r>
  <r>
    <s v="LINE 4"/>
    <x v="0"/>
    <x v="0"/>
    <s v="3-Small C&amp;I"/>
    <n v="1358"/>
    <x v="3"/>
    <x v="3"/>
  </r>
  <r>
    <s v="LINE 4"/>
    <x v="0"/>
    <x v="1"/>
    <s v="5-Large C&amp;I"/>
    <n v="2"/>
    <x v="2"/>
    <x v="3"/>
  </r>
  <r>
    <s v="LINE 4"/>
    <x v="0"/>
    <x v="1"/>
    <s v="1-Residential"/>
    <n v="3684"/>
    <x v="0"/>
    <x v="3"/>
  </r>
  <r>
    <s v="LINE 4"/>
    <x v="0"/>
    <x v="1"/>
    <s v="2-Low Income Residential"/>
    <n v="815"/>
    <x v="4"/>
    <x v="3"/>
  </r>
  <r>
    <s v="LINE 4"/>
    <x v="0"/>
    <x v="0"/>
    <s v="4-Medium C&amp;I"/>
    <n v="459"/>
    <x v="1"/>
    <x v="3"/>
  </r>
  <r>
    <s v="LINE 4"/>
    <x v="0"/>
    <x v="1"/>
    <s v="3-Small C&amp;I"/>
    <n v="467"/>
    <x v="3"/>
    <x v="3"/>
  </r>
  <r>
    <s v="LINE 4"/>
    <x v="0"/>
    <x v="0"/>
    <s v="1-Residential"/>
    <n v="17237"/>
    <x v="0"/>
    <x v="3"/>
  </r>
  <r>
    <s v="LINE 4"/>
    <x v="0"/>
    <x v="1"/>
    <s v="4-Medium C&amp;I"/>
    <n v="16"/>
    <x v="1"/>
    <x v="3"/>
  </r>
  <r>
    <s v="LINE 5"/>
    <x v="0"/>
    <x v="0"/>
    <s v="1-Residential"/>
    <n v="41096"/>
    <x v="0"/>
    <x v="4"/>
  </r>
  <r>
    <s v="LINE 5"/>
    <x v="0"/>
    <x v="1"/>
    <s v="5-Large C&amp;I"/>
    <n v="3"/>
    <x v="2"/>
    <x v="4"/>
  </r>
  <r>
    <s v="LINE 5"/>
    <x v="0"/>
    <x v="1"/>
    <s v="3-Small C&amp;I"/>
    <n v="805"/>
    <x v="3"/>
    <x v="4"/>
  </r>
  <r>
    <s v="LINE 5"/>
    <x v="0"/>
    <x v="0"/>
    <s v="4-Medium C&amp;I"/>
    <n v="474"/>
    <x v="1"/>
    <x v="4"/>
  </r>
  <r>
    <s v="LINE 5"/>
    <x v="0"/>
    <x v="0"/>
    <s v="2-Low Income Residential"/>
    <n v="21189"/>
    <x v="4"/>
    <x v="4"/>
  </r>
  <r>
    <s v="LINE 5"/>
    <x v="0"/>
    <x v="1"/>
    <s v="1-Residential"/>
    <n v="8481"/>
    <x v="0"/>
    <x v="4"/>
  </r>
  <r>
    <s v="LINE 5"/>
    <x v="0"/>
    <x v="1"/>
    <s v="2-Low Income Residential"/>
    <n v="3954"/>
    <x v="4"/>
    <x v="4"/>
  </r>
  <r>
    <s v="LINE 5"/>
    <x v="0"/>
    <x v="1"/>
    <s v="4-Medium C&amp;I"/>
    <n v="15"/>
    <x v="1"/>
    <x v="4"/>
  </r>
  <r>
    <s v="LINE 5"/>
    <x v="0"/>
    <x v="0"/>
    <s v="3-Small C&amp;I"/>
    <n v="2019"/>
    <x v="3"/>
    <x v="4"/>
  </r>
  <r>
    <s v="LINE 5"/>
    <x v="0"/>
    <x v="0"/>
    <s v="5-Large C&amp;I"/>
    <n v="322"/>
    <x v="2"/>
    <x v="4"/>
  </r>
  <r>
    <s v="LINE 6"/>
    <x v="0"/>
    <x v="0"/>
    <s v="1-Residential"/>
    <n v="22278842"/>
    <x v="0"/>
    <x v="5"/>
  </r>
  <r>
    <s v="LINE 6"/>
    <x v="0"/>
    <x v="1"/>
    <s v="3-Small C&amp;I"/>
    <n v="1068439"/>
    <x v="3"/>
    <x v="5"/>
  </r>
  <r>
    <s v="LINE 6"/>
    <x v="0"/>
    <x v="1"/>
    <s v="4-Medium C&amp;I"/>
    <n v="348695"/>
    <x v="1"/>
    <x v="5"/>
  </r>
  <r>
    <s v="LINE 6"/>
    <x v="0"/>
    <x v="0"/>
    <s v="5-Large C&amp;I"/>
    <n v="8725539"/>
    <x v="2"/>
    <x v="5"/>
  </r>
  <r>
    <s v="LINE 6"/>
    <x v="0"/>
    <x v="1"/>
    <s v="5-Large C&amp;I"/>
    <n v="411119"/>
    <x v="2"/>
    <x v="5"/>
  </r>
  <r>
    <s v="LINE 6"/>
    <x v="0"/>
    <x v="0"/>
    <s v="OTHER"/>
    <n v="0"/>
    <x v="5"/>
    <x v="5"/>
  </r>
  <r>
    <s v="LINE 6"/>
    <x v="0"/>
    <x v="0"/>
    <s v="3-Small C&amp;I"/>
    <n v="2554329"/>
    <x v="3"/>
    <x v="5"/>
  </r>
  <r>
    <s v="LINE 6"/>
    <x v="0"/>
    <x v="0"/>
    <s v="2-Low Income Residential"/>
    <n v="6746778"/>
    <x v="4"/>
    <x v="5"/>
  </r>
  <r>
    <s v="LINE 6"/>
    <x v="0"/>
    <x v="1"/>
    <s v="1-Residential"/>
    <n v="4979672"/>
    <x v="0"/>
    <x v="5"/>
  </r>
  <r>
    <s v="LINE 6"/>
    <x v="0"/>
    <x v="1"/>
    <s v="2-Low Income Residential"/>
    <n v="1169689"/>
    <x v="4"/>
    <x v="5"/>
  </r>
  <r>
    <s v="LINE 6"/>
    <x v="0"/>
    <x v="0"/>
    <s v="4-Medium C&amp;I"/>
    <n v="2439214"/>
    <x v="1"/>
    <x v="5"/>
  </r>
  <r>
    <s v="LINE 6"/>
    <x v="0"/>
    <x v="1"/>
    <s v="OTHER"/>
    <n v="0"/>
    <x v="5"/>
    <x v="5"/>
  </r>
  <r>
    <s v="LINE 7"/>
    <x v="0"/>
    <x v="1"/>
    <s v="3-Small C&amp;I"/>
    <n v="359618"/>
    <x v="3"/>
    <x v="6"/>
  </r>
  <r>
    <s v="LINE 7"/>
    <x v="0"/>
    <x v="0"/>
    <s v="OTHER"/>
    <n v="0"/>
    <x v="5"/>
    <x v="6"/>
  </r>
  <r>
    <s v="LINE 7"/>
    <x v="0"/>
    <x v="0"/>
    <s v="1-Residential"/>
    <n v="11030347"/>
    <x v="0"/>
    <x v="6"/>
  </r>
  <r>
    <s v="LINE 7"/>
    <x v="0"/>
    <x v="1"/>
    <s v="4-Medium C&amp;I"/>
    <n v="123534"/>
    <x v="1"/>
    <x v="6"/>
  </r>
  <r>
    <s v="LINE 7"/>
    <x v="0"/>
    <x v="1"/>
    <s v="5-Large C&amp;I"/>
    <n v="66915"/>
    <x v="2"/>
    <x v="6"/>
  </r>
  <r>
    <s v="LINE 7"/>
    <x v="0"/>
    <x v="0"/>
    <s v="4-Medium C&amp;I"/>
    <n v="740126"/>
    <x v="1"/>
    <x v="6"/>
  </r>
  <r>
    <s v="LINE 7"/>
    <x v="0"/>
    <x v="0"/>
    <s v="3-Small C&amp;I"/>
    <n v="985290"/>
    <x v="3"/>
    <x v="6"/>
  </r>
  <r>
    <s v="LINE 7"/>
    <x v="0"/>
    <x v="0"/>
    <s v="5-Large C&amp;I"/>
    <n v="2306842"/>
    <x v="2"/>
    <x v="6"/>
  </r>
  <r>
    <s v="LINE 7"/>
    <x v="0"/>
    <x v="0"/>
    <s v="2-Low Income Residential"/>
    <n v="4577966"/>
    <x v="4"/>
    <x v="6"/>
  </r>
  <r>
    <s v="LINE 7"/>
    <x v="0"/>
    <x v="1"/>
    <s v="1-Residential"/>
    <n v="2159403"/>
    <x v="0"/>
    <x v="6"/>
  </r>
  <r>
    <s v="LINE 7"/>
    <x v="0"/>
    <x v="1"/>
    <s v="2-Low Income Residential"/>
    <n v="739647"/>
    <x v="4"/>
    <x v="6"/>
  </r>
  <r>
    <s v="LINE 7"/>
    <x v="0"/>
    <x v="1"/>
    <s v="OTHER"/>
    <n v="0"/>
    <x v="5"/>
    <x v="6"/>
  </r>
  <r>
    <s v="LINE 8"/>
    <x v="0"/>
    <x v="1"/>
    <s v="3-Small C&amp;I"/>
    <n v="622996"/>
    <x v="3"/>
    <x v="7"/>
  </r>
  <r>
    <s v="LINE 8"/>
    <x v="0"/>
    <x v="0"/>
    <s v="4-Medium C&amp;I"/>
    <n v="1497920"/>
    <x v="1"/>
    <x v="7"/>
  </r>
  <r>
    <s v="LINE 8"/>
    <x v="0"/>
    <x v="0"/>
    <s v="1-Residential"/>
    <n v="45992257"/>
    <x v="0"/>
    <x v="7"/>
  </r>
  <r>
    <s v="LINE 8"/>
    <x v="0"/>
    <x v="1"/>
    <s v="OTHER"/>
    <n v="0"/>
    <x v="5"/>
    <x v="7"/>
  </r>
  <r>
    <s v="LINE 8"/>
    <x v="0"/>
    <x v="0"/>
    <s v="2-Low Income Residential"/>
    <n v="37164495"/>
    <x v="4"/>
    <x v="7"/>
  </r>
  <r>
    <s v="LINE 8"/>
    <x v="0"/>
    <x v="0"/>
    <s v="3-Small C&amp;I"/>
    <n v="1844156"/>
    <x v="3"/>
    <x v="7"/>
  </r>
  <r>
    <s v="LINE 8"/>
    <x v="0"/>
    <x v="0"/>
    <s v="OTHER"/>
    <n v="0"/>
    <x v="5"/>
    <x v="7"/>
  </r>
  <r>
    <s v="LINE 8"/>
    <x v="0"/>
    <x v="1"/>
    <s v="4-Medium C&amp;I"/>
    <n v="273589"/>
    <x v="1"/>
    <x v="7"/>
  </r>
  <r>
    <s v="LINE 8"/>
    <x v="0"/>
    <x v="1"/>
    <s v="5-Large C&amp;I"/>
    <n v="72606"/>
    <x v="2"/>
    <x v="7"/>
  </r>
  <r>
    <s v="LINE 8"/>
    <x v="0"/>
    <x v="0"/>
    <s v="5-Large C&amp;I"/>
    <n v="3489689"/>
    <x v="2"/>
    <x v="7"/>
  </r>
  <r>
    <s v="LINE 8"/>
    <x v="0"/>
    <x v="1"/>
    <s v="1-Residential"/>
    <n v="10135382"/>
    <x v="0"/>
    <x v="7"/>
  </r>
  <r>
    <s v="LINE 8"/>
    <x v="0"/>
    <x v="1"/>
    <s v="2-Low Income Residential"/>
    <n v="6040729"/>
    <x v="4"/>
    <x v="7"/>
  </r>
  <r>
    <s v="LINE 9"/>
    <x v="0"/>
    <x v="0"/>
    <s v="3-Small C&amp;I"/>
    <n v="5383776"/>
    <x v="3"/>
    <x v="8"/>
  </r>
  <r>
    <s v="LINE 9"/>
    <x v="0"/>
    <x v="1"/>
    <s v="3-Small C&amp;I"/>
    <n v="2051054"/>
    <x v="3"/>
    <x v="8"/>
  </r>
  <r>
    <s v="LINE 9"/>
    <x v="0"/>
    <x v="1"/>
    <s v="1-Residential"/>
    <n v="17274459"/>
    <x v="0"/>
    <x v="8"/>
  </r>
  <r>
    <s v="LINE 9"/>
    <x v="0"/>
    <x v="1"/>
    <s v="2-Low Income Residential"/>
    <n v="7950066"/>
    <x v="4"/>
    <x v="8"/>
  </r>
  <r>
    <s v="LINE 9"/>
    <x v="0"/>
    <x v="0"/>
    <s v="2-Low Income Residential"/>
    <n v="48489240"/>
    <x v="4"/>
    <x v="8"/>
  </r>
  <r>
    <s v="LINE 9"/>
    <x v="0"/>
    <x v="1"/>
    <s v="4-Medium C&amp;I"/>
    <n v="745818"/>
    <x v="1"/>
    <x v="8"/>
  </r>
  <r>
    <s v="LINE 9"/>
    <x v="0"/>
    <x v="0"/>
    <s v="1-Residential"/>
    <n v="79301447"/>
    <x v="0"/>
    <x v="8"/>
  </r>
  <r>
    <s v="LINE 9"/>
    <x v="0"/>
    <x v="0"/>
    <s v="5-Large C&amp;I"/>
    <n v="14522072"/>
    <x v="2"/>
    <x v="8"/>
  </r>
  <r>
    <s v="LINE 9"/>
    <x v="0"/>
    <x v="1"/>
    <s v="OTHER"/>
    <n v="0"/>
    <x v="5"/>
    <x v="8"/>
  </r>
  <r>
    <s v="LINE 9"/>
    <x v="0"/>
    <x v="0"/>
    <s v="4-Medium C&amp;I"/>
    <n v="4677261"/>
    <x v="1"/>
    <x v="8"/>
  </r>
  <r>
    <s v="LINE 9"/>
    <x v="0"/>
    <x v="0"/>
    <s v="OTHER"/>
    <n v="0"/>
    <x v="5"/>
    <x v="8"/>
  </r>
  <r>
    <s v="LINE 9"/>
    <x v="0"/>
    <x v="1"/>
    <s v="5-Large C&amp;I"/>
    <n v="550641"/>
    <x v="2"/>
    <x v="8"/>
  </r>
  <r>
    <s v="LINE 10"/>
    <x v="0"/>
    <x v="1"/>
    <s v="5-Large C&amp;I"/>
    <n v="2346927"/>
    <x v="2"/>
    <x v="9"/>
  </r>
  <r>
    <s v="LINE 10"/>
    <x v="0"/>
    <x v="1"/>
    <s v="4-Medium C&amp;I"/>
    <n v="419556"/>
    <x v="1"/>
    <x v="9"/>
  </r>
  <r>
    <s v="LINE 10"/>
    <x v="0"/>
    <x v="0"/>
    <s v="5-Large C&amp;I"/>
    <n v="11468955"/>
    <x v="2"/>
    <x v="9"/>
  </r>
  <r>
    <s v="LINE 10"/>
    <x v="0"/>
    <x v="1"/>
    <s v="3-Small C&amp;I"/>
    <n v="582682"/>
    <x v="3"/>
    <x v="9"/>
  </r>
  <r>
    <s v="LINE 10"/>
    <x v="0"/>
    <x v="0"/>
    <s v="4-Medium C&amp;I"/>
    <n v="1993829"/>
    <x v="1"/>
    <x v="9"/>
  </r>
  <r>
    <s v="LINE 10"/>
    <x v="0"/>
    <x v="0"/>
    <s v="3-Small C&amp;I"/>
    <n v="1539446"/>
    <x v="3"/>
    <x v="9"/>
  </r>
  <r>
    <s v="LINE 10"/>
    <x v="0"/>
    <x v="0"/>
    <s v="2-Low Income Residential"/>
    <n v="1388452"/>
    <x v="4"/>
    <x v="9"/>
  </r>
  <r>
    <s v="LINE 10"/>
    <x v="0"/>
    <x v="1"/>
    <s v="1-Residential"/>
    <n v="3424921"/>
    <x v="0"/>
    <x v="9"/>
  </r>
  <r>
    <s v="LINE 10"/>
    <x v="0"/>
    <x v="1"/>
    <s v="2-Low Income Residential"/>
    <n v="226186"/>
    <x v="4"/>
    <x v="9"/>
  </r>
  <r>
    <s v="LINE 10"/>
    <x v="0"/>
    <x v="0"/>
    <s v="1-Residential"/>
    <n v="9998831"/>
    <x v="0"/>
    <x v="9"/>
  </r>
  <r>
    <s v="LINE 11"/>
    <x v="0"/>
    <x v="1"/>
    <s v="4-Medium C&amp;I"/>
    <n v="386610"/>
    <x v="1"/>
    <x v="10"/>
  </r>
  <r>
    <s v="LINE 11"/>
    <x v="0"/>
    <x v="1"/>
    <s v="5-Large C&amp;I"/>
    <n v="1271791"/>
    <x v="2"/>
    <x v="10"/>
  </r>
  <r>
    <s v="LINE 11"/>
    <x v="0"/>
    <x v="1"/>
    <s v="3-Small C&amp;I"/>
    <n v="845918"/>
    <x v="3"/>
    <x v="10"/>
  </r>
  <r>
    <s v="LINE 11"/>
    <x v="0"/>
    <x v="0"/>
    <s v="4-Medium C&amp;I"/>
    <n v="2849634"/>
    <x v="1"/>
    <x v="10"/>
  </r>
  <r>
    <s v="LINE 11"/>
    <x v="0"/>
    <x v="0"/>
    <s v="3-Small C&amp;I"/>
    <n v="2681112"/>
    <x v="3"/>
    <x v="10"/>
  </r>
  <r>
    <s v="LINE 11"/>
    <x v="0"/>
    <x v="0"/>
    <s v="5-Large C&amp;I"/>
    <n v="10350389"/>
    <x v="2"/>
    <x v="10"/>
  </r>
  <r>
    <s v="LINE 11"/>
    <x v="0"/>
    <x v="0"/>
    <s v="2-Low Income Residential"/>
    <n v="3128067"/>
    <x v="4"/>
    <x v="10"/>
  </r>
  <r>
    <s v="LINE 11"/>
    <x v="0"/>
    <x v="1"/>
    <s v="1-Residential"/>
    <n v="7030316"/>
    <x v="0"/>
    <x v="10"/>
  </r>
  <r>
    <s v="LINE 11"/>
    <x v="0"/>
    <x v="1"/>
    <s v="2-Low Income Residential"/>
    <n v="468391"/>
    <x v="4"/>
    <x v="10"/>
  </r>
  <r>
    <s v="LINE 11"/>
    <x v="0"/>
    <x v="0"/>
    <s v="1-Residential"/>
    <n v="22440753"/>
    <x v="0"/>
    <x v="10"/>
  </r>
  <r>
    <s v="LINE 12"/>
    <x v="0"/>
    <x v="1"/>
    <s v="3-Small C&amp;I"/>
    <n v="35758"/>
    <x v="3"/>
    <x v="11"/>
  </r>
  <r>
    <s v="LINE 12"/>
    <x v="0"/>
    <x v="1"/>
    <s v="5-Large C&amp;I"/>
    <n v="32431"/>
    <x v="2"/>
    <x v="11"/>
  </r>
  <r>
    <s v="LINE 12"/>
    <x v="0"/>
    <x v="0"/>
    <s v="3-Small C&amp;I"/>
    <n v="109906"/>
    <x v="3"/>
    <x v="11"/>
  </r>
  <r>
    <s v="LINE 12"/>
    <x v="0"/>
    <x v="1"/>
    <s v="1-Residential"/>
    <n v="38073"/>
    <x v="0"/>
    <x v="11"/>
  </r>
  <r>
    <s v="LINE 12"/>
    <x v="0"/>
    <x v="1"/>
    <s v="2-Low Income Residential"/>
    <n v="3678"/>
    <x v="4"/>
    <x v="11"/>
  </r>
  <r>
    <s v="LINE 12"/>
    <x v="0"/>
    <x v="0"/>
    <s v="4-Medium C&amp;I"/>
    <n v="86254"/>
    <x v="1"/>
    <x v="11"/>
  </r>
  <r>
    <s v="LINE 12"/>
    <x v="0"/>
    <x v="0"/>
    <s v="2-Low Income Residential"/>
    <n v="33214"/>
    <x v="4"/>
    <x v="11"/>
  </r>
  <r>
    <s v="LINE 12"/>
    <x v="0"/>
    <x v="0"/>
    <s v="1-Residential"/>
    <n v="156906"/>
    <x v="0"/>
    <x v="11"/>
  </r>
  <r>
    <s v="LINE 12"/>
    <x v="0"/>
    <x v="0"/>
    <s v="5-Large C&amp;I"/>
    <n v="414828"/>
    <x v="2"/>
    <x v="11"/>
  </r>
  <r>
    <s v="LINE 12"/>
    <x v="0"/>
    <x v="1"/>
    <s v="4-Medium C&amp;I"/>
    <n v="11640"/>
    <x v="1"/>
    <x v="11"/>
  </r>
  <r>
    <s v="LINE 14"/>
    <x v="0"/>
    <x v="1"/>
    <s v="5-Large C&amp;I"/>
    <n v="274855"/>
    <x v="2"/>
    <x v="12"/>
  </r>
  <r>
    <s v="LINE 14"/>
    <x v="0"/>
    <x v="1"/>
    <s v="4-Medium C&amp;I"/>
    <n v="581867"/>
    <x v="1"/>
    <x v="12"/>
  </r>
  <r>
    <s v="LINE 14"/>
    <x v="0"/>
    <x v="0"/>
    <s v="4-Medium C&amp;I"/>
    <n v="2109521"/>
    <x v="1"/>
    <x v="12"/>
  </r>
  <r>
    <s v="LINE 14"/>
    <x v="0"/>
    <x v="1"/>
    <s v="3-Small C&amp;I"/>
    <n v="1317792"/>
    <x v="3"/>
    <x v="12"/>
  </r>
  <r>
    <s v="LINE 14"/>
    <x v="0"/>
    <x v="0"/>
    <s v="5-Large C&amp;I"/>
    <n v="7786554"/>
    <x v="2"/>
    <x v="12"/>
  </r>
  <r>
    <s v="LINE 14"/>
    <x v="0"/>
    <x v="0"/>
    <s v="3-Small C&amp;I"/>
    <n v="2201560"/>
    <x v="3"/>
    <x v="12"/>
  </r>
  <r>
    <s v="LINE 14"/>
    <x v="0"/>
    <x v="0"/>
    <s v="2-Low Income Residential"/>
    <n v="1613172"/>
    <x v="4"/>
    <x v="12"/>
  </r>
  <r>
    <s v="LINE 14"/>
    <x v="0"/>
    <x v="1"/>
    <s v="1-Residential"/>
    <n v="5407712"/>
    <x v="0"/>
    <x v="12"/>
  </r>
  <r>
    <s v="LINE 14"/>
    <x v="0"/>
    <x v="1"/>
    <s v="2-Low Income Residential"/>
    <n v="288751"/>
    <x v="4"/>
    <x v="12"/>
  </r>
  <r>
    <s v="LINE 14"/>
    <x v="0"/>
    <x v="0"/>
    <s v="1-Residential"/>
    <n v="17487244"/>
    <x v="0"/>
    <x v="12"/>
  </r>
  <r>
    <s v="LINE 15"/>
    <x v="0"/>
    <x v="1"/>
    <s v="4-Medium C&amp;I"/>
    <n v="96"/>
    <x v="1"/>
    <x v="13"/>
  </r>
  <r>
    <s v="LINE 15"/>
    <x v="0"/>
    <x v="1"/>
    <s v="5-Large C&amp;I"/>
    <n v="16"/>
    <x v="2"/>
    <x v="13"/>
  </r>
  <r>
    <s v="LINE 15"/>
    <x v="0"/>
    <x v="0"/>
    <s v="4-Medium C&amp;I"/>
    <n v="1617"/>
    <x v="1"/>
    <x v="13"/>
  </r>
  <r>
    <s v="LINE 15"/>
    <x v="0"/>
    <x v="1"/>
    <s v="3-Small C&amp;I"/>
    <n v="2380"/>
    <x v="3"/>
    <x v="13"/>
  </r>
  <r>
    <s v="LINE 15"/>
    <x v="0"/>
    <x v="0"/>
    <s v="3-Small C&amp;I"/>
    <n v="4116"/>
    <x v="3"/>
    <x v="13"/>
  </r>
  <r>
    <s v="LINE 15"/>
    <x v="0"/>
    <x v="0"/>
    <s v="2-Low Income Residential"/>
    <n v="7509"/>
    <x v="4"/>
    <x v="13"/>
  </r>
  <r>
    <s v="LINE 15"/>
    <x v="0"/>
    <x v="0"/>
    <s v="5-Large C&amp;I"/>
    <n v="1424"/>
    <x v="2"/>
    <x v="13"/>
  </r>
  <r>
    <s v="LINE 15"/>
    <x v="0"/>
    <x v="1"/>
    <s v="1-Residential"/>
    <n v="23439"/>
    <x v="0"/>
    <x v="13"/>
  </r>
  <r>
    <s v="LINE 15"/>
    <x v="0"/>
    <x v="1"/>
    <s v="2-Low Income Residential"/>
    <n v="1659"/>
    <x v="4"/>
    <x v="13"/>
  </r>
  <r>
    <s v="LINE 15"/>
    <x v="0"/>
    <x v="0"/>
    <s v="1-Residential"/>
    <n v="65402"/>
    <x v="0"/>
    <x v="13"/>
  </r>
  <r>
    <s v="LINE 17"/>
    <x v="0"/>
    <x v="0"/>
    <s v="1-Residential"/>
    <n v="15"/>
    <x v="0"/>
    <x v="14"/>
  </r>
  <r>
    <s v="LINE 17"/>
    <x v="0"/>
    <x v="1"/>
    <s v="1-Residential"/>
    <n v="3"/>
    <x v="0"/>
    <x v="14"/>
  </r>
  <r>
    <s v="LINE 17"/>
    <x v="0"/>
    <x v="1"/>
    <s v="2-Low Income Residential"/>
    <n v="278"/>
    <x v="4"/>
    <x v="14"/>
  </r>
  <r>
    <s v="LINE 17"/>
    <x v="0"/>
    <x v="0"/>
    <s v="2-Low Income Residential"/>
    <n v="1450"/>
    <x v="4"/>
    <x v="14"/>
  </r>
  <r>
    <s v="LINE 18"/>
    <x v="0"/>
    <x v="0"/>
    <s v="1-Residential"/>
    <n v="20"/>
    <x v="0"/>
    <x v="15"/>
  </r>
  <r>
    <s v="LINE 18"/>
    <x v="0"/>
    <x v="1"/>
    <s v="1-Residential"/>
    <n v="11"/>
    <x v="0"/>
    <x v="15"/>
  </r>
  <r>
    <s v="LINE 18"/>
    <x v="0"/>
    <x v="0"/>
    <s v="3-Small C&amp;I"/>
    <n v="5"/>
    <x v="3"/>
    <x v="15"/>
  </r>
  <r>
    <s v="LINE 18"/>
    <x v="0"/>
    <x v="1"/>
    <s v="3-Small C&amp;I"/>
    <n v="13"/>
    <x v="3"/>
    <x v="15"/>
  </r>
  <r>
    <s v="LINE 18"/>
    <x v="0"/>
    <x v="0"/>
    <s v="4-Medium C&amp;I"/>
    <n v="2"/>
    <x v="1"/>
    <x v="15"/>
  </r>
  <r>
    <s v="LINE 99"/>
    <x v="0"/>
    <x v="0"/>
    <s v="1-Residential"/>
    <n v="2"/>
    <x v="0"/>
    <x v="16"/>
  </r>
  <r>
    <s v="LINE 99"/>
    <x v="0"/>
    <x v="0"/>
    <s v="3-Small C&amp;I"/>
    <n v="1"/>
    <x v="3"/>
    <x v="16"/>
  </r>
  <r>
    <s v="LINE 19"/>
    <x v="0"/>
    <x v="1"/>
    <s v="4-Medium C&amp;I"/>
    <n v="1"/>
    <x v="1"/>
    <x v="17"/>
  </r>
  <r>
    <s v="LINE 19"/>
    <x v="0"/>
    <x v="0"/>
    <s v="1-Residential"/>
    <n v="5307"/>
    <x v="0"/>
    <x v="17"/>
  </r>
  <r>
    <s v="LINE 19"/>
    <x v="0"/>
    <x v="1"/>
    <s v="3-Small C&amp;I"/>
    <n v="77"/>
    <x v="3"/>
    <x v="17"/>
  </r>
  <r>
    <s v="LINE 19"/>
    <x v="0"/>
    <x v="0"/>
    <s v="4-Medium C&amp;I"/>
    <n v="49"/>
    <x v="1"/>
    <x v="17"/>
  </r>
  <r>
    <s v="LINE 19"/>
    <x v="0"/>
    <x v="0"/>
    <s v="2-Low Income Residential"/>
    <n v="2261"/>
    <x v="4"/>
    <x v="17"/>
  </r>
  <r>
    <s v="LINE 19"/>
    <x v="0"/>
    <x v="1"/>
    <s v="1-Residential"/>
    <n v="1287"/>
    <x v="0"/>
    <x v="17"/>
  </r>
  <r>
    <s v="LINE 19"/>
    <x v="0"/>
    <x v="1"/>
    <s v="2-Low Income Residential"/>
    <n v="464"/>
    <x v="4"/>
    <x v="17"/>
  </r>
  <r>
    <s v="LINE 19"/>
    <x v="0"/>
    <x v="0"/>
    <s v="5-Large C&amp;I"/>
    <n v="17"/>
    <x v="2"/>
    <x v="17"/>
  </r>
  <r>
    <s v="LINE 19"/>
    <x v="0"/>
    <x v="0"/>
    <s v="3-Small C&amp;I"/>
    <n v="177"/>
    <x v="3"/>
    <x v="17"/>
  </r>
  <r>
    <s v="LINE 20"/>
    <x v="0"/>
    <x v="0"/>
    <s v="1-Residential"/>
    <n v="86297764"/>
    <x v="0"/>
    <x v="18"/>
  </r>
  <r>
    <s v="LINE 20"/>
    <x v="0"/>
    <x v="0"/>
    <s v="OTHER"/>
    <n v="0"/>
    <x v="5"/>
    <x v="18"/>
  </r>
  <r>
    <s v="LINE 20"/>
    <x v="0"/>
    <x v="1"/>
    <s v="3-Small C&amp;I"/>
    <n v="5710040"/>
    <x v="3"/>
    <x v="18"/>
  </r>
  <r>
    <s v="LINE 20"/>
    <x v="0"/>
    <x v="0"/>
    <s v="3-Small C&amp;I"/>
    <n v="11637735"/>
    <x v="3"/>
    <x v="18"/>
  </r>
  <r>
    <s v="LINE 20"/>
    <x v="0"/>
    <x v="1"/>
    <s v="OTHER"/>
    <n v="0"/>
    <x v="5"/>
    <x v="18"/>
  </r>
  <r>
    <s v="LINE 20"/>
    <x v="0"/>
    <x v="1"/>
    <s v="4-Medium C&amp;I"/>
    <n v="2293503"/>
    <x v="1"/>
    <x v="18"/>
  </r>
  <r>
    <s v="LINE 20"/>
    <x v="0"/>
    <x v="0"/>
    <s v="2-Low Income Residential"/>
    <n v="10894124"/>
    <x v="4"/>
    <x v="18"/>
  </r>
  <r>
    <s v="LINE 20"/>
    <x v="0"/>
    <x v="1"/>
    <s v="5-Large C&amp;I"/>
    <n v="2014091"/>
    <x v="2"/>
    <x v="18"/>
  </r>
  <r>
    <s v="LINE 20"/>
    <x v="0"/>
    <x v="0"/>
    <s v="4-Medium C&amp;I"/>
    <n v="11613793"/>
    <x v="1"/>
    <x v="18"/>
  </r>
  <r>
    <s v="LINE 20"/>
    <x v="0"/>
    <x v="1"/>
    <s v="1-Residential"/>
    <n v="19644187"/>
    <x v="0"/>
    <x v="18"/>
  </r>
  <r>
    <s v="LINE 20"/>
    <x v="0"/>
    <x v="1"/>
    <s v="2-Low Income Residential"/>
    <n v="1857191"/>
    <x v="4"/>
    <x v="18"/>
  </r>
  <r>
    <s v="LINE 20"/>
    <x v="0"/>
    <x v="0"/>
    <s v="5-Large C&amp;I"/>
    <n v="38007815"/>
    <x v="2"/>
    <x v="18"/>
  </r>
  <r>
    <m/>
    <x v="1"/>
    <x v="2"/>
    <m/>
    <m/>
    <x v="6"/>
    <x v="19"/>
  </r>
  <r>
    <m/>
    <x v="1"/>
    <x v="2"/>
    <m/>
    <m/>
    <x v="6"/>
    <x v="19"/>
  </r>
  <r>
    <m/>
    <x v="1"/>
    <x v="2"/>
    <m/>
    <m/>
    <x v="6"/>
    <x v="1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6">
  <r>
    <x v="0"/>
    <x v="0"/>
    <s v="1-Residential"/>
    <n v="12074"/>
    <x v="0"/>
    <x v="0"/>
  </r>
  <r>
    <x v="0"/>
    <x v="1"/>
    <s v="1-Residential"/>
    <n v="1005736"/>
    <x v="0"/>
    <x v="0"/>
  </r>
  <r>
    <x v="0"/>
    <x v="0"/>
    <s v="2-Low Income Residential"/>
    <n v="145"/>
    <x v="1"/>
    <x v="0"/>
  </r>
  <r>
    <x v="0"/>
    <x v="1"/>
    <s v="2-Low Income Residential"/>
    <n v="150759"/>
    <x v="1"/>
    <x v="0"/>
  </r>
  <r>
    <x v="0"/>
    <x v="0"/>
    <s v="3-Small C&amp;I"/>
    <n v="1599"/>
    <x v="2"/>
    <x v="0"/>
  </r>
  <r>
    <x v="0"/>
    <x v="1"/>
    <s v="3-Small C&amp;I"/>
    <n v="155287"/>
    <x v="2"/>
    <x v="0"/>
  </r>
  <r>
    <x v="0"/>
    <x v="0"/>
    <s v="4-Medium C&amp;I"/>
    <n v="78"/>
    <x v="3"/>
    <x v="0"/>
  </r>
  <r>
    <x v="0"/>
    <x v="1"/>
    <s v="4-Medium C&amp;I"/>
    <n v="11408"/>
    <x v="3"/>
    <x v="0"/>
  </r>
  <r>
    <x v="0"/>
    <x v="0"/>
    <s v="5-Large C&amp;I"/>
    <n v="11"/>
    <x v="4"/>
    <x v="0"/>
  </r>
  <r>
    <x v="0"/>
    <x v="1"/>
    <s v="5-Large C&amp;I"/>
    <n v="2971"/>
    <x v="4"/>
    <x v="0"/>
  </r>
  <r>
    <x v="0"/>
    <x v="0"/>
    <s v="6-OTHER"/>
    <n v="181"/>
    <x v="5"/>
    <x v="0"/>
  </r>
  <r>
    <x v="0"/>
    <x v="1"/>
    <s v="6-OTHER"/>
    <n v="25596"/>
    <x v="5"/>
    <x v="0"/>
  </r>
  <r>
    <x v="0"/>
    <x v="0"/>
    <s v="4-Medium C&amp;I"/>
    <n v="22"/>
    <x v="3"/>
    <x v="1"/>
  </r>
  <r>
    <x v="0"/>
    <x v="0"/>
    <s v="5-Large C&amp;I"/>
    <n v="4"/>
    <x v="4"/>
    <x v="1"/>
  </r>
  <r>
    <x v="0"/>
    <x v="0"/>
    <s v="6-OTHER"/>
    <n v="10"/>
    <x v="5"/>
    <x v="1"/>
  </r>
  <r>
    <x v="0"/>
    <x v="0"/>
    <s v="2-Low Income Residential"/>
    <n v="44"/>
    <x v="1"/>
    <x v="1"/>
  </r>
  <r>
    <x v="0"/>
    <x v="1"/>
    <s v="4-Medium C&amp;I"/>
    <n v="1690"/>
    <x v="3"/>
    <x v="1"/>
  </r>
  <r>
    <x v="0"/>
    <x v="1"/>
    <s v="6-OTHER"/>
    <n v="4088"/>
    <x v="5"/>
    <x v="1"/>
  </r>
  <r>
    <x v="0"/>
    <x v="0"/>
    <s v="3-Small C&amp;I"/>
    <n v="265"/>
    <x v="2"/>
    <x v="1"/>
  </r>
  <r>
    <x v="0"/>
    <x v="1"/>
    <s v="5-Large C&amp;I"/>
    <n v="498"/>
    <x v="4"/>
    <x v="1"/>
  </r>
  <r>
    <x v="0"/>
    <x v="0"/>
    <s v="1-Residential"/>
    <n v="1204"/>
    <x v="0"/>
    <x v="1"/>
  </r>
  <r>
    <x v="0"/>
    <x v="1"/>
    <s v="3-Small C&amp;I"/>
    <n v="30136"/>
    <x v="2"/>
    <x v="1"/>
  </r>
  <r>
    <x v="0"/>
    <x v="1"/>
    <s v="2-Low Income Residential"/>
    <n v="64479"/>
    <x v="1"/>
    <x v="1"/>
  </r>
  <r>
    <x v="0"/>
    <x v="1"/>
    <s v="1-Residential"/>
    <n v="180509"/>
    <x v="0"/>
    <x v="1"/>
  </r>
  <r>
    <x v="0"/>
    <x v="0"/>
    <s v="2-Low Income Residential"/>
    <n v="17"/>
    <x v="1"/>
    <x v="2"/>
  </r>
  <r>
    <x v="0"/>
    <x v="0"/>
    <s v="5-Large C&amp;I"/>
    <n v="3"/>
    <x v="4"/>
    <x v="2"/>
  </r>
  <r>
    <x v="0"/>
    <x v="0"/>
    <s v="6-OTHER"/>
    <n v="9"/>
    <x v="5"/>
    <x v="2"/>
  </r>
  <r>
    <x v="0"/>
    <x v="0"/>
    <s v="3-Small C&amp;I"/>
    <n v="190"/>
    <x v="2"/>
    <x v="2"/>
  </r>
  <r>
    <x v="0"/>
    <x v="1"/>
    <s v="5-Large C&amp;I"/>
    <n v="259"/>
    <x v="4"/>
    <x v="2"/>
  </r>
  <r>
    <x v="0"/>
    <x v="0"/>
    <s v="1-Residential"/>
    <n v="769"/>
    <x v="0"/>
    <x v="2"/>
  </r>
  <r>
    <x v="0"/>
    <x v="1"/>
    <s v="4-Medium C&amp;I"/>
    <n v="977"/>
    <x v="3"/>
    <x v="2"/>
  </r>
  <r>
    <x v="0"/>
    <x v="1"/>
    <s v="6-OTHER"/>
    <n v="2156"/>
    <x v="5"/>
    <x v="2"/>
  </r>
  <r>
    <x v="0"/>
    <x v="0"/>
    <s v="4-Medium C&amp;I"/>
    <n v="19"/>
    <x v="3"/>
    <x v="2"/>
  </r>
  <r>
    <x v="0"/>
    <x v="1"/>
    <s v="3-Small C&amp;I"/>
    <n v="15954"/>
    <x v="2"/>
    <x v="2"/>
  </r>
  <r>
    <x v="0"/>
    <x v="1"/>
    <s v="2-Low Income Residential"/>
    <n v="13533"/>
    <x v="1"/>
    <x v="2"/>
  </r>
  <r>
    <x v="0"/>
    <x v="1"/>
    <s v="1-Residential"/>
    <n v="76111"/>
    <x v="0"/>
    <x v="2"/>
  </r>
  <r>
    <x v="0"/>
    <x v="0"/>
    <s v="2-Low Income Residential"/>
    <n v="7"/>
    <x v="1"/>
    <x v="3"/>
  </r>
  <r>
    <x v="0"/>
    <x v="0"/>
    <s v="1-Residential"/>
    <n v="180"/>
    <x v="0"/>
    <x v="3"/>
  </r>
  <r>
    <x v="0"/>
    <x v="1"/>
    <s v="4-Medium C&amp;I"/>
    <n v="273"/>
    <x v="3"/>
    <x v="3"/>
  </r>
  <r>
    <x v="0"/>
    <x v="1"/>
    <s v="6-OTHER"/>
    <n v="728"/>
    <x v="5"/>
    <x v="3"/>
  </r>
  <r>
    <x v="0"/>
    <x v="1"/>
    <s v="3-Small C&amp;I"/>
    <n v="5100"/>
    <x v="2"/>
    <x v="3"/>
  </r>
  <r>
    <x v="0"/>
    <x v="1"/>
    <s v="2-Low Income Residential"/>
    <n v="8925"/>
    <x v="1"/>
    <x v="3"/>
  </r>
  <r>
    <x v="0"/>
    <x v="0"/>
    <s v="3-Small C&amp;I"/>
    <n v="33"/>
    <x v="2"/>
    <x v="3"/>
  </r>
  <r>
    <x v="0"/>
    <x v="1"/>
    <s v="5-Large C&amp;I"/>
    <n v="93"/>
    <x v="4"/>
    <x v="3"/>
  </r>
  <r>
    <x v="0"/>
    <x v="0"/>
    <s v="4-Medium C&amp;I"/>
    <n v="1"/>
    <x v="3"/>
    <x v="3"/>
  </r>
  <r>
    <x v="0"/>
    <x v="1"/>
    <s v="1-Residential"/>
    <n v="30180"/>
    <x v="0"/>
    <x v="3"/>
  </r>
  <r>
    <x v="0"/>
    <x v="0"/>
    <s v="2-Low Income Residential"/>
    <n v="20"/>
    <x v="1"/>
    <x v="4"/>
  </r>
  <r>
    <x v="0"/>
    <x v="0"/>
    <s v="1-Residential"/>
    <n v="255"/>
    <x v="0"/>
    <x v="4"/>
  </r>
  <r>
    <x v="0"/>
    <x v="0"/>
    <s v="5-Large C&amp;I"/>
    <n v="1"/>
    <x v="4"/>
    <x v="4"/>
  </r>
  <r>
    <x v="0"/>
    <x v="0"/>
    <s v="6-OTHER"/>
    <n v="1"/>
    <x v="5"/>
    <x v="4"/>
  </r>
  <r>
    <x v="0"/>
    <x v="0"/>
    <s v="3-Small C&amp;I"/>
    <n v="42"/>
    <x v="2"/>
    <x v="4"/>
  </r>
  <r>
    <x v="0"/>
    <x v="1"/>
    <s v="5-Large C&amp;I"/>
    <n v="146"/>
    <x v="4"/>
    <x v="4"/>
  </r>
  <r>
    <x v="0"/>
    <x v="0"/>
    <s v="4-Medium C&amp;I"/>
    <n v="2"/>
    <x v="3"/>
    <x v="4"/>
  </r>
  <r>
    <x v="0"/>
    <x v="1"/>
    <s v="4-Medium C&amp;I"/>
    <n v="440"/>
    <x v="3"/>
    <x v="4"/>
  </r>
  <r>
    <x v="0"/>
    <x v="1"/>
    <s v="6-OTHER"/>
    <n v="1204"/>
    <x v="5"/>
    <x v="4"/>
  </r>
  <r>
    <x v="0"/>
    <x v="1"/>
    <s v="3-Small C&amp;I"/>
    <n v="9082"/>
    <x v="2"/>
    <x v="4"/>
  </r>
  <r>
    <x v="0"/>
    <x v="1"/>
    <s v="2-Low Income Residential"/>
    <n v="42021"/>
    <x v="1"/>
    <x v="4"/>
  </r>
  <r>
    <x v="0"/>
    <x v="1"/>
    <s v="1-Residential"/>
    <n v="74218"/>
    <x v="0"/>
    <x v="4"/>
  </r>
  <r>
    <x v="0"/>
    <x v="0"/>
    <s v="2-Low Income Residential"/>
    <n v="14222"/>
    <x v="1"/>
    <x v="5"/>
  </r>
  <r>
    <x v="0"/>
    <x v="0"/>
    <s v="5-Large C&amp;I"/>
    <n v="30053"/>
    <x v="4"/>
    <x v="5"/>
  </r>
  <r>
    <x v="0"/>
    <x v="0"/>
    <s v="6-OTHER"/>
    <n v="3141"/>
    <x v="5"/>
    <x v="5"/>
  </r>
  <r>
    <x v="0"/>
    <x v="0"/>
    <s v="4-Medium C&amp;I"/>
    <n v="52708"/>
    <x v="3"/>
    <x v="5"/>
  </r>
  <r>
    <x v="0"/>
    <x v="0"/>
    <s v="3-Small C&amp;I"/>
    <n v="66648"/>
    <x v="2"/>
    <x v="5"/>
  </r>
  <r>
    <x v="0"/>
    <x v="1"/>
    <s v="5-Large C&amp;I"/>
    <n v="10137075"/>
    <x v="4"/>
    <x v="5"/>
  </r>
  <r>
    <x v="0"/>
    <x v="1"/>
    <s v="4-Medium C&amp;I"/>
    <n v="6021139"/>
    <x v="3"/>
    <x v="5"/>
  </r>
  <r>
    <x v="0"/>
    <x v="1"/>
    <s v="6-OTHER"/>
    <n v="1693131"/>
    <x v="5"/>
    <x v="5"/>
  </r>
  <r>
    <x v="0"/>
    <x v="0"/>
    <s v="1-Residential"/>
    <n v="325105"/>
    <x v="0"/>
    <x v="5"/>
  </r>
  <r>
    <x v="0"/>
    <x v="1"/>
    <s v="3-Small C&amp;I"/>
    <n v="8555476"/>
    <x v="2"/>
    <x v="5"/>
  </r>
  <r>
    <x v="0"/>
    <x v="1"/>
    <s v="2-Low Income Residential"/>
    <n v="13604161"/>
    <x v="1"/>
    <x v="5"/>
  </r>
  <r>
    <x v="0"/>
    <x v="1"/>
    <s v="1-Residential"/>
    <n v="46193228"/>
    <x v="0"/>
    <x v="5"/>
  </r>
  <r>
    <x v="0"/>
    <x v="0"/>
    <s v="5-Large C&amp;I"/>
    <n v="13470"/>
    <x v="4"/>
    <x v="6"/>
  </r>
  <r>
    <x v="0"/>
    <x v="0"/>
    <s v="6-OTHER"/>
    <n v="0"/>
    <x v="5"/>
    <x v="6"/>
  </r>
  <r>
    <x v="0"/>
    <x v="0"/>
    <s v="2-Low Income Residential"/>
    <n v="6067"/>
    <x v="1"/>
    <x v="6"/>
  </r>
  <r>
    <x v="0"/>
    <x v="0"/>
    <s v="4-Medium C&amp;I"/>
    <n v="971"/>
    <x v="3"/>
    <x v="6"/>
  </r>
  <r>
    <x v="0"/>
    <x v="1"/>
    <s v="4-Medium C&amp;I"/>
    <n v="2285707"/>
    <x v="3"/>
    <x v="6"/>
  </r>
  <r>
    <x v="0"/>
    <x v="1"/>
    <s v="6-OTHER"/>
    <n v="672152"/>
    <x v="5"/>
    <x v="6"/>
  </r>
  <r>
    <x v="0"/>
    <x v="0"/>
    <s v="3-Small C&amp;I"/>
    <n v="13624"/>
    <x v="2"/>
    <x v="6"/>
  </r>
  <r>
    <x v="0"/>
    <x v="1"/>
    <s v="5-Large C&amp;I"/>
    <n v="5491582"/>
    <x v="4"/>
    <x v="6"/>
  </r>
  <r>
    <x v="0"/>
    <x v="0"/>
    <s v="1-Residential"/>
    <n v="95262"/>
    <x v="0"/>
    <x v="6"/>
  </r>
  <r>
    <x v="0"/>
    <x v="1"/>
    <s v="3-Small C&amp;I"/>
    <n v="3472488"/>
    <x v="2"/>
    <x v="6"/>
  </r>
  <r>
    <x v="0"/>
    <x v="1"/>
    <s v="2-Low Income Residential"/>
    <n v="10779636"/>
    <x v="1"/>
    <x v="6"/>
  </r>
  <r>
    <x v="0"/>
    <x v="1"/>
    <s v="1-Residential"/>
    <n v="26171792"/>
    <x v="0"/>
    <x v="6"/>
  </r>
  <r>
    <x v="0"/>
    <x v="0"/>
    <s v="4-Medium C&amp;I"/>
    <n v="3381"/>
    <x v="3"/>
    <x v="7"/>
  </r>
  <r>
    <x v="0"/>
    <x v="0"/>
    <s v="2-Low Income Residential"/>
    <n v="32938"/>
    <x v="1"/>
    <x v="7"/>
  </r>
  <r>
    <x v="0"/>
    <x v="0"/>
    <s v="5-Large C&amp;I"/>
    <n v="5526"/>
    <x v="4"/>
    <x v="7"/>
  </r>
  <r>
    <x v="0"/>
    <x v="0"/>
    <s v="6-OTHER"/>
    <n v="55"/>
    <x v="5"/>
    <x v="7"/>
  </r>
  <r>
    <x v="0"/>
    <x v="0"/>
    <s v="3-Small C&amp;I"/>
    <n v="12117"/>
    <x v="2"/>
    <x v="7"/>
  </r>
  <r>
    <x v="0"/>
    <x v="1"/>
    <s v="5-Large C&amp;I"/>
    <n v="13188181"/>
    <x v="4"/>
    <x v="7"/>
  </r>
  <r>
    <x v="0"/>
    <x v="0"/>
    <s v="1-Residential"/>
    <n v="442533"/>
    <x v="0"/>
    <x v="7"/>
  </r>
  <r>
    <x v="0"/>
    <x v="1"/>
    <s v="4-Medium C&amp;I"/>
    <n v="9211553"/>
    <x v="3"/>
    <x v="7"/>
  </r>
  <r>
    <x v="0"/>
    <x v="1"/>
    <s v="6-OTHER"/>
    <n v="1736980"/>
    <x v="5"/>
    <x v="7"/>
  </r>
  <r>
    <x v="0"/>
    <x v="1"/>
    <s v="3-Small C&amp;I"/>
    <n v="10854715"/>
    <x v="2"/>
    <x v="7"/>
  </r>
  <r>
    <x v="0"/>
    <x v="1"/>
    <s v="2-Low Income Residential"/>
    <n v="83686392"/>
    <x v="1"/>
    <x v="7"/>
  </r>
  <r>
    <x v="0"/>
    <x v="1"/>
    <s v="1-Residential"/>
    <n v="147228008"/>
    <x v="0"/>
    <x v="7"/>
  </r>
  <r>
    <x v="0"/>
    <x v="0"/>
    <s v="2-Low Income Residential"/>
    <n v="53227"/>
    <x v="1"/>
    <x v="8"/>
  </r>
  <r>
    <x v="0"/>
    <x v="0"/>
    <s v="5-Large C&amp;I"/>
    <n v="49049"/>
    <x v="4"/>
    <x v="8"/>
  </r>
  <r>
    <x v="0"/>
    <x v="0"/>
    <s v="6-OTHER"/>
    <n v="3196"/>
    <x v="5"/>
    <x v="8"/>
  </r>
  <r>
    <x v="0"/>
    <x v="0"/>
    <s v="4-Medium C&amp;I"/>
    <n v="57061"/>
    <x v="3"/>
    <x v="8"/>
  </r>
  <r>
    <x v="0"/>
    <x v="0"/>
    <s v="3-Small C&amp;I"/>
    <n v="92389"/>
    <x v="2"/>
    <x v="8"/>
  </r>
  <r>
    <x v="0"/>
    <x v="1"/>
    <s v="5-Large C&amp;I"/>
    <n v="28816838"/>
    <x v="4"/>
    <x v="8"/>
  </r>
  <r>
    <x v="0"/>
    <x v="0"/>
    <s v="1-Residential"/>
    <n v="862900"/>
    <x v="0"/>
    <x v="8"/>
  </r>
  <r>
    <x v="0"/>
    <x v="1"/>
    <s v="4-Medium C&amp;I"/>
    <n v="17518399"/>
    <x v="3"/>
    <x v="8"/>
  </r>
  <r>
    <x v="0"/>
    <x v="1"/>
    <s v="6-OTHER"/>
    <n v="4102263"/>
    <x v="5"/>
    <x v="8"/>
  </r>
  <r>
    <x v="0"/>
    <x v="1"/>
    <s v="3-Small C&amp;I"/>
    <n v="22882679"/>
    <x v="2"/>
    <x v="8"/>
  </r>
  <r>
    <x v="0"/>
    <x v="1"/>
    <s v="2-Low Income Residential"/>
    <n v="108070189"/>
    <x v="1"/>
    <x v="8"/>
  </r>
  <r>
    <x v="0"/>
    <x v="1"/>
    <s v="1-Residential"/>
    <n v="219593028"/>
    <x v="0"/>
    <x v="8"/>
  </r>
  <r>
    <x v="0"/>
    <x v="0"/>
    <s v="1-Residential"/>
    <n v="1027631"/>
    <x v="0"/>
    <x v="9"/>
  </r>
  <r>
    <x v="0"/>
    <x v="1"/>
    <s v="1-Residential"/>
    <n v="36310686"/>
    <x v="0"/>
    <x v="9"/>
  </r>
  <r>
    <x v="0"/>
    <x v="0"/>
    <s v="2-Low Income Residential"/>
    <n v="9320"/>
    <x v="1"/>
    <x v="9"/>
  </r>
  <r>
    <x v="0"/>
    <x v="1"/>
    <s v="2-Low Income Residential"/>
    <n v="4514816"/>
    <x v="1"/>
    <x v="9"/>
  </r>
  <r>
    <x v="0"/>
    <x v="0"/>
    <s v="3-Small C&amp;I"/>
    <n v="396918"/>
    <x v="2"/>
    <x v="9"/>
  </r>
  <r>
    <x v="0"/>
    <x v="1"/>
    <s v="3-Small C&amp;I"/>
    <n v="11226998"/>
    <x v="2"/>
    <x v="9"/>
  </r>
  <r>
    <x v="0"/>
    <x v="0"/>
    <s v="4-Medium C&amp;I"/>
    <n v="239794"/>
    <x v="3"/>
    <x v="9"/>
  </r>
  <r>
    <x v="0"/>
    <x v="1"/>
    <s v="4-Medium C&amp;I"/>
    <n v="9632198"/>
    <x v="3"/>
    <x v="9"/>
  </r>
  <r>
    <x v="0"/>
    <x v="1"/>
    <s v="5-Large C&amp;I"/>
    <n v="9995140"/>
    <x v="4"/>
    <x v="9"/>
  </r>
  <r>
    <x v="0"/>
    <x v="0"/>
    <s v="6-OTHER"/>
    <n v="3728"/>
    <x v="5"/>
    <x v="9"/>
  </r>
  <r>
    <x v="0"/>
    <x v="1"/>
    <s v="6-OTHER"/>
    <n v="1030701"/>
    <x v="5"/>
    <x v="9"/>
  </r>
  <r>
    <x v="0"/>
    <x v="0"/>
    <s v="1-Residential"/>
    <n v="279671"/>
    <x v="0"/>
    <x v="10"/>
  </r>
  <r>
    <x v="0"/>
    <x v="1"/>
    <s v="1-Residential"/>
    <n v="28625708"/>
    <x v="0"/>
    <x v="10"/>
  </r>
  <r>
    <x v="0"/>
    <x v="0"/>
    <s v="2-Low Income Residential"/>
    <n v="3430"/>
    <x v="1"/>
    <x v="10"/>
  </r>
  <r>
    <x v="0"/>
    <x v="1"/>
    <s v="2-Low Income Residential"/>
    <n v="2316411"/>
    <x v="1"/>
    <x v="10"/>
  </r>
  <r>
    <x v="0"/>
    <x v="0"/>
    <s v="3-Small C&amp;I"/>
    <n v="58754"/>
    <x v="2"/>
    <x v="10"/>
  </r>
  <r>
    <x v="0"/>
    <x v="1"/>
    <s v="3-Small C&amp;I"/>
    <n v="7359181"/>
    <x v="2"/>
    <x v="10"/>
  </r>
  <r>
    <x v="0"/>
    <x v="0"/>
    <s v="4-Medium C&amp;I"/>
    <n v="52973"/>
    <x v="3"/>
    <x v="10"/>
  </r>
  <r>
    <x v="0"/>
    <x v="1"/>
    <s v="4-Medium C&amp;I"/>
    <n v="6299401"/>
    <x v="3"/>
    <x v="10"/>
  </r>
  <r>
    <x v="0"/>
    <x v="0"/>
    <s v="5-Large C&amp;I"/>
    <n v="47505"/>
    <x v="4"/>
    <x v="10"/>
  </r>
  <r>
    <x v="0"/>
    <x v="1"/>
    <s v="5-Large C&amp;I"/>
    <n v="8246489"/>
    <x v="4"/>
    <x v="10"/>
  </r>
  <r>
    <x v="0"/>
    <x v="0"/>
    <s v="6-OTHER"/>
    <n v="4576"/>
    <x v="5"/>
    <x v="10"/>
  </r>
  <r>
    <x v="0"/>
    <x v="1"/>
    <s v="6-OTHER"/>
    <n v="821556"/>
    <x v="5"/>
    <x v="10"/>
  </r>
  <r>
    <x v="0"/>
    <x v="0"/>
    <s v="1-Residential"/>
    <n v="1647"/>
    <x v="0"/>
    <x v="11"/>
  </r>
  <r>
    <x v="0"/>
    <x v="1"/>
    <s v="1-Residential"/>
    <n v="137621"/>
    <x v="0"/>
    <x v="11"/>
  </r>
  <r>
    <x v="0"/>
    <x v="0"/>
    <s v="2-Low Income Residential"/>
    <n v="30"/>
    <x v="1"/>
    <x v="11"/>
  </r>
  <r>
    <x v="0"/>
    <x v="1"/>
    <s v="2-Low Income Residential"/>
    <n v="23007"/>
    <x v="1"/>
    <x v="11"/>
  </r>
  <r>
    <x v="0"/>
    <x v="0"/>
    <s v="3-Small C&amp;I"/>
    <n v="259"/>
    <x v="2"/>
    <x v="11"/>
  </r>
  <r>
    <x v="0"/>
    <x v="1"/>
    <s v="3-Small C&amp;I"/>
    <n v="25034"/>
    <x v="2"/>
    <x v="11"/>
  </r>
  <r>
    <x v="0"/>
    <x v="0"/>
    <s v="4-Medium C&amp;I"/>
    <n v="16"/>
    <x v="3"/>
    <x v="11"/>
  </r>
  <r>
    <x v="0"/>
    <x v="1"/>
    <s v="4-Medium C&amp;I"/>
    <n v="4664"/>
    <x v="3"/>
    <x v="11"/>
  </r>
  <r>
    <x v="0"/>
    <x v="0"/>
    <s v="5-Large C&amp;I"/>
    <n v="3"/>
    <x v="4"/>
    <x v="11"/>
  </r>
  <r>
    <x v="0"/>
    <x v="1"/>
    <s v="5-Large C&amp;I"/>
    <n v="2073"/>
    <x v="4"/>
    <x v="11"/>
  </r>
  <r>
    <x v="0"/>
    <x v="0"/>
    <s v="6-OTHER"/>
    <n v="90"/>
    <x v="5"/>
    <x v="11"/>
  </r>
  <r>
    <x v="0"/>
    <x v="1"/>
    <s v="6-OTHER"/>
    <n v="5747"/>
    <x v="5"/>
    <x v="11"/>
  </r>
  <r>
    <x v="0"/>
    <x v="1"/>
    <s v="3-Small C&amp;I"/>
    <n v="1"/>
    <x v="2"/>
    <x v="12"/>
  </r>
  <r>
    <x v="0"/>
    <x v="1"/>
    <s v="6-OTHER"/>
    <n v="101"/>
    <x v="5"/>
    <x v="12"/>
  </r>
  <r>
    <x v="0"/>
    <x v="0"/>
    <s v="1-Residential"/>
    <n v="6"/>
    <x v="0"/>
    <x v="12"/>
  </r>
  <r>
    <x v="0"/>
    <x v="1"/>
    <s v="1-Residential"/>
    <n v="1689"/>
    <x v="0"/>
    <x v="12"/>
  </r>
  <r>
    <x v="0"/>
    <x v="0"/>
    <s v="2-Low Income Residential"/>
    <n v="11"/>
    <x v="1"/>
    <x v="12"/>
  </r>
  <r>
    <x v="0"/>
    <x v="1"/>
    <s v="2-Low Income Residential"/>
    <n v="14702"/>
    <x v="1"/>
    <x v="12"/>
  </r>
  <r>
    <x v="0"/>
    <x v="1"/>
    <s v="1-Residential"/>
    <n v="40"/>
    <x v="0"/>
    <x v="13"/>
  </r>
  <r>
    <x v="0"/>
    <x v="1"/>
    <s v="2-Low Income Residential"/>
    <n v="2"/>
    <x v="1"/>
    <x v="13"/>
  </r>
  <r>
    <x v="0"/>
    <x v="1"/>
    <s v="3-Small C&amp;I"/>
    <n v="10"/>
    <x v="2"/>
    <x v="13"/>
  </r>
  <r>
    <x v="0"/>
    <x v="1"/>
    <s v="1-Residential"/>
    <n v="27"/>
    <x v="0"/>
    <x v="14"/>
  </r>
  <r>
    <x v="0"/>
    <x v="1"/>
    <s v="2-Low Income Residential"/>
    <n v="1"/>
    <x v="1"/>
    <x v="14"/>
  </r>
  <r>
    <x v="0"/>
    <x v="1"/>
    <s v="3-Small C&amp;I"/>
    <n v="4"/>
    <x v="2"/>
    <x v="14"/>
  </r>
  <r>
    <x v="0"/>
    <x v="0"/>
    <s v="3-Small C&amp;I"/>
    <n v="2"/>
    <x v="2"/>
    <x v="15"/>
  </r>
  <r>
    <x v="0"/>
    <x v="0"/>
    <s v="4-Medium C&amp;I"/>
    <n v="1"/>
    <x v="3"/>
    <x v="15"/>
  </r>
  <r>
    <x v="0"/>
    <x v="0"/>
    <s v="1-Residential"/>
    <n v="40"/>
    <x v="0"/>
    <x v="15"/>
  </r>
  <r>
    <x v="0"/>
    <x v="1"/>
    <s v="6-OTHER"/>
    <n v="586"/>
    <x v="5"/>
    <x v="15"/>
  </r>
  <r>
    <x v="0"/>
    <x v="1"/>
    <s v="3-Small C&amp;I"/>
    <n v="858"/>
    <x v="2"/>
    <x v="15"/>
  </r>
  <r>
    <x v="0"/>
    <x v="1"/>
    <s v="4-Medium C&amp;I"/>
    <n v="77"/>
    <x v="3"/>
    <x v="15"/>
  </r>
  <r>
    <x v="0"/>
    <x v="1"/>
    <s v="5-Large C&amp;I"/>
    <n v="21"/>
    <x v="4"/>
    <x v="15"/>
  </r>
  <r>
    <x v="0"/>
    <x v="0"/>
    <s v="2-Low Income Residential"/>
    <n v="4"/>
    <x v="1"/>
    <x v="15"/>
  </r>
  <r>
    <x v="0"/>
    <x v="1"/>
    <s v="2-Low Income Residential"/>
    <n v="6372"/>
    <x v="1"/>
    <x v="15"/>
  </r>
  <r>
    <x v="0"/>
    <x v="1"/>
    <s v="1-Residential"/>
    <n v="23365"/>
    <x v="0"/>
    <x v="15"/>
  </r>
  <r>
    <x v="0"/>
    <x v="0"/>
    <s v="5-Large C&amp;I"/>
    <n v="128812"/>
    <x v="4"/>
    <x v="16"/>
  </r>
  <r>
    <x v="0"/>
    <x v="0"/>
    <s v="6-OTHER"/>
    <n v="21251"/>
    <x v="5"/>
    <x v="16"/>
  </r>
  <r>
    <x v="0"/>
    <x v="0"/>
    <s v="2-Low Income Residential"/>
    <n v="23677"/>
    <x v="1"/>
    <x v="16"/>
  </r>
  <r>
    <x v="0"/>
    <x v="0"/>
    <s v="4-Medium C&amp;I"/>
    <n v="254643"/>
    <x v="3"/>
    <x v="16"/>
  </r>
  <r>
    <x v="0"/>
    <x v="0"/>
    <s v="3-Small C&amp;I"/>
    <n v="413142"/>
    <x v="2"/>
    <x v="16"/>
  </r>
  <r>
    <x v="0"/>
    <x v="1"/>
    <s v="5-Large C&amp;I"/>
    <n v="47913775"/>
    <x v="4"/>
    <x v="16"/>
  </r>
  <r>
    <x v="0"/>
    <x v="0"/>
    <s v="1-Residential"/>
    <n v="1985448"/>
    <x v="0"/>
    <x v="16"/>
  </r>
  <r>
    <x v="0"/>
    <x v="1"/>
    <s v="4-Medium C&amp;I"/>
    <n v="33009485"/>
    <x v="3"/>
    <x v="16"/>
  </r>
  <r>
    <x v="0"/>
    <x v="1"/>
    <s v="6-OTHER"/>
    <n v="4155340"/>
    <x v="5"/>
    <x v="16"/>
  </r>
  <r>
    <x v="0"/>
    <x v="1"/>
    <s v="3-Small C&amp;I"/>
    <n v="41144534"/>
    <x v="6"/>
    <x v="17"/>
  </r>
  <r>
    <x v="0"/>
    <x v="1"/>
    <s v="2-Low Income Residential"/>
    <n v="19945910"/>
    <x v="6"/>
    <x v="17"/>
  </r>
  <r>
    <x v="0"/>
    <x v="1"/>
    <s v="1-Residential"/>
    <n v="155780428"/>
    <x v="6"/>
    <x v="17"/>
  </r>
  <r>
    <x v="1"/>
    <x v="2"/>
    <m/>
    <m/>
    <x v="6"/>
    <x v="1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98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03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2"/>
    <x v="12"/>
    <x v="2"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4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I2:K100" firstHeaderRow="1" firstDataRow="3" firstDataCol="1"/>
  <pivotFields count="6">
    <pivotField axis="axisCol" showAll="0" defaultSubtotal="0">
      <items count="87">
        <item x="1"/>
        <item m="1" x="35"/>
        <item m="1" x="54"/>
        <item m="1" x="80"/>
        <item m="1" x="12"/>
        <item m="1" x="30"/>
        <item m="1" x="48"/>
        <item m="1" x="51"/>
        <item m="1" x="71"/>
        <item m="1" x="5"/>
        <item m="1" x="24"/>
        <item m="1" x="46"/>
        <item m="1" x="66"/>
        <item m="1" x="84"/>
        <item m="1" x="17"/>
        <item m="1" x="33"/>
        <item m="1" x="60"/>
        <item m="1" x="79"/>
        <item m="1" x="11"/>
        <item m="1" x="28"/>
        <item m="1" x="31"/>
        <item m="1" x="49"/>
        <item m="1" x="69"/>
        <item m="1" x="3"/>
        <item m="1" x="22"/>
        <item m="1" x="45"/>
        <item m="1" x="64"/>
        <item m="1" x="83"/>
        <item m="1" x="15"/>
        <item m="1" x="18"/>
        <item m="1" x="36"/>
        <item m="1" x="55"/>
        <item m="1" x="74"/>
        <item m="1" x="8"/>
        <item m="1" x="26"/>
        <item m="1" x="44"/>
        <item m="1" x="63"/>
        <item m="1" x="82"/>
        <item m="1" x="21"/>
        <item m="1" x="39"/>
        <item m="1" x="58"/>
        <item m="1" x="77"/>
        <item m="1" x="34"/>
        <item m="1" x="53"/>
        <item m="1" x="73"/>
        <item m="1" x="6"/>
        <item m="1" x="29"/>
        <item m="1" x="47"/>
        <item m="1" x="68"/>
        <item m="1" x="86"/>
        <item m="1" x="4"/>
        <item m="1" x="23"/>
        <item m="1" x="40"/>
        <item m="1" x="59"/>
        <item m="1" x="78"/>
        <item m="1" x="16"/>
        <item m="1" x="32"/>
        <item m="1" x="52"/>
        <item m="1" x="72"/>
        <item m="1" x="75"/>
        <item m="1" x="7"/>
        <item m="1" x="25"/>
        <item m="1" x="43"/>
        <item m="1" x="62"/>
        <item m="1" x="2"/>
        <item m="1" x="20"/>
        <item m="1" x="38"/>
        <item m="1" x="57"/>
        <item m="1" x="50"/>
        <item m="1" x="42"/>
        <item m="1" x="37"/>
        <item m="1" x="10"/>
        <item m="1" x="19"/>
        <item m="1" x="13"/>
        <item m="1" x="27"/>
        <item m="1" x="41"/>
        <item m="1" x="14"/>
        <item m="1" x="9"/>
        <item m="1" x="85"/>
        <item m="1" x="81"/>
        <item m="1" x="76"/>
        <item m="1" x="56"/>
        <item m="1" x="67"/>
        <item m="1" x="61"/>
        <item m="1" x="70"/>
        <item m="1" x="65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6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 r="1">
      <x v="5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4"/>
    </i>
    <i r="1">
      <x v="5"/>
    </i>
    <i>
      <x v="20"/>
    </i>
    <i r="1">
      <x v="1"/>
    </i>
    <i r="1">
      <x v="4"/>
    </i>
    <i r="1">
      <x v="5"/>
    </i>
  </rowItems>
  <colFields count="2">
    <field x="0"/>
    <field x="1"/>
  </colFields>
  <colItems count="2">
    <i>
      <x v="86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3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I2:K110" firstHeaderRow="1" firstDataRow="3" firstDataCol="1"/>
  <pivotFields count="7">
    <pivotField showAll="0" defaultSubtotal="0"/>
    <pivotField axis="axisCol" showAll="0" defaultSubtotal="0">
      <items count="85">
        <item x="1"/>
        <item m="1" x="35"/>
        <item m="1" x="53"/>
        <item m="1" x="78"/>
        <item m="1" x="12"/>
        <item m="1" x="30"/>
        <item m="1" x="47"/>
        <item m="1" x="50"/>
        <item m="1" x="69"/>
        <item m="1" x="5"/>
        <item m="1" x="24"/>
        <item m="1" x="45"/>
        <item m="1" x="64"/>
        <item m="1" x="82"/>
        <item m="1" x="17"/>
        <item m="1" x="33"/>
        <item m="1" x="58"/>
        <item m="1" x="77"/>
        <item m="1" x="11"/>
        <item m="1" x="28"/>
        <item m="1" x="31"/>
        <item m="1" x="48"/>
        <item m="1" x="67"/>
        <item m="1" x="3"/>
        <item m="1" x="22"/>
        <item m="1" x="44"/>
        <item m="1" x="62"/>
        <item m="1" x="81"/>
        <item m="1" x="15"/>
        <item m="1" x="18"/>
        <item m="1" x="36"/>
        <item m="1" x="54"/>
        <item m="1" x="72"/>
        <item m="1" x="8"/>
        <item m="1" x="26"/>
        <item m="1" x="43"/>
        <item m="1" x="61"/>
        <item m="1" x="80"/>
        <item m="1" x="21"/>
        <item m="1" x="57"/>
        <item m="1" x="75"/>
        <item m="1" x="34"/>
        <item m="1" x="52"/>
        <item m="1" x="71"/>
        <item m="1" x="6"/>
        <item m="1" x="29"/>
        <item m="1" x="46"/>
        <item m="1" x="66"/>
        <item m="1" x="84"/>
        <item m="1" x="4"/>
        <item m="1" x="23"/>
        <item m="1" x="39"/>
        <item m="1" x="76"/>
        <item m="1" x="16"/>
        <item m="1" x="32"/>
        <item m="1" x="51"/>
        <item m="1" x="70"/>
        <item m="1" x="73"/>
        <item m="1" x="7"/>
        <item m="1" x="25"/>
        <item m="1" x="42"/>
        <item m="1" x="60"/>
        <item m="1" x="2"/>
        <item m="1" x="20"/>
        <item m="1" x="38"/>
        <item m="1" x="56"/>
        <item m="1" x="49"/>
        <item m="1" x="41"/>
        <item m="1" x="37"/>
        <item m="1" x="10"/>
        <item m="1" x="19"/>
        <item m="1" x="13"/>
        <item m="1" x="27"/>
        <item m="1" x="40"/>
        <item m="1" x="14"/>
        <item m="1" x="9"/>
        <item m="1" x="83"/>
        <item m="1" x="79"/>
        <item m="1" x="74"/>
        <item m="1" x="55"/>
        <item m="1" x="65"/>
        <item m="1" x="59"/>
        <item m="1" x="68"/>
        <item n="3/4/23" m="1" x="63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9">
        <item x="2"/>
        <item x="4"/>
        <item x="1"/>
        <item x="0"/>
        <item x="3"/>
        <item h="1" x="6"/>
        <item h="1" x="5"/>
        <item m="1" x="7"/>
        <item m="1" x="8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9"/>
        <item x="12"/>
        <item x="13"/>
        <item x="14"/>
        <item x="17"/>
        <item x="9"/>
        <item x="10"/>
        <item x="11"/>
        <item x="18"/>
        <item x="15"/>
        <item x="16"/>
      </items>
    </pivotField>
  </pivotFields>
  <rowFields count="2">
    <field x="6"/>
    <field x="5"/>
  </rowFields>
  <rowItems count="106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 v="2"/>
    </i>
    <i r="1">
      <x v="3"/>
    </i>
    <i r="1">
      <x v="4"/>
    </i>
    <i>
      <x v="19"/>
    </i>
    <i r="1">
      <x v="3"/>
    </i>
    <i r="1">
      <x v="4"/>
    </i>
  </rowItems>
  <colFields count="2">
    <field x="1"/>
    <field x="2"/>
  </colFields>
  <colItems count="2">
    <i>
      <x v="84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5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V5:X11" firstHeaderRow="1" firstDataRow="2" firstDataCol="1" rowPageCount="3" colPageCount="1"/>
  <pivotFields count="17">
    <pivotField axis="axisCol" multipleItemSelectionAllowed="1" showAll="0" sortType="descending" defaultSubtotal="0">
      <items count="3">
        <item h="1" x="2"/>
        <item x="0"/>
        <item x="1"/>
      </items>
    </pivotField>
    <pivotField showAll="0" defaultSubtotal="0"/>
    <pivotField axis="axisPage" multipleItemSelectionAllowed="1" showAll="0" defaultSubtotal="0">
      <items count="6">
        <item h="1" x="0"/>
        <item h="1" x="1"/>
        <item h="1" x="2"/>
        <item h="1" x="3"/>
        <item h="1" x="4"/>
        <item x="5"/>
      </items>
    </pivotField>
    <pivotField axis="axisPage" multipleItemSelectionAllowed="1" showAll="0" defaultSubtotal="0">
      <items count="13"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55"/>
        <item h="1" m="1" x="74"/>
        <item h="1" m="1" x="12"/>
        <item h="1" m="1" x="96"/>
        <item h="1" m="1" x="35"/>
        <item h="1" m="1" x="115"/>
        <item h="1" m="1" x="54"/>
        <item h="1" m="1" x="95"/>
        <item h="1" m="1" x="34"/>
        <item h="1" m="1" x="73"/>
        <item h="1" m="1" x="114"/>
        <item h="1" m="1" x="84"/>
        <item h="1" m="1" x="53"/>
        <item h="1" m="1" x="23"/>
        <item h="1" m="1" x="94"/>
        <item h="1" m="1" x="63"/>
        <item h="1" m="1" x="33"/>
        <item h="1" m="1" x="105"/>
        <item h="1" m="1" x="72"/>
        <item h="1" m="1" x="43"/>
        <item h="1" m="1" x="113"/>
        <item h="1" m="1" x="83"/>
        <item h="1" m="1" x="52"/>
        <item h="1" m="1" x="22"/>
        <item h="1" m="1" x="93"/>
        <item h="1" m="1" x="62"/>
        <item h="1" m="1" x="32"/>
        <item h="1" m="1" x="17"/>
        <item h="1" m="1" x="104"/>
        <item h="1" m="1" x="89"/>
        <item h="1" m="1" x="71"/>
        <item h="1" m="1" x="58"/>
        <item h="1" m="1" x="42"/>
        <item h="1" m="1" x="27"/>
        <item h="1" m="1" x="112"/>
        <item h="1" m="1" x="100"/>
        <item h="1" m="1" x="82"/>
        <item h="1" m="1" x="67"/>
        <item h="1" m="1" x="51"/>
        <item h="1" m="1" x="39"/>
        <item h="1" m="1" x="21"/>
        <item h="1" m="1" x="109"/>
        <item h="1" m="1" x="92"/>
        <item h="1" m="1" x="78"/>
        <item h="1" m="1" x="61"/>
        <item h="1" m="1" x="47"/>
        <item h="1" m="1" x="31"/>
        <item h="1" m="1" x="16"/>
        <item h="1" m="1" x="103"/>
        <item h="1" m="1" x="88"/>
        <item h="1" m="1" x="70"/>
        <item h="1" m="1" x="57"/>
        <item h="1" m="1" x="41"/>
        <item h="1" m="1" x="26"/>
        <item h="1" m="1" x="99"/>
        <item h="1" m="1" x="81"/>
        <item h="1" m="1" x="66"/>
        <item h="1" m="1" x="50"/>
        <item h="1" m="1" x="45"/>
        <item h="1" m="1" x="38"/>
        <item h="1" m="1" x="29"/>
        <item h="1" m="1" x="20"/>
        <item h="1" m="1" x="14"/>
        <item h="1" m="1" x="108"/>
        <item h="1" m="1" x="86"/>
        <item h="1" m="1" x="77"/>
        <item h="1" m="1" x="60"/>
        <item h="1" m="1" x="46"/>
        <item h="1" m="1" x="30"/>
        <item h="1" m="1" x="24"/>
        <item h="1" m="1" x="15"/>
        <item h="1" m="1" x="110"/>
        <item h="1" m="1" x="102"/>
        <item h="1" m="1" x="97"/>
        <item h="1" m="1" x="87"/>
        <item h="1" m="1" x="79"/>
        <item h="1" m="1" x="69"/>
        <item h="1" m="1" x="64"/>
        <item h="1" m="1" x="56"/>
        <item h="1" m="1" x="48"/>
        <item h="1" m="1" x="40"/>
        <item h="1" m="1" x="36"/>
        <item h="1" m="1" x="25"/>
        <item h="1" m="1" x="18"/>
        <item h="1" m="1" x="111"/>
        <item h="1" m="1" x="106"/>
        <item h="1" m="1" x="98"/>
        <item h="1" m="1" x="90"/>
        <item h="1" m="1" x="80"/>
        <item h="1" m="1" x="75"/>
        <item h="1" m="1" x="65"/>
        <item h="1" m="1" x="59"/>
        <item h="1" m="1" x="49"/>
        <item h="1" m="1" x="44"/>
        <item h="1" m="1" x="37"/>
        <item h="1" m="1" x="28"/>
        <item h="1" m="1" x="19"/>
        <item h="1" m="1" x="13"/>
        <item h="1" m="1" x="107"/>
        <item h="1" m="1" x="101"/>
        <item h="1" m="1" x="91"/>
        <item h="1" m="1" x="85"/>
        <item h="1" m="1" x="76"/>
        <item h="1" m="1" x="68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m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1"/>
    </i>
    <i>
      <x v="2"/>
    </i>
  </colItems>
  <pageFields count="3"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13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Q5:S11" firstHeaderRow="1" firstDataRow="2" firstDataCol="1" rowPageCount="2" colPageCount="1"/>
  <pivotFields count="12">
    <pivotField axis="axisPage" multipleItemSelectionAllowed="1" showAll="0" defaultSubtotal="0">
      <items count="6">
        <item h="1" x="0"/>
        <item h="1" x="1"/>
        <item h="1" x="2"/>
        <item h="1" x="3"/>
        <item h="1" x="4"/>
        <item x="5"/>
      </items>
    </pivotField>
    <pivotField axis="axisPage" multipleItemSelectionAllowed="1" showAll="0" defaultSubtotal="0">
      <items count="13">
        <item h="1" x="10"/>
        <item x="1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2"/>
      </items>
    </pivotField>
    <pivotField axis="axisCol" multipleItemSelectionAllowed="1" showAll="0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numFmtId="14" showAll="0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multipleItemSelectionAllowed="1" showAll="0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2\ESCO" TargetMode="External"/><Relationship Id="rId1" Type="http://schemas.openxmlformats.org/officeDocument/2006/relationships/hyperlink" Target="file:///\\NYHCBDRS03\Shared\Credit%20and%20Collections\Reporting\FY22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9"/>
  <sheetViews>
    <sheetView topLeftCell="A37" workbookViewId="0">
      <selection activeCell="B60" sqref="B60"/>
    </sheetView>
  </sheetViews>
  <sheetFormatPr defaultRowHeight="14.4" x14ac:dyDescent="0.3"/>
  <cols>
    <col min="1" max="1" width="18.21875" style="169" customWidth="1"/>
    <col min="2" max="2" width="94.77734375" style="159" customWidth="1"/>
    <col min="4" max="6" width="17.77734375" customWidth="1"/>
  </cols>
  <sheetData>
    <row r="1" spans="1:6" ht="15" thickBot="1" x14ac:dyDescent="0.35"/>
    <row r="2" spans="1:6" ht="15" thickBot="1" x14ac:dyDescent="0.35">
      <c r="A2" s="446" t="s">
        <v>309</v>
      </c>
      <c r="B2" s="447"/>
    </row>
    <row r="3" spans="1:6" ht="28.8" x14ac:dyDescent="0.3">
      <c r="A3" s="170" t="s">
        <v>81</v>
      </c>
      <c r="B3" s="167" t="s">
        <v>85</v>
      </c>
    </row>
    <row r="4" spans="1:6" ht="28.8" x14ac:dyDescent="0.3">
      <c r="A4" s="170" t="s">
        <v>82</v>
      </c>
      <c r="B4" s="167" t="s">
        <v>86</v>
      </c>
    </row>
    <row r="5" spans="1:6" x14ac:dyDescent="0.3">
      <c r="A5" s="170" t="s">
        <v>83</v>
      </c>
      <c r="B5" s="167" t="s">
        <v>87</v>
      </c>
    </row>
    <row r="6" spans="1:6" x14ac:dyDescent="0.3">
      <c r="A6" s="170" t="s">
        <v>84</v>
      </c>
      <c r="B6" s="167" t="s">
        <v>88</v>
      </c>
    </row>
    <row r="7" spans="1:6" x14ac:dyDescent="0.3">
      <c r="A7" s="170" t="s">
        <v>90</v>
      </c>
      <c r="B7" s="167" t="s">
        <v>89</v>
      </c>
    </row>
    <row r="8" spans="1:6" x14ac:dyDescent="0.3">
      <c r="A8" s="168"/>
    </row>
    <row r="9" spans="1:6" x14ac:dyDescent="0.3">
      <c r="A9" s="168"/>
    </row>
    <row r="10" spans="1:6" ht="15" thickBot="1" x14ac:dyDescent="0.35">
      <c r="A10" s="168"/>
    </row>
    <row r="11" spans="1:6" ht="15" thickBot="1" x14ac:dyDescent="0.35">
      <c r="A11" s="446" t="s">
        <v>339</v>
      </c>
      <c r="B11" s="447"/>
      <c r="D11" s="448" t="s">
        <v>340</v>
      </c>
      <c r="E11" s="449"/>
      <c r="F11" s="450"/>
    </row>
    <row r="12" spans="1:6" x14ac:dyDescent="0.3">
      <c r="A12" s="168" t="s">
        <v>91</v>
      </c>
      <c r="B12" s="159" t="s">
        <v>325</v>
      </c>
      <c r="D12" s="174" t="s">
        <v>92</v>
      </c>
      <c r="E12" s="174" t="s">
        <v>93</v>
      </c>
      <c r="F12" s="174" t="s">
        <v>94</v>
      </c>
    </row>
    <row r="13" spans="1:6" x14ac:dyDescent="0.3">
      <c r="A13" s="168" t="s">
        <v>103</v>
      </c>
      <c r="B13" s="159" t="s">
        <v>326</v>
      </c>
      <c r="D13" s="171">
        <v>43525</v>
      </c>
      <c r="E13" s="172">
        <v>43554</v>
      </c>
      <c r="F13" s="172">
        <v>43554</v>
      </c>
    </row>
    <row r="14" spans="1:6" x14ac:dyDescent="0.3">
      <c r="A14" s="168" t="s">
        <v>104</v>
      </c>
      <c r="B14" s="159" t="s">
        <v>327</v>
      </c>
      <c r="D14" s="171">
        <v>43556</v>
      </c>
      <c r="E14" s="172">
        <v>43582</v>
      </c>
      <c r="F14" s="172">
        <v>43582</v>
      </c>
    </row>
    <row r="15" spans="1:6" x14ac:dyDescent="0.3">
      <c r="A15" s="168" t="s">
        <v>105</v>
      </c>
      <c r="B15" s="159" t="s">
        <v>328</v>
      </c>
      <c r="D15" s="171">
        <v>43586</v>
      </c>
      <c r="E15" s="172">
        <v>43610</v>
      </c>
      <c r="F15" s="172">
        <v>43617</v>
      </c>
    </row>
    <row r="16" spans="1:6" x14ac:dyDescent="0.3">
      <c r="A16" s="168" t="s">
        <v>141</v>
      </c>
      <c r="B16" s="159" t="s">
        <v>329</v>
      </c>
      <c r="D16" s="171">
        <v>43617</v>
      </c>
      <c r="E16" s="172">
        <v>43645</v>
      </c>
      <c r="F16" s="172">
        <v>43645</v>
      </c>
    </row>
    <row r="17" spans="1:6" x14ac:dyDescent="0.3">
      <c r="A17" s="168" t="s">
        <v>142</v>
      </c>
      <c r="B17" s="159" t="s">
        <v>330</v>
      </c>
      <c r="D17" s="171">
        <v>43647</v>
      </c>
      <c r="E17" s="172">
        <v>43673</v>
      </c>
      <c r="F17" s="172">
        <v>43673</v>
      </c>
    </row>
    <row r="18" spans="1:6" x14ac:dyDescent="0.3">
      <c r="A18" s="168" t="s">
        <v>143</v>
      </c>
      <c r="B18" s="159" t="s">
        <v>331</v>
      </c>
      <c r="D18" s="171">
        <v>43678</v>
      </c>
      <c r="E18" s="172">
        <v>43708</v>
      </c>
      <c r="F18" s="172">
        <v>43708</v>
      </c>
    </row>
    <row r="19" spans="1:6" x14ac:dyDescent="0.3">
      <c r="A19" s="168" t="s">
        <v>144</v>
      </c>
      <c r="B19" s="159" t="s">
        <v>332</v>
      </c>
      <c r="D19" s="171">
        <v>43709</v>
      </c>
      <c r="E19" s="172">
        <v>43736</v>
      </c>
      <c r="F19" s="172">
        <v>43736</v>
      </c>
    </row>
    <row r="20" spans="1:6" ht="28.8" x14ac:dyDescent="0.3">
      <c r="A20" s="168" t="s">
        <v>145</v>
      </c>
      <c r="B20" s="159" t="s">
        <v>333</v>
      </c>
      <c r="D20" s="171">
        <v>43739</v>
      </c>
      <c r="E20" s="172">
        <v>43764</v>
      </c>
      <c r="F20" s="172">
        <v>43764</v>
      </c>
    </row>
    <row r="21" spans="1:6" x14ac:dyDescent="0.3">
      <c r="A21" s="168" t="s">
        <v>146</v>
      </c>
      <c r="B21" s="159" t="s">
        <v>338</v>
      </c>
      <c r="D21" s="171">
        <v>43770</v>
      </c>
      <c r="E21" s="172">
        <v>43799</v>
      </c>
      <c r="F21" s="172">
        <v>43799</v>
      </c>
    </row>
    <row r="22" spans="1:6" ht="28.8" x14ac:dyDescent="0.3">
      <c r="A22" s="168" t="s">
        <v>147</v>
      </c>
      <c r="B22" s="159" t="s">
        <v>320</v>
      </c>
      <c r="D22" s="171">
        <v>43800</v>
      </c>
      <c r="E22" s="172">
        <v>43820</v>
      </c>
      <c r="F22" s="172">
        <v>43827</v>
      </c>
    </row>
    <row r="23" spans="1:6" x14ac:dyDescent="0.3">
      <c r="A23" s="168" t="s">
        <v>148</v>
      </c>
      <c r="B23" s="159" t="s">
        <v>321</v>
      </c>
      <c r="D23" s="171">
        <v>43831</v>
      </c>
      <c r="E23" s="172">
        <v>43855</v>
      </c>
      <c r="F23" s="172">
        <v>43862</v>
      </c>
    </row>
    <row r="24" spans="1:6" x14ac:dyDescent="0.3">
      <c r="A24" s="168" t="s">
        <v>149</v>
      </c>
      <c r="B24" s="159" t="s">
        <v>337</v>
      </c>
      <c r="D24" s="171">
        <v>43862</v>
      </c>
      <c r="E24" s="172">
        <v>43890</v>
      </c>
      <c r="F24" s="172">
        <v>43890</v>
      </c>
    </row>
    <row r="25" spans="1:6" ht="28.8" x14ac:dyDescent="0.3">
      <c r="A25" s="168" t="s">
        <v>150</v>
      </c>
      <c r="B25" s="159" t="s">
        <v>322</v>
      </c>
      <c r="D25" s="171">
        <v>43891</v>
      </c>
      <c r="E25" s="172">
        <v>43918</v>
      </c>
      <c r="F25" s="172">
        <v>43918</v>
      </c>
    </row>
    <row r="26" spans="1:6" x14ac:dyDescent="0.3">
      <c r="A26" s="168" t="s">
        <v>151</v>
      </c>
      <c r="B26" s="159" t="s">
        <v>323</v>
      </c>
      <c r="D26" s="171">
        <v>43922</v>
      </c>
      <c r="E26" s="173" t="s">
        <v>135</v>
      </c>
      <c r="F26" s="172">
        <v>43953</v>
      </c>
    </row>
    <row r="27" spans="1:6" x14ac:dyDescent="0.3">
      <c r="A27" s="168" t="s">
        <v>152</v>
      </c>
      <c r="B27" s="159" t="s">
        <v>324</v>
      </c>
      <c r="D27" s="171">
        <v>43952</v>
      </c>
      <c r="E27" s="173" t="s">
        <v>135</v>
      </c>
      <c r="F27" s="172">
        <v>43981</v>
      </c>
    </row>
    <row r="28" spans="1:6" x14ac:dyDescent="0.3">
      <c r="A28" s="168" t="s">
        <v>153</v>
      </c>
      <c r="B28" s="159" t="s">
        <v>334</v>
      </c>
      <c r="D28" s="171">
        <v>43983</v>
      </c>
      <c r="E28" s="173" t="s">
        <v>135</v>
      </c>
      <c r="F28" s="172">
        <v>44009</v>
      </c>
    </row>
    <row r="29" spans="1:6" x14ac:dyDescent="0.3">
      <c r="A29" s="168" t="s">
        <v>154</v>
      </c>
      <c r="B29" s="159" t="s">
        <v>336</v>
      </c>
      <c r="D29" s="171">
        <v>44013</v>
      </c>
      <c r="E29" s="173" t="s">
        <v>135</v>
      </c>
      <c r="F29" s="172">
        <v>44044</v>
      </c>
    </row>
    <row r="30" spans="1:6" x14ac:dyDescent="0.3">
      <c r="A30" s="168" t="s">
        <v>155</v>
      </c>
      <c r="B30" s="159" t="s">
        <v>335</v>
      </c>
      <c r="D30" s="171">
        <v>44044</v>
      </c>
      <c r="E30" s="173" t="s">
        <v>135</v>
      </c>
      <c r="F30" s="172">
        <v>44072</v>
      </c>
    </row>
    <row r="31" spans="1:6" x14ac:dyDescent="0.3">
      <c r="D31" s="171">
        <v>44075</v>
      </c>
      <c r="E31" s="173" t="s">
        <v>135</v>
      </c>
      <c r="F31" s="172">
        <v>44100</v>
      </c>
    </row>
    <row r="32" spans="1:6" x14ac:dyDescent="0.3">
      <c r="D32" s="175"/>
      <c r="E32" s="176"/>
      <c r="F32" s="177"/>
    </row>
    <row r="33" spans="1:6" x14ac:dyDescent="0.3">
      <c r="D33" s="175"/>
      <c r="E33" s="176"/>
      <c r="F33" s="177"/>
    </row>
    <row r="35" spans="1:6" ht="15" thickBot="1" x14ac:dyDescent="0.35">
      <c r="A35" s="446" t="s">
        <v>308</v>
      </c>
      <c r="B35" s="447"/>
    </row>
    <row r="36" spans="1:6" x14ac:dyDescent="0.3">
      <c r="A36" s="168" t="s">
        <v>139</v>
      </c>
      <c r="B36" s="159" t="s">
        <v>140</v>
      </c>
    </row>
    <row r="37" spans="1:6" x14ac:dyDescent="0.3">
      <c r="A37" s="168" t="s">
        <v>136</v>
      </c>
      <c r="B37" s="159" t="s">
        <v>137</v>
      </c>
    </row>
    <row r="38" spans="1:6" x14ac:dyDescent="0.3">
      <c r="A38" s="168"/>
      <c r="B38" s="159" t="s">
        <v>138</v>
      </c>
    </row>
    <row r="39" spans="1:6" x14ac:dyDescent="0.3">
      <c r="A39" s="168" t="s">
        <v>158</v>
      </c>
      <c r="B39" s="159" t="s">
        <v>159</v>
      </c>
    </row>
    <row r="40" spans="1:6" x14ac:dyDescent="0.3">
      <c r="A40" s="168"/>
      <c r="B40" s="159" t="s">
        <v>160</v>
      </c>
    </row>
    <row r="41" spans="1:6" x14ac:dyDescent="0.3">
      <c r="A41" s="168" t="s">
        <v>157</v>
      </c>
      <c r="B41" s="159" t="s">
        <v>161</v>
      </c>
    </row>
    <row r="42" spans="1:6" x14ac:dyDescent="0.3">
      <c r="A42" s="168"/>
      <c r="B42" s="159" t="s">
        <v>162</v>
      </c>
    </row>
    <row r="43" spans="1:6" ht="28.8" x14ac:dyDescent="0.3">
      <c r="A43" s="168" t="s">
        <v>156</v>
      </c>
      <c r="B43" s="159" t="s">
        <v>163</v>
      </c>
    </row>
    <row r="44" spans="1:6" ht="28.8" x14ac:dyDescent="0.3">
      <c r="A44" s="168"/>
      <c r="B44" s="159" t="s">
        <v>164</v>
      </c>
    </row>
    <row r="45" spans="1:6" x14ac:dyDescent="0.3">
      <c r="A45" s="168"/>
    </row>
    <row r="46" spans="1:6" x14ac:dyDescent="0.3">
      <c r="A46" s="168"/>
    </row>
    <row r="47" spans="1:6" x14ac:dyDescent="0.3">
      <c r="A47" s="168"/>
    </row>
    <row r="48" spans="1:6" ht="28.8" x14ac:dyDescent="0.3">
      <c r="A48" s="168" t="s">
        <v>307</v>
      </c>
      <c r="B48" s="159" t="s">
        <v>582</v>
      </c>
      <c r="C48" s="179" t="s">
        <v>581</v>
      </c>
    </row>
    <row r="49" spans="1:3" ht="28.8" x14ac:dyDescent="0.3">
      <c r="A49" s="168" t="s">
        <v>342</v>
      </c>
      <c r="B49" s="159" t="s">
        <v>580</v>
      </c>
      <c r="C49" s="179" t="s">
        <v>579</v>
      </c>
    </row>
  </sheetData>
  <mergeCells count="4">
    <mergeCell ref="A2:B2"/>
    <mergeCell ref="A35:B35"/>
    <mergeCell ref="A11:B11"/>
    <mergeCell ref="D11:F11"/>
  </mergeCells>
  <hyperlinks>
    <hyperlink ref="C48" r:id="rId1" xr:uid="{747C9DB6-AC29-4B22-BA8C-8A1841F4721F}"/>
    <hyperlink ref="C49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E15" sqref="E15"/>
    </sheetView>
  </sheetViews>
  <sheetFormatPr defaultRowHeight="14.4" x14ac:dyDescent="0.3"/>
  <cols>
    <col min="2" max="2" width="11.5546875" customWidth="1"/>
    <col min="3" max="3" width="10.77734375" customWidth="1"/>
    <col min="4" max="4" width="24.77734375" customWidth="1"/>
    <col min="5" max="5" width="12.44140625" customWidth="1"/>
    <col min="7" max="7" width="26.109375" bestFit="1" customWidth="1"/>
    <col min="8" max="8" width="15.33203125" bestFit="1" customWidth="1"/>
    <col min="9" max="9" width="10.77734375" bestFit="1" customWidth="1"/>
    <col min="10" max="10" width="14.21875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">
      <c r="A2" t="s">
        <v>72</v>
      </c>
      <c r="B2" s="149">
        <v>44345</v>
      </c>
      <c r="C2">
        <v>4</v>
      </c>
      <c r="D2" t="s">
        <v>98</v>
      </c>
      <c r="E2">
        <v>1941839.41</v>
      </c>
    </row>
    <row r="3" spans="1:14" x14ac:dyDescent="0.3">
      <c r="A3" t="s">
        <v>72</v>
      </c>
      <c r="B3" s="149">
        <v>44345</v>
      </c>
      <c r="C3">
        <v>4</v>
      </c>
      <c r="D3" t="s">
        <v>99</v>
      </c>
      <c r="E3">
        <v>23224.52</v>
      </c>
    </row>
    <row r="4" spans="1:14" x14ac:dyDescent="0.3">
      <c r="A4" t="s">
        <v>72</v>
      </c>
      <c r="B4" s="149">
        <v>44345</v>
      </c>
      <c r="C4">
        <v>4</v>
      </c>
      <c r="D4" t="s">
        <v>53</v>
      </c>
      <c r="E4">
        <v>417131.37</v>
      </c>
      <c r="G4" s="150" t="s">
        <v>77</v>
      </c>
      <c r="H4" s="150" t="s">
        <v>57</v>
      </c>
    </row>
    <row r="5" spans="1:14" x14ac:dyDescent="0.3">
      <c r="A5" t="s">
        <v>72</v>
      </c>
      <c r="B5" s="149">
        <v>44345</v>
      </c>
      <c r="C5">
        <v>4</v>
      </c>
      <c r="D5" t="s">
        <v>54</v>
      </c>
      <c r="E5">
        <v>373828.13</v>
      </c>
      <c r="H5" s="149">
        <v>44345</v>
      </c>
    </row>
    <row r="6" spans="1:14" x14ac:dyDescent="0.3">
      <c r="A6" t="s">
        <v>72</v>
      </c>
      <c r="B6" s="149">
        <v>44345</v>
      </c>
      <c r="C6">
        <v>4</v>
      </c>
      <c r="D6" t="s">
        <v>55</v>
      </c>
      <c r="E6">
        <v>218919.09</v>
      </c>
      <c r="G6" s="150" t="s">
        <v>58</v>
      </c>
      <c r="H6">
        <v>5</v>
      </c>
      <c r="I6">
        <v>4</v>
      </c>
    </row>
    <row r="7" spans="1:14" x14ac:dyDescent="0.3">
      <c r="A7" t="s">
        <v>72</v>
      </c>
      <c r="B7" s="149">
        <v>44345</v>
      </c>
      <c r="C7">
        <v>4</v>
      </c>
      <c r="D7" t="s">
        <v>56</v>
      </c>
      <c r="E7">
        <v>6085.99</v>
      </c>
      <c r="G7" s="151" t="s">
        <v>72</v>
      </c>
      <c r="H7" s="152"/>
      <c r="I7" s="152"/>
    </row>
    <row r="8" spans="1:14" x14ac:dyDescent="0.3">
      <c r="A8" t="s">
        <v>72</v>
      </c>
      <c r="B8" s="149">
        <v>44345</v>
      </c>
      <c r="C8">
        <v>5</v>
      </c>
      <c r="D8" t="s">
        <v>98</v>
      </c>
      <c r="E8">
        <v>123599232.31</v>
      </c>
      <c r="G8" s="153" t="s">
        <v>98</v>
      </c>
      <c r="H8" s="152">
        <v>123599232.31</v>
      </c>
      <c r="I8" s="152">
        <v>1941839.41</v>
      </c>
    </row>
    <row r="9" spans="1:14" x14ac:dyDescent="0.3">
      <c r="A9" t="s">
        <v>72</v>
      </c>
      <c r="B9" s="149">
        <v>44345</v>
      </c>
      <c r="C9">
        <v>5</v>
      </c>
      <c r="D9" t="s">
        <v>99</v>
      </c>
      <c r="E9">
        <v>12473724.859999999</v>
      </c>
      <c r="G9" s="153" t="s">
        <v>99</v>
      </c>
      <c r="H9" s="152">
        <v>12473724.859999999</v>
      </c>
      <c r="I9" s="152">
        <v>23224.52</v>
      </c>
    </row>
    <row r="10" spans="1:14" x14ac:dyDescent="0.3">
      <c r="A10" t="s">
        <v>72</v>
      </c>
      <c r="B10" s="149">
        <v>44345</v>
      </c>
      <c r="C10">
        <v>5</v>
      </c>
      <c r="D10" t="s">
        <v>53</v>
      </c>
      <c r="E10">
        <v>34575545.359999999</v>
      </c>
      <c r="G10" s="153" t="s">
        <v>53</v>
      </c>
      <c r="H10" s="152">
        <v>34575545.359999999</v>
      </c>
      <c r="I10" s="152">
        <v>417131.37</v>
      </c>
    </row>
    <row r="11" spans="1:14" x14ac:dyDescent="0.3">
      <c r="A11" t="s">
        <v>72</v>
      </c>
      <c r="B11" s="149">
        <v>44345</v>
      </c>
      <c r="C11">
        <v>5</v>
      </c>
      <c r="D11" t="s">
        <v>54</v>
      </c>
      <c r="E11">
        <v>35124742.450000003</v>
      </c>
      <c r="G11" s="153" t="s">
        <v>54</v>
      </c>
      <c r="H11" s="152">
        <v>35124742.450000003</v>
      </c>
      <c r="I11" s="152">
        <v>373828.13</v>
      </c>
    </row>
    <row r="12" spans="1:14" x14ac:dyDescent="0.3">
      <c r="A12" t="s">
        <v>72</v>
      </c>
      <c r="B12" s="149">
        <v>44345</v>
      </c>
      <c r="C12">
        <v>5</v>
      </c>
      <c r="D12" t="s">
        <v>55</v>
      </c>
      <c r="E12">
        <v>55131284.229999997</v>
      </c>
      <c r="G12" s="153" t="s">
        <v>55</v>
      </c>
      <c r="H12" s="152">
        <v>55131284.229999997</v>
      </c>
      <c r="I12" s="152">
        <v>218919.09</v>
      </c>
    </row>
    <row r="13" spans="1:14" x14ac:dyDescent="0.3">
      <c r="A13" t="s">
        <v>72</v>
      </c>
      <c r="B13" s="149">
        <v>44345</v>
      </c>
      <c r="C13">
        <v>5</v>
      </c>
      <c r="D13" t="s">
        <v>56</v>
      </c>
      <c r="E13">
        <v>1857182.24</v>
      </c>
      <c r="G13" s="151" t="s">
        <v>73</v>
      </c>
      <c r="H13" s="152"/>
      <c r="I13" s="152"/>
    </row>
    <row r="14" spans="1:14" x14ac:dyDescent="0.3">
      <c r="A14" t="s">
        <v>73</v>
      </c>
      <c r="B14" s="149">
        <v>44345</v>
      </c>
      <c r="C14">
        <v>4</v>
      </c>
      <c r="D14" t="s">
        <v>98</v>
      </c>
      <c r="E14">
        <v>1987169.46</v>
      </c>
      <c r="G14" s="153" t="s">
        <v>98</v>
      </c>
      <c r="H14" s="152">
        <v>132549259.68000001</v>
      </c>
      <c r="I14" s="152">
        <v>1987169.46</v>
      </c>
    </row>
    <row r="15" spans="1:14" x14ac:dyDescent="0.3">
      <c r="A15" t="s">
        <v>73</v>
      </c>
      <c r="B15" s="149">
        <v>44345</v>
      </c>
      <c r="C15">
        <v>4</v>
      </c>
      <c r="D15" t="s">
        <v>99</v>
      </c>
      <c r="E15">
        <v>23012.51</v>
      </c>
      <c r="G15" s="153" t="s">
        <v>99</v>
      </c>
      <c r="H15" s="152">
        <v>11685321.99</v>
      </c>
      <c r="I15" s="152">
        <v>23012.51</v>
      </c>
    </row>
    <row r="16" spans="1:14" x14ac:dyDescent="0.3">
      <c r="A16" t="s">
        <v>73</v>
      </c>
      <c r="B16" s="149">
        <v>44345</v>
      </c>
      <c r="C16">
        <v>4</v>
      </c>
      <c r="D16" t="s">
        <v>53</v>
      </c>
      <c r="E16">
        <v>393430.83</v>
      </c>
      <c r="G16" s="153" t="s">
        <v>53</v>
      </c>
      <c r="H16" s="152">
        <v>33781900.049999997</v>
      </c>
      <c r="I16" s="152">
        <v>393430.83</v>
      </c>
    </row>
    <row r="17" spans="1:9" x14ac:dyDescent="0.3">
      <c r="A17" t="s">
        <v>73</v>
      </c>
      <c r="B17" s="149">
        <v>44345</v>
      </c>
      <c r="C17">
        <v>4</v>
      </c>
      <c r="D17" t="s">
        <v>54</v>
      </c>
      <c r="E17">
        <v>201393.59</v>
      </c>
      <c r="G17" s="153" t="s">
        <v>54</v>
      </c>
      <c r="H17" s="152">
        <v>31841942.300000001</v>
      </c>
      <c r="I17" s="152">
        <v>201393.59</v>
      </c>
    </row>
    <row r="18" spans="1:9" x14ac:dyDescent="0.3">
      <c r="A18" t="s">
        <v>73</v>
      </c>
      <c r="B18" s="149">
        <v>44345</v>
      </c>
      <c r="C18">
        <v>4</v>
      </c>
      <c r="D18" t="s">
        <v>55</v>
      </c>
      <c r="E18">
        <v>111373.68</v>
      </c>
      <c r="G18" s="153" t="s">
        <v>55</v>
      </c>
      <c r="H18" s="152">
        <v>50794039.450000003</v>
      </c>
      <c r="I18" s="152">
        <v>111373.68</v>
      </c>
    </row>
    <row r="19" spans="1:9" x14ac:dyDescent="0.3">
      <c r="A19" t="s">
        <v>73</v>
      </c>
      <c r="B19" s="149">
        <v>44345</v>
      </c>
      <c r="C19">
        <v>4</v>
      </c>
      <c r="D19" t="s">
        <v>56</v>
      </c>
      <c r="E19">
        <v>8266.6200000000008</v>
      </c>
      <c r="G19" s="151" t="s">
        <v>74</v>
      </c>
      <c r="H19" s="152"/>
      <c r="I19" s="152"/>
    </row>
    <row r="20" spans="1:9" x14ac:dyDescent="0.3">
      <c r="A20" t="s">
        <v>73</v>
      </c>
      <c r="B20" s="149">
        <v>44345</v>
      </c>
      <c r="C20">
        <v>5</v>
      </c>
      <c r="D20" t="s">
        <v>98</v>
      </c>
      <c r="E20">
        <v>132549259.68000001</v>
      </c>
      <c r="G20" s="153" t="s">
        <v>98</v>
      </c>
      <c r="H20" s="152">
        <v>930755</v>
      </c>
      <c r="I20" s="152">
        <v>11553</v>
      </c>
    </row>
    <row r="21" spans="1:9" x14ac:dyDescent="0.3">
      <c r="A21" t="s">
        <v>73</v>
      </c>
      <c r="B21" s="149">
        <v>44345</v>
      </c>
      <c r="C21">
        <v>5</v>
      </c>
      <c r="D21" t="s">
        <v>99</v>
      </c>
      <c r="E21">
        <v>11685321.99</v>
      </c>
      <c r="G21" s="153" t="s">
        <v>99</v>
      </c>
      <c r="H21" s="152">
        <v>131398</v>
      </c>
      <c r="I21" s="152">
        <v>199</v>
      </c>
    </row>
    <row r="22" spans="1:9" x14ac:dyDescent="0.3">
      <c r="A22" t="s">
        <v>73</v>
      </c>
      <c r="B22" s="149">
        <v>44345</v>
      </c>
      <c r="C22">
        <v>5</v>
      </c>
      <c r="D22" t="s">
        <v>53</v>
      </c>
      <c r="E22">
        <v>33781900.049999997</v>
      </c>
      <c r="G22" s="153" t="s">
        <v>53</v>
      </c>
      <c r="H22" s="152">
        <v>161133</v>
      </c>
      <c r="I22" s="152">
        <v>1823</v>
      </c>
    </row>
    <row r="23" spans="1:9" x14ac:dyDescent="0.3">
      <c r="A23" t="s">
        <v>73</v>
      </c>
      <c r="B23" s="149">
        <v>44345</v>
      </c>
      <c r="C23">
        <v>5</v>
      </c>
      <c r="D23" t="s">
        <v>54</v>
      </c>
      <c r="E23">
        <v>31841942.300000001</v>
      </c>
      <c r="G23" s="153" t="s">
        <v>54</v>
      </c>
      <c r="H23" s="152">
        <v>17564</v>
      </c>
      <c r="I23" s="152">
        <v>125</v>
      </c>
    </row>
    <row r="24" spans="1:9" x14ac:dyDescent="0.3">
      <c r="A24" t="s">
        <v>73</v>
      </c>
      <c r="B24" s="149">
        <v>44345</v>
      </c>
      <c r="C24">
        <v>5</v>
      </c>
      <c r="D24" t="s">
        <v>55</v>
      </c>
      <c r="E24">
        <v>50794039.450000003</v>
      </c>
      <c r="G24" s="153" t="s">
        <v>55</v>
      </c>
      <c r="H24" s="152">
        <v>6127</v>
      </c>
      <c r="I24" s="152">
        <v>10</v>
      </c>
    </row>
    <row r="25" spans="1:9" x14ac:dyDescent="0.3">
      <c r="A25" t="s">
        <v>73</v>
      </c>
      <c r="B25" s="149">
        <v>44345</v>
      </c>
      <c r="C25">
        <v>5</v>
      </c>
      <c r="D25" t="s">
        <v>56</v>
      </c>
      <c r="E25">
        <v>1246129.83</v>
      </c>
    </row>
    <row r="26" spans="1:9" x14ac:dyDescent="0.3">
      <c r="A26" t="s">
        <v>74</v>
      </c>
      <c r="B26" s="149">
        <v>44345</v>
      </c>
      <c r="C26">
        <v>4</v>
      </c>
      <c r="D26" t="s">
        <v>98</v>
      </c>
      <c r="E26">
        <v>11553</v>
      </c>
    </row>
    <row r="27" spans="1:9" x14ac:dyDescent="0.3">
      <c r="A27" t="s">
        <v>74</v>
      </c>
      <c r="B27" s="149">
        <v>44345</v>
      </c>
      <c r="C27">
        <v>4</v>
      </c>
      <c r="D27" t="s">
        <v>99</v>
      </c>
      <c r="E27">
        <v>199</v>
      </c>
    </row>
    <row r="28" spans="1:9" x14ac:dyDescent="0.3">
      <c r="A28" t="s">
        <v>74</v>
      </c>
      <c r="B28" s="149">
        <v>44345</v>
      </c>
      <c r="C28">
        <v>4</v>
      </c>
      <c r="D28" t="s">
        <v>53</v>
      </c>
      <c r="E28">
        <v>1823</v>
      </c>
    </row>
    <row r="29" spans="1:9" x14ac:dyDescent="0.3">
      <c r="A29" t="s">
        <v>74</v>
      </c>
      <c r="B29" s="149">
        <v>44345</v>
      </c>
      <c r="C29">
        <v>4</v>
      </c>
      <c r="D29" t="s">
        <v>54</v>
      </c>
      <c r="E29">
        <v>125</v>
      </c>
    </row>
    <row r="30" spans="1:9" x14ac:dyDescent="0.3">
      <c r="A30" t="s">
        <v>74</v>
      </c>
      <c r="B30" s="149">
        <v>44345</v>
      </c>
      <c r="C30">
        <v>4</v>
      </c>
      <c r="D30" t="s">
        <v>55</v>
      </c>
      <c r="E30">
        <v>10</v>
      </c>
    </row>
    <row r="31" spans="1:9" x14ac:dyDescent="0.3">
      <c r="A31" t="s">
        <v>74</v>
      </c>
      <c r="B31" s="149">
        <v>44345</v>
      </c>
      <c r="C31">
        <v>4</v>
      </c>
      <c r="D31" t="s">
        <v>56</v>
      </c>
      <c r="E31">
        <v>165</v>
      </c>
    </row>
    <row r="32" spans="1:9" x14ac:dyDescent="0.3">
      <c r="A32" t="s">
        <v>74</v>
      </c>
      <c r="B32" s="149">
        <v>44345</v>
      </c>
      <c r="C32">
        <v>5</v>
      </c>
      <c r="D32" t="s">
        <v>98</v>
      </c>
      <c r="E32">
        <v>930755</v>
      </c>
    </row>
    <row r="33" spans="1:5" x14ac:dyDescent="0.3">
      <c r="A33" t="s">
        <v>74</v>
      </c>
      <c r="B33" s="149">
        <v>44345</v>
      </c>
      <c r="C33">
        <v>5</v>
      </c>
      <c r="D33" t="s">
        <v>99</v>
      </c>
      <c r="E33">
        <v>131398</v>
      </c>
    </row>
    <row r="34" spans="1:5" x14ac:dyDescent="0.3">
      <c r="A34" t="s">
        <v>74</v>
      </c>
      <c r="B34" s="149">
        <v>44345</v>
      </c>
      <c r="C34">
        <v>5</v>
      </c>
      <c r="D34" t="s">
        <v>53</v>
      </c>
      <c r="E34">
        <v>161133</v>
      </c>
    </row>
    <row r="35" spans="1:5" x14ac:dyDescent="0.3">
      <c r="A35" t="s">
        <v>74</v>
      </c>
      <c r="B35" s="149">
        <v>44345</v>
      </c>
      <c r="C35">
        <v>5</v>
      </c>
      <c r="D35" t="s">
        <v>54</v>
      </c>
      <c r="E35">
        <v>17564</v>
      </c>
    </row>
    <row r="36" spans="1:5" x14ac:dyDescent="0.3">
      <c r="A36" t="s">
        <v>74</v>
      </c>
      <c r="B36" s="149">
        <v>44345</v>
      </c>
      <c r="C36">
        <v>5</v>
      </c>
      <c r="D36" t="s">
        <v>55</v>
      </c>
      <c r="E36">
        <v>6127</v>
      </c>
    </row>
    <row r="37" spans="1:5" x14ac:dyDescent="0.3">
      <c r="A37" t="s">
        <v>74</v>
      </c>
      <c r="B37" s="149">
        <v>44345</v>
      </c>
      <c r="C37">
        <v>5</v>
      </c>
      <c r="D37" t="s">
        <v>56</v>
      </c>
      <c r="E37">
        <v>23960</v>
      </c>
    </row>
    <row r="38" spans="1:5" x14ac:dyDescent="0.3">
      <c r="B38" s="149"/>
    </row>
    <row r="39" spans="1:5" x14ac:dyDescent="0.3">
      <c r="B39" s="149"/>
    </row>
    <row r="40" spans="1:5" x14ac:dyDescent="0.3">
      <c r="B40" s="149"/>
    </row>
    <row r="41" spans="1:5" x14ac:dyDescent="0.3">
      <c r="B41" s="149"/>
    </row>
    <row r="42" spans="1:5" x14ac:dyDescent="0.3">
      <c r="B42" s="149"/>
    </row>
    <row r="43" spans="1:5" x14ac:dyDescent="0.3">
      <c r="B43" s="149"/>
    </row>
    <row r="44" spans="1:5" x14ac:dyDescent="0.3">
      <c r="B44" s="149"/>
    </row>
    <row r="45" spans="1:5" x14ac:dyDescent="0.3">
      <c r="B45" s="149"/>
    </row>
    <row r="46" spans="1:5" x14ac:dyDescent="0.3">
      <c r="B46" s="149"/>
    </row>
    <row r="47" spans="1:5" x14ac:dyDescent="0.3">
      <c r="B47" s="149"/>
    </row>
    <row r="48" spans="1:5" x14ac:dyDescent="0.3">
      <c r="B48" s="149"/>
    </row>
    <row r="49" spans="2:2" x14ac:dyDescent="0.3">
      <c r="B49" s="149"/>
    </row>
    <row r="50" spans="2:2" x14ac:dyDescent="0.3">
      <c r="B50" s="149"/>
    </row>
    <row r="51" spans="2:2" x14ac:dyDescent="0.3">
      <c r="B51" s="149"/>
    </row>
    <row r="52" spans="2:2" x14ac:dyDescent="0.3">
      <c r="B52" s="149"/>
    </row>
    <row r="53" spans="2:2" x14ac:dyDescent="0.3">
      <c r="B53" s="149"/>
    </row>
    <row r="54" spans="2:2" x14ac:dyDescent="0.3">
      <c r="B54" s="149"/>
    </row>
    <row r="55" spans="2:2" x14ac:dyDescent="0.3">
      <c r="B55" s="149"/>
    </row>
    <row r="56" spans="2:2" x14ac:dyDescent="0.3">
      <c r="B56" s="149"/>
    </row>
    <row r="57" spans="2:2" x14ac:dyDescent="0.3">
      <c r="B57" s="149"/>
    </row>
    <row r="58" spans="2:2" x14ac:dyDescent="0.3">
      <c r="B58" s="149"/>
    </row>
    <row r="59" spans="2:2" x14ac:dyDescent="0.3">
      <c r="B59" s="149"/>
    </row>
    <row r="60" spans="2:2" x14ac:dyDescent="0.3">
      <c r="B60" s="149"/>
    </row>
    <row r="61" spans="2:2" x14ac:dyDescent="0.3">
      <c r="B61" s="149"/>
    </row>
    <row r="62" spans="2:2" x14ac:dyDescent="0.3">
      <c r="B62" s="149"/>
    </row>
    <row r="63" spans="2:2" x14ac:dyDescent="0.3">
      <c r="B63" s="149"/>
    </row>
    <row r="64" spans="2:2" x14ac:dyDescent="0.3">
      <c r="B64" s="149"/>
    </row>
    <row r="65" spans="2:2" x14ac:dyDescent="0.3">
      <c r="B65" s="149"/>
    </row>
    <row r="66" spans="2:2" x14ac:dyDescent="0.3">
      <c r="B66" s="149"/>
    </row>
    <row r="67" spans="2:2" x14ac:dyDescent="0.3">
      <c r="B67" s="149"/>
    </row>
    <row r="68" spans="2:2" x14ac:dyDescent="0.3">
      <c r="B68" s="149"/>
    </row>
    <row r="69" spans="2:2" x14ac:dyDescent="0.3">
      <c r="B69" s="149"/>
    </row>
    <row r="70" spans="2:2" x14ac:dyDescent="0.3">
      <c r="B70" s="149"/>
    </row>
    <row r="71" spans="2:2" x14ac:dyDescent="0.3">
      <c r="B71" s="149"/>
    </row>
    <row r="72" spans="2:2" x14ac:dyDescent="0.3">
      <c r="B72" s="149"/>
    </row>
    <row r="73" spans="2:2" x14ac:dyDescent="0.3">
      <c r="B73" s="149"/>
    </row>
    <row r="74" spans="2:2" x14ac:dyDescent="0.3">
      <c r="B74" s="149"/>
    </row>
    <row r="75" spans="2:2" x14ac:dyDescent="0.3">
      <c r="B75" s="149"/>
    </row>
    <row r="76" spans="2:2" x14ac:dyDescent="0.3">
      <c r="B76" s="149"/>
    </row>
    <row r="77" spans="2:2" x14ac:dyDescent="0.3">
      <c r="B77" s="149"/>
    </row>
    <row r="78" spans="2:2" x14ac:dyDescent="0.3">
      <c r="B78" s="149"/>
    </row>
    <row r="79" spans="2:2" x14ac:dyDescent="0.3">
      <c r="B79" s="149"/>
    </row>
    <row r="80" spans="2:2" x14ac:dyDescent="0.3">
      <c r="B80" s="149"/>
    </row>
    <row r="81" spans="2:2" x14ac:dyDescent="0.3">
      <c r="B81" s="149"/>
    </row>
    <row r="82" spans="2:2" x14ac:dyDescent="0.3">
      <c r="B82" s="149"/>
    </row>
    <row r="83" spans="2:2" x14ac:dyDescent="0.3">
      <c r="B83" s="149"/>
    </row>
    <row r="84" spans="2:2" x14ac:dyDescent="0.3">
      <c r="B84" s="149"/>
    </row>
    <row r="85" spans="2:2" x14ac:dyDescent="0.3">
      <c r="B85" s="149"/>
    </row>
    <row r="86" spans="2:2" x14ac:dyDescent="0.3">
      <c r="B86" s="149"/>
    </row>
    <row r="87" spans="2:2" x14ac:dyDescent="0.3">
      <c r="B87" s="149"/>
    </row>
    <row r="88" spans="2:2" x14ac:dyDescent="0.3">
      <c r="B88" s="149"/>
    </row>
    <row r="89" spans="2:2" x14ac:dyDescent="0.3">
      <c r="B89" s="149"/>
    </row>
    <row r="90" spans="2:2" x14ac:dyDescent="0.3">
      <c r="B90" s="149"/>
    </row>
    <row r="91" spans="2:2" x14ac:dyDescent="0.3">
      <c r="B91" s="149"/>
    </row>
    <row r="92" spans="2:2" x14ac:dyDescent="0.3">
      <c r="B92" s="149"/>
    </row>
    <row r="93" spans="2:2" x14ac:dyDescent="0.3">
      <c r="B93" s="149"/>
    </row>
    <row r="94" spans="2:2" x14ac:dyDescent="0.3">
      <c r="B94" s="149"/>
    </row>
    <row r="95" spans="2:2" x14ac:dyDescent="0.3">
      <c r="B95" s="149"/>
    </row>
    <row r="96" spans="2:2" x14ac:dyDescent="0.3">
      <c r="B96" s="149"/>
    </row>
    <row r="97" spans="2:2" x14ac:dyDescent="0.3">
      <c r="B97" s="149"/>
    </row>
    <row r="98" spans="2:2" x14ac:dyDescent="0.3">
      <c r="B98" s="149"/>
    </row>
    <row r="99" spans="2:2" x14ac:dyDescent="0.3">
      <c r="B99" s="149"/>
    </row>
    <row r="100" spans="2:2" x14ac:dyDescent="0.3">
      <c r="B100" s="149"/>
    </row>
    <row r="101" spans="2:2" x14ac:dyDescent="0.3">
      <c r="B101" s="149"/>
    </row>
    <row r="102" spans="2:2" x14ac:dyDescent="0.3">
      <c r="B102" s="149"/>
    </row>
    <row r="103" spans="2:2" x14ac:dyDescent="0.3">
      <c r="B103" s="149"/>
    </row>
    <row r="104" spans="2:2" x14ac:dyDescent="0.3">
      <c r="B104" s="149"/>
    </row>
    <row r="105" spans="2:2" x14ac:dyDescent="0.3">
      <c r="B105" s="149"/>
    </row>
    <row r="106" spans="2:2" x14ac:dyDescent="0.3">
      <c r="B106" s="149"/>
    </row>
    <row r="107" spans="2:2" x14ac:dyDescent="0.3">
      <c r="B107" s="149"/>
    </row>
    <row r="108" spans="2:2" x14ac:dyDescent="0.3">
      <c r="B108" s="149"/>
    </row>
    <row r="109" spans="2:2" x14ac:dyDescent="0.3">
      <c r="B109" s="149"/>
    </row>
    <row r="110" spans="2:2" x14ac:dyDescent="0.3">
      <c r="B110" s="149"/>
    </row>
    <row r="111" spans="2:2" x14ac:dyDescent="0.3">
      <c r="B111" s="149"/>
    </row>
    <row r="112" spans="2:2" x14ac:dyDescent="0.3">
      <c r="B112" s="149"/>
    </row>
    <row r="113" spans="2:2" x14ac:dyDescent="0.3">
      <c r="B113" s="149"/>
    </row>
    <row r="114" spans="2:2" x14ac:dyDescent="0.3">
      <c r="B114" s="149"/>
    </row>
    <row r="115" spans="2:2" x14ac:dyDescent="0.3">
      <c r="B115" s="149"/>
    </row>
    <row r="116" spans="2:2" x14ac:dyDescent="0.3">
      <c r="B116" s="149"/>
    </row>
    <row r="117" spans="2:2" x14ac:dyDescent="0.3">
      <c r="B117" s="149"/>
    </row>
    <row r="118" spans="2:2" x14ac:dyDescent="0.3">
      <c r="B118" s="149"/>
    </row>
    <row r="119" spans="2:2" x14ac:dyDescent="0.3">
      <c r="B119" s="149"/>
    </row>
    <row r="120" spans="2:2" x14ac:dyDescent="0.3">
      <c r="B120" s="149"/>
    </row>
    <row r="121" spans="2:2" x14ac:dyDescent="0.3">
      <c r="B121" s="149"/>
    </row>
    <row r="122" spans="2:2" x14ac:dyDescent="0.3">
      <c r="B122" s="149"/>
    </row>
    <row r="123" spans="2:2" x14ac:dyDescent="0.3">
      <c r="B123" s="149"/>
    </row>
    <row r="124" spans="2:2" x14ac:dyDescent="0.3">
      <c r="B124" s="149"/>
    </row>
    <row r="125" spans="2:2" x14ac:dyDescent="0.3">
      <c r="B125" s="149"/>
    </row>
    <row r="126" spans="2:2" x14ac:dyDescent="0.3">
      <c r="B126" s="149"/>
    </row>
    <row r="127" spans="2:2" x14ac:dyDescent="0.3">
      <c r="B127" s="149"/>
    </row>
    <row r="128" spans="2:2" x14ac:dyDescent="0.3">
      <c r="B128" s="149"/>
    </row>
    <row r="129" spans="2:2" x14ac:dyDescent="0.3">
      <c r="B129" s="149"/>
    </row>
    <row r="130" spans="2:2" x14ac:dyDescent="0.3">
      <c r="B130" s="149"/>
    </row>
    <row r="131" spans="2:2" x14ac:dyDescent="0.3">
      <c r="B131" s="149"/>
    </row>
    <row r="132" spans="2:2" x14ac:dyDescent="0.3">
      <c r="B132" s="149"/>
    </row>
    <row r="133" spans="2:2" x14ac:dyDescent="0.3">
      <c r="B133" s="149"/>
    </row>
    <row r="134" spans="2:2" x14ac:dyDescent="0.3">
      <c r="B134" s="149"/>
    </row>
    <row r="135" spans="2:2" x14ac:dyDescent="0.3">
      <c r="B135" s="149"/>
    </row>
    <row r="136" spans="2:2" x14ac:dyDescent="0.3">
      <c r="B136" s="149"/>
    </row>
    <row r="137" spans="2:2" x14ac:dyDescent="0.3">
      <c r="B137" s="149"/>
    </row>
    <row r="138" spans="2:2" x14ac:dyDescent="0.3">
      <c r="B138" s="149"/>
    </row>
    <row r="139" spans="2:2" x14ac:dyDescent="0.3">
      <c r="B139" s="149"/>
    </row>
    <row r="140" spans="2:2" x14ac:dyDescent="0.3">
      <c r="B140" s="149"/>
    </row>
    <row r="141" spans="2:2" x14ac:dyDescent="0.3">
      <c r="B141" s="149"/>
    </row>
    <row r="142" spans="2:2" x14ac:dyDescent="0.3">
      <c r="B142" s="149"/>
    </row>
    <row r="143" spans="2:2" x14ac:dyDescent="0.3">
      <c r="B143" s="149"/>
    </row>
    <row r="144" spans="2:2" x14ac:dyDescent="0.3">
      <c r="B144" s="149"/>
    </row>
    <row r="145" spans="2:2" x14ac:dyDescent="0.3">
      <c r="B145" s="149"/>
    </row>
    <row r="146" spans="2:2" x14ac:dyDescent="0.3">
      <c r="B146" s="149"/>
    </row>
    <row r="147" spans="2:2" x14ac:dyDescent="0.3">
      <c r="B147" s="149"/>
    </row>
    <row r="148" spans="2:2" x14ac:dyDescent="0.3">
      <c r="B148" s="149"/>
    </row>
    <row r="149" spans="2:2" x14ac:dyDescent="0.3">
      <c r="B149" s="149"/>
    </row>
    <row r="150" spans="2:2" x14ac:dyDescent="0.3">
      <c r="B150" s="149"/>
    </row>
    <row r="151" spans="2:2" x14ac:dyDescent="0.3">
      <c r="B151" s="149"/>
    </row>
    <row r="152" spans="2:2" x14ac:dyDescent="0.3">
      <c r="B152" s="149"/>
    </row>
    <row r="153" spans="2:2" x14ac:dyDescent="0.3">
      <c r="B153" s="149"/>
    </row>
    <row r="154" spans="2:2" x14ac:dyDescent="0.3">
      <c r="B154" s="149"/>
    </row>
    <row r="155" spans="2:2" x14ac:dyDescent="0.3">
      <c r="B155" s="149"/>
    </row>
    <row r="156" spans="2:2" x14ac:dyDescent="0.3">
      <c r="B156" s="149"/>
    </row>
    <row r="157" spans="2:2" x14ac:dyDescent="0.3">
      <c r="B157" s="149"/>
    </row>
    <row r="158" spans="2:2" x14ac:dyDescent="0.3">
      <c r="B158" s="149"/>
    </row>
    <row r="159" spans="2:2" x14ac:dyDescent="0.3">
      <c r="B159" s="149"/>
    </row>
    <row r="160" spans="2:2" x14ac:dyDescent="0.3">
      <c r="B160" s="149"/>
    </row>
    <row r="161" spans="2:2" x14ac:dyDescent="0.3">
      <c r="B161" s="149"/>
    </row>
    <row r="162" spans="2:2" x14ac:dyDescent="0.3">
      <c r="B162" s="149"/>
    </row>
    <row r="163" spans="2:2" x14ac:dyDescent="0.3">
      <c r="B163" s="149"/>
    </row>
    <row r="164" spans="2:2" x14ac:dyDescent="0.3">
      <c r="B164" s="149"/>
    </row>
    <row r="165" spans="2:2" x14ac:dyDescent="0.3">
      <c r="B165" s="149"/>
    </row>
    <row r="166" spans="2:2" x14ac:dyDescent="0.3">
      <c r="B166" s="149"/>
    </row>
    <row r="167" spans="2:2" x14ac:dyDescent="0.3">
      <c r="B167" s="149"/>
    </row>
    <row r="168" spans="2:2" x14ac:dyDescent="0.3">
      <c r="B168" s="149"/>
    </row>
    <row r="169" spans="2:2" x14ac:dyDescent="0.3">
      <c r="B169" s="149"/>
    </row>
    <row r="170" spans="2:2" x14ac:dyDescent="0.3">
      <c r="B170" s="149"/>
    </row>
    <row r="171" spans="2:2" x14ac:dyDescent="0.3">
      <c r="B171" s="149"/>
    </row>
    <row r="172" spans="2:2" x14ac:dyDescent="0.3">
      <c r="B172" s="149"/>
    </row>
    <row r="173" spans="2:2" x14ac:dyDescent="0.3">
      <c r="B173" s="149"/>
    </row>
    <row r="174" spans="2:2" x14ac:dyDescent="0.3">
      <c r="B174" s="149"/>
    </row>
    <row r="175" spans="2:2" x14ac:dyDescent="0.3">
      <c r="B175" s="149"/>
    </row>
    <row r="176" spans="2:2" x14ac:dyDescent="0.3">
      <c r="B176" s="149"/>
    </row>
    <row r="177" spans="2:2" x14ac:dyDescent="0.3">
      <c r="B177" s="149"/>
    </row>
    <row r="178" spans="2:2" x14ac:dyDescent="0.3">
      <c r="B178" s="149"/>
    </row>
    <row r="179" spans="2:2" x14ac:dyDescent="0.3">
      <c r="B179" s="149"/>
    </row>
    <row r="180" spans="2:2" x14ac:dyDescent="0.3">
      <c r="B180" s="149"/>
    </row>
    <row r="181" spans="2:2" x14ac:dyDescent="0.3">
      <c r="B181" s="149"/>
    </row>
    <row r="182" spans="2:2" x14ac:dyDescent="0.3">
      <c r="B182" s="149"/>
    </row>
    <row r="183" spans="2:2" x14ac:dyDescent="0.3">
      <c r="B183" s="149"/>
    </row>
    <row r="184" spans="2:2" x14ac:dyDescent="0.3">
      <c r="B184" s="149"/>
    </row>
    <row r="185" spans="2:2" x14ac:dyDescent="0.3">
      <c r="B185" s="149"/>
    </row>
    <row r="186" spans="2:2" x14ac:dyDescent="0.3">
      <c r="B186" s="149"/>
    </row>
    <row r="187" spans="2:2" x14ac:dyDescent="0.3">
      <c r="B187" s="149"/>
    </row>
    <row r="188" spans="2:2" x14ac:dyDescent="0.3">
      <c r="B188" s="149"/>
    </row>
    <row r="189" spans="2:2" x14ac:dyDescent="0.3">
      <c r="B189" s="149"/>
    </row>
    <row r="190" spans="2:2" x14ac:dyDescent="0.3">
      <c r="B190" s="149"/>
    </row>
    <row r="191" spans="2:2" x14ac:dyDescent="0.3">
      <c r="B191" s="149"/>
    </row>
    <row r="192" spans="2:2" x14ac:dyDescent="0.3">
      <c r="B192" s="149"/>
    </row>
    <row r="193" spans="2:2" x14ac:dyDescent="0.3">
      <c r="B193" s="149"/>
    </row>
    <row r="194" spans="2:2" x14ac:dyDescent="0.3">
      <c r="B194" s="149"/>
    </row>
    <row r="195" spans="2:2" x14ac:dyDescent="0.3">
      <c r="B195" s="149"/>
    </row>
    <row r="196" spans="2:2" x14ac:dyDescent="0.3">
      <c r="B196" s="149"/>
    </row>
    <row r="197" spans="2:2" x14ac:dyDescent="0.3">
      <c r="B197" s="149"/>
    </row>
    <row r="198" spans="2:2" x14ac:dyDescent="0.3">
      <c r="B198" s="149"/>
    </row>
    <row r="199" spans="2:2" x14ac:dyDescent="0.3">
      <c r="B199" s="149"/>
    </row>
    <row r="200" spans="2:2" x14ac:dyDescent="0.3">
      <c r="B200" s="149"/>
    </row>
    <row r="201" spans="2:2" x14ac:dyDescent="0.3">
      <c r="B201" s="149"/>
    </row>
    <row r="202" spans="2:2" x14ac:dyDescent="0.3">
      <c r="B202" s="149"/>
    </row>
    <row r="203" spans="2:2" x14ac:dyDescent="0.3">
      <c r="B203" s="149"/>
    </row>
    <row r="204" spans="2:2" x14ac:dyDescent="0.3">
      <c r="B204" s="149"/>
    </row>
    <row r="205" spans="2:2" x14ac:dyDescent="0.3">
      <c r="B205" s="149"/>
    </row>
    <row r="206" spans="2:2" x14ac:dyDescent="0.3">
      <c r="B206" s="149"/>
    </row>
    <row r="207" spans="2:2" x14ac:dyDescent="0.3">
      <c r="B207" s="149"/>
    </row>
    <row r="208" spans="2:2" x14ac:dyDescent="0.3">
      <c r="B208" s="149"/>
    </row>
    <row r="209" spans="2:2" x14ac:dyDescent="0.3">
      <c r="B209" s="149"/>
    </row>
    <row r="210" spans="2:2" x14ac:dyDescent="0.3">
      <c r="B210" s="149"/>
    </row>
    <row r="211" spans="2:2" x14ac:dyDescent="0.3">
      <c r="B211" s="149"/>
    </row>
    <row r="212" spans="2:2" x14ac:dyDescent="0.3">
      <c r="B212" s="149"/>
    </row>
    <row r="213" spans="2:2" x14ac:dyDescent="0.3">
      <c r="B213" s="149"/>
    </row>
    <row r="214" spans="2:2" x14ac:dyDescent="0.3">
      <c r="B214" s="149"/>
    </row>
    <row r="215" spans="2:2" x14ac:dyDescent="0.3">
      <c r="B215" s="149"/>
    </row>
    <row r="216" spans="2:2" x14ac:dyDescent="0.3">
      <c r="B216" s="149"/>
    </row>
    <row r="217" spans="2:2" x14ac:dyDescent="0.3">
      <c r="B217" s="149"/>
    </row>
    <row r="218" spans="2:2" x14ac:dyDescent="0.3">
      <c r="B218" s="149"/>
    </row>
    <row r="219" spans="2:2" x14ac:dyDescent="0.3">
      <c r="B219" s="149"/>
    </row>
    <row r="220" spans="2:2" x14ac:dyDescent="0.3">
      <c r="B220" s="149"/>
    </row>
    <row r="221" spans="2:2" x14ac:dyDescent="0.3">
      <c r="B221" s="149"/>
    </row>
    <row r="222" spans="2:2" x14ac:dyDescent="0.3">
      <c r="B222" s="149"/>
    </row>
    <row r="223" spans="2:2" x14ac:dyDescent="0.3">
      <c r="B223" s="149"/>
    </row>
    <row r="224" spans="2:2" x14ac:dyDescent="0.3">
      <c r="B224" s="149"/>
    </row>
    <row r="225" spans="2:2" x14ac:dyDescent="0.3">
      <c r="B225" s="149"/>
    </row>
    <row r="226" spans="2:2" x14ac:dyDescent="0.3">
      <c r="B226" s="149"/>
    </row>
    <row r="227" spans="2:2" x14ac:dyDescent="0.3">
      <c r="B227" s="149"/>
    </row>
    <row r="228" spans="2:2" x14ac:dyDescent="0.3">
      <c r="B228" s="149"/>
    </row>
    <row r="229" spans="2:2" x14ac:dyDescent="0.3">
      <c r="B229" s="149"/>
    </row>
    <row r="230" spans="2:2" x14ac:dyDescent="0.3">
      <c r="B230" s="149"/>
    </row>
    <row r="231" spans="2:2" x14ac:dyDescent="0.3">
      <c r="B231" s="149"/>
    </row>
    <row r="232" spans="2:2" x14ac:dyDescent="0.3">
      <c r="B232" s="149"/>
    </row>
    <row r="233" spans="2:2" x14ac:dyDescent="0.3">
      <c r="B233" s="149"/>
    </row>
    <row r="234" spans="2:2" x14ac:dyDescent="0.3">
      <c r="B234" s="149"/>
    </row>
    <row r="235" spans="2:2" x14ac:dyDescent="0.3">
      <c r="B235" s="149"/>
    </row>
    <row r="236" spans="2:2" x14ac:dyDescent="0.3">
      <c r="B236" s="149"/>
    </row>
    <row r="237" spans="2:2" x14ac:dyDescent="0.3">
      <c r="B237" s="149"/>
    </row>
    <row r="238" spans="2:2" x14ac:dyDescent="0.3">
      <c r="B238" s="149"/>
    </row>
    <row r="239" spans="2:2" x14ac:dyDescent="0.3">
      <c r="B239" s="149"/>
    </row>
    <row r="240" spans="2:2" x14ac:dyDescent="0.3">
      <c r="B240" s="149"/>
    </row>
    <row r="241" spans="2:2" x14ac:dyDescent="0.3">
      <c r="B241" s="149"/>
    </row>
    <row r="242" spans="2:2" x14ac:dyDescent="0.3">
      <c r="B242" s="149"/>
    </row>
    <row r="243" spans="2:2" x14ac:dyDescent="0.3">
      <c r="B243" s="149"/>
    </row>
    <row r="244" spans="2:2" x14ac:dyDescent="0.3">
      <c r="B244" s="149"/>
    </row>
    <row r="245" spans="2:2" x14ac:dyDescent="0.3">
      <c r="B245" s="149"/>
    </row>
    <row r="246" spans="2:2" x14ac:dyDescent="0.3">
      <c r="B246" s="149"/>
    </row>
    <row r="247" spans="2:2" x14ac:dyDescent="0.3">
      <c r="B247" s="149"/>
    </row>
    <row r="248" spans="2:2" x14ac:dyDescent="0.3">
      <c r="B248" s="149"/>
    </row>
    <row r="249" spans="2:2" x14ac:dyDescent="0.3">
      <c r="B249" s="149"/>
    </row>
    <row r="250" spans="2:2" x14ac:dyDescent="0.3">
      <c r="B250" s="149"/>
    </row>
    <row r="251" spans="2:2" x14ac:dyDescent="0.3">
      <c r="B251" s="149"/>
    </row>
    <row r="252" spans="2:2" x14ac:dyDescent="0.3">
      <c r="B252" s="149"/>
    </row>
    <row r="253" spans="2:2" x14ac:dyDescent="0.3">
      <c r="B253" s="149"/>
    </row>
    <row r="254" spans="2:2" x14ac:dyDescent="0.3">
      <c r="B254" s="149"/>
    </row>
    <row r="255" spans="2:2" x14ac:dyDescent="0.3">
      <c r="B255" s="149"/>
    </row>
    <row r="256" spans="2:2" x14ac:dyDescent="0.3">
      <c r="B256" s="149"/>
    </row>
    <row r="257" spans="2:2" x14ac:dyDescent="0.3">
      <c r="B257" s="149"/>
    </row>
    <row r="258" spans="2:2" x14ac:dyDescent="0.3">
      <c r="B258" s="149"/>
    </row>
    <row r="259" spans="2:2" x14ac:dyDescent="0.3">
      <c r="B259" s="149"/>
    </row>
    <row r="260" spans="2:2" x14ac:dyDescent="0.3">
      <c r="B260" s="149"/>
    </row>
    <row r="261" spans="2:2" x14ac:dyDescent="0.3">
      <c r="B261" s="149"/>
    </row>
    <row r="262" spans="2:2" x14ac:dyDescent="0.3">
      <c r="B262" s="149"/>
    </row>
    <row r="263" spans="2:2" x14ac:dyDescent="0.3">
      <c r="B263" s="149"/>
    </row>
    <row r="264" spans="2:2" x14ac:dyDescent="0.3">
      <c r="B264" s="149"/>
    </row>
    <row r="265" spans="2:2" x14ac:dyDescent="0.3">
      <c r="B265" s="149"/>
    </row>
    <row r="266" spans="2:2" x14ac:dyDescent="0.3">
      <c r="B266" s="149"/>
    </row>
    <row r="267" spans="2:2" x14ac:dyDescent="0.3">
      <c r="B267" s="149"/>
    </row>
    <row r="268" spans="2:2" x14ac:dyDescent="0.3">
      <c r="B268" s="149"/>
    </row>
    <row r="269" spans="2:2" x14ac:dyDescent="0.3">
      <c r="B269" s="149"/>
    </row>
    <row r="270" spans="2:2" x14ac:dyDescent="0.3">
      <c r="B270" s="149"/>
    </row>
    <row r="271" spans="2:2" x14ac:dyDescent="0.3">
      <c r="B271" s="149"/>
    </row>
    <row r="272" spans="2:2" x14ac:dyDescent="0.3">
      <c r="B272" s="149"/>
    </row>
    <row r="273" spans="2:2" x14ac:dyDescent="0.3">
      <c r="B273" s="149"/>
    </row>
    <row r="274" spans="2:2" x14ac:dyDescent="0.3">
      <c r="B274" s="149"/>
    </row>
    <row r="275" spans="2:2" x14ac:dyDescent="0.3">
      <c r="B275" s="149"/>
    </row>
    <row r="276" spans="2:2" x14ac:dyDescent="0.3">
      <c r="B276" s="149"/>
    </row>
    <row r="277" spans="2:2" x14ac:dyDescent="0.3">
      <c r="B277" s="149"/>
    </row>
    <row r="278" spans="2:2" x14ac:dyDescent="0.3">
      <c r="B278" s="149"/>
    </row>
    <row r="279" spans="2:2" x14ac:dyDescent="0.3">
      <c r="B279" s="149"/>
    </row>
    <row r="280" spans="2:2" x14ac:dyDescent="0.3">
      <c r="B280" s="149"/>
    </row>
    <row r="281" spans="2:2" x14ac:dyDescent="0.3">
      <c r="B281" s="149"/>
    </row>
    <row r="282" spans="2:2" x14ac:dyDescent="0.3">
      <c r="B282" s="149"/>
    </row>
    <row r="283" spans="2:2" x14ac:dyDescent="0.3">
      <c r="B283" s="149"/>
    </row>
    <row r="284" spans="2:2" x14ac:dyDescent="0.3">
      <c r="B284" s="149"/>
    </row>
    <row r="285" spans="2:2" x14ac:dyDescent="0.3">
      <c r="B285" s="149"/>
    </row>
    <row r="286" spans="2:2" x14ac:dyDescent="0.3">
      <c r="B286" s="149"/>
    </row>
    <row r="287" spans="2:2" x14ac:dyDescent="0.3">
      <c r="B287" s="149"/>
    </row>
    <row r="288" spans="2:2" x14ac:dyDescent="0.3">
      <c r="B288" s="149"/>
    </row>
    <row r="289" spans="2:2" x14ac:dyDescent="0.3">
      <c r="B289" s="149"/>
    </row>
    <row r="290" spans="2:2" x14ac:dyDescent="0.3">
      <c r="B290" s="149"/>
    </row>
    <row r="291" spans="2:2" x14ac:dyDescent="0.3">
      <c r="B291" s="149"/>
    </row>
    <row r="292" spans="2:2" x14ac:dyDescent="0.3">
      <c r="B292" s="149"/>
    </row>
    <row r="293" spans="2:2" x14ac:dyDescent="0.3">
      <c r="B293" s="149"/>
    </row>
    <row r="294" spans="2:2" x14ac:dyDescent="0.3">
      <c r="B294" s="149"/>
    </row>
    <row r="295" spans="2:2" x14ac:dyDescent="0.3">
      <c r="B295" s="149"/>
    </row>
    <row r="296" spans="2:2" x14ac:dyDescent="0.3">
      <c r="B296" s="149"/>
    </row>
    <row r="297" spans="2:2" x14ac:dyDescent="0.3">
      <c r="B297" s="149"/>
    </row>
    <row r="298" spans="2:2" x14ac:dyDescent="0.3">
      <c r="B298" s="149"/>
    </row>
    <row r="299" spans="2:2" x14ac:dyDescent="0.3">
      <c r="B299" s="149"/>
    </row>
    <row r="300" spans="2:2" x14ac:dyDescent="0.3">
      <c r="B300" s="149"/>
    </row>
    <row r="301" spans="2:2" x14ac:dyDescent="0.3">
      <c r="B301" s="149"/>
    </row>
    <row r="302" spans="2:2" x14ac:dyDescent="0.3">
      <c r="B302" s="149"/>
    </row>
    <row r="303" spans="2:2" x14ac:dyDescent="0.3">
      <c r="B303" s="149"/>
    </row>
    <row r="304" spans="2:2" x14ac:dyDescent="0.3">
      <c r="B304" s="149"/>
    </row>
    <row r="305" spans="2:2" x14ac:dyDescent="0.3">
      <c r="B305" s="149"/>
    </row>
    <row r="306" spans="2:2" x14ac:dyDescent="0.3">
      <c r="B306" s="149"/>
    </row>
    <row r="307" spans="2:2" x14ac:dyDescent="0.3">
      <c r="B307" s="149"/>
    </row>
    <row r="308" spans="2:2" x14ac:dyDescent="0.3">
      <c r="B308" s="149"/>
    </row>
    <row r="309" spans="2:2" x14ac:dyDescent="0.3">
      <c r="B309" s="149"/>
    </row>
    <row r="310" spans="2:2" x14ac:dyDescent="0.3">
      <c r="B310" s="149"/>
    </row>
    <row r="311" spans="2:2" x14ac:dyDescent="0.3">
      <c r="B311" s="149"/>
    </row>
    <row r="312" spans="2:2" x14ac:dyDescent="0.3">
      <c r="B312" s="149"/>
    </row>
    <row r="313" spans="2:2" x14ac:dyDescent="0.3">
      <c r="B313" s="149"/>
    </row>
    <row r="314" spans="2:2" x14ac:dyDescent="0.3">
      <c r="B314" s="149"/>
    </row>
    <row r="315" spans="2:2" x14ac:dyDescent="0.3">
      <c r="B315" s="149"/>
    </row>
    <row r="316" spans="2:2" x14ac:dyDescent="0.3">
      <c r="B316" s="149"/>
    </row>
    <row r="317" spans="2:2" x14ac:dyDescent="0.3">
      <c r="B317" s="149"/>
    </row>
    <row r="318" spans="2:2" x14ac:dyDescent="0.3">
      <c r="B318" s="149"/>
    </row>
    <row r="319" spans="2:2" x14ac:dyDescent="0.3">
      <c r="B319" s="149"/>
    </row>
    <row r="320" spans="2:2" x14ac:dyDescent="0.3">
      <c r="B320" s="149"/>
    </row>
    <row r="321" spans="2:2" x14ac:dyDescent="0.3">
      <c r="B321" s="149"/>
    </row>
    <row r="322" spans="2:2" x14ac:dyDescent="0.3">
      <c r="B322" s="149"/>
    </row>
    <row r="323" spans="2:2" x14ac:dyDescent="0.3">
      <c r="B323" s="149"/>
    </row>
    <row r="324" spans="2:2" x14ac:dyDescent="0.3">
      <c r="B324" s="149"/>
    </row>
    <row r="325" spans="2:2" x14ac:dyDescent="0.3">
      <c r="B325" s="149"/>
    </row>
    <row r="326" spans="2:2" x14ac:dyDescent="0.3">
      <c r="B326" s="149"/>
    </row>
    <row r="327" spans="2:2" x14ac:dyDescent="0.3">
      <c r="B327" s="149"/>
    </row>
    <row r="328" spans="2:2" x14ac:dyDescent="0.3">
      <c r="B328" s="149"/>
    </row>
    <row r="329" spans="2:2" x14ac:dyDescent="0.3">
      <c r="B329" s="149"/>
    </row>
    <row r="330" spans="2:2" x14ac:dyDescent="0.3">
      <c r="B330" s="149"/>
    </row>
    <row r="331" spans="2:2" x14ac:dyDescent="0.3">
      <c r="B331" s="149"/>
    </row>
    <row r="332" spans="2:2" x14ac:dyDescent="0.3">
      <c r="B332" s="149"/>
    </row>
    <row r="333" spans="2:2" x14ac:dyDescent="0.3">
      <c r="B333" s="149"/>
    </row>
    <row r="334" spans="2:2" x14ac:dyDescent="0.3">
      <c r="B334" s="149"/>
    </row>
    <row r="335" spans="2:2" x14ac:dyDescent="0.3">
      <c r="B335" s="149"/>
    </row>
    <row r="336" spans="2:2" x14ac:dyDescent="0.3">
      <c r="B336" s="149"/>
    </row>
    <row r="337" spans="2:2" x14ac:dyDescent="0.3">
      <c r="B337" s="149"/>
    </row>
    <row r="338" spans="2:2" x14ac:dyDescent="0.3">
      <c r="B338" s="149"/>
    </row>
    <row r="339" spans="2:2" x14ac:dyDescent="0.3">
      <c r="B339" s="149"/>
    </row>
    <row r="340" spans="2:2" x14ac:dyDescent="0.3">
      <c r="B340" s="149"/>
    </row>
    <row r="341" spans="2:2" x14ac:dyDescent="0.3">
      <c r="B341" s="149"/>
    </row>
    <row r="342" spans="2:2" x14ac:dyDescent="0.3">
      <c r="B342" s="149"/>
    </row>
    <row r="343" spans="2:2" x14ac:dyDescent="0.3">
      <c r="B343" s="149"/>
    </row>
    <row r="344" spans="2:2" x14ac:dyDescent="0.3">
      <c r="B344" s="149"/>
    </row>
    <row r="345" spans="2:2" x14ac:dyDescent="0.3">
      <c r="B345" s="149"/>
    </row>
    <row r="346" spans="2:2" x14ac:dyDescent="0.3">
      <c r="B346" s="149"/>
    </row>
    <row r="347" spans="2:2" x14ac:dyDescent="0.3">
      <c r="B347" s="149"/>
    </row>
    <row r="348" spans="2:2" x14ac:dyDescent="0.3">
      <c r="B348" s="149"/>
    </row>
    <row r="349" spans="2:2" x14ac:dyDescent="0.3">
      <c r="B349" s="149"/>
    </row>
    <row r="350" spans="2:2" x14ac:dyDescent="0.3">
      <c r="B350" s="149"/>
    </row>
    <row r="351" spans="2:2" x14ac:dyDescent="0.3">
      <c r="B351" s="149"/>
    </row>
    <row r="352" spans="2:2" x14ac:dyDescent="0.3">
      <c r="B352" s="149"/>
    </row>
    <row r="353" spans="2:2" x14ac:dyDescent="0.3">
      <c r="B353" s="149"/>
    </row>
    <row r="354" spans="2:2" x14ac:dyDescent="0.3">
      <c r="B354" s="149"/>
    </row>
    <row r="355" spans="2:2" x14ac:dyDescent="0.3">
      <c r="B355" s="149"/>
    </row>
    <row r="356" spans="2:2" x14ac:dyDescent="0.3">
      <c r="B356" s="149"/>
    </row>
    <row r="357" spans="2:2" x14ac:dyDescent="0.3">
      <c r="B357" s="149"/>
    </row>
    <row r="358" spans="2:2" x14ac:dyDescent="0.3">
      <c r="B358" s="149"/>
    </row>
    <row r="359" spans="2:2" x14ac:dyDescent="0.3">
      <c r="B359" s="149"/>
    </row>
    <row r="360" spans="2:2" x14ac:dyDescent="0.3">
      <c r="B360" s="149"/>
    </row>
    <row r="361" spans="2:2" x14ac:dyDescent="0.3">
      <c r="B361" s="149"/>
    </row>
    <row r="362" spans="2:2" x14ac:dyDescent="0.3">
      <c r="B362" s="149"/>
    </row>
    <row r="363" spans="2:2" x14ac:dyDescent="0.3">
      <c r="B363" s="149"/>
    </row>
    <row r="364" spans="2:2" x14ac:dyDescent="0.3">
      <c r="B364" s="149"/>
    </row>
    <row r="365" spans="2:2" x14ac:dyDescent="0.3">
      <c r="B365" s="149"/>
    </row>
    <row r="366" spans="2:2" x14ac:dyDescent="0.3">
      <c r="B366" s="149"/>
    </row>
    <row r="367" spans="2:2" x14ac:dyDescent="0.3">
      <c r="B367" s="149"/>
    </row>
    <row r="368" spans="2:2" x14ac:dyDescent="0.3">
      <c r="B368" s="149"/>
    </row>
    <row r="369" spans="2:2" x14ac:dyDescent="0.3">
      <c r="B369" s="149"/>
    </row>
    <row r="370" spans="2:2" x14ac:dyDescent="0.3">
      <c r="B370" s="149"/>
    </row>
    <row r="371" spans="2:2" x14ac:dyDescent="0.3">
      <c r="B371" s="149"/>
    </row>
    <row r="372" spans="2:2" x14ac:dyDescent="0.3">
      <c r="B372" s="149"/>
    </row>
    <row r="373" spans="2:2" x14ac:dyDescent="0.3">
      <c r="B373" s="149"/>
    </row>
    <row r="374" spans="2:2" x14ac:dyDescent="0.3">
      <c r="B374" s="149"/>
    </row>
    <row r="375" spans="2:2" x14ac:dyDescent="0.3">
      <c r="B375" s="149"/>
    </row>
    <row r="376" spans="2:2" x14ac:dyDescent="0.3">
      <c r="B376" s="149"/>
    </row>
    <row r="377" spans="2:2" x14ac:dyDescent="0.3">
      <c r="B377" s="149"/>
    </row>
    <row r="378" spans="2:2" x14ac:dyDescent="0.3">
      <c r="B378" s="149"/>
    </row>
    <row r="379" spans="2:2" x14ac:dyDescent="0.3">
      <c r="B379" s="149"/>
    </row>
    <row r="380" spans="2:2" x14ac:dyDescent="0.3">
      <c r="B380" s="149"/>
    </row>
    <row r="381" spans="2:2" x14ac:dyDescent="0.3">
      <c r="B381" s="149"/>
    </row>
    <row r="382" spans="2:2" x14ac:dyDescent="0.3">
      <c r="B382" s="149"/>
    </row>
    <row r="383" spans="2:2" x14ac:dyDescent="0.3">
      <c r="B383" s="149"/>
    </row>
    <row r="384" spans="2:2" x14ac:dyDescent="0.3">
      <c r="B384" s="149"/>
    </row>
    <row r="385" spans="2:2" x14ac:dyDescent="0.3">
      <c r="B385" s="149"/>
    </row>
    <row r="386" spans="2:2" x14ac:dyDescent="0.3">
      <c r="B386" s="149"/>
    </row>
    <row r="387" spans="2:2" x14ac:dyDescent="0.3">
      <c r="B387" s="149"/>
    </row>
    <row r="388" spans="2:2" x14ac:dyDescent="0.3">
      <c r="B388" s="149"/>
    </row>
    <row r="389" spans="2:2" x14ac:dyDescent="0.3">
      <c r="B389" s="149"/>
    </row>
    <row r="390" spans="2:2" x14ac:dyDescent="0.3">
      <c r="B390" s="149"/>
    </row>
    <row r="391" spans="2:2" x14ac:dyDescent="0.3">
      <c r="B391" s="149"/>
    </row>
    <row r="392" spans="2:2" x14ac:dyDescent="0.3">
      <c r="B392" s="149"/>
    </row>
    <row r="393" spans="2:2" x14ac:dyDescent="0.3">
      <c r="B393" s="149"/>
    </row>
    <row r="394" spans="2:2" x14ac:dyDescent="0.3">
      <c r="B394" s="149"/>
    </row>
    <row r="395" spans="2:2" x14ac:dyDescent="0.3">
      <c r="B395" s="149"/>
    </row>
    <row r="396" spans="2:2" x14ac:dyDescent="0.3">
      <c r="B396" s="149"/>
    </row>
    <row r="397" spans="2:2" x14ac:dyDescent="0.3">
      <c r="B397" s="149"/>
    </row>
    <row r="398" spans="2:2" x14ac:dyDescent="0.3">
      <c r="B398" s="149"/>
    </row>
    <row r="399" spans="2:2" x14ac:dyDescent="0.3">
      <c r="B399" s="149"/>
    </row>
    <row r="400" spans="2:2" x14ac:dyDescent="0.3">
      <c r="B400" s="149"/>
    </row>
    <row r="401" spans="2:2" x14ac:dyDescent="0.3">
      <c r="B401" s="149"/>
    </row>
    <row r="402" spans="2:2" x14ac:dyDescent="0.3">
      <c r="B402" s="149"/>
    </row>
    <row r="403" spans="2:2" x14ac:dyDescent="0.3">
      <c r="B403" s="149"/>
    </row>
    <row r="404" spans="2:2" x14ac:dyDescent="0.3">
      <c r="B404" s="149"/>
    </row>
    <row r="405" spans="2:2" x14ac:dyDescent="0.3">
      <c r="B405" s="149"/>
    </row>
    <row r="406" spans="2:2" x14ac:dyDescent="0.3">
      <c r="B406" s="149"/>
    </row>
    <row r="407" spans="2:2" x14ac:dyDescent="0.3">
      <c r="B407" s="149"/>
    </row>
    <row r="408" spans="2:2" x14ac:dyDescent="0.3">
      <c r="B408" s="149"/>
    </row>
    <row r="409" spans="2:2" x14ac:dyDescent="0.3">
      <c r="B409" s="149"/>
    </row>
    <row r="410" spans="2:2" x14ac:dyDescent="0.3">
      <c r="B410" s="149"/>
    </row>
    <row r="411" spans="2:2" x14ac:dyDescent="0.3">
      <c r="B411" s="149"/>
    </row>
    <row r="412" spans="2:2" x14ac:dyDescent="0.3">
      <c r="B412" s="149"/>
    </row>
    <row r="413" spans="2:2" x14ac:dyDescent="0.3">
      <c r="B413" s="149"/>
    </row>
    <row r="414" spans="2:2" x14ac:dyDescent="0.3">
      <c r="B414" s="149"/>
    </row>
    <row r="415" spans="2:2" x14ac:dyDescent="0.3">
      <c r="B415" s="149"/>
    </row>
    <row r="416" spans="2:2" x14ac:dyDescent="0.3">
      <c r="B416" s="149"/>
    </row>
    <row r="417" spans="2:2" x14ac:dyDescent="0.3">
      <c r="B417" s="149"/>
    </row>
    <row r="418" spans="2:2" x14ac:dyDescent="0.3">
      <c r="B418" s="149"/>
    </row>
    <row r="419" spans="2:2" x14ac:dyDescent="0.3">
      <c r="B419" s="149"/>
    </row>
    <row r="420" spans="2:2" x14ac:dyDescent="0.3">
      <c r="B420" s="149"/>
    </row>
    <row r="421" spans="2:2" x14ac:dyDescent="0.3">
      <c r="B421" s="149"/>
    </row>
    <row r="422" spans="2:2" x14ac:dyDescent="0.3">
      <c r="B422" s="149"/>
    </row>
    <row r="423" spans="2:2" x14ac:dyDescent="0.3">
      <c r="B423" s="149"/>
    </row>
    <row r="424" spans="2:2" x14ac:dyDescent="0.3">
      <c r="B424" s="149"/>
    </row>
    <row r="425" spans="2:2" x14ac:dyDescent="0.3">
      <c r="B425" s="149"/>
    </row>
    <row r="426" spans="2:2" x14ac:dyDescent="0.3">
      <c r="B426" s="149"/>
    </row>
    <row r="427" spans="2:2" x14ac:dyDescent="0.3">
      <c r="B427" s="149"/>
    </row>
    <row r="428" spans="2:2" x14ac:dyDescent="0.3">
      <c r="B428" s="149"/>
    </row>
    <row r="429" spans="2:2" x14ac:dyDescent="0.3">
      <c r="B429" s="149"/>
    </row>
    <row r="430" spans="2:2" x14ac:dyDescent="0.3">
      <c r="B430" s="149"/>
    </row>
    <row r="431" spans="2:2" x14ac:dyDescent="0.3">
      <c r="B431" s="149"/>
    </row>
    <row r="432" spans="2:2" x14ac:dyDescent="0.3">
      <c r="B432" s="149"/>
    </row>
    <row r="433" spans="2:2" x14ac:dyDescent="0.3">
      <c r="B433" s="149"/>
    </row>
    <row r="434" spans="2:2" x14ac:dyDescent="0.3">
      <c r="B434" s="149"/>
    </row>
    <row r="435" spans="2:2" x14ac:dyDescent="0.3">
      <c r="B435" s="149"/>
    </row>
    <row r="436" spans="2:2" x14ac:dyDescent="0.3">
      <c r="B436" s="149"/>
    </row>
    <row r="437" spans="2:2" x14ac:dyDescent="0.3">
      <c r="B437" s="149"/>
    </row>
    <row r="438" spans="2:2" x14ac:dyDescent="0.3">
      <c r="B438" s="149"/>
    </row>
    <row r="439" spans="2:2" x14ac:dyDescent="0.3">
      <c r="B439" s="149"/>
    </row>
    <row r="440" spans="2:2" x14ac:dyDescent="0.3">
      <c r="B440" s="149"/>
    </row>
    <row r="441" spans="2:2" x14ac:dyDescent="0.3">
      <c r="B441" s="149"/>
    </row>
    <row r="442" spans="2:2" x14ac:dyDescent="0.3">
      <c r="B442" s="149"/>
    </row>
    <row r="443" spans="2:2" x14ac:dyDescent="0.3">
      <c r="B443" s="149"/>
    </row>
    <row r="444" spans="2:2" x14ac:dyDescent="0.3">
      <c r="B444" s="149"/>
    </row>
    <row r="445" spans="2:2" x14ac:dyDescent="0.3">
      <c r="B445" s="149"/>
    </row>
    <row r="446" spans="2:2" x14ac:dyDescent="0.3">
      <c r="B446" s="149"/>
    </row>
    <row r="447" spans="2:2" x14ac:dyDescent="0.3">
      <c r="B447" s="149"/>
    </row>
    <row r="448" spans="2:2" x14ac:dyDescent="0.3">
      <c r="B448" s="149"/>
    </row>
    <row r="449" spans="2:2" x14ac:dyDescent="0.3">
      <c r="B449" s="149"/>
    </row>
    <row r="450" spans="2:2" x14ac:dyDescent="0.3">
      <c r="B450" s="149"/>
    </row>
    <row r="451" spans="2:2" x14ac:dyDescent="0.3">
      <c r="B451" s="149"/>
    </row>
    <row r="452" spans="2:2" x14ac:dyDescent="0.3">
      <c r="B452" s="149"/>
    </row>
    <row r="453" spans="2:2" x14ac:dyDescent="0.3">
      <c r="B453" s="149"/>
    </row>
    <row r="454" spans="2:2" x14ac:dyDescent="0.3">
      <c r="B454" s="149"/>
    </row>
    <row r="455" spans="2:2" x14ac:dyDescent="0.3">
      <c r="B455" s="149"/>
    </row>
    <row r="456" spans="2:2" x14ac:dyDescent="0.3">
      <c r="B456" s="149"/>
    </row>
    <row r="457" spans="2:2" x14ac:dyDescent="0.3">
      <c r="B457" s="149"/>
    </row>
    <row r="458" spans="2:2" x14ac:dyDescent="0.3">
      <c r="B458" s="149"/>
    </row>
    <row r="459" spans="2:2" x14ac:dyDescent="0.3">
      <c r="B459" s="149"/>
    </row>
    <row r="460" spans="2:2" x14ac:dyDescent="0.3">
      <c r="B460" s="149"/>
    </row>
    <row r="461" spans="2:2" x14ac:dyDescent="0.3">
      <c r="B461" s="149"/>
    </row>
    <row r="462" spans="2:2" x14ac:dyDescent="0.3">
      <c r="B462" s="149"/>
    </row>
    <row r="463" spans="2:2" x14ac:dyDescent="0.3">
      <c r="B463" s="149"/>
    </row>
    <row r="464" spans="2:2" x14ac:dyDescent="0.3">
      <c r="B464" s="149"/>
    </row>
    <row r="465" spans="2:2" x14ac:dyDescent="0.3">
      <c r="B465" s="149"/>
    </row>
    <row r="466" spans="2:2" x14ac:dyDescent="0.3">
      <c r="B466" s="149"/>
    </row>
    <row r="467" spans="2:2" x14ac:dyDescent="0.3">
      <c r="B467" s="149"/>
    </row>
    <row r="468" spans="2:2" x14ac:dyDescent="0.3">
      <c r="B468" s="149"/>
    </row>
    <row r="469" spans="2:2" x14ac:dyDescent="0.3">
      <c r="B469" s="149"/>
    </row>
    <row r="470" spans="2:2" x14ac:dyDescent="0.3">
      <c r="B470" s="149"/>
    </row>
    <row r="471" spans="2:2" x14ac:dyDescent="0.3">
      <c r="B471" s="149"/>
    </row>
    <row r="472" spans="2:2" x14ac:dyDescent="0.3">
      <c r="B472" s="149"/>
    </row>
    <row r="473" spans="2:2" x14ac:dyDescent="0.3">
      <c r="B473" s="149"/>
    </row>
    <row r="474" spans="2:2" x14ac:dyDescent="0.3">
      <c r="B474" s="149"/>
    </row>
    <row r="475" spans="2:2" x14ac:dyDescent="0.3">
      <c r="B475" s="149"/>
    </row>
    <row r="476" spans="2:2" x14ac:dyDescent="0.3">
      <c r="B476" s="149"/>
    </row>
    <row r="477" spans="2:2" x14ac:dyDescent="0.3">
      <c r="B477" s="149"/>
    </row>
    <row r="478" spans="2:2" x14ac:dyDescent="0.3">
      <c r="B478" s="149"/>
    </row>
    <row r="479" spans="2:2" x14ac:dyDescent="0.3">
      <c r="B479" s="149"/>
    </row>
    <row r="480" spans="2:2" x14ac:dyDescent="0.3">
      <c r="B480" s="149"/>
    </row>
    <row r="481" spans="2:2" x14ac:dyDescent="0.3">
      <c r="B481" s="149"/>
    </row>
    <row r="482" spans="2:2" x14ac:dyDescent="0.3">
      <c r="B482" s="149"/>
    </row>
    <row r="483" spans="2:2" x14ac:dyDescent="0.3">
      <c r="B483" s="149"/>
    </row>
    <row r="484" spans="2:2" x14ac:dyDescent="0.3">
      <c r="B484" s="149"/>
    </row>
    <row r="485" spans="2:2" x14ac:dyDescent="0.3">
      <c r="B485" s="149"/>
    </row>
    <row r="486" spans="2:2" x14ac:dyDescent="0.3">
      <c r="B486" s="149"/>
    </row>
    <row r="487" spans="2:2" x14ac:dyDescent="0.3">
      <c r="B487" s="149"/>
    </row>
    <row r="488" spans="2:2" x14ac:dyDescent="0.3">
      <c r="B488" s="149"/>
    </row>
    <row r="489" spans="2:2" x14ac:dyDescent="0.3">
      <c r="B489" s="149"/>
    </row>
    <row r="490" spans="2:2" x14ac:dyDescent="0.3">
      <c r="B490" s="149"/>
    </row>
    <row r="491" spans="2:2" x14ac:dyDescent="0.3">
      <c r="B491" s="149"/>
    </row>
    <row r="492" spans="2:2" x14ac:dyDescent="0.3">
      <c r="B492" s="149"/>
    </row>
    <row r="493" spans="2:2" x14ac:dyDescent="0.3">
      <c r="B493" s="149"/>
    </row>
    <row r="494" spans="2:2" x14ac:dyDescent="0.3">
      <c r="B494" s="149"/>
    </row>
    <row r="495" spans="2:2" x14ac:dyDescent="0.3">
      <c r="B495" s="149"/>
    </row>
    <row r="496" spans="2:2" x14ac:dyDescent="0.3">
      <c r="B496" s="149"/>
    </row>
    <row r="497" spans="2:2" x14ac:dyDescent="0.3">
      <c r="B497" s="149"/>
    </row>
    <row r="498" spans="2:2" x14ac:dyDescent="0.3">
      <c r="B498" s="149"/>
    </row>
    <row r="499" spans="2:2" x14ac:dyDescent="0.3">
      <c r="B499" s="149"/>
    </row>
    <row r="500" spans="2:2" x14ac:dyDescent="0.3">
      <c r="B500" s="149"/>
    </row>
    <row r="501" spans="2:2" x14ac:dyDescent="0.3">
      <c r="B501" s="149"/>
    </row>
    <row r="502" spans="2:2" x14ac:dyDescent="0.3">
      <c r="B502" s="149"/>
    </row>
    <row r="503" spans="2:2" x14ac:dyDescent="0.3">
      <c r="B503" s="149"/>
    </row>
    <row r="504" spans="2:2" x14ac:dyDescent="0.3">
      <c r="B504" s="149"/>
    </row>
    <row r="505" spans="2:2" x14ac:dyDescent="0.3">
      <c r="B505" s="149"/>
    </row>
    <row r="506" spans="2:2" x14ac:dyDescent="0.3">
      <c r="B506" s="149"/>
    </row>
    <row r="507" spans="2:2" x14ac:dyDescent="0.3">
      <c r="B507" s="149"/>
    </row>
    <row r="508" spans="2:2" x14ac:dyDescent="0.3">
      <c r="B508" s="149"/>
    </row>
    <row r="509" spans="2:2" x14ac:dyDescent="0.3">
      <c r="B509" s="149"/>
    </row>
    <row r="510" spans="2:2" x14ac:dyDescent="0.3">
      <c r="B510" s="149"/>
    </row>
    <row r="511" spans="2:2" x14ac:dyDescent="0.3">
      <c r="B511" s="149"/>
    </row>
    <row r="512" spans="2:2" x14ac:dyDescent="0.3">
      <c r="B512" s="149"/>
    </row>
    <row r="513" spans="2:2" x14ac:dyDescent="0.3">
      <c r="B513" s="149"/>
    </row>
    <row r="514" spans="2:2" x14ac:dyDescent="0.3">
      <c r="B514" s="149"/>
    </row>
    <row r="515" spans="2:2" x14ac:dyDescent="0.3">
      <c r="B515" s="149"/>
    </row>
    <row r="516" spans="2:2" x14ac:dyDescent="0.3">
      <c r="B516" s="149"/>
    </row>
    <row r="517" spans="2:2" x14ac:dyDescent="0.3">
      <c r="B517" s="149"/>
    </row>
    <row r="518" spans="2:2" x14ac:dyDescent="0.3">
      <c r="B518" s="149"/>
    </row>
    <row r="519" spans="2:2" x14ac:dyDescent="0.3">
      <c r="B519" s="149"/>
    </row>
    <row r="520" spans="2:2" x14ac:dyDescent="0.3">
      <c r="B520" s="149"/>
    </row>
    <row r="521" spans="2:2" x14ac:dyDescent="0.3">
      <c r="B521" s="149"/>
    </row>
    <row r="522" spans="2:2" x14ac:dyDescent="0.3">
      <c r="B522" s="149"/>
    </row>
    <row r="523" spans="2:2" x14ac:dyDescent="0.3">
      <c r="B523" s="149"/>
    </row>
    <row r="524" spans="2:2" x14ac:dyDescent="0.3">
      <c r="B524" s="149"/>
    </row>
    <row r="525" spans="2:2" x14ac:dyDescent="0.3">
      <c r="B525" s="149"/>
    </row>
    <row r="526" spans="2:2" x14ac:dyDescent="0.3">
      <c r="B526" s="149"/>
    </row>
    <row r="527" spans="2:2" x14ac:dyDescent="0.3">
      <c r="B527" s="149"/>
    </row>
    <row r="528" spans="2:2" x14ac:dyDescent="0.3">
      <c r="B528" s="149"/>
    </row>
    <row r="529" spans="2:2" x14ac:dyDescent="0.3">
      <c r="B529" s="149"/>
    </row>
    <row r="530" spans="2:2" x14ac:dyDescent="0.3">
      <c r="B530" s="149"/>
    </row>
    <row r="531" spans="2:2" x14ac:dyDescent="0.3">
      <c r="B531" s="149"/>
    </row>
    <row r="532" spans="2:2" x14ac:dyDescent="0.3">
      <c r="B532" s="149"/>
    </row>
    <row r="533" spans="2:2" x14ac:dyDescent="0.3">
      <c r="B533" s="149"/>
    </row>
    <row r="534" spans="2:2" x14ac:dyDescent="0.3">
      <c r="B534" s="149"/>
    </row>
    <row r="535" spans="2:2" x14ac:dyDescent="0.3">
      <c r="B535" s="149"/>
    </row>
    <row r="536" spans="2:2" x14ac:dyDescent="0.3">
      <c r="B536" s="149"/>
    </row>
    <row r="537" spans="2:2" x14ac:dyDescent="0.3">
      <c r="B537" s="149"/>
    </row>
    <row r="538" spans="2:2" x14ac:dyDescent="0.3">
      <c r="B538" s="149"/>
    </row>
    <row r="539" spans="2:2" x14ac:dyDescent="0.3">
      <c r="B539" s="149"/>
    </row>
    <row r="540" spans="2:2" x14ac:dyDescent="0.3">
      <c r="B540" s="149"/>
    </row>
    <row r="541" spans="2:2" x14ac:dyDescent="0.3">
      <c r="B541" s="149"/>
    </row>
    <row r="542" spans="2:2" x14ac:dyDescent="0.3">
      <c r="B542" s="149"/>
    </row>
    <row r="543" spans="2:2" x14ac:dyDescent="0.3">
      <c r="B543" s="149"/>
    </row>
    <row r="544" spans="2:2" x14ac:dyDescent="0.3">
      <c r="B544" s="149"/>
    </row>
    <row r="545" spans="2:2" x14ac:dyDescent="0.3">
      <c r="B545" s="149"/>
    </row>
    <row r="546" spans="2:2" x14ac:dyDescent="0.3">
      <c r="B546" s="149"/>
    </row>
    <row r="547" spans="2:2" x14ac:dyDescent="0.3">
      <c r="B547" s="149"/>
    </row>
    <row r="548" spans="2:2" x14ac:dyDescent="0.3">
      <c r="B548" s="149"/>
    </row>
    <row r="549" spans="2:2" x14ac:dyDescent="0.3">
      <c r="B549" s="149"/>
    </row>
    <row r="550" spans="2:2" x14ac:dyDescent="0.3">
      <c r="B550" s="149"/>
    </row>
    <row r="551" spans="2:2" x14ac:dyDescent="0.3">
      <c r="B551" s="149"/>
    </row>
    <row r="552" spans="2:2" x14ac:dyDescent="0.3">
      <c r="B552" s="149"/>
    </row>
    <row r="553" spans="2:2" x14ac:dyDescent="0.3">
      <c r="B553" s="149"/>
    </row>
    <row r="554" spans="2:2" x14ac:dyDescent="0.3">
      <c r="B554" s="149"/>
    </row>
    <row r="555" spans="2:2" x14ac:dyDescent="0.3">
      <c r="B555" s="149"/>
    </row>
    <row r="556" spans="2:2" x14ac:dyDescent="0.3">
      <c r="B556" s="149"/>
    </row>
    <row r="557" spans="2:2" x14ac:dyDescent="0.3">
      <c r="B557" s="149"/>
    </row>
    <row r="558" spans="2:2" x14ac:dyDescent="0.3">
      <c r="B558" s="149"/>
    </row>
    <row r="559" spans="2:2" x14ac:dyDescent="0.3">
      <c r="B559" s="149"/>
    </row>
    <row r="560" spans="2:2" x14ac:dyDescent="0.3">
      <c r="B560" s="149"/>
    </row>
    <row r="561" spans="2:2" x14ac:dyDescent="0.3">
      <c r="B561" s="149"/>
    </row>
    <row r="562" spans="2:2" x14ac:dyDescent="0.3">
      <c r="B562" s="149"/>
    </row>
    <row r="563" spans="2:2" x14ac:dyDescent="0.3">
      <c r="B563" s="149"/>
    </row>
    <row r="564" spans="2:2" x14ac:dyDescent="0.3">
      <c r="B564" s="149"/>
    </row>
    <row r="565" spans="2:2" x14ac:dyDescent="0.3">
      <c r="B565" s="149"/>
    </row>
    <row r="566" spans="2:2" x14ac:dyDescent="0.3">
      <c r="B566" s="149"/>
    </row>
    <row r="567" spans="2:2" x14ac:dyDescent="0.3">
      <c r="B567" s="149"/>
    </row>
    <row r="568" spans="2:2" x14ac:dyDescent="0.3">
      <c r="B568" s="149"/>
    </row>
    <row r="569" spans="2:2" x14ac:dyDescent="0.3">
      <c r="B569" s="149"/>
    </row>
    <row r="570" spans="2:2" x14ac:dyDescent="0.3">
      <c r="B570" s="149"/>
    </row>
    <row r="571" spans="2:2" x14ac:dyDescent="0.3">
      <c r="B571" s="149"/>
    </row>
    <row r="572" spans="2:2" x14ac:dyDescent="0.3">
      <c r="B572" s="149"/>
    </row>
    <row r="573" spans="2:2" x14ac:dyDescent="0.3">
      <c r="B573" s="149"/>
    </row>
    <row r="574" spans="2:2" x14ac:dyDescent="0.3">
      <c r="B574" s="149"/>
    </row>
    <row r="575" spans="2:2" x14ac:dyDescent="0.3">
      <c r="B575" s="149"/>
    </row>
    <row r="576" spans="2:2" x14ac:dyDescent="0.3">
      <c r="B576" s="149"/>
    </row>
    <row r="577" spans="2:2" x14ac:dyDescent="0.3">
      <c r="B577" s="149"/>
    </row>
    <row r="578" spans="2:2" x14ac:dyDescent="0.3">
      <c r="B578" s="149"/>
    </row>
    <row r="579" spans="2:2" x14ac:dyDescent="0.3">
      <c r="B579" s="149"/>
    </row>
    <row r="580" spans="2:2" x14ac:dyDescent="0.3">
      <c r="B580" s="149"/>
    </row>
    <row r="581" spans="2:2" x14ac:dyDescent="0.3">
      <c r="B581" s="149"/>
    </row>
    <row r="582" spans="2:2" x14ac:dyDescent="0.3">
      <c r="B582" s="149"/>
    </row>
    <row r="583" spans="2:2" x14ac:dyDescent="0.3">
      <c r="B583" s="149"/>
    </row>
    <row r="584" spans="2:2" x14ac:dyDescent="0.3">
      <c r="B584" s="149"/>
    </row>
    <row r="585" spans="2:2" x14ac:dyDescent="0.3">
      <c r="B585" s="149"/>
    </row>
    <row r="586" spans="2:2" x14ac:dyDescent="0.3">
      <c r="B586" s="149"/>
    </row>
    <row r="587" spans="2:2" x14ac:dyDescent="0.3">
      <c r="B587" s="149"/>
    </row>
    <row r="588" spans="2:2" x14ac:dyDescent="0.3">
      <c r="B588" s="149"/>
    </row>
    <row r="589" spans="2:2" x14ac:dyDescent="0.3">
      <c r="B589" s="149"/>
    </row>
    <row r="590" spans="2:2" x14ac:dyDescent="0.3">
      <c r="B590" s="149"/>
    </row>
    <row r="591" spans="2:2" x14ac:dyDescent="0.3">
      <c r="B591" s="149"/>
    </row>
    <row r="592" spans="2:2" x14ac:dyDescent="0.3">
      <c r="B592" s="149"/>
    </row>
    <row r="593" spans="2:2" x14ac:dyDescent="0.3">
      <c r="B593" s="149"/>
    </row>
    <row r="594" spans="2:2" x14ac:dyDescent="0.3">
      <c r="B594" s="149"/>
    </row>
    <row r="595" spans="2:2" x14ac:dyDescent="0.3">
      <c r="B595" s="149"/>
    </row>
    <row r="596" spans="2:2" x14ac:dyDescent="0.3">
      <c r="B596" s="149"/>
    </row>
    <row r="597" spans="2:2" x14ac:dyDescent="0.3">
      <c r="B597" s="149"/>
    </row>
    <row r="598" spans="2:2" x14ac:dyDescent="0.3">
      <c r="B598" s="149"/>
    </row>
    <row r="599" spans="2:2" x14ac:dyDescent="0.3">
      <c r="B599" s="149"/>
    </row>
    <row r="600" spans="2:2" x14ac:dyDescent="0.3">
      <c r="B600" s="149"/>
    </row>
    <row r="601" spans="2:2" x14ac:dyDescent="0.3">
      <c r="B601" s="149"/>
    </row>
    <row r="602" spans="2:2" x14ac:dyDescent="0.3">
      <c r="B602" s="149"/>
    </row>
    <row r="603" spans="2:2" x14ac:dyDescent="0.3">
      <c r="B603" s="149"/>
    </row>
    <row r="604" spans="2:2" x14ac:dyDescent="0.3">
      <c r="B604" s="149"/>
    </row>
    <row r="605" spans="2:2" x14ac:dyDescent="0.3">
      <c r="B605" s="149"/>
    </row>
    <row r="606" spans="2:2" x14ac:dyDescent="0.3">
      <c r="B606" s="149"/>
    </row>
    <row r="607" spans="2:2" x14ac:dyDescent="0.3">
      <c r="B607" s="149"/>
    </row>
    <row r="608" spans="2:2" x14ac:dyDescent="0.3">
      <c r="B608" s="149"/>
    </row>
    <row r="609" spans="2:2" x14ac:dyDescent="0.3">
      <c r="B609" s="149"/>
    </row>
    <row r="610" spans="2:2" x14ac:dyDescent="0.3">
      <c r="B610" s="149"/>
    </row>
    <row r="611" spans="2:2" x14ac:dyDescent="0.3">
      <c r="B611" s="149"/>
    </row>
    <row r="612" spans="2:2" x14ac:dyDescent="0.3">
      <c r="B612" s="149"/>
    </row>
    <row r="613" spans="2:2" x14ac:dyDescent="0.3">
      <c r="B613" s="149"/>
    </row>
    <row r="614" spans="2:2" x14ac:dyDescent="0.3">
      <c r="B614" s="149"/>
    </row>
    <row r="615" spans="2:2" x14ac:dyDescent="0.3">
      <c r="B615" s="149"/>
    </row>
    <row r="616" spans="2:2" x14ac:dyDescent="0.3">
      <c r="B616" s="149"/>
    </row>
    <row r="617" spans="2:2" x14ac:dyDescent="0.3">
      <c r="B617" s="149"/>
    </row>
    <row r="618" spans="2:2" x14ac:dyDescent="0.3">
      <c r="B618" s="149"/>
    </row>
    <row r="619" spans="2:2" x14ac:dyDescent="0.3">
      <c r="B619" s="149"/>
    </row>
    <row r="620" spans="2:2" x14ac:dyDescent="0.3">
      <c r="B620" s="149"/>
    </row>
    <row r="621" spans="2:2" x14ac:dyDescent="0.3">
      <c r="B621" s="149"/>
    </row>
    <row r="622" spans="2:2" x14ac:dyDescent="0.3">
      <c r="B622" s="149"/>
    </row>
    <row r="623" spans="2:2" x14ac:dyDescent="0.3">
      <c r="B623" s="149"/>
    </row>
    <row r="624" spans="2:2" x14ac:dyDescent="0.3">
      <c r="B624" s="149"/>
    </row>
    <row r="625" spans="2:2" x14ac:dyDescent="0.3">
      <c r="B625" s="149"/>
    </row>
    <row r="626" spans="2:2" x14ac:dyDescent="0.3">
      <c r="B626" s="149"/>
    </row>
    <row r="627" spans="2:2" x14ac:dyDescent="0.3">
      <c r="B627" s="149"/>
    </row>
    <row r="628" spans="2:2" x14ac:dyDescent="0.3">
      <c r="B628" s="149"/>
    </row>
    <row r="629" spans="2:2" x14ac:dyDescent="0.3">
      <c r="B629" s="149"/>
    </row>
    <row r="630" spans="2:2" x14ac:dyDescent="0.3">
      <c r="B630" s="149"/>
    </row>
    <row r="631" spans="2:2" x14ac:dyDescent="0.3">
      <c r="B631" s="149"/>
    </row>
    <row r="632" spans="2:2" x14ac:dyDescent="0.3">
      <c r="B632" s="149"/>
    </row>
    <row r="633" spans="2:2" x14ac:dyDescent="0.3">
      <c r="B633" s="149"/>
    </row>
    <row r="634" spans="2:2" x14ac:dyDescent="0.3">
      <c r="B634" s="149"/>
    </row>
    <row r="635" spans="2:2" x14ac:dyDescent="0.3">
      <c r="B635" s="149"/>
    </row>
    <row r="636" spans="2:2" x14ac:dyDescent="0.3">
      <c r="B636" s="149"/>
    </row>
    <row r="637" spans="2:2" x14ac:dyDescent="0.3">
      <c r="B637" s="149"/>
    </row>
    <row r="638" spans="2:2" x14ac:dyDescent="0.3">
      <c r="B638" s="149"/>
    </row>
    <row r="639" spans="2:2" x14ac:dyDescent="0.3">
      <c r="B639" s="149"/>
    </row>
    <row r="640" spans="2:2" x14ac:dyDescent="0.3">
      <c r="B640" s="149"/>
    </row>
    <row r="641" spans="2:2" x14ac:dyDescent="0.3">
      <c r="B641" s="149"/>
    </row>
    <row r="642" spans="2:2" x14ac:dyDescent="0.3">
      <c r="B642" s="149"/>
    </row>
    <row r="643" spans="2:2" x14ac:dyDescent="0.3">
      <c r="B643" s="149"/>
    </row>
    <row r="644" spans="2:2" x14ac:dyDescent="0.3">
      <c r="B644" s="149"/>
    </row>
    <row r="645" spans="2:2" x14ac:dyDescent="0.3">
      <c r="B645" s="149"/>
    </row>
    <row r="646" spans="2:2" x14ac:dyDescent="0.3">
      <c r="B646" s="149"/>
    </row>
    <row r="647" spans="2:2" x14ac:dyDescent="0.3">
      <c r="B647" s="149"/>
    </row>
    <row r="648" spans="2:2" x14ac:dyDescent="0.3">
      <c r="B648" s="149"/>
    </row>
    <row r="649" spans="2:2" x14ac:dyDescent="0.3">
      <c r="B649" s="149"/>
    </row>
    <row r="650" spans="2:2" x14ac:dyDescent="0.3">
      <c r="B650" s="149"/>
    </row>
    <row r="651" spans="2:2" x14ac:dyDescent="0.3">
      <c r="B651" s="149"/>
    </row>
    <row r="652" spans="2:2" x14ac:dyDescent="0.3">
      <c r="B652" s="149"/>
    </row>
    <row r="653" spans="2:2" x14ac:dyDescent="0.3">
      <c r="B653" s="149"/>
    </row>
    <row r="654" spans="2:2" x14ac:dyDescent="0.3">
      <c r="B654" s="149"/>
    </row>
    <row r="655" spans="2:2" x14ac:dyDescent="0.3">
      <c r="B655" s="149"/>
    </row>
    <row r="656" spans="2:2" x14ac:dyDescent="0.3">
      <c r="B656" s="149"/>
    </row>
    <row r="657" spans="2:2" x14ac:dyDescent="0.3">
      <c r="B657" s="149"/>
    </row>
    <row r="658" spans="2:2" x14ac:dyDescent="0.3">
      <c r="B658" s="149"/>
    </row>
    <row r="659" spans="2:2" x14ac:dyDescent="0.3">
      <c r="B659" s="149"/>
    </row>
    <row r="660" spans="2:2" x14ac:dyDescent="0.3">
      <c r="B660" s="149"/>
    </row>
    <row r="661" spans="2:2" x14ac:dyDescent="0.3">
      <c r="B661" s="149"/>
    </row>
    <row r="662" spans="2:2" x14ac:dyDescent="0.3">
      <c r="B662" s="149"/>
    </row>
    <row r="663" spans="2:2" x14ac:dyDescent="0.3">
      <c r="B663" s="149"/>
    </row>
    <row r="664" spans="2:2" x14ac:dyDescent="0.3">
      <c r="B664" s="149"/>
    </row>
    <row r="665" spans="2:2" x14ac:dyDescent="0.3">
      <c r="B665" s="149"/>
    </row>
    <row r="666" spans="2:2" x14ac:dyDescent="0.3">
      <c r="B666" s="149"/>
    </row>
    <row r="667" spans="2:2" x14ac:dyDescent="0.3">
      <c r="B667" s="149"/>
    </row>
    <row r="668" spans="2:2" x14ac:dyDescent="0.3">
      <c r="B668" s="149"/>
    </row>
    <row r="669" spans="2:2" x14ac:dyDescent="0.3">
      <c r="B669" s="149"/>
    </row>
    <row r="670" spans="2:2" x14ac:dyDescent="0.3">
      <c r="B670" s="149"/>
    </row>
    <row r="671" spans="2:2" x14ac:dyDescent="0.3">
      <c r="B671" s="149"/>
    </row>
    <row r="672" spans="2:2" x14ac:dyDescent="0.3">
      <c r="B672" s="149"/>
    </row>
    <row r="673" spans="2:2" x14ac:dyDescent="0.3">
      <c r="B673" s="149"/>
    </row>
    <row r="674" spans="2:2" x14ac:dyDescent="0.3">
      <c r="B674" s="149"/>
    </row>
    <row r="675" spans="2:2" x14ac:dyDescent="0.3">
      <c r="B675" s="149"/>
    </row>
    <row r="676" spans="2:2" x14ac:dyDescent="0.3">
      <c r="B676" s="149"/>
    </row>
    <row r="677" spans="2:2" x14ac:dyDescent="0.3">
      <c r="B677" s="149"/>
    </row>
    <row r="678" spans="2:2" x14ac:dyDescent="0.3">
      <c r="B678" s="149"/>
    </row>
    <row r="679" spans="2:2" x14ac:dyDescent="0.3">
      <c r="B679" s="149"/>
    </row>
    <row r="680" spans="2:2" x14ac:dyDescent="0.3">
      <c r="B680" s="149"/>
    </row>
    <row r="681" spans="2:2" x14ac:dyDescent="0.3">
      <c r="B681" s="149"/>
    </row>
    <row r="682" spans="2:2" x14ac:dyDescent="0.3">
      <c r="B682" s="149"/>
    </row>
    <row r="683" spans="2:2" x14ac:dyDescent="0.3">
      <c r="B683" s="149"/>
    </row>
    <row r="684" spans="2:2" x14ac:dyDescent="0.3">
      <c r="B684" s="149"/>
    </row>
    <row r="685" spans="2:2" x14ac:dyDescent="0.3">
      <c r="B685" s="149"/>
    </row>
    <row r="686" spans="2:2" x14ac:dyDescent="0.3">
      <c r="B686" s="149"/>
    </row>
    <row r="687" spans="2:2" x14ac:dyDescent="0.3">
      <c r="B687" s="149"/>
    </row>
    <row r="688" spans="2:2" x14ac:dyDescent="0.3">
      <c r="B688" s="149"/>
    </row>
    <row r="689" spans="2:2" x14ac:dyDescent="0.3">
      <c r="B689" s="149"/>
    </row>
    <row r="690" spans="2:2" x14ac:dyDescent="0.3">
      <c r="B690" s="149"/>
    </row>
    <row r="691" spans="2:2" x14ac:dyDescent="0.3">
      <c r="B691" s="149"/>
    </row>
    <row r="692" spans="2:2" x14ac:dyDescent="0.3">
      <c r="B692" s="149"/>
    </row>
    <row r="693" spans="2:2" x14ac:dyDescent="0.3">
      <c r="B693" s="149"/>
    </row>
    <row r="694" spans="2:2" x14ac:dyDescent="0.3">
      <c r="B694" s="149"/>
    </row>
    <row r="695" spans="2:2" x14ac:dyDescent="0.3">
      <c r="B695" s="149"/>
    </row>
    <row r="696" spans="2:2" x14ac:dyDescent="0.3">
      <c r="B696" s="149"/>
    </row>
    <row r="697" spans="2:2" x14ac:dyDescent="0.3">
      <c r="B697" s="149"/>
    </row>
    <row r="698" spans="2:2" x14ac:dyDescent="0.3">
      <c r="B698" s="149"/>
    </row>
    <row r="699" spans="2:2" x14ac:dyDescent="0.3">
      <c r="B699" s="149"/>
    </row>
    <row r="700" spans="2:2" x14ac:dyDescent="0.3">
      <c r="B700" s="149"/>
    </row>
    <row r="701" spans="2:2" x14ac:dyDescent="0.3">
      <c r="B701" s="149"/>
    </row>
    <row r="702" spans="2:2" x14ac:dyDescent="0.3">
      <c r="B702" s="149"/>
    </row>
    <row r="703" spans="2:2" x14ac:dyDescent="0.3">
      <c r="B703" s="149"/>
    </row>
    <row r="704" spans="2:2" x14ac:dyDescent="0.3">
      <c r="B704" s="149"/>
    </row>
    <row r="705" spans="2:2" x14ac:dyDescent="0.3">
      <c r="B705" s="149"/>
    </row>
    <row r="706" spans="2:2" x14ac:dyDescent="0.3">
      <c r="B706" s="149"/>
    </row>
    <row r="707" spans="2:2" x14ac:dyDescent="0.3">
      <c r="B707" s="149"/>
    </row>
    <row r="708" spans="2:2" x14ac:dyDescent="0.3">
      <c r="B708" s="149"/>
    </row>
    <row r="709" spans="2:2" x14ac:dyDescent="0.3">
      <c r="B709" s="149"/>
    </row>
    <row r="710" spans="2:2" x14ac:dyDescent="0.3">
      <c r="B710" s="149"/>
    </row>
    <row r="711" spans="2:2" x14ac:dyDescent="0.3">
      <c r="B711" s="149"/>
    </row>
    <row r="712" spans="2:2" x14ac:dyDescent="0.3">
      <c r="B712" s="149"/>
    </row>
    <row r="713" spans="2:2" x14ac:dyDescent="0.3">
      <c r="B713" s="149"/>
    </row>
    <row r="714" spans="2:2" x14ac:dyDescent="0.3">
      <c r="B714" s="149"/>
    </row>
    <row r="715" spans="2:2" x14ac:dyDescent="0.3">
      <c r="B715" s="149"/>
    </row>
    <row r="716" spans="2:2" x14ac:dyDescent="0.3">
      <c r="B716" s="149"/>
    </row>
    <row r="717" spans="2:2" x14ac:dyDescent="0.3">
      <c r="B717" s="149"/>
    </row>
    <row r="718" spans="2:2" x14ac:dyDescent="0.3">
      <c r="B718" s="149"/>
    </row>
    <row r="719" spans="2:2" x14ac:dyDescent="0.3">
      <c r="B719" s="149"/>
    </row>
    <row r="720" spans="2:2" x14ac:dyDescent="0.3">
      <c r="B720" s="149"/>
    </row>
    <row r="721" spans="2:2" x14ac:dyDescent="0.3">
      <c r="B721" s="149"/>
    </row>
    <row r="722" spans="2:2" x14ac:dyDescent="0.3">
      <c r="B722" s="149"/>
    </row>
    <row r="723" spans="2:2" x14ac:dyDescent="0.3">
      <c r="B723" s="149"/>
    </row>
    <row r="724" spans="2:2" x14ac:dyDescent="0.3">
      <c r="B724" s="149"/>
    </row>
    <row r="725" spans="2:2" x14ac:dyDescent="0.3">
      <c r="B725" s="149"/>
    </row>
    <row r="726" spans="2:2" x14ac:dyDescent="0.3">
      <c r="B726" s="149"/>
    </row>
    <row r="727" spans="2:2" x14ac:dyDescent="0.3">
      <c r="B727" s="149"/>
    </row>
    <row r="728" spans="2:2" x14ac:dyDescent="0.3">
      <c r="B728" s="149"/>
    </row>
    <row r="729" spans="2:2" x14ac:dyDescent="0.3">
      <c r="B729" s="149"/>
    </row>
    <row r="730" spans="2:2" x14ac:dyDescent="0.3">
      <c r="B730" s="149"/>
    </row>
    <row r="731" spans="2:2" x14ac:dyDescent="0.3">
      <c r="B731" s="149"/>
    </row>
    <row r="732" spans="2:2" x14ac:dyDescent="0.3">
      <c r="B732" s="149"/>
    </row>
    <row r="733" spans="2:2" x14ac:dyDescent="0.3">
      <c r="B733" s="149"/>
    </row>
    <row r="734" spans="2:2" x14ac:dyDescent="0.3">
      <c r="B734" s="149"/>
    </row>
    <row r="735" spans="2:2" x14ac:dyDescent="0.3">
      <c r="B735" s="149"/>
    </row>
    <row r="736" spans="2:2" x14ac:dyDescent="0.3">
      <c r="B736" s="149"/>
    </row>
    <row r="737" spans="2:2" x14ac:dyDescent="0.3">
      <c r="B737" s="149"/>
    </row>
    <row r="738" spans="2:2" x14ac:dyDescent="0.3">
      <c r="B738" s="149"/>
    </row>
    <row r="739" spans="2:2" x14ac:dyDescent="0.3">
      <c r="B739" s="149"/>
    </row>
    <row r="740" spans="2:2" x14ac:dyDescent="0.3">
      <c r="B740" s="149"/>
    </row>
    <row r="741" spans="2:2" x14ac:dyDescent="0.3">
      <c r="B741" s="149"/>
    </row>
    <row r="742" spans="2:2" x14ac:dyDescent="0.3">
      <c r="B742" s="149"/>
    </row>
    <row r="743" spans="2:2" x14ac:dyDescent="0.3">
      <c r="B743" s="149"/>
    </row>
    <row r="744" spans="2:2" x14ac:dyDescent="0.3">
      <c r="B744" s="149"/>
    </row>
    <row r="745" spans="2:2" x14ac:dyDescent="0.3">
      <c r="B745" s="149"/>
    </row>
    <row r="746" spans="2:2" x14ac:dyDescent="0.3">
      <c r="B746" s="149"/>
    </row>
    <row r="747" spans="2:2" x14ac:dyDescent="0.3">
      <c r="B747" s="149"/>
    </row>
    <row r="748" spans="2:2" x14ac:dyDescent="0.3">
      <c r="B748" s="149"/>
    </row>
    <row r="749" spans="2:2" x14ac:dyDescent="0.3">
      <c r="B749" s="149"/>
    </row>
    <row r="750" spans="2:2" x14ac:dyDescent="0.3">
      <c r="B750" s="149"/>
    </row>
    <row r="751" spans="2:2" x14ac:dyDescent="0.3">
      <c r="B751" s="149"/>
    </row>
    <row r="752" spans="2:2" x14ac:dyDescent="0.3">
      <c r="B752" s="149"/>
    </row>
    <row r="753" spans="2:2" x14ac:dyDescent="0.3">
      <c r="B753" s="149"/>
    </row>
    <row r="754" spans="2:2" x14ac:dyDescent="0.3">
      <c r="B754" s="149"/>
    </row>
    <row r="755" spans="2:2" x14ac:dyDescent="0.3">
      <c r="B755" s="149"/>
    </row>
    <row r="756" spans="2:2" x14ac:dyDescent="0.3">
      <c r="B756" s="149"/>
    </row>
    <row r="757" spans="2:2" x14ac:dyDescent="0.3">
      <c r="B757" s="149"/>
    </row>
    <row r="758" spans="2:2" x14ac:dyDescent="0.3">
      <c r="B758" s="149"/>
    </row>
    <row r="759" spans="2:2" x14ac:dyDescent="0.3">
      <c r="B759" s="149"/>
    </row>
    <row r="760" spans="2:2" x14ac:dyDescent="0.3">
      <c r="B760" s="149"/>
    </row>
    <row r="761" spans="2:2" x14ac:dyDescent="0.3">
      <c r="B761" s="149"/>
    </row>
    <row r="762" spans="2:2" x14ac:dyDescent="0.3">
      <c r="B762" s="149"/>
    </row>
    <row r="763" spans="2:2" x14ac:dyDescent="0.3">
      <c r="B763" s="149"/>
    </row>
    <row r="764" spans="2:2" x14ac:dyDescent="0.3">
      <c r="B764" s="149"/>
    </row>
    <row r="765" spans="2:2" x14ac:dyDescent="0.3">
      <c r="B765" s="149"/>
    </row>
    <row r="766" spans="2:2" x14ac:dyDescent="0.3">
      <c r="B766" s="149"/>
    </row>
    <row r="767" spans="2:2" x14ac:dyDescent="0.3">
      <c r="B767" s="149"/>
    </row>
    <row r="768" spans="2:2" x14ac:dyDescent="0.3">
      <c r="B768" s="149"/>
    </row>
    <row r="769" spans="2:2" x14ac:dyDescent="0.3">
      <c r="B769" s="149"/>
    </row>
    <row r="770" spans="2:2" x14ac:dyDescent="0.3">
      <c r="B770" s="149"/>
    </row>
    <row r="771" spans="2:2" x14ac:dyDescent="0.3">
      <c r="B771" s="149"/>
    </row>
    <row r="772" spans="2:2" x14ac:dyDescent="0.3">
      <c r="B772" s="149"/>
    </row>
    <row r="773" spans="2:2" x14ac:dyDescent="0.3">
      <c r="B773" s="149"/>
    </row>
    <row r="774" spans="2:2" x14ac:dyDescent="0.3">
      <c r="B774" s="149"/>
    </row>
    <row r="775" spans="2:2" x14ac:dyDescent="0.3">
      <c r="B775" s="149"/>
    </row>
    <row r="776" spans="2:2" x14ac:dyDescent="0.3">
      <c r="B776" s="149"/>
    </row>
    <row r="777" spans="2:2" x14ac:dyDescent="0.3">
      <c r="B777" s="149"/>
    </row>
    <row r="778" spans="2:2" x14ac:dyDescent="0.3">
      <c r="B778" s="149"/>
    </row>
    <row r="779" spans="2:2" x14ac:dyDescent="0.3">
      <c r="B779" s="149"/>
    </row>
    <row r="780" spans="2:2" x14ac:dyDescent="0.3">
      <c r="B780" s="149"/>
    </row>
    <row r="781" spans="2:2" x14ac:dyDescent="0.3">
      <c r="B781" s="149"/>
    </row>
    <row r="782" spans="2:2" x14ac:dyDescent="0.3">
      <c r="B782" s="149"/>
    </row>
    <row r="783" spans="2:2" x14ac:dyDescent="0.3">
      <c r="B783" s="149"/>
    </row>
    <row r="784" spans="2:2" x14ac:dyDescent="0.3">
      <c r="B784" s="149"/>
    </row>
    <row r="785" spans="2:2" x14ac:dyDescent="0.3">
      <c r="B785" s="149"/>
    </row>
    <row r="786" spans="2:2" x14ac:dyDescent="0.3">
      <c r="B786" s="149"/>
    </row>
    <row r="787" spans="2:2" x14ac:dyDescent="0.3">
      <c r="B787" s="149"/>
    </row>
    <row r="788" spans="2:2" x14ac:dyDescent="0.3">
      <c r="B788" s="149"/>
    </row>
    <row r="789" spans="2:2" x14ac:dyDescent="0.3">
      <c r="B789" s="149"/>
    </row>
    <row r="790" spans="2:2" x14ac:dyDescent="0.3">
      <c r="B790" s="149"/>
    </row>
    <row r="791" spans="2:2" x14ac:dyDescent="0.3">
      <c r="B791" s="149"/>
    </row>
    <row r="792" spans="2:2" x14ac:dyDescent="0.3">
      <c r="B792" s="149"/>
    </row>
    <row r="793" spans="2:2" x14ac:dyDescent="0.3">
      <c r="B793" s="149"/>
    </row>
    <row r="794" spans="2:2" x14ac:dyDescent="0.3">
      <c r="B794" s="149"/>
    </row>
    <row r="795" spans="2:2" x14ac:dyDescent="0.3">
      <c r="B795" s="149"/>
    </row>
    <row r="796" spans="2:2" x14ac:dyDescent="0.3">
      <c r="B796" s="149"/>
    </row>
    <row r="797" spans="2:2" x14ac:dyDescent="0.3">
      <c r="B797" s="149"/>
    </row>
    <row r="798" spans="2:2" x14ac:dyDescent="0.3">
      <c r="B798" s="149"/>
    </row>
    <row r="799" spans="2:2" x14ac:dyDescent="0.3">
      <c r="B799" s="149"/>
    </row>
    <row r="800" spans="2:2" x14ac:dyDescent="0.3">
      <c r="B800" s="149"/>
    </row>
    <row r="801" spans="2:2" x14ac:dyDescent="0.3">
      <c r="B801" s="149"/>
    </row>
    <row r="802" spans="2:2" x14ac:dyDescent="0.3">
      <c r="B802" s="149"/>
    </row>
    <row r="803" spans="2:2" x14ac:dyDescent="0.3">
      <c r="B803" s="149"/>
    </row>
    <row r="804" spans="2:2" x14ac:dyDescent="0.3">
      <c r="B804" s="149"/>
    </row>
    <row r="805" spans="2:2" x14ac:dyDescent="0.3">
      <c r="B805" s="149"/>
    </row>
    <row r="806" spans="2:2" x14ac:dyDescent="0.3">
      <c r="B806" s="149"/>
    </row>
    <row r="807" spans="2:2" x14ac:dyDescent="0.3">
      <c r="B807" s="149"/>
    </row>
    <row r="808" spans="2:2" x14ac:dyDescent="0.3">
      <c r="B808" s="149"/>
    </row>
    <row r="809" spans="2:2" x14ac:dyDescent="0.3">
      <c r="B809" s="149"/>
    </row>
    <row r="810" spans="2:2" x14ac:dyDescent="0.3">
      <c r="B810" s="149"/>
    </row>
    <row r="811" spans="2:2" x14ac:dyDescent="0.3">
      <c r="B811" s="149"/>
    </row>
    <row r="812" spans="2:2" x14ac:dyDescent="0.3">
      <c r="B812" s="149"/>
    </row>
    <row r="813" spans="2:2" x14ac:dyDescent="0.3">
      <c r="B813" s="149"/>
    </row>
    <row r="814" spans="2:2" x14ac:dyDescent="0.3">
      <c r="B814" s="149"/>
    </row>
    <row r="815" spans="2:2" x14ac:dyDescent="0.3">
      <c r="B815" s="149"/>
    </row>
    <row r="816" spans="2:2" x14ac:dyDescent="0.3">
      <c r="B816" s="149"/>
    </row>
    <row r="817" spans="2:2" x14ac:dyDescent="0.3">
      <c r="B817" s="149"/>
    </row>
    <row r="818" spans="2:2" x14ac:dyDescent="0.3">
      <c r="B818" s="149"/>
    </row>
    <row r="819" spans="2:2" x14ac:dyDescent="0.3">
      <c r="B819" s="149"/>
    </row>
    <row r="820" spans="2:2" x14ac:dyDescent="0.3">
      <c r="B820" s="149"/>
    </row>
    <row r="821" spans="2:2" x14ac:dyDescent="0.3">
      <c r="B821" s="149"/>
    </row>
    <row r="822" spans="2:2" x14ac:dyDescent="0.3">
      <c r="B822" s="149"/>
    </row>
    <row r="823" spans="2:2" x14ac:dyDescent="0.3">
      <c r="B823" s="149"/>
    </row>
    <row r="824" spans="2:2" x14ac:dyDescent="0.3">
      <c r="B824" s="149"/>
    </row>
    <row r="825" spans="2:2" x14ac:dyDescent="0.3">
      <c r="B825" s="149"/>
    </row>
    <row r="826" spans="2:2" x14ac:dyDescent="0.3">
      <c r="B826" s="149"/>
    </row>
    <row r="827" spans="2:2" x14ac:dyDescent="0.3">
      <c r="B827" s="149"/>
    </row>
    <row r="828" spans="2:2" x14ac:dyDescent="0.3">
      <c r="B828" s="149"/>
    </row>
    <row r="829" spans="2:2" x14ac:dyDescent="0.3">
      <c r="B829" s="149"/>
    </row>
    <row r="830" spans="2:2" x14ac:dyDescent="0.3">
      <c r="B830" s="149"/>
    </row>
    <row r="831" spans="2:2" x14ac:dyDescent="0.3">
      <c r="B831" s="149"/>
    </row>
    <row r="832" spans="2:2" x14ac:dyDescent="0.3">
      <c r="B832" s="149"/>
    </row>
    <row r="833" spans="2:2" x14ac:dyDescent="0.3">
      <c r="B833" s="149"/>
    </row>
    <row r="834" spans="2:2" x14ac:dyDescent="0.3">
      <c r="B834" s="149"/>
    </row>
    <row r="835" spans="2:2" x14ac:dyDescent="0.3">
      <c r="B835" s="149"/>
    </row>
    <row r="836" spans="2:2" x14ac:dyDescent="0.3">
      <c r="B836" s="149"/>
    </row>
    <row r="837" spans="2:2" x14ac:dyDescent="0.3">
      <c r="B837" s="149"/>
    </row>
    <row r="838" spans="2:2" x14ac:dyDescent="0.3">
      <c r="B838" s="149"/>
    </row>
    <row r="839" spans="2:2" x14ac:dyDescent="0.3">
      <c r="B839" s="149"/>
    </row>
    <row r="840" spans="2:2" x14ac:dyDescent="0.3">
      <c r="B840" s="149"/>
    </row>
    <row r="841" spans="2:2" x14ac:dyDescent="0.3">
      <c r="B841" s="149"/>
    </row>
    <row r="842" spans="2:2" x14ac:dyDescent="0.3">
      <c r="B842" s="149"/>
    </row>
    <row r="843" spans="2:2" x14ac:dyDescent="0.3">
      <c r="B843" s="149"/>
    </row>
    <row r="844" spans="2:2" x14ac:dyDescent="0.3">
      <c r="B844" s="149"/>
    </row>
    <row r="845" spans="2:2" x14ac:dyDescent="0.3">
      <c r="B845" s="149"/>
    </row>
    <row r="846" spans="2:2" x14ac:dyDescent="0.3">
      <c r="B846" s="149"/>
    </row>
    <row r="847" spans="2:2" x14ac:dyDescent="0.3">
      <c r="B847" s="149"/>
    </row>
    <row r="848" spans="2:2" x14ac:dyDescent="0.3">
      <c r="B848" s="149"/>
    </row>
    <row r="849" spans="2:2" x14ac:dyDescent="0.3">
      <c r="B849" s="149"/>
    </row>
    <row r="850" spans="2:2" x14ac:dyDescent="0.3">
      <c r="B850" s="149"/>
    </row>
    <row r="851" spans="2:2" x14ac:dyDescent="0.3">
      <c r="B851" s="149"/>
    </row>
    <row r="852" spans="2:2" x14ac:dyDescent="0.3">
      <c r="B852" s="149"/>
    </row>
    <row r="853" spans="2:2" x14ac:dyDescent="0.3">
      <c r="B853" s="149"/>
    </row>
    <row r="854" spans="2:2" x14ac:dyDescent="0.3">
      <c r="B854" s="149"/>
    </row>
    <row r="855" spans="2:2" x14ac:dyDescent="0.3">
      <c r="B855" s="149"/>
    </row>
    <row r="856" spans="2:2" x14ac:dyDescent="0.3">
      <c r="B856" s="149"/>
    </row>
    <row r="857" spans="2:2" x14ac:dyDescent="0.3">
      <c r="B857" s="149"/>
    </row>
    <row r="858" spans="2:2" x14ac:dyDescent="0.3">
      <c r="B858" s="149"/>
    </row>
    <row r="859" spans="2:2" x14ac:dyDescent="0.3">
      <c r="B859" s="149"/>
    </row>
    <row r="860" spans="2:2" x14ac:dyDescent="0.3">
      <c r="B860" s="149"/>
    </row>
    <row r="861" spans="2:2" x14ac:dyDescent="0.3">
      <c r="B861" s="149"/>
    </row>
    <row r="862" spans="2:2" x14ac:dyDescent="0.3">
      <c r="B862" s="149"/>
    </row>
    <row r="863" spans="2:2" x14ac:dyDescent="0.3">
      <c r="B863" s="149"/>
    </row>
    <row r="864" spans="2:2" x14ac:dyDescent="0.3">
      <c r="B864" s="149"/>
    </row>
    <row r="865" spans="2:2" x14ac:dyDescent="0.3">
      <c r="B865" s="149"/>
    </row>
    <row r="866" spans="2:2" x14ac:dyDescent="0.3">
      <c r="B866" s="149"/>
    </row>
    <row r="867" spans="2:2" x14ac:dyDescent="0.3">
      <c r="B867" s="149"/>
    </row>
    <row r="868" spans="2:2" x14ac:dyDescent="0.3">
      <c r="B868" s="149"/>
    </row>
    <row r="869" spans="2:2" x14ac:dyDescent="0.3">
      <c r="B869" s="149"/>
    </row>
    <row r="870" spans="2:2" x14ac:dyDescent="0.3">
      <c r="B870" s="149"/>
    </row>
    <row r="871" spans="2:2" x14ac:dyDescent="0.3">
      <c r="B871" s="149"/>
    </row>
    <row r="872" spans="2:2" x14ac:dyDescent="0.3">
      <c r="B872" s="149"/>
    </row>
    <row r="873" spans="2:2" x14ac:dyDescent="0.3">
      <c r="B873" s="149"/>
    </row>
    <row r="874" spans="2:2" x14ac:dyDescent="0.3">
      <c r="B874" s="149"/>
    </row>
    <row r="875" spans="2:2" x14ac:dyDescent="0.3">
      <c r="B875" s="149"/>
    </row>
    <row r="876" spans="2:2" x14ac:dyDescent="0.3">
      <c r="B876" s="149"/>
    </row>
    <row r="877" spans="2:2" x14ac:dyDescent="0.3">
      <c r="B877" s="149"/>
    </row>
    <row r="878" spans="2:2" x14ac:dyDescent="0.3">
      <c r="B878" s="149"/>
    </row>
    <row r="879" spans="2:2" x14ac:dyDescent="0.3">
      <c r="B879" s="149"/>
    </row>
    <row r="880" spans="2:2" x14ac:dyDescent="0.3">
      <c r="B880" s="149"/>
    </row>
    <row r="881" spans="2:2" x14ac:dyDescent="0.3">
      <c r="B881" s="149"/>
    </row>
    <row r="882" spans="2:2" x14ac:dyDescent="0.3">
      <c r="B882" s="149"/>
    </row>
    <row r="883" spans="2:2" x14ac:dyDescent="0.3">
      <c r="B883" s="149"/>
    </row>
    <row r="884" spans="2:2" x14ac:dyDescent="0.3">
      <c r="B884" s="149"/>
    </row>
    <row r="885" spans="2:2" x14ac:dyDescent="0.3">
      <c r="B885" s="149"/>
    </row>
    <row r="886" spans="2:2" x14ac:dyDescent="0.3">
      <c r="B886" s="149"/>
    </row>
    <row r="887" spans="2:2" x14ac:dyDescent="0.3">
      <c r="B887" s="149"/>
    </row>
    <row r="888" spans="2:2" x14ac:dyDescent="0.3">
      <c r="B888" s="149"/>
    </row>
    <row r="889" spans="2:2" x14ac:dyDescent="0.3">
      <c r="B889" s="149"/>
    </row>
    <row r="890" spans="2:2" x14ac:dyDescent="0.3">
      <c r="B890" s="149"/>
    </row>
    <row r="891" spans="2:2" x14ac:dyDescent="0.3">
      <c r="B891" s="149"/>
    </row>
    <row r="892" spans="2:2" x14ac:dyDescent="0.3">
      <c r="B892" s="149"/>
    </row>
    <row r="893" spans="2:2" x14ac:dyDescent="0.3">
      <c r="B893" s="149"/>
    </row>
    <row r="894" spans="2:2" x14ac:dyDescent="0.3">
      <c r="B894" s="149"/>
    </row>
    <row r="895" spans="2:2" x14ac:dyDescent="0.3">
      <c r="B895" s="149"/>
    </row>
    <row r="896" spans="2:2" x14ac:dyDescent="0.3">
      <c r="B896" s="149"/>
    </row>
    <row r="897" spans="2:2" x14ac:dyDescent="0.3">
      <c r="B897" s="149"/>
    </row>
    <row r="898" spans="2:2" x14ac:dyDescent="0.3">
      <c r="B898" s="149"/>
    </row>
    <row r="899" spans="2:2" x14ac:dyDescent="0.3">
      <c r="B899" s="149"/>
    </row>
    <row r="900" spans="2:2" x14ac:dyDescent="0.3">
      <c r="B900" s="149"/>
    </row>
    <row r="901" spans="2:2" x14ac:dyDescent="0.3">
      <c r="B901" s="149"/>
    </row>
    <row r="902" spans="2:2" x14ac:dyDescent="0.3">
      <c r="B902" s="149"/>
    </row>
    <row r="903" spans="2:2" x14ac:dyDescent="0.3">
      <c r="B903" s="149"/>
    </row>
    <row r="904" spans="2:2" x14ac:dyDescent="0.3">
      <c r="B904" s="149"/>
    </row>
    <row r="905" spans="2:2" x14ac:dyDescent="0.3">
      <c r="B905" s="149"/>
    </row>
    <row r="906" spans="2:2" x14ac:dyDescent="0.3">
      <c r="B906" s="149"/>
    </row>
    <row r="907" spans="2:2" x14ac:dyDescent="0.3">
      <c r="B907" s="149"/>
    </row>
    <row r="908" spans="2:2" x14ac:dyDescent="0.3">
      <c r="B908" s="149"/>
    </row>
    <row r="909" spans="2:2" x14ac:dyDescent="0.3">
      <c r="B909" s="149"/>
    </row>
    <row r="910" spans="2:2" x14ac:dyDescent="0.3">
      <c r="B910" s="149"/>
    </row>
    <row r="911" spans="2:2" x14ac:dyDescent="0.3">
      <c r="B911" s="149"/>
    </row>
    <row r="912" spans="2:2" x14ac:dyDescent="0.3">
      <c r="B912" s="149"/>
    </row>
    <row r="913" spans="2:2" x14ac:dyDescent="0.3">
      <c r="B913" s="149"/>
    </row>
    <row r="914" spans="2:2" x14ac:dyDescent="0.3">
      <c r="B914" s="149"/>
    </row>
    <row r="915" spans="2:2" x14ac:dyDescent="0.3">
      <c r="B915" s="149"/>
    </row>
    <row r="916" spans="2:2" x14ac:dyDescent="0.3">
      <c r="B916" s="149"/>
    </row>
    <row r="917" spans="2:2" x14ac:dyDescent="0.3">
      <c r="B917" s="149"/>
    </row>
    <row r="918" spans="2:2" x14ac:dyDescent="0.3">
      <c r="B918" s="149"/>
    </row>
    <row r="919" spans="2:2" x14ac:dyDescent="0.3">
      <c r="B919" s="149"/>
    </row>
    <row r="920" spans="2:2" x14ac:dyDescent="0.3">
      <c r="B920" s="149"/>
    </row>
    <row r="921" spans="2:2" x14ac:dyDescent="0.3">
      <c r="B921" s="149"/>
    </row>
    <row r="922" spans="2:2" x14ac:dyDescent="0.3">
      <c r="B922" s="149"/>
    </row>
    <row r="923" spans="2:2" x14ac:dyDescent="0.3">
      <c r="B923" s="149"/>
    </row>
    <row r="924" spans="2:2" x14ac:dyDescent="0.3">
      <c r="B924" s="149"/>
    </row>
    <row r="925" spans="2:2" x14ac:dyDescent="0.3">
      <c r="B925" s="149"/>
    </row>
    <row r="926" spans="2:2" x14ac:dyDescent="0.3">
      <c r="B926" s="149"/>
    </row>
    <row r="927" spans="2:2" x14ac:dyDescent="0.3">
      <c r="B927" s="149"/>
    </row>
    <row r="928" spans="2:2" x14ac:dyDescent="0.3">
      <c r="B928" s="149"/>
    </row>
    <row r="929" spans="2:2" x14ac:dyDescent="0.3">
      <c r="B929" s="149"/>
    </row>
    <row r="930" spans="2:2" x14ac:dyDescent="0.3">
      <c r="B930" s="149"/>
    </row>
    <row r="931" spans="2:2" x14ac:dyDescent="0.3">
      <c r="B931" s="149"/>
    </row>
    <row r="932" spans="2:2" x14ac:dyDescent="0.3">
      <c r="B932" s="149"/>
    </row>
    <row r="933" spans="2:2" x14ac:dyDescent="0.3">
      <c r="B933" s="149"/>
    </row>
    <row r="934" spans="2:2" x14ac:dyDescent="0.3">
      <c r="B934" s="149"/>
    </row>
    <row r="935" spans="2:2" x14ac:dyDescent="0.3">
      <c r="B935" s="149"/>
    </row>
    <row r="936" spans="2:2" x14ac:dyDescent="0.3">
      <c r="B936" s="149"/>
    </row>
    <row r="937" spans="2:2" x14ac:dyDescent="0.3">
      <c r="B937" s="149"/>
    </row>
    <row r="938" spans="2:2" x14ac:dyDescent="0.3">
      <c r="B938" s="149"/>
    </row>
    <row r="939" spans="2:2" x14ac:dyDescent="0.3">
      <c r="B939" s="149"/>
    </row>
    <row r="940" spans="2:2" x14ac:dyDescent="0.3">
      <c r="B940" s="149"/>
    </row>
    <row r="941" spans="2:2" x14ac:dyDescent="0.3">
      <c r="B941" s="149"/>
    </row>
    <row r="942" spans="2:2" x14ac:dyDescent="0.3">
      <c r="B942" s="149"/>
    </row>
    <row r="943" spans="2:2" x14ac:dyDescent="0.3">
      <c r="B943" s="149"/>
    </row>
    <row r="944" spans="2:2" x14ac:dyDescent="0.3">
      <c r="B944" s="149"/>
    </row>
    <row r="945" spans="2:2" x14ac:dyDescent="0.3">
      <c r="B945" s="149"/>
    </row>
    <row r="946" spans="2:2" x14ac:dyDescent="0.3">
      <c r="B946" s="149"/>
    </row>
    <row r="947" spans="2:2" x14ac:dyDescent="0.3">
      <c r="B947" s="149"/>
    </row>
    <row r="948" spans="2:2" x14ac:dyDescent="0.3">
      <c r="B948" s="149"/>
    </row>
    <row r="949" spans="2:2" x14ac:dyDescent="0.3">
      <c r="B949" s="149"/>
    </row>
    <row r="950" spans="2:2" x14ac:dyDescent="0.3">
      <c r="B950" s="149"/>
    </row>
    <row r="951" spans="2:2" x14ac:dyDescent="0.3">
      <c r="B951" s="149"/>
    </row>
    <row r="952" spans="2:2" x14ac:dyDescent="0.3">
      <c r="B952" s="149"/>
    </row>
    <row r="953" spans="2:2" x14ac:dyDescent="0.3">
      <c r="B953" s="149"/>
    </row>
    <row r="954" spans="2:2" x14ac:dyDescent="0.3">
      <c r="B954" s="149"/>
    </row>
    <row r="955" spans="2:2" x14ac:dyDescent="0.3">
      <c r="B955" s="149"/>
    </row>
    <row r="956" spans="2:2" x14ac:dyDescent="0.3">
      <c r="B956" s="149"/>
    </row>
    <row r="957" spans="2:2" x14ac:dyDescent="0.3">
      <c r="B957" s="149"/>
    </row>
    <row r="958" spans="2:2" x14ac:dyDescent="0.3">
      <c r="B958" s="149"/>
    </row>
    <row r="959" spans="2:2" x14ac:dyDescent="0.3">
      <c r="B959" s="149"/>
    </row>
    <row r="960" spans="2:2" x14ac:dyDescent="0.3">
      <c r="B960" s="149"/>
    </row>
    <row r="961" spans="2:2" x14ac:dyDescent="0.3">
      <c r="B961" s="149"/>
    </row>
    <row r="962" spans="2:2" x14ac:dyDescent="0.3">
      <c r="B962" s="149"/>
    </row>
    <row r="963" spans="2:2" x14ac:dyDescent="0.3">
      <c r="B963" s="149"/>
    </row>
    <row r="964" spans="2:2" x14ac:dyDescent="0.3">
      <c r="B964" s="149"/>
    </row>
    <row r="965" spans="2:2" x14ac:dyDescent="0.3">
      <c r="B965" s="149"/>
    </row>
    <row r="966" spans="2:2" x14ac:dyDescent="0.3">
      <c r="B966" s="149"/>
    </row>
    <row r="967" spans="2:2" x14ac:dyDescent="0.3">
      <c r="B967" s="149"/>
    </row>
    <row r="968" spans="2:2" x14ac:dyDescent="0.3">
      <c r="B968" s="149"/>
    </row>
    <row r="969" spans="2:2" x14ac:dyDescent="0.3">
      <c r="B969" s="149"/>
    </row>
    <row r="970" spans="2:2" x14ac:dyDescent="0.3">
      <c r="B970" s="149"/>
    </row>
    <row r="971" spans="2:2" x14ac:dyDescent="0.3">
      <c r="B971" s="149"/>
    </row>
    <row r="972" spans="2:2" x14ac:dyDescent="0.3">
      <c r="B972" s="149"/>
    </row>
    <row r="973" spans="2:2" x14ac:dyDescent="0.3">
      <c r="B973" s="149"/>
    </row>
    <row r="974" spans="2:2" x14ac:dyDescent="0.3">
      <c r="B974" s="149"/>
    </row>
    <row r="975" spans="2:2" x14ac:dyDescent="0.3">
      <c r="B975" s="149"/>
    </row>
    <row r="976" spans="2:2" x14ac:dyDescent="0.3">
      <c r="B976" s="149"/>
    </row>
    <row r="977" spans="2:2" x14ac:dyDescent="0.3">
      <c r="B977" s="149"/>
    </row>
    <row r="978" spans="2:2" x14ac:dyDescent="0.3">
      <c r="B978" s="149"/>
    </row>
    <row r="979" spans="2:2" x14ac:dyDescent="0.3">
      <c r="B979" s="149"/>
    </row>
    <row r="980" spans="2:2" x14ac:dyDescent="0.3">
      <c r="B980" s="149"/>
    </row>
    <row r="981" spans="2:2" x14ac:dyDescent="0.3">
      <c r="B981" s="149"/>
    </row>
    <row r="982" spans="2:2" x14ac:dyDescent="0.3">
      <c r="B982" s="149"/>
    </row>
    <row r="983" spans="2:2" x14ac:dyDescent="0.3">
      <c r="B983" s="149"/>
    </row>
    <row r="984" spans="2:2" x14ac:dyDescent="0.3">
      <c r="B984" s="149"/>
    </row>
    <row r="985" spans="2:2" x14ac:dyDescent="0.3">
      <c r="B985" s="149"/>
    </row>
    <row r="986" spans="2:2" x14ac:dyDescent="0.3">
      <c r="B986" s="149"/>
    </row>
    <row r="987" spans="2:2" x14ac:dyDescent="0.3">
      <c r="B987" s="149"/>
    </row>
    <row r="988" spans="2:2" x14ac:dyDescent="0.3">
      <c r="B988" s="149"/>
    </row>
    <row r="989" spans="2:2" x14ac:dyDescent="0.3">
      <c r="B989" s="149"/>
    </row>
    <row r="990" spans="2:2" x14ac:dyDescent="0.3">
      <c r="B990" s="149"/>
    </row>
    <row r="991" spans="2:2" x14ac:dyDescent="0.3">
      <c r="B991" s="149"/>
    </row>
    <row r="992" spans="2:2" x14ac:dyDescent="0.3">
      <c r="B992" s="149"/>
    </row>
    <row r="993" spans="2:2" x14ac:dyDescent="0.3">
      <c r="B993" s="149"/>
    </row>
    <row r="994" spans="2:2" x14ac:dyDescent="0.3">
      <c r="B994" s="149"/>
    </row>
    <row r="995" spans="2:2" x14ac:dyDescent="0.3">
      <c r="B995" s="149"/>
    </row>
    <row r="996" spans="2:2" x14ac:dyDescent="0.3">
      <c r="B996" s="149"/>
    </row>
    <row r="997" spans="2:2" x14ac:dyDescent="0.3">
      <c r="B997" s="149"/>
    </row>
    <row r="998" spans="2:2" x14ac:dyDescent="0.3">
      <c r="B998" s="149"/>
    </row>
    <row r="999" spans="2:2" x14ac:dyDescent="0.3">
      <c r="B999" s="149"/>
    </row>
    <row r="1000" spans="2:2" x14ac:dyDescent="0.3">
      <c r="B1000" s="149"/>
    </row>
    <row r="1001" spans="2:2" x14ac:dyDescent="0.3">
      <c r="B1001" s="149"/>
    </row>
    <row r="1002" spans="2:2" x14ac:dyDescent="0.3">
      <c r="B1002" s="149"/>
    </row>
    <row r="1003" spans="2:2" x14ac:dyDescent="0.3">
      <c r="B1003" s="149"/>
    </row>
    <row r="1004" spans="2:2" x14ac:dyDescent="0.3">
      <c r="B1004" s="149"/>
    </row>
    <row r="1005" spans="2:2" x14ac:dyDescent="0.3">
      <c r="B1005" s="149"/>
    </row>
    <row r="1006" spans="2:2" x14ac:dyDescent="0.3">
      <c r="B1006" s="149"/>
    </row>
    <row r="1007" spans="2:2" x14ac:dyDescent="0.3">
      <c r="B1007" s="149"/>
    </row>
    <row r="1008" spans="2:2" x14ac:dyDescent="0.3">
      <c r="B1008" s="149"/>
    </row>
    <row r="1009" spans="2:2" x14ac:dyDescent="0.3">
      <c r="B1009" s="149"/>
    </row>
    <row r="1010" spans="2:2" x14ac:dyDescent="0.3">
      <c r="B1010" s="149"/>
    </row>
    <row r="1011" spans="2:2" x14ac:dyDescent="0.3">
      <c r="B1011" s="149"/>
    </row>
    <row r="1012" spans="2:2" x14ac:dyDescent="0.3">
      <c r="B1012" s="149"/>
    </row>
    <row r="1013" spans="2:2" x14ac:dyDescent="0.3">
      <c r="B1013" s="149"/>
    </row>
    <row r="1014" spans="2:2" x14ac:dyDescent="0.3">
      <c r="B1014" s="149"/>
    </row>
    <row r="1015" spans="2:2" x14ac:dyDescent="0.3">
      <c r="B1015" s="149"/>
    </row>
    <row r="1016" spans="2:2" x14ac:dyDescent="0.3">
      <c r="B1016" s="149"/>
    </row>
    <row r="1017" spans="2:2" x14ac:dyDescent="0.3">
      <c r="B1017" s="149"/>
    </row>
    <row r="1018" spans="2:2" x14ac:dyDescent="0.3">
      <c r="B1018" s="149"/>
    </row>
    <row r="1019" spans="2:2" x14ac:dyDescent="0.3">
      <c r="B1019" s="149"/>
    </row>
    <row r="1020" spans="2:2" x14ac:dyDescent="0.3">
      <c r="B1020" s="149"/>
    </row>
    <row r="1021" spans="2:2" x14ac:dyDescent="0.3">
      <c r="B1021" s="149"/>
    </row>
    <row r="1022" spans="2:2" x14ac:dyDescent="0.3">
      <c r="B1022" s="149"/>
    </row>
    <row r="1023" spans="2:2" x14ac:dyDescent="0.3">
      <c r="B1023" s="149"/>
    </row>
    <row r="1024" spans="2:2" x14ac:dyDescent="0.3">
      <c r="B1024" s="149"/>
    </row>
    <row r="1025" spans="2:2" x14ac:dyDescent="0.3">
      <c r="B1025" s="149"/>
    </row>
    <row r="1026" spans="2:2" x14ac:dyDescent="0.3">
      <c r="B1026" s="149"/>
    </row>
    <row r="1027" spans="2:2" x14ac:dyDescent="0.3">
      <c r="B1027" s="149"/>
    </row>
    <row r="1028" spans="2:2" x14ac:dyDescent="0.3">
      <c r="B1028" s="149"/>
    </row>
    <row r="1029" spans="2:2" x14ac:dyDescent="0.3">
      <c r="B1029" s="149"/>
    </row>
    <row r="1030" spans="2:2" x14ac:dyDescent="0.3">
      <c r="B1030" s="149"/>
    </row>
    <row r="1031" spans="2:2" x14ac:dyDescent="0.3">
      <c r="B1031" s="149"/>
    </row>
    <row r="1032" spans="2:2" x14ac:dyDescent="0.3">
      <c r="B1032" s="149"/>
    </row>
    <row r="1033" spans="2:2" x14ac:dyDescent="0.3">
      <c r="B1033" s="149"/>
    </row>
    <row r="1034" spans="2:2" x14ac:dyDescent="0.3">
      <c r="B1034" s="149"/>
    </row>
    <row r="1035" spans="2:2" x14ac:dyDescent="0.3">
      <c r="B1035" s="149"/>
    </row>
    <row r="1036" spans="2:2" x14ac:dyDescent="0.3">
      <c r="B1036" s="149"/>
    </row>
    <row r="1037" spans="2:2" x14ac:dyDescent="0.3">
      <c r="B1037" s="149"/>
    </row>
    <row r="1038" spans="2:2" x14ac:dyDescent="0.3">
      <c r="B1038" s="149"/>
    </row>
    <row r="1039" spans="2:2" x14ac:dyDescent="0.3">
      <c r="B1039" s="149"/>
    </row>
    <row r="1040" spans="2:2" x14ac:dyDescent="0.3">
      <c r="B1040" s="149"/>
    </row>
    <row r="1041" spans="2:2" x14ac:dyDescent="0.3">
      <c r="B1041" s="149"/>
    </row>
    <row r="1042" spans="2:2" x14ac:dyDescent="0.3">
      <c r="B1042" s="149"/>
    </row>
    <row r="1043" spans="2:2" x14ac:dyDescent="0.3">
      <c r="B1043" s="149"/>
    </row>
    <row r="1044" spans="2:2" x14ac:dyDescent="0.3">
      <c r="B1044" s="149"/>
    </row>
    <row r="1045" spans="2:2" x14ac:dyDescent="0.3">
      <c r="B1045" s="149"/>
    </row>
    <row r="1046" spans="2:2" x14ac:dyDescent="0.3">
      <c r="B1046" s="149"/>
    </row>
    <row r="1047" spans="2:2" x14ac:dyDescent="0.3">
      <c r="B1047" s="149"/>
    </row>
    <row r="1048" spans="2:2" x14ac:dyDescent="0.3">
      <c r="B1048" s="149"/>
    </row>
    <row r="1049" spans="2:2" x14ac:dyDescent="0.3">
      <c r="B1049" s="149"/>
    </row>
    <row r="1050" spans="2:2" x14ac:dyDescent="0.3">
      <c r="B1050" s="149"/>
    </row>
    <row r="1051" spans="2:2" x14ac:dyDescent="0.3">
      <c r="B1051" s="149"/>
    </row>
    <row r="1052" spans="2:2" x14ac:dyDescent="0.3">
      <c r="B1052" s="149"/>
    </row>
    <row r="1053" spans="2:2" x14ac:dyDescent="0.3">
      <c r="B1053" s="149"/>
    </row>
    <row r="1054" spans="2:2" x14ac:dyDescent="0.3">
      <c r="B1054" s="149"/>
    </row>
    <row r="1055" spans="2:2" x14ac:dyDescent="0.3">
      <c r="B1055" s="149"/>
    </row>
    <row r="1056" spans="2:2" x14ac:dyDescent="0.3">
      <c r="B1056" s="149"/>
    </row>
    <row r="1057" spans="2:2" x14ac:dyDescent="0.3">
      <c r="B1057" s="149"/>
    </row>
    <row r="1058" spans="2:2" x14ac:dyDescent="0.3">
      <c r="B1058" s="149"/>
    </row>
    <row r="1059" spans="2:2" x14ac:dyDescent="0.3">
      <c r="B1059" s="149"/>
    </row>
    <row r="1060" spans="2:2" x14ac:dyDescent="0.3">
      <c r="B1060" s="149"/>
    </row>
    <row r="1061" spans="2:2" x14ac:dyDescent="0.3">
      <c r="B1061" s="149"/>
    </row>
    <row r="1062" spans="2:2" x14ac:dyDescent="0.3">
      <c r="B1062" s="149"/>
    </row>
    <row r="1063" spans="2:2" x14ac:dyDescent="0.3">
      <c r="B1063" s="149"/>
    </row>
    <row r="1064" spans="2:2" x14ac:dyDescent="0.3">
      <c r="B1064" s="149"/>
    </row>
    <row r="1065" spans="2:2" x14ac:dyDescent="0.3">
      <c r="B1065" s="149"/>
    </row>
    <row r="1066" spans="2:2" x14ac:dyDescent="0.3">
      <c r="B1066" s="149"/>
    </row>
    <row r="1067" spans="2:2" x14ac:dyDescent="0.3">
      <c r="B1067" s="149"/>
    </row>
    <row r="1068" spans="2:2" x14ac:dyDescent="0.3">
      <c r="B1068" s="149"/>
    </row>
    <row r="1069" spans="2:2" x14ac:dyDescent="0.3">
      <c r="B1069" s="149"/>
    </row>
    <row r="1070" spans="2:2" x14ac:dyDescent="0.3">
      <c r="B1070" s="149"/>
    </row>
    <row r="1071" spans="2:2" x14ac:dyDescent="0.3">
      <c r="B1071" s="149"/>
    </row>
    <row r="1072" spans="2:2" x14ac:dyDescent="0.3">
      <c r="B1072" s="149"/>
    </row>
    <row r="1073" spans="2:2" x14ac:dyDescent="0.3">
      <c r="B1073" s="149"/>
    </row>
    <row r="1074" spans="2:2" x14ac:dyDescent="0.3">
      <c r="B1074" s="149"/>
    </row>
    <row r="1075" spans="2:2" x14ac:dyDescent="0.3">
      <c r="B1075" s="149"/>
    </row>
    <row r="1076" spans="2:2" x14ac:dyDescent="0.3">
      <c r="B1076" s="149"/>
    </row>
    <row r="1077" spans="2:2" x14ac:dyDescent="0.3">
      <c r="B1077" s="149"/>
    </row>
    <row r="1078" spans="2:2" x14ac:dyDescent="0.3">
      <c r="B1078" s="149"/>
    </row>
    <row r="1079" spans="2:2" x14ac:dyDescent="0.3">
      <c r="B1079" s="149"/>
    </row>
    <row r="1080" spans="2:2" x14ac:dyDescent="0.3">
      <c r="B1080" s="149"/>
    </row>
    <row r="1081" spans="2:2" x14ac:dyDescent="0.3">
      <c r="B1081" s="149"/>
    </row>
    <row r="1082" spans="2:2" x14ac:dyDescent="0.3">
      <c r="B1082" s="149"/>
    </row>
    <row r="1083" spans="2:2" x14ac:dyDescent="0.3">
      <c r="B1083" s="149"/>
    </row>
    <row r="1084" spans="2:2" x14ac:dyDescent="0.3">
      <c r="B1084" s="149"/>
    </row>
    <row r="1085" spans="2:2" x14ac:dyDescent="0.3">
      <c r="B1085" s="149"/>
    </row>
    <row r="1086" spans="2:2" x14ac:dyDescent="0.3">
      <c r="B1086" s="149"/>
    </row>
    <row r="1087" spans="2:2" x14ac:dyDescent="0.3">
      <c r="B1087" s="149"/>
    </row>
    <row r="1088" spans="2:2" x14ac:dyDescent="0.3">
      <c r="B1088" s="149"/>
    </row>
    <row r="1089" spans="2:2" x14ac:dyDescent="0.3">
      <c r="B1089" s="149"/>
    </row>
    <row r="1090" spans="2:2" x14ac:dyDescent="0.3">
      <c r="B1090" s="149"/>
    </row>
    <row r="1091" spans="2:2" x14ac:dyDescent="0.3">
      <c r="B1091" s="149"/>
    </row>
    <row r="1092" spans="2:2" x14ac:dyDescent="0.3">
      <c r="B1092" s="149"/>
    </row>
    <row r="1093" spans="2:2" x14ac:dyDescent="0.3">
      <c r="B1093" s="149"/>
    </row>
    <row r="1094" spans="2:2" x14ac:dyDescent="0.3">
      <c r="B1094" s="149"/>
    </row>
    <row r="1095" spans="2:2" x14ac:dyDescent="0.3">
      <c r="B1095" s="149"/>
    </row>
    <row r="1096" spans="2:2" x14ac:dyDescent="0.3">
      <c r="B1096" s="149"/>
    </row>
    <row r="1097" spans="2:2" x14ac:dyDescent="0.3">
      <c r="B1097" s="149"/>
    </row>
    <row r="1098" spans="2:2" x14ac:dyDescent="0.3">
      <c r="B1098" s="149"/>
    </row>
    <row r="1099" spans="2:2" x14ac:dyDescent="0.3">
      <c r="B1099" s="149"/>
    </row>
    <row r="1100" spans="2:2" x14ac:dyDescent="0.3">
      <c r="B1100" s="149"/>
    </row>
    <row r="1101" spans="2:2" x14ac:dyDescent="0.3">
      <c r="B1101" s="149"/>
    </row>
    <row r="1102" spans="2:2" x14ac:dyDescent="0.3">
      <c r="B1102" s="149"/>
    </row>
    <row r="1103" spans="2:2" x14ac:dyDescent="0.3">
      <c r="B1103" s="149"/>
    </row>
    <row r="1104" spans="2:2" x14ac:dyDescent="0.3">
      <c r="B1104" s="149"/>
    </row>
    <row r="1105" spans="2:2" x14ac:dyDescent="0.3">
      <c r="B1105" s="149"/>
    </row>
    <row r="1106" spans="2:2" x14ac:dyDescent="0.3">
      <c r="B1106" s="149"/>
    </row>
    <row r="1107" spans="2:2" x14ac:dyDescent="0.3">
      <c r="B1107" s="149"/>
    </row>
    <row r="1108" spans="2:2" x14ac:dyDescent="0.3">
      <c r="B1108" s="149"/>
    </row>
    <row r="1109" spans="2:2" x14ac:dyDescent="0.3">
      <c r="B1109" s="149"/>
    </row>
    <row r="1110" spans="2:2" x14ac:dyDescent="0.3">
      <c r="B1110" s="149"/>
    </row>
    <row r="1111" spans="2:2" x14ac:dyDescent="0.3">
      <c r="B1111" s="149"/>
    </row>
    <row r="1112" spans="2:2" x14ac:dyDescent="0.3">
      <c r="B1112" s="149"/>
    </row>
    <row r="1113" spans="2:2" x14ac:dyDescent="0.3">
      <c r="B1113" s="149"/>
    </row>
    <row r="1114" spans="2:2" x14ac:dyDescent="0.3">
      <c r="B1114" s="149"/>
    </row>
    <row r="1115" spans="2:2" x14ac:dyDescent="0.3">
      <c r="B1115" s="149"/>
    </row>
    <row r="1116" spans="2:2" x14ac:dyDescent="0.3">
      <c r="B1116" s="149"/>
    </row>
    <row r="1117" spans="2:2" x14ac:dyDescent="0.3">
      <c r="B1117" s="149"/>
    </row>
    <row r="1118" spans="2:2" x14ac:dyDescent="0.3">
      <c r="B1118" s="149"/>
    </row>
    <row r="1119" spans="2:2" x14ac:dyDescent="0.3">
      <c r="B1119" s="149"/>
    </row>
    <row r="1120" spans="2:2" x14ac:dyDescent="0.3">
      <c r="B1120" s="149"/>
    </row>
    <row r="1121" spans="2:2" x14ac:dyDescent="0.3">
      <c r="B1121" s="149"/>
    </row>
    <row r="1122" spans="2:2" x14ac:dyDescent="0.3">
      <c r="B1122" s="149"/>
    </row>
    <row r="1123" spans="2:2" x14ac:dyDescent="0.3">
      <c r="B1123" s="149"/>
    </row>
    <row r="1124" spans="2:2" x14ac:dyDescent="0.3">
      <c r="B1124" s="149"/>
    </row>
    <row r="1125" spans="2:2" x14ac:dyDescent="0.3">
      <c r="B1125" s="149"/>
    </row>
    <row r="1126" spans="2:2" x14ac:dyDescent="0.3">
      <c r="B1126" s="149"/>
    </row>
    <row r="1127" spans="2:2" x14ac:dyDescent="0.3">
      <c r="B1127" s="149"/>
    </row>
    <row r="1128" spans="2:2" x14ac:dyDescent="0.3">
      <c r="B1128" s="149"/>
    </row>
    <row r="1129" spans="2:2" x14ac:dyDescent="0.3">
      <c r="B1129" s="149"/>
    </row>
    <row r="1130" spans="2:2" x14ac:dyDescent="0.3">
      <c r="B1130" s="149"/>
    </row>
    <row r="1131" spans="2:2" x14ac:dyDescent="0.3">
      <c r="B1131" s="149"/>
    </row>
    <row r="1132" spans="2:2" x14ac:dyDescent="0.3">
      <c r="B1132" s="149"/>
    </row>
    <row r="1133" spans="2:2" x14ac:dyDescent="0.3">
      <c r="B1133" s="149"/>
    </row>
    <row r="1134" spans="2:2" x14ac:dyDescent="0.3">
      <c r="B1134" s="149"/>
    </row>
    <row r="1135" spans="2:2" x14ac:dyDescent="0.3">
      <c r="B1135" s="149"/>
    </row>
    <row r="1136" spans="2:2" x14ac:dyDescent="0.3">
      <c r="B1136" s="149"/>
    </row>
    <row r="1137" spans="2:2" x14ac:dyDescent="0.3">
      <c r="B1137" s="149"/>
    </row>
    <row r="1138" spans="2:2" x14ac:dyDescent="0.3">
      <c r="B1138" s="149"/>
    </row>
    <row r="1139" spans="2:2" x14ac:dyDescent="0.3">
      <c r="B1139" s="149"/>
    </row>
    <row r="1140" spans="2:2" x14ac:dyDescent="0.3">
      <c r="B1140" s="149"/>
    </row>
    <row r="1141" spans="2:2" x14ac:dyDescent="0.3">
      <c r="B1141" s="149"/>
    </row>
    <row r="1142" spans="2:2" x14ac:dyDescent="0.3">
      <c r="B1142" s="149"/>
    </row>
    <row r="1143" spans="2:2" x14ac:dyDescent="0.3">
      <c r="B1143" s="149"/>
    </row>
    <row r="1144" spans="2:2" x14ac:dyDescent="0.3">
      <c r="B1144" s="149"/>
    </row>
    <row r="1145" spans="2:2" x14ac:dyDescent="0.3">
      <c r="B1145" s="149"/>
    </row>
    <row r="1146" spans="2:2" x14ac:dyDescent="0.3">
      <c r="B1146" s="149"/>
    </row>
    <row r="1147" spans="2:2" x14ac:dyDescent="0.3">
      <c r="B1147" s="149"/>
    </row>
    <row r="1148" spans="2:2" x14ac:dyDescent="0.3">
      <c r="B1148" s="149"/>
    </row>
    <row r="1149" spans="2:2" x14ac:dyDescent="0.3">
      <c r="B1149" s="149"/>
    </row>
    <row r="1150" spans="2:2" x14ac:dyDescent="0.3">
      <c r="B1150" s="149"/>
    </row>
    <row r="1151" spans="2:2" x14ac:dyDescent="0.3">
      <c r="B1151" s="149"/>
    </row>
    <row r="1152" spans="2:2" x14ac:dyDescent="0.3">
      <c r="B1152" s="149"/>
    </row>
    <row r="1153" spans="2:2" x14ac:dyDescent="0.3">
      <c r="B1153" s="149"/>
    </row>
    <row r="1154" spans="2:2" x14ac:dyDescent="0.3">
      <c r="B1154" s="149"/>
    </row>
    <row r="1155" spans="2:2" x14ac:dyDescent="0.3">
      <c r="B1155" s="149"/>
    </row>
    <row r="1156" spans="2:2" x14ac:dyDescent="0.3">
      <c r="B1156" s="149"/>
    </row>
    <row r="1157" spans="2:2" x14ac:dyDescent="0.3">
      <c r="B1157" s="149"/>
    </row>
    <row r="1158" spans="2:2" x14ac:dyDescent="0.3">
      <c r="B1158" s="149"/>
    </row>
    <row r="1159" spans="2:2" x14ac:dyDescent="0.3">
      <c r="B1159" s="149"/>
    </row>
    <row r="1160" spans="2:2" x14ac:dyDescent="0.3">
      <c r="B1160" s="149"/>
    </row>
    <row r="1161" spans="2:2" x14ac:dyDescent="0.3">
      <c r="B1161" s="149"/>
    </row>
    <row r="1162" spans="2:2" x14ac:dyDescent="0.3">
      <c r="B1162" s="149"/>
    </row>
    <row r="1163" spans="2:2" x14ac:dyDescent="0.3">
      <c r="B1163" s="149"/>
    </row>
    <row r="1164" spans="2:2" x14ac:dyDescent="0.3">
      <c r="B1164" s="149"/>
    </row>
    <row r="1165" spans="2:2" x14ac:dyDescent="0.3">
      <c r="B1165" s="149"/>
    </row>
    <row r="1166" spans="2:2" x14ac:dyDescent="0.3">
      <c r="B1166" s="149"/>
    </row>
    <row r="1167" spans="2:2" x14ac:dyDescent="0.3">
      <c r="B1167" s="149"/>
    </row>
    <row r="1168" spans="2:2" x14ac:dyDescent="0.3">
      <c r="B1168" s="149"/>
    </row>
    <row r="1169" spans="2:2" x14ac:dyDescent="0.3">
      <c r="B1169" s="149"/>
    </row>
    <row r="1170" spans="2:2" x14ac:dyDescent="0.3">
      <c r="B1170" s="149"/>
    </row>
    <row r="1171" spans="2:2" x14ac:dyDescent="0.3">
      <c r="B1171" s="149"/>
    </row>
    <row r="1172" spans="2:2" x14ac:dyDescent="0.3">
      <c r="B1172" s="149"/>
    </row>
    <row r="1173" spans="2:2" x14ac:dyDescent="0.3">
      <c r="B1173" s="149"/>
    </row>
    <row r="1174" spans="2:2" x14ac:dyDescent="0.3">
      <c r="B1174" s="149"/>
    </row>
    <row r="1175" spans="2:2" x14ac:dyDescent="0.3">
      <c r="B1175" s="149"/>
    </row>
    <row r="1176" spans="2:2" x14ac:dyDescent="0.3">
      <c r="B1176" s="149"/>
    </row>
    <row r="1177" spans="2:2" x14ac:dyDescent="0.3">
      <c r="B1177" s="149"/>
    </row>
    <row r="1178" spans="2:2" x14ac:dyDescent="0.3">
      <c r="B1178" s="149"/>
    </row>
    <row r="1179" spans="2:2" x14ac:dyDescent="0.3">
      <c r="B1179" s="149"/>
    </row>
    <row r="1180" spans="2:2" x14ac:dyDescent="0.3">
      <c r="B1180" s="149"/>
    </row>
    <row r="1181" spans="2:2" x14ac:dyDescent="0.3">
      <c r="B1181" s="149"/>
    </row>
    <row r="1182" spans="2:2" x14ac:dyDescent="0.3">
      <c r="B1182" s="149"/>
    </row>
    <row r="1183" spans="2:2" x14ac:dyDescent="0.3">
      <c r="B1183" s="149"/>
    </row>
    <row r="1184" spans="2:2" x14ac:dyDescent="0.3">
      <c r="B1184" s="149"/>
    </row>
    <row r="1185" spans="2:2" x14ac:dyDescent="0.3">
      <c r="B1185" s="149"/>
    </row>
    <row r="1186" spans="2:2" x14ac:dyDescent="0.3">
      <c r="B1186" s="149"/>
    </row>
    <row r="1187" spans="2:2" x14ac:dyDescent="0.3">
      <c r="B1187" s="149"/>
    </row>
    <row r="1188" spans="2:2" x14ac:dyDescent="0.3">
      <c r="B1188" s="149"/>
    </row>
    <row r="1189" spans="2:2" x14ac:dyDescent="0.3">
      <c r="B1189" s="149"/>
    </row>
    <row r="1190" spans="2:2" x14ac:dyDescent="0.3">
      <c r="B1190" s="149"/>
    </row>
    <row r="1191" spans="2:2" x14ac:dyDescent="0.3">
      <c r="B1191" s="149"/>
    </row>
    <row r="1192" spans="2:2" x14ac:dyDescent="0.3">
      <c r="B1192" s="149"/>
    </row>
    <row r="1193" spans="2:2" x14ac:dyDescent="0.3">
      <c r="B1193" s="149"/>
    </row>
    <row r="1194" spans="2:2" x14ac:dyDescent="0.3">
      <c r="B1194" s="149"/>
    </row>
    <row r="1195" spans="2:2" x14ac:dyDescent="0.3">
      <c r="B1195" s="149"/>
    </row>
    <row r="1196" spans="2:2" x14ac:dyDescent="0.3">
      <c r="B1196" s="149"/>
    </row>
    <row r="1197" spans="2:2" x14ac:dyDescent="0.3">
      <c r="B1197" s="149"/>
    </row>
    <row r="1198" spans="2:2" x14ac:dyDescent="0.3">
      <c r="B1198" s="149"/>
    </row>
    <row r="1199" spans="2:2" x14ac:dyDescent="0.3">
      <c r="B1199" s="149"/>
    </row>
    <row r="1200" spans="2:2" x14ac:dyDescent="0.3">
      <c r="B1200" s="149"/>
    </row>
    <row r="1201" spans="2:2" x14ac:dyDescent="0.3">
      <c r="B1201" s="149"/>
    </row>
    <row r="1202" spans="2:2" x14ac:dyDescent="0.3">
      <c r="B1202" s="149"/>
    </row>
    <row r="1203" spans="2:2" x14ac:dyDescent="0.3">
      <c r="B1203" s="149"/>
    </row>
    <row r="1204" spans="2:2" x14ac:dyDescent="0.3">
      <c r="B1204" s="149"/>
    </row>
    <row r="1205" spans="2:2" x14ac:dyDescent="0.3">
      <c r="B1205" s="149"/>
    </row>
    <row r="1206" spans="2:2" x14ac:dyDescent="0.3">
      <c r="B1206" s="149"/>
    </row>
    <row r="1207" spans="2:2" x14ac:dyDescent="0.3">
      <c r="B1207" s="149"/>
    </row>
    <row r="1208" spans="2:2" x14ac:dyDescent="0.3">
      <c r="B1208" s="149"/>
    </row>
    <row r="1209" spans="2:2" x14ac:dyDescent="0.3">
      <c r="B1209" s="149"/>
    </row>
    <row r="1210" spans="2:2" x14ac:dyDescent="0.3">
      <c r="B1210" s="149"/>
    </row>
    <row r="1211" spans="2:2" x14ac:dyDescent="0.3">
      <c r="B1211" s="149"/>
    </row>
    <row r="1212" spans="2:2" x14ac:dyDescent="0.3">
      <c r="B1212" s="149"/>
    </row>
    <row r="1213" spans="2:2" x14ac:dyDescent="0.3">
      <c r="B1213" s="149"/>
    </row>
    <row r="1214" spans="2:2" x14ac:dyDescent="0.3">
      <c r="B1214" s="149"/>
    </row>
    <row r="1215" spans="2:2" x14ac:dyDescent="0.3">
      <c r="B1215" s="149"/>
    </row>
    <row r="1216" spans="2:2" x14ac:dyDescent="0.3">
      <c r="B1216" s="149"/>
    </row>
    <row r="1217" spans="2:2" x14ac:dyDescent="0.3">
      <c r="B1217" s="149"/>
    </row>
    <row r="1218" spans="2:2" x14ac:dyDescent="0.3">
      <c r="B1218" s="149"/>
    </row>
    <row r="1219" spans="2:2" x14ac:dyDescent="0.3">
      <c r="B1219" s="149"/>
    </row>
    <row r="1220" spans="2:2" x14ac:dyDescent="0.3">
      <c r="B1220" s="149"/>
    </row>
    <row r="1221" spans="2:2" x14ac:dyDescent="0.3">
      <c r="B1221" s="149"/>
    </row>
    <row r="1222" spans="2:2" x14ac:dyDescent="0.3">
      <c r="B1222" s="149"/>
    </row>
    <row r="1223" spans="2:2" x14ac:dyDescent="0.3">
      <c r="B1223" s="149"/>
    </row>
    <row r="1224" spans="2:2" x14ac:dyDescent="0.3">
      <c r="B1224" s="149"/>
    </row>
    <row r="1225" spans="2:2" x14ac:dyDescent="0.3">
      <c r="B1225" s="149"/>
    </row>
    <row r="1226" spans="2:2" x14ac:dyDescent="0.3">
      <c r="B1226" s="149"/>
    </row>
    <row r="1227" spans="2:2" x14ac:dyDescent="0.3">
      <c r="B1227" s="149"/>
    </row>
    <row r="1228" spans="2:2" x14ac:dyDescent="0.3">
      <c r="B1228" s="149"/>
    </row>
    <row r="1229" spans="2:2" x14ac:dyDescent="0.3">
      <c r="B1229" s="149"/>
    </row>
    <row r="1230" spans="2:2" x14ac:dyDescent="0.3">
      <c r="B1230" s="149"/>
    </row>
    <row r="1231" spans="2:2" x14ac:dyDescent="0.3">
      <c r="B1231" s="149"/>
    </row>
    <row r="1232" spans="2:2" x14ac:dyDescent="0.3">
      <c r="B1232" s="149"/>
    </row>
    <row r="1233" spans="2:2" x14ac:dyDescent="0.3">
      <c r="B1233" s="149"/>
    </row>
    <row r="1234" spans="2:2" x14ac:dyDescent="0.3">
      <c r="B1234" s="149"/>
    </row>
    <row r="1235" spans="2:2" x14ac:dyDescent="0.3">
      <c r="B1235" s="149"/>
    </row>
    <row r="1236" spans="2:2" x14ac:dyDescent="0.3">
      <c r="B1236" s="149"/>
    </row>
    <row r="1237" spans="2:2" x14ac:dyDescent="0.3">
      <c r="B1237" s="149"/>
    </row>
    <row r="1238" spans="2:2" x14ac:dyDescent="0.3">
      <c r="B1238" s="149"/>
    </row>
    <row r="1239" spans="2:2" x14ac:dyDescent="0.3">
      <c r="B1239" s="149"/>
    </row>
    <row r="1240" spans="2:2" x14ac:dyDescent="0.3">
      <c r="B1240" s="149"/>
    </row>
    <row r="1241" spans="2:2" x14ac:dyDescent="0.3">
      <c r="B1241" s="149"/>
    </row>
    <row r="1242" spans="2:2" x14ac:dyDescent="0.3">
      <c r="B1242" s="149"/>
    </row>
    <row r="1243" spans="2:2" x14ac:dyDescent="0.3">
      <c r="B1243" s="149"/>
    </row>
    <row r="1244" spans="2:2" x14ac:dyDescent="0.3">
      <c r="B1244" s="149"/>
    </row>
    <row r="1245" spans="2:2" x14ac:dyDescent="0.3">
      <c r="B1245" s="149"/>
    </row>
    <row r="1246" spans="2:2" x14ac:dyDescent="0.3">
      <c r="B1246" s="149"/>
    </row>
    <row r="1247" spans="2:2" x14ac:dyDescent="0.3">
      <c r="B1247" s="149"/>
    </row>
    <row r="1248" spans="2:2" x14ac:dyDescent="0.3">
      <c r="B1248" s="149"/>
    </row>
    <row r="1249" spans="2:2" x14ac:dyDescent="0.3">
      <c r="B1249" s="149"/>
    </row>
    <row r="1250" spans="2:2" x14ac:dyDescent="0.3">
      <c r="B1250" s="149"/>
    </row>
    <row r="1251" spans="2:2" x14ac:dyDescent="0.3">
      <c r="B1251" s="149"/>
    </row>
    <row r="1252" spans="2:2" x14ac:dyDescent="0.3">
      <c r="B1252" s="149"/>
    </row>
    <row r="1253" spans="2:2" x14ac:dyDescent="0.3">
      <c r="B1253" s="149"/>
    </row>
    <row r="1254" spans="2:2" x14ac:dyDescent="0.3">
      <c r="B1254" s="149"/>
    </row>
    <row r="1255" spans="2:2" x14ac:dyDescent="0.3">
      <c r="B1255" s="149"/>
    </row>
    <row r="1256" spans="2:2" x14ac:dyDescent="0.3">
      <c r="B1256" s="149"/>
    </row>
    <row r="1257" spans="2:2" x14ac:dyDescent="0.3">
      <c r="B1257" s="149"/>
    </row>
    <row r="1258" spans="2:2" x14ac:dyDescent="0.3">
      <c r="B1258" s="149"/>
    </row>
    <row r="1259" spans="2:2" x14ac:dyDescent="0.3">
      <c r="B1259" s="149"/>
    </row>
    <row r="1260" spans="2:2" x14ac:dyDescent="0.3">
      <c r="B1260" s="149"/>
    </row>
    <row r="1261" spans="2:2" x14ac:dyDescent="0.3">
      <c r="B1261" s="149"/>
    </row>
    <row r="1262" spans="2:2" x14ac:dyDescent="0.3">
      <c r="B1262" s="149"/>
    </row>
    <row r="1263" spans="2:2" x14ac:dyDescent="0.3">
      <c r="B1263" s="149"/>
    </row>
    <row r="1264" spans="2:2" x14ac:dyDescent="0.3">
      <c r="B1264" s="149"/>
    </row>
    <row r="1265" spans="2:2" x14ac:dyDescent="0.3">
      <c r="B1265" s="149"/>
    </row>
    <row r="1266" spans="2:2" x14ac:dyDescent="0.3">
      <c r="B1266" s="149"/>
    </row>
    <row r="1267" spans="2:2" x14ac:dyDescent="0.3">
      <c r="B1267" s="149"/>
    </row>
    <row r="1268" spans="2:2" x14ac:dyDescent="0.3">
      <c r="B1268" s="149"/>
    </row>
    <row r="1269" spans="2:2" x14ac:dyDescent="0.3">
      <c r="B1269" s="149"/>
    </row>
    <row r="1270" spans="2:2" x14ac:dyDescent="0.3">
      <c r="B1270" s="149"/>
    </row>
    <row r="1271" spans="2:2" x14ac:dyDescent="0.3">
      <c r="B1271" s="149"/>
    </row>
    <row r="1272" spans="2:2" x14ac:dyDescent="0.3">
      <c r="B1272" s="149"/>
    </row>
    <row r="1273" spans="2:2" x14ac:dyDescent="0.3">
      <c r="B1273" s="149"/>
    </row>
    <row r="1274" spans="2:2" x14ac:dyDescent="0.3">
      <c r="B1274" s="149"/>
    </row>
    <row r="1275" spans="2:2" x14ac:dyDescent="0.3">
      <c r="B1275" s="149"/>
    </row>
    <row r="1276" spans="2:2" x14ac:dyDescent="0.3">
      <c r="B1276" s="149"/>
    </row>
    <row r="1277" spans="2:2" x14ac:dyDescent="0.3">
      <c r="B1277" s="149"/>
    </row>
    <row r="1278" spans="2:2" x14ac:dyDescent="0.3">
      <c r="B1278" s="149"/>
    </row>
    <row r="1279" spans="2:2" x14ac:dyDescent="0.3">
      <c r="B1279" s="149"/>
    </row>
    <row r="1280" spans="2:2" x14ac:dyDescent="0.3">
      <c r="B1280" s="149"/>
    </row>
    <row r="1281" spans="2:2" x14ac:dyDescent="0.3">
      <c r="B1281" s="149"/>
    </row>
    <row r="1282" spans="2:2" x14ac:dyDescent="0.3">
      <c r="B1282" s="149"/>
    </row>
    <row r="1283" spans="2:2" x14ac:dyDescent="0.3">
      <c r="B1283" s="149"/>
    </row>
    <row r="1284" spans="2:2" x14ac:dyDescent="0.3">
      <c r="B1284" s="149"/>
    </row>
    <row r="1285" spans="2:2" x14ac:dyDescent="0.3">
      <c r="B1285" s="149"/>
    </row>
    <row r="1286" spans="2:2" x14ac:dyDescent="0.3">
      <c r="B1286" s="149"/>
    </row>
    <row r="1287" spans="2:2" x14ac:dyDescent="0.3">
      <c r="B1287" s="149"/>
    </row>
    <row r="1288" spans="2:2" x14ac:dyDescent="0.3">
      <c r="B1288" s="149"/>
    </row>
    <row r="1289" spans="2:2" x14ac:dyDescent="0.3">
      <c r="B1289" s="149"/>
    </row>
    <row r="1290" spans="2:2" x14ac:dyDescent="0.3">
      <c r="B1290" s="149"/>
    </row>
    <row r="1291" spans="2:2" x14ac:dyDescent="0.3">
      <c r="B1291" s="149"/>
    </row>
    <row r="1292" spans="2:2" x14ac:dyDescent="0.3">
      <c r="B1292" s="149"/>
    </row>
    <row r="1293" spans="2:2" x14ac:dyDescent="0.3">
      <c r="B1293" s="149"/>
    </row>
    <row r="1294" spans="2:2" x14ac:dyDescent="0.3">
      <c r="B1294" s="149"/>
    </row>
    <row r="1295" spans="2:2" x14ac:dyDescent="0.3">
      <c r="B1295" s="149"/>
    </row>
    <row r="1296" spans="2:2" x14ac:dyDescent="0.3">
      <c r="B1296" s="149"/>
    </row>
    <row r="1297" spans="2:2" x14ac:dyDescent="0.3">
      <c r="B1297" s="149"/>
    </row>
    <row r="1298" spans="2:2" x14ac:dyDescent="0.3">
      <c r="B1298" s="149"/>
    </row>
    <row r="1299" spans="2:2" x14ac:dyDescent="0.3">
      <c r="B1299" s="149"/>
    </row>
    <row r="1300" spans="2:2" x14ac:dyDescent="0.3">
      <c r="B1300" s="149"/>
    </row>
    <row r="1301" spans="2:2" x14ac:dyDescent="0.3">
      <c r="B1301" s="149"/>
    </row>
    <row r="1302" spans="2:2" x14ac:dyDescent="0.3">
      <c r="B1302" s="149"/>
    </row>
    <row r="1303" spans="2:2" x14ac:dyDescent="0.3">
      <c r="B1303" s="149"/>
    </row>
    <row r="1304" spans="2:2" x14ac:dyDescent="0.3">
      <c r="B1304" s="149"/>
    </row>
    <row r="1305" spans="2:2" x14ac:dyDescent="0.3">
      <c r="B1305" s="149"/>
    </row>
    <row r="1306" spans="2:2" x14ac:dyDescent="0.3">
      <c r="B1306" s="149"/>
    </row>
    <row r="1307" spans="2:2" x14ac:dyDescent="0.3">
      <c r="B1307" s="149"/>
    </row>
    <row r="1308" spans="2:2" x14ac:dyDescent="0.3">
      <c r="B1308" s="149"/>
    </row>
    <row r="1309" spans="2:2" x14ac:dyDescent="0.3">
      <c r="B1309" s="149"/>
    </row>
    <row r="1310" spans="2:2" x14ac:dyDescent="0.3">
      <c r="B1310" s="149"/>
    </row>
    <row r="1311" spans="2:2" x14ac:dyDescent="0.3">
      <c r="B1311" s="149"/>
    </row>
    <row r="1312" spans="2:2" x14ac:dyDescent="0.3">
      <c r="B1312" s="149"/>
    </row>
    <row r="1313" spans="2:2" x14ac:dyDescent="0.3">
      <c r="B1313" s="149"/>
    </row>
    <row r="1314" spans="2:2" x14ac:dyDescent="0.3">
      <c r="B1314" s="149"/>
    </row>
    <row r="1315" spans="2:2" x14ac:dyDescent="0.3">
      <c r="B1315" s="149"/>
    </row>
    <row r="1316" spans="2:2" x14ac:dyDescent="0.3">
      <c r="B1316" s="149"/>
    </row>
    <row r="1317" spans="2:2" x14ac:dyDescent="0.3">
      <c r="B1317" s="149"/>
    </row>
    <row r="1318" spans="2:2" x14ac:dyDescent="0.3">
      <c r="B1318" s="149"/>
    </row>
    <row r="1319" spans="2:2" x14ac:dyDescent="0.3">
      <c r="B1319" s="149"/>
    </row>
    <row r="1320" spans="2:2" x14ac:dyDescent="0.3">
      <c r="B1320" s="149"/>
    </row>
    <row r="1321" spans="2:2" x14ac:dyDescent="0.3">
      <c r="B1321" s="149"/>
    </row>
    <row r="1322" spans="2:2" x14ac:dyDescent="0.3">
      <c r="B1322" s="149"/>
    </row>
    <row r="1323" spans="2:2" x14ac:dyDescent="0.3">
      <c r="B1323" s="149"/>
    </row>
    <row r="1324" spans="2:2" x14ac:dyDescent="0.3">
      <c r="B1324" s="149"/>
    </row>
    <row r="1325" spans="2:2" x14ac:dyDescent="0.3">
      <c r="B1325" s="149"/>
    </row>
    <row r="1326" spans="2:2" x14ac:dyDescent="0.3">
      <c r="B1326" s="149"/>
    </row>
    <row r="1327" spans="2:2" x14ac:dyDescent="0.3">
      <c r="B1327" s="149"/>
    </row>
    <row r="1328" spans="2:2" x14ac:dyDescent="0.3">
      <c r="B1328" s="149"/>
    </row>
    <row r="1329" spans="2:2" x14ac:dyDescent="0.3">
      <c r="B1329" s="149"/>
    </row>
    <row r="1330" spans="2:2" x14ac:dyDescent="0.3">
      <c r="B1330" s="149"/>
    </row>
    <row r="1331" spans="2:2" x14ac:dyDescent="0.3">
      <c r="B1331" s="149"/>
    </row>
    <row r="1332" spans="2:2" x14ac:dyDescent="0.3">
      <c r="B1332" s="149"/>
    </row>
    <row r="1333" spans="2:2" x14ac:dyDescent="0.3">
      <c r="B1333" s="149"/>
    </row>
    <row r="1334" spans="2:2" x14ac:dyDescent="0.3">
      <c r="B1334" s="149"/>
    </row>
    <row r="1335" spans="2:2" x14ac:dyDescent="0.3">
      <c r="B1335" s="149"/>
    </row>
    <row r="1336" spans="2:2" x14ac:dyDescent="0.3">
      <c r="B1336" s="149"/>
    </row>
    <row r="1337" spans="2:2" x14ac:dyDescent="0.3">
      <c r="B1337" s="149"/>
    </row>
    <row r="1338" spans="2:2" x14ac:dyDescent="0.3">
      <c r="B1338" s="149"/>
    </row>
    <row r="1339" spans="2:2" x14ac:dyDescent="0.3">
      <c r="B1339" s="149"/>
    </row>
    <row r="1340" spans="2:2" x14ac:dyDescent="0.3">
      <c r="B1340" s="149"/>
    </row>
    <row r="1341" spans="2:2" x14ac:dyDescent="0.3">
      <c r="B1341" s="149"/>
    </row>
    <row r="1342" spans="2:2" x14ac:dyDescent="0.3">
      <c r="B1342" s="149"/>
    </row>
    <row r="1343" spans="2:2" x14ac:dyDescent="0.3">
      <c r="B1343" s="149"/>
    </row>
    <row r="1344" spans="2:2" x14ac:dyDescent="0.3">
      <c r="B1344" s="149"/>
    </row>
    <row r="1345" spans="2:2" x14ac:dyDescent="0.3">
      <c r="B1345" s="149"/>
    </row>
    <row r="1346" spans="2:2" x14ac:dyDescent="0.3">
      <c r="B1346" s="149"/>
    </row>
    <row r="1347" spans="2:2" x14ac:dyDescent="0.3">
      <c r="B1347" s="149"/>
    </row>
    <row r="1348" spans="2:2" x14ac:dyDescent="0.3">
      <c r="B1348" s="149"/>
    </row>
    <row r="1349" spans="2:2" x14ac:dyDescent="0.3">
      <c r="B1349" s="149"/>
    </row>
    <row r="1350" spans="2:2" x14ac:dyDescent="0.3">
      <c r="B1350" s="149"/>
    </row>
    <row r="1351" spans="2:2" x14ac:dyDescent="0.3">
      <c r="B1351" s="149"/>
    </row>
    <row r="1352" spans="2:2" x14ac:dyDescent="0.3">
      <c r="B1352" s="149"/>
    </row>
    <row r="1353" spans="2:2" x14ac:dyDescent="0.3">
      <c r="B1353" s="149"/>
    </row>
    <row r="1354" spans="2:2" x14ac:dyDescent="0.3">
      <c r="B1354" s="149"/>
    </row>
    <row r="1355" spans="2:2" x14ac:dyDescent="0.3">
      <c r="B1355" s="149"/>
    </row>
    <row r="1356" spans="2:2" x14ac:dyDescent="0.3">
      <c r="B1356" s="149"/>
    </row>
    <row r="1357" spans="2:2" x14ac:dyDescent="0.3">
      <c r="B1357" s="149"/>
    </row>
    <row r="1358" spans="2:2" x14ac:dyDescent="0.3">
      <c r="B1358" s="149"/>
    </row>
    <row r="1359" spans="2:2" x14ac:dyDescent="0.3">
      <c r="B1359" s="149"/>
    </row>
    <row r="1360" spans="2:2" x14ac:dyDescent="0.3">
      <c r="B1360" s="149"/>
    </row>
    <row r="1361" spans="2:2" x14ac:dyDescent="0.3">
      <c r="B1361" s="149"/>
    </row>
    <row r="1362" spans="2:2" x14ac:dyDescent="0.3">
      <c r="B1362" s="149"/>
    </row>
    <row r="1363" spans="2:2" x14ac:dyDescent="0.3">
      <c r="B1363" s="149"/>
    </row>
    <row r="1364" spans="2:2" x14ac:dyDescent="0.3">
      <c r="B1364" s="149"/>
    </row>
    <row r="1365" spans="2:2" x14ac:dyDescent="0.3">
      <c r="B1365" s="149"/>
    </row>
    <row r="1366" spans="2:2" x14ac:dyDescent="0.3">
      <c r="B1366" s="149"/>
    </row>
    <row r="1367" spans="2:2" x14ac:dyDescent="0.3">
      <c r="B1367" s="149"/>
    </row>
    <row r="1368" spans="2:2" x14ac:dyDescent="0.3">
      <c r="B1368" s="149"/>
    </row>
    <row r="1369" spans="2:2" x14ac:dyDescent="0.3">
      <c r="B1369" s="149"/>
    </row>
    <row r="1370" spans="2:2" x14ac:dyDescent="0.3">
      <c r="B1370" s="149"/>
    </row>
    <row r="1371" spans="2:2" x14ac:dyDescent="0.3">
      <c r="B1371" s="149"/>
    </row>
    <row r="1372" spans="2:2" x14ac:dyDescent="0.3">
      <c r="B1372" s="149"/>
    </row>
    <row r="1373" spans="2:2" x14ac:dyDescent="0.3">
      <c r="B1373" s="149"/>
    </row>
    <row r="1374" spans="2:2" x14ac:dyDescent="0.3">
      <c r="B1374" s="149"/>
    </row>
    <row r="1375" spans="2:2" x14ac:dyDescent="0.3">
      <c r="B1375" s="149"/>
    </row>
    <row r="1376" spans="2:2" x14ac:dyDescent="0.3">
      <c r="B1376" s="149"/>
    </row>
    <row r="1377" spans="2:2" x14ac:dyDescent="0.3">
      <c r="B1377" s="149"/>
    </row>
    <row r="1378" spans="2:2" x14ac:dyDescent="0.3">
      <c r="B1378" s="149"/>
    </row>
    <row r="1379" spans="2:2" x14ac:dyDescent="0.3">
      <c r="B1379" s="149"/>
    </row>
    <row r="1380" spans="2:2" x14ac:dyDescent="0.3">
      <c r="B1380" s="149"/>
    </row>
    <row r="1381" spans="2:2" x14ac:dyDescent="0.3">
      <c r="B1381" s="149"/>
    </row>
    <row r="1382" spans="2:2" x14ac:dyDescent="0.3">
      <c r="B1382" s="149"/>
    </row>
    <row r="1383" spans="2:2" x14ac:dyDescent="0.3">
      <c r="B1383" s="149"/>
    </row>
    <row r="1384" spans="2:2" x14ac:dyDescent="0.3">
      <c r="B1384" s="149"/>
    </row>
    <row r="1385" spans="2:2" x14ac:dyDescent="0.3">
      <c r="B1385" s="149"/>
    </row>
    <row r="1386" spans="2:2" x14ac:dyDescent="0.3">
      <c r="B1386" s="149"/>
    </row>
    <row r="1387" spans="2:2" x14ac:dyDescent="0.3">
      <c r="B1387" s="149"/>
    </row>
    <row r="1388" spans="2:2" x14ac:dyDescent="0.3">
      <c r="B1388" s="149"/>
    </row>
    <row r="1389" spans="2:2" x14ac:dyDescent="0.3">
      <c r="B1389" s="149"/>
    </row>
    <row r="1390" spans="2:2" x14ac:dyDescent="0.3">
      <c r="B1390" s="149"/>
    </row>
    <row r="1391" spans="2:2" x14ac:dyDescent="0.3">
      <c r="B1391" s="149"/>
    </row>
    <row r="1392" spans="2:2" x14ac:dyDescent="0.3">
      <c r="B1392" s="149"/>
    </row>
    <row r="1393" spans="2:2" x14ac:dyDescent="0.3">
      <c r="B1393" s="149"/>
    </row>
    <row r="1394" spans="2:2" x14ac:dyDescent="0.3">
      <c r="B1394" s="149"/>
    </row>
    <row r="1395" spans="2:2" x14ac:dyDescent="0.3">
      <c r="B1395" s="149"/>
    </row>
    <row r="1396" spans="2:2" x14ac:dyDescent="0.3">
      <c r="B1396" s="149"/>
    </row>
    <row r="1397" spans="2:2" x14ac:dyDescent="0.3">
      <c r="B1397" s="149"/>
    </row>
    <row r="1398" spans="2:2" x14ac:dyDescent="0.3">
      <c r="B1398" s="149"/>
    </row>
    <row r="1399" spans="2:2" x14ac:dyDescent="0.3">
      <c r="B1399" s="149"/>
    </row>
    <row r="1400" spans="2:2" x14ac:dyDescent="0.3">
      <c r="B1400" s="149"/>
    </row>
    <row r="1401" spans="2:2" x14ac:dyDescent="0.3">
      <c r="B1401" s="149"/>
    </row>
    <row r="1402" spans="2:2" x14ac:dyDescent="0.3">
      <c r="B1402" s="149"/>
    </row>
    <row r="1403" spans="2:2" x14ac:dyDescent="0.3">
      <c r="B1403" s="149"/>
    </row>
    <row r="1404" spans="2:2" x14ac:dyDescent="0.3">
      <c r="B1404" s="149"/>
    </row>
    <row r="1405" spans="2:2" x14ac:dyDescent="0.3">
      <c r="B1405" s="149"/>
    </row>
    <row r="1406" spans="2:2" x14ac:dyDescent="0.3">
      <c r="B1406" s="149"/>
    </row>
    <row r="1407" spans="2:2" x14ac:dyDescent="0.3">
      <c r="B1407" s="149"/>
    </row>
    <row r="1408" spans="2:2" x14ac:dyDescent="0.3">
      <c r="B1408" s="149"/>
    </row>
    <row r="1409" spans="2:2" x14ac:dyDescent="0.3">
      <c r="B1409" s="149"/>
    </row>
    <row r="1410" spans="2:2" x14ac:dyDescent="0.3">
      <c r="B1410" s="149"/>
    </row>
    <row r="1411" spans="2:2" x14ac:dyDescent="0.3">
      <c r="B1411" s="149"/>
    </row>
    <row r="1412" spans="2:2" x14ac:dyDescent="0.3">
      <c r="B1412" s="149"/>
    </row>
    <row r="1413" spans="2:2" x14ac:dyDescent="0.3">
      <c r="B1413" s="149"/>
    </row>
    <row r="1414" spans="2:2" x14ac:dyDescent="0.3">
      <c r="B1414" s="149"/>
    </row>
    <row r="1415" spans="2:2" x14ac:dyDescent="0.3">
      <c r="B1415" s="149"/>
    </row>
    <row r="1416" spans="2:2" x14ac:dyDescent="0.3">
      <c r="B1416" s="149"/>
    </row>
    <row r="1417" spans="2:2" x14ac:dyDescent="0.3">
      <c r="B1417" s="149"/>
    </row>
    <row r="1418" spans="2:2" x14ac:dyDescent="0.3">
      <c r="B1418" s="149"/>
    </row>
    <row r="1419" spans="2:2" x14ac:dyDescent="0.3">
      <c r="B1419" s="149"/>
    </row>
    <row r="1420" spans="2:2" x14ac:dyDescent="0.3">
      <c r="B1420" s="149"/>
    </row>
    <row r="1421" spans="2:2" x14ac:dyDescent="0.3">
      <c r="B1421" s="149"/>
    </row>
    <row r="1422" spans="2:2" x14ac:dyDescent="0.3">
      <c r="B1422" s="149"/>
    </row>
    <row r="1423" spans="2:2" x14ac:dyDescent="0.3">
      <c r="B1423" s="149"/>
    </row>
    <row r="1424" spans="2:2" x14ac:dyDescent="0.3">
      <c r="B1424" s="149"/>
    </row>
    <row r="1425" spans="2:2" x14ac:dyDescent="0.3">
      <c r="B1425" s="149"/>
    </row>
    <row r="1426" spans="2:2" x14ac:dyDescent="0.3">
      <c r="B1426" s="149"/>
    </row>
    <row r="1427" spans="2:2" x14ac:dyDescent="0.3">
      <c r="B1427" s="149"/>
    </row>
    <row r="1428" spans="2:2" x14ac:dyDescent="0.3">
      <c r="B1428" s="149"/>
    </row>
    <row r="1429" spans="2:2" x14ac:dyDescent="0.3">
      <c r="B1429" s="149"/>
    </row>
    <row r="1430" spans="2:2" x14ac:dyDescent="0.3">
      <c r="B1430" s="149"/>
    </row>
    <row r="1431" spans="2:2" x14ac:dyDescent="0.3">
      <c r="B1431" s="149"/>
    </row>
    <row r="1432" spans="2:2" x14ac:dyDescent="0.3">
      <c r="B1432" s="149"/>
    </row>
    <row r="1433" spans="2:2" x14ac:dyDescent="0.3">
      <c r="B1433" s="149"/>
    </row>
    <row r="1434" spans="2:2" x14ac:dyDescent="0.3">
      <c r="B1434" s="149"/>
    </row>
    <row r="1435" spans="2:2" x14ac:dyDescent="0.3">
      <c r="B1435" s="149"/>
    </row>
    <row r="1436" spans="2:2" x14ac:dyDescent="0.3">
      <c r="B1436" s="149"/>
    </row>
    <row r="1437" spans="2:2" x14ac:dyDescent="0.3">
      <c r="B1437" s="149"/>
    </row>
    <row r="1438" spans="2:2" x14ac:dyDescent="0.3">
      <c r="B1438" s="149"/>
    </row>
    <row r="1439" spans="2:2" x14ac:dyDescent="0.3">
      <c r="B1439" s="149"/>
    </row>
    <row r="1440" spans="2:2" x14ac:dyDescent="0.3">
      <c r="B1440" s="149"/>
    </row>
    <row r="1441" spans="2:2" x14ac:dyDescent="0.3">
      <c r="B1441" s="149"/>
    </row>
    <row r="1442" spans="2:2" x14ac:dyDescent="0.3">
      <c r="B1442" s="149"/>
    </row>
    <row r="1443" spans="2:2" x14ac:dyDescent="0.3">
      <c r="B1443" s="149"/>
    </row>
    <row r="1444" spans="2:2" x14ac:dyDescent="0.3">
      <c r="B1444" s="149"/>
    </row>
    <row r="1445" spans="2:2" x14ac:dyDescent="0.3">
      <c r="B1445" s="149"/>
    </row>
    <row r="1446" spans="2:2" x14ac:dyDescent="0.3">
      <c r="B1446" s="149"/>
    </row>
    <row r="1447" spans="2:2" x14ac:dyDescent="0.3">
      <c r="B1447" s="149"/>
    </row>
    <row r="1448" spans="2:2" x14ac:dyDescent="0.3">
      <c r="B1448" s="149"/>
    </row>
    <row r="1449" spans="2:2" x14ac:dyDescent="0.3">
      <c r="B1449" s="149"/>
    </row>
    <row r="1450" spans="2:2" x14ac:dyDescent="0.3">
      <c r="B1450" s="149"/>
    </row>
    <row r="1451" spans="2:2" x14ac:dyDescent="0.3">
      <c r="B1451" s="149"/>
    </row>
    <row r="1452" spans="2:2" x14ac:dyDescent="0.3">
      <c r="B1452" s="149"/>
    </row>
    <row r="1453" spans="2:2" x14ac:dyDescent="0.3">
      <c r="B1453" s="149"/>
    </row>
    <row r="1454" spans="2:2" x14ac:dyDescent="0.3">
      <c r="B1454" s="149"/>
    </row>
    <row r="1455" spans="2:2" x14ac:dyDescent="0.3">
      <c r="B1455" s="149"/>
    </row>
    <row r="1456" spans="2:2" x14ac:dyDescent="0.3">
      <c r="B1456" s="149"/>
    </row>
    <row r="1457" spans="2:2" x14ac:dyDescent="0.3">
      <c r="B1457" s="149"/>
    </row>
    <row r="1458" spans="2:2" x14ac:dyDescent="0.3">
      <c r="B1458" s="149"/>
    </row>
    <row r="1459" spans="2:2" x14ac:dyDescent="0.3">
      <c r="B1459" s="149"/>
    </row>
    <row r="1460" spans="2:2" x14ac:dyDescent="0.3">
      <c r="B1460" s="149"/>
    </row>
    <row r="1461" spans="2:2" x14ac:dyDescent="0.3">
      <c r="B1461" s="149"/>
    </row>
    <row r="1462" spans="2:2" x14ac:dyDescent="0.3">
      <c r="B1462" s="149"/>
    </row>
    <row r="1463" spans="2:2" x14ac:dyDescent="0.3">
      <c r="B1463" s="149"/>
    </row>
    <row r="1464" spans="2:2" x14ac:dyDescent="0.3">
      <c r="B1464" s="149"/>
    </row>
    <row r="1465" spans="2:2" x14ac:dyDescent="0.3">
      <c r="B1465" s="149"/>
    </row>
    <row r="1466" spans="2:2" x14ac:dyDescent="0.3">
      <c r="B1466" s="149"/>
    </row>
    <row r="1467" spans="2:2" x14ac:dyDescent="0.3">
      <c r="B1467" s="149"/>
    </row>
    <row r="1468" spans="2:2" x14ac:dyDescent="0.3">
      <c r="B1468" s="149"/>
    </row>
    <row r="1469" spans="2:2" x14ac:dyDescent="0.3">
      <c r="B1469" s="149"/>
    </row>
    <row r="1470" spans="2:2" x14ac:dyDescent="0.3">
      <c r="B1470" s="149"/>
    </row>
    <row r="1471" spans="2:2" x14ac:dyDescent="0.3">
      <c r="B1471" s="149"/>
    </row>
    <row r="1472" spans="2:2" x14ac:dyDescent="0.3">
      <c r="B1472" s="149"/>
    </row>
    <row r="1473" spans="2:2" x14ac:dyDescent="0.3">
      <c r="B1473" s="149"/>
    </row>
    <row r="1474" spans="2:2" x14ac:dyDescent="0.3">
      <c r="B1474" s="149"/>
    </row>
    <row r="1475" spans="2:2" x14ac:dyDescent="0.3">
      <c r="B1475" s="149"/>
    </row>
    <row r="1476" spans="2:2" x14ac:dyDescent="0.3">
      <c r="B1476" s="149"/>
    </row>
    <row r="1477" spans="2:2" x14ac:dyDescent="0.3">
      <c r="B1477" s="149"/>
    </row>
    <row r="1478" spans="2:2" x14ac:dyDescent="0.3">
      <c r="B1478" s="149"/>
    </row>
    <row r="1479" spans="2:2" x14ac:dyDescent="0.3">
      <c r="B1479" s="149"/>
    </row>
    <row r="1480" spans="2:2" x14ac:dyDescent="0.3">
      <c r="B1480" s="149"/>
    </row>
    <row r="1481" spans="2:2" x14ac:dyDescent="0.3">
      <c r="B1481" s="149"/>
    </row>
    <row r="1482" spans="2:2" x14ac:dyDescent="0.3">
      <c r="B1482" s="149"/>
    </row>
    <row r="1483" spans="2:2" x14ac:dyDescent="0.3">
      <c r="B1483" s="149"/>
    </row>
    <row r="1484" spans="2:2" x14ac:dyDescent="0.3">
      <c r="B1484" s="149"/>
    </row>
    <row r="1485" spans="2:2" x14ac:dyDescent="0.3">
      <c r="B1485" s="149"/>
    </row>
    <row r="1486" spans="2:2" x14ac:dyDescent="0.3">
      <c r="B1486" s="149"/>
    </row>
    <row r="1487" spans="2:2" x14ac:dyDescent="0.3">
      <c r="B1487" s="149"/>
    </row>
    <row r="1488" spans="2:2" x14ac:dyDescent="0.3">
      <c r="B1488" s="149"/>
    </row>
    <row r="1489" spans="2:2" x14ac:dyDescent="0.3">
      <c r="B1489" s="149"/>
    </row>
    <row r="1490" spans="2:2" x14ac:dyDescent="0.3">
      <c r="B1490" s="149"/>
    </row>
    <row r="1491" spans="2:2" x14ac:dyDescent="0.3">
      <c r="B1491" s="149"/>
    </row>
    <row r="1492" spans="2:2" x14ac:dyDescent="0.3">
      <c r="B1492" s="149"/>
    </row>
    <row r="1493" spans="2:2" x14ac:dyDescent="0.3">
      <c r="B1493" s="149"/>
    </row>
    <row r="1494" spans="2:2" x14ac:dyDescent="0.3">
      <c r="B1494" s="149"/>
    </row>
    <row r="1495" spans="2:2" x14ac:dyDescent="0.3">
      <c r="B1495" s="149"/>
    </row>
    <row r="1496" spans="2:2" x14ac:dyDescent="0.3">
      <c r="B1496" s="149"/>
    </row>
    <row r="1497" spans="2:2" x14ac:dyDescent="0.3">
      <c r="B1497" s="149"/>
    </row>
    <row r="1498" spans="2:2" x14ac:dyDescent="0.3">
      <c r="B1498" s="149"/>
    </row>
    <row r="1499" spans="2:2" x14ac:dyDescent="0.3">
      <c r="B1499" s="149"/>
    </row>
    <row r="1500" spans="2:2" x14ac:dyDescent="0.3">
      <c r="B1500" s="149"/>
    </row>
    <row r="1501" spans="2:2" x14ac:dyDescent="0.3">
      <c r="B1501" s="149"/>
    </row>
    <row r="1502" spans="2:2" x14ac:dyDescent="0.3">
      <c r="B1502" s="149"/>
    </row>
    <row r="1503" spans="2:2" x14ac:dyDescent="0.3">
      <c r="B1503" s="149"/>
    </row>
    <row r="1504" spans="2:2" x14ac:dyDescent="0.3">
      <c r="B1504" s="149"/>
    </row>
    <row r="1505" spans="2:2" x14ac:dyDescent="0.3">
      <c r="B1505" s="149"/>
    </row>
    <row r="1506" spans="2:2" x14ac:dyDescent="0.3">
      <c r="B1506" s="149"/>
    </row>
    <row r="1507" spans="2:2" x14ac:dyDescent="0.3">
      <c r="B1507" s="149"/>
    </row>
    <row r="1508" spans="2:2" x14ac:dyDescent="0.3">
      <c r="B1508" s="149"/>
    </row>
    <row r="1509" spans="2:2" x14ac:dyDescent="0.3">
      <c r="B1509" s="149"/>
    </row>
    <row r="1510" spans="2:2" x14ac:dyDescent="0.3">
      <c r="B1510" s="149"/>
    </row>
    <row r="1511" spans="2:2" x14ac:dyDescent="0.3">
      <c r="B1511" s="149"/>
    </row>
    <row r="1512" spans="2:2" x14ac:dyDescent="0.3">
      <c r="B1512" s="149"/>
    </row>
    <row r="1513" spans="2:2" x14ac:dyDescent="0.3">
      <c r="B1513" s="149"/>
    </row>
    <row r="1514" spans="2:2" x14ac:dyDescent="0.3">
      <c r="B1514" s="149"/>
    </row>
    <row r="1515" spans="2:2" x14ac:dyDescent="0.3">
      <c r="B1515" s="149"/>
    </row>
    <row r="1516" spans="2:2" x14ac:dyDescent="0.3">
      <c r="B1516" s="149"/>
    </row>
    <row r="1517" spans="2:2" x14ac:dyDescent="0.3">
      <c r="B1517" s="149"/>
    </row>
    <row r="1518" spans="2:2" x14ac:dyDescent="0.3">
      <c r="B1518" s="149"/>
    </row>
    <row r="1519" spans="2:2" x14ac:dyDescent="0.3">
      <c r="B1519" s="149"/>
    </row>
    <row r="1520" spans="2:2" x14ac:dyDescent="0.3">
      <c r="B1520" s="149"/>
    </row>
    <row r="1521" spans="2:2" x14ac:dyDescent="0.3">
      <c r="B1521" s="149"/>
    </row>
    <row r="1522" spans="2:2" x14ac:dyDescent="0.3">
      <c r="B1522" s="149"/>
    </row>
    <row r="1523" spans="2:2" x14ac:dyDescent="0.3">
      <c r="B1523" s="149"/>
    </row>
    <row r="1524" spans="2:2" x14ac:dyDescent="0.3">
      <c r="B1524" s="149"/>
    </row>
    <row r="1525" spans="2:2" x14ac:dyDescent="0.3">
      <c r="B1525" s="149"/>
    </row>
    <row r="1526" spans="2:2" x14ac:dyDescent="0.3">
      <c r="B1526" s="149"/>
    </row>
    <row r="1527" spans="2:2" x14ac:dyDescent="0.3">
      <c r="B1527" s="149"/>
    </row>
    <row r="1528" spans="2:2" x14ac:dyDescent="0.3">
      <c r="B1528" s="149"/>
    </row>
    <row r="1529" spans="2:2" x14ac:dyDescent="0.3">
      <c r="B1529" s="149"/>
    </row>
    <row r="1530" spans="2:2" x14ac:dyDescent="0.3">
      <c r="B1530" s="149"/>
    </row>
    <row r="1531" spans="2:2" x14ac:dyDescent="0.3">
      <c r="B1531" s="149"/>
    </row>
    <row r="1532" spans="2:2" x14ac:dyDescent="0.3">
      <c r="B1532" s="149"/>
    </row>
    <row r="1533" spans="2:2" x14ac:dyDescent="0.3">
      <c r="B1533" s="149"/>
    </row>
    <row r="1534" spans="2:2" x14ac:dyDescent="0.3">
      <c r="B1534" s="149"/>
    </row>
    <row r="1535" spans="2:2" x14ac:dyDescent="0.3">
      <c r="B1535" s="149"/>
    </row>
    <row r="1536" spans="2:2" x14ac:dyDescent="0.3">
      <c r="B1536" s="149"/>
    </row>
    <row r="1537" spans="2:2" x14ac:dyDescent="0.3">
      <c r="B1537" s="149"/>
    </row>
    <row r="1538" spans="2:2" x14ac:dyDescent="0.3">
      <c r="B1538" s="149"/>
    </row>
    <row r="1539" spans="2:2" x14ac:dyDescent="0.3">
      <c r="B1539" s="149"/>
    </row>
    <row r="1540" spans="2:2" x14ac:dyDescent="0.3">
      <c r="B1540" s="149"/>
    </row>
    <row r="1541" spans="2:2" x14ac:dyDescent="0.3">
      <c r="B1541" s="149"/>
    </row>
    <row r="1542" spans="2:2" x14ac:dyDescent="0.3">
      <c r="B1542" s="149"/>
    </row>
    <row r="1543" spans="2:2" x14ac:dyDescent="0.3">
      <c r="B1543" s="149"/>
    </row>
    <row r="1544" spans="2:2" x14ac:dyDescent="0.3">
      <c r="B1544" s="149"/>
    </row>
    <row r="1545" spans="2:2" x14ac:dyDescent="0.3">
      <c r="B1545" s="149"/>
    </row>
    <row r="1546" spans="2:2" x14ac:dyDescent="0.3">
      <c r="B1546" s="149"/>
    </row>
    <row r="1547" spans="2:2" x14ac:dyDescent="0.3">
      <c r="B1547" s="149"/>
    </row>
    <row r="1548" spans="2:2" x14ac:dyDescent="0.3">
      <c r="B1548" s="149"/>
    </row>
    <row r="1549" spans="2:2" x14ac:dyDescent="0.3">
      <c r="B1549" s="149"/>
    </row>
    <row r="1550" spans="2:2" x14ac:dyDescent="0.3">
      <c r="B1550" s="149"/>
    </row>
    <row r="1551" spans="2:2" x14ac:dyDescent="0.3">
      <c r="B1551" s="149"/>
    </row>
    <row r="1552" spans="2:2" x14ac:dyDescent="0.3">
      <c r="B1552" s="149"/>
    </row>
    <row r="1553" spans="2:2" x14ac:dyDescent="0.3">
      <c r="B1553" s="149"/>
    </row>
    <row r="1554" spans="2:2" x14ac:dyDescent="0.3">
      <c r="B1554" s="149"/>
    </row>
    <row r="1555" spans="2:2" x14ac:dyDescent="0.3">
      <c r="B1555" s="149"/>
    </row>
    <row r="1556" spans="2:2" x14ac:dyDescent="0.3">
      <c r="B1556" s="149"/>
    </row>
    <row r="1557" spans="2:2" x14ac:dyDescent="0.3">
      <c r="B1557" s="149"/>
    </row>
    <row r="1558" spans="2:2" x14ac:dyDescent="0.3">
      <c r="B1558" s="149"/>
    </row>
    <row r="1559" spans="2:2" x14ac:dyDescent="0.3">
      <c r="B1559" s="149"/>
    </row>
    <row r="1560" spans="2:2" x14ac:dyDescent="0.3">
      <c r="B1560" s="149"/>
    </row>
    <row r="1561" spans="2:2" x14ac:dyDescent="0.3">
      <c r="B1561" s="149"/>
    </row>
    <row r="1562" spans="2:2" x14ac:dyDescent="0.3">
      <c r="B1562" s="149"/>
    </row>
    <row r="1563" spans="2:2" x14ac:dyDescent="0.3">
      <c r="B1563" s="149"/>
    </row>
    <row r="1564" spans="2:2" x14ac:dyDescent="0.3">
      <c r="B1564" s="149"/>
    </row>
    <row r="1565" spans="2:2" x14ac:dyDescent="0.3">
      <c r="B1565" s="149"/>
    </row>
    <row r="1566" spans="2:2" x14ac:dyDescent="0.3">
      <c r="B1566" s="149"/>
    </row>
    <row r="1567" spans="2:2" x14ac:dyDescent="0.3">
      <c r="B1567" s="149"/>
    </row>
    <row r="1568" spans="2:2" x14ac:dyDescent="0.3">
      <c r="B1568" s="149"/>
    </row>
    <row r="1569" spans="2:2" x14ac:dyDescent="0.3">
      <c r="B1569" s="149"/>
    </row>
    <row r="1570" spans="2:2" x14ac:dyDescent="0.3">
      <c r="B1570" s="149"/>
    </row>
    <row r="1571" spans="2:2" x14ac:dyDescent="0.3">
      <c r="B1571" s="149"/>
    </row>
    <row r="1572" spans="2:2" x14ac:dyDescent="0.3">
      <c r="B1572" s="149"/>
    </row>
    <row r="1573" spans="2:2" x14ac:dyDescent="0.3">
      <c r="B1573" s="149"/>
    </row>
    <row r="1574" spans="2:2" x14ac:dyDescent="0.3">
      <c r="B1574" s="149"/>
    </row>
    <row r="1575" spans="2:2" x14ac:dyDescent="0.3">
      <c r="B1575" s="149"/>
    </row>
    <row r="1576" spans="2:2" x14ac:dyDescent="0.3">
      <c r="B1576" s="149"/>
    </row>
    <row r="1577" spans="2:2" x14ac:dyDescent="0.3">
      <c r="B1577" s="149"/>
    </row>
    <row r="1578" spans="2:2" x14ac:dyDescent="0.3">
      <c r="B1578" s="149"/>
    </row>
    <row r="1579" spans="2:2" x14ac:dyDescent="0.3">
      <c r="B1579" s="149"/>
    </row>
    <row r="1580" spans="2:2" x14ac:dyDescent="0.3">
      <c r="B1580" s="149"/>
    </row>
    <row r="1581" spans="2:2" x14ac:dyDescent="0.3">
      <c r="B1581" s="149"/>
    </row>
    <row r="1582" spans="2:2" x14ac:dyDescent="0.3">
      <c r="B1582" s="149"/>
    </row>
    <row r="1583" spans="2:2" x14ac:dyDescent="0.3">
      <c r="B1583" s="149"/>
    </row>
    <row r="1584" spans="2:2" x14ac:dyDescent="0.3">
      <c r="B1584" s="149"/>
    </row>
    <row r="1585" spans="2:2" x14ac:dyDescent="0.3">
      <c r="B1585" s="149"/>
    </row>
    <row r="1586" spans="2:2" x14ac:dyDescent="0.3">
      <c r="B1586" s="149"/>
    </row>
    <row r="1587" spans="2:2" x14ac:dyDescent="0.3">
      <c r="B1587" s="149"/>
    </row>
    <row r="1588" spans="2:2" x14ac:dyDescent="0.3">
      <c r="B1588" s="149"/>
    </row>
    <row r="1589" spans="2:2" x14ac:dyDescent="0.3">
      <c r="B1589" s="149"/>
    </row>
    <row r="1590" spans="2:2" x14ac:dyDescent="0.3">
      <c r="B1590" s="149"/>
    </row>
    <row r="1591" spans="2:2" x14ac:dyDescent="0.3">
      <c r="B1591" s="149"/>
    </row>
    <row r="1592" spans="2:2" x14ac:dyDescent="0.3">
      <c r="B1592" s="149"/>
    </row>
    <row r="1593" spans="2:2" x14ac:dyDescent="0.3">
      <c r="B1593" s="149"/>
    </row>
    <row r="1594" spans="2:2" x14ac:dyDescent="0.3">
      <c r="B1594" s="149"/>
    </row>
    <row r="1595" spans="2:2" x14ac:dyDescent="0.3">
      <c r="B1595" s="149"/>
    </row>
    <row r="1596" spans="2:2" x14ac:dyDescent="0.3">
      <c r="B1596" s="149"/>
    </row>
    <row r="1597" spans="2:2" x14ac:dyDescent="0.3">
      <c r="B1597" s="149"/>
    </row>
    <row r="1598" spans="2:2" x14ac:dyDescent="0.3">
      <c r="B1598" s="149"/>
    </row>
    <row r="1599" spans="2:2" x14ac:dyDescent="0.3">
      <c r="B1599" s="149"/>
    </row>
    <row r="1600" spans="2:2" x14ac:dyDescent="0.3">
      <c r="B1600" s="149"/>
    </row>
    <row r="1601" spans="2:2" x14ac:dyDescent="0.3">
      <c r="B1601" s="149"/>
    </row>
    <row r="1602" spans="2:2" x14ac:dyDescent="0.3">
      <c r="B1602" s="149"/>
    </row>
    <row r="1603" spans="2:2" x14ac:dyDescent="0.3">
      <c r="B1603" s="149"/>
    </row>
    <row r="1604" spans="2:2" x14ac:dyDescent="0.3">
      <c r="B1604" s="149"/>
    </row>
    <row r="1605" spans="2:2" x14ac:dyDescent="0.3">
      <c r="B1605" s="149"/>
    </row>
    <row r="1606" spans="2:2" x14ac:dyDescent="0.3">
      <c r="B1606" s="149"/>
    </row>
    <row r="1607" spans="2:2" x14ac:dyDescent="0.3">
      <c r="B1607" s="149"/>
    </row>
    <row r="1608" spans="2:2" x14ac:dyDescent="0.3">
      <c r="B1608" s="149"/>
    </row>
    <row r="1609" spans="2:2" x14ac:dyDescent="0.3">
      <c r="B1609" s="149"/>
    </row>
    <row r="1610" spans="2:2" x14ac:dyDescent="0.3">
      <c r="B1610" s="149"/>
    </row>
    <row r="1611" spans="2:2" x14ac:dyDescent="0.3">
      <c r="B1611" s="149"/>
    </row>
    <row r="1612" spans="2:2" x14ac:dyDescent="0.3">
      <c r="B1612" s="149"/>
    </row>
    <row r="1613" spans="2:2" x14ac:dyDescent="0.3">
      <c r="B1613" s="149"/>
    </row>
    <row r="1614" spans="2:2" x14ac:dyDescent="0.3">
      <c r="B1614" s="149"/>
    </row>
    <row r="1615" spans="2:2" x14ac:dyDescent="0.3">
      <c r="B1615" s="149"/>
    </row>
    <row r="1616" spans="2:2" x14ac:dyDescent="0.3">
      <c r="B1616" s="149"/>
    </row>
    <row r="1617" spans="2:2" x14ac:dyDescent="0.3">
      <c r="B1617" s="149"/>
    </row>
    <row r="1618" spans="2:2" x14ac:dyDescent="0.3">
      <c r="B1618" s="149"/>
    </row>
    <row r="1619" spans="2:2" x14ac:dyDescent="0.3">
      <c r="B1619" s="149"/>
    </row>
    <row r="1620" spans="2:2" x14ac:dyDescent="0.3">
      <c r="B1620" s="149"/>
    </row>
    <row r="1621" spans="2:2" x14ac:dyDescent="0.3">
      <c r="B1621" s="149"/>
    </row>
    <row r="1622" spans="2:2" x14ac:dyDescent="0.3">
      <c r="B1622" s="149"/>
    </row>
    <row r="1623" spans="2:2" x14ac:dyDescent="0.3">
      <c r="B1623" s="149"/>
    </row>
    <row r="1624" spans="2:2" x14ac:dyDescent="0.3">
      <c r="B1624" s="149"/>
    </row>
    <row r="1625" spans="2:2" x14ac:dyDescent="0.3">
      <c r="B1625" s="149"/>
    </row>
    <row r="1626" spans="2:2" x14ac:dyDescent="0.3">
      <c r="B1626" s="149"/>
    </row>
    <row r="1627" spans="2:2" x14ac:dyDescent="0.3">
      <c r="B1627" s="149"/>
    </row>
    <row r="1628" spans="2:2" x14ac:dyDescent="0.3">
      <c r="B1628" s="149"/>
    </row>
    <row r="1629" spans="2:2" x14ac:dyDescent="0.3">
      <c r="B1629" s="149"/>
    </row>
    <row r="1630" spans="2:2" x14ac:dyDescent="0.3">
      <c r="B1630" s="149"/>
    </row>
    <row r="1631" spans="2:2" x14ac:dyDescent="0.3">
      <c r="B1631" s="149"/>
    </row>
    <row r="1632" spans="2:2" x14ac:dyDescent="0.3">
      <c r="B1632" s="149"/>
    </row>
    <row r="1633" spans="2:2" x14ac:dyDescent="0.3">
      <c r="B1633" s="149"/>
    </row>
    <row r="1634" spans="2:2" x14ac:dyDescent="0.3">
      <c r="B1634" s="149"/>
    </row>
    <row r="1635" spans="2:2" x14ac:dyDescent="0.3">
      <c r="B1635" s="149"/>
    </row>
    <row r="1636" spans="2:2" x14ac:dyDescent="0.3">
      <c r="B1636" s="149"/>
    </row>
    <row r="1637" spans="2:2" x14ac:dyDescent="0.3">
      <c r="B1637" s="149"/>
    </row>
    <row r="1638" spans="2:2" x14ac:dyDescent="0.3">
      <c r="B1638" s="149"/>
    </row>
    <row r="1639" spans="2:2" x14ac:dyDescent="0.3">
      <c r="B1639" s="149"/>
    </row>
    <row r="1640" spans="2:2" x14ac:dyDescent="0.3">
      <c r="B1640" s="149"/>
    </row>
    <row r="1641" spans="2:2" x14ac:dyDescent="0.3">
      <c r="B1641" s="149"/>
    </row>
    <row r="1642" spans="2:2" x14ac:dyDescent="0.3">
      <c r="B1642" s="149"/>
    </row>
    <row r="1643" spans="2:2" x14ac:dyDescent="0.3">
      <c r="B1643" s="149"/>
    </row>
    <row r="1644" spans="2:2" x14ac:dyDescent="0.3">
      <c r="B1644" s="149"/>
    </row>
    <row r="1645" spans="2:2" x14ac:dyDescent="0.3">
      <c r="B1645" s="149"/>
    </row>
    <row r="1646" spans="2:2" x14ac:dyDescent="0.3">
      <c r="B1646" s="149"/>
    </row>
    <row r="1647" spans="2:2" x14ac:dyDescent="0.3">
      <c r="B1647" s="149"/>
    </row>
    <row r="1648" spans="2:2" x14ac:dyDescent="0.3">
      <c r="B1648" s="149"/>
    </row>
    <row r="1649" spans="2:2" x14ac:dyDescent="0.3">
      <c r="B1649" s="149"/>
    </row>
    <row r="1650" spans="2:2" x14ac:dyDescent="0.3">
      <c r="B1650" s="149"/>
    </row>
    <row r="1651" spans="2:2" x14ac:dyDescent="0.3">
      <c r="B1651" s="149"/>
    </row>
    <row r="1652" spans="2:2" x14ac:dyDescent="0.3">
      <c r="B1652" s="149"/>
    </row>
    <row r="1653" spans="2:2" x14ac:dyDescent="0.3">
      <c r="B1653" s="149"/>
    </row>
    <row r="1654" spans="2:2" x14ac:dyDescent="0.3">
      <c r="B1654" s="149"/>
    </row>
    <row r="1655" spans="2:2" x14ac:dyDescent="0.3">
      <c r="B1655" s="149"/>
    </row>
    <row r="1656" spans="2:2" x14ac:dyDescent="0.3">
      <c r="B1656" s="149"/>
    </row>
    <row r="1657" spans="2:2" x14ac:dyDescent="0.3">
      <c r="B1657" s="149"/>
    </row>
    <row r="1658" spans="2:2" x14ac:dyDescent="0.3">
      <c r="B1658" s="149"/>
    </row>
    <row r="1659" spans="2:2" x14ac:dyDescent="0.3">
      <c r="B1659" s="149"/>
    </row>
    <row r="1660" spans="2:2" x14ac:dyDescent="0.3">
      <c r="B1660" s="149"/>
    </row>
    <row r="1661" spans="2:2" x14ac:dyDescent="0.3">
      <c r="B1661" s="149"/>
    </row>
    <row r="1662" spans="2:2" x14ac:dyDescent="0.3">
      <c r="B1662" s="149"/>
    </row>
    <row r="1663" spans="2:2" x14ac:dyDescent="0.3">
      <c r="B1663" s="149"/>
    </row>
    <row r="1664" spans="2:2" x14ac:dyDescent="0.3">
      <c r="B1664" s="149"/>
    </row>
    <row r="1665" spans="2:2" x14ac:dyDescent="0.3">
      <c r="B1665" s="149"/>
    </row>
    <row r="1666" spans="2:2" x14ac:dyDescent="0.3">
      <c r="B1666" s="149"/>
    </row>
    <row r="1667" spans="2:2" x14ac:dyDescent="0.3">
      <c r="B1667" s="149"/>
    </row>
    <row r="1668" spans="2:2" x14ac:dyDescent="0.3">
      <c r="B1668" s="149"/>
    </row>
    <row r="1669" spans="2:2" x14ac:dyDescent="0.3">
      <c r="B1669" s="149"/>
    </row>
    <row r="1670" spans="2:2" x14ac:dyDescent="0.3">
      <c r="B1670" s="149"/>
    </row>
    <row r="1671" spans="2:2" x14ac:dyDescent="0.3">
      <c r="B1671" s="149"/>
    </row>
    <row r="1672" spans="2:2" x14ac:dyDescent="0.3">
      <c r="B1672" s="149"/>
    </row>
    <row r="1673" spans="2:2" x14ac:dyDescent="0.3">
      <c r="B1673" s="149"/>
    </row>
    <row r="1674" spans="2:2" x14ac:dyDescent="0.3">
      <c r="B1674" s="149"/>
    </row>
    <row r="1675" spans="2:2" x14ac:dyDescent="0.3">
      <c r="B1675" s="149"/>
    </row>
    <row r="1676" spans="2:2" x14ac:dyDescent="0.3">
      <c r="B1676" s="149"/>
    </row>
    <row r="1677" spans="2:2" x14ac:dyDescent="0.3">
      <c r="B1677" s="149"/>
    </row>
    <row r="1678" spans="2:2" x14ac:dyDescent="0.3">
      <c r="B1678" s="149"/>
    </row>
    <row r="1679" spans="2:2" x14ac:dyDescent="0.3">
      <c r="B1679" s="149"/>
    </row>
    <row r="1680" spans="2:2" x14ac:dyDescent="0.3">
      <c r="B1680" s="149"/>
    </row>
    <row r="1681" spans="2:2" x14ac:dyDescent="0.3">
      <c r="B1681" s="149"/>
    </row>
    <row r="1682" spans="2:2" x14ac:dyDescent="0.3">
      <c r="B1682" s="149"/>
    </row>
    <row r="1683" spans="2:2" x14ac:dyDescent="0.3">
      <c r="B1683" s="149"/>
    </row>
    <row r="1684" spans="2:2" x14ac:dyDescent="0.3">
      <c r="B1684" s="149"/>
    </row>
    <row r="1685" spans="2:2" x14ac:dyDescent="0.3">
      <c r="B1685" s="149"/>
    </row>
    <row r="1686" spans="2:2" x14ac:dyDescent="0.3">
      <c r="B1686" s="149"/>
    </row>
    <row r="1687" spans="2:2" x14ac:dyDescent="0.3">
      <c r="B1687" s="149"/>
    </row>
    <row r="1688" spans="2:2" x14ac:dyDescent="0.3">
      <c r="B1688" s="149"/>
    </row>
    <row r="1689" spans="2:2" x14ac:dyDescent="0.3">
      <c r="B1689" s="149"/>
    </row>
    <row r="1690" spans="2:2" x14ac:dyDescent="0.3">
      <c r="B1690" s="149"/>
    </row>
    <row r="1691" spans="2:2" x14ac:dyDescent="0.3">
      <c r="B1691" s="149"/>
    </row>
    <row r="1692" spans="2:2" x14ac:dyDescent="0.3">
      <c r="B1692" s="149"/>
    </row>
    <row r="1693" spans="2:2" x14ac:dyDescent="0.3">
      <c r="B1693" s="149"/>
    </row>
    <row r="1694" spans="2:2" x14ac:dyDescent="0.3">
      <c r="B1694" s="149"/>
    </row>
    <row r="1695" spans="2:2" x14ac:dyDescent="0.3">
      <c r="B1695" s="149"/>
    </row>
    <row r="1696" spans="2:2" x14ac:dyDescent="0.3">
      <c r="B1696" s="149"/>
    </row>
    <row r="1697" spans="2:2" x14ac:dyDescent="0.3">
      <c r="B1697" s="149"/>
    </row>
    <row r="1698" spans="2:2" x14ac:dyDescent="0.3">
      <c r="B1698" s="149"/>
    </row>
    <row r="1699" spans="2:2" x14ac:dyDescent="0.3">
      <c r="B1699" s="149"/>
    </row>
    <row r="1700" spans="2:2" x14ac:dyDescent="0.3">
      <c r="B1700" s="149"/>
    </row>
    <row r="1701" spans="2:2" x14ac:dyDescent="0.3">
      <c r="B1701" s="149"/>
    </row>
    <row r="1702" spans="2:2" x14ac:dyDescent="0.3">
      <c r="B1702" s="149"/>
    </row>
    <row r="1703" spans="2:2" x14ac:dyDescent="0.3">
      <c r="B1703" s="149"/>
    </row>
    <row r="1704" spans="2:2" x14ac:dyDescent="0.3">
      <c r="B1704" s="149"/>
    </row>
    <row r="1705" spans="2:2" x14ac:dyDescent="0.3">
      <c r="B1705" s="149"/>
    </row>
    <row r="1706" spans="2:2" x14ac:dyDescent="0.3">
      <c r="B1706" s="149"/>
    </row>
    <row r="1707" spans="2:2" x14ac:dyDescent="0.3">
      <c r="B1707" s="149"/>
    </row>
    <row r="1708" spans="2:2" x14ac:dyDescent="0.3">
      <c r="B1708" s="149"/>
    </row>
    <row r="1709" spans="2:2" x14ac:dyDescent="0.3">
      <c r="B1709" s="149"/>
    </row>
    <row r="1710" spans="2:2" x14ac:dyDescent="0.3">
      <c r="B1710" s="149"/>
    </row>
    <row r="1711" spans="2:2" x14ac:dyDescent="0.3">
      <c r="B1711" s="149"/>
    </row>
    <row r="1712" spans="2:2" x14ac:dyDescent="0.3">
      <c r="B1712" s="149"/>
    </row>
    <row r="1713" spans="2:2" x14ac:dyDescent="0.3">
      <c r="B1713" s="149"/>
    </row>
    <row r="1714" spans="2:2" x14ac:dyDescent="0.3">
      <c r="B1714" s="149"/>
    </row>
    <row r="1715" spans="2:2" x14ac:dyDescent="0.3">
      <c r="B1715" s="149"/>
    </row>
    <row r="1716" spans="2:2" x14ac:dyDescent="0.3">
      <c r="B1716" s="149"/>
    </row>
    <row r="1717" spans="2:2" x14ac:dyDescent="0.3">
      <c r="B1717" s="149"/>
    </row>
    <row r="1718" spans="2:2" x14ac:dyDescent="0.3">
      <c r="B1718" s="149"/>
    </row>
    <row r="1719" spans="2:2" x14ac:dyDescent="0.3">
      <c r="B1719" s="149"/>
    </row>
    <row r="1720" spans="2:2" x14ac:dyDescent="0.3">
      <c r="B1720" s="149"/>
    </row>
    <row r="1721" spans="2:2" x14ac:dyDescent="0.3">
      <c r="B1721" s="149"/>
    </row>
    <row r="1722" spans="2:2" x14ac:dyDescent="0.3">
      <c r="B1722" s="149"/>
    </row>
    <row r="1723" spans="2:2" x14ac:dyDescent="0.3">
      <c r="B1723" s="149"/>
    </row>
    <row r="1724" spans="2:2" x14ac:dyDescent="0.3">
      <c r="B1724" s="149"/>
    </row>
    <row r="1725" spans="2:2" x14ac:dyDescent="0.3">
      <c r="B1725" s="149"/>
    </row>
    <row r="1726" spans="2:2" x14ac:dyDescent="0.3">
      <c r="B1726" s="149"/>
    </row>
    <row r="1727" spans="2:2" x14ac:dyDescent="0.3">
      <c r="B1727" s="149"/>
    </row>
    <row r="1728" spans="2:2" x14ac:dyDescent="0.3">
      <c r="B1728" s="149"/>
    </row>
    <row r="1729" spans="2:2" x14ac:dyDescent="0.3">
      <c r="B1729" s="149"/>
    </row>
    <row r="1730" spans="2:2" x14ac:dyDescent="0.3">
      <c r="B1730" s="149"/>
    </row>
    <row r="1731" spans="2:2" x14ac:dyDescent="0.3">
      <c r="B1731" s="149"/>
    </row>
    <row r="1732" spans="2:2" x14ac:dyDescent="0.3">
      <c r="B1732" s="149"/>
    </row>
    <row r="1733" spans="2:2" x14ac:dyDescent="0.3">
      <c r="B1733" s="149"/>
    </row>
    <row r="1734" spans="2:2" x14ac:dyDescent="0.3">
      <c r="B1734" s="149"/>
    </row>
    <row r="1735" spans="2:2" x14ac:dyDescent="0.3">
      <c r="B1735" s="149"/>
    </row>
    <row r="1736" spans="2:2" x14ac:dyDescent="0.3">
      <c r="B1736" s="149"/>
    </row>
    <row r="1737" spans="2:2" x14ac:dyDescent="0.3">
      <c r="B1737" s="149"/>
    </row>
    <row r="1738" spans="2:2" x14ac:dyDescent="0.3">
      <c r="B1738" s="149"/>
    </row>
    <row r="1739" spans="2:2" x14ac:dyDescent="0.3">
      <c r="B1739" s="149"/>
    </row>
    <row r="1740" spans="2:2" x14ac:dyDescent="0.3">
      <c r="B1740" s="149"/>
    </row>
    <row r="1741" spans="2:2" x14ac:dyDescent="0.3">
      <c r="B1741" s="149"/>
    </row>
    <row r="1742" spans="2:2" x14ac:dyDescent="0.3">
      <c r="B1742" s="149"/>
    </row>
    <row r="1743" spans="2:2" x14ac:dyDescent="0.3">
      <c r="B1743" s="149"/>
    </row>
    <row r="1744" spans="2:2" x14ac:dyDescent="0.3">
      <c r="B1744" s="149"/>
    </row>
    <row r="1745" spans="2:2" x14ac:dyDescent="0.3">
      <c r="B1745" s="149"/>
    </row>
    <row r="1746" spans="2:2" x14ac:dyDescent="0.3">
      <c r="B1746" s="149"/>
    </row>
    <row r="1747" spans="2:2" x14ac:dyDescent="0.3">
      <c r="B1747" s="149"/>
    </row>
    <row r="1748" spans="2:2" x14ac:dyDescent="0.3">
      <c r="B1748" s="149"/>
    </row>
    <row r="1749" spans="2:2" x14ac:dyDescent="0.3">
      <c r="B1749" s="149"/>
    </row>
    <row r="1750" spans="2:2" x14ac:dyDescent="0.3">
      <c r="B1750" s="149"/>
    </row>
    <row r="1751" spans="2:2" x14ac:dyDescent="0.3">
      <c r="B1751" s="149"/>
    </row>
    <row r="1752" spans="2:2" x14ac:dyDescent="0.3">
      <c r="B1752" s="149"/>
    </row>
    <row r="1753" spans="2:2" x14ac:dyDescent="0.3">
      <c r="B1753" s="149"/>
    </row>
    <row r="1754" spans="2:2" x14ac:dyDescent="0.3">
      <c r="B1754" s="149"/>
    </row>
    <row r="1755" spans="2:2" x14ac:dyDescent="0.3">
      <c r="B1755" s="149"/>
    </row>
    <row r="1756" spans="2:2" x14ac:dyDescent="0.3">
      <c r="B1756" s="149"/>
    </row>
    <row r="1757" spans="2:2" x14ac:dyDescent="0.3">
      <c r="B1757" s="149"/>
    </row>
    <row r="1758" spans="2:2" x14ac:dyDescent="0.3">
      <c r="B1758" s="149"/>
    </row>
    <row r="1759" spans="2:2" x14ac:dyDescent="0.3">
      <c r="B1759" s="149"/>
    </row>
    <row r="1760" spans="2:2" x14ac:dyDescent="0.3">
      <c r="B1760" s="149"/>
    </row>
    <row r="1761" spans="2:2" x14ac:dyDescent="0.3">
      <c r="B1761" s="149"/>
    </row>
    <row r="1762" spans="2:2" x14ac:dyDescent="0.3">
      <c r="B1762" s="149"/>
    </row>
    <row r="1763" spans="2:2" x14ac:dyDescent="0.3">
      <c r="B1763" s="149"/>
    </row>
    <row r="1764" spans="2:2" x14ac:dyDescent="0.3">
      <c r="B1764" s="149"/>
    </row>
    <row r="1765" spans="2:2" x14ac:dyDescent="0.3">
      <c r="B1765" s="149"/>
    </row>
    <row r="1766" spans="2:2" x14ac:dyDescent="0.3">
      <c r="B1766" s="149"/>
    </row>
    <row r="1767" spans="2:2" x14ac:dyDescent="0.3">
      <c r="B1767" s="149"/>
    </row>
    <row r="1768" spans="2:2" x14ac:dyDescent="0.3">
      <c r="B1768" s="149"/>
    </row>
    <row r="1769" spans="2:2" x14ac:dyDescent="0.3">
      <c r="B1769" s="149"/>
    </row>
    <row r="1770" spans="2:2" x14ac:dyDescent="0.3">
      <c r="B1770" s="149"/>
    </row>
    <row r="1771" spans="2:2" x14ac:dyDescent="0.3">
      <c r="B1771" s="149"/>
    </row>
    <row r="1772" spans="2:2" x14ac:dyDescent="0.3">
      <c r="B1772" s="149"/>
    </row>
    <row r="1773" spans="2:2" x14ac:dyDescent="0.3">
      <c r="B1773" s="149"/>
    </row>
    <row r="1774" spans="2:2" x14ac:dyDescent="0.3">
      <c r="B1774" s="149"/>
    </row>
    <row r="1775" spans="2:2" x14ac:dyDescent="0.3">
      <c r="B1775" s="149"/>
    </row>
    <row r="1776" spans="2:2" x14ac:dyDescent="0.3">
      <c r="B1776" s="149"/>
    </row>
    <row r="1777" spans="2:2" x14ac:dyDescent="0.3">
      <c r="B1777" s="149"/>
    </row>
    <row r="1778" spans="2:2" x14ac:dyDescent="0.3">
      <c r="B1778" s="149"/>
    </row>
    <row r="1779" spans="2:2" x14ac:dyDescent="0.3">
      <c r="B1779" s="149"/>
    </row>
    <row r="1780" spans="2:2" x14ac:dyDescent="0.3">
      <c r="B1780" s="149"/>
    </row>
    <row r="1781" spans="2:2" x14ac:dyDescent="0.3">
      <c r="B1781" s="149"/>
    </row>
    <row r="1782" spans="2:2" x14ac:dyDescent="0.3">
      <c r="B1782" s="149"/>
    </row>
    <row r="1783" spans="2:2" x14ac:dyDescent="0.3">
      <c r="B1783" s="149"/>
    </row>
    <row r="1784" spans="2:2" x14ac:dyDescent="0.3">
      <c r="B1784" s="149"/>
    </row>
    <row r="1785" spans="2:2" x14ac:dyDescent="0.3">
      <c r="B1785" s="149"/>
    </row>
    <row r="1786" spans="2:2" x14ac:dyDescent="0.3">
      <c r="B1786" s="149"/>
    </row>
    <row r="1787" spans="2:2" x14ac:dyDescent="0.3">
      <c r="B1787" s="149"/>
    </row>
    <row r="1788" spans="2:2" x14ac:dyDescent="0.3">
      <c r="B1788" s="149"/>
    </row>
    <row r="1789" spans="2:2" x14ac:dyDescent="0.3">
      <c r="B1789" s="149"/>
    </row>
    <row r="1790" spans="2:2" x14ac:dyDescent="0.3">
      <c r="B1790" s="149"/>
    </row>
    <row r="1791" spans="2:2" x14ac:dyDescent="0.3">
      <c r="B1791" s="149"/>
    </row>
    <row r="1792" spans="2:2" x14ac:dyDescent="0.3">
      <c r="B1792" s="149"/>
    </row>
    <row r="1793" spans="2:2" x14ac:dyDescent="0.3">
      <c r="B1793" s="149"/>
    </row>
    <row r="1794" spans="2:2" x14ac:dyDescent="0.3">
      <c r="B1794" s="149"/>
    </row>
    <row r="1795" spans="2:2" x14ac:dyDescent="0.3">
      <c r="B1795" s="149"/>
    </row>
    <row r="1796" spans="2:2" x14ac:dyDescent="0.3">
      <c r="B1796" s="149"/>
    </row>
    <row r="1797" spans="2:2" x14ac:dyDescent="0.3">
      <c r="B1797" s="149"/>
    </row>
    <row r="1798" spans="2:2" x14ac:dyDescent="0.3">
      <c r="B1798" s="149"/>
    </row>
    <row r="1799" spans="2:2" x14ac:dyDescent="0.3">
      <c r="B1799" s="149"/>
    </row>
    <row r="1800" spans="2:2" x14ac:dyDescent="0.3">
      <c r="B1800" s="149"/>
    </row>
    <row r="1801" spans="2:2" x14ac:dyDescent="0.3">
      <c r="B1801" s="149"/>
    </row>
    <row r="1802" spans="2:2" x14ac:dyDescent="0.3">
      <c r="B1802" s="149"/>
    </row>
    <row r="1803" spans="2:2" x14ac:dyDescent="0.3">
      <c r="B1803" s="149"/>
    </row>
    <row r="1804" spans="2:2" x14ac:dyDescent="0.3">
      <c r="B1804" s="149"/>
    </row>
    <row r="1805" spans="2:2" x14ac:dyDescent="0.3">
      <c r="B1805" s="149"/>
    </row>
    <row r="1806" spans="2:2" x14ac:dyDescent="0.3">
      <c r="B1806" s="149"/>
    </row>
    <row r="1807" spans="2:2" x14ac:dyDescent="0.3">
      <c r="B1807" s="149"/>
    </row>
    <row r="1808" spans="2:2" x14ac:dyDescent="0.3">
      <c r="B1808" s="149"/>
    </row>
    <row r="1809" spans="2:2" x14ac:dyDescent="0.3">
      <c r="B1809" s="149"/>
    </row>
    <row r="1810" spans="2:2" x14ac:dyDescent="0.3">
      <c r="B1810" s="149"/>
    </row>
    <row r="1811" spans="2:2" x14ac:dyDescent="0.3">
      <c r="B1811" s="149"/>
    </row>
    <row r="1812" spans="2:2" x14ac:dyDescent="0.3">
      <c r="B1812" s="149"/>
    </row>
    <row r="1813" spans="2:2" x14ac:dyDescent="0.3">
      <c r="B1813" s="149"/>
    </row>
    <row r="1814" spans="2:2" x14ac:dyDescent="0.3">
      <c r="B1814" s="149"/>
    </row>
    <row r="1815" spans="2:2" x14ac:dyDescent="0.3">
      <c r="B1815" s="149"/>
    </row>
    <row r="1816" spans="2:2" x14ac:dyDescent="0.3">
      <c r="B1816" s="149"/>
    </row>
    <row r="1817" spans="2:2" x14ac:dyDescent="0.3">
      <c r="B1817" s="149"/>
    </row>
    <row r="1818" spans="2:2" x14ac:dyDescent="0.3">
      <c r="B1818" s="149"/>
    </row>
    <row r="1819" spans="2:2" x14ac:dyDescent="0.3">
      <c r="B1819" s="149"/>
    </row>
    <row r="1820" spans="2:2" x14ac:dyDescent="0.3">
      <c r="B1820" s="149"/>
    </row>
    <row r="1821" spans="2:2" x14ac:dyDescent="0.3">
      <c r="B1821" s="149"/>
    </row>
    <row r="1822" spans="2:2" x14ac:dyDescent="0.3">
      <c r="B1822" s="149"/>
    </row>
    <row r="1823" spans="2:2" x14ac:dyDescent="0.3">
      <c r="B1823" s="149"/>
    </row>
    <row r="1824" spans="2:2" x14ac:dyDescent="0.3">
      <c r="B1824" s="149"/>
    </row>
    <row r="1825" spans="2:2" x14ac:dyDescent="0.3">
      <c r="B1825" s="149"/>
    </row>
    <row r="1826" spans="2:2" x14ac:dyDescent="0.3">
      <c r="B1826" s="149"/>
    </row>
    <row r="1827" spans="2:2" x14ac:dyDescent="0.3">
      <c r="B1827" s="149"/>
    </row>
    <row r="1828" spans="2:2" x14ac:dyDescent="0.3">
      <c r="B1828" s="149"/>
    </row>
    <row r="1829" spans="2:2" x14ac:dyDescent="0.3">
      <c r="B1829" s="149"/>
    </row>
    <row r="1830" spans="2:2" x14ac:dyDescent="0.3">
      <c r="B1830" s="149"/>
    </row>
    <row r="1831" spans="2:2" x14ac:dyDescent="0.3">
      <c r="B1831" s="149"/>
    </row>
    <row r="1832" spans="2:2" x14ac:dyDescent="0.3">
      <c r="B1832" s="149"/>
    </row>
    <row r="1833" spans="2:2" x14ac:dyDescent="0.3">
      <c r="B1833" s="149"/>
    </row>
    <row r="1834" spans="2:2" x14ac:dyDescent="0.3">
      <c r="B1834" s="149"/>
    </row>
    <row r="1835" spans="2:2" x14ac:dyDescent="0.3">
      <c r="B1835" s="149"/>
    </row>
    <row r="1836" spans="2:2" x14ac:dyDescent="0.3">
      <c r="B1836" s="149"/>
    </row>
    <row r="1837" spans="2:2" x14ac:dyDescent="0.3">
      <c r="B1837" s="149"/>
    </row>
    <row r="1838" spans="2:2" x14ac:dyDescent="0.3">
      <c r="B1838" s="149"/>
    </row>
    <row r="1839" spans="2:2" x14ac:dyDescent="0.3">
      <c r="B1839" s="149"/>
    </row>
    <row r="1840" spans="2:2" x14ac:dyDescent="0.3">
      <c r="B1840" s="149"/>
    </row>
    <row r="1841" spans="2:2" x14ac:dyDescent="0.3">
      <c r="B1841" s="149"/>
    </row>
    <row r="1842" spans="2:2" x14ac:dyDescent="0.3">
      <c r="B1842" s="149"/>
    </row>
    <row r="1843" spans="2:2" x14ac:dyDescent="0.3">
      <c r="B1843" s="149"/>
    </row>
    <row r="1844" spans="2:2" x14ac:dyDescent="0.3">
      <c r="B1844" s="149"/>
    </row>
    <row r="1845" spans="2:2" x14ac:dyDescent="0.3">
      <c r="B1845" s="149"/>
    </row>
    <row r="1846" spans="2:2" x14ac:dyDescent="0.3">
      <c r="B1846" s="149"/>
    </row>
    <row r="1847" spans="2:2" x14ac:dyDescent="0.3">
      <c r="B1847" s="149"/>
    </row>
    <row r="1848" spans="2:2" x14ac:dyDescent="0.3">
      <c r="B1848" s="149"/>
    </row>
    <row r="1849" spans="2:2" x14ac:dyDescent="0.3">
      <c r="B1849" s="149"/>
    </row>
    <row r="1850" spans="2:2" x14ac:dyDescent="0.3">
      <c r="B1850" s="149"/>
    </row>
    <row r="1851" spans="2:2" x14ac:dyDescent="0.3">
      <c r="B1851" s="149"/>
    </row>
    <row r="1852" spans="2:2" x14ac:dyDescent="0.3">
      <c r="B1852" s="149"/>
    </row>
    <row r="1853" spans="2:2" x14ac:dyDescent="0.3">
      <c r="B1853" s="149"/>
    </row>
    <row r="1854" spans="2:2" x14ac:dyDescent="0.3">
      <c r="B1854" s="149"/>
    </row>
    <row r="1855" spans="2:2" x14ac:dyDescent="0.3">
      <c r="B1855" s="149"/>
    </row>
    <row r="1856" spans="2:2" x14ac:dyDescent="0.3">
      <c r="B1856" s="149"/>
    </row>
    <row r="1857" spans="2:2" x14ac:dyDescent="0.3">
      <c r="B1857" s="149"/>
    </row>
    <row r="1858" spans="2:2" x14ac:dyDescent="0.3">
      <c r="B1858" s="149"/>
    </row>
    <row r="1859" spans="2:2" x14ac:dyDescent="0.3">
      <c r="B1859" s="149"/>
    </row>
    <row r="1860" spans="2:2" x14ac:dyDescent="0.3">
      <c r="B1860" s="149"/>
    </row>
    <row r="1861" spans="2:2" x14ac:dyDescent="0.3">
      <c r="B1861" s="149"/>
    </row>
    <row r="1862" spans="2:2" x14ac:dyDescent="0.3">
      <c r="B1862" s="149"/>
    </row>
    <row r="1863" spans="2:2" x14ac:dyDescent="0.3">
      <c r="B1863" s="149"/>
    </row>
    <row r="1864" spans="2:2" x14ac:dyDescent="0.3">
      <c r="B1864" s="149"/>
    </row>
    <row r="1865" spans="2:2" x14ac:dyDescent="0.3">
      <c r="B1865" s="149"/>
    </row>
    <row r="1866" spans="2:2" x14ac:dyDescent="0.3">
      <c r="B1866" s="149"/>
    </row>
    <row r="1867" spans="2:2" x14ac:dyDescent="0.3">
      <c r="B1867" s="149"/>
    </row>
    <row r="1868" spans="2:2" x14ac:dyDescent="0.3">
      <c r="B1868" s="149"/>
    </row>
    <row r="1869" spans="2:2" x14ac:dyDescent="0.3">
      <c r="B1869" s="149"/>
    </row>
    <row r="1870" spans="2:2" x14ac:dyDescent="0.3">
      <c r="B1870" s="149"/>
    </row>
    <row r="1871" spans="2:2" x14ac:dyDescent="0.3">
      <c r="B1871" s="149"/>
    </row>
    <row r="1872" spans="2:2" x14ac:dyDescent="0.3">
      <c r="B1872" s="149"/>
    </row>
    <row r="1873" spans="2:2" x14ac:dyDescent="0.3">
      <c r="B1873" s="149"/>
    </row>
    <row r="1874" spans="2:2" x14ac:dyDescent="0.3">
      <c r="B1874" s="149"/>
    </row>
    <row r="1875" spans="2:2" x14ac:dyDescent="0.3">
      <c r="B1875" s="149"/>
    </row>
    <row r="1876" spans="2:2" x14ac:dyDescent="0.3">
      <c r="B1876" s="149"/>
    </row>
    <row r="1877" spans="2:2" x14ac:dyDescent="0.3">
      <c r="B1877" s="149"/>
    </row>
    <row r="1878" spans="2:2" x14ac:dyDescent="0.3">
      <c r="B1878" s="149"/>
    </row>
    <row r="1879" spans="2:2" x14ac:dyDescent="0.3">
      <c r="B1879" s="149"/>
    </row>
    <row r="1880" spans="2:2" x14ac:dyDescent="0.3">
      <c r="B1880" s="149"/>
    </row>
    <row r="1881" spans="2:2" x14ac:dyDescent="0.3">
      <c r="B1881" s="149"/>
    </row>
    <row r="1882" spans="2:2" x14ac:dyDescent="0.3">
      <c r="B1882" s="149"/>
    </row>
    <row r="1883" spans="2:2" x14ac:dyDescent="0.3">
      <c r="B1883" s="149"/>
    </row>
    <row r="1884" spans="2:2" x14ac:dyDescent="0.3">
      <c r="B1884" s="149"/>
    </row>
    <row r="1885" spans="2:2" x14ac:dyDescent="0.3">
      <c r="B1885" s="149"/>
    </row>
    <row r="1886" spans="2:2" x14ac:dyDescent="0.3">
      <c r="B1886" s="149"/>
    </row>
    <row r="1887" spans="2:2" x14ac:dyDescent="0.3">
      <c r="B1887" s="149"/>
    </row>
    <row r="1888" spans="2:2" x14ac:dyDescent="0.3">
      <c r="B1888" s="149"/>
    </row>
    <row r="1889" spans="2:2" x14ac:dyDescent="0.3">
      <c r="B1889" s="149"/>
    </row>
    <row r="1890" spans="2:2" x14ac:dyDescent="0.3">
      <c r="B1890" s="149"/>
    </row>
    <row r="1891" spans="2:2" x14ac:dyDescent="0.3">
      <c r="B1891" s="149"/>
    </row>
    <row r="1892" spans="2:2" x14ac:dyDescent="0.3">
      <c r="B1892" s="149"/>
    </row>
    <row r="1893" spans="2:2" x14ac:dyDescent="0.3">
      <c r="B1893" s="149"/>
    </row>
    <row r="1894" spans="2:2" x14ac:dyDescent="0.3">
      <c r="B1894" s="149"/>
    </row>
    <row r="1895" spans="2:2" x14ac:dyDescent="0.3">
      <c r="B1895" s="149"/>
    </row>
    <row r="1896" spans="2:2" x14ac:dyDescent="0.3">
      <c r="B1896" s="149"/>
    </row>
    <row r="1897" spans="2:2" x14ac:dyDescent="0.3">
      <c r="B1897" s="149"/>
    </row>
    <row r="1898" spans="2:2" x14ac:dyDescent="0.3">
      <c r="B1898" s="149"/>
    </row>
    <row r="1899" spans="2:2" x14ac:dyDescent="0.3">
      <c r="B1899" s="149"/>
    </row>
    <row r="1900" spans="2:2" x14ac:dyDescent="0.3">
      <c r="B1900" s="149"/>
    </row>
    <row r="1901" spans="2:2" x14ac:dyDescent="0.3">
      <c r="B1901" s="149"/>
    </row>
    <row r="1902" spans="2:2" x14ac:dyDescent="0.3">
      <c r="B1902" s="149"/>
    </row>
    <row r="1903" spans="2:2" x14ac:dyDescent="0.3">
      <c r="B1903" s="149"/>
    </row>
    <row r="1904" spans="2:2" x14ac:dyDescent="0.3">
      <c r="B1904" s="149"/>
    </row>
    <row r="1905" spans="2:2" x14ac:dyDescent="0.3">
      <c r="B1905" s="149"/>
    </row>
    <row r="1906" spans="2:2" x14ac:dyDescent="0.3">
      <c r="B1906" s="149"/>
    </row>
    <row r="1907" spans="2:2" x14ac:dyDescent="0.3">
      <c r="B1907" s="149"/>
    </row>
    <row r="1908" spans="2:2" x14ac:dyDescent="0.3">
      <c r="B1908" s="149"/>
    </row>
    <row r="1909" spans="2:2" x14ac:dyDescent="0.3">
      <c r="B1909" s="149"/>
    </row>
    <row r="1910" spans="2:2" x14ac:dyDescent="0.3">
      <c r="B1910" s="149"/>
    </row>
    <row r="1911" spans="2:2" x14ac:dyDescent="0.3">
      <c r="B1911" s="149"/>
    </row>
    <row r="1912" spans="2:2" x14ac:dyDescent="0.3">
      <c r="B1912" s="149"/>
    </row>
    <row r="1913" spans="2:2" x14ac:dyDescent="0.3">
      <c r="B1913" s="149"/>
    </row>
    <row r="1914" spans="2:2" x14ac:dyDescent="0.3">
      <c r="B1914" s="149"/>
    </row>
    <row r="1915" spans="2:2" x14ac:dyDescent="0.3">
      <c r="B1915" s="149"/>
    </row>
    <row r="1916" spans="2:2" x14ac:dyDescent="0.3">
      <c r="B1916" s="149"/>
    </row>
    <row r="1917" spans="2:2" x14ac:dyDescent="0.3">
      <c r="B1917" s="149"/>
    </row>
    <row r="1918" spans="2:2" x14ac:dyDescent="0.3">
      <c r="B1918" s="149"/>
    </row>
    <row r="1919" spans="2:2" x14ac:dyDescent="0.3">
      <c r="B1919" s="149"/>
    </row>
    <row r="1920" spans="2:2" x14ac:dyDescent="0.3">
      <c r="B1920" s="149"/>
    </row>
    <row r="1921" spans="2:2" x14ac:dyDescent="0.3">
      <c r="B1921" s="149"/>
    </row>
    <row r="1922" spans="2:2" x14ac:dyDescent="0.3">
      <c r="B1922" s="149"/>
    </row>
    <row r="1923" spans="2:2" x14ac:dyDescent="0.3">
      <c r="B1923" s="149"/>
    </row>
    <row r="1924" spans="2:2" x14ac:dyDescent="0.3">
      <c r="B1924" s="149"/>
    </row>
    <row r="1925" spans="2:2" x14ac:dyDescent="0.3">
      <c r="B1925" s="149"/>
    </row>
    <row r="1926" spans="2:2" x14ac:dyDescent="0.3">
      <c r="B1926" s="149"/>
    </row>
    <row r="1927" spans="2:2" x14ac:dyDescent="0.3">
      <c r="B1927" s="149"/>
    </row>
    <row r="1928" spans="2:2" x14ac:dyDescent="0.3">
      <c r="B1928" s="149"/>
    </row>
    <row r="1929" spans="2:2" x14ac:dyDescent="0.3">
      <c r="B1929" s="149"/>
    </row>
    <row r="1930" spans="2:2" x14ac:dyDescent="0.3">
      <c r="B1930" s="149"/>
    </row>
    <row r="1931" spans="2:2" x14ac:dyDescent="0.3">
      <c r="B1931" s="149"/>
    </row>
    <row r="1932" spans="2:2" x14ac:dyDescent="0.3">
      <c r="B1932" s="149"/>
    </row>
    <row r="1933" spans="2:2" x14ac:dyDescent="0.3">
      <c r="B1933" s="149"/>
    </row>
    <row r="1934" spans="2:2" x14ac:dyDescent="0.3">
      <c r="B1934" s="149"/>
    </row>
    <row r="1935" spans="2:2" x14ac:dyDescent="0.3">
      <c r="B1935" s="149"/>
    </row>
    <row r="1936" spans="2:2" x14ac:dyDescent="0.3">
      <c r="B1936" s="149"/>
    </row>
    <row r="1937" spans="2:2" x14ac:dyDescent="0.3">
      <c r="B1937" s="149"/>
    </row>
    <row r="1938" spans="2:2" x14ac:dyDescent="0.3">
      <c r="B1938" s="149"/>
    </row>
    <row r="1939" spans="2:2" x14ac:dyDescent="0.3">
      <c r="B1939" s="149"/>
    </row>
    <row r="1940" spans="2:2" x14ac:dyDescent="0.3">
      <c r="B1940" s="149"/>
    </row>
    <row r="1941" spans="2:2" x14ac:dyDescent="0.3">
      <c r="B1941" s="149"/>
    </row>
    <row r="1942" spans="2:2" x14ac:dyDescent="0.3">
      <c r="B1942" s="149"/>
    </row>
    <row r="1943" spans="2:2" x14ac:dyDescent="0.3">
      <c r="B1943" s="149"/>
    </row>
    <row r="1944" spans="2:2" x14ac:dyDescent="0.3">
      <c r="B1944" s="149"/>
    </row>
    <row r="1945" spans="2:2" x14ac:dyDescent="0.3">
      <c r="B1945" s="149"/>
    </row>
    <row r="1946" spans="2:2" x14ac:dyDescent="0.3">
      <c r="B1946" s="149"/>
    </row>
    <row r="1947" spans="2:2" x14ac:dyDescent="0.3">
      <c r="B1947" s="149"/>
    </row>
    <row r="1948" spans="2:2" x14ac:dyDescent="0.3">
      <c r="B1948" s="149"/>
    </row>
    <row r="1949" spans="2:2" x14ac:dyDescent="0.3">
      <c r="B1949" s="149"/>
    </row>
    <row r="1950" spans="2:2" x14ac:dyDescent="0.3">
      <c r="B1950" s="149"/>
    </row>
    <row r="1951" spans="2:2" x14ac:dyDescent="0.3">
      <c r="B1951" s="149"/>
    </row>
    <row r="1952" spans="2:2" x14ac:dyDescent="0.3">
      <c r="B1952" s="149"/>
    </row>
    <row r="1953" spans="2:2" x14ac:dyDescent="0.3">
      <c r="B1953" s="149"/>
    </row>
    <row r="1954" spans="2:2" x14ac:dyDescent="0.3">
      <c r="B1954" s="149"/>
    </row>
    <row r="1955" spans="2:2" x14ac:dyDescent="0.3">
      <c r="B1955" s="149"/>
    </row>
    <row r="1956" spans="2:2" x14ac:dyDescent="0.3">
      <c r="B1956" s="149"/>
    </row>
    <row r="1957" spans="2:2" x14ac:dyDescent="0.3">
      <c r="B1957" s="149"/>
    </row>
    <row r="1958" spans="2:2" x14ac:dyDescent="0.3">
      <c r="B1958" s="149"/>
    </row>
    <row r="1959" spans="2:2" x14ac:dyDescent="0.3">
      <c r="B1959" s="149"/>
    </row>
    <row r="1960" spans="2:2" x14ac:dyDescent="0.3">
      <c r="B1960" s="149"/>
    </row>
    <row r="1961" spans="2:2" x14ac:dyDescent="0.3">
      <c r="B1961" s="149"/>
    </row>
    <row r="1962" spans="2:2" x14ac:dyDescent="0.3">
      <c r="B1962" s="149"/>
    </row>
    <row r="1963" spans="2:2" x14ac:dyDescent="0.3">
      <c r="B1963" s="149"/>
    </row>
    <row r="1964" spans="2:2" x14ac:dyDescent="0.3">
      <c r="B1964" s="149"/>
    </row>
    <row r="1965" spans="2:2" x14ac:dyDescent="0.3">
      <c r="B1965" s="149"/>
    </row>
    <row r="1966" spans="2:2" x14ac:dyDescent="0.3">
      <c r="B1966" s="149"/>
    </row>
    <row r="1967" spans="2:2" x14ac:dyDescent="0.3">
      <c r="B1967" s="149"/>
    </row>
    <row r="1968" spans="2:2" x14ac:dyDescent="0.3">
      <c r="B1968" s="149"/>
    </row>
    <row r="1969" spans="2:2" x14ac:dyDescent="0.3">
      <c r="B1969" s="149"/>
    </row>
    <row r="1970" spans="2:2" x14ac:dyDescent="0.3">
      <c r="B1970" s="149"/>
    </row>
    <row r="1971" spans="2:2" x14ac:dyDescent="0.3">
      <c r="B1971" s="149"/>
    </row>
    <row r="1972" spans="2:2" x14ac:dyDescent="0.3">
      <c r="B1972" s="149"/>
    </row>
    <row r="1973" spans="2:2" x14ac:dyDescent="0.3">
      <c r="B1973" s="149"/>
    </row>
    <row r="1974" spans="2:2" x14ac:dyDescent="0.3">
      <c r="B1974" s="149"/>
    </row>
    <row r="1975" spans="2:2" x14ac:dyDescent="0.3">
      <c r="B1975" s="149"/>
    </row>
    <row r="1976" spans="2:2" x14ac:dyDescent="0.3">
      <c r="B1976" s="149"/>
    </row>
    <row r="1977" spans="2:2" x14ac:dyDescent="0.3">
      <c r="B1977" s="149"/>
    </row>
    <row r="1978" spans="2:2" x14ac:dyDescent="0.3">
      <c r="B1978" s="149"/>
    </row>
    <row r="1979" spans="2:2" x14ac:dyDescent="0.3">
      <c r="B1979" s="149"/>
    </row>
    <row r="1980" spans="2:2" x14ac:dyDescent="0.3">
      <c r="B1980" s="149"/>
    </row>
    <row r="1981" spans="2:2" x14ac:dyDescent="0.3">
      <c r="B1981" s="149"/>
    </row>
    <row r="1982" spans="2:2" x14ac:dyDescent="0.3">
      <c r="B1982" s="149"/>
    </row>
    <row r="1983" spans="2:2" x14ac:dyDescent="0.3">
      <c r="B1983" s="149"/>
    </row>
    <row r="1984" spans="2:2" x14ac:dyDescent="0.3">
      <c r="B1984" s="149"/>
    </row>
    <row r="1985" spans="2:2" x14ac:dyDescent="0.3">
      <c r="B1985" s="149"/>
    </row>
    <row r="1986" spans="2:2" x14ac:dyDescent="0.3">
      <c r="B1986" s="149"/>
    </row>
    <row r="1987" spans="2:2" x14ac:dyDescent="0.3">
      <c r="B1987" s="149"/>
    </row>
    <row r="1988" spans="2:2" x14ac:dyDescent="0.3">
      <c r="B1988" s="149"/>
    </row>
    <row r="1989" spans="2:2" x14ac:dyDescent="0.3">
      <c r="B1989" s="149"/>
    </row>
    <row r="1990" spans="2:2" x14ac:dyDescent="0.3">
      <c r="B1990" s="149"/>
    </row>
    <row r="1991" spans="2:2" x14ac:dyDescent="0.3">
      <c r="B1991" s="149"/>
    </row>
    <row r="1992" spans="2:2" x14ac:dyDescent="0.3">
      <c r="B1992" s="149"/>
    </row>
    <row r="1993" spans="2:2" x14ac:dyDescent="0.3">
      <c r="B1993" s="149"/>
    </row>
    <row r="1994" spans="2:2" x14ac:dyDescent="0.3">
      <c r="B1994" s="149"/>
    </row>
    <row r="1995" spans="2:2" x14ac:dyDescent="0.3">
      <c r="B1995" s="149"/>
    </row>
    <row r="1996" spans="2:2" x14ac:dyDescent="0.3">
      <c r="B1996" s="149"/>
    </row>
    <row r="1997" spans="2:2" x14ac:dyDescent="0.3">
      <c r="B1997" s="149"/>
    </row>
    <row r="1998" spans="2:2" x14ac:dyDescent="0.3">
      <c r="B1998" s="149"/>
    </row>
    <row r="1999" spans="2:2" x14ac:dyDescent="0.3">
      <c r="B1999" s="149"/>
    </row>
    <row r="2000" spans="2:2" x14ac:dyDescent="0.3">
      <c r="B2000" s="149"/>
    </row>
    <row r="2001" spans="2:2" x14ac:dyDescent="0.3">
      <c r="B2001" s="149"/>
    </row>
    <row r="2002" spans="2:2" x14ac:dyDescent="0.3">
      <c r="B2002" s="149"/>
    </row>
    <row r="2003" spans="2:2" x14ac:dyDescent="0.3">
      <c r="B2003" s="149"/>
    </row>
    <row r="2004" spans="2:2" x14ac:dyDescent="0.3">
      <c r="B2004" s="149"/>
    </row>
    <row r="2005" spans="2:2" x14ac:dyDescent="0.3">
      <c r="B2005" s="149"/>
    </row>
    <row r="2006" spans="2:2" x14ac:dyDescent="0.3">
      <c r="B2006" s="149"/>
    </row>
    <row r="2007" spans="2:2" x14ac:dyDescent="0.3">
      <c r="B2007" s="149"/>
    </row>
    <row r="2008" spans="2:2" x14ac:dyDescent="0.3">
      <c r="B2008" s="149"/>
    </row>
    <row r="2009" spans="2:2" x14ac:dyDescent="0.3">
      <c r="B2009" s="149"/>
    </row>
    <row r="2010" spans="2:2" x14ac:dyDescent="0.3">
      <c r="B2010" s="149"/>
    </row>
    <row r="2011" spans="2:2" x14ac:dyDescent="0.3">
      <c r="B2011" s="149"/>
    </row>
    <row r="2012" spans="2:2" x14ac:dyDescent="0.3">
      <c r="B2012" s="149"/>
    </row>
    <row r="2013" spans="2:2" x14ac:dyDescent="0.3">
      <c r="B2013" s="149"/>
    </row>
    <row r="2014" spans="2:2" x14ac:dyDescent="0.3">
      <c r="B2014" s="149"/>
    </row>
    <row r="2015" spans="2:2" x14ac:dyDescent="0.3">
      <c r="B2015" s="149"/>
    </row>
    <row r="2016" spans="2:2" x14ac:dyDescent="0.3">
      <c r="B2016" s="149"/>
    </row>
    <row r="2017" spans="2:2" x14ac:dyDescent="0.3">
      <c r="B2017" s="149"/>
    </row>
    <row r="2018" spans="2:2" x14ac:dyDescent="0.3">
      <c r="B2018" s="149"/>
    </row>
    <row r="2019" spans="2:2" x14ac:dyDescent="0.3">
      <c r="B2019" s="149"/>
    </row>
    <row r="2020" spans="2:2" x14ac:dyDescent="0.3">
      <c r="B2020" s="149"/>
    </row>
    <row r="2021" spans="2:2" x14ac:dyDescent="0.3">
      <c r="B2021" s="149"/>
    </row>
    <row r="2022" spans="2:2" x14ac:dyDescent="0.3">
      <c r="B2022" s="149"/>
    </row>
    <row r="2023" spans="2:2" x14ac:dyDescent="0.3">
      <c r="B2023" s="149"/>
    </row>
    <row r="2024" spans="2:2" x14ac:dyDescent="0.3">
      <c r="B2024" s="149"/>
    </row>
    <row r="2025" spans="2:2" x14ac:dyDescent="0.3">
      <c r="B2025" s="149"/>
    </row>
    <row r="2026" spans="2:2" x14ac:dyDescent="0.3">
      <c r="B2026" s="149"/>
    </row>
    <row r="2027" spans="2:2" x14ac:dyDescent="0.3">
      <c r="B2027" s="149"/>
    </row>
    <row r="2028" spans="2:2" x14ac:dyDescent="0.3">
      <c r="B2028" s="149"/>
    </row>
    <row r="2029" spans="2:2" x14ac:dyDescent="0.3">
      <c r="B2029" s="149"/>
    </row>
    <row r="2030" spans="2:2" x14ac:dyDescent="0.3">
      <c r="B2030" s="149"/>
    </row>
    <row r="2031" spans="2:2" x14ac:dyDescent="0.3">
      <c r="B2031" s="149"/>
    </row>
    <row r="2032" spans="2:2" x14ac:dyDescent="0.3">
      <c r="B2032" s="149"/>
    </row>
    <row r="2033" spans="2:2" x14ac:dyDescent="0.3">
      <c r="B2033" s="149"/>
    </row>
    <row r="2034" spans="2:2" x14ac:dyDescent="0.3">
      <c r="B2034" s="149"/>
    </row>
    <row r="2035" spans="2:2" x14ac:dyDescent="0.3">
      <c r="B2035" s="149"/>
    </row>
    <row r="2036" spans="2:2" x14ac:dyDescent="0.3">
      <c r="B2036" s="149"/>
    </row>
    <row r="2037" spans="2:2" x14ac:dyDescent="0.3">
      <c r="B2037" s="149"/>
    </row>
    <row r="2038" spans="2:2" x14ac:dyDescent="0.3">
      <c r="B2038" s="149"/>
    </row>
    <row r="2039" spans="2:2" x14ac:dyDescent="0.3">
      <c r="B2039" s="149"/>
    </row>
    <row r="2040" spans="2:2" x14ac:dyDescent="0.3">
      <c r="B2040" s="149"/>
    </row>
    <row r="2041" spans="2:2" x14ac:dyDescent="0.3">
      <c r="B2041" s="149"/>
    </row>
    <row r="2042" spans="2:2" x14ac:dyDescent="0.3">
      <c r="B2042" s="149"/>
    </row>
    <row r="2043" spans="2:2" x14ac:dyDescent="0.3">
      <c r="B2043" s="149"/>
    </row>
    <row r="2044" spans="2:2" x14ac:dyDescent="0.3">
      <c r="B2044" s="149"/>
    </row>
    <row r="2045" spans="2:2" x14ac:dyDescent="0.3">
      <c r="B2045" s="149"/>
    </row>
    <row r="2046" spans="2:2" x14ac:dyDescent="0.3">
      <c r="B2046" s="149"/>
    </row>
    <row r="2047" spans="2:2" x14ac:dyDescent="0.3">
      <c r="B2047" s="149"/>
    </row>
    <row r="2048" spans="2:2" x14ac:dyDescent="0.3">
      <c r="B2048" s="149"/>
    </row>
    <row r="2049" spans="2:2" x14ac:dyDescent="0.3">
      <c r="B2049" s="149"/>
    </row>
    <row r="2050" spans="2:2" x14ac:dyDescent="0.3">
      <c r="B2050" s="149"/>
    </row>
    <row r="2051" spans="2:2" x14ac:dyDescent="0.3">
      <c r="B2051" s="149"/>
    </row>
    <row r="2052" spans="2:2" x14ac:dyDescent="0.3">
      <c r="B2052" s="149"/>
    </row>
    <row r="2053" spans="2:2" x14ac:dyDescent="0.3">
      <c r="B2053" s="149"/>
    </row>
    <row r="2054" spans="2:2" x14ac:dyDescent="0.3">
      <c r="B2054" s="149"/>
    </row>
    <row r="2055" spans="2:2" x14ac:dyDescent="0.3">
      <c r="B2055" s="149"/>
    </row>
    <row r="2056" spans="2:2" x14ac:dyDescent="0.3">
      <c r="B2056" s="149"/>
    </row>
    <row r="2057" spans="2:2" x14ac:dyDescent="0.3">
      <c r="B2057" s="149"/>
    </row>
    <row r="2058" spans="2:2" x14ac:dyDescent="0.3">
      <c r="B2058" s="149"/>
    </row>
    <row r="2059" spans="2:2" x14ac:dyDescent="0.3">
      <c r="B2059" s="149"/>
    </row>
    <row r="2060" spans="2:2" x14ac:dyDescent="0.3">
      <c r="B2060" s="149"/>
    </row>
    <row r="2061" spans="2:2" x14ac:dyDescent="0.3">
      <c r="B2061" s="149"/>
    </row>
    <row r="2062" spans="2:2" x14ac:dyDescent="0.3">
      <c r="B2062" s="149"/>
    </row>
    <row r="2063" spans="2:2" x14ac:dyDescent="0.3">
      <c r="B2063" s="149"/>
    </row>
    <row r="2064" spans="2:2" x14ac:dyDescent="0.3">
      <c r="B2064" s="149"/>
    </row>
    <row r="2065" spans="2:2" x14ac:dyDescent="0.3">
      <c r="B2065" s="149"/>
    </row>
    <row r="2066" spans="2:2" x14ac:dyDescent="0.3">
      <c r="B2066" s="149"/>
    </row>
    <row r="2067" spans="2:2" x14ac:dyDescent="0.3">
      <c r="B2067" s="149"/>
    </row>
    <row r="2068" spans="2:2" x14ac:dyDescent="0.3">
      <c r="B2068" s="149"/>
    </row>
    <row r="2069" spans="2:2" x14ac:dyDescent="0.3">
      <c r="B2069" s="149"/>
    </row>
    <row r="2070" spans="2:2" x14ac:dyDescent="0.3">
      <c r="B2070" s="149"/>
    </row>
    <row r="2071" spans="2:2" x14ac:dyDescent="0.3">
      <c r="B2071" s="149"/>
    </row>
    <row r="2072" spans="2:2" x14ac:dyDescent="0.3">
      <c r="B2072" s="149"/>
    </row>
    <row r="2073" spans="2:2" x14ac:dyDescent="0.3">
      <c r="B2073" s="149"/>
    </row>
    <row r="2074" spans="2:2" x14ac:dyDescent="0.3">
      <c r="B2074" s="149"/>
    </row>
    <row r="2075" spans="2:2" x14ac:dyDescent="0.3">
      <c r="B2075" s="149"/>
    </row>
    <row r="2076" spans="2:2" x14ac:dyDescent="0.3">
      <c r="B2076" s="149"/>
    </row>
    <row r="2077" spans="2:2" x14ac:dyDescent="0.3">
      <c r="B2077" s="149"/>
    </row>
    <row r="2078" spans="2:2" x14ac:dyDescent="0.3">
      <c r="B2078" s="149"/>
    </row>
    <row r="2079" spans="2:2" x14ac:dyDescent="0.3">
      <c r="B2079" s="149"/>
    </row>
    <row r="2080" spans="2:2" x14ac:dyDescent="0.3">
      <c r="B2080" s="149"/>
    </row>
    <row r="2081" spans="2:2" x14ac:dyDescent="0.3">
      <c r="B2081" s="149"/>
    </row>
    <row r="2082" spans="2:2" x14ac:dyDescent="0.3">
      <c r="B2082" s="149"/>
    </row>
    <row r="2083" spans="2:2" x14ac:dyDescent="0.3">
      <c r="B2083" s="149"/>
    </row>
    <row r="2084" spans="2:2" x14ac:dyDescent="0.3">
      <c r="B2084" s="149"/>
    </row>
    <row r="2085" spans="2:2" x14ac:dyDescent="0.3">
      <c r="B2085" s="149"/>
    </row>
    <row r="2086" spans="2:2" x14ac:dyDescent="0.3">
      <c r="B2086" s="149"/>
    </row>
    <row r="2087" spans="2:2" x14ac:dyDescent="0.3">
      <c r="B2087" s="149"/>
    </row>
    <row r="2088" spans="2:2" x14ac:dyDescent="0.3">
      <c r="B2088" s="149"/>
    </row>
    <row r="2089" spans="2:2" x14ac:dyDescent="0.3">
      <c r="B2089" s="149"/>
    </row>
    <row r="2090" spans="2:2" x14ac:dyDescent="0.3">
      <c r="B2090" s="149"/>
    </row>
    <row r="2091" spans="2:2" x14ac:dyDescent="0.3">
      <c r="B2091" s="149"/>
    </row>
    <row r="2092" spans="2:2" x14ac:dyDescent="0.3">
      <c r="B2092" s="149"/>
    </row>
    <row r="2093" spans="2:2" x14ac:dyDescent="0.3">
      <c r="B2093" s="149"/>
    </row>
    <row r="2094" spans="2:2" x14ac:dyDescent="0.3">
      <c r="B2094" s="149"/>
    </row>
    <row r="2095" spans="2:2" x14ac:dyDescent="0.3">
      <c r="B2095" s="149"/>
    </row>
    <row r="2096" spans="2:2" x14ac:dyDescent="0.3">
      <c r="B2096" s="149"/>
    </row>
    <row r="2097" spans="2:2" x14ac:dyDescent="0.3">
      <c r="B2097" s="149"/>
    </row>
    <row r="2098" spans="2:2" x14ac:dyDescent="0.3">
      <c r="B2098" s="149"/>
    </row>
    <row r="2099" spans="2:2" x14ac:dyDescent="0.3">
      <c r="B2099" s="149"/>
    </row>
    <row r="2100" spans="2:2" x14ac:dyDescent="0.3">
      <c r="B2100" s="149"/>
    </row>
    <row r="2101" spans="2:2" x14ac:dyDescent="0.3">
      <c r="B2101" s="149"/>
    </row>
    <row r="2102" spans="2:2" x14ac:dyDescent="0.3">
      <c r="B2102" s="149"/>
    </row>
    <row r="2103" spans="2:2" x14ac:dyDescent="0.3">
      <c r="B2103" s="149"/>
    </row>
    <row r="2104" spans="2:2" x14ac:dyDescent="0.3">
      <c r="B2104" s="149"/>
    </row>
    <row r="2105" spans="2:2" x14ac:dyDescent="0.3">
      <c r="B2105" s="149"/>
    </row>
    <row r="2106" spans="2:2" x14ac:dyDescent="0.3">
      <c r="B2106" s="149"/>
    </row>
    <row r="2107" spans="2:2" x14ac:dyDescent="0.3">
      <c r="B2107" s="149"/>
    </row>
    <row r="2108" spans="2:2" x14ac:dyDescent="0.3">
      <c r="B2108" s="149"/>
    </row>
    <row r="2109" spans="2:2" x14ac:dyDescent="0.3">
      <c r="B2109" s="149"/>
    </row>
    <row r="2110" spans="2:2" x14ac:dyDescent="0.3">
      <c r="B2110" s="149"/>
    </row>
    <row r="2111" spans="2:2" x14ac:dyDescent="0.3">
      <c r="B2111" s="149"/>
    </row>
    <row r="2112" spans="2:2" x14ac:dyDescent="0.3">
      <c r="B2112" s="149"/>
    </row>
    <row r="2113" spans="2:2" x14ac:dyDescent="0.3">
      <c r="B2113" s="149"/>
    </row>
    <row r="2114" spans="2:2" x14ac:dyDescent="0.3">
      <c r="B2114" s="149"/>
    </row>
    <row r="2115" spans="2:2" x14ac:dyDescent="0.3">
      <c r="B2115" s="149"/>
    </row>
    <row r="2116" spans="2:2" x14ac:dyDescent="0.3">
      <c r="B2116" s="149"/>
    </row>
    <row r="2117" spans="2:2" x14ac:dyDescent="0.3">
      <c r="B2117" s="149"/>
    </row>
    <row r="2118" spans="2:2" x14ac:dyDescent="0.3">
      <c r="B2118" s="149"/>
    </row>
    <row r="2120" spans="2:2" x14ac:dyDescent="0.3">
      <c r="B2120" s="149"/>
    </row>
    <row r="2121" spans="2:2" x14ac:dyDescent="0.3">
      <c r="B2121" s="149"/>
    </row>
    <row r="2122" spans="2:2" x14ac:dyDescent="0.3">
      <c r="B2122" s="149"/>
    </row>
    <row r="2123" spans="2:2" x14ac:dyDescent="0.3">
      <c r="B2123" s="149"/>
    </row>
    <row r="2124" spans="2:2" x14ac:dyDescent="0.3">
      <c r="B2124" s="149"/>
    </row>
    <row r="2125" spans="2:2" x14ac:dyDescent="0.3">
      <c r="B2125" s="149"/>
    </row>
    <row r="2126" spans="2:2" x14ac:dyDescent="0.3">
      <c r="B2126" s="149"/>
    </row>
    <row r="2127" spans="2:2" x14ac:dyDescent="0.3">
      <c r="B2127" s="149"/>
    </row>
    <row r="2128" spans="2:2" x14ac:dyDescent="0.3">
      <c r="B2128" s="149"/>
    </row>
    <row r="2129" spans="2:2" x14ac:dyDescent="0.3">
      <c r="B2129" s="149"/>
    </row>
    <row r="2130" spans="2:2" x14ac:dyDescent="0.3">
      <c r="B2130" s="149"/>
    </row>
    <row r="2131" spans="2:2" x14ac:dyDescent="0.3">
      <c r="B2131" s="149"/>
    </row>
    <row r="2132" spans="2:2" x14ac:dyDescent="0.3">
      <c r="B2132" s="149"/>
    </row>
    <row r="2133" spans="2:2" x14ac:dyDescent="0.3">
      <c r="B2133" s="149"/>
    </row>
    <row r="2134" spans="2:2" x14ac:dyDescent="0.3">
      <c r="B2134" s="149"/>
    </row>
    <row r="2135" spans="2:2" x14ac:dyDescent="0.3">
      <c r="B2135" s="149"/>
    </row>
    <row r="2136" spans="2:2" x14ac:dyDescent="0.3">
      <c r="B2136" s="149"/>
    </row>
    <row r="2137" spans="2:2" x14ac:dyDescent="0.3">
      <c r="B2137" s="149"/>
    </row>
    <row r="2138" spans="2:2" x14ac:dyDescent="0.3">
      <c r="B2138" s="149"/>
    </row>
    <row r="2139" spans="2:2" x14ac:dyDescent="0.3">
      <c r="B2139" s="149"/>
    </row>
    <row r="2140" spans="2:2" x14ac:dyDescent="0.3">
      <c r="B2140" s="149"/>
    </row>
    <row r="2141" spans="2:2" x14ac:dyDescent="0.3">
      <c r="B2141" s="149"/>
    </row>
    <row r="2142" spans="2:2" x14ac:dyDescent="0.3">
      <c r="B2142" s="149"/>
    </row>
    <row r="2143" spans="2:2" x14ac:dyDescent="0.3">
      <c r="B2143" s="149"/>
    </row>
    <row r="2144" spans="2:2" x14ac:dyDescent="0.3">
      <c r="B2144" s="149"/>
    </row>
    <row r="2145" spans="2:2" x14ac:dyDescent="0.3">
      <c r="B2145" s="149"/>
    </row>
    <row r="2146" spans="2:2" x14ac:dyDescent="0.3">
      <c r="B2146" s="149"/>
    </row>
    <row r="2147" spans="2:2" x14ac:dyDescent="0.3">
      <c r="B2147" s="149"/>
    </row>
    <row r="2148" spans="2:2" x14ac:dyDescent="0.3">
      <c r="B2148" s="149"/>
    </row>
    <row r="2149" spans="2:2" x14ac:dyDescent="0.3">
      <c r="B2149" s="149"/>
    </row>
    <row r="2150" spans="2:2" x14ac:dyDescent="0.3">
      <c r="B2150" s="149"/>
    </row>
    <row r="2151" spans="2:2" x14ac:dyDescent="0.3">
      <c r="B2151" s="149"/>
    </row>
    <row r="2152" spans="2:2" x14ac:dyDescent="0.3">
      <c r="B2152" s="149"/>
    </row>
    <row r="2153" spans="2:2" x14ac:dyDescent="0.3">
      <c r="B2153" s="149"/>
    </row>
    <row r="2154" spans="2:2" x14ac:dyDescent="0.3">
      <c r="B2154" s="149"/>
    </row>
    <row r="2155" spans="2:2" x14ac:dyDescent="0.3">
      <c r="B2155" s="149"/>
    </row>
    <row r="2156" spans="2:2" x14ac:dyDescent="0.3">
      <c r="B2156" s="149"/>
    </row>
    <row r="2157" spans="2:2" x14ac:dyDescent="0.3">
      <c r="B2157" s="149"/>
    </row>
    <row r="2158" spans="2:2" x14ac:dyDescent="0.3">
      <c r="B2158" s="149"/>
    </row>
    <row r="2159" spans="2:2" x14ac:dyDescent="0.3">
      <c r="B2159" s="149"/>
    </row>
    <row r="2160" spans="2:2" x14ac:dyDescent="0.3">
      <c r="B2160" s="149"/>
    </row>
    <row r="2161" spans="2:2" x14ac:dyDescent="0.3">
      <c r="B2161" s="149"/>
    </row>
    <row r="2162" spans="2:2" x14ac:dyDescent="0.3">
      <c r="B2162" s="149"/>
    </row>
    <row r="2163" spans="2:2" x14ac:dyDescent="0.3">
      <c r="B2163" s="149"/>
    </row>
    <row r="2164" spans="2:2" x14ac:dyDescent="0.3">
      <c r="B2164" s="149"/>
    </row>
    <row r="2165" spans="2:2" x14ac:dyDescent="0.3">
      <c r="B2165" s="149"/>
    </row>
    <row r="2166" spans="2:2" x14ac:dyDescent="0.3">
      <c r="B2166" s="149"/>
    </row>
    <row r="2167" spans="2:2" x14ac:dyDescent="0.3">
      <c r="B2167" s="149"/>
    </row>
    <row r="2168" spans="2:2" x14ac:dyDescent="0.3">
      <c r="B2168" s="149"/>
    </row>
    <row r="2169" spans="2:2" x14ac:dyDescent="0.3">
      <c r="B2169" s="149"/>
    </row>
    <row r="2170" spans="2:2" x14ac:dyDescent="0.3">
      <c r="B2170" s="149"/>
    </row>
    <row r="2171" spans="2:2" x14ac:dyDescent="0.3">
      <c r="B2171" s="149"/>
    </row>
    <row r="2172" spans="2:2" x14ac:dyDescent="0.3">
      <c r="B2172" s="149"/>
    </row>
    <row r="2173" spans="2:2" x14ac:dyDescent="0.3">
      <c r="B2173" s="149"/>
    </row>
    <row r="2174" spans="2:2" x14ac:dyDescent="0.3">
      <c r="B2174" s="149"/>
    </row>
    <row r="2175" spans="2:2" x14ac:dyDescent="0.3">
      <c r="B2175" s="149"/>
    </row>
    <row r="2176" spans="2:2" x14ac:dyDescent="0.3">
      <c r="B2176" s="149"/>
    </row>
    <row r="2177" spans="2:2" x14ac:dyDescent="0.3">
      <c r="B2177" s="149"/>
    </row>
    <row r="2178" spans="2:2" x14ac:dyDescent="0.3">
      <c r="B2178" s="149"/>
    </row>
    <row r="2179" spans="2:2" x14ac:dyDescent="0.3">
      <c r="B2179" s="149"/>
    </row>
    <row r="2180" spans="2:2" x14ac:dyDescent="0.3">
      <c r="B2180" s="149"/>
    </row>
    <row r="2181" spans="2:2" x14ac:dyDescent="0.3">
      <c r="B2181" s="149"/>
    </row>
    <row r="2182" spans="2:2" x14ac:dyDescent="0.3">
      <c r="B2182" s="149"/>
    </row>
    <row r="2183" spans="2:2" x14ac:dyDescent="0.3">
      <c r="B2183" s="149"/>
    </row>
    <row r="2184" spans="2:2" x14ac:dyDescent="0.3">
      <c r="B2184" s="149"/>
    </row>
    <row r="2185" spans="2:2" x14ac:dyDescent="0.3">
      <c r="B2185" s="149"/>
    </row>
    <row r="2186" spans="2:2" x14ac:dyDescent="0.3">
      <c r="B2186" s="149"/>
    </row>
    <row r="2187" spans="2:2" x14ac:dyDescent="0.3">
      <c r="B2187" s="149"/>
    </row>
    <row r="2188" spans="2:2" x14ac:dyDescent="0.3">
      <c r="B2188" s="149"/>
    </row>
    <row r="2189" spans="2:2" x14ac:dyDescent="0.3">
      <c r="B2189" s="149"/>
    </row>
    <row r="2190" spans="2:2" x14ac:dyDescent="0.3">
      <c r="B2190" s="149"/>
    </row>
    <row r="2191" spans="2:2" x14ac:dyDescent="0.3">
      <c r="B2191" s="149"/>
    </row>
    <row r="2192" spans="2:2" x14ac:dyDescent="0.3">
      <c r="B2192" s="149"/>
    </row>
    <row r="2193" spans="2:2" x14ac:dyDescent="0.3">
      <c r="B2193" s="149"/>
    </row>
    <row r="2194" spans="2:2" x14ac:dyDescent="0.3">
      <c r="B2194" s="149"/>
    </row>
    <row r="2195" spans="2:2" x14ac:dyDescent="0.3">
      <c r="B2195" s="149"/>
    </row>
    <row r="2196" spans="2:2" x14ac:dyDescent="0.3">
      <c r="B2196" s="149"/>
    </row>
    <row r="2197" spans="2:2" x14ac:dyDescent="0.3">
      <c r="B2197" s="149"/>
    </row>
    <row r="2198" spans="2:2" x14ac:dyDescent="0.3">
      <c r="B2198" s="149"/>
    </row>
    <row r="2199" spans="2:2" x14ac:dyDescent="0.3">
      <c r="B2199" s="149"/>
    </row>
    <row r="2200" spans="2:2" x14ac:dyDescent="0.3">
      <c r="B2200" s="149"/>
    </row>
    <row r="2201" spans="2:2" x14ac:dyDescent="0.3">
      <c r="B2201" s="149"/>
    </row>
    <row r="2202" spans="2:2" x14ac:dyDescent="0.3">
      <c r="B2202" s="149"/>
    </row>
    <row r="2203" spans="2:2" x14ac:dyDescent="0.3">
      <c r="B2203" s="149"/>
    </row>
    <row r="2204" spans="2:2" x14ac:dyDescent="0.3">
      <c r="B2204" s="149"/>
    </row>
    <row r="2205" spans="2:2" x14ac:dyDescent="0.3">
      <c r="B2205" s="149"/>
    </row>
    <row r="2206" spans="2:2" x14ac:dyDescent="0.3">
      <c r="B2206" s="149"/>
    </row>
    <row r="2207" spans="2:2" x14ac:dyDescent="0.3">
      <c r="B2207" s="149"/>
    </row>
    <row r="2208" spans="2:2" x14ac:dyDescent="0.3">
      <c r="B2208" s="149"/>
    </row>
    <row r="2209" spans="2:2" x14ac:dyDescent="0.3">
      <c r="B2209" s="149"/>
    </row>
    <row r="2210" spans="2:2" x14ac:dyDescent="0.3">
      <c r="B2210" s="149"/>
    </row>
    <row r="2211" spans="2:2" x14ac:dyDescent="0.3">
      <c r="B2211" s="149"/>
    </row>
    <row r="2212" spans="2:2" x14ac:dyDescent="0.3">
      <c r="B2212" s="149"/>
    </row>
    <row r="2213" spans="2:2" x14ac:dyDescent="0.3">
      <c r="B2213" s="149"/>
    </row>
    <row r="2214" spans="2:2" x14ac:dyDescent="0.3">
      <c r="B2214" s="149"/>
    </row>
    <row r="2215" spans="2:2" x14ac:dyDescent="0.3">
      <c r="B2215" s="149"/>
    </row>
    <row r="2216" spans="2:2" x14ac:dyDescent="0.3">
      <c r="B2216" s="149"/>
    </row>
    <row r="2217" spans="2:2" x14ac:dyDescent="0.3">
      <c r="B2217" s="149"/>
    </row>
    <row r="2218" spans="2:2" x14ac:dyDescent="0.3">
      <c r="B2218" s="149"/>
    </row>
    <row r="2219" spans="2:2" x14ac:dyDescent="0.3">
      <c r="B2219" s="149"/>
    </row>
    <row r="2220" spans="2:2" x14ac:dyDescent="0.3">
      <c r="B2220" s="149"/>
    </row>
    <row r="2221" spans="2:2" x14ac:dyDescent="0.3">
      <c r="B2221" s="149"/>
    </row>
    <row r="2222" spans="2:2" x14ac:dyDescent="0.3">
      <c r="B2222" s="149"/>
    </row>
    <row r="2223" spans="2:2" x14ac:dyDescent="0.3">
      <c r="B2223" s="149"/>
    </row>
    <row r="2224" spans="2:2" x14ac:dyDescent="0.3">
      <c r="B2224" s="149"/>
    </row>
    <row r="2225" spans="2:2" x14ac:dyDescent="0.3">
      <c r="B2225" s="149"/>
    </row>
    <row r="2226" spans="2:2" x14ac:dyDescent="0.3">
      <c r="B2226" s="149"/>
    </row>
    <row r="2227" spans="2:2" x14ac:dyDescent="0.3">
      <c r="B2227" s="149"/>
    </row>
    <row r="2228" spans="2:2" x14ac:dyDescent="0.3">
      <c r="B2228" s="149"/>
    </row>
    <row r="2229" spans="2:2" x14ac:dyDescent="0.3">
      <c r="B2229" s="149"/>
    </row>
    <row r="2230" spans="2:2" x14ac:dyDescent="0.3">
      <c r="B2230" s="149"/>
    </row>
    <row r="2231" spans="2:2" x14ac:dyDescent="0.3">
      <c r="B2231" s="149"/>
    </row>
    <row r="2232" spans="2:2" x14ac:dyDescent="0.3">
      <c r="B2232" s="149"/>
    </row>
    <row r="2233" spans="2:2" x14ac:dyDescent="0.3">
      <c r="B2233" s="149"/>
    </row>
    <row r="2234" spans="2:2" x14ac:dyDescent="0.3">
      <c r="B2234" s="149"/>
    </row>
    <row r="2235" spans="2:2" x14ac:dyDescent="0.3">
      <c r="B2235" s="149"/>
    </row>
    <row r="2236" spans="2:2" x14ac:dyDescent="0.3">
      <c r="B2236" s="149"/>
    </row>
    <row r="2237" spans="2:2" x14ac:dyDescent="0.3">
      <c r="B2237" s="149"/>
    </row>
    <row r="2238" spans="2:2" x14ac:dyDescent="0.3">
      <c r="B2238" s="149"/>
    </row>
    <row r="2239" spans="2:2" x14ac:dyDescent="0.3">
      <c r="B2239" s="149"/>
    </row>
    <row r="2240" spans="2:2" x14ac:dyDescent="0.3">
      <c r="B2240" s="149"/>
    </row>
    <row r="2241" spans="2:2" x14ac:dyDescent="0.3">
      <c r="B2241" s="149"/>
    </row>
    <row r="2242" spans="2:2" x14ac:dyDescent="0.3">
      <c r="B2242" s="149"/>
    </row>
    <row r="2243" spans="2:2" x14ac:dyDescent="0.3">
      <c r="B2243" s="149"/>
    </row>
    <row r="2244" spans="2:2" x14ac:dyDescent="0.3">
      <c r="B2244" s="149"/>
    </row>
    <row r="2245" spans="2:2" x14ac:dyDescent="0.3">
      <c r="B2245" s="149"/>
    </row>
    <row r="2246" spans="2:2" x14ac:dyDescent="0.3">
      <c r="B2246" s="149"/>
    </row>
    <row r="2247" spans="2:2" x14ac:dyDescent="0.3">
      <c r="B2247" s="149"/>
    </row>
    <row r="2248" spans="2:2" x14ac:dyDescent="0.3">
      <c r="B2248" s="149"/>
    </row>
    <row r="2249" spans="2:2" x14ac:dyDescent="0.3">
      <c r="B2249" s="149"/>
    </row>
    <row r="2250" spans="2:2" x14ac:dyDescent="0.3">
      <c r="B2250" s="149"/>
    </row>
    <row r="2251" spans="2:2" x14ac:dyDescent="0.3">
      <c r="B2251" s="149"/>
    </row>
    <row r="2252" spans="2:2" x14ac:dyDescent="0.3">
      <c r="B2252" s="149"/>
    </row>
    <row r="2253" spans="2:2" x14ac:dyDescent="0.3">
      <c r="B2253" s="149"/>
    </row>
    <row r="2254" spans="2:2" x14ac:dyDescent="0.3">
      <c r="B2254" s="149"/>
    </row>
    <row r="2255" spans="2:2" x14ac:dyDescent="0.3">
      <c r="B2255" s="149"/>
    </row>
    <row r="2256" spans="2:2" x14ac:dyDescent="0.3">
      <c r="B2256" s="149"/>
    </row>
    <row r="2257" spans="2:2" x14ac:dyDescent="0.3">
      <c r="B2257" s="149"/>
    </row>
    <row r="2258" spans="2:2" x14ac:dyDescent="0.3">
      <c r="B2258" s="149"/>
    </row>
    <row r="2259" spans="2:2" x14ac:dyDescent="0.3">
      <c r="B2259" s="149"/>
    </row>
    <row r="2260" spans="2:2" x14ac:dyDescent="0.3">
      <c r="B2260" s="149"/>
    </row>
    <row r="2261" spans="2:2" x14ac:dyDescent="0.3">
      <c r="B2261" s="149"/>
    </row>
    <row r="2262" spans="2:2" x14ac:dyDescent="0.3">
      <c r="B2262" s="149"/>
    </row>
    <row r="2263" spans="2:2" x14ac:dyDescent="0.3">
      <c r="B2263" s="149"/>
    </row>
    <row r="2264" spans="2:2" x14ac:dyDescent="0.3">
      <c r="B2264" s="149"/>
    </row>
    <row r="2265" spans="2:2" x14ac:dyDescent="0.3">
      <c r="B2265" s="149"/>
    </row>
    <row r="2266" spans="2:2" x14ac:dyDescent="0.3">
      <c r="B2266" s="149"/>
    </row>
    <row r="2267" spans="2:2" x14ac:dyDescent="0.3">
      <c r="B2267" s="149"/>
    </row>
    <row r="2268" spans="2:2" x14ac:dyDescent="0.3">
      <c r="B2268" s="149"/>
    </row>
    <row r="2269" spans="2:2" x14ac:dyDescent="0.3">
      <c r="B2269" s="149"/>
    </row>
    <row r="2270" spans="2:2" x14ac:dyDescent="0.3">
      <c r="B2270" s="149"/>
    </row>
    <row r="2271" spans="2:2" x14ac:dyDescent="0.3">
      <c r="B2271" s="149"/>
    </row>
    <row r="2272" spans="2:2" x14ac:dyDescent="0.3">
      <c r="B2272" s="149"/>
    </row>
    <row r="2273" spans="2:2" x14ac:dyDescent="0.3">
      <c r="B2273" s="149"/>
    </row>
    <row r="2274" spans="2:2" x14ac:dyDescent="0.3">
      <c r="B2274" s="149"/>
    </row>
    <row r="2275" spans="2:2" x14ac:dyDescent="0.3">
      <c r="B2275" s="149"/>
    </row>
    <row r="2276" spans="2:2" x14ac:dyDescent="0.3">
      <c r="B2276" s="149"/>
    </row>
    <row r="2277" spans="2:2" x14ac:dyDescent="0.3">
      <c r="B2277" s="149"/>
    </row>
    <row r="2278" spans="2:2" x14ac:dyDescent="0.3">
      <c r="B2278" s="149"/>
    </row>
    <row r="2279" spans="2:2" x14ac:dyDescent="0.3">
      <c r="B2279" s="149"/>
    </row>
    <row r="2280" spans="2:2" x14ac:dyDescent="0.3">
      <c r="B2280" s="149"/>
    </row>
    <row r="2281" spans="2:2" x14ac:dyDescent="0.3">
      <c r="B2281" s="149"/>
    </row>
    <row r="2282" spans="2:2" x14ac:dyDescent="0.3">
      <c r="B2282" s="149"/>
    </row>
    <row r="2283" spans="2:2" x14ac:dyDescent="0.3">
      <c r="B2283" s="149"/>
    </row>
    <row r="2284" spans="2:2" x14ac:dyDescent="0.3">
      <c r="B2284" s="149"/>
    </row>
    <row r="2285" spans="2:2" x14ac:dyDescent="0.3">
      <c r="B2285" s="149"/>
    </row>
    <row r="2286" spans="2:2" x14ac:dyDescent="0.3">
      <c r="B2286" s="149"/>
    </row>
    <row r="2287" spans="2:2" x14ac:dyDescent="0.3">
      <c r="B2287" s="149"/>
    </row>
    <row r="2288" spans="2:2" x14ac:dyDescent="0.3">
      <c r="B2288" s="149"/>
    </row>
    <row r="2289" spans="2:2" x14ac:dyDescent="0.3">
      <c r="B2289" s="149"/>
    </row>
    <row r="2290" spans="2:2" x14ac:dyDescent="0.3">
      <c r="B2290" s="149"/>
    </row>
    <row r="2291" spans="2:2" x14ac:dyDescent="0.3">
      <c r="B2291" s="149"/>
    </row>
    <row r="2292" spans="2:2" x14ac:dyDescent="0.3">
      <c r="B2292" s="149"/>
    </row>
    <row r="2293" spans="2:2" x14ac:dyDescent="0.3">
      <c r="B2293" s="149"/>
    </row>
    <row r="2294" spans="2:2" x14ac:dyDescent="0.3">
      <c r="B2294" s="149"/>
    </row>
    <row r="2295" spans="2:2" x14ac:dyDescent="0.3">
      <c r="B2295" s="149"/>
    </row>
    <row r="2296" spans="2:2" x14ac:dyDescent="0.3">
      <c r="B2296" s="149"/>
    </row>
    <row r="2297" spans="2:2" x14ac:dyDescent="0.3">
      <c r="B2297" s="149"/>
    </row>
    <row r="2298" spans="2:2" x14ac:dyDescent="0.3">
      <c r="B2298" s="149"/>
    </row>
    <row r="2299" spans="2:2" x14ac:dyDescent="0.3">
      <c r="B2299" s="149"/>
    </row>
    <row r="2300" spans="2:2" x14ac:dyDescent="0.3">
      <c r="B2300" s="149"/>
    </row>
    <row r="2301" spans="2:2" x14ac:dyDescent="0.3">
      <c r="B2301" s="149"/>
    </row>
    <row r="2302" spans="2:2" x14ac:dyDescent="0.3">
      <c r="B2302" s="149"/>
    </row>
    <row r="2303" spans="2:2" x14ac:dyDescent="0.3">
      <c r="B2303" s="149"/>
    </row>
    <row r="2304" spans="2:2" x14ac:dyDescent="0.3">
      <c r="B2304" s="149"/>
    </row>
    <row r="2305" spans="2:2" x14ac:dyDescent="0.3">
      <c r="B2305" s="149"/>
    </row>
    <row r="2306" spans="2:2" x14ac:dyDescent="0.3">
      <c r="B2306" s="149"/>
    </row>
    <row r="2307" spans="2:2" x14ac:dyDescent="0.3">
      <c r="B2307" s="149"/>
    </row>
    <row r="2308" spans="2:2" x14ac:dyDescent="0.3">
      <c r="B2308" s="149"/>
    </row>
    <row r="2309" spans="2:2" x14ac:dyDescent="0.3">
      <c r="B2309" s="149"/>
    </row>
    <row r="2310" spans="2:2" x14ac:dyDescent="0.3">
      <c r="B2310" s="149"/>
    </row>
    <row r="2311" spans="2:2" x14ac:dyDescent="0.3">
      <c r="B2311" s="149"/>
    </row>
    <row r="2312" spans="2:2" x14ac:dyDescent="0.3">
      <c r="B2312" s="149"/>
    </row>
    <row r="2313" spans="2:2" x14ac:dyDescent="0.3">
      <c r="B2313" s="149"/>
    </row>
    <row r="2314" spans="2:2" x14ac:dyDescent="0.3">
      <c r="B2314" s="149"/>
    </row>
    <row r="2315" spans="2:2" x14ac:dyDescent="0.3">
      <c r="B2315" s="149"/>
    </row>
    <row r="2316" spans="2:2" x14ac:dyDescent="0.3">
      <c r="B2316" s="149"/>
    </row>
    <row r="2317" spans="2:2" x14ac:dyDescent="0.3">
      <c r="B2317" s="149"/>
    </row>
    <row r="2318" spans="2:2" x14ac:dyDescent="0.3">
      <c r="B2318" s="149"/>
    </row>
    <row r="2319" spans="2:2" x14ac:dyDescent="0.3">
      <c r="B2319" s="149"/>
    </row>
    <row r="2320" spans="2:2" x14ac:dyDescent="0.3">
      <c r="B2320" s="149"/>
    </row>
    <row r="2321" spans="2:2" x14ac:dyDescent="0.3">
      <c r="B2321" s="149"/>
    </row>
    <row r="2322" spans="2:2" x14ac:dyDescent="0.3">
      <c r="B2322" s="149"/>
    </row>
    <row r="2323" spans="2:2" x14ac:dyDescent="0.3">
      <c r="B2323" s="149"/>
    </row>
    <row r="2324" spans="2:2" x14ac:dyDescent="0.3">
      <c r="B2324" s="149"/>
    </row>
    <row r="2325" spans="2:2" x14ac:dyDescent="0.3">
      <c r="B2325" s="149"/>
    </row>
    <row r="2326" spans="2:2" x14ac:dyDescent="0.3">
      <c r="B2326" s="149"/>
    </row>
    <row r="2327" spans="2:2" x14ac:dyDescent="0.3">
      <c r="B2327" s="149"/>
    </row>
    <row r="2328" spans="2:2" x14ac:dyDescent="0.3">
      <c r="B2328" s="149"/>
    </row>
    <row r="2329" spans="2:2" x14ac:dyDescent="0.3">
      <c r="B2329" s="149"/>
    </row>
    <row r="2330" spans="2:2" x14ac:dyDescent="0.3">
      <c r="B2330" s="149"/>
    </row>
    <row r="2331" spans="2:2" x14ac:dyDescent="0.3">
      <c r="B2331" s="149"/>
    </row>
    <row r="2332" spans="2:2" x14ac:dyDescent="0.3">
      <c r="B2332" s="149"/>
    </row>
    <row r="2333" spans="2:2" x14ac:dyDescent="0.3">
      <c r="B2333" s="149"/>
    </row>
    <row r="2334" spans="2:2" x14ac:dyDescent="0.3">
      <c r="B2334" s="149"/>
    </row>
    <row r="2335" spans="2:2" x14ac:dyDescent="0.3">
      <c r="B2335" s="149"/>
    </row>
    <row r="2336" spans="2:2" x14ac:dyDescent="0.3">
      <c r="B2336" s="149"/>
    </row>
    <row r="2337" spans="2:2" x14ac:dyDescent="0.3">
      <c r="B2337" s="149"/>
    </row>
    <row r="2338" spans="2:2" x14ac:dyDescent="0.3">
      <c r="B2338" s="149"/>
    </row>
    <row r="2339" spans="2:2" x14ac:dyDescent="0.3">
      <c r="B2339" s="149"/>
    </row>
    <row r="2340" spans="2:2" x14ac:dyDescent="0.3">
      <c r="B2340" s="149"/>
    </row>
    <row r="2341" spans="2:2" x14ac:dyDescent="0.3">
      <c r="B2341" s="149"/>
    </row>
    <row r="2342" spans="2:2" x14ac:dyDescent="0.3">
      <c r="B2342" s="149"/>
    </row>
    <row r="2343" spans="2:2" x14ac:dyDescent="0.3">
      <c r="B2343" s="149"/>
    </row>
    <row r="2344" spans="2:2" x14ac:dyDescent="0.3">
      <c r="B2344" s="149"/>
    </row>
    <row r="2345" spans="2:2" x14ac:dyDescent="0.3">
      <c r="B2345" s="149"/>
    </row>
    <row r="2346" spans="2:2" x14ac:dyDescent="0.3">
      <c r="B2346" s="149"/>
    </row>
    <row r="2347" spans="2:2" x14ac:dyDescent="0.3">
      <c r="B2347" s="149"/>
    </row>
    <row r="2348" spans="2:2" x14ac:dyDescent="0.3">
      <c r="B2348" s="149"/>
    </row>
    <row r="2349" spans="2:2" x14ac:dyDescent="0.3">
      <c r="B2349" s="149"/>
    </row>
    <row r="2350" spans="2:2" x14ac:dyDescent="0.3">
      <c r="B2350" s="149"/>
    </row>
    <row r="2351" spans="2:2" x14ac:dyDescent="0.3">
      <c r="B2351" s="149"/>
    </row>
    <row r="2352" spans="2:2" x14ac:dyDescent="0.3">
      <c r="B2352" s="149"/>
    </row>
    <row r="2353" spans="2:2" x14ac:dyDescent="0.3">
      <c r="B2353" s="149"/>
    </row>
    <row r="2354" spans="2:2" x14ac:dyDescent="0.3">
      <c r="B2354" s="149"/>
    </row>
    <row r="2355" spans="2:2" x14ac:dyDescent="0.3">
      <c r="B2355" s="149"/>
    </row>
    <row r="2356" spans="2:2" x14ac:dyDescent="0.3">
      <c r="B2356" s="149"/>
    </row>
    <row r="2357" spans="2:2" x14ac:dyDescent="0.3">
      <c r="B2357" s="149"/>
    </row>
    <row r="2358" spans="2:2" x14ac:dyDescent="0.3">
      <c r="B2358" s="149"/>
    </row>
    <row r="2359" spans="2:2" x14ac:dyDescent="0.3">
      <c r="B2359" s="149"/>
    </row>
    <row r="2360" spans="2:2" x14ac:dyDescent="0.3">
      <c r="B2360" s="149"/>
    </row>
    <row r="2361" spans="2:2" x14ac:dyDescent="0.3">
      <c r="B2361" s="149"/>
    </row>
    <row r="2362" spans="2:2" x14ac:dyDescent="0.3">
      <c r="B2362" s="149"/>
    </row>
    <row r="2363" spans="2:2" x14ac:dyDescent="0.3">
      <c r="B2363" s="149"/>
    </row>
    <row r="2364" spans="2:2" x14ac:dyDescent="0.3">
      <c r="B2364" s="149"/>
    </row>
    <row r="2365" spans="2:2" x14ac:dyDescent="0.3">
      <c r="B2365" s="149"/>
    </row>
    <row r="2366" spans="2:2" x14ac:dyDescent="0.3">
      <c r="B2366" s="149"/>
    </row>
    <row r="2367" spans="2:2" x14ac:dyDescent="0.3">
      <c r="B2367" s="149"/>
    </row>
    <row r="2368" spans="2:2" x14ac:dyDescent="0.3">
      <c r="B2368" s="149"/>
    </row>
    <row r="2369" spans="2:2" x14ac:dyDescent="0.3">
      <c r="B2369" s="149"/>
    </row>
    <row r="2370" spans="2:2" x14ac:dyDescent="0.3">
      <c r="B2370" s="149"/>
    </row>
    <row r="2371" spans="2:2" x14ac:dyDescent="0.3">
      <c r="B2371" s="149"/>
    </row>
    <row r="2372" spans="2:2" x14ac:dyDescent="0.3">
      <c r="B2372" s="149"/>
    </row>
    <row r="2373" spans="2:2" x14ac:dyDescent="0.3">
      <c r="B2373" s="149"/>
    </row>
    <row r="2374" spans="2:2" x14ac:dyDescent="0.3">
      <c r="B2374" s="149"/>
    </row>
    <row r="2375" spans="2:2" x14ac:dyDescent="0.3">
      <c r="B2375" s="149"/>
    </row>
    <row r="2376" spans="2:2" x14ac:dyDescent="0.3">
      <c r="B2376" s="149"/>
    </row>
    <row r="2377" spans="2:2" x14ac:dyDescent="0.3">
      <c r="B2377" s="149"/>
    </row>
    <row r="2378" spans="2:2" x14ac:dyDescent="0.3">
      <c r="B2378" s="149"/>
    </row>
    <row r="2379" spans="2:2" x14ac:dyDescent="0.3">
      <c r="B2379" s="149"/>
    </row>
    <row r="2380" spans="2:2" x14ac:dyDescent="0.3">
      <c r="B2380" s="149"/>
    </row>
    <row r="2381" spans="2:2" x14ac:dyDescent="0.3">
      <c r="B2381" s="149"/>
    </row>
    <row r="2382" spans="2:2" x14ac:dyDescent="0.3">
      <c r="B2382" s="149"/>
    </row>
    <row r="2383" spans="2:2" x14ac:dyDescent="0.3">
      <c r="B2383" s="149"/>
    </row>
    <row r="2384" spans="2:2" x14ac:dyDescent="0.3">
      <c r="B2384" s="149"/>
    </row>
    <row r="2385" spans="2:2" x14ac:dyDescent="0.3">
      <c r="B2385" s="149"/>
    </row>
    <row r="2386" spans="2:2" x14ac:dyDescent="0.3">
      <c r="B2386" s="149"/>
    </row>
    <row r="2387" spans="2:2" x14ac:dyDescent="0.3">
      <c r="B2387" s="149"/>
    </row>
    <row r="2388" spans="2:2" x14ac:dyDescent="0.3">
      <c r="B2388" s="149"/>
    </row>
    <row r="2389" spans="2:2" x14ac:dyDescent="0.3">
      <c r="B2389" s="149"/>
    </row>
    <row r="2390" spans="2:2" x14ac:dyDescent="0.3">
      <c r="B2390" s="149"/>
    </row>
    <row r="2391" spans="2:2" x14ac:dyDescent="0.3">
      <c r="B2391" s="149"/>
    </row>
    <row r="2392" spans="2:2" x14ac:dyDescent="0.3">
      <c r="B2392" s="149"/>
    </row>
    <row r="2393" spans="2:2" x14ac:dyDescent="0.3">
      <c r="B2393" s="149"/>
    </row>
    <row r="2394" spans="2:2" x14ac:dyDescent="0.3">
      <c r="B2394" s="149"/>
    </row>
    <row r="2395" spans="2:2" x14ac:dyDescent="0.3">
      <c r="B2395" s="149"/>
    </row>
    <row r="2396" spans="2:2" x14ac:dyDescent="0.3">
      <c r="B2396" s="149"/>
    </row>
    <row r="2397" spans="2:2" x14ac:dyDescent="0.3">
      <c r="B2397" s="149"/>
    </row>
    <row r="2398" spans="2:2" x14ac:dyDescent="0.3">
      <c r="B2398" s="149"/>
    </row>
    <row r="2399" spans="2:2" x14ac:dyDescent="0.3">
      <c r="B2399" s="149"/>
    </row>
    <row r="2400" spans="2:2" x14ac:dyDescent="0.3">
      <c r="B2400" s="149"/>
    </row>
    <row r="2401" spans="2:2" x14ac:dyDescent="0.3">
      <c r="B2401" s="149"/>
    </row>
    <row r="2402" spans="2:2" x14ac:dyDescent="0.3">
      <c r="B2402" s="149"/>
    </row>
    <row r="2403" spans="2:2" x14ac:dyDescent="0.3">
      <c r="B2403" s="149"/>
    </row>
    <row r="2404" spans="2:2" x14ac:dyDescent="0.3">
      <c r="B2404" s="149"/>
    </row>
    <row r="2405" spans="2:2" x14ac:dyDescent="0.3">
      <c r="B2405" s="149"/>
    </row>
    <row r="2406" spans="2:2" x14ac:dyDescent="0.3">
      <c r="B2406" s="149"/>
    </row>
    <row r="2407" spans="2:2" x14ac:dyDescent="0.3">
      <c r="B2407" s="149"/>
    </row>
    <row r="2408" spans="2:2" x14ac:dyDescent="0.3">
      <c r="B2408" s="149"/>
    </row>
    <row r="2409" spans="2:2" x14ac:dyDescent="0.3">
      <c r="B2409" s="149"/>
    </row>
    <row r="2410" spans="2:2" x14ac:dyDescent="0.3">
      <c r="B2410" s="149"/>
    </row>
    <row r="2411" spans="2:2" x14ac:dyDescent="0.3">
      <c r="B2411" s="149"/>
    </row>
    <row r="2412" spans="2:2" x14ac:dyDescent="0.3">
      <c r="B2412" s="149"/>
    </row>
    <row r="2413" spans="2:2" x14ac:dyDescent="0.3">
      <c r="B2413" s="149"/>
    </row>
    <row r="2414" spans="2:2" x14ac:dyDescent="0.3">
      <c r="B2414" s="149"/>
    </row>
    <row r="2415" spans="2:2" x14ac:dyDescent="0.3">
      <c r="B2415" s="149"/>
    </row>
    <row r="2416" spans="2:2" x14ac:dyDescent="0.3">
      <c r="B2416" s="149"/>
    </row>
    <row r="2417" spans="2:2" x14ac:dyDescent="0.3">
      <c r="B2417" s="149"/>
    </row>
    <row r="2418" spans="2:2" x14ac:dyDescent="0.3">
      <c r="B2418" s="149"/>
    </row>
    <row r="2419" spans="2:2" x14ac:dyDescent="0.3">
      <c r="B2419" s="149"/>
    </row>
    <row r="2420" spans="2:2" x14ac:dyDescent="0.3">
      <c r="B2420" s="149"/>
    </row>
    <row r="2421" spans="2:2" x14ac:dyDescent="0.3">
      <c r="B2421" s="149"/>
    </row>
    <row r="2422" spans="2:2" x14ac:dyDescent="0.3">
      <c r="B2422" s="149"/>
    </row>
    <row r="2423" spans="2:2" x14ac:dyDescent="0.3">
      <c r="B2423" s="149"/>
    </row>
    <row r="2424" spans="2:2" x14ac:dyDescent="0.3">
      <c r="B2424" s="149"/>
    </row>
    <row r="2425" spans="2:2" x14ac:dyDescent="0.3">
      <c r="B2425" s="149"/>
    </row>
    <row r="2426" spans="2:2" x14ac:dyDescent="0.3">
      <c r="B2426" s="149"/>
    </row>
    <row r="2427" spans="2:2" x14ac:dyDescent="0.3">
      <c r="B2427" s="149"/>
    </row>
    <row r="2428" spans="2:2" x14ac:dyDescent="0.3">
      <c r="B2428" s="149"/>
    </row>
    <row r="2429" spans="2:2" x14ac:dyDescent="0.3">
      <c r="B2429" s="149"/>
    </row>
    <row r="2430" spans="2:2" x14ac:dyDescent="0.3">
      <c r="B2430" s="149"/>
    </row>
    <row r="2431" spans="2:2" x14ac:dyDescent="0.3">
      <c r="B2431" s="149"/>
    </row>
    <row r="2432" spans="2:2" x14ac:dyDescent="0.3">
      <c r="B2432" s="149"/>
    </row>
    <row r="2433" spans="2:2" x14ac:dyDescent="0.3">
      <c r="B2433" s="149"/>
    </row>
    <row r="2434" spans="2:2" x14ac:dyDescent="0.3">
      <c r="B2434" s="149"/>
    </row>
    <row r="2435" spans="2:2" x14ac:dyDescent="0.3">
      <c r="B2435" s="149"/>
    </row>
    <row r="2436" spans="2:2" x14ac:dyDescent="0.3">
      <c r="B2436" s="149"/>
    </row>
    <row r="2437" spans="2:2" x14ac:dyDescent="0.3">
      <c r="B2437" s="149"/>
    </row>
    <row r="2438" spans="2:2" x14ac:dyDescent="0.3">
      <c r="B2438" s="149"/>
    </row>
    <row r="2439" spans="2:2" x14ac:dyDescent="0.3">
      <c r="B2439" s="149"/>
    </row>
    <row r="2440" spans="2:2" x14ac:dyDescent="0.3">
      <c r="B2440" s="149"/>
    </row>
    <row r="2441" spans="2:2" x14ac:dyDescent="0.3">
      <c r="B2441" s="149"/>
    </row>
    <row r="2442" spans="2:2" x14ac:dyDescent="0.3">
      <c r="B2442" s="149"/>
    </row>
    <row r="2443" spans="2:2" x14ac:dyDescent="0.3">
      <c r="B2443" s="149"/>
    </row>
    <row r="2444" spans="2:2" x14ac:dyDescent="0.3">
      <c r="B2444" s="149"/>
    </row>
    <row r="2445" spans="2:2" x14ac:dyDescent="0.3">
      <c r="B2445" s="149"/>
    </row>
    <row r="2446" spans="2:2" x14ac:dyDescent="0.3">
      <c r="B2446" s="149"/>
    </row>
    <row r="2447" spans="2:2" x14ac:dyDescent="0.3">
      <c r="B2447" s="149"/>
    </row>
    <row r="2448" spans="2:2" x14ac:dyDescent="0.3">
      <c r="B2448" s="149"/>
    </row>
    <row r="2449" spans="2:2" x14ac:dyDescent="0.3">
      <c r="B2449" s="149"/>
    </row>
    <row r="2450" spans="2:2" x14ac:dyDescent="0.3">
      <c r="B2450" s="149"/>
    </row>
    <row r="2451" spans="2:2" x14ac:dyDescent="0.3">
      <c r="B2451" s="149"/>
    </row>
    <row r="2452" spans="2:2" x14ac:dyDescent="0.3">
      <c r="B2452" s="149"/>
    </row>
    <row r="2453" spans="2:2" x14ac:dyDescent="0.3">
      <c r="B2453" s="149"/>
    </row>
    <row r="2454" spans="2:2" x14ac:dyDescent="0.3">
      <c r="B2454" s="149"/>
    </row>
    <row r="2455" spans="2:2" x14ac:dyDescent="0.3">
      <c r="B2455" s="149"/>
    </row>
    <row r="2456" spans="2:2" x14ac:dyDescent="0.3">
      <c r="B2456" s="149"/>
    </row>
    <row r="2457" spans="2:2" x14ac:dyDescent="0.3">
      <c r="B2457" s="149"/>
    </row>
    <row r="2458" spans="2:2" x14ac:dyDescent="0.3">
      <c r="B2458" s="149"/>
    </row>
    <row r="2459" spans="2:2" x14ac:dyDescent="0.3">
      <c r="B2459" s="149"/>
    </row>
    <row r="2460" spans="2:2" x14ac:dyDescent="0.3">
      <c r="B2460" s="149"/>
    </row>
    <row r="2461" spans="2:2" x14ac:dyDescent="0.3">
      <c r="B2461" s="149"/>
    </row>
    <row r="2462" spans="2:2" x14ac:dyDescent="0.3">
      <c r="B2462" s="149"/>
    </row>
    <row r="2463" spans="2:2" x14ac:dyDescent="0.3">
      <c r="B2463" s="149"/>
    </row>
    <row r="2464" spans="2:2" x14ac:dyDescent="0.3">
      <c r="B2464" s="149"/>
    </row>
    <row r="2465" spans="2:2" x14ac:dyDescent="0.3">
      <c r="B2465" s="149"/>
    </row>
    <row r="2466" spans="2:2" x14ac:dyDescent="0.3">
      <c r="B2466" s="149"/>
    </row>
    <row r="2467" spans="2:2" x14ac:dyDescent="0.3">
      <c r="B2467" s="149"/>
    </row>
    <row r="2468" spans="2:2" x14ac:dyDescent="0.3">
      <c r="B2468" s="149"/>
    </row>
    <row r="2469" spans="2:2" x14ac:dyDescent="0.3">
      <c r="B2469" s="149"/>
    </row>
    <row r="2470" spans="2:2" x14ac:dyDescent="0.3">
      <c r="B2470" s="149"/>
    </row>
    <row r="2471" spans="2:2" x14ac:dyDescent="0.3">
      <c r="B2471" s="149"/>
    </row>
    <row r="2472" spans="2:2" x14ac:dyDescent="0.3">
      <c r="B2472" s="149"/>
    </row>
    <row r="2473" spans="2:2" x14ac:dyDescent="0.3">
      <c r="B2473" s="149"/>
    </row>
    <row r="2474" spans="2:2" x14ac:dyDescent="0.3">
      <c r="B2474" s="149"/>
    </row>
    <row r="2475" spans="2:2" x14ac:dyDescent="0.3">
      <c r="B2475" s="149"/>
    </row>
    <row r="2476" spans="2:2" x14ac:dyDescent="0.3">
      <c r="B2476" s="149"/>
    </row>
    <row r="2477" spans="2:2" x14ac:dyDescent="0.3">
      <c r="B2477" s="149"/>
    </row>
    <row r="2478" spans="2:2" x14ac:dyDescent="0.3">
      <c r="B2478" s="149"/>
    </row>
    <row r="2479" spans="2:2" x14ac:dyDescent="0.3">
      <c r="B2479" s="149"/>
    </row>
    <row r="2480" spans="2:2" x14ac:dyDescent="0.3">
      <c r="B2480" s="149"/>
    </row>
    <row r="2481" spans="2:2" x14ac:dyDescent="0.3">
      <c r="B2481" s="149"/>
    </row>
    <row r="2482" spans="2:2" x14ac:dyDescent="0.3">
      <c r="B2482" s="149"/>
    </row>
    <row r="2483" spans="2:2" x14ac:dyDescent="0.3">
      <c r="B2483" s="149"/>
    </row>
    <row r="2484" spans="2:2" x14ac:dyDescent="0.3">
      <c r="B2484" s="149"/>
    </row>
    <row r="2485" spans="2:2" x14ac:dyDescent="0.3">
      <c r="B2485" s="149"/>
    </row>
    <row r="2486" spans="2:2" x14ac:dyDescent="0.3">
      <c r="B2486" s="149"/>
    </row>
    <row r="2487" spans="2:2" x14ac:dyDescent="0.3">
      <c r="B2487" s="149"/>
    </row>
    <row r="2488" spans="2:2" x14ac:dyDescent="0.3">
      <c r="B2488" s="149"/>
    </row>
    <row r="2489" spans="2:2" x14ac:dyDescent="0.3">
      <c r="B2489" s="149"/>
    </row>
    <row r="2490" spans="2:2" x14ac:dyDescent="0.3">
      <c r="B2490" s="149"/>
    </row>
    <row r="2491" spans="2:2" x14ac:dyDescent="0.3">
      <c r="B2491" s="149"/>
    </row>
    <row r="2492" spans="2:2" x14ac:dyDescent="0.3">
      <c r="B2492" s="149"/>
    </row>
    <row r="2493" spans="2:2" x14ac:dyDescent="0.3">
      <c r="B2493" s="149"/>
    </row>
    <row r="2494" spans="2:2" x14ac:dyDescent="0.3">
      <c r="B2494" s="149"/>
    </row>
    <row r="2495" spans="2:2" x14ac:dyDescent="0.3">
      <c r="B2495" s="14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pane ySplit="1" topLeftCell="A2" activePane="bottomLeft" state="frozen"/>
      <selection pane="bottomLeft" activeCell="J32" sqref="J32:J36"/>
    </sheetView>
  </sheetViews>
  <sheetFormatPr defaultRowHeight="14.4" x14ac:dyDescent="0.3"/>
  <cols>
    <col min="2" max="2" width="11" customWidth="1"/>
    <col min="3" max="3" width="11.77734375" customWidth="1"/>
    <col min="4" max="4" width="16.44140625" customWidth="1"/>
    <col min="5" max="5" width="11.44140625" customWidth="1"/>
    <col min="8" max="8" width="26.109375" bestFit="1" customWidth="1"/>
    <col min="9" max="9" width="15.33203125" bestFit="1" customWidth="1"/>
    <col min="10" max="10" width="11.77734375" bestFit="1" customWidth="1"/>
    <col min="11" max="11" width="14.21875" bestFit="1" customWidth="1"/>
    <col min="12" max="29" width="11.77734375" bestFit="1" customWidth="1"/>
  </cols>
  <sheetData>
    <row r="1" spans="1:10" s="1" customFormat="1" x14ac:dyDescent="0.3">
      <c r="A1" s="1" t="s">
        <v>78</v>
      </c>
      <c r="B1" s="1" t="s">
        <v>63</v>
      </c>
      <c r="C1" s="1" t="s">
        <v>64</v>
      </c>
      <c r="D1" s="1" t="s">
        <v>49</v>
      </c>
      <c r="E1" s="1" t="s">
        <v>76</v>
      </c>
    </row>
    <row r="2" spans="1:10" x14ac:dyDescent="0.3">
      <c r="A2" t="s">
        <v>100</v>
      </c>
      <c r="B2" s="149">
        <v>44345</v>
      </c>
      <c r="C2" t="s">
        <v>66</v>
      </c>
      <c r="D2" t="s">
        <v>51</v>
      </c>
      <c r="E2">
        <v>25683955</v>
      </c>
    </row>
    <row r="3" spans="1:10" x14ac:dyDescent="0.3">
      <c r="A3" t="s">
        <v>100</v>
      </c>
      <c r="B3" s="149">
        <v>44345</v>
      </c>
      <c r="C3" t="s">
        <v>66</v>
      </c>
      <c r="D3" t="s">
        <v>52</v>
      </c>
      <c r="E3">
        <v>3050400</v>
      </c>
    </row>
    <row r="4" spans="1:10" x14ac:dyDescent="0.3">
      <c r="A4" t="s">
        <v>100</v>
      </c>
      <c r="B4" s="149">
        <v>44345</v>
      </c>
      <c r="C4" t="s">
        <v>66</v>
      </c>
      <c r="D4" t="s">
        <v>53</v>
      </c>
      <c r="E4">
        <v>3637967</v>
      </c>
      <c r="H4" s="150" t="s">
        <v>77</v>
      </c>
      <c r="I4" s="150" t="s">
        <v>57</v>
      </c>
    </row>
    <row r="5" spans="1:10" x14ac:dyDescent="0.3">
      <c r="A5" t="s">
        <v>100</v>
      </c>
      <c r="B5" s="149">
        <v>44345</v>
      </c>
      <c r="C5" t="s">
        <v>66</v>
      </c>
      <c r="D5" t="s">
        <v>54</v>
      </c>
      <c r="E5">
        <v>5104222</v>
      </c>
      <c r="I5" s="149">
        <v>44345</v>
      </c>
    </row>
    <row r="6" spans="1:10" x14ac:dyDescent="0.3">
      <c r="A6" t="s">
        <v>100</v>
      </c>
      <c r="B6" s="149">
        <v>44345</v>
      </c>
      <c r="C6" t="s">
        <v>66</v>
      </c>
      <c r="D6" t="s">
        <v>55</v>
      </c>
      <c r="E6">
        <v>32677296</v>
      </c>
      <c r="H6" s="150" t="s">
        <v>58</v>
      </c>
      <c r="I6" t="s">
        <v>66</v>
      </c>
      <c r="J6" t="s">
        <v>67</v>
      </c>
    </row>
    <row r="7" spans="1:10" x14ac:dyDescent="0.3">
      <c r="A7" t="s">
        <v>100</v>
      </c>
      <c r="B7" s="149">
        <v>44345</v>
      </c>
      <c r="C7" t="s">
        <v>66</v>
      </c>
      <c r="D7" t="s">
        <v>70</v>
      </c>
      <c r="E7">
        <v>17776</v>
      </c>
      <c r="H7" s="151" t="s">
        <v>100</v>
      </c>
      <c r="I7" s="152">
        <v>70153840</v>
      </c>
      <c r="J7" s="152">
        <v>16682345</v>
      </c>
    </row>
    <row r="8" spans="1:10" x14ac:dyDescent="0.3">
      <c r="A8" t="s">
        <v>100</v>
      </c>
      <c r="B8" s="149">
        <v>44345</v>
      </c>
      <c r="C8" t="s">
        <v>67</v>
      </c>
      <c r="D8" t="s">
        <v>51</v>
      </c>
      <c r="E8">
        <v>8463156</v>
      </c>
      <c r="H8" s="153" t="s">
        <v>51</v>
      </c>
      <c r="I8" s="152">
        <v>25683955</v>
      </c>
      <c r="J8" s="152">
        <v>8463156</v>
      </c>
    </row>
    <row r="9" spans="1:10" x14ac:dyDescent="0.3">
      <c r="A9" t="s">
        <v>100</v>
      </c>
      <c r="B9" s="149">
        <v>44345</v>
      </c>
      <c r="C9" t="s">
        <v>67</v>
      </c>
      <c r="D9" t="s">
        <v>52</v>
      </c>
      <c r="E9">
        <v>651980</v>
      </c>
      <c r="H9" s="153" t="s">
        <v>52</v>
      </c>
      <c r="I9" s="152">
        <v>3050400</v>
      </c>
      <c r="J9" s="152">
        <v>651980</v>
      </c>
    </row>
    <row r="10" spans="1:10" x14ac:dyDescent="0.3">
      <c r="A10" t="s">
        <v>100</v>
      </c>
      <c r="B10" s="149">
        <v>44345</v>
      </c>
      <c r="C10" t="s">
        <v>67</v>
      </c>
      <c r="D10" t="s">
        <v>53</v>
      </c>
      <c r="E10">
        <v>2670084</v>
      </c>
      <c r="H10" s="153" t="s">
        <v>53</v>
      </c>
      <c r="I10" s="152">
        <v>3637967</v>
      </c>
      <c r="J10" s="152">
        <v>2670084</v>
      </c>
    </row>
    <row r="11" spans="1:10" x14ac:dyDescent="0.3">
      <c r="A11" t="s">
        <v>100</v>
      </c>
      <c r="B11" s="149">
        <v>44345</v>
      </c>
      <c r="C11" t="s">
        <v>67</v>
      </c>
      <c r="D11" t="s">
        <v>54</v>
      </c>
      <c r="E11">
        <v>1786556</v>
      </c>
      <c r="H11" s="153" t="s">
        <v>54</v>
      </c>
      <c r="I11" s="152">
        <v>5104222</v>
      </c>
      <c r="J11" s="152">
        <v>1786556</v>
      </c>
    </row>
    <row r="12" spans="1:10" x14ac:dyDescent="0.3">
      <c r="A12" t="s">
        <v>100</v>
      </c>
      <c r="B12" s="149">
        <v>44345</v>
      </c>
      <c r="C12" t="s">
        <v>67</v>
      </c>
      <c r="D12" t="s">
        <v>55</v>
      </c>
      <c r="E12">
        <v>3110569</v>
      </c>
      <c r="H12" s="153" t="s">
        <v>55</v>
      </c>
      <c r="I12" s="152">
        <v>32677296</v>
      </c>
      <c r="J12" s="152">
        <v>3110569</v>
      </c>
    </row>
    <row r="13" spans="1:10" x14ac:dyDescent="0.3">
      <c r="A13" t="s">
        <v>101</v>
      </c>
      <c r="B13" s="149">
        <v>44345</v>
      </c>
      <c r="C13" t="s">
        <v>66</v>
      </c>
      <c r="D13" t="s">
        <v>51</v>
      </c>
      <c r="E13">
        <v>39959031</v>
      </c>
      <c r="H13" s="151" t="s">
        <v>101</v>
      </c>
      <c r="I13" s="152">
        <v>74483218.420000002</v>
      </c>
      <c r="J13" s="152">
        <v>17589185.289999999</v>
      </c>
    </row>
    <row r="14" spans="1:10" x14ac:dyDescent="0.3">
      <c r="A14" t="s">
        <v>101</v>
      </c>
      <c r="B14" s="149">
        <v>44345</v>
      </c>
      <c r="C14" t="s">
        <v>66</v>
      </c>
      <c r="D14" t="s">
        <v>52</v>
      </c>
      <c r="E14">
        <v>4690360.75</v>
      </c>
      <c r="H14" s="153" t="s">
        <v>51</v>
      </c>
      <c r="I14" s="152">
        <v>39959031</v>
      </c>
      <c r="J14" s="152">
        <v>11886151.67</v>
      </c>
    </row>
    <row r="15" spans="1:10" x14ac:dyDescent="0.3">
      <c r="A15" t="s">
        <v>101</v>
      </c>
      <c r="B15" s="149">
        <v>44345</v>
      </c>
      <c r="C15" t="s">
        <v>66</v>
      </c>
      <c r="D15" t="s">
        <v>53</v>
      </c>
      <c r="E15">
        <v>4517754.09</v>
      </c>
      <c r="H15" s="153" t="s">
        <v>52</v>
      </c>
      <c r="I15" s="152">
        <v>4690360.75</v>
      </c>
      <c r="J15" s="152">
        <v>907643.83</v>
      </c>
    </row>
    <row r="16" spans="1:10" x14ac:dyDescent="0.3">
      <c r="A16" t="s">
        <v>101</v>
      </c>
      <c r="B16" s="149">
        <v>44345</v>
      </c>
      <c r="C16" t="s">
        <v>66</v>
      </c>
      <c r="D16" t="s">
        <v>54</v>
      </c>
      <c r="E16">
        <v>5100819.4000000004</v>
      </c>
      <c r="H16" s="153" t="s">
        <v>53</v>
      </c>
      <c r="I16" s="152">
        <v>4517754.09</v>
      </c>
      <c r="J16" s="152">
        <v>2536072.59</v>
      </c>
    </row>
    <row r="17" spans="1:10" x14ac:dyDescent="0.3">
      <c r="A17" t="s">
        <v>101</v>
      </c>
      <c r="B17" s="149">
        <v>44345</v>
      </c>
      <c r="C17" t="s">
        <v>66</v>
      </c>
      <c r="D17" t="s">
        <v>55</v>
      </c>
      <c r="E17">
        <v>20215253.18</v>
      </c>
      <c r="H17" s="153" t="s">
        <v>54</v>
      </c>
      <c r="I17" s="152">
        <v>5100819.4000000004</v>
      </c>
      <c r="J17" s="152">
        <v>1069890.3799999999</v>
      </c>
    </row>
    <row r="18" spans="1:10" x14ac:dyDescent="0.3">
      <c r="A18" t="s">
        <v>101</v>
      </c>
      <c r="B18" s="149">
        <v>44345</v>
      </c>
      <c r="C18" t="s">
        <v>66</v>
      </c>
      <c r="D18" t="s">
        <v>70</v>
      </c>
      <c r="E18">
        <v>13821.51</v>
      </c>
      <c r="H18" s="153" t="s">
        <v>55</v>
      </c>
      <c r="I18" s="152">
        <v>20215253.18</v>
      </c>
      <c r="J18" s="152">
        <v>1189426.82</v>
      </c>
    </row>
    <row r="19" spans="1:10" x14ac:dyDescent="0.3">
      <c r="A19" t="s">
        <v>101</v>
      </c>
      <c r="B19" s="149">
        <v>44345</v>
      </c>
      <c r="C19" t="s">
        <v>67</v>
      </c>
      <c r="D19" t="s">
        <v>51</v>
      </c>
      <c r="E19">
        <v>11886151.67</v>
      </c>
      <c r="H19" s="151" t="s">
        <v>102</v>
      </c>
      <c r="I19" s="152">
        <v>1759803.85</v>
      </c>
      <c r="J19" s="152">
        <v>225540.12999999998</v>
      </c>
    </row>
    <row r="20" spans="1:10" x14ac:dyDescent="0.3">
      <c r="A20" t="s">
        <v>101</v>
      </c>
      <c r="B20" s="149">
        <v>44345</v>
      </c>
      <c r="C20" t="s">
        <v>67</v>
      </c>
      <c r="D20" t="s">
        <v>52</v>
      </c>
      <c r="E20">
        <v>907643.83</v>
      </c>
      <c r="H20" s="153" t="s">
        <v>51</v>
      </c>
      <c r="I20" s="152">
        <v>454443.42</v>
      </c>
      <c r="J20" s="152">
        <v>98050.22</v>
      </c>
    </row>
    <row r="21" spans="1:10" x14ac:dyDescent="0.3">
      <c r="A21" t="s">
        <v>101</v>
      </c>
      <c r="B21" s="149">
        <v>44345</v>
      </c>
      <c r="C21" t="s">
        <v>67</v>
      </c>
      <c r="D21" t="s">
        <v>53</v>
      </c>
      <c r="E21">
        <v>2536072.59</v>
      </c>
      <c r="H21" s="153" t="s">
        <v>52</v>
      </c>
      <c r="I21" s="152">
        <v>79908.929999999993</v>
      </c>
      <c r="J21" s="152">
        <v>10044</v>
      </c>
    </row>
    <row r="22" spans="1:10" x14ac:dyDescent="0.3">
      <c r="A22" t="s">
        <v>101</v>
      </c>
      <c r="B22" s="149">
        <v>44345</v>
      </c>
      <c r="C22" t="s">
        <v>67</v>
      </c>
      <c r="D22" t="s">
        <v>54</v>
      </c>
      <c r="E22">
        <v>1069890.3799999999</v>
      </c>
      <c r="H22" s="153" t="s">
        <v>53</v>
      </c>
      <c r="I22" s="152">
        <v>153379.25</v>
      </c>
      <c r="J22" s="152">
        <v>76795.95</v>
      </c>
    </row>
    <row r="23" spans="1:10" x14ac:dyDescent="0.3">
      <c r="A23" t="s">
        <v>101</v>
      </c>
      <c r="B23" s="149">
        <v>44345</v>
      </c>
      <c r="C23" t="s">
        <v>67</v>
      </c>
      <c r="D23" t="s">
        <v>55</v>
      </c>
      <c r="E23">
        <v>1189426.82</v>
      </c>
      <c r="H23" s="153" t="s">
        <v>54</v>
      </c>
      <c r="I23" s="152">
        <v>253929.43</v>
      </c>
      <c r="J23" s="152">
        <v>31940</v>
      </c>
    </row>
    <row r="24" spans="1:10" x14ac:dyDescent="0.3">
      <c r="A24" t="s">
        <v>102</v>
      </c>
      <c r="B24" s="149">
        <v>44345</v>
      </c>
      <c r="C24" t="s">
        <v>66</v>
      </c>
      <c r="D24" t="s">
        <v>51</v>
      </c>
      <c r="E24">
        <v>454443.42</v>
      </c>
      <c r="H24" s="153" t="s">
        <v>55</v>
      </c>
      <c r="I24" s="152">
        <v>818142.82</v>
      </c>
      <c r="J24" s="152">
        <v>8709.9599999999991</v>
      </c>
    </row>
    <row r="25" spans="1:10" x14ac:dyDescent="0.3">
      <c r="A25" t="s">
        <v>102</v>
      </c>
      <c r="B25" s="149">
        <v>44345</v>
      </c>
      <c r="C25" t="s">
        <v>66</v>
      </c>
      <c r="D25" t="s">
        <v>52</v>
      </c>
      <c r="E25">
        <v>79908.929999999993</v>
      </c>
      <c r="H25" s="151" t="s">
        <v>73</v>
      </c>
      <c r="I25" s="152">
        <v>112512679.11999999</v>
      </c>
      <c r="J25" s="152">
        <v>23923092.670000002</v>
      </c>
    </row>
    <row r="26" spans="1:10" x14ac:dyDescent="0.3">
      <c r="A26" t="s">
        <v>102</v>
      </c>
      <c r="B26" s="149">
        <v>44345</v>
      </c>
      <c r="C26" t="s">
        <v>66</v>
      </c>
      <c r="D26" t="s">
        <v>53</v>
      </c>
      <c r="E26">
        <v>153379.25</v>
      </c>
      <c r="H26" s="153" t="s">
        <v>51</v>
      </c>
      <c r="I26" s="152">
        <v>61285579.329999998</v>
      </c>
      <c r="J26" s="152">
        <v>16613544.529999999</v>
      </c>
    </row>
    <row r="27" spans="1:10" x14ac:dyDescent="0.3">
      <c r="A27" t="s">
        <v>102</v>
      </c>
      <c r="B27" s="149">
        <v>44345</v>
      </c>
      <c r="C27" t="s">
        <v>66</v>
      </c>
      <c r="D27" t="s">
        <v>54</v>
      </c>
      <c r="E27">
        <v>253929.43</v>
      </c>
      <c r="H27" s="153" t="s">
        <v>52</v>
      </c>
      <c r="I27" s="152">
        <v>5411576.5700000003</v>
      </c>
      <c r="J27" s="152">
        <v>968021.03</v>
      </c>
    </row>
    <row r="28" spans="1:10" x14ac:dyDescent="0.3">
      <c r="A28" t="s">
        <v>102</v>
      </c>
      <c r="B28" s="149">
        <v>44345</v>
      </c>
      <c r="C28" t="s">
        <v>66</v>
      </c>
      <c r="D28" t="s">
        <v>55</v>
      </c>
      <c r="E28">
        <v>818142.82</v>
      </c>
      <c r="H28" s="153" t="s">
        <v>53</v>
      </c>
      <c r="I28" s="152">
        <v>6915971.6500000004</v>
      </c>
      <c r="J28" s="152">
        <v>3717526.37</v>
      </c>
    </row>
    <row r="29" spans="1:10" x14ac:dyDescent="0.3">
      <c r="A29" t="s">
        <v>102</v>
      </c>
      <c r="B29" s="149">
        <v>44345</v>
      </c>
      <c r="C29" t="s">
        <v>67</v>
      </c>
      <c r="D29" t="s">
        <v>51</v>
      </c>
      <c r="E29">
        <v>98050.22</v>
      </c>
      <c r="H29" s="153" t="s">
        <v>54</v>
      </c>
      <c r="I29" s="152">
        <v>7549319.6799999997</v>
      </c>
      <c r="J29" s="152">
        <v>1578136.76</v>
      </c>
    </row>
    <row r="30" spans="1:10" x14ac:dyDescent="0.3">
      <c r="A30" t="s">
        <v>102</v>
      </c>
      <c r="B30" s="149">
        <v>44345</v>
      </c>
      <c r="C30" t="s">
        <v>67</v>
      </c>
      <c r="D30" t="s">
        <v>52</v>
      </c>
      <c r="E30">
        <v>10044</v>
      </c>
      <c r="H30" s="153" t="s">
        <v>55</v>
      </c>
      <c r="I30" s="152">
        <v>31350231.890000001</v>
      </c>
      <c r="J30" s="152">
        <v>1045863.98</v>
      </c>
    </row>
    <row r="31" spans="1:10" x14ac:dyDescent="0.3">
      <c r="A31" t="s">
        <v>102</v>
      </c>
      <c r="B31" s="149">
        <v>44345</v>
      </c>
      <c r="C31" t="s">
        <v>67</v>
      </c>
      <c r="D31" t="s">
        <v>53</v>
      </c>
      <c r="E31">
        <v>76795.95</v>
      </c>
      <c r="H31" s="151" t="s">
        <v>74</v>
      </c>
      <c r="I31" s="152">
        <v>607561</v>
      </c>
      <c r="J31" s="152">
        <v>189773</v>
      </c>
    </row>
    <row r="32" spans="1:10" x14ac:dyDescent="0.3">
      <c r="A32" t="s">
        <v>102</v>
      </c>
      <c r="B32" s="149">
        <v>44345</v>
      </c>
      <c r="C32" t="s">
        <v>67</v>
      </c>
      <c r="D32" t="s">
        <v>54</v>
      </c>
      <c r="E32">
        <v>31940</v>
      </c>
      <c r="H32" s="153" t="s">
        <v>51</v>
      </c>
      <c r="I32" s="152">
        <v>511022</v>
      </c>
      <c r="J32" s="152">
        <v>163565</v>
      </c>
    </row>
    <row r="33" spans="1:10" x14ac:dyDescent="0.3">
      <c r="A33" t="s">
        <v>102</v>
      </c>
      <c r="B33" s="149">
        <v>44345</v>
      </c>
      <c r="C33" t="s">
        <v>67</v>
      </c>
      <c r="D33" t="s">
        <v>55</v>
      </c>
      <c r="E33">
        <v>8709.9599999999991</v>
      </c>
      <c r="H33" s="153" t="s">
        <v>52</v>
      </c>
      <c r="I33" s="152">
        <v>43611</v>
      </c>
      <c r="J33" s="152">
        <v>8885</v>
      </c>
    </row>
    <row r="34" spans="1:10" x14ac:dyDescent="0.3">
      <c r="A34" t="s">
        <v>73</v>
      </c>
      <c r="B34" s="149">
        <v>44345</v>
      </c>
      <c r="C34" t="s">
        <v>66</v>
      </c>
      <c r="D34" t="s">
        <v>51</v>
      </c>
      <c r="E34">
        <v>61285579.329999998</v>
      </c>
      <c r="H34" s="153" t="s">
        <v>53</v>
      </c>
      <c r="I34" s="152">
        <v>31949</v>
      </c>
      <c r="J34" s="152">
        <v>16631</v>
      </c>
    </row>
    <row r="35" spans="1:10" x14ac:dyDescent="0.3">
      <c r="A35" t="s">
        <v>73</v>
      </c>
      <c r="B35" s="149">
        <v>44345</v>
      </c>
      <c r="C35" t="s">
        <v>66</v>
      </c>
      <c r="D35" t="s">
        <v>52</v>
      </c>
      <c r="E35">
        <v>5411576.5700000003</v>
      </c>
      <c r="H35" s="153" t="s">
        <v>54</v>
      </c>
      <c r="I35" s="152">
        <v>11851</v>
      </c>
      <c r="J35" s="152">
        <v>586</v>
      </c>
    </row>
    <row r="36" spans="1:10" x14ac:dyDescent="0.3">
      <c r="A36" t="s">
        <v>73</v>
      </c>
      <c r="B36" s="149">
        <v>44345</v>
      </c>
      <c r="C36" t="s">
        <v>66</v>
      </c>
      <c r="D36" t="s">
        <v>53</v>
      </c>
      <c r="E36">
        <v>6915971.6500000004</v>
      </c>
      <c r="H36" s="153" t="s">
        <v>55</v>
      </c>
      <c r="I36" s="152">
        <v>9128</v>
      </c>
      <c r="J36" s="152">
        <v>106</v>
      </c>
    </row>
    <row r="37" spans="1:10" x14ac:dyDescent="0.3">
      <c r="A37" t="s">
        <v>73</v>
      </c>
      <c r="B37" s="149">
        <v>44345</v>
      </c>
      <c r="C37" t="s">
        <v>66</v>
      </c>
      <c r="D37" t="s">
        <v>54</v>
      </c>
      <c r="E37">
        <v>7549319.6799999997</v>
      </c>
    </row>
    <row r="38" spans="1:10" x14ac:dyDescent="0.3">
      <c r="A38" t="s">
        <v>73</v>
      </c>
      <c r="B38" s="149">
        <v>44345</v>
      </c>
      <c r="C38" t="s">
        <v>66</v>
      </c>
      <c r="D38" t="s">
        <v>55</v>
      </c>
      <c r="E38">
        <v>31350231.890000001</v>
      </c>
    </row>
    <row r="39" spans="1:10" x14ac:dyDescent="0.3">
      <c r="A39" t="s">
        <v>73</v>
      </c>
      <c r="B39" s="149">
        <v>44345</v>
      </c>
      <c r="C39" t="s">
        <v>66</v>
      </c>
      <c r="D39" t="s">
        <v>70</v>
      </c>
      <c r="E39">
        <v>543.15</v>
      </c>
    </row>
    <row r="40" spans="1:10" x14ac:dyDescent="0.3">
      <c r="A40" t="s">
        <v>73</v>
      </c>
      <c r="B40" s="149">
        <v>44345</v>
      </c>
      <c r="C40" t="s">
        <v>67</v>
      </c>
      <c r="D40" t="s">
        <v>51</v>
      </c>
      <c r="E40">
        <v>16613544.529999999</v>
      </c>
    </row>
    <row r="41" spans="1:10" x14ac:dyDescent="0.3">
      <c r="A41" t="s">
        <v>73</v>
      </c>
      <c r="B41" s="149">
        <v>44345</v>
      </c>
      <c r="C41" t="s">
        <v>67</v>
      </c>
      <c r="D41" t="s">
        <v>52</v>
      </c>
      <c r="E41">
        <v>968021.03</v>
      </c>
    </row>
    <row r="42" spans="1:10" x14ac:dyDescent="0.3">
      <c r="A42" t="s">
        <v>73</v>
      </c>
      <c r="B42" s="149">
        <v>44345</v>
      </c>
      <c r="C42" t="s">
        <v>67</v>
      </c>
      <c r="D42" t="s">
        <v>53</v>
      </c>
      <c r="E42">
        <v>3717526.37</v>
      </c>
    </row>
    <row r="43" spans="1:10" x14ac:dyDescent="0.3">
      <c r="A43" t="s">
        <v>73</v>
      </c>
      <c r="B43" s="149">
        <v>44345</v>
      </c>
      <c r="C43" t="s">
        <v>67</v>
      </c>
      <c r="D43" t="s">
        <v>54</v>
      </c>
      <c r="E43">
        <v>1578136.76</v>
      </c>
    </row>
    <row r="44" spans="1:10" x14ac:dyDescent="0.3">
      <c r="A44" t="s">
        <v>73</v>
      </c>
      <c r="B44" s="149">
        <v>44345</v>
      </c>
      <c r="C44" t="s">
        <v>67</v>
      </c>
      <c r="D44" t="s">
        <v>55</v>
      </c>
      <c r="E44">
        <v>1045863.98</v>
      </c>
    </row>
    <row r="45" spans="1:10" x14ac:dyDescent="0.3">
      <c r="A45" t="s">
        <v>74</v>
      </c>
      <c r="B45" s="149">
        <v>44345</v>
      </c>
      <c r="C45" t="s">
        <v>66</v>
      </c>
      <c r="D45" t="s">
        <v>51</v>
      </c>
      <c r="E45">
        <v>511022</v>
      </c>
    </row>
    <row r="46" spans="1:10" x14ac:dyDescent="0.3">
      <c r="A46" t="s">
        <v>74</v>
      </c>
      <c r="B46" s="149">
        <v>44345</v>
      </c>
      <c r="C46" t="s">
        <v>66</v>
      </c>
      <c r="D46" t="s">
        <v>52</v>
      </c>
      <c r="E46">
        <v>43611</v>
      </c>
    </row>
    <row r="47" spans="1:10" x14ac:dyDescent="0.3">
      <c r="A47" t="s">
        <v>74</v>
      </c>
      <c r="B47" s="149">
        <v>44345</v>
      </c>
      <c r="C47" t="s">
        <v>66</v>
      </c>
      <c r="D47" t="s">
        <v>53</v>
      </c>
      <c r="E47">
        <v>31949</v>
      </c>
    </row>
    <row r="48" spans="1:10" x14ac:dyDescent="0.3">
      <c r="A48" t="s">
        <v>74</v>
      </c>
      <c r="B48" s="149">
        <v>44345</v>
      </c>
      <c r="C48" t="s">
        <v>66</v>
      </c>
      <c r="D48" t="s">
        <v>54</v>
      </c>
      <c r="E48">
        <v>11851</v>
      </c>
    </row>
    <row r="49" spans="1:5" x14ac:dyDescent="0.3">
      <c r="A49" t="s">
        <v>74</v>
      </c>
      <c r="B49" s="149">
        <v>44345</v>
      </c>
      <c r="C49" t="s">
        <v>66</v>
      </c>
      <c r="D49" t="s">
        <v>55</v>
      </c>
      <c r="E49">
        <v>9128</v>
      </c>
    </row>
    <row r="50" spans="1:5" x14ac:dyDescent="0.3">
      <c r="A50" t="s">
        <v>74</v>
      </c>
      <c r="B50" s="149">
        <v>44345</v>
      </c>
      <c r="C50" t="s">
        <v>66</v>
      </c>
      <c r="D50" t="s">
        <v>70</v>
      </c>
      <c r="E50">
        <v>1</v>
      </c>
    </row>
    <row r="51" spans="1:5" x14ac:dyDescent="0.3">
      <c r="A51" t="s">
        <v>74</v>
      </c>
      <c r="B51" s="149">
        <v>44345</v>
      </c>
      <c r="C51" t="s">
        <v>67</v>
      </c>
      <c r="D51" t="s">
        <v>51</v>
      </c>
      <c r="E51">
        <v>163565</v>
      </c>
    </row>
    <row r="52" spans="1:5" x14ac:dyDescent="0.3">
      <c r="A52" t="s">
        <v>74</v>
      </c>
      <c r="B52" s="149">
        <v>44345</v>
      </c>
      <c r="C52" t="s">
        <v>67</v>
      </c>
      <c r="D52" t="s">
        <v>52</v>
      </c>
      <c r="E52">
        <v>8885</v>
      </c>
    </row>
    <row r="53" spans="1:5" x14ac:dyDescent="0.3">
      <c r="A53" t="s">
        <v>74</v>
      </c>
      <c r="B53" s="149">
        <v>44345</v>
      </c>
      <c r="C53" t="s">
        <v>67</v>
      </c>
      <c r="D53" t="s">
        <v>53</v>
      </c>
      <c r="E53">
        <v>16631</v>
      </c>
    </row>
    <row r="54" spans="1:5" x14ac:dyDescent="0.3">
      <c r="A54" t="s">
        <v>74</v>
      </c>
      <c r="B54" s="149">
        <v>44345</v>
      </c>
      <c r="C54" t="s">
        <v>67</v>
      </c>
      <c r="D54" t="s">
        <v>54</v>
      </c>
      <c r="E54">
        <v>586</v>
      </c>
    </row>
    <row r="55" spans="1:5" x14ac:dyDescent="0.3">
      <c r="A55" t="s">
        <v>74</v>
      </c>
      <c r="B55" s="149">
        <v>44345</v>
      </c>
      <c r="C55" t="s">
        <v>67</v>
      </c>
      <c r="D55" t="s">
        <v>55</v>
      </c>
      <c r="E55">
        <v>106</v>
      </c>
    </row>
    <row r="56" spans="1:5" x14ac:dyDescent="0.3">
      <c r="B56" s="149"/>
    </row>
    <row r="57" spans="1:5" x14ac:dyDescent="0.3">
      <c r="B57" s="149"/>
    </row>
    <row r="58" spans="1:5" x14ac:dyDescent="0.3">
      <c r="B58" s="149"/>
    </row>
    <row r="59" spans="1:5" x14ac:dyDescent="0.3">
      <c r="B59" s="149"/>
    </row>
    <row r="60" spans="1:5" x14ac:dyDescent="0.3">
      <c r="B60" s="149"/>
    </row>
    <row r="61" spans="1:5" x14ac:dyDescent="0.3">
      <c r="B61" s="149"/>
    </row>
    <row r="62" spans="1:5" x14ac:dyDescent="0.3">
      <c r="B62" s="149"/>
    </row>
    <row r="63" spans="1:5" x14ac:dyDescent="0.3">
      <c r="B63" s="149"/>
    </row>
    <row r="64" spans="1:5" x14ac:dyDescent="0.3">
      <c r="B64" s="149"/>
    </row>
    <row r="65" spans="2:2" x14ac:dyDescent="0.3">
      <c r="B65" s="149"/>
    </row>
    <row r="66" spans="2:2" x14ac:dyDescent="0.3">
      <c r="B66" s="149"/>
    </row>
    <row r="67" spans="2:2" x14ac:dyDescent="0.3">
      <c r="B67" s="149"/>
    </row>
    <row r="68" spans="2:2" x14ac:dyDescent="0.3">
      <c r="B68" s="149"/>
    </row>
    <row r="69" spans="2:2" x14ac:dyDescent="0.3">
      <c r="B69" s="149"/>
    </row>
    <row r="70" spans="2:2" x14ac:dyDescent="0.3">
      <c r="B70" s="149"/>
    </row>
    <row r="71" spans="2:2" x14ac:dyDescent="0.3">
      <c r="B71" s="149"/>
    </row>
    <row r="72" spans="2:2" x14ac:dyDescent="0.3">
      <c r="B72" s="149"/>
    </row>
    <row r="73" spans="2:2" x14ac:dyDescent="0.3">
      <c r="B73" s="149"/>
    </row>
    <row r="74" spans="2:2" x14ac:dyDescent="0.3">
      <c r="B74" s="149"/>
    </row>
    <row r="75" spans="2:2" x14ac:dyDescent="0.3">
      <c r="B75" s="149"/>
    </row>
    <row r="76" spans="2:2" x14ac:dyDescent="0.3">
      <c r="B76" s="149"/>
    </row>
    <row r="77" spans="2:2" x14ac:dyDescent="0.3">
      <c r="B77" s="149"/>
    </row>
    <row r="78" spans="2:2" x14ac:dyDescent="0.3">
      <c r="B78" s="149"/>
    </row>
    <row r="79" spans="2:2" x14ac:dyDescent="0.3">
      <c r="B79" s="149"/>
    </row>
    <row r="80" spans="2:2" x14ac:dyDescent="0.3">
      <c r="B80" s="149"/>
    </row>
    <row r="81" spans="2:2" x14ac:dyDescent="0.3">
      <c r="B81" s="149"/>
    </row>
    <row r="82" spans="2:2" x14ac:dyDescent="0.3">
      <c r="B82" s="149"/>
    </row>
    <row r="83" spans="2:2" x14ac:dyDescent="0.3">
      <c r="B83" s="149"/>
    </row>
    <row r="84" spans="2:2" x14ac:dyDescent="0.3">
      <c r="B84" s="149"/>
    </row>
    <row r="85" spans="2:2" x14ac:dyDescent="0.3">
      <c r="B85" s="149"/>
    </row>
    <row r="86" spans="2:2" x14ac:dyDescent="0.3">
      <c r="B86" s="149"/>
    </row>
    <row r="87" spans="2:2" x14ac:dyDescent="0.3">
      <c r="B87" s="149"/>
    </row>
    <row r="88" spans="2:2" x14ac:dyDescent="0.3">
      <c r="B88" s="149"/>
    </row>
    <row r="89" spans="2:2" x14ac:dyDescent="0.3">
      <c r="B89" s="149"/>
    </row>
    <row r="90" spans="2:2" x14ac:dyDescent="0.3">
      <c r="B90" s="149"/>
    </row>
    <row r="91" spans="2:2" x14ac:dyDescent="0.3">
      <c r="B91" s="149"/>
    </row>
    <row r="92" spans="2:2" x14ac:dyDescent="0.3">
      <c r="B92" s="149"/>
    </row>
    <row r="93" spans="2:2" x14ac:dyDescent="0.3">
      <c r="B93" s="149"/>
    </row>
    <row r="94" spans="2:2" x14ac:dyDescent="0.3">
      <c r="B94" s="149"/>
    </row>
    <row r="95" spans="2:2" x14ac:dyDescent="0.3">
      <c r="B95" s="149"/>
    </row>
    <row r="96" spans="2:2" x14ac:dyDescent="0.3">
      <c r="B96" s="149"/>
    </row>
    <row r="97" spans="2:2" x14ac:dyDescent="0.3">
      <c r="B97" s="149"/>
    </row>
    <row r="98" spans="2:2" x14ac:dyDescent="0.3">
      <c r="B98" s="149"/>
    </row>
    <row r="99" spans="2:2" x14ac:dyDescent="0.3">
      <c r="B99" s="149"/>
    </row>
    <row r="100" spans="2:2" x14ac:dyDescent="0.3">
      <c r="B100" s="149"/>
    </row>
    <row r="101" spans="2:2" x14ac:dyDescent="0.3">
      <c r="B101" s="149"/>
    </row>
    <row r="102" spans="2:2" x14ac:dyDescent="0.3">
      <c r="B102" s="149"/>
    </row>
    <row r="103" spans="2:2" x14ac:dyDescent="0.3">
      <c r="B103" s="149"/>
    </row>
    <row r="104" spans="2:2" x14ac:dyDescent="0.3">
      <c r="B104" s="149"/>
    </row>
    <row r="105" spans="2:2" x14ac:dyDescent="0.3">
      <c r="B105" s="149"/>
    </row>
    <row r="106" spans="2:2" x14ac:dyDescent="0.3">
      <c r="B106" s="149"/>
    </row>
    <row r="107" spans="2:2" x14ac:dyDescent="0.3">
      <c r="B107" s="149"/>
    </row>
    <row r="108" spans="2:2" x14ac:dyDescent="0.3">
      <c r="B108" s="149"/>
    </row>
    <row r="109" spans="2:2" x14ac:dyDescent="0.3">
      <c r="B109" s="149"/>
    </row>
    <row r="110" spans="2:2" x14ac:dyDescent="0.3">
      <c r="B110" s="149"/>
    </row>
    <row r="111" spans="2:2" x14ac:dyDescent="0.3">
      <c r="B111" s="149"/>
    </row>
    <row r="112" spans="2:2" x14ac:dyDescent="0.3">
      <c r="B112" s="149"/>
    </row>
    <row r="113" spans="2:2" x14ac:dyDescent="0.3">
      <c r="B113" s="149"/>
    </row>
    <row r="114" spans="2:2" x14ac:dyDescent="0.3">
      <c r="B114" s="149"/>
    </row>
    <row r="115" spans="2:2" x14ac:dyDescent="0.3">
      <c r="B115" s="149"/>
    </row>
    <row r="116" spans="2:2" x14ac:dyDescent="0.3">
      <c r="B116" s="149"/>
    </row>
    <row r="117" spans="2:2" x14ac:dyDescent="0.3">
      <c r="B117" s="149"/>
    </row>
    <row r="118" spans="2:2" x14ac:dyDescent="0.3">
      <c r="B118" s="149"/>
    </row>
    <row r="119" spans="2:2" x14ac:dyDescent="0.3">
      <c r="B119" s="149"/>
    </row>
    <row r="120" spans="2:2" x14ac:dyDescent="0.3">
      <c r="B120" s="149"/>
    </row>
    <row r="121" spans="2:2" x14ac:dyDescent="0.3">
      <c r="B121" s="149"/>
    </row>
    <row r="122" spans="2:2" x14ac:dyDescent="0.3">
      <c r="B122" s="149"/>
    </row>
    <row r="123" spans="2:2" x14ac:dyDescent="0.3">
      <c r="B123" s="149"/>
    </row>
    <row r="124" spans="2:2" x14ac:dyDescent="0.3">
      <c r="B124" s="149"/>
    </row>
    <row r="125" spans="2:2" x14ac:dyDescent="0.3">
      <c r="B125" s="149"/>
    </row>
    <row r="126" spans="2:2" x14ac:dyDescent="0.3">
      <c r="B126" s="149"/>
    </row>
    <row r="127" spans="2:2" x14ac:dyDescent="0.3">
      <c r="B127" s="149"/>
    </row>
    <row r="128" spans="2:2" x14ac:dyDescent="0.3">
      <c r="B128" s="149"/>
    </row>
    <row r="129" spans="2:2" x14ac:dyDescent="0.3">
      <c r="B129" s="149"/>
    </row>
    <row r="130" spans="2:2" x14ac:dyDescent="0.3">
      <c r="B130" s="149"/>
    </row>
    <row r="131" spans="2:2" x14ac:dyDescent="0.3">
      <c r="B131" s="149"/>
    </row>
    <row r="132" spans="2:2" x14ac:dyDescent="0.3">
      <c r="B132" s="149"/>
    </row>
    <row r="133" spans="2:2" x14ac:dyDescent="0.3">
      <c r="B133" s="149"/>
    </row>
    <row r="134" spans="2:2" x14ac:dyDescent="0.3">
      <c r="B134" s="149"/>
    </row>
    <row r="135" spans="2:2" x14ac:dyDescent="0.3">
      <c r="B135" s="149"/>
    </row>
    <row r="136" spans="2:2" x14ac:dyDescent="0.3">
      <c r="B136" s="149"/>
    </row>
    <row r="137" spans="2:2" x14ac:dyDescent="0.3">
      <c r="B137" s="149"/>
    </row>
    <row r="138" spans="2:2" x14ac:dyDescent="0.3">
      <c r="B138" s="149"/>
    </row>
    <row r="139" spans="2:2" x14ac:dyDescent="0.3">
      <c r="B139" s="149"/>
    </row>
    <row r="140" spans="2:2" x14ac:dyDescent="0.3">
      <c r="B140" s="149"/>
    </row>
    <row r="141" spans="2:2" x14ac:dyDescent="0.3">
      <c r="B141" s="149"/>
    </row>
    <row r="142" spans="2:2" x14ac:dyDescent="0.3">
      <c r="B142" s="149"/>
    </row>
    <row r="143" spans="2:2" x14ac:dyDescent="0.3">
      <c r="B143" s="149"/>
    </row>
    <row r="144" spans="2:2" x14ac:dyDescent="0.3">
      <c r="B144" s="149"/>
    </row>
    <row r="145" spans="2:2" x14ac:dyDescent="0.3">
      <c r="B145" s="149"/>
    </row>
    <row r="146" spans="2:2" x14ac:dyDescent="0.3">
      <c r="B146" s="149"/>
    </row>
    <row r="147" spans="2:2" x14ac:dyDescent="0.3">
      <c r="B147" s="149"/>
    </row>
    <row r="148" spans="2:2" x14ac:dyDescent="0.3">
      <c r="B148" s="149"/>
    </row>
    <row r="149" spans="2:2" x14ac:dyDescent="0.3">
      <c r="B149" s="149"/>
    </row>
    <row r="150" spans="2:2" x14ac:dyDescent="0.3">
      <c r="B150" s="149"/>
    </row>
    <row r="151" spans="2:2" x14ac:dyDescent="0.3">
      <c r="B151" s="149"/>
    </row>
    <row r="152" spans="2:2" x14ac:dyDescent="0.3">
      <c r="B152" s="149"/>
    </row>
    <row r="153" spans="2:2" x14ac:dyDescent="0.3">
      <c r="B153" s="149"/>
    </row>
    <row r="154" spans="2:2" x14ac:dyDescent="0.3">
      <c r="B154" s="149"/>
    </row>
    <row r="155" spans="2:2" x14ac:dyDescent="0.3">
      <c r="B155" s="149"/>
    </row>
    <row r="156" spans="2:2" x14ac:dyDescent="0.3">
      <c r="B156" s="149"/>
    </row>
    <row r="157" spans="2:2" x14ac:dyDescent="0.3">
      <c r="B157" s="149"/>
    </row>
    <row r="158" spans="2:2" x14ac:dyDescent="0.3">
      <c r="B158" s="149"/>
    </row>
    <row r="159" spans="2:2" x14ac:dyDescent="0.3">
      <c r="B159" s="149"/>
    </row>
    <row r="160" spans="2:2" x14ac:dyDescent="0.3">
      <c r="B160" s="149"/>
    </row>
    <row r="161" spans="2:2" x14ac:dyDescent="0.3">
      <c r="B161" s="149"/>
    </row>
    <row r="162" spans="2:2" x14ac:dyDescent="0.3">
      <c r="B162" s="149"/>
    </row>
    <row r="163" spans="2:2" x14ac:dyDescent="0.3">
      <c r="B163" s="149"/>
    </row>
    <row r="164" spans="2:2" x14ac:dyDescent="0.3">
      <c r="B164" s="149"/>
    </row>
    <row r="165" spans="2:2" x14ac:dyDescent="0.3">
      <c r="B165" s="149"/>
    </row>
    <row r="166" spans="2:2" x14ac:dyDescent="0.3">
      <c r="B166" s="149"/>
    </row>
    <row r="167" spans="2:2" x14ac:dyDescent="0.3">
      <c r="B167" s="149"/>
    </row>
    <row r="168" spans="2:2" x14ac:dyDescent="0.3">
      <c r="B168" s="149"/>
    </row>
    <row r="169" spans="2:2" x14ac:dyDescent="0.3">
      <c r="B169" s="149"/>
    </row>
    <row r="170" spans="2:2" x14ac:dyDescent="0.3">
      <c r="B170" s="149"/>
    </row>
    <row r="171" spans="2:2" x14ac:dyDescent="0.3">
      <c r="B171" s="149"/>
    </row>
    <row r="172" spans="2:2" x14ac:dyDescent="0.3">
      <c r="B172" s="149"/>
    </row>
    <row r="173" spans="2:2" x14ac:dyDescent="0.3">
      <c r="B173" s="149"/>
    </row>
    <row r="174" spans="2:2" x14ac:dyDescent="0.3">
      <c r="B174" s="149"/>
    </row>
    <row r="175" spans="2:2" x14ac:dyDescent="0.3">
      <c r="B175" s="149"/>
    </row>
    <row r="176" spans="2:2" x14ac:dyDescent="0.3">
      <c r="B176" s="149"/>
    </row>
    <row r="177" spans="2:2" x14ac:dyDescent="0.3">
      <c r="B177" s="149"/>
    </row>
    <row r="178" spans="2:2" x14ac:dyDescent="0.3">
      <c r="B178" s="149"/>
    </row>
    <row r="179" spans="2:2" x14ac:dyDescent="0.3">
      <c r="B179" s="149"/>
    </row>
    <row r="180" spans="2:2" x14ac:dyDescent="0.3">
      <c r="B180" s="149"/>
    </row>
    <row r="181" spans="2:2" x14ac:dyDescent="0.3">
      <c r="B181" s="149"/>
    </row>
    <row r="182" spans="2:2" x14ac:dyDescent="0.3">
      <c r="B182" s="149"/>
    </row>
    <row r="183" spans="2:2" x14ac:dyDescent="0.3">
      <c r="B183" s="149"/>
    </row>
    <row r="184" spans="2:2" x14ac:dyDescent="0.3">
      <c r="B184" s="149"/>
    </row>
    <row r="185" spans="2:2" x14ac:dyDescent="0.3">
      <c r="B185" s="149"/>
    </row>
    <row r="186" spans="2:2" x14ac:dyDescent="0.3">
      <c r="B186" s="149"/>
    </row>
    <row r="187" spans="2:2" x14ac:dyDescent="0.3">
      <c r="B187" s="149"/>
    </row>
    <row r="188" spans="2:2" x14ac:dyDescent="0.3">
      <c r="B188" s="149"/>
    </row>
    <row r="189" spans="2:2" x14ac:dyDescent="0.3">
      <c r="B189" s="149"/>
    </row>
    <row r="190" spans="2:2" x14ac:dyDescent="0.3">
      <c r="B190" s="149"/>
    </row>
    <row r="191" spans="2:2" x14ac:dyDescent="0.3">
      <c r="B191" s="149"/>
    </row>
    <row r="192" spans="2:2" x14ac:dyDescent="0.3">
      <c r="B192" s="149"/>
    </row>
    <row r="193" spans="2:2" x14ac:dyDescent="0.3">
      <c r="B193" s="149"/>
    </row>
    <row r="194" spans="2:2" x14ac:dyDescent="0.3">
      <c r="B194" s="149"/>
    </row>
    <row r="195" spans="2:2" x14ac:dyDescent="0.3">
      <c r="B195" s="149"/>
    </row>
    <row r="196" spans="2:2" x14ac:dyDescent="0.3">
      <c r="B196" s="149"/>
    </row>
    <row r="197" spans="2:2" x14ac:dyDescent="0.3">
      <c r="B197" s="149"/>
    </row>
    <row r="198" spans="2:2" x14ac:dyDescent="0.3">
      <c r="B198" s="149"/>
    </row>
    <row r="199" spans="2:2" x14ac:dyDescent="0.3">
      <c r="B199" s="149"/>
    </row>
    <row r="200" spans="2:2" x14ac:dyDescent="0.3">
      <c r="B200" s="149"/>
    </row>
    <row r="201" spans="2:2" x14ac:dyDescent="0.3">
      <c r="B201" s="149"/>
    </row>
    <row r="202" spans="2:2" x14ac:dyDescent="0.3">
      <c r="B202" s="149"/>
    </row>
    <row r="203" spans="2:2" x14ac:dyDescent="0.3">
      <c r="B203" s="149"/>
    </row>
    <row r="204" spans="2:2" x14ac:dyDescent="0.3">
      <c r="B204" s="149"/>
    </row>
    <row r="205" spans="2:2" x14ac:dyDescent="0.3">
      <c r="B205" s="149"/>
    </row>
    <row r="206" spans="2:2" x14ac:dyDescent="0.3">
      <c r="B206" s="149"/>
    </row>
    <row r="207" spans="2:2" x14ac:dyDescent="0.3">
      <c r="B207" s="149"/>
    </row>
    <row r="208" spans="2:2" x14ac:dyDescent="0.3">
      <c r="B208" s="149"/>
    </row>
    <row r="209" spans="2:2" x14ac:dyDescent="0.3">
      <c r="B209" s="149"/>
    </row>
    <row r="210" spans="2:2" x14ac:dyDescent="0.3">
      <c r="B210" s="149"/>
    </row>
    <row r="211" spans="2:2" x14ac:dyDescent="0.3">
      <c r="B211" s="149"/>
    </row>
    <row r="212" spans="2:2" x14ac:dyDescent="0.3">
      <c r="B212" s="149"/>
    </row>
    <row r="213" spans="2:2" x14ac:dyDescent="0.3">
      <c r="B213" s="149"/>
    </row>
    <row r="214" spans="2:2" x14ac:dyDescent="0.3">
      <c r="B214" s="149"/>
    </row>
    <row r="215" spans="2:2" x14ac:dyDescent="0.3">
      <c r="B215" s="149"/>
    </row>
    <row r="216" spans="2:2" x14ac:dyDescent="0.3">
      <c r="B216" s="149"/>
    </row>
    <row r="217" spans="2:2" x14ac:dyDescent="0.3">
      <c r="B217" s="149"/>
    </row>
    <row r="218" spans="2:2" x14ac:dyDescent="0.3">
      <c r="B218" s="149"/>
    </row>
    <row r="219" spans="2:2" x14ac:dyDescent="0.3">
      <c r="B219" s="149"/>
    </row>
    <row r="220" spans="2:2" x14ac:dyDescent="0.3">
      <c r="B220" s="149"/>
    </row>
    <row r="221" spans="2:2" x14ac:dyDescent="0.3">
      <c r="B221" s="149"/>
    </row>
    <row r="222" spans="2:2" x14ac:dyDescent="0.3">
      <c r="B222" s="149"/>
    </row>
    <row r="223" spans="2:2" x14ac:dyDescent="0.3">
      <c r="B223" s="149"/>
    </row>
    <row r="224" spans="2:2" x14ac:dyDescent="0.3">
      <c r="B224" s="149"/>
    </row>
    <row r="225" spans="2:2" x14ac:dyDescent="0.3">
      <c r="B225" s="149"/>
    </row>
    <row r="226" spans="2:2" x14ac:dyDescent="0.3">
      <c r="B226" s="149"/>
    </row>
    <row r="227" spans="2:2" x14ac:dyDescent="0.3">
      <c r="B227" s="149"/>
    </row>
    <row r="228" spans="2:2" x14ac:dyDescent="0.3">
      <c r="B228" s="149"/>
    </row>
    <row r="229" spans="2:2" x14ac:dyDescent="0.3">
      <c r="B229" s="149"/>
    </row>
    <row r="230" spans="2:2" x14ac:dyDescent="0.3">
      <c r="B230" s="149"/>
    </row>
    <row r="231" spans="2:2" x14ac:dyDescent="0.3">
      <c r="B231" s="149"/>
    </row>
    <row r="232" spans="2:2" x14ac:dyDescent="0.3">
      <c r="B232" s="149"/>
    </row>
    <row r="233" spans="2:2" x14ac:dyDescent="0.3">
      <c r="B233" s="149"/>
    </row>
    <row r="234" spans="2:2" x14ac:dyDescent="0.3">
      <c r="B234" s="149"/>
    </row>
    <row r="235" spans="2:2" x14ac:dyDescent="0.3">
      <c r="B235" s="149"/>
    </row>
    <row r="236" spans="2:2" x14ac:dyDescent="0.3">
      <c r="B236" s="149"/>
    </row>
    <row r="237" spans="2:2" x14ac:dyDescent="0.3">
      <c r="B237" s="149"/>
    </row>
    <row r="238" spans="2:2" x14ac:dyDescent="0.3">
      <c r="B238" s="149"/>
    </row>
    <row r="239" spans="2:2" x14ac:dyDescent="0.3">
      <c r="B239" s="149"/>
    </row>
    <row r="240" spans="2:2" x14ac:dyDescent="0.3">
      <c r="B240" s="149"/>
    </row>
    <row r="241" spans="2:2" x14ac:dyDescent="0.3">
      <c r="B241" s="149"/>
    </row>
    <row r="242" spans="2:2" x14ac:dyDescent="0.3">
      <c r="B242" s="149"/>
    </row>
    <row r="243" spans="2:2" x14ac:dyDescent="0.3">
      <c r="B243" s="149"/>
    </row>
    <row r="244" spans="2:2" x14ac:dyDescent="0.3">
      <c r="B244" s="149"/>
    </row>
    <row r="245" spans="2:2" x14ac:dyDescent="0.3">
      <c r="B245" s="149"/>
    </row>
    <row r="246" spans="2:2" x14ac:dyDescent="0.3">
      <c r="B246" s="149"/>
    </row>
    <row r="247" spans="2:2" x14ac:dyDescent="0.3">
      <c r="B247" s="149"/>
    </row>
    <row r="248" spans="2:2" x14ac:dyDescent="0.3">
      <c r="B248" s="149"/>
    </row>
    <row r="249" spans="2:2" x14ac:dyDescent="0.3">
      <c r="B249" s="149"/>
    </row>
    <row r="250" spans="2:2" x14ac:dyDescent="0.3">
      <c r="B250" s="149"/>
    </row>
    <row r="251" spans="2:2" x14ac:dyDescent="0.3">
      <c r="B251" s="149"/>
    </row>
    <row r="252" spans="2:2" x14ac:dyDescent="0.3">
      <c r="B252" s="149"/>
    </row>
    <row r="253" spans="2:2" x14ac:dyDescent="0.3">
      <c r="B253" s="149"/>
    </row>
    <row r="254" spans="2:2" x14ac:dyDescent="0.3">
      <c r="B254" s="149"/>
    </row>
    <row r="255" spans="2:2" x14ac:dyDescent="0.3">
      <c r="B255" s="149"/>
    </row>
    <row r="256" spans="2:2" x14ac:dyDescent="0.3">
      <c r="B256" s="149"/>
    </row>
    <row r="257" spans="2:2" x14ac:dyDescent="0.3">
      <c r="B257" s="149"/>
    </row>
    <row r="258" spans="2:2" x14ac:dyDescent="0.3">
      <c r="B258" s="149"/>
    </row>
    <row r="259" spans="2:2" x14ac:dyDescent="0.3">
      <c r="B259" s="149"/>
    </row>
    <row r="260" spans="2:2" x14ac:dyDescent="0.3">
      <c r="B260" s="149"/>
    </row>
    <row r="261" spans="2:2" x14ac:dyDescent="0.3">
      <c r="B261" s="149"/>
    </row>
    <row r="262" spans="2:2" x14ac:dyDescent="0.3">
      <c r="B262" s="149"/>
    </row>
    <row r="263" spans="2:2" x14ac:dyDescent="0.3">
      <c r="B263" s="149"/>
    </row>
    <row r="264" spans="2:2" x14ac:dyDescent="0.3">
      <c r="B264" s="149"/>
    </row>
    <row r="265" spans="2:2" x14ac:dyDescent="0.3">
      <c r="B265" s="149"/>
    </row>
    <row r="266" spans="2:2" x14ac:dyDescent="0.3">
      <c r="B266" s="149"/>
    </row>
    <row r="267" spans="2:2" x14ac:dyDescent="0.3">
      <c r="B267" s="149"/>
    </row>
    <row r="268" spans="2:2" x14ac:dyDescent="0.3">
      <c r="B268" s="149"/>
    </row>
    <row r="269" spans="2:2" x14ac:dyDescent="0.3">
      <c r="B269" s="149"/>
    </row>
    <row r="270" spans="2:2" x14ac:dyDescent="0.3">
      <c r="B270" s="149"/>
    </row>
    <row r="271" spans="2:2" x14ac:dyDescent="0.3">
      <c r="B271" s="149"/>
    </row>
    <row r="272" spans="2:2" x14ac:dyDescent="0.3">
      <c r="B272" s="149"/>
    </row>
    <row r="273" spans="2:2" x14ac:dyDescent="0.3">
      <c r="B273" s="149"/>
    </row>
    <row r="274" spans="2:2" x14ac:dyDescent="0.3">
      <c r="B274" s="149"/>
    </row>
    <row r="275" spans="2:2" x14ac:dyDescent="0.3">
      <c r="B275" s="149"/>
    </row>
    <row r="276" spans="2:2" x14ac:dyDescent="0.3">
      <c r="B276" s="149"/>
    </row>
    <row r="277" spans="2:2" x14ac:dyDescent="0.3">
      <c r="B277" s="149"/>
    </row>
    <row r="278" spans="2:2" x14ac:dyDescent="0.3">
      <c r="B278" s="149"/>
    </row>
    <row r="279" spans="2:2" x14ac:dyDescent="0.3">
      <c r="B279" s="149"/>
    </row>
    <row r="280" spans="2:2" x14ac:dyDescent="0.3">
      <c r="B280" s="149"/>
    </row>
    <row r="281" spans="2:2" x14ac:dyDescent="0.3">
      <c r="B281" s="149"/>
    </row>
    <row r="282" spans="2:2" x14ac:dyDescent="0.3">
      <c r="B282" s="149"/>
    </row>
    <row r="283" spans="2:2" x14ac:dyDescent="0.3">
      <c r="B283" s="149"/>
    </row>
    <row r="284" spans="2:2" x14ac:dyDescent="0.3">
      <c r="B284" s="149"/>
    </row>
    <row r="285" spans="2:2" x14ac:dyDescent="0.3">
      <c r="B285" s="149"/>
    </row>
    <row r="286" spans="2:2" x14ac:dyDescent="0.3">
      <c r="B286" s="149"/>
    </row>
    <row r="287" spans="2:2" x14ac:dyDescent="0.3">
      <c r="B287" s="149"/>
    </row>
    <row r="288" spans="2:2" x14ac:dyDescent="0.3">
      <c r="B288" s="149"/>
    </row>
    <row r="289" spans="2:2" x14ac:dyDescent="0.3">
      <c r="B289" s="149"/>
    </row>
    <row r="290" spans="2:2" x14ac:dyDescent="0.3">
      <c r="B290" s="149"/>
    </row>
    <row r="291" spans="2:2" x14ac:dyDescent="0.3">
      <c r="B291" s="149"/>
    </row>
    <row r="292" spans="2:2" x14ac:dyDescent="0.3">
      <c r="B292" s="149"/>
    </row>
    <row r="293" spans="2:2" x14ac:dyDescent="0.3">
      <c r="B293" s="149"/>
    </row>
    <row r="294" spans="2:2" x14ac:dyDescent="0.3">
      <c r="B294" s="149"/>
    </row>
    <row r="295" spans="2:2" x14ac:dyDescent="0.3">
      <c r="B295" s="149"/>
    </row>
    <row r="296" spans="2:2" x14ac:dyDescent="0.3">
      <c r="B296" s="149"/>
    </row>
    <row r="297" spans="2:2" x14ac:dyDescent="0.3">
      <c r="B297" s="149"/>
    </row>
    <row r="298" spans="2:2" x14ac:dyDescent="0.3">
      <c r="B298" s="149"/>
    </row>
    <row r="299" spans="2:2" x14ac:dyDescent="0.3">
      <c r="B299" s="149"/>
    </row>
    <row r="300" spans="2:2" x14ac:dyDescent="0.3">
      <c r="B300" s="149"/>
    </row>
    <row r="301" spans="2:2" x14ac:dyDescent="0.3">
      <c r="B301" s="149"/>
    </row>
    <row r="302" spans="2:2" x14ac:dyDescent="0.3">
      <c r="B302" s="149"/>
    </row>
    <row r="303" spans="2:2" x14ac:dyDescent="0.3">
      <c r="B303" s="149"/>
    </row>
    <row r="304" spans="2:2" x14ac:dyDescent="0.3">
      <c r="B304" s="149"/>
    </row>
    <row r="305" spans="2:2" x14ac:dyDescent="0.3">
      <c r="B305" s="149"/>
    </row>
    <row r="306" spans="2:2" x14ac:dyDescent="0.3">
      <c r="B306" s="149"/>
    </row>
    <row r="307" spans="2:2" x14ac:dyDescent="0.3">
      <c r="B307" s="149"/>
    </row>
    <row r="308" spans="2:2" x14ac:dyDescent="0.3">
      <c r="B308" s="149"/>
    </row>
    <row r="309" spans="2:2" x14ac:dyDescent="0.3">
      <c r="B309" s="149"/>
    </row>
    <row r="310" spans="2:2" x14ac:dyDescent="0.3">
      <c r="B310" s="149"/>
    </row>
    <row r="311" spans="2:2" x14ac:dyDescent="0.3">
      <c r="B311" s="149"/>
    </row>
    <row r="312" spans="2:2" x14ac:dyDescent="0.3">
      <c r="B312" s="149"/>
    </row>
    <row r="313" spans="2:2" x14ac:dyDescent="0.3">
      <c r="B313" s="149"/>
    </row>
    <row r="314" spans="2:2" x14ac:dyDescent="0.3">
      <c r="B314" s="149"/>
    </row>
    <row r="315" spans="2:2" x14ac:dyDescent="0.3">
      <c r="B315" s="149"/>
    </row>
    <row r="316" spans="2:2" x14ac:dyDescent="0.3">
      <c r="B316" s="149"/>
    </row>
    <row r="317" spans="2:2" x14ac:dyDescent="0.3">
      <c r="B317" s="149"/>
    </row>
    <row r="318" spans="2:2" x14ac:dyDescent="0.3">
      <c r="B318" s="149"/>
    </row>
    <row r="319" spans="2:2" x14ac:dyDescent="0.3">
      <c r="B319" s="149"/>
    </row>
    <row r="320" spans="2:2" x14ac:dyDescent="0.3">
      <c r="B320" s="149"/>
    </row>
    <row r="321" spans="2:2" x14ac:dyDescent="0.3">
      <c r="B321" s="149"/>
    </row>
    <row r="322" spans="2:2" x14ac:dyDescent="0.3">
      <c r="B322" s="149"/>
    </row>
    <row r="323" spans="2:2" x14ac:dyDescent="0.3">
      <c r="B323" s="149"/>
    </row>
    <row r="324" spans="2:2" x14ac:dyDescent="0.3">
      <c r="B324" s="149"/>
    </row>
    <row r="325" spans="2:2" x14ac:dyDescent="0.3">
      <c r="B325" s="149"/>
    </row>
    <row r="326" spans="2:2" x14ac:dyDescent="0.3">
      <c r="B326" s="149"/>
    </row>
    <row r="327" spans="2:2" x14ac:dyDescent="0.3">
      <c r="B327" s="149"/>
    </row>
    <row r="328" spans="2:2" x14ac:dyDescent="0.3">
      <c r="B328" s="149"/>
    </row>
    <row r="329" spans="2:2" x14ac:dyDescent="0.3">
      <c r="B329" s="149"/>
    </row>
    <row r="330" spans="2:2" x14ac:dyDescent="0.3">
      <c r="B330" s="149"/>
    </row>
    <row r="331" spans="2:2" x14ac:dyDescent="0.3">
      <c r="B331" s="149"/>
    </row>
    <row r="332" spans="2:2" x14ac:dyDescent="0.3">
      <c r="B332" s="149"/>
    </row>
    <row r="333" spans="2:2" x14ac:dyDescent="0.3">
      <c r="B333" s="149"/>
    </row>
    <row r="334" spans="2:2" x14ac:dyDescent="0.3">
      <c r="B334" s="149"/>
    </row>
    <row r="335" spans="2:2" x14ac:dyDescent="0.3">
      <c r="B335" s="149"/>
    </row>
    <row r="336" spans="2:2" x14ac:dyDescent="0.3">
      <c r="B336" s="149"/>
    </row>
    <row r="337" spans="2:2" x14ac:dyDescent="0.3">
      <c r="B337" s="149"/>
    </row>
    <row r="338" spans="2:2" x14ac:dyDescent="0.3">
      <c r="B338" s="149"/>
    </row>
    <row r="339" spans="2:2" x14ac:dyDescent="0.3">
      <c r="B339" s="149"/>
    </row>
    <row r="340" spans="2:2" x14ac:dyDescent="0.3">
      <c r="B340" s="149"/>
    </row>
    <row r="341" spans="2:2" x14ac:dyDescent="0.3">
      <c r="B341" s="149"/>
    </row>
    <row r="342" spans="2:2" x14ac:dyDescent="0.3">
      <c r="B342" s="149"/>
    </row>
    <row r="343" spans="2:2" x14ac:dyDescent="0.3">
      <c r="B343" s="149"/>
    </row>
    <row r="344" spans="2:2" x14ac:dyDescent="0.3">
      <c r="B344" s="149"/>
    </row>
    <row r="345" spans="2:2" x14ac:dyDescent="0.3">
      <c r="B345" s="149"/>
    </row>
    <row r="346" spans="2:2" x14ac:dyDescent="0.3">
      <c r="B346" s="149"/>
    </row>
    <row r="347" spans="2:2" x14ac:dyDescent="0.3">
      <c r="B347" s="149"/>
    </row>
    <row r="348" spans="2:2" x14ac:dyDescent="0.3">
      <c r="B348" s="149"/>
    </row>
    <row r="349" spans="2:2" x14ac:dyDescent="0.3">
      <c r="B349" s="149"/>
    </row>
    <row r="350" spans="2:2" x14ac:dyDescent="0.3">
      <c r="B350" s="149"/>
    </row>
    <row r="351" spans="2:2" x14ac:dyDescent="0.3">
      <c r="B351" s="149"/>
    </row>
    <row r="352" spans="2:2" x14ac:dyDescent="0.3">
      <c r="B352" s="149"/>
    </row>
    <row r="353" spans="2:2" x14ac:dyDescent="0.3">
      <c r="B353" s="149"/>
    </row>
    <row r="354" spans="2:2" x14ac:dyDescent="0.3">
      <c r="B354" s="149"/>
    </row>
    <row r="355" spans="2:2" x14ac:dyDescent="0.3">
      <c r="B355" s="149"/>
    </row>
    <row r="356" spans="2:2" x14ac:dyDescent="0.3">
      <c r="B356" s="149"/>
    </row>
    <row r="357" spans="2:2" x14ac:dyDescent="0.3">
      <c r="B357" s="149"/>
    </row>
    <row r="358" spans="2:2" x14ac:dyDescent="0.3">
      <c r="B358" s="149"/>
    </row>
    <row r="359" spans="2:2" x14ac:dyDescent="0.3">
      <c r="B359" s="149"/>
    </row>
    <row r="360" spans="2:2" x14ac:dyDescent="0.3">
      <c r="B360" s="149"/>
    </row>
    <row r="361" spans="2:2" x14ac:dyDescent="0.3">
      <c r="B361" s="149"/>
    </row>
    <row r="362" spans="2:2" x14ac:dyDescent="0.3">
      <c r="B362" s="149"/>
    </row>
    <row r="363" spans="2:2" x14ac:dyDescent="0.3">
      <c r="B363" s="149"/>
    </row>
    <row r="364" spans="2:2" x14ac:dyDescent="0.3">
      <c r="B364" s="149"/>
    </row>
    <row r="365" spans="2:2" x14ac:dyDescent="0.3">
      <c r="B365" s="149"/>
    </row>
    <row r="366" spans="2:2" x14ac:dyDescent="0.3">
      <c r="B366" s="149"/>
    </row>
    <row r="367" spans="2:2" x14ac:dyDescent="0.3">
      <c r="B367" s="149"/>
    </row>
    <row r="368" spans="2:2" x14ac:dyDescent="0.3">
      <c r="B368" s="149"/>
    </row>
    <row r="369" spans="2:2" x14ac:dyDescent="0.3">
      <c r="B369" s="149"/>
    </row>
    <row r="370" spans="2:2" x14ac:dyDescent="0.3">
      <c r="B370" s="149"/>
    </row>
    <row r="371" spans="2:2" x14ac:dyDescent="0.3">
      <c r="B371" s="149"/>
    </row>
    <row r="372" spans="2:2" x14ac:dyDescent="0.3">
      <c r="B372" s="149"/>
    </row>
    <row r="373" spans="2:2" x14ac:dyDescent="0.3">
      <c r="B373" s="149"/>
    </row>
    <row r="374" spans="2:2" x14ac:dyDescent="0.3">
      <c r="B374" s="149"/>
    </row>
    <row r="375" spans="2:2" x14ac:dyDescent="0.3">
      <c r="B375" s="149"/>
    </row>
    <row r="376" spans="2:2" x14ac:dyDescent="0.3">
      <c r="B376" s="149"/>
    </row>
    <row r="377" spans="2:2" x14ac:dyDescent="0.3">
      <c r="B377" s="149"/>
    </row>
    <row r="378" spans="2:2" x14ac:dyDescent="0.3">
      <c r="B378" s="149"/>
    </row>
    <row r="379" spans="2:2" x14ac:dyDescent="0.3">
      <c r="B379" s="149"/>
    </row>
    <row r="380" spans="2:2" x14ac:dyDescent="0.3">
      <c r="B380" s="149"/>
    </row>
    <row r="381" spans="2:2" x14ac:dyDescent="0.3">
      <c r="B381" s="149"/>
    </row>
    <row r="382" spans="2:2" x14ac:dyDescent="0.3">
      <c r="B382" s="149"/>
    </row>
    <row r="383" spans="2:2" x14ac:dyDescent="0.3">
      <c r="B383" s="149"/>
    </row>
    <row r="384" spans="2:2" x14ac:dyDescent="0.3">
      <c r="B384" s="149"/>
    </row>
    <row r="385" spans="2:2" x14ac:dyDescent="0.3">
      <c r="B385" s="149"/>
    </row>
    <row r="386" spans="2:2" x14ac:dyDescent="0.3">
      <c r="B386" s="149"/>
    </row>
    <row r="387" spans="2:2" x14ac:dyDescent="0.3">
      <c r="B387" s="149"/>
    </row>
    <row r="388" spans="2:2" x14ac:dyDescent="0.3">
      <c r="B388" s="149"/>
    </row>
    <row r="389" spans="2:2" x14ac:dyDescent="0.3">
      <c r="B389" s="149"/>
    </row>
    <row r="390" spans="2:2" x14ac:dyDescent="0.3">
      <c r="B390" s="149"/>
    </row>
    <row r="391" spans="2:2" x14ac:dyDescent="0.3">
      <c r="B391" s="149"/>
    </row>
    <row r="392" spans="2:2" x14ac:dyDescent="0.3">
      <c r="B392" s="149"/>
    </row>
    <row r="393" spans="2:2" x14ac:dyDescent="0.3">
      <c r="B393" s="149"/>
    </row>
    <row r="394" spans="2:2" x14ac:dyDescent="0.3">
      <c r="B394" s="149"/>
    </row>
    <row r="395" spans="2:2" x14ac:dyDescent="0.3">
      <c r="B395" s="149"/>
    </row>
    <row r="396" spans="2:2" x14ac:dyDescent="0.3">
      <c r="B396" s="149"/>
    </row>
    <row r="397" spans="2:2" x14ac:dyDescent="0.3">
      <c r="B397" s="149"/>
    </row>
    <row r="398" spans="2:2" x14ac:dyDescent="0.3">
      <c r="B398" s="149"/>
    </row>
    <row r="399" spans="2:2" x14ac:dyDescent="0.3">
      <c r="B399" s="149"/>
    </row>
    <row r="400" spans="2:2" x14ac:dyDescent="0.3">
      <c r="B400" s="149"/>
    </row>
    <row r="401" spans="2:2" x14ac:dyDescent="0.3">
      <c r="B401" s="149"/>
    </row>
    <row r="402" spans="2:2" x14ac:dyDescent="0.3">
      <c r="B402" s="149"/>
    </row>
    <row r="403" spans="2:2" x14ac:dyDescent="0.3">
      <c r="B403" s="149"/>
    </row>
    <row r="404" spans="2:2" x14ac:dyDescent="0.3">
      <c r="B404" s="149"/>
    </row>
    <row r="405" spans="2:2" x14ac:dyDescent="0.3">
      <c r="B405" s="149"/>
    </row>
    <row r="406" spans="2:2" x14ac:dyDescent="0.3">
      <c r="B406" s="149"/>
    </row>
    <row r="407" spans="2:2" x14ac:dyDescent="0.3">
      <c r="B407" s="149"/>
    </row>
    <row r="408" spans="2:2" x14ac:dyDescent="0.3">
      <c r="B408" s="149"/>
    </row>
    <row r="409" spans="2:2" x14ac:dyDescent="0.3">
      <c r="B409" s="149"/>
    </row>
    <row r="410" spans="2:2" x14ac:dyDescent="0.3">
      <c r="B410" s="149"/>
    </row>
    <row r="411" spans="2:2" x14ac:dyDescent="0.3">
      <c r="B411" s="149"/>
    </row>
    <row r="412" spans="2:2" x14ac:dyDescent="0.3">
      <c r="B412" s="149"/>
    </row>
    <row r="413" spans="2:2" x14ac:dyDescent="0.3">
      <c r="B413" s="149"/>
    </row>
    <row r="414" spans="2:2" x14ac:dyDescent="0.3">
      <c r="B414" s="149"/>
    </row>
    <row r="415" spans="2:2" x14ac:dyDescent="0.3">
      <c r="B415" s="149"/>
    </row>
    <row r="416" spans="2:2" x14ac:dyDescent="0.3">
      <c r="B416" s="149"/>
    </row>
    <row r="417" spans="2:2" x14ac:dyDescent="0.3">
      <c r="B417" s="149"/>
    </row>
    <row r="418" spans="2:2" x14ac:dyDescent="0.3">
      <c r="B418" s="149"/>
    </row>
    <row r="419" spans="2:2" x14ac:dyDescent="0.3">
      <c r="B419" s="149"/>
    </row>
    <row r="420" spans="2:2" x14ac:dyDescent="0.3">
      <c r="B420" s="149"/>
    </row>
    <row r="421" spans="2:2" x14ac:dyDescent="0.3">
      <c r="B421" s="149"/>
    </row>
    <row r="422" spans="2:2" x14ac:dyDescent="0.3">
      <c r="B422" s="149"/>
    </row>
    <row r="423" spans="2:2" x14ac:dyDescent="0.3">
      <c r="B423" s="149"/>
    </row>
    <row r="424" spans="2:2" x14ac:dyDescent="0.3">
      <c r="B424" s="149"/>
    </row>
    <row r="425" spans="2:2" x14ac:dyDescent="0.3">
      <c r="B425" s="149"/>
    </row>
    <row r="426" spans="2:2" x14ac:dyDescent="0.3">
      <c r="B426" s="149"/>
    </row>
    <row r="427" spans="2:2" x14ac:dyDescent="0.3">
      <c r="B427" s="149"/>
    </row>
    <row r="428" spans="2:2" x14ac:dyDescent="0.3">
      <c r="B428" s="149"/>
    </row>
    <row r="429" spans="2:2" x14ac:dyDescent="0.3">
      <c r="B429" s="149"/>
    </row>
    <row r="430" spans="2:2" x14ac:dyDescent="0.3">
      <c r="B430" s="149"/>
    </row>
    <row r="431" spans="2:2" x14ac:dyDescent="0.3">
      <c r="B431" s="149"/>
    </row>
    <row r="432" spans="2:2" x14ac:dyDescent="0.3">
      <c r="B432" s="149"/>
    </row>
    <row r="433" spans="2:2" x14ac:dyDescent="0.3">
      <c r="B433" s="149"/>
    </row>
    <row r="434" spans="2:2" x14ac:dyDescent="0.3">
      <c r="B434" s="149"/>
    </row>
    <row r="435" spans="2:2" x14ac:dyDescent="0.3">
      <c r="B435" s="149"/>
    </row>
    <row r="436" spans="2:2" x14ac:dyDescent="0.3">
      <c r="B436" s="149"/>
    </row>
    <row r="437" spans="2:2" x14ac:dyDescent="0.3">
      <c r="B437" s="149"/>
    </row>
    <row r="438" spans="2:2" x14ac:dyDescent="0.3">
      <c r="B438" s="149"/>
    </row>
    <row r="439" spans="2:2" x14ac:dyDescent="0.3">
      <c r="B439" s="149"/>
    </row>
    <row r="440" spans="2:2" x14ac:dyDescent="0.3">
      <c r="B440" s="149"/>
    </row>
    <row r="441" spans="2:2" x14ac:dyDescent="0.3">
      <c r="B441" s="149"/>
    </row>
    <row r="442" spans="2:2" x14ac:dyDescent="0.3">
      <c r="B442" s="149"/>
    </row>
    <row r="443" spans="2:2" x14ac:dyDescent="0.3">
      <c r="B443" s="149"/>
    </row>
    <row r="444" spans="2:2" x14ac:dyDescent="0.3">
      <c r="B444" s="149"/>
    </row>
    <row r="445" spans="2:2" x14ac:dyDescent="0.3">
      <c r="B445" s="149"/>
    </row>
    <row r="446" spans="2:2" x14ac:dyDescent="0.3">
      <c r="B446" s="149"/>
    </row>
    <row r="447" spans="2:2" x14ac:dyDescent="0.3">
      <c r="B447" s="149"/>
    </row>
    <row r="448" spans="2:2" x14ac:dyDescent="0.3">
      <c r="B448" s="149"/>
    </row>
    <row r="449" spans="2:2" x14ac:dyDescent="0.3">
      <c r="B449" s="149"/>
    </row>
    <row r="450" spans="2:2" x14ac:dyDescent="0.3">
      <c r="B450" s="149"/>
    </row>
    <row r="451" spans="2:2" x14ac:dyDescent="0.3">
      <c r="B451" s="149"/>
    </row>
    <row r="452" spans="2:2" x14ac:dyDescent="0.3">
      <c r="B452" s="149"/>
    </row>
    <row r="453" spans="2:2" x14ac:dyDescent="0.3">
      <c r="B453" s="149"/>
    </row>
    <row r="454" spans="2:2" x14ac:dyDescent="0.3">
      <c r="B454" s="149"/>
    </row>
    <row r="455" spans="2:2" x14ac:dyDescent="0.3">
      <c r="B455" s="149"/>
    </row>
    <row r="456" spans="2:2" x14ac:dyDescent="0.3">
      <c r="B456" s="149"/>
    </row>
    <row r="457" spans="2:2" x14ac:dyDescent="0.3">
      <c r="B457" s="149"/>
    </row>
    <row r="458" spans="2:2" x14ac:dyDescent="0.3">
      <c r="B458" s="149"/>
    </row>
    <row r="459" spans="2:2" x14ac:dyDescent="0.3">
      <c r="B459" s="149"/>
    </row>
    <row r="460" spans="2:2" x14ac:dyDescent="0.3">
      <c r="B460" s="149"/>
    </row>
    <row r="461" spans="2:2" x14ac:dyDescent="0.3">
      <c r="B461" s="149"/>
    </row>
    <row r="462" spans="2:2" x14ac:dyDescent="0.3">
      <c r="B462" s="149"/>
    </row>
    <row r="463" spans="2:2" x14ac:dyDescent="0.3">
      <c r="B463" s="149"/>
    </row>
    <row r="464" spans="2:2" x14ac:dyDescent="0.3">
      <c r="B464" s="149"/>
    </row>
    <row r="465" spans="2:2" x14ac:dyDescent="0.3">
      <c r="B465" s="149"/>
    </row>
    <row r="466" spans="2:2" x14ac:dyDescent="0.3">
      <c r="B466" s="149"/>
    </row>
    <row r="467" spans="2:2" x14ac:dyDescent="0.3">
      <c r="B467" s="149"/>
    </row>
    <row r="468" spans="2:2" x14ac:dyDescent="0.3">
      <c r="B468" s="149"/>
    </row>
    <row r="469" spans="2:2" x14ac:dyDescent="0.3">
      <c r="B469" s="149"/>
    </row>
    <row r="470" spans="2:2" x14ac:dyDescent="0.3">
      <c r="B470" s="149"/>
    </row>
    <row r="471" spans="2:2" x14ac:dyDescent="0.3">
      <c r="B471" s="149"/>
    </row>
    <row r="472" spans="2:2" x14ac:dyDescent="0.3">
      <c r="B472" s="149"/>
    </row>
    <row r="473" spans="2:2" x14ac:dyDescent="0.3">
      <c r="B473" s="149"/>
    </row>
    <row r="474" spans="2:2" x14ac:dyDescent="0.3">
      <c r="B474" s="149"/>
    </row>
    <row r="475" spans="2:2" x14ac:dyDescent="0.3">
      <c r="B475" s="149"/>
    </row>
    <row r="476" spans="2:2" x14ac:dyDescent="0.3">
      <c r="B476" s="149"/>
    </row>
    <row r="477" spans="2:2" x14ac:dyDescent="0.3">
      <c r="B477" s="149"/>
    </row>
    <row r="478" spans="2:2" x14ac:dyDescent="0.3">
      <c r="B478" s="149"/>
    </row>
    <row r="479" spans="2:2" x14ac:dyDescent="0.3">
      <c r="B479" s="149"/>
    </row>
    <row r="480" spans="2:2" x14ac:dyDescent="0.3">
      <c r="B480" s="149"/>
    </row>
    <row r="481" spans="2:2" x14ac:dyDescent="0.3">
      <c r="B481" s="149"/>
    </row>
    <row r="482" spans="2:2" x14ac:dyDescent="0.3">
      <c r="B482" s="149"/>
    </row>
    <row r="483" spans="2:2" x14ac:dyDescent="0.3">
      <c r="B483" s="149"/>
    </row>
    <row r="484" spans="2:2" x14ac:dyDescent="0.3">
      <c r="B484" s="149"/>
    </row>
    <row r="485" spans="2:2" x14ac:dyDescent="0.3">
      <c r="B485" s="149"/>
    </row>
    <row r="486" spans="2:2" x14ac:dyDescent="0.3">
      <c r="B486" s="149"/>
    </row>
    <row r="487" spans="2:2" x14ac:dyDescent="0.3">
      <c r="B487" s="149"/>
    </row>
    <row r="488" spans="2:2" x14ac:dyDescent="0.3">
      <c r="B488" s="149"/>
    </row>
    <row r="489" spans="2:2" x14ac:dyDescent="0.3">
      <c r="B489" s="149"/>
    </row>
    <row r="490" spans="2:2" x14ac:dyDescent="0.3">
      <c r="B490" s="149"/>
    </row>
    <row r="491" spans="2:2" x14ac:dyDescent="0.3">
      <c r="B491" s="149"/>
    </row>
    <row r="492" spans="2:2" x14ac:dyDescent="0.3">
      <c r="B492" s="149"/>
    </row>
    <row r="493" spans="2:2" x14ac:dyDescent="0.3">
      <c r="B493" s="149"/>
    </row>
    <row r="494" spans="2:2" x14ac:dyDescent="0.3">
      <c r="B494" s="149"/>
    </row>
    <row r="495" spans="2:2" x14ac:dyDescent="0.3">
      <c r="B495" s="149"/>
    </row>
    <row r="496" spans="2:2" x14ac:dyDescent="0.3">
      <c r="B496" s="149"/>
    </row>
    <row r="497" spans="2:2" x14ac:dyDescent="0.3">
      <c r="B497" s="149"/>
    </row>
    <row r="498" spans="2:2" x14ac:dyDescent="0.3">
      <c r="B498" s="149"/>
    </row>
    <row r="499" spans="2:2" x14ac:dyDescent="0.3">
      <c r="B499" s="149"/>
    </row>
    <row r="500" spans="2:2" x14ac:dyDescent="0.3">
      <c r="B500" s="149"/>
    </row>
    <row r="501" spans="2:2" x14ac:dyDescent="0.3">
      <c r="B501" s="149"/>
    </row>
    <row r="502" spans="2:2" x14ac:dyDescent="0.3">
      <c r="B502" s="149"/>
    </row>
    <row r="503" spans="2:2" x14ac:dyDescent="0.3">
      <c r="B503" s="149"/>
    </row>
    <row r="504" spans="2:2" x14ac:dyDescent="0.3">
      <c r="B504" s="149"/>
    </row>
    <row r="505" spans="2:2" x14ac:dyDescent="0.3">
      <c r="B505" s="149"/>
    </row>
    <row r="506" spans="2:2" x14ac:dyDescent="0.3">
      <c r="B506" s="149"/>
    </row>
    <row r="507" spans="2:2" x14ac:dyDescent="0.3">
      <c r="B507" s="149"/>
    </row>
    <row r="508" spans="2:2" x14ac:dyDescent="0.3">
      <c r="B508" s="149"/>
    </row>
    <row r="509" spans="2:2" x14ac:dyDescent="0.3">
      <c r="B509" s="149"/>
    </row>
    <row r="510" spans="2:2" x14ac:dyDescent="0.3">
      <c r="B510" s="149"/>
    </row>
    <row r="511" spans="2:2" x14ac:dyDescent="0.3">
      <c r="B511" s="149"/>
    </row>
    <row r="512" spans="2:2" x14ac:dyDescent="0.3">
      <c r="B512" s="149"/>
    </row>
    <row r="513" spans="2:2" x14ac:dyDescent="0.3">
      <c r="B513" s="149"/>
    </row>
    <row r="514" spans="2:2" x14ac:dyDescent="0.3">
      <c r="B514" s="149"/>
    </row>
    <row r="515" spans="2:2" x14ac:dyDescent="0.3">
      <c r="B515" s="149"/>
    </row>
    <row r="516" spans="2:2" x14ac:dyDescent="0.3">
      <c r="B516" s="149"/>
    </row>
    <row r="517" spans="2:2" x14ac:dyDescent="0.3">
      <c r="B517" s="149"/>
    </row>
    <row r="518" spans="2:2" x14ac:dyDescent="0.3">
      <c r="B518" s="149"/>
    </row>
    <row r="519" spans="2:2" x14ac:dyDescent="0.3">
      <c r="B519" s="149"/>
    </row>
    <row r="520" spans="2:2" x14ac:dyDescent="0.3">
      <c r="B520" s="149"/>
    </row>
    <row r="521" spans="2:2" x14ac:dyDescent="0.3">
      <c r="B521" s="149"/>
    </row>
    <row r="522" spans="2:2" x14ac:dyDescent="0.3">
      <c r="B522" s="149"/>
    </row>
    <row r="523" spans="2:2" x14ac:dyDescent="0.3">
      <c r="B523" s="149"/>
    </row>
    <row r="524" spans="2:2" x14ac:dyDescent="0.3">
      <c r="B524" s="149"/>
    </row>
    <row r="525" spans="2:2" x14ac:dyDescent="0.3">
      <c r="B525" s="149"/>
    </row>
    <row r="526" spans="2:2" x14ac:dyDescent="0.3">
      <c r="B526" s="149"/>
    </row>
    <row r="527" spans="2:2" x14ac:dyDescent="0.3">
      <c r="B527" s="149"/>
    </row>
    <row r="528" spans="2:2" x14ac:dyDescent="0.3">
      <c r="B528" s="149"/>
    </row>
    <row r="529" spans="2:2" x14ac:dyDescent="0.3">
      <c r="B529" s="149"/>
    </row>
    <row r="530" spans="2:2" x14ac:dyDescent="0.3">
      <c r="B530" s="149"/>
    </row>
    <row r="531" spans="2:2" x14ac:dyDescent="0.3">
      <c r="B531" s="149"/>
    </row>
    <row r="532" spans="2:2" x14ac:dyDescent="0.3">
      <c r="B532" s="149"/>
    </row>
    <row r="533" spans="2:2" x14ac:dyDescent="0.3">
      <c r="B533" s="149"/>
    </row>
    <row r="534" spans="2:2" x14ac:dyDescent="0.3">
      <c r="B534" s="149"/>
    </row>
    <row r="535" spans="2:2" x14ac:dyDescent="0.3">
      <c r="B535" s="149"/>
    </row>
    <row r="536" spans="2:2" x14ac:dyDescent="0.3">
      <c r="B536" s="149"/>
    </row>
    <row r="537" spans="2:2" x14ac:dyDescent="0.3">
      <c r="B537" s="149"/>
    </row>
    <row r="538" spans="2:2" x14ac:dyDescent="0.3">
      <c r="B538" s="149"/>
    </row>
    <row r="539" spans="2:2" x14ac:dyDescent="0.3">
      <c r="B539" s="149"/>
    </row>
    <row r="540" spans="2:2" x14ac:dyDescent="0.3">
      <c r="B540" s="149"/>
    </row>
    <row r="541" spans="2:2" x14ac:dyDescent="0.3">
      <c r="B541" s="149"/>
    </row>
    <row r="542" spans="2:2" x14ac:dyDescent="0.3">
      <c r="B542" s="149"/>
    </row>
    <row r="543" spans="2:2" x14ac:dyDescent="0.3">
      <c r="B543" s="149"/>
    </row>
    <row r="544" spans="2:2" x14ac:dyDescent="0.3">
      <c r="B544" s="149"/>
    </row>
    <row r="545" spans="2:2" x14ac:dyDescent="0.3">
      <c r="B545" s="149"/>
    </row>
    <row r="546" spans="2:2" x14ac:dyDescent="0.3">
      <c r="B546" s="149"/>
    </row>
    <row r="547" spans="2:2" x14ac:dyDescent="0.3">
      <c r="B547" s="149"/>
    </row>
    <row r="548" spans="2:2" x14ac:dyDescent="0.3">
      <c r="B548" s="149"/>
    </row>
    <row r="549" spans="2:2" x14ac:dyDescent="0.3">
      <c r="B549" s="149"/>
    </row>
    <row r="550" spans="2:2" x14ac:dyDescent="0.3">
      <c r="B550" s="149"/>
    </row>
    <row r="551" spans="2:2" x14ac:dyDescent="0.3">
      <c r="B551" s="149"/>
    </row>
    <row r="552" spans="2:2" x14ac:dyDescent="0.3">
      <c r="B552" s="149"/>
    </row>
    <row r="553" spans="2:2" x14ac:dyDescent="0.3">
      <c r="B553" s="149"/>
    </row>
    <row r="554" spans="2:2" x14ac:dyDescent="0.3">
      <c r="B554" s="149"/>
    </row>
    <row r="555" spans="2:2" x14ac:dyDescent="0.3">
      <c r="B555" s="149"/>
    </row>
    <row r="556" spans="2:2" x14ac:dyDescent="0.3">
      <c r="B556" s="149"/>
    </row>
    <row r="557" spans="2:2" x14ac:dyDescent="0.3">
      <c r="B557" s="149"/>
    </row>
    <row r="558" spans="2:2" x14ac:dyDescent="0.3">
      <c r="B558" s="149"/>
    </row>
    <row r="559" spans="2:2" x14ac:dyDescent="0.3">
      <c r="B559" s="149"/>
    </row>
    <row r="560" spans="2:2" x14ac:dyDescent="0.3">
      <c r="B560" s="149"/>
    </row>
    <row r="561" spans="2:2" x14ac:dyDescent="0.3">
      <c r="B561" s="149"/>
    </row>
    <row r="562" spans="2:2" x14ac:dyDescent="0.3">
      <c r="B562" s="149"/>
    </row>
    <row r="563" spans="2:2" x14ac:dyDescent="0.3">
      <c r="B563" s="149"/>
    </row>
    <row r="564" spans="2:2" x14ac:dyDescent="0.3">
      <c r="B564" s="149"/>
    </row>
    <row r="565" spans="2:2" x14ac:dyDescent="0.3">
      <c r="B565" s="149"/>
    </row>
    <row r="566" spans="2:2" x14ac:dyDescent="0.3">
      <c r="B566" s="149"/>
    </row>
    <row r="567" spans="2:2" x14ac:dyDescent="0.3">
      <c r="B567" s="149"/>
    </row>
    <row r="568" spans="2:2" x14ac:dyDescent="0.3">
      <c r="B568" s="149"/>
    </row>
    <row r="569" spans="2:2" x14ac:dyDescent="0.3">
      <c r="B569" s="149"/>
    </row>
    <row r="570" spans="2:2" x14ac:dyDescent="0.3">
      <c r="B570" s="149"/>
    </row>
    <row r="571" spans="2:2" x14ac:dyDescent="0.3">
      <c r="B571" s="149"/>
    </row>
    <row r="572" spans="2:2" x14ac:dyDescent="0.3">
      <c r="B572" s="149"/>
    </row>
    <row r="573" spans="2:2" x14ac:dyDescent="0.3">
      <c r="B573" s="149"/>
    </row>
    <row r="574" spans="2:2" x14ac:dyDescent="0.3">
      <c r="B574" s="149"/>
    </row>
    <row r="575" spans="2:2" x14ac:dyDescent="0.3">
      <c r="B575" s="149"/>
    </row>
    <row r="576" spans="2:2" x14ac:dyDescent="0.3">
      <c r="B576" s="149"/>
    </row>
    <row r="577" spans="2:2" x14ac:dyDescent="0.3">
      <c r="B577" s="149"/>
    </row>
    <row r="578" spans="2:2" x14ac:dyDescent="0.3">
      <c r="B578" s="149"/>
    </row>
    <row r="579" spans="2:2" x14ac:dyDescent="0.3">
      <c r="B579" s="149"/>
    </row>
    <row r="580" spans="2:2" x14ac:dyDescent="0.3">
      <c r="B580" s="149"/>
    </row>
    <row r="581" spans="2:2" x14ac:dyDescent="0.3">
      <c r="B581" s="149"/>
    </row>
    <row r="582" spans="2:2" x14ac:dyDescent="0.3">
      <c r="B582" s="149"/>
    </row>
    <row r="583" spans="2:2" x14ac:dyDescent="0.3">
      <c r="B583" s="149"/>
    </row>
    <row r="584" spans="2:2" x14ac:dyDescent="0.3">
      <c r="B584" s="149"/>
    </row>
    <row r="585" spans="2:2" x14ac:dyDescent="0.3">
      <c r="B585" s="149"/>
    </row>
    <row r="586" spans="2:2" x14ac:dyDescent="0.3">
      <c r="B586" s="149"/>
    </row>
    <row r="587" spans="2:2" x14ac:dyDescent="0.3">
      <c r="B587" s="149"/>
    </row>
    <row r="588" spans="2:2" x14ac:dyDescent="0.3">
      <c r="B588" s="149"/>
    </row>
    <row r="589" spans="2:2" x14ac:dyDescent="0.3">
      <c r="B589" s="149"/>
    </row>
    <row r="590" spans="2:2" x14ac:dyDescent="0.3">
      <c r="B590" s="149"/>
    </row>
    <row r="591" spans="2:2" x14ac:dyDescent="0.3">
      <c r="B591" s="149"/>
    </row>
    <row r="592" spans="2:2" x14ac:dyDescent="0.3">
      <c r="B592" s="149"/>
    </row>
    <row r="593" spans="2:2" x14ac:dyDescent="0.3">
      <c r="B593" s="149"/>
    </row>
    <row r="594" spans="2:2" x14ac:dyDescent="0.3">
      <c r="B594" s="149"/>
    </row>
    <row r="595" spans="2:2" x14ac:dyDescent="0.3">
      <c r="B595" s="149"/>
    </row>
    <row r="596" spans="2:2" x14ac:dyDescent="0.3">
      <c r="B596" s="149"/>
    </row>
    <row r="597" spans="2:2" x14ac:dyDescent="0.3">
      <c r="B597" s="149"/>
    </row>
    <row r="598" spans="2:2" x14ac:dyDescent="0.3">
      <c r="B598" s="149"/>
    </row>
    <row r="599" spans="2:2" x14ac:dyDescent="0.3">
      <c r="B599" s="149"/>
    </row>
    <row r="600" spans="2:2" x14ac:dyDescent="0.3">
      <c r="B600" s="149"/>
    </row>
    <row r="601" spans="2:2" x14ac:dyDescent="0.3">
      <c r="B601" s="149"/>
    </row>
    <row r="602" spans="2:2" x14ac:dyDescent="0.3">
      <c r="B602" s="149"/>
    </row>
    <row r="603" spans="2:2" x14ac:dyDescent="0.3">
      <c r="B603" s="149"/>
    </row>
    <row r="604" spans="2:2" x14ac:dyDescent="0.3">
      <c r="B604" s="149"/>
    </row>
    <row r="605" spans="2:2" x14ac:dyDescent="0.3">
      <c r="B605" s="149"/>
    </row>
    <row r="606" spans="2:2" x14ac:dyDescent="0.3">
      <c r="B606" s="149"/>
    </row>
    <row r="607" spans="2:2" x14ac:dyDescent="0.3">
      <c r="B607" s="149"/>
    </row>
    <row r="608" spans="2:2" x14ac:dyDescent="0.3">
      <c r="B608" s="149"/>
    </row>
    <row r="609" spans="2:2" x14ac:dyDescent="0.3">
      <c r="B609" s="149"/>
    </row>
    <row r="610" spans="2:2" x14ac:dyDescent="0.3">
      <c r="B610" s="149"/>
    </row>
    <row r="611" spans="2:2" x14ac:dyDescent="0.3">
      <c r="B611" s="149"/>
    </row>
    <row r="612" spans="2:2" x14ac:dyDescent="0.3">
      <c r="B612" s="149"/>
    </row>
    <row r="613" spans="2:2" x14ac:dyDescent="0.3">
      <c r="B613" s="149"/>
    </row>
    <row r="614" spans="2:2" x14ac:dyDescent="0.3">
      <c r="B614" s="149"/>
    </row>
    <row r="615" spans="2:2" x14ac:dyDescent="0.3">
      <c r="B615" s="149"/>
    </row>
    <row r="616" spans="2:2" x14ac:dyDescent="0.3">
      <c r="B616" s="149"/>
    </row>
    <row r="617" spans="2:2" x14ac:dyDescent="0.3">
      <c r="B617" s="149"/>
    </row>
    <row r="618" spans="2:2" x14ac:dyDescent="0.3">
      <c r="B618" s="149"/>
    </row>
    <row r="619" spans="2:2" x14ac:dyDescent="0.3">
      <c r="B619" s="149"/>
    </row>
    <row r="620" spans="2:2" x14ac:dyDescent="0.3">
      <c r="B620" s="149"/>
    </row>
    <row r="621" spans="2:2" x14ac:dyDescent="0.3">
      <c r="B621" s="149"/>
    </row>
    <row r="622" spans="2:2" x14ac:dyDescent="0.3">
      <c r="B622" s="149"/>
    </row>
    <row r="623" spans="2:2" x14ac:dyDescent="0.3">
      <c r="B623" s="149"/>
    </row>
    <row r="624" spans="2:2" x14ac:dyDescent="0.3">
      <c r="B624" s="149"/>
    </row>
    <row r="625" spans="2:2" x14ac:dyDescent="0.3">
      <c r="B625" s="149"/>
    </row>
    <row r="626" spans="2:2" x14ac:dyDescent="0.3">
      <c r="B626" s="149"/>
    </row>
    <row r="627" spans="2:2" x14ac:dyDescent="0.3">
      <c r="B627" s="149"/>
    </row>
    <row r="628" spans="2:2" x14ac:dyDescent="0.3">
      <c r="B628" s="149"/>
    </row>
    <row r="629" spans="2:2" x14ac:dyDescent="0.3">
      <c r="B629" s="149"/>
    </row>
    <row r="630" spans="2:2" x14ac:dyDescent="0.3">
      <c r="B630" s="149"/>
    </row>
    <row r="631" spans="2:2" x14ac:dyDescent="0.3">
      <c r="B631" s="149"/>
    </row>
    <row r="632" spans="2:2" x14ac:dyDescent="0.3">
      <c r="B632" s="149"/>
    </row>
    <row r="633" spans="2:2" x14ac:dyDescent="0.3">
      <c r="B633" s="149"/>
    </row>
    <row r="634" spans="2:2" x14ac:dyDescent="0.3">
      <c r="B634" s="149"/>
    </row>
    <row r="635" spans="2:2" x14ac:dyDescent="0.3">
      <c r="B635" s="149"/>
    </row>
    <row r="636" spans="2:2" x14ac:dyDescent="0.3">
      <c r="B636" s="149"/>
    </row>
    <row r="637" spans="2:2" x14ac:dyDescent="0.3">
      <c r="B637" s="149"/>
    </row>
    <row r="638" spans="2:2" x14ac:dyDescent="0.3">
      <c r="B638" s="149"/>
    </row>
    <row r="639" spans="2:2" x14ac:dyDescent="0.3">
      <c r="B639" s="149"/>
    </row>
    <row r="640" spans="2:2" x14ac:dyDescent="0.3">
      <c r="B640" s="149"/>
    </row>
    <row r="641" spans="2:2" x14ac:dyDescent="0.3">
      <c r="B641" s="149"/>
    </row>
    <row r="642" spans="2:2" x14ac:dyDescent="0.3">
      <c r="B642" s="149"/>
    </row>
    <row r="643" spans="2:2" x14ac:dyDescent="0.3">
      <c r="B643" s="149"/>
    </row>
    <row r="644" spans="2:2" x14ac:dyDescent="0.3">
      <c r="B644" s="149"/>
    </row>
    <row r="645" spans="2:2" x14ac:dyDescent="0.3">
      <c r="B645" s="149"/>
    </row>
    <row r="646" spans="2:2" x14ac:dyDescent="0.3">
      <c r="B646" s="149"/>
    </row>
    <row r="647" spans="2:2" x14ac:dyDescent="0.3">
      <c r="B647" s="149"/>
    </row>
    <row r="648" spans="2:2" x14ac:dyDescent="0.3">
      <c r="B648" s="149"/>
    </row>
    <row r="649" spans="2:2" x14ac:dyDescent="0.3">
      <c r="B649" s="149"/>
    </row>
    <row r="650" spans="2:2" x14ac:dyDescent="0.3">
      <c r="B650" s="149"/>
    </row>
    <row r="651" spans="2:2" x14ac:dyDescent="0.3">
      <c r="B651" s="149"/>
    </row>
    <row r="652" spans="2:2" x14ac:dyDescent="0.3">
      <c r="B652" s="149"/>
    </row>
    <row r="653" spans="2:2" x14ac:dyDescent="0.3">
      <c r="B653" s="149"/>
    </row>
    <row r="654" spans="2:2" x14ac:dyDescent="0.3">
      <c r="B654" s="149"/>
    </row>
    <row r="655" spans="2:2" x14ac:dyDescent="0.3">
      <c r="B655" s="149"/>
    </row>
    <row r="656" spans="2:2" x14ac:dyDescent="0.3">
      <c r="B656" s="149"/>
    </row>
    <row r="657" spans="2:2" x14ac:dyDescent="0.3">
      <c r="B657" s="149"/>
    </row>
    <row r="658" spans="2:2" x14ac:dyDescent="0.3">
      <c r="B658" s="149"/>
    </row>
    <row r="659" spans="2:2" x14ac:dyDescent="0.3">
      <c r="B659" s="149"/>
    </row>
    <row r="660" spans="2:2" x14ac:dyDescent="0.3">
      <c r="B660" s="149"/>
    </row>
    <row r="661" spans="2:2" x14ac:dyDescent="0.3">
      <c r="B661" s="149"/>
    </row>
    <row r="662" spans="2:2" x14ac:dyDescent="0.3">
      <c r="B662" s="149"/>
    </row>
    <row r="663" spans="2:2" x14ac:dyDescent="0.3">
      <c r="B663" s="149"/>
    </row>
    <row r="664" spans="2:2" x14ac:dyDescent="0.3">
      <c r="B664" s="149"/>
    </row>
    <row r="665" spans="2:2" x14ac:dyDescent="0.3">
      <c r="B665" s="149"/>
    </row>
    <row r="666" spans="2:2" x14ac:dyDescent="0.3">
      <c r="B666" s="149"/>
    </row>
    <row r="667" spans="2:2" x14ac:dyDescent="0.3">
      <c r="B667" s="149"/>
    </row>
    <row r="668" spans="2:2" x14ac:dyDescent="0.3">
      <c r="B668" s="149"/>
    </row>
    <row r="669" spans="2:2" x14ac:dyDescent="0.3">
      <c r="B669" s="149"/>
    </row>
    <row r="670" spans="2:2" x14ac:dyDescent="0.3">
      <c r="B670" s="149"/>
    </row>
    <row r="671" spans="2:2" x14ac:dyDescent="0.3">
      <c r="B671" s="149"/>
    </row>
    <row r="672" spans="2:2" x14ac:dyDescent="0.3">
      <c r="B672" s="149"/>
    </row>
    <row r="673" spans="2:2" x14ac:dyDescent="0.3">
      <c r="B673" s="149"/>
    </row>
    <row r="674" spans="2:2" x14ac:dyDescent="0.3">
      <c r="B674" s="149"/>
    </row>
    <row r="675" spans="2:2" x14ac:dyDescent="0.3">
      <c r="B675" s="149"/>
    </row>
    <row r="676" spans="2:2" x14ac:dyDescent="0.3">
      <c r="B676" s="149"/>
    </row>
    <row r="677" spans="2:2" x14ac:dyDescent="0.3">
      <c r="B677" s="149"/>
    </row>
    <row r="678" spans="2:2" x14ac:dyDescent="0.3">
      <c r="B678" s="149"/>
    </row>
    <row r="679" spans="2:2" x14ac:dyDescent="0.3">
      <c r="B679" s="149"/>
    </row>
    <row r="680" spans="2:2" x14ac:dyDescent="0.3">
      <c r="B680" s="149"/>
    </row>
    <row r="681" spans="2:2" x14ac:dyDescent="0.3">
      <c r="B681" s="149"/>
    </row>
    <row r="682" spans="2:2" x14ac:dyDescent="0.3">
      <c r="B682" s="149"/>
    </row>
    <row r="683" spans="2:2" x14ac:dyDescent="0.3">
      <c r="B683" s="149"/>
    </row>
    <row r="684" spans="2:2" x14ac:dyDescent="0.3">
      <c r="B684" s="149"/>
    </row>
    <row r="685" spans="2:2" x14ac:dyDescent="0.3">
      <c r="B685" s="149"/>
    </row>
    <row r="686" spans="2:2" x14ac:dyDescent="0.3">
      <c r="B686" s="149"/>
    </row>
    <row r="687" spans="2:2" x14ac:dyDescent="0.3">
      <c r="B687" s="149"/>
    </row>
    <row r="688" spans="2:2" x14ac:dyDescent="0.3">
      <c r="B688" s="149"/>
    </row>
    <row r="689" spans="2:2" x14ac:dyDescent="0.3">
      <c r="B689" s="149"/>
    </row>
    <row r="690" spans="2:2" x14ac:dyDescent="0.3">
      <c r="B690" s="149"/>
    </row>
    <row r="691" spans="2:2" x14ac:dyDescent="0.3">
      <c r="B691" s="149"/>
    </row>
    <row r="692" spans="2:2" x14ac:dyDescent="0.3">
      <c r="B692" s="149"/>
    </row>
    <row r="693" spans="2:2" x14ac:dyDescent="0.3">
      <c r="B693" s="149"/>
    </row>
    <row r="694" spans="2:2" x14ac:dyDescent="0.3">
      <c r="B694" s="149"/>
    </row>
    <row r="695" spans="2:2" x14ac:dyDescent="0.3">
      <c r="B695" s="149"/>
    </row>
    <row r="696" spans="2:2" x14ac:dyDescent="0.3">
      <c r="B696" s="149"/>
    </row>
    <row r="697" spans="2:2" x14ac:dyDescent="0.3">
      <c r="B697" s="149"/>
    </row>
    <row r="698" spans="2:2" x14ac:dyDescent="0.3">
      <c r="B698" s="149"/>
    </row>
    <row r="699" spans="2:2" x14ac:dyDescent="0.3">
      <c r="B699" s="149"/>
    </row>
    <row r="700" spans="2:2" x14ac:dyDescent="0.3">
      <c r="B700" s="149"/>
    </row>
    <row r="701" spans="2:2" x14ac:dyDescent="0.3">
      <c r="B701" s="149"/>
    </row>
    <row r="702" spans="2:2" x14ac:dyDescent="0.3">
      <c r="B702" s="149"/>
    </row>
    <row r="703" spans="2:2" x14ac:dyDescent="0.3">
      <c r="B703" s="149"/>
    </row>
    <row r="704" spans="2:2" x14ac:dyDescent="0.3">
      <c r="B704" s="149"/>
    </row>
    <row r="705" spans="2:2" x14ac:dyDescent="0.3">
      <c r="B705" s="149"/>
    </row>
    <row r="706" spans="2:2" x14ac:dyDescent="0.3">
      <c r="B706" s="149"/>
    </row>
    <row r="707" spans="2:2" x14ac:dyDescent="0.3">
      <c r="B707" s="149"/>
    </row>
    <row r="708" spans="2:2" x14ac:dyDescent="0.3">
      <c r="B708" s="149"/>
    </row>
    <row r="709" spans="2:2" x14ac:dyDescent="0.3">
      <c r="B709" s="149"/>
    </row>
    <row r="710" spans="2:2" x14ac:dyDescent="0.3">
      <c r="B710" s="149"/>
    </row>
    <row r="711" spans="2:2" x14ac:dyDescent="0.3">
      <c r="B711" s="149"/>
    </row>
    <row r="712" spans="2:2" x14ac:dyDescent="0.3">
      <c r="B712" s="149"/>
    </row>
    <row r="713" spans="2:2" x14ac:dyDescent="0.3">
      <c r="B713" s="149"/>
    </row>
    <row r="714" spans="2:2" x14ac:dyDescent="0.3">
      <c r="B714" s="149"/>
    </row>
    <row r="715" spans="2:2" x14ac:dyDescent="0.3">
      <c r="B715" s="149"/>
    </row>
    <row r="716" spans="2:2" x14ac:dyDescent="0.3">
      <c r="B716" s="149"/>
    </row>
    <row r="717" spans="2:2" x14ac:dyDescent="0.3">
      <c r="B717" s="149"/>
    </row>
    <row r="718" spans="2:2" x14ac:dyDescent="0.3">
      <c r="B718" s="149"/>
    </row>
    <row r="719" spans="2:2" x14ac:dyDescent="0.3">
      <c r="B719" s="149"/>
    </row>
    <row r="720" spans="2:2" x14ac:dyDescent="0.3">
      <c r="B720" s="149"/>
    </row>
    <row r="721" spans="2:2" x14ac:dyDescent="0.3">
      <c r="B721" s="149"/>
    </row>
    <row r="722" spans="2:2" x14ac:dyDescent="0.3">
      <c r="B722" s="149"/>
    </row>
    <row r="723" spans="2:2" x14ac:dyDescent="0.3">
      <c r="B723" s="149"/>
    </row>
    <row r="724" spans="2:2" x14ac:dyDescent="0.3">
      <c r="B724" s="149"/>
    </row>
    <row r="725" spans="2:2" x14ac:dyDescent="0.3">
      <c r="B725" s="149"/>
    </row>
    <row r="726" spans="2:2" x14ac:dyDescent="0.3">
      <c r="B726" s="149"/>
    </row>
    <row r="727" spans="2:2" x14ac:dyDescent="0.3">
      <c r="B727" s="149"/>
    </row>
    <row r="728" spans="2:2" x14ac:dyDescent="0.3">
      <c r="B728" s="149"/>
    </row>
    <row r="729" spans="2:2" x14ac:dyDescent="0.3">
      <c r="B729" s="149"/>
    </row>
    <row r="730" spans="2:2" x14ac:dyDescent="0.3">
      <c r="B730" s="149"/>
    </row>
    <row r="731" spans="2:2" x14ac:dyDescent="0.3">
      <c r="B731" s="149"/>
    </row>
    <row r="732" spans="2:2" x14ac:dyDescent="0.3">
      <c r="B732" s="149"/>
    </row>
    <row r="733" spans="2:2" x14ac:dyDescent="0.3">
      <c r="B733" s="149"/>
    </row>
    <row r="734" spans="2:2" x14ac:dyDescent="0.3">
      <c r="B734" s="149"/>
    </row>
    <row r="735" spans="2:2" x14ac:dyDescent="0.3">
      <c r="B735" s="149"/>
    </row>
    <row r="736" spans="2:2" x14ac:dyDescent="0.3">
      <c r="B736" s="149"/>
    </row>
    <row r="737" spans="2:2" x14ac:dyDescent="0.3">
      <c r="B737" s="149"/>
    </row>
    <row r="738" spans="2:2" x14ac:dyDescent="0.3">
      <c r="B738" s="149"/>
    </row>
    <row r="739" spans="2:2" x14ac:dyDescent="0.3">
      <c r="B739" s="149"/>
    </row>
    <row r="740" spans="2:2" x14ac:dyDescent="0.3">
      <c r="B740" s="149"/>
    </row>
    <row r="741" spans="2:2" x14ac:dyDescent="0.3">
      <c r="B741" s="149"/>
    </row>
    <row r="742" spans="2:2" x14ac:dyDescent="0.3">
      <c r="B742" s="149"/>
    </row>
    <row r="743" spans="2:2" x14ac:dyDescent="0.3">
      <c r="B743" s="149"/>
    </row>
    <row r="744" spans="2:2" x14ac:dyDescent="0.3">
      <c r="B744" s="149"/>
    </row>
    <row r="745" spans="2:2" x14ac:dyDescent="0.3">
      <c r="B745" s="149"/>
    </row>
    <row r="746" spans="2:2" x14ac:dyDescent="0.3">
      <c r="B746" s="149"/>
    </row>
    <row r="747" spans="2:2" x14ac:dyDescent="0.3">
      <c r="B747" s="149"/>
    </row>
    <row r="748" spans="2:2" x14ac:dyDescent="0.3">
      <c r="B748" s="149"/>
    </row>
    <row r="749" spans="2:2" x14ac:dyDescent="0.3">
      <c r="B749" s="149"/>
    </row>
    <row r="750" spans="2:2" x14ac:dyDescent="0.3">
      <c r="B750" s="149"/>
    </row>
    <row r="751" spans="2:2" x14ac:dyDescent="0.3">
      <c r="B751" s="149"/>
    </row>
    <row r="752" spans="2:2" x14ac:dyDescent="0.3">
      <c r="B752" s="149"/>
    </row>
    <row r="753" spans="2:2" x14ac:dyDescent="0.3">
      <c r="B753" s="149"/>
    </row>
    <row r="754" spans="2:2" x14ac:dyDescent="0.3">
      <c r="B754" s="149"/>
    </row>
    <row r="755" spans="2:2" x14ac:dyDescent="0.3">
      <c r="B755" s="149"/>
    </row>
    <row r="756" spans="2:2" x14ac:dyDescent="0.3">
      <c r="B756" s="149"/>
    </row>
    <row r="757" spans="2:2" x14ac:dyDescent="0.3">
      <c r="B757" s="149"/>
    </row>
    <row r="758" spans="2:2" x14ac:dyDescent="0.3">
      <c r="B758" s="149"/>
    </row>
    <row r="759" spans="2:2" x14ac:dyDescent="0.3">
      <c r="B759" s="149"/>
    </row>
    <row r="760" spans="2:2" x14ac:dyDescent="0.3">
      <c r="B760" s="149"/>
    </row>
    <row r="761" spans="2:2" x14ac:dyDescent="0.3">
      <c r="B761" s="149"/>
    </row>
    <row r="762" spans="2:2" x14ac:dyDescent="0.3">
      <c r="B762" s="149"/>
    </row>
    <row r="763" spans="2:2" x14ac:dyDescent="0.3">
      <c r="B763" s="149"/>
    </row>
    <row r="764" spans="2:2" x14ac:dyDescent="0.3">
      <c r="B764" s="149"/>
    </row>
    <row r="765" spans="2:2" x14ac:dyDescent="0.3">
      <c r="B765" s="149"/>
    </row>
    <row r="766" spans="2:2" x14ac:dyDescent="0.3">
      <c r="B766" s="149"/>
    </row>
    <row r="767" spans="2:2" x14ac:dyDescent="0.3">
      <c r="B767" s="149"/>
    </row>
    <row r="768" spans="2:2" x14ac:dyDescent="0.3">
      <c r="B768" s="149"/>
    </row>
    <row r="769" spans="2:2" x14ac:dyDescent="0.3">
      <c r="B769" s="149"/>
    </row>
    <row r="770" spans="2:2" x14ac:dyDescent="0.3">
      <c r="B770" s="149"/>
    </row>
    <row r="771" spans="2:2" x14ac:dyDescent="0.3">
      <c r="B771" s="149"/>
    </row>
    <row r="772" spans="2:2" x14ac:dyDescent="0.3">
      <c r="B772" s="149"/>
    </row>
    <row r="773" spans="2:2" x14ac:dyDescent="0.3">
      <c r="B773" s="149"/>
    </row>
    <row r="774" spans="2:2" x14ac:dyDescent="0.3">
      <c r="B774" s="149"/>
    </row>
    <row r="775" spans="2:2" x14ac:dyDescent="0.3">
      <c r="B775" s="149"/>
    </row>
    <row r="776" spans="2:2" x14ac:dyDescent="0.3">
      <c r="B776" s="149"/>
    </row>
    <row r="777" spans="2:2" x14ac:dyDescent="0.3">
      <c r="B777" s="149"/>
    </row>
    <row r="778" spans="2:2" x14ac:dyDescent="0.3">
      <c r="B778" s="149"/>
    </row>
    <row r="779" spans="2:2" x14ac:dyDescent="0.3">
      <c r="B779" s="149"/>
    </row>
    <row r="780" spans="2:2" x14ac:dyDescent="0.3">
      <c r="B780" s="149"/>
    </row>
    <row r="781" spans="2:2" x14ac:dyDescent="0.3">
      <c r="B781" s="149"/>
    </row>
    <row r="782" spans="2:2" x14ac:dyDescent="0.3">
      <c r="B782" s="149"/>
    </row>
    <row r="783" spans="2:2" x14ac:dyDescent="0.3">
      <c r="B783" s="149"/>
    </row>
    <row r="784" spans="2:2" x14ac:dyDescent="0.3">
      <c r="B784" s="149"/>
    </row>
    <row r="785" spans="2:2" x14ac:dyDescent="0.3">
      <c r="B785" s="149"/>
    </row>
    <row r="786" spans="2:2" x14ac:dyDescent="0.3">
      <c r="B786" s="149"/>
    </row>
    <row r="787" spans="2:2" x14ac:dyDescent="0.3">
      <c r="B787" s="149"/>
    </row>
    <row r="788" spans="2:2" x14ac:dyDescent="0.3">
      <c r="B788" s="149"/>
    </row>
    <row r="789" spans="2:2" x14ac:dyDescent="0.3">
      <c r="B789" s="149"/>
    </row>
    <row r="790" spans="2:2" x14ac:dyDescent="0.3">
      <c r="B790" s="149"/>
    </row>
    <row r="791" spans="2:2" x14ac:dyDescent="0.3">
      <c r="B791" s="149"/>
    </row>
    <row r="792" spans="2:2" x14ac:dyDescent="0.3">
      <c r="B792" s="149"/>
    </row>
    <row r="793" spans="2:2" x14ac:dyDescent="0.3">
      <c r="B793" s="149"/>
    </row>
    <row r="794" spans="2:2" x14ac:dyDescent="0.3">
      <c r="B794" s="149"/>
    </row>
    <row r="795" spans="2:2" x14ac:dyDescent="0.3">
      <c r="B795" s="149"/>
    </row>
    <row r="796" spans="2:2" x14ac:dyDescent="0.3">
      <c r="B796" s="149"/>
    </row>
    <row r="797" spans="2:2" x14ac:dyDescent="0.3">
      <c r="B797" s="149"/>
    </row>
    <row r="798" spans="2:2" x14ac:dyDescent="0.3">
      <c r="B798" s="149"/>
    </row>
    <row r="799" spans="2:2" x14ac:dyDescent="0.3">
      <c r="B799" s="149"/>
    </row>
    <row r="800" spans="2:2" x14ac:dyDescent="0.3">
      <c r="B800" s="149"/>
    </row>
    <row r="801" spans="2:2" x14ac:dyDescent="0.3">
      <c r="B801" s="149"/>
    </row>
    <row r="802" spans="2:2" x14ac:dyDescent="0.3">
      <c r="B802" s="149"/>
    </row>
    <row r="803" spans="2:2" x14ac:dyDescent="0.3">
      <c r="B803" s="149"/>
    </row>
    <row r="804" spans="2:2" x14ac:dyDescent="0.3">
      <c r="B804" s="149"/>
    </row>
    <row r="805" spans="2:2" x14ac:dyDescent="0.3">
      <c r="B805" s="149"/>
    </row>
    <row r="806" spans="2:2" x14ac:dyDescent="0.3">
      <c r="B806" s="149"/>
    </row>
    <row r="807" spans="2:2" x14ac:dyDescent="0.3">
      <c r="B807" s="149"/>
    </row>
    <row r="808" spans="2:2" x14ac:dyDescent="0.3">
      <c r="B808" s="149"/>
    </row>
    <row r="809" spans="2:2" x14ac:dyDescent="0.3">
      <c r="B809" s="149"/>
    </row>
    <row r="810" spans="2:2" x14ac:dyDescent="0.3">
      <c r="B810" s="149"/>
    </row>
    <row r="811" spans="2:2" x14ac:dyDescent="0.3">
      <c r="B811" s="149"/>
    </row>
    <row r="812" spans="2:2" x14ac:dyDescent="0.3">
      <c r="B812" s="149"/>
    </row>
    <row r="813" spans="2:2" x14ac:dyDescent="0.3">
      <c r="B813" s="149"/>
    </row>
    <row r="814" spans="2:2" x14ac:dyDescent="0.3">
      <c r="B814" s="149"/>
    </row>
    <row r="815" spans="2:2" x14ac:dyDescent="0.3">
      <c r="B815" s="149"/>
    </row>
    <row r="816" spans="2:2" x14ac:dyDescent="0.3">
      <c r="B816" s="149"/>
    </row>
    <row r="817" spans="2:2" x14ac:dyDescent="0.3">
      <c r="B817" s="149"/>
    </row>
    <row r="818" spans="2:2" x14ac:dyDescent="0.3">
      <c r="B818" s="149"/>
    </row>
    <row r="819" spans="2:2" x14ac:dyDescent="0.3">
      <c r="B819" s="149"/>
    </row>
    <row r="820" spans="2:2" x14ac:dyDescent="0.3">
      <c r="B820" s="149"/>
    </row>
    <row r="821" spans="2:2" x14ac:dyDescent="0.3">
      <c r="B821" s="149"/>
    </row>
    <row r="822" spans="2:2" x14ac:dyDescent="0.3">
      <c r="B822" s="149"/>
    </row>
    <row r="823" spans="2:2" x14ac:dyDescent="0.3">
      <c r="B823" s="149"/>
    </row>
    <row r="824" spans="2:2" x14ac:dyDescent="0.3">
      <c r="B824" s="149"/>
    </row>
    <row r="825" spans="2:2" x14ac:dyDescent="0.3">
      <c r="B825" s="149"/>
    </row>
    <row r="826" spans="2:2" x14ac:dyDescent="0.3">
      <c r="B826" s="149"/>
    </row>
    <row r="827" spans="2:2" x14ac:dyDescent="0.3">
      <c r="B827" s="149"/>
    </row>
    <row r="828" spans="2:2" x14ac:dyDescent="0.3">
      <c r="B828" s="149"/>
    </row>
    <row r="829" spans="2:2" x14ac:dyDescent="0.3">
      <c r="B829" s="149"/>
    </row>
    <row r="830" spans="2:2" x14ac:dyDescent="0.3">
      <c r="B830" s="149"/>
    </row>
    <row r="831" spans="2:2" x14ac:dyDescent="0.3">
      <c r="B831" s="149"/>
    </row>
    <row r="832" spans="2:2" x14ac:dyDescent="0.3">
      <c r="B832" s="149"/>
    </row>
    <row r="833" spans="2:2" x14ac:dyDescent="0.3">
      <c r="B833" s="149"/>
    </row>
    <row r="834" spans="2:2" x14ac:dyDescent="0.3">
      <c r="B834" s="149"/>
    </row>
    <row r="835" spans="2:2" x14ac:dyDescent="0.3">
      <c r="B835" s="149"/>
    </row>
    <row r="836" spans="2:2" x14ac:dyDescent="0.3">
      <c r="B836" s="149"/>
    </row>
    <row r="837" spans="2:2" x14ac:dyDescent="0.3">
      <c r="B837" s="149"/>
    </row>
    <row r="838" spans="2:2" x14ac:dyDescent="0.3">
      <c r="B838" s="149"/>
    </row>
    <row r="839" spans="2:2" x14ac:dyDescent="0.3">
      <c r="B839" s="149"/>
    </row>
    <row r="840" spans="2:2" x14ac:dyDescent="0.3">
      <c r="B840" s="149"/>
    </row>
    <row r="841" spans="2:2" x14ac:dyDescent="0.3">
      <c r="B841" s="149"/>
    </row>
    <row r="842" spans="2:2" x14ac:dyDescent="0.3">
      <c r="B842" s="149"/>
    </row>
    <row r="843" spans="2:2" x14ac:dyDescent="0.3">
      <c r="B843" s="149"/>
    </row>
    <row r="844" spans="2:2" x14ac:dyDescent="0.3">
      <c r="B844" s="149"/>
    </row>
    <row r="845" spans="2:2" x14ac:dyDescent="0.3">
      <c r="B845" s="149"/>
    </row>
    <row r="846" spans="2:2" x14ac:dyDescent="0.3">
      <c r="B846" s="149"/>
    </row>
    <row r="847" spans="2:2" x14ac:dyDescent="0.3">
      <c r="B847" s="149"/>
    </row>
    <row r="848" spans="2:2" x14ac:dyDescent="0.3">
      <c r="B848" s="149"/>
    </row>
    <row r="849" spans="2:2" x14ac:dyDescent="0.3">
      <c r="B849" s="149"/>
    </row>
    <row r="850" spans="2:2" x14ac:dyDescent="0.3">
      <c r="B850" s="149"/>
    </row>
    <row r="851" spans="2:2" x14ac:dyDescent="0.3">
      <c r="B851" s="149"/>
    </row>
    <row r="852" spans="2:2" x14ac:dyDescent="0.3">
      <c r="B852" s="149"/>
    </row>
    <row r="853" spans="2:2" x14ac:dyDescent="0.3">
      <c r="B853" s="149"/>
    </row>
    <row r="854" spans="2:2" x14ac:dyDescent="0.3">
      <c r="B854" s="149"/>
    </row>
    <row r="855" spans="2:2" x14ac:dyDescent="0.3">
      <c r="B855" s="149"/>
    </row>
    <row r="856" spans="2:2" x14ac:dyDescent="0.3">
      <c r="B856" s="149"/>
    </row>
    <row r="857" spans="2:2" x14ac:dyDescent="0.3">
      <c r="B857" s="149"/>
    </row>
    <row r="858" spans="2:2" x14ac:dyDescent="0.3">
      <c r="B858" s="149"/>
    </row>
    <row r="859" spans="2:2" x14ac:dyDescent="0.3">
      <c r="B859" s="149"/>
    </row>
    <row r="860" spans="2:2" x14ac:dyDescent="0.3">
      <c r="B860" s="149"/>
    </row>
    <row r="861" spans="2:2" x14ac:dyDescent="0.3">
      <c r="B861" s="149"/>
    </row>
    <row r="862" spans="2:2" x14ac:dyDescent="0.3">
      <c r="B862" s="149"/>
    </row>
    <row r="863" spans="2:2" x14ac:dyDescent="0.3">
      <c r="B863" s="149"/>
    </row>
    <row r="864" spans="2:2" x14ac:dyDescent="0.3">
      <c r="B864" s="149"/>
    </row>
    <row r="865" spans="2:2" x14ac:dyDescent="0.3">
      <c r="B865" s="149"/>
    </row>
    <row r="866" spans="2:2" x14ac:dyDescent="0.3">
      <c r="B866" s="149"/>
    </row>
    <row r="867" spans="2:2" x14ac:dyDescent="0.3">
      <c r="B867" s="149"/>
    </row>
    <row r="868" spans="2:2" x14ac:dyDescent="0.3">
      <c r="B868" s="149"/>
    </row>
    <row r="869" spans="2:2" x14ac:dyDescent="0.3">
      <c r="B869" s="149"/>
    </row>
    <row r="870" spans="2:2" x14ac:dyDescent="0.3">
      <c r="B870" s="149"/>
    </row>
    <row r="871" spans="2:2" x14ac:dyDescent="0.3">
      <c r="B871" s="149"/>
    </row>
    <row r="872" spans="2:2" x14ac:dyDescent="0.3">
      <c r="B872" s="149"/>
    </row>
    <row r="873" spans="2:2" x14ac:dyDescent="0.3">
      <c r="B873" s="149"/>
    </row>
    <row r="874" spans="2:2" x14ac:dyDescent="0.3">
      <c r="B874" s="149"/>
    </row>
    <row r="875" spans="2:2" x14ac:dyDescent="0.3">
      <c r="B875" s="149"/>
    </row>
    <row r="876" spans="2:2" x14ac:dyDescent="0.3">
      <c r="B876" s="149"/>
    </row>
    <row r="877" spans="2:2" x14ac:dyDescent="0.3">
      <c r="B877" s="149"/>
    </row>
    <row r="878" spans="2:2" x14ac:dyDescent="0.3">
      <c r="B878" s="149"/>
    </row>
    <row r="879" spans="2:2" x14ac:dyDescent="0.3">
      <c r="B879" s="149"/>
    </row>
    <row r="880" spans="2:2" x14ac:dyDescent="0.3">
      <c r="B880" s="149"/>
    </row>
    <row r="881" spans="2:2" x14ac:dyDescent="0.3">
      <c r="B881" s="149"/>
    </row>
    <row r="882" spans="2:2" x14ac:dyDescent="0.3">
      <c r="B882" s="149"/>
    </row>
    <row r="883" spans="2:2" x14ac:dyDescent="0.3">
      <c r="B883" s="149"/>
    </row>
    <row r="884" spans="2:2" x14ac:dyDescent="0.3">
      <c r="B884" s="149"/>
    </row>
    <row r="885" spans="2:2" x14ac:dyDescent="0.3">
      <c r="B885" s="149"/>
    </row>
    <row r="886" spans="2:2" x14ac:dyDescent="0.3">
      <c r="B886" s="149"/>
    </row>
    <row r="887" spans="2:2" x14ac:dyDescent="0.3">
      <c r="B887" s="149"/>
    </row>
    <row r="888" spans="2:2" x14ac:dyDescent="0.3">
      <c r="B888" s="149"/>
    </row>
    <row r="889" spans="2:2" x14ac:dyDescent="0.3">
      <c r="B889" s="149"/>
    </row>
    <row r="890" spans="2:2" x14ac:dyDescent="0.3">
      <c r="B890" s="149"/>
    </row>
    <row r="891" spans="2:2" x14ac:dyDescent="0.3">
      <c r="B891" s="149"/>
    </row>
    <row r="892" spans="2:2" x14ac:dyDescent="0.3">
      <c r="B892" s="149"/>
    </row>
    <row r="893" spans="2:2" x14ac:dyDescent="0.3">
      <c r="B893" s="149"/>
    </row>
    <row r="894" spans="2:2" x14ac:dyDescent="0.3">
      <c r="B894" s="149"/>
    </row>
    <row r="895" spans="2:2" x14ac:dyDescent="0.3">
      <c r="B895" s="149"/>
    </row>
    <row r="896" spans="2:2" x14ac:dyDescent="0.3">
      <c r="B896" s="149"/>
    </row>
    <row r="897" spans="2:2" x14ac:dyDescent="0.3">
      <c r="B897" s="149"/>
    </row>
    <row r="898" spans="2:2" x14ac:dyDescent="0.3">
      <c r="B898" s="149"/>
    </row>
    <row r="899" spans="2:2" x14ac:dyDescent="0.3">
      <c r="B899" s="149"/>
    </row>
    <row r="900" spans="2:2" x14ac:dyDescent="0.3">
      <c r="B900" s="149"/>
    </row>
    <row r="901" spans="2:2" x14ac:dyDescent="0.3">
      <c r="B901" s="149"/>
    </row>
    <row r="902" spans="2:2" x14ac:dyDescent="0.3">
      <c r="B902" s="149"/>
    </row>
    <row r="903" spans="2:2" x14ac:dyDescent="0.3">
      <c r="B903" s="149"/>
    </row>
    <row r="904" spans="2:2" x14ac:dyDescent="0.3">
      <c r="B904" s="149"/>
    </row>
    <row r="905" spans="2:2" x14ac:dyDescent="0.3">
      <c r="B905" s="149"/>
    </row>
    <row r="906" spans="2:2" x14ac:dyDescent="0.3">
      <c r="B906" s="149"/>
    </row>
    <row r="907" spans="2:2" x14ac:dyDescent="0.3">
      <c r="B907" s="149"/>
    </row>
    <row r="908" spans="2:2" x14ac:dyDescent="0.3">
      <c r="B908" s="149"/>
    </row>
    <row r="909" spans="2:2" x14ac:dyDescent="0.3">
      <c r="B909" s="149"/>
    </row>
    <row r="910" spans="2:2" x14ac:dyDescent="0.3">
      <c r="B910" s="149"/>
    </row>
    <row r="911" spans="2:2" x14ac:dyDescent="0.3">
      <c r="B911" s="149"/>
    </row>
    <row r="912" spans="2:2" x14ac:dyDescent="0.3">
      <c r="B912" s="149"/>
    </row>
    <row r="913" spans="2:2" x14ac:dyDescent="0.3">
      <c r="B913" s="149"/>
    </row>
    <row r="914" spans="2:2" x14ac:dyDescent="0.3">
      <c r="B914" s="149"/>
    </row>
    <row r="915" spans="2:2" x14ac:dyDescent="0.3">
      <c r="B915" s="149"/>
    </row>
    <row r="916" spans="2:2" x14ac:dyDescent="0.3">
      <c r="B916" s="149"/>
    </row>
    <row r="917" spans="2:2" x14ac:dyDescent="0.3">
      <c r="B917" s="149"/>
    </row>
    <row r="918" spans="2:2" x14ac:dyDescent="0.3">
      <c r="B918" s="149"/>
    </row>
    <row r="919" spans="2:2" x14ac:dyDescent="0.3">
      <c r="B919" s="149"/>
    </row>
    <row r="920" spans="2:2" x14ac:dyDescent="0.3">
      <c r="B920" s="149"/>
    </row>
    <row r="921" spans="2:2" x14ac:dyDescent="0.3">
      <c r="B921" s="149"/>
    </row>
    <row r="922" spans="2:2" x14ac:dyDescent="0.3">
      <c r="B922" s="149"/>
    </row>
    <row r="923" spans="2:2" x14ac:dyDescent="0.3">
      <c r="B923" s="149"/>
    </row>
    <row r="924" spans="2:2" x14ac:dyDescent="0.3">
      <c r="B924" s="149"/>
    </row>
    <row r="925" spans="2:2" x14ac:dyDescent="0.3">
      <c r="B925" s="149"/>
    </row>
    <row r="926" spans="2:2" x14ac:dyDescent="0.3">
      <c r="B926" s="149"/>
    </row>
    <row r="927" spans="2:2" x14ac:dyDescent="0.3">
      <c r="B927" s="149"/>
    </row>
    <row r="928" spans="2:2" x14ac:dyDescent="0.3">
      <c r="B928" s="149"/>
    </row>
    <row r="929" spans="2:2" x14ac:dyDescent="0.3">
      <c r="B929" s="149"/>
    </row>
    <row r="930" spans="2:2" x14ac:dyDescent="0.3">
      <c r="B930" s="149"/>
    </row>
    <row r="931" spans="2:2" x14ac:dyDescent="0.3">
      <c r="B931" s="149"/>
    </row>
    <row r="932" spans="2:2" x14ac:dyDescent="0.3">
      <c r="B932" s="149"/>
    </row>
    <row r="933" spans="2:2" x14ac:dyDescent="0.3">
      <c r="B933" s="149"/>
    </row>
    <row r="934" spans="2:2" x14ac:dyDescent="0.3">
      <c r="B934" s="149"/>
    </row>
    <row r="935" spans="2:2" x14ac:dyDescent="0.3">
      <c r="B935" s="149"/>
    </row>
    <row r="936" spans="2:2" x14ac:dyDescent="0.3">
      <c r="B936" s="149"/>
    </row>
    <row r="937" spans="2:2" x14ac:dyDescent="0.3">
      <c r="B937" s="149"/>
    </row>
    <row r="938" spans="2:2" x14ac:dyDescent="0.3">
      <c r="B938" s="149"/>
    </row>
    <row r="939" spans="2:2" x14ac:dyDescent="0.3">
      <c r="B939" s="149"/>
    </row>
    <row r="940" spans="2:2" x14ac:dyDescent="0.3">
      <c r="B940" s="149"/>
    </row>
    <row r="941" spans="2:2" x14ac:dyDescent="0.3">
      <c r="B941" s="149"/>
    </row>
    <row r="942" spans="2:2" x14ac:dyDescent="0.3">
      <c r="B942" s="149"/>
    </row>
    <row r="943" spans="2:2" x14ac:dyDescent="0.3">
      <c r="B943" s="149"/>
    </row>
    <row r="944" spans="2:2" x14ac:dyDescent="0.3">
      <c r="B944" s="149"/>
    </row>
    <row r="945" spans="2:2" x14ac:dyDescent="0.3">
      <c r="B945" s="149"/>
    </row>
    <row r="946" spans="2:2" x14ac:dyDescent="0.3">
      <c r="B946" s="149"/>
    </row>
    <row r="947" spans="2:2" x14ac:dyDescent="0.3">
      <c r="B947" s="149"/>
    </row>
    <row r="948" spans="2:2" x14ac:dyDescent="0.3">
      <c r="B948" s="149"/>
    </row>
    <row r="949" spans="2:2" x14ac:dyDescent="0.3">
      <c r="B949" s="149"/>
    </row>
    <row r="950" spans="2:2" x14ac:dyDescent="0.3">
      <c r="B950" s="149"/>
    </row>
    <row r="951" spans="2:2" x14ac:dyDescent="0.3">
      <c r="B951" s="149"/>
    </row>
    <row r="952" spans="2:2" x14ac:dyDescent="0.3">
      <c r="B952" s="149"/>
    </row>
    <row r="953" spans="2:2" x14ac:dyDescent="0.3">
      <c r="B953" s="149"/>
    </row>
    <row r="954" spans="2:2" x14ac:dyDescent="0.3">
      <c r="B954" s="149"/>
    </row>
    <row r="955" spans="2:2" x14ac:dyDescent="0.3">
      <c r="B955" s="149"/>
    </row>
    <row r="956" spans="2:2" x14ac:dyDescent="0.3">
      <c r="B956" s="149"/>
    </row>
    <row r="957" spans="2:2" x14ac:dyDescent="0.3">
      <c r="B957" s="149"/>
    </row>
    <row r="958" spans="2:2" x14ac:dyDescent="0.3">
      <c r="B958" s="149"/>
    </row>
    <row r="959" spans="2:2" x14ac:dyDescent="0.3">
      <c r="B959" s="149"/>
    </row>
    <row r="960" spans="2:2" x14ac:dyDescent="0.3">
      <c r="B960" s="149"/>
    </row>
    <row r="961" spans="2:2" x14ac:dyDescent="0.3">
      <c r="B961" s="149"/>
    </row>
    <row r="962" spans="2:2" x14ac:dyDescent="0.3">
      <c r="B962" s="149"/>
    </row>
    <row r="963" spans="2:2" x14ac:dyDescent="0.3">
      <c r="B963" s="149"/>
    </row>
    <row r="964" spans="2:2" x14ac:dyDescent="0.3">
      <c r="B964" s="149"/>
    </row>
    <row r="965" spans="2:2" x14ac:dyDescent="0.3">
      <c r="B965" s="149"/>
    </row>
    <row r="966" spans="2:2" x14ac:dyDescent="0.3">
      <c r="B966" s="149"/>
    </row>
    <row r="967" spans="2:2" x14ac:dyDescent="0.3">
      <c r="B967" s="149"/>
    </row>
    <row r="968" spans="2:2" x14ac:dyDescent="0.3">
      <c r="B968" s="149"/>
    </row>
    <row r="969" spans="2:2" x14ac:dyDescent="0.3">
      <c r="B969" s="149"/>
    </row>
    <row r="970" spans="2:2" x14ac:dyDescent="0.3">
      <c r="B970" s="149"/>
    </row>
    <row r="971" spans="2:2" x14ac:dyDescent="0.3">
      <c r="B971" s="149"/>
    </row>
    <row r="972" spans="2:2" x14ac:dyDescent="0.3">
      <c r="B972" s="149"/>
    </row>
    <row r="973" spans="2:2" x14ac:dyDescent="0.3">
      <c r="B973" s="149"/>
    </row>
    <row r="974" spans="2:2" x14ac:dyDescent="0.3">
      <c r="B974" s="149"/>
    </row>
    <row r="975" spans="2:2" x14ac:dyDescent="0.3">
      <c r="B975" s="149"/>
    </row>
    <row r="976" spans="2:2" x14ac:dyDescent="0.3">
      <c r="B976" s="149"/>
    </row>
    <row r="977" spans="2:2" x14ac:dyDescent="0.3">
      <c r="B977" s="149"/>
    </row>
    <row r="978" spans="2:2" x14ac:dyDescent="0.3">
      <c r="B978" s="149"/>
    </row>
    <row r="979" spans="2:2" x14ac:dyDescent="0.3">
      <c r="B979" s="149"/>
    </row>
    <row r="980" spans="2:2" x14ac:dyDescent="0.3">
      <c r="B980" s="149"/>
    </row>
    <row r="981" spans="2:2" x14ac:dyDescent="0.3">
      <c r="B981" s="149"/>
    </row>
    <row r="982" spans="2:2" x14ac:dyDescent="0.3">
      <c r="B982" s="149"/>
    </row>
    <row r="983" spans="2:2" x14ac:dyDescent="0.3">
      <c r="B983" s="149"/>
    </row>
    <row r="984" spans="2:2" x14ac:dyDescent="0.3">
      <c r="B984" s="149"/>
    </row>
    <row r="985" spans="2:2" x14ac:dyDescent="0.3">
      <c r="B985" s="149"/>
    </row>
    <row r="986" spans="2:2" x14ac:dyDescent="0.3">
      <c r="B986" s="149"/>
    </row>
    <row r="987" spans="2:2" x14ac:dyDescent="0.3">
      <c r="B987" s="149"/>
    </row>
    <row r="988" spans="2:2" x14ac:dyDescent="0.3">
      <c r="B988" s="149"/>
    </row>
    <row r="989" spans="2:2" x14ac:dyDescent="0.3">
      <c r="B989" s="149"/>
    </row>
    <row r="990" spans="2:2" x14ac:dyDescent="0.3">
      <c r="B990" s="149"/>
    </row>
    <row r="991" spans="2:2" x14ac:dyDescent="0.3">
      <c r="B991" s="149"/>
    </row>
    <row r="992" spans="2:2" x14ac:dyDescent="0.3">
      <c r="B992" s="149"/>
    </row>
    <row r="993" spans="2:2" x14ac:dyDescent="0.3">
      <c r="B993" s="149"/>
    </row>
    <row r="994" spans="2:2" x14ac:dyDescent="0.3">
      <c r="B994" s="149"/>
    </row>
    <row r="995" spans="2:2" x14ac:dyDescent="0.3">
      <c r="B995" s="149"/>
    </row>
    <row r="996" spans="2:2" x14ac:dyDescent="0.3">
      <c r="B996" s="149"/>
    </row>
    <row r="997" spans="2:2" x14ac:dyDescent="0.3">
      <c r="B997" s="149"/>
    </row>
    <row r="998" spans="2:2" x14ac:dyDescent="0.3">
      <c r="B998" s="149"/>
    </row>
    <row r="999" spans="2:2" x14ac:dyDescent="0.3">
      <c r="B999" s="149"/>
    </row>
    <row r="1000" spans="2:2" x14ac:dyDescent="0.3">
      <c r="B1000" s="149"/>
    </row>
    <row r="1001" spans="2:2" x14ac:dyDescent="0.3">
      <c r="B1001" s="149"/>
    </row>
    <row r="1002" spans="2:2" x14ac:dyDescent="0.3">
      <c r="B1002" s="149"/>
    </row>
    <row r="1003" spans="2:2" x14ac:dyDescent="0.3">
      <c r="B1003" s="149"/>
    </row>
    <row r="1004" spans="2:2" x14ac:dyDescent="0.3">
      <c r="B1004" s="149"/>
    </row>
    <row r="1005" spans="2:2" x14ac:dyDescent="0.3">
      <c r="B1005" s="149"/>
    </row>
    <row r="1006" spans="2:2" x14ac:dyDescent="0.3">
      <c r="B1006" s="149"/>
    </row>
    <row r="1007" spans="2:2" x14ac:dyDescent="0.3">
      <c r="B1007" s="149"/>
    </row>
    <row r="1008" spans="2:2" x14ac:dyDescent="0.3">
      <c r="B1008" s="149"/>
    </row>
    <row r="1009" spans="2:2" x14ac:dyDescent="0.3">
      <c r="B1009" s="149"/>
    </row>
    <row r="1010" spans="2:2" x14ac:dyDescent="0.3">
      <c r="B1010" s="149"/>
    </row>
    <row r="1011" spans="2:2" x14ac:dyDescent="0.3">
      <c r="B1011" s="149"/>
    </row>
    <row r="1012" spans="2:2" x14ac:dyDescent="0.3">
      <c r="B1012" s="149"/>
    </row>
    <row r="1013" spans="2:2" x14ac:dyDescent="0.3">
      <c r="B1013" s="149"/>
    </row>
    <row r="1014" spans="2:2" x14ac:dyDescent="0.3">
      <c r="B1014" s="149"/>
    </row>
    <row r="1015" spans="2:2" x14ac:dyDescent="0.3">
      <c r="B1015" s="149"/>
    </row>
    <row r="1016" spans="2:2" x14ac:dyDescent="0.3">
      <c r="B1016" s="149"/>
    </row>
    <row r="1017" spans="2:2" x14ac:dyDescent="0.3">
      <c r="B1017" s="149"/>
    </row>
    <row r="1018" spans="2:2" x14ac:dyDescent="0.3">
      <c r="B1018" s="149"/>
    </row>
    <row r="1019" spans="2:2" x14ac:dyDescent="0.3">
      <c r="B1019" s="149"/>
    </row>
    <row r="1020" spans="2:2" x14ac:dyDescent="0.3">
      <c r="B1020" s="149"/>
    </row>
    <row r="1021" spans="2:2" x14ac:dyDescent="0.3">
      <c r="B1021" s="149"/>
    </row>
    <row r="1022" spans="2:2" x14ac:dyDescent="0.3">
      <c r="B1022" s="149"/>
    </row>
    <row r="1023" spans="2:2" x14ac:dyDescent="0.3">
      <c r="B1023" s="149"/>
    </row>
    <row r="1024" spans="2:2" x14ac:dyDescent="0.3">
      <c r="B1024" s="149"/>
    </row>
    <row r="1025" spans="2:2" x14ac:dyDescent="0.3">
      <c r="B1025" s="149"/>
    </row>
    <row r="1026" spans="2:2" x14ac:dyDescent="0.3">
      <c r="B1026" s="149"/>
    </row>
    <row r="1027" spans="2:2" x14ac:dyDescent="0.3">
      <c r="B1027" s="149"/>
    </row>
    <row r="1028" spans="2:2" x14ac:dyDescent="0.3">
      <c r="B1028" s="149"/>
    </row>
    <row r="1029" spans="2:2" x14ac:dyDescent="0.3">
      <c r="B1029" s="149"/>
    </row>
    <row r="1030" spans="2:2" x14ac:dyDescent="0.3">
      <c r="B1030" s="149"/>
    </row>
    <row r="1031" spans="2:2" x14ac:dyDescent="0.3">
      <c r="B1031" s="149"/>
    </row>
    <row r="1032" spans="2:2" x14ac:dyDescent="0.3">
      <c r="B1032" s="149"/>
    </row>
    <row r="1033" spans="2:2" x14ac:dyDescent="0.3">
      <c r="B1033" s="149"/>
    </row>
    <row r="1034" spans="2:2" x14ac:dyDescent="0.3">
      <c r="B1034" s="149"/>
    </row>
    <row r="1035" spans="2:2" x14ac:dyDescent="0.3">
      <c r="B1035" s="149"/>
    </row>
    <row r="1036" spans="2:2" x14ac:dyDescent="0.3">
      <c r="B1036" s="149"/>
    </row>
    <row r="1037" spans="2:2" x14ac:dyDescent="0.3">
      <c r="B1037" s="149"/>
    </row>
    <row r="1038" spans="2:2" x14ac:dyDescent="0.3">
      <c r="B1038" s="149"/>
    </row>
    <row r="1039" spans="2:2" x14ac:dyDescent="0.3">
      <c r="B1039" s="149"/>
    </row>
    <row r="1040" spans="2:2" x14ac:dyDescent="0.3">
      <c r="B1040" s="149"/>
    </row>
    <row r="1041" spans="2:2" x14ac:dyDescent="0.3">
      <c r="B1041" s="149"/>
    </row>
    <row r="1042" spans="2:2" x14ac:dyDescent="0.3">
      <c r="B1042" s="149"/>
    </row>
    <row r="1043" spans="2:2" x14ac:dyDescent="0.3">
      <c r="B1043" s="149"/>
    </row>
    <row r="1044" spans="2:2" x14ac:dyDescent="0.3">
      <c r="B1044" s="149"/>
    </row>
    <row r="1045" spans="2:2" x14ac:dyDescent="0.3">
      <c r="B1045" s="149"/>
    </row>
    <row r="1046" spans="2:2" x14ac:dyDescent="0.3">
      <c r="B1046" s="149"/>
    </row>
    <row r="1047" spans="2:2" x14ac:dyDescent="0.3">
      <c r="B1047" s="149"/>
    </row>
    <row r="1048" spans="2:2" x14ac:dyDescent="0.3">
      <c r="B1048" s="149"/>
    </row>
    <row r="1049" spans="2:2" x14ac:dyDescent="0.3">
      <c r="B1049" s="149"/>
    </row>
    <row r="1050" spans="2:2" x14ac:dyDescent="0.3">
      <c r="B1050" s="149"/>
    </row>
    <row r="1051" spans="2:2" x14ac:dyDescent="0.3">
      <c r="B1051" s="149"/>
    </row>
    <row r="1052" spans="2:2" x14ac:dyDescent="0.3">
      <c r="B1052" s="149"/>
    </row>
    <row r="1053" spans="2:2" x14ac:dyDescent="0.3">
      <c r="B1053" s="149"/>
    </row>
    <row r="1054" spans="2:2" x14ac:dyDescent="0.3">
      <c r="B1054" s="149"/>
    </row>
    <row r="1055" spans="2:2" x14ac:dyDescent="0.3">
      <c r="B1055" s="149"/>
    </row>
    <row r="1056" spans="2:2" x14ac:dyDescent="0.3">
      <c r="B1056" s="149"/>
    </row>
    <row r="1057" spans="2:2" x14ac:dyDescent="0.3">
      <c r="B1057" s="149"/>
    </row>
    <row r="1058" spans="2:2" x14ac:dyDescent="0.3">
      <c r="B1058" s="149"/>
    </row>
    <row r="1059" spans="2:2" x14ac:dyDescent="0.3">
      <c r="B1059" s="149"/>
    </row>
    <row r="1060" spans="2:2" x14ac:dyDescent="0.3">
      <c r="B1060" s="149"/>
    </row>
    <row r="1061" spans="2:2" x14ac:dyDescent="0.3">
      <c r="B1061" s="149"/>
    </row>
    <row r="1062" spans="2:2" x14ac:dyDescent="0.3">
      <c r="B1062" s="149"/>
    </row>
    <row r="1063" spans="2:2" x14ac:dyDescent="0.3">
      <c r="B1063" s="149"/>
    </row>
    <row r="1064" spans="2:2" x14ac:dyDescent="0.3">
      <c r="B1064" s="149"/>
    </row>
    <row r="1065" spans="2:2" x14ac:dyDescent="0.3">
      <c r="B1065" s="149"/>
    </row>
    <row r="1066" spans="2:2" x14ac:dyDescent="0.3">
      <c r="B1066" s="149"/>
    </row>
    <row r="1067" spans="2:2" x14ac:dyDescent="0.3">
      <c r="B1067" s="149"/>
    </row>
    <row r="1068" spans="2:2" x14ac:dyDescent="0.3">
      <c r="B1068" s="149"/>
    </row>
    <row r="1069" spans="2:2" x14ac:dyDescent="0.3">
      <c r="B1069" s="149"/>
    </row>
    <row r="1070" spans="2:2" x14ac:dyDescent="0.3">
      <c r="B1070" s="149"/>
    </row>
    <row r="1071" spans="2:2" x14ac:dyDescent="0.3">
      <c r="B1071" s="149"/>
    </row>
    <row r="1072" spans="2:2" x14ac:dyDescent="0.3">
      <c r="B1072" s="149"/>
    </row>
    <row r="1073" spans="2:2" x14ac:dyDescent="0.3">
      <c r="B1073" s="149"/>
    </row>
    <row r="1074" spans="2:2" x14ac:dyDescent="0.3">
      <c r="B1074" s="149"/>
    </row>
    <row r="1075" spans="2:2" x14ac:dyDescent="0.3">
      <c r="B1075" s="149"/>
    </row>
    <row r="1076" spans="2:2" x14ac:dyDescent="0.3">
      <c r="B1076" s="149"/>
    </row>
    <row r="1077" spans="2:2" x14ac:dyDescent="0.3">
      <c r="B1077" s="149"/>
    </row>
    <row r="1078" spans="2:2" x14ac:dyDescent="0.3">
      <c r="B1078" s="149"/>
    </row>
    <row r="1079" spans="2:2" x14ac:dyDescent="0.3">
      <c r="B1079" s="149"/>
    </row>
    <row r="1080" spans="2:2" x14ac:dyDescent="0.3">
      <c r="B1080" s="149"/>
    </row>
    <row r="1081" spans="2:2" x14ac:dyDescent="0.3">
      <c r="B1081" s="149"/>
    </row>
    <row r="1082" spans="2:2" x14ac:dyDescent="0.3">
      <c r="B1082" s="149"/>
    </row>
    <row r="1083" spans="2:2" x14ac:dyDescent="0.3">
      <c r="B1083" s="149"/>
    </row>
    <row r="1084" spans="2:2" x14ac:dyDescent="0.3">
      <c r="B1084" s="149"/>
    </row>
    <row r="1085" spans="2:2" x14ac:dyDescent="0.3">
      <c r="B1085" s="149"/>
    </row>
    <row r="1086" spans="2:2" x14ac:dyDescent="0.3">
      <c r="B1086" s="149"/>
    </row>
    <row r="1087" spans="2:2" x14ac:dyDescent="0.3">
      <c r="B1087" s="149"/>
    </row>
    <row r="1088" spans="2:2" x14ac:dyDescent="0.3">
      <c r="B1088" s="149"/>
    </row>
    <row r="1089" spans="2:2" x14ac:dyDescent="0.3">
      <c r="B1089" s="149"/>
    </row>
    <row r="1090" spans="2:2" x14ac:dyDescent="0.3">
      <c r="B1090" s="149"/>
    </row>
    <row r="1091" spans="2:2" x14ac:dyDescent="0.3">
      <c r="B1091" s="149"/>
    </row>
    <row r="1092" spans="2:2" x14ac:dyDescent="0.3">
      <c r="B1092" s="149"/>
    </row>
    <row r="1093" spans="2:2" x14ac:dyDescent="0.3">
      <c r="B1093" s="149"/>
    </row>
    <row r="1094" spans="2:2" x14ac:dyDescent="0.3">
      <c r="B1094" s="149"/>
    </row>
    <row r="1095" spans="2:2" x14ac:dyDescent="0.3">
      <c r="B1095" s="149"/>
    </row>
    <row r="1096" spans="2:2" x14ac:dyDescent="0.3">
      <c r="B1096" s="149"/>
    </row>
    <row r="1097" spans="2:2" x14ac:dyDescent="0.3">
      <c r="B1097" s="149"/>
    </row>
    <row r="1098" spans="2:2" x14ac:dyDescent="0.3">
      <c r="B1098" s="149"/>
    </row>
    <row r="1099" spans="2:2" x14ac:dyDescent="0.3">
      <c r="B1099" s="149"/>
    </row>
    <row r="1100" spans="2:2" x14ac:dyDescent="0.3">
      <c r="B1100" s="149"/>
    </row>
    <row r="1101" spans="2:2" x14ac:dyDescent="0.3">
      <c r="B1101" s="149"/>
    </row>
    <row r="1102" spans="2:2" x14ac:dyDescent="0.3">
      <c r="B1102" s="149"/>
    </row>
    <row r="1103" spans="2:2" x14ac:dyDescent="0.3">
      <c r="B1103" s="149"/>
    </row>
    <row r="1104" spans="2:2" x14ac:dyDescent="0.3">
      <c r="B1104" s="149"/>
    </row>
    <row r="1105" spans="2:2" x14ac:dyDescent="0.3">
      <c r="B1105" s="149"/>
    </row>
    <row r="1106" spans="2:2" x14ac:dyDescent="0.3">
      <c r="B1106" s="149"/>
    </row>
    <row r="1107" spans="2:2" x14ac:dyDescent="0.3">
      <c r="B1107" s="149"/>
    </row>
    <row r="1108" spans="2:2" x14ac:dyDescent="0.3">
      <c r="B1108" s="149"/>
    </row>
    <row r="1109" spans="2:2" x14ac:dyDescent="0.3">
      <c r="B1109" s="149"/>
    </row>
    <row r="1110" spans="2:2" x14ac:dyDescent="0.3">
      <c r="B1110" s="149"/>
    </row>
    <row r="1111" spans="2:2" x14ac:dyDescent="0.3">
      <c r="B1111" s="149"/>
    </row>
    <row r="1112" spans="2:2" x14ac:dyDescent="0.3">
      <c r="B1112" s="149"/>
    </row>
    <row r="1113" spans="2:2" x14ac:dyDescent="0.3">
      <c r="B1113" s="149"/>
    </row>
    <row r="1114" spans="2:2" x14ac:dyDescent="0.3">
      <c r="B1114" s="149"/>
    </row>
    <row r="1115" spans="2:2" x14ac:dyDescent="0.3">
      <c r="B1115" s="149"/>
    </row>
    <row r="1116" spans="2:2" x14ac:dyDescent="0.3">
      <c r="B1116" s="149"/>
    </row>
    <row r="1117" spans="2:2" x14ac:dyDescent="0.3">
      <c r="B1117" s="149"/>
    </row>
    <row r="1118" spans="2:2" x14ac:dyDescent="0.3">
      <c r="B1118" s="149"/>
    </row>
    <row r="1119" spans="2:2" x14ac:dyDescent="0.3">
      <c r="B1119" s="149"/>
    </row>
    <row r="1120" spans="2:2" x14ac:dyDescent="0.3">
      <c r="B1120" s="149"/>
    </row>
    <row r="1121" spans="2:2" x14ac:dyDescent="0.3">
      <c r="B1121" s="149"/>
    </row>
    <row r="1122" spans="2:2" x14ac:dyDescent="0.3">
      <c r="B1122" s="149"/>
    </row>
    <row r="1123" spans="2:2" x14ac:dyDescent="0.3">
      <c r="B1123" s="149"/>
    </row>
    <row r="1124" spans="2:2" x14ac:dyDescent="0.3">
      <c r="B1124" s="149"/>
    </row>
    <row r="1125" spans="2:2" x14ac:dyDescent="0.3">
      <c r="B1125" s="149"/>
    </row>
    <row r="1126" spans="2:2" x14ac:dyDescent="0.3">
      <c r="B1126" s="149"/>
    </row>
    <row r="1127" spans="2:2" x14ac:dyDescent="0.3">
      <c r="B1127" s="149"/>
    </row>
    <row r="1128" spans="2:2" x14ac:dyDescent="0.3">
      <c r="B1128" s="149"/>
    </row>
    <row r="1129" spans="2:2" x14ac:dyDescent="0.3">
      <c r="B1129" s="149"/>
    </row>
    <row r="1130" spans="2:2" x14ac:dyDescent="0.3">
      <c r="B1130" s="149"/>
    </row>
    <row r="1131" spans="2:2" x14ac:dyDescent="0.3">
      <c r="B1131" s="149"/>
    </row>
    <row r="1132" spans="2:2" x14ac:dyDescent="0.3">
      <c r="B1132" s="149"/>
    </row>
    <row r="1133" spans="2:2" x14ac:dyDescent="0.3">
      <c r="B1133" s="149"/>
    </row>
    <row r="1134" spans="2:2" x14ac:dyDescent="0.3">
      <c r="B1134" s="149"/>
    </row>
    <row r="1135" spans="2:2" x14ac:dyDescent="0.3">
      <c r="B1135" s="149"/>
    </row>
    <row r="1136" spans="2:2" x14ac:dyDescent="0.3">
      <c r="B1136" s="149"/>
    </row>
    <row r="1137" spans="2:2" x14ac:dyDescent="0.3">
      <c r="B1137" s="149"/>
    </row>
    <row r="1138" spans="2:2" x14ac:dyDescent="0.3">
      <c r="B1138" s="149"/>
    </row>
    <row r="1139" spans="2:2" x14ac:dyDescent="0.3">
      <c r="B1139" s="149"/>
    </row>
    <row r="1140" spans="2:2" x14ac:dyDescent="0.3">
      <c r="B1140" s="149"/>
    </row>
    <row r="1141" spans="2:2" x14ac:dyDescent="0.3">
      <c r="B1141" s="149"/>
    </row>
    <row r="1142" spans="2:2" x14ac:dyDescent="0.3">
      <c r="B1142" s="149"/>
    </row>
    <row r="1143" spans="2:2" x14ac:dyDescent="0.3">
      <c r="B1143" s="149"/>
    </row>
    <row r="1144" spans="2:2" x14ac:dyDescent="0.3">
      <c r="B1144" s="149"/>
    </row>
    <row r="1145" spans="2:2" x14ac:dyDescent="0.3">
      <c r="B1145" s="149"/>
    </row>
    <row r="1146" spans="2:2" x14ac:dyDescent="0.3">
      <c r="B1146" s="149"/>
    </row>
    <row r="1147" spans="2:2" x14ac:dyDescent="0.3">
      <c r="B1147" s="149"/>
    </row>
    <row r="1148" spans="2:2" x14ac:dyDescent="0.3">
      <c r="B1148" s="149"/>
    </row>
    <row r="1149" spans="2:2" x14ac:dyDescent="0.3">
      <c r="B1149" s="149"/>
    </row>
    <row r="1150" spans="2:2" x14ac:dyDescent="0.3">
      <c r="B1150" s="149"/>
    </row>
    <row r="1151" spans="2:2" x14ac:dyDescent="0.3">
      <c r="B1151" s="149"/>
    </row>
    <row r="1152" spans="2:2" x14ac:dyDescent="0.3">
      <c r="B1152" s="149"/>
    </row>
    <row r="1153" spans="2:2" x14ac:dyDescent="0.3">
      <c r="B1153" s="149"/>
    </row>
    <row r="1154" spans="2:2" x14ac:dyDescent="0.3">
      <c r="B1154" s="149"/>
    </row>
    <row r="1155" spans="2:2" x14ac:dyDescent="0.3">
      <c r="B1155" s="149"/>
    </row>
    <row r="1156" spans="2:2" x14ac:dyDescent="0.3">
      <c r="B1156" s="149"/>
    </row>
    <row r="1157" spans="2:2" x14ac:dyDescent="0.3">
      <c r="B1157" s="149"/>
    </row>
    <row r="1158" spans="2:2" x14ac:dyDescent="0.3">
      <c r="B1158" s="149"/>
    </row>
    <row r="1159" spans="2:2" x14ac:dyDescent="0.3">
      <c r="B1159" s="149"/>
    </row>
    <row r="1160" spans="2:2" x14ac:dyDescent="0.3">
      <c r="B1160" s="149"/>
    </row>
    <row r="1161" spans="2:2" x14ac:dyDescent="0.3">
      <c r="B1161" s="149"/>
    </row>
    <row r="1162" spans="2:2" x14ac:dyDescent="0.3">
      <c r="B1162" s="149"/>
    </row>
    <row r="1163" spans="2:2" x14ac:dyDescent="0.3">
      <c r="B1163" s="149"/>
    </row>
    <row r="1164" spans="2:2" x14ac:dyDescent="0.3">
      <c r="B1164" s="149"/>
    </row>
    <row r="1165" spans="2:2" x14ac:dyDescent="0.3">
      <c r="B1165" s="149"/>
    </row>
    <row r="1166" spans="2:2" x14ac:dyDescent="0.3">
      <c r="B1166" s="149"/>
    </row>
    <row r="1167" spans="2:2" x14ac:dyDescent="0.3">
      <c r="B1167" s="149"/>
    </row>
    <row r="1168" spans="2:2" x14ac:dyDescent="0.3">
      <c r="B1168" s="149"/>
    </row>
    <row r="1169" spans="2:2" x14ac:dyDescent="0.3">
      <c r="B1169" s="149"/>
    </row>
    <row r="1170" spans="2:2" x14ac:dyDescent="0.3">
      <c r="B1170" s="149"/>
    </row>
    <row r="1171" spans="2:2" x14ac:dyDescent="0.3">
      <c r="B1171" s="149"/>
    </row>
    <row r="1172" spans="2:2" x14ac:dyDescent="0.3">
      <c r="B1172" s="149"/>
    </row>
    <row r="1173" spans="2:2" x14ac:dyDescent="0.3">
      <c r="B1173" s="149"/>
    </row>
    <row r="1174" spans="2:2" x14ac:dyDescent="0.3">
      <c r="B1174" s="149"/>
    </row>
    <row r="1175" spans="2:2" x14ac:dyDescent="0.3">
      <c r="B1175" s="149"/>
    </row>
    <row r="1176" spans="2:2" x14ac:dyDescent="0.3">
      <c r="B1176" s="149"/>
    </row>
    <row r="1177" spans="2:2" x14ac:dyDescent="0.3">
      <c r="B1177" s="149"/>
    </row>
    <row r="1178" spans="2:2" x14ac:dyDescent="0.3">
      <c r="B1178" s="149"/>
    </row>
    <row r="1179" spans="2:2" x14ac:dyDescent="0.3">
      <c r="B1179" s="149"/>
    </row>
    <row r="1180" spans="2:2" x14ac:dyDescent="0.3">
      <c r="B1180" s="149"/>
    </row>
    <row r="1181" spans="2:2" x14ac:dyDescent="0.3">
      <c r="B1181" s="149"/>
    </row>
    <row r="1182" spans="2:2" x14ac:dyDescent="0.3">
      <c r="B1182" s="149"/>
    </row>
    <row r="1183" spans="2:2" x14ac:dyDescent="0.3">
      <c r="B1183" s="149"/>
    </row>
    <row r="1184" spans="2:2" x14ac:dyDescent="0.3">
      <c r="B1184" s="149"/>
    </row>
    <row r="1185" spans="2:2" x14ac:dyDescent="0.3">
      <c r="B1185" s="149"/>
    </row>
    <row r="1186" spans="2:2" x14ac:dyDescent="0.3">
      <c r="B1186" s="149"/>
    </row>
    <row r="1187" spans="2:2" x14ac:dyDescent="0.3">
      <c r="B1187" s="149"/>
    </row>
    <row r="1188" spans="2:2" x14ac:dyDescent="0.3">
      <c r="B1188" s="149"/>
    </row>
    <row r="1189" spans="2:2" x14ac:dyDescent="0.3">
      <c r="B1189" s="149"/>
    </row>
    <row r="1190" spans="2:2" x14ac:dyDescent="0.3">
      <c r="B1190" s="149"/>
    </row>
    <row r="1191" spans="2:2" x14ac:dyDescent="0.3">
      <c r="B1191" s="149"/>
    </row>
    <row r="1192" spans="2:2" x14ac:dyDescent="0.3">
      <c r="B1192" s="149"/>
    </row>
    <row r="1193" spans="2:2" x14ac:dyDescent="0.3">
      <c r="B1193" s="149"/>
    </row>
    <row r="1194" spans="2:2" x14ac:dyDescent="0.3">
      <c r="B1194" s="149"/>
    </row>
    <row r="1195" spans="2:2" x14ac:dyDescent="0.3">
      <c r="B1195" s="149"/>
    </row>
    <row r="1196" spans="2:2" x14ac:dyDescent="0.3">
      <c r="B1196" s="149"/>
    </row>
    <row r="1197" spans="2:2" x14ac:dyDescent="0.3">
      <c r="B1197" s="149"/>
    </row>
    <row r="1198" spans="2:2" x14ac:dyDescent="0.3">
      <c r="B1198" s="149"/>
    </row>
    <row r="1199" spans="2:2" x14ac:dyDescent="0.3">
      <c r="B1199" s="149"/>
    </row>
    <row r="1200" spans="2:2" x14ac:dyDescent="0.3">
      <c r="B1200" s="149"/>
    </row>
    <row r="1201" spans="2:2" x14ac:dyDescent="0.3">
      <c r="B1201" s="149"/>
    </row>
    <row r="1202" spans="2:2" x14ac:dyDescent="0.3">
      <c r="B1202" s="149"/>
    </row>
    <row r="1203" spans="2:2" x14ac:dyDescent="0.3">
      <c r="B1203" s="149"/>
    </row>
    <row r="1204" spans="2:2" x14ac:dyDescent="0.3">
      <c r="B1204" s="149"/>
    </row>
    <row r="1205" spans="2:2" x14ac:dyDescent="0.3">
      <c r="B1205" s="149"/>
    </row>
    <row r="1206" spans="2:2" x14ac:dyDescent="0.3">
      <c r="B1206" s="149"/>
    </row>
    <row r="1207" spans="2:2" x14ac:dyDescent="0.3">
      <c r="B1207" s="149"/>
    </row>
    <row r="1208" spans="2:2" x14ac:dyDescent="0.3">
      <c r="B1208" s="149"/>
    </row>
    <row r="1209" spans="2:2" x14ac:dyDescent="0.3">
      <c r="B1209" s="149"/>
    </row>
    <row r="1210" spans="2:2" x14ac:dyDescent="0.3">
      <c r="B1210" s="149"/>
    </row>
    <row r="1211" spans="2:2" x14ac:dyDescent="0.3">
      <c r="B1211" s="149"/>
    </row>
    <row r="1212" spans="2:2" x14ac:dyDescent="0.3">
      <c r="B1212" s="149"/>
    </row>
    <row r="1213" spans="2:2" x14ac:dyDescent="0.3">
      <c r="B1213" s="149"/>
    </row>
    <row r="1214" spans="2:2" x14ac:dyDescent="0.3">
      <c r="B1214" s="149"/>
    </row>
    <row r="1215" spans="2:2" x14ac:dyDescent="0.3">
      <c r="B1215" s="149"/>
    </row>
    <row r="1216" spans="2:2" x14ac:dyDescent="0.3">
      <c r="B1216" s="149"/>
    </row>
    <row r="1217" spans="2:2" x14ac:dyDescent="0.3">
      <c r="B1217" s="149"/>
    </row>
    <row r="1218" spans="2:2" x14ac:dyDescent="0.3">
      <c r="B1218" s="149"/>
    </row>
    <row r="1219" spans="2:2" x14ac:dyDescent="0.3">
      <c r="B1219" s="149"/>
    </row>
    <row r="1220" spans="2:2" x14ac:dyDescent="0.3">
      <c r="B1220" s="149"/>
    </row>
    <row r="1221" spans="2:2" x14ac:dyDescent="0.3">
      <c r="B1221" s="149"/>
    </row>
    <row r="1222" spans="2:2" x14ac:dyDescent="0.3">
      <c r="B1222" s="149"/>
    </row>
    <row r="1223" spans="2:2" x14ac:dyDescent="0.3">
      <c r="B1223" s="149"/>
    </row>
    <row r="1224" spans="2:2" x14ac:dyDescent="0.3">
      <c r="B1224" s="149"/>
    </row>
    <row r="1225" spans="2:2" x14ac:dyDescent="0.3">
      <c r="B1225" s="149"/>
    </row>
    <row r="1226" spans="2:2" x14ac:dyDescent="0.3">
      <c r="B1226" s="149"/>
    </row>
    <row r="1227" spans="2:2" x14ac:dyDescent="0.3">
      <c r="B1227" s="149"/>
    </row>
    <row r="1228" spans="2:2" x14ac:dyDescent="0.3">
      <c r="B1228" s="149"/>
    </row>
    <row r="1229" spans="2:2" x14ac:dyDescent="0.3">
      <c r="B1229" s="149"/>
    </row>
    <row r="1230" spans="2:2" x14ac:dyDescent="0.3">
      <c r="B1230" s="149"/>
    </row>
    <row r="1231" spans="2:2" x14ac:dyDescent="0.3">
      <c r="B1231" s="149"/>
    </row>
    <row r="1232" spans="2:2" x14ac:dyDescent="0.3">
      <c r="B1232" s="149"/>
    </row>
    <row r="1233" spans="2:2" x14ac:dyDescent="0.3">
      <c r="B1233" s="149"/>
    </row>
    <row r="1234" spans="2:2" x14ac:dyDescent="0.3">
      <c r="B1234" s="149"/>
    </row>
    <row r="1235" spans="2:2" x14ac:dyDescent="0.3">
      <c r="B1235" s="149"/>
    </row>
    <row r="1236" spans="2:2" x14ac:dyDescent="0.3">
      <c r="B1236" s="149"/>
    </row>
    <row r="1237" spans="2:2" x14ac:dyDescent="0.3">
      <c r="B1237" s="149"/>
    </row>
    <row r="1238" spans="2:2" x14ac:dyDescent="0.3">
      <c r="B1238" s="149"/>
    </row>
    <row r="1239" spans="2:2" x14ac:dyDescent="0.3">
      <c r="B1239" s="149"/>
    </row>
    <row r="1240" spans="2:2" x14ac:dyDescent="0.3">
      <c r="B1240" s="149"/>
    </row>
    <row r="1241" spans="2:2" x14ac:dyDescent="0.3">
      <c r="B1241" s="149"/>
    </row>
    <row r="1242" spans="2:2" x14ac:dyDescent="0.3">
      <c r="B1242" s="149"/>
    </row>
    <row r="1243" spans="2:2" x14ac:dyDescent="0.3">
      <c r="B1243" s="149"/>
    </row>
    <row r="1244" spans="2:2" x14ac:dyDescent="0.3">
      <c r="B1244" s="149"/>
    </row>
    <row r="1245" spans="2:2" x14ac:dyDescent="0.3">
      <c r="B1245" s="149"/>
    </row>
    <row r="1246" spans="2:2" x14ac:dyDescent="0.3">
      <c r="B1246" s="149"/>
    </row>
    <row r="1247" spans="2:2" x14ac:dyDescent="0.3">
      <c r="B1247" s="149"/>
    </row>
    <row r="1248" spans="2:2" x14ac:dyDescent="0.3">
      <c r="B1248" s="149"/>
    </row>
    <row r="1249" spans="2:2" x14ac:dyDescent="0.3">
      <c r="B1249" s="149"/>
    </row>
    <row r="1250" spans="2:2" x14ac:dyDescent="0.3">
      <c r="B1250" s="149"/>
    </row>
    <row r="1251" spans="2:2" x14ac:dyDescent="0.3">
      <c r="B1251" s="149"/>
    </row>
    <row r="1252" spans="2:2" x14ac:dyDescent="0.3">
      <c r="B1252" s="149"/>
    </row>
    <row r="1253" spans="2:2" x14ac:dyDescent="0.3">
      <c r="B1253" s="149"/>
    </row>
    <row r="1254" spans="2:2" x14ac:dyDescent="0.3">
      <c r="B1254" s="149"/>
    </row>
    <row r="1255" spans="2:2" x14ac:dyDescent="0.3">
      <c r="B1255" s="149"/>
    </row>
    <row r="1256" spans="2:2" x14ac:dyDescent="0.3">
      <c r="B1256" s="149"/>
    </row>
    <row r="1257" spans="2:2" x14ac:dyDescent="0.3">
      <c r="B1257" s="149"/>
    </row>
    <row r="1258" spans="2:2" x14ac:dyDescent="0.3">
      <c r="B1258" s="149"/>
    </row>
    <row r="1259" spans="2:2" x14ac:dyDescent="0.3">
      <c r="B1259" s="149"/>
    </row>
    <row r="1260" spans="2:2" x14ac:dyDescent="0.3">
      <c r="B1260" s="149"/>
    </row>
    <row r="1261" spans="2:2" x14ac:dyDescent="0.3">
      <c r="B1261" s="149"/>
    </row>
    <row r="1262" spans="2:2" x14ac:dyDescent="0.3">
      <c r="B1262" s="149"/>
    </row>
    <row r="1263" spans="2:2" x14ac:dyDescent="0.3">
      <c r="B1263" s="149"/>
    </row>
    <row r="1264" spans="2:2" x14ac:dyDescent="0.3">
      <c r="B1264" s="149"/>
    </row>
    <row r="1265" spans="2:2" x14ac:dyDescent="0.3">
      <c r="B1265" s="149"/>
    </row>
    <row r="1266" spans="2:2" x14ac:dyDescent="0.3">
      <c r="B1266" s="149"/>
    </row>
    <row r="1267" spans="2:2" x14ac:dyDescent="0.3">
      <c r="B1267" s="149"/>
    </row>
    <row r="1268" spans="2:2" x14ac:dyDescent="0.3">
      <c r="B1268" s="149"/>
    </row>
    <row r="1269" spans="2:2" x14ac:dyDescent="0.3">
      <c r="B1269" s="149"/>
    </row>
    <row r="1270" spans="2:2" x14ac:dyDescent="0.3">
      <c r="B1270" s="149"/>
    </row>
    <row r="1271" spans="2:2" x14ac:dyDescent="0.3">
      <c r="B1271" s="149"/>
    </row>
    <row r="1272" spans="2:2" x14ac:dyDescent="0.3">
      <c r="B1272" s="149"/>
    </row>
    <row r="1273" spans="2:2" x14ac:dyDescent="0.3">
      <c r="B1273" s="149"/>
    </row>
    <row r="1274" spans="2:2" x14ac:dyDescent="0.3">
      <c r="B1274" s="149"/>
    </row>
    <row r="1275" spans="2:2" x14ac:dyDescent="0.3">
      <c r="B1275" s="149"/>
    </row>
    <row r="1276" spans="2:2" x14ac:dyDescent="0.3">
      <c r="B1276" s="149"/>
    </row>
    <row r="1277" spans="2:2" x14ac:dyDescent="0.3">
      <c r="B1277" s="149"/>
    </row>
    <row r="1278" spans="2:2" x14ac:dyDescent="0.3">
      <c r="B1278" s="149"/>
    </row>
    <row r="1279" spans="2:2" x14ac:dyDescent="0.3">
      <c r="B1279" s="149"/>
    </row>
    <row r="1280" spans="2:2" x14ac:dyDescent="0.3">
      <c r="B1280" s="149"/>
    </row>
    <row r="1281" spans="2:2" x14ac:dyDescent="0.3">
      <c r="B1281" s="149"/>
    </row>
    <row r="1282" spans="2:2" x14ac:dyDescent="0.3">
      <c r="B1282" s="149"/>
    </row>
    <row r="1283" spans="2:2" x14ac:dyDescent="0.3">
      <c r="B1283" s="149"/>
    </row>
    <row r="1284" spans="2:2" x14ac:dyDescent="0.3">
      <c r="B1284" s="149"/>
    </row>
    <row r="1285" spans="2:2" x14ac:dyDescent="0.3">
      <c r="B1285" s="149"/>
    </row>
    <row r="1286" spans="2:2" x14ac:dyDescent="0.3">
      <c r="B1286" s="149"/>
    </row>
    <row r="1287" spans="2:2" x14ac:dyDescent="0.3">
      <c r="B1287" s="149"/>
    </row>
    <row r="1288" spans="2:2" x14ac:dyDescent="0.3">
      <c r="B1288" s="149"/>
    </row>
    <row r="1289" spans="2:2" x14ac:dyDescent="0.3">
      <c r="B1289" s="149"/>
    </row>
    <row r="1290" spans="2:2" x14ac:dyDescent="0.3">
      <c r="B1290" s="149"/>
    </row>
    <row r="1291" spans="2:2" x14ac:dyDescent="0.3">
      <c r="B1291" s="149"/>
    </row>
    <row r="1292" spans="2:2" x14ac:dyDescent="0.3">
      <c r="B1292" s="149"/>
    </row>
    <row r="1293" spans="2:2" x14ac:dyDescent="0.3">
      <c r="B1293" s="149"/>
    </row>
    <row r="1294" spans="2:2" x14ac:dyDescent="0.3">
      <c r="B1294" s="149"/>
    </row>
    <row r="1295" spans="2:2" x14ac:dyDescent="0.3">
      <c r="B1295" s="149"/>
    </row>
    <row r="1296" spans="2:2" x14ac:dyDescent="0.3">
      <c r="B1296" s="149"/>
    </row>
    <row r="1297" spans="2:2" x14ac:dyDescent="0.3">
      <c r="B1297" s="149"/>
    </row>
    <row r="1298" spans="2:2" x14ac:dyDescent="0.3">
      <c r="B1298" s="149"/>
    </row>
    <row r="1299" spans="2:2" x14ac:dyDescent="0.3">
      <c r="B1299" s="149"/>
    </row>
    <row r="1300" spans="2:2" x14ac:dyDescent="0.3">
      <c r="B1300" s="149"/>
    </row>
    <row r="1301" spans="2:2" x14ac:dyDescent="0.3">
      <c r="B1301" s="149"/>
    </row>
    <row r="1302" spans="2:2" x14ac:dyDescent="0.3">
      <c r="B1302" s="149"/>
    </row>
    <row r="1303" spans="2:2" x14ac:dyDescent="0.3">
      <c r="B1303" s="149"/>
    </row>
    <row r="1304" spans="2:2" x14ac:dyDescent="0.3">
      <c r="B1304" s="149"/>
    </row>
    <row r="1305" spans="2:2" x14ac:dyDescent="0.3">
      <c r="B1305" s="149"/>
    </row>
    <row r="1306" spans="2:2" x14ac:dyDescent="0.3">
      <c r="B1306" s="149"/>
    </row>
    <row r="1307" spans="2:2" x14ac:dyDescent="0.3">
      <c r="B1307" s="149"/>
    </row>
    <row r="1308" spans="2:2" x14ac:dyDescent="0.3">
      <c r="B1308" s="149"/>
    </row>
    <row r="1309" spans="2:2" x14ac:dyDescent="0.3">
      <c r="B1309" s="149"/>
    </row>
    <row r="1310" spans="2:2" x14ac:dyDescent="0.3">
      <c r="B1310" s="149"/>
    </row>
    <row r="1311" spans="2:2" x14ac:dyDescent="0.3">
      <c r="B1311" s="149"/>
    </row>
    <row r="1312" spans="2:2" x14ac:dyDescent="0.3">
      <c r="B1312" s="149"/>
    </row>
    <row r="1313" spans="2:2" x14ac:dyDescent="0.3">
      <c r="B1313" s="149"/>
    </row>
    <row r="1314" spans="2:2" x14ac:dyDescent="0.3">
      <c r="B1314" s="149"/>
    </row>
    <row r="1315" spans="2:2" x14ac:dyDescent="0.3">
      <c r="B1315" s="149"/>
    </row>
    <row r="1316" spans="2:2" x14ac:dyDescent="0.3">
      <c r="B1316" s="149"/>
    </row>
    <row r="1317" spans="2:2" x14ac:dyDescent="0.3">
      <c r="B1317" s="149"/>
    </row>
    <row r="1318" spans="2:2" x14ac:dyDescent="0.3">
      <c r="B1318" s="149"/>
    </row>
    <row r="1319" spans="2:2" x14ac:dyDescent="0.3">
      <c r="B1319" s="149"/>
    </row>
    <row r="1320" spans="2:2" x14ac:dyDescent="0.3">
      <c r="B1320" s="149"/>
    </row>
    <row r="1321" spans="2:2" x14ac:dyDescent="0.3">
      <c r="B1321" s="149"/>
    </row>
    <row r="1322" spans="2:2" x14ac:dyDescent="0.3">
      <c r="B1322" s="149"/>
    </row>
    <row r="1323" spans="2:2" x14ac:dyDescent="0.3">
      <c r="B1323" s="149"/>
    </row>
    <row r="1324" spans="2:2" x14ac:dyDescent="0.3">
      <c r="B1324" s="149"/>
    </row>
    <row r="1325" spans="2:2" x14ac:dyDescent="0.3">
      <c r="B1325" s="149"/>
    </row>
    <row r="1326" spans="2:2" x14ac:dyDescent="0.3">
      <c r="B1326" s="149"/>
    </row>
    <row r="1327" spans="2:2" x14ac:dyDescent="0.3">
      <c r="B1327" s="149"/>
    </row>
    <row r="1328" spans="2:2" x14ac:dyDescent="0.3">
      <c r="B1328" s="149"/>
    </row>
    <row r="1329" spans="2:2" x14ac:dyDescent="0.3">
      <c r="B1329" s="149"/>
    </row>
    <row r="1330" spans="2:2" x14ac:dyDescent="0.3">
      <c r="B1330" s="149"/>
    </row>
    <row r="1331" spans="2:2" x14ac:dyDescent="0.3">
      <c r="B1331" s="149"/>
    </row>
    <row r="1332" spans="2:2" x14ac:dyDescent="0.3">
      <c r="B1332" s="149"/>
    </row>
    <row r="1333" spans="2:2" x14ac:dyDescent="0.3">
      <c r="B1333" s="149"/>
    </row>
    <row r="1334" spans="2:2" x14ac:dyDescent="0.3">
      <c r="B1334" s="149"/>
    </row>
    <row r="1335" spans="2:2" x14ac:dyDescent="0.3">
      <c r="B1335" s="149"/>
    </row>
    <row r="1336" spans="2:2" x14ac:dyDescent="0.3">
      <c r="B1336" s="149"/>
    </row>
    <row r="1337" spans="2:2" x14ac:dyDescent="0.3">
      <c r="B1337" s="149"/>
    </row>
    <row r="1338" spans="2:2" x14ac:dyDescent="0.3">
      <c r="B1338" s="149"/>
    </row>
    <row r="1339" spans="2:2" x14ac:dyDescent="0.3">
      <c r="B1339" s="149"/>
    </row>
    <row r="1340" spans="2:2" x14ac:dyDescent="0.3">
      <c r="B1340" s="149"/>
    </row>
    <row r="1341" spans="2:2" x14ac:dyDescent="0.3">
      <c r="B1341" s="149"/>
    </row>
    <row r="1342" spans="2:2" x14ac:dyDescent="0.3">
      <c r="B1342" s="149"/>
    </row>
    <row r="1343" spans="2:2" x14ac:dyDescent="0.3">
      <c r="B1343" s="149"/>
    </row>
    <row r="1344" spans="2:2" x14ac:dyDescent="0.3">
      <c r="B1344" s="149"/>
    </row>
    <row r="1345" spans="2:2" x14ac:dyDescent="0.3">
      <c r="B1345" s="149"/>
    </row>
    <row r="1346" spans="2:2" x14ac:dyDescent="0.3">
      <c r="B1346" s="149"/>
    </row>
    <row r="1347" spans="2:2" x14ac:dyDescent="0.3">
      <c r="B1347" s="149"/>
    </row>
    <row r="1348" spans="2:2" x14ac:dyDescent="0.3">
      <c r="B1348" s="149"/>
    </row>
    <row r="1349" spans="2:2" x14ac:dyDescent="0.3">
      <c r="B1349" s="149"/>
    </row>
    <row r="1350" spans="2:2" x14ac:dyDescent="0.3">
      <c r="B1350" s="149"/>
    </row>
    <row r="1351" spans="2:2" x14ac:dyDescent="0.3">
      <c r="B1351" s="149"/>
    </row>
    <row r="1352" spans="2:2" x14ac:dyDescent="0.3">
      <c r="B1352" s="149"/>
    </row>
    <row r="1353" spans="2:2" x14ac:dyDescent="0.3">
      <c r="B1353" s="149"/>
    </row>
    <row r="1354" spans="2:2" x14ac:dyDescent="0.3">
      <c r="B1354" s="149"/>
    </row>
    <row r="1355" spans="2:2" x14ac:dyDescent="0.3">
      <c r="B1355" s="149"/>
    </row>
    <row r="1356" spans="2:2" x14ac:dyDescent="0.3">
      <c r="B1356" s="149"/>
    </row>
    <row r="1357" spans="2:2" x14ac:dyDescent="0.3">
      <c r="B1357" s="149"/>
    </row>
    <row r="1358" spans="2:2" x14ac:dyDescent="0.3">
      <c r="B1358" s="149"/>
    </row>
    <row r="1359" spans="2:2" x14ac:dyDescent="0.3">
      <c r="B1359" s="149"/>
    </row>
    <row r="1360" spans="2:2" x14ac:dyDescent="0.3">
      <c r="B1360" s="149"/>
    </row>
    <row r="1361" spans="2:2" x14ac:dyDescent="0.3">
      <c r="B1361" s="149"/>
    </row>
    <row r="1362" spans="2:2" x14ac:dyDescent="0.3">
      <c r="B1362" s="149"/>
    </row>
    <row r="1363" spans="2:2" x14ac:dyDescent="0.3">
      <c r="B1363" s="149"/>
    </row>
    <row r="1364" spans="2:2" x14ac:dyDescent="0.3">
      <c r="B1364" s="149"/>
    </row>
    <row r="1365" spans="2:2" x14ac:dyDescent="0.3">
      <c r="B1365" s="149"/>
    </row>
    <row r="1366" spans="2:2" x14ac:dyDescent="0.3">
      <c r="B1366" s="149"/>
    </row>
    <row r="1367" spans="2:2" x14ac:dyDescent="0.3">
      <c r="B1367" s="149"/>
    </row>
    <row r="1368" spans="2:2" x14ac:dyDescent="0.3">
      <c r="B1368" s="149"/>
    </row>
    <row r="1369" spans="2:2" x14ac:dyDescent="0.3">
      <c r="B1369" s="149"/>
    </row>
    <row r="1370" spans="2:2" x14ac:dyDescent="0.3">
      <c r="B1370" s="149"/>
    </row>
    <row r="1371" spans="2:2" x14ac:dyDescent="0.3">
      <c r="B1371" s="149"/>
    </row>
    <row r="1372" spans="2:2" x14ac:dyDescent="0.3">
      <c r="B1372" s="149"/>
    </row>
    <row r="1373" spans="2:2" x14ac:dyDescent="0.3">
      <c r="B1373" s="149"/>
    </row>
    <row r="1374" spans="2:2" x14ac:dyDescent="0.3">
      <c r="B1374" s="149"/>
    </row>
    <row r="1375" spans="2:2" x14ac:dyDescent="0.3">
      <c r="B1375" s="149"/>
    </row>
    <row r="1376" spans="2:2" x14ac:dyDescent="0.3">
      <c r="B1376" s="149"/>
    </row>
    <row r="1377" spans="2:2" x14ac:dyDescent="0.3">
      <c r="B1377" s="149"/>
    </row>
    <row r="1378" spans="2:2" x14ac:dyDescent="0.3">
      <c r="B1378" s="149"/>
    </row>
    <row r="1379" spans="2:2" x14ac:dyDescent="0.3">
      <c r="B1379" s="149"/>
    </row>
    <row r="1380" spans="2:2" x14ac:dyDescent="0.3">
      <c r="B1380" s="149"/>
    </row>
    <row r="1381" spans="2:2" x14ac:dyDescent="0.3">
      <c r="B1381" s="149"/>
    </row>
    <row r="1382" spans="2:2" x14ac:dyDescent="0.3">
      <c r="B1382" s="149"/>
    </row>
    <row r="1383" spans="2:2" x14ac:dyDescent="0.3">
      <c r="B1383" s="149"/>
    </row>
    <row r="1384" spans="2:2" x14ac:dyDescent="0.3">
      <c r="B1384" s="149"/>
    </row>
    <row r="1385" spans="2:2" x14ac:dyDescent="0.3">
      <c r="B1385" s="149"/>
    </row>
    <row r="1386" spans="2:2" x14ac:dyDescent="0.3">
      <c r="B1386" s="149"/>
    </row>
    <row r="1387" spans="2:2" x14ac:dyDescent="0.3">
      <c r="B1387" s="149"/>
    </row>
    <row r="1388" spans="2:2" x14ac:dyDescent="0.3">
      <c r="B1388" s="149"/>
    </row>
    <row r="1389" spans="2:2" x14ac:dyDescent="0.3">
      <c r="B1389" s="149"/>
    </row>
    <row r="1390" spans="2:2" x14ac:dyDescent="0.3">
      <c r="B1390" s="149"/>
    </row>
    <row r="1391" spans="2:2" x14ac:dyDescent="0.3">
      <c r="B1391" s="149"/>
    </row>
    <row r="1392" spans="2:2" x14ac:dyDescent="0.3">
      <c r="B1392" s="149"/>
    </row>
    <row r="1393" spans="2:2" x14ac:dyDescent="0.3">
      <c r="B1393" s="149"/>
    </row>
    <row r="1394" spans="2:2" x14ac:dyDescent="0.3">
      <c r="B1394" s="149"/>
    </row>
    <row r="1395" spans="2:2" x14ac:dyDescent="0.3">
      <c r="B1395" s="149"/>
    </row>
    <row r="1396" spans="2:2" x14ac:dyDescent="0.3">
      <c r="B1396" s="149"/>
    </row>
    <row r="1397" spans="2:2" x14ac:dyDescent="0.3">
      <c r="B1397" s="149"/>
    </row>
    <row r="1398" spans="2:2" x14ac:dyDescent="0.3">
      <c r="B1398" s="149"/>
    </row>
    <row r="1399" spans="2:2" x14ac:dyDescent="0.3">
      <c r="B1399" s="149"/>
    </row>
    <row r="1400" spans="2:2" x14ac:dyDescent="0.3">
      <c r="B1400" s="149"/>
    </row>
    <row r="1401" spans="2:2" x14ac:dyDescent="0.3">
      <c r="B1401" s="149"/>
    </row>
    <row r="1402" spans="2:2" x14ac:dyDescent="0.3">
      <c r="B1402" s="149"/>
    </row>
    <row r="1403" spans="2:2" x14ac:dyDescent="0.3">
      <c r="B1403" s="149"/>
    </row>
    <row r="1404" spans="2:2" x14ac:dyDescent="0.3">
      <c r="B1404" s="149"/>
    </row>
    <row r="1405" spans="2:2" x14ac:dyDescent="0.3">
      <c r="B1405" s="149"/>
    </row>
    <row r="1406" spans="2:2" x14ac:dyDescent="0.3">
      <c r="B1406" s="149"/>
    </row>
    <row r="1407" spans="2:2" x14ac:dyDescent="0.3">
      <c r="B1407" s="149"/>
    </row>
    <row r="1408" spans="2:2" x14ac:dyDescent="0.3">
      <c r="B1408" s="149"/>
    </row>
    <row r="1409" spans="2:2" x14ac:dyDescent="0.3">
      <c r="B1409" s="149"/>
    </row>
    <row r="1410" spans="2:2" x14ac:dyDescent="0.3">
      <c r="B1410" s="149"/>
    </row>
    <row r="1411" spans="2:2" x14ac:dyDescent="0.3">
      <c r="B1411" s="149"/>
    </row>
    <row r="1412" spans="2:2" x14ac:dyDescent="0.3">
      <c r="B1412" s="149"/>
    </row>
    <row r="1413" spans="2:2" x14ac:dyDescent="0.3">
      <c r="B1413" s="149"/>
    </row>
    <row r="1414" spans="2:2" x14ac:dyDescent="0.3">
      <c r="B1414" s="149"/>
    </row>
    <row r="1415" spans="2:2" x14ac:dyDescent="0.3">
      <c r="B1415" s="149"/>
    </row>
    <row r="1416" spans="2:2" x14ac:dyDescent="0.3">
      <c r="B1416" s="149"/>
    </row>
    <row r="1417" spans="2:2" x14ac:dyDescent="0.3">
      <c r="B1417" s="149"/>
    </row>
    <row r="1418" spans="2:2" x14ac:dyDescent="0.3">
      <c r="B1418" s="149"/>
    </row>
    <row r="1419" spans="2:2" x14ac:dyDescent="0.3">
      <c r="B1419" s="149"/>
    </row>
    <row r="1420" spans="2:2" x14ac:dyDescent="0.3">
      <c r="B1420" s="149"/>
    </row>
    <row r="1421" spans="2:2" x14ac:dyDescent="0.3">
      <c r="B1421" s="149"/>
    </row>
    <row r="1422" spans="2:2" x14ac:dyDescent="0.3">
      <c r="B1422" s="149"/>
    </row>
    <row r="1423" spans="2:2" x14ac:dyDescent="0.3">
      <c r="B1423" s="149"/>
    </row>
    <row r="1424" spans="2:2" x14ac:dyDescent="0.3">
      <c r="B1424" s="149"/>
    </row>
    <row r="1425" spans="2:2" x14ac:dyDescent="0.3">
      <c r="B1425" s="149"/>
    </row>
    <row r="1426" spans="2:2" x14ac:dyDescent="0.3">
      <c r="B1426" s="149"/>
    </row>
    <row r="1427" spans="2:2" x14ac:dyDescent="0.3">
      <c r="B1427" s="149"/>
    </row>
    <row r="1428" spans="2:2" x14ac:dyDescent="0.3">
      <c r="B1428" s="149"/>
    </row>
    <row r="1429" spans="2:2" x14ac:dyDescent="0.3">
      <c r="B1429" s="149"/>
    </row>
    <row r="1430" spans="2:2" x14ac:dyDescent="0.3">
      <c r="B1430" s="149"/>
    </row>
    <row r="1431" spans="2:2" x14ac:dyDescent="0.3">
      <c r="B1431" s="149"/>
    </row>
    <row r="1432" spans="2:2" x14ac:dyDescent="0.3">
      <c r="B1432" s="149"/>
    </row>
    <row r="1433" spans="2:2" x14ac:dyDescent="0.3">
      <c r="B1433" s="149"/>
    </row>
    <row r="1434" spans="2:2" x14ac:dyDescent="0.3">
      <c r="B1434" s="149"/>
    </row>
    <row r="1435" spans="2:2" x14ac:dyDescent="0.3">
      <c r="B1435" s="149"/>
    </row>
    <row r="1436" spans="2:2" x14ac:dyDescent="0.3">
      <c r="B1436" s="149"/>
    </row>
    <row r="1437" spans="2:2" x14ac:dyDescent="0.3">
      <c r="B1437" s="149"/>
    </row>
    <row r="1438" spans="2:2" x14ac:dyDescent="0.3">
      <c r="B1438" s="149"/>
    </row>
    <row r="1439" spans="2:2" x14ac:dyDescent="0.3">
      <c r="B1439" s="149"/>
    </row>
    <row r="1440" spans="2:2" x14ac:dyDescent="0.3">
      <c r="B1440" s="149"/>
    </row>
    <row r="1441" spans="2:2" x14ac:dyDescent="0.3">
      <c r="B1441" s="149"/>
    </row>
    <row r="1442" spans="2:2" x14ac:dyDescent="0.3">
      <c r="B1442" s="149"/>
    </row>
    <row r="1443" spans="2:2" x14ac:dyDescent="0.3">
      <c r="B1443" s="149"/>
    </row>
    <row r="1444" spans="2:2" x14ac:dyDescent="0.3">
      <c r="B1444" s="149"/>
    </row>
    <row r="1445" spans="2:2" x14ac:dyDescent="0.3">
      <c r="B1445" s="149"/>
    </row>
    <row r="1446" spans="2:2" x14ac:dyDescent="0.3">
      <c r="B1446" s="149"/>
    </row>
    <row r="1447" spans="2:2" x14ac:dyDescent="0.3">
      <c r="B1447" s="149"/>
    </row>
    <row r="1448" spans="2:2" x14ac:dyDescent="0.3">
      <c r="B1448" s="149"/>
    </row>
    <row r="1449" spans="2:2" x14ac:dyDescent="0.3">
      <c r="B1449" s="149"/>
    </row>
    <row r="1450" spans="2:2" x14ac:dyDescent="0.3">
      <c r="B1450" s="149"/>
    </row>
    <row r="1451" spans="2:2" x14ac:dyDescent="0.3">
      <c r="B1451" s="149"/>
    </row>
    <row r="1452" spans="2:2" x14ac:dyDescent="0.3">
      <c r="B1452" s="149"/>
    </row>
    <row r="1453" spans="2:2" x14ac:dyDescent="0.3">
      <c r="B1453" s="149"/>
    </row>
    <row r="1454" spans="2:2" x14ac:dyDescent="0.3">
      <c r="B1454" s="149"/>
    </row>
    <row r="1455" spans="2:2" x14ac:dyDescent="0.3">
      <c r="B1455" s="149"/>
    </row>
    <row r="1456" spans="2:2" x14ac:dyDescent="0.3">
      <c r="B1456" s="149"/>
    </row>
    <row r="1457" spans="2:2" x14ac:dyDescent="0.3">
      <c r="B1457" s="149"/>
    </row>
    <row r="1458" spans="2:2" x14ac:dyDescent="0.3">
      <c r="B1458" s="149"/>
    </row>
    <row r="1459" spans="2:2" x14ac:dyDescent="0.3">
      <c r="B1459" s="149"/>
    </row>
    <row r="1460" spans="2:2" x14ac:dyDescent="0.3">
      <c r="B1460" s="149"/>
    </row>
    <row r="1461" spans="2:2" x14ac:dyDescent="0.3">
      <c r="B1461" s="149"/>
    </row>
    <row r="1462" spans="2:2" x14ac:dyDescent="0.3">
      <c r="B1462" s="149"/>
    </row>
    <row r="1463" spans="2:2" x14ac:dyDescent="0.3">
      <c r="B1463" s="149"/>
    </row>
    <row r="1464" spans="2:2" x14ac:dyDescent="0.3">
      <c r="B1464" s="149"/>
    </row>
    <row r="1465" spans="2:2" x14ac:dyDescent="0.3">
      <c r="B1465" s="149"/>
    </row>
    <row r="1466" spans="2:2" x14ac:dyDescent="0.3">
      <c r="B1466" s="149"/>
    </row>
    <row r="1467" spans="2:2" x14ac:dyDescent="0.3">
      <c r="B1467" s="149"/>
    </row>
    <row r="1468" spans="2:2" x14ac:dyDescent="0.3">
      <c r="B1468" s="149"/>
    </row>
    <row r="1469" spans="2:2" x14ac:dyDescent="0.3">
      <c r="B1469" s="149"/>
    </row>
    <row r="1470" spans="2:2" x14ac:dyDescent="0.3">
      <c r="B1470" s="149"/>
    </row>
    <row r="1471" spans="2:2" x14ac:dyDescent="0.3">
      <c r="B1471" s="149"/>
    </row>
    <row r="1472" spans="2:2" x14ac:dyDescent="0.3">
      <c r="B1472" s="149"/>
    </row>
    <row r="1473" spans="2:2" x14ac:dyDescent="0.3">
      <c r="B1473" s="149"/>
    </row>
    <row r="1474" spans="2:2" x14ac:dyDescent="0.3">
      <c r="B1474" s="149"/>
    </row>
    <row r="1475" spans="2:2" x14ac:dyDescent="0.3">
      <c r="B1475" s="149"/>
    </row>
    <row r="1476" spans="2:2" x14ac:dyDescent="0.3">
      <c r="B1476" s="149"/>
    </row>
    <row r="1477" spans="2:2" x14ac:dyDescent="0.3">
      <c r="B1477" s="149"/>
    </row>
    <row r="1478" spans="2:2" x14ac:dyDescent="0.3">
      <c r="B1478" s="149"/>
    </row>
    <row r="1479" spans="2:2" x14ac:dyDescent="0.3">
      <c r="B1479" s="149"/>
    </row>
    <row r="1480" spans="2:2" x14ac:dyDescent="0.3">
      <c r="B1480" s="149"/>
    </row>
    <row r="1481" spans="2:2" x14ac:dyDescent="0.3">
      <c r="B1481" s="149"/>
    </row>
    <row r="1482" spans="2:2" x14ac:dyDescent="0.3">
      <c r="B1482" s="149"/>
    </row>
    <row r="1483" spans="2:2" x14ac:dyDescent="0.3">
      <c r="B1483" s="149"/>
    </row>
    <row r="1484" spans="2:2" x14ac:dyDescent="0.3">
      <c r="B1484" s="149"/>
    </row>
    <row r="1485" spans="2:2" x14ac:dyDescent="0.3">
      <c r="B1485" s="149"/>
    </row>
    <row r="1486" spans="2:2" x14ac:dyDescent="0.3">
      <c r="B1486" s="149"/>
    </row>
    <row r="1487" spans="2:2" x14ac:dyDescent="0.3">
      <c r="B1487" s="149"/>
    </row>
    <row r="1488" spans="2:2" x14ac:dyDescent="0.3">
      <c r="B1488" s="149"/>
    </row>
    <row r="1489" spans="2:2" x14ac:dyDescent="0.3">
      <c r="B1489" s="149"/>
    </row>
    <row r="1490" spans="2:2" x14ac:dyDescent="0.3">
      <c r="B1490" s="149"/>
    </row>
    <row r="1491" spans="2:2" x14ac:dyDescent="0.3">
      <c r="B1491" s="149"/>
    </row>
    <row r="1492" spans="2:2" x14ac:dyDescent="0.3">
      <c r="B1492" s="149"/>
    </row>
    <row r="1493" spans="2:2" x14ac:dyDescent="0.3">
      <c r="B1493" s="149"/>
    </row>
    <row r="1494" spans="2:2" x14ac:dyDescent="0.3">
      <c r="B1494" s="149"/>
    </row>
    <row r="1495" spans="2:2" x14ac:dyDescent="0.3">
      <c r="B1495" s="149"/>
    </row>
    <row r="1496" spans="2:2" x14ac:dyDescent="0.3">
      <c r="B1496" s="149"/>
    </row>
    <row r="1497" spans="2:2" x14ac:dyDescent="0.3">
      <c r="B1497" s="149"/>
    </row>
    <row r="1498" spans="2:2" x14ac:dyDescent="0.3">
      <c r="B1498" s="149"/>
    </row>
    <row r="1499" spans="2:2" x14ac:dyDescent="0.3">
      <c r="B1499" s="149"/>
    </row>
    <row r="1500" spans="2:2" x14ac:dyDescent="0.3">
      <c r="B1500" s="149"/>
    </row>
    <row r="1501" spans="2:2" x14ac:dyDescent="0.3">
      <c r="B1501" s="149"/>
    </row>
    <row r="1502" spans="2:2" x14ac:dyDescent="0.3">
      <c r="B1502" s="149"/>
    </row>
    <row r="1503" spans="2:2" x14ac:dyDescent="0.3">
      <c r="B1503" s="149"/>
    </row>
    <row r="1504" spans="2:2" x14ac:dyDescent="0.3">
      <c r="B1504" s="149"/>
    </row>
    <row r="1505" spans="2:2" x14ac:dyDescent="0.3">
      <c r="B1505" s="149"/>
    </row>
    <row r="1506" spans="2:2" x14ac:dyDescent="0.3">
      <c r="B1506" s="149"/>
    </row>
    <row r="1507" spans="2:2" x14ac:dyDescent="0.3">
      <c r="B1507" s="149"/>
    </row>
    <row r="1508" spans="2:2" x14ac:dyDescent="0.3">
      <c r="B1508" s="149"/>
    </row>
    <row r="1509" spans="2:2" x14ac:dyDescent="0.3">
      <c r="B1509" s="149"/>
    </row>
    <row r="1510" spans="2:2" x14ac:dyDescent="0.3">
      <c r="B1510" s="149"/>
    </row>
    <row r="1511" spans="2:2" x14ac:dyDescent="0.3">
      <c r="B1511" s="149"/>
    </row>
    <row r="1512" spans="2:2" x14ac:dyDescent="0.3">
      <c r="B1512" s="149"/>
    </row>
    <row r="1513" spans="2:2" x14ac:dyDescent="0.3">
      <c r="B1513" s="149"/>
    </row>
    <row r="1514" spans="2:2" x14ac:dyDescent="0.3">
      <c r="B1514" s="149"/>
    </row>
    <row r="1515" spans="2:2" x14ac:dyDescent="0.3">
      <c r="B1515" s="149"/>
    </row>
    <row r="1516" spans="2:2" x14ac:dyDescent="0.3">
      <c r="B1516" s="149"/>
    </row>
    <row r="1517" spans="2:2" x14ac:dyDescent="0.3">
      <c r="B1517" s="149"/>
    </row>
    <row r="1518" spans="2:2" x14ac:dyDescent="0.3">
      <c r="B1518" s="149"/>
    </row>
    <row r="1519" spans="2:2" x14ac:dyDescent="0.3">
      <c r="B1519" s="149"/>
    </row>
    <row r="1520" spans="2:2" x14ac:dyDescent="0.3">
      <c r="B1520" s="149"/>
    </row>
    <row r="1521" spans="2:2" x14ac:dyDescent="0.3">
      <c r="B1521" s="149"/>
    </row>
    <row r="1522" spans="2:2" x14ac:dyDescent="0.3">
      <c r="B1522" s="149"/>
    </row>
    <row r="1523" spans="2:2" x14ac:dyDescent="0.3">
      <c r="B1523" s="149"/>
    </row>
    <row r="1524" spans="2:2" x14ac:dyDescent="0.3">
      <c r="B1524" s="149"/>
    </row>
    <row r="1525" spans="2:2" x14ac:dyDescent="0.3">
      <c r="B1525" s="149"/>
    </row>
    <row r="1526" spans="2:2" x14ac:dyDescent="0.3">
      <c r="B1526" s="149"/>
    </row>
    <row r="1527" spans="2:2" x14ac:dyDescent="0.3">
      <c r="B1527" s="149"/>
    </row>
    <row r="1528" spans="2:2" x14ac:dyDescent="0.3">
      <c r="B1528" s="149"/>
    </row>
    <row r="1529" spans="2:2" x14ac:dyDescent="0.3">
      <c r="B1529" s="149"/>
    </row>
    <row r="1530" spans="2:2" x14ac:dyDescent="0.3">
      <c r="B1530" s="149"/>
    </row>
    <row r="1531" spans="2:2" x14ac:dyDescent="0.3">
      <c r="B1531" s="149"/>
    </row>
    <row r="1532" spans="2:2" x14ac:dyDescent="0.3">
      <c r="B1532" s="149"/>
    </row>
    <row r="1533" spans="2:2" x14ac:dyDescent="0.3">
      <c r="B1533" s="149"/>
    </row>
    <row r="1534" spans="2:2" x14ac:dyDescent="0.3">
      <c r="B1534" s="149"/>
    </row>
    <row r="1535" spans="2:2" x14ac:dyDescent="0.3">
      <c r="B1535" s="149"/>
    </row>
    <row r="1536" spans="2:2" x14ac:dyDescent="0.3">
      <c r="B1536" s="149"/>
    </row>
    <row r="1537" spans="2:2" x14ac:dyDescent="0.3">
      <c r="B1537" s="149"/>
    </row>
    <row r="1538" spans="2:2" x14ac:dyDescent="0.3">
      <c r="B1538" s="149"/>
    </row>
    <row r="1539" spans="2:2" x14ac:dyDescent="0.3">
      <c r="B1539" s="149"/>
    </row>
    <row r="1540" spans="2:2" x14ac:dyDescent="0.3">
      <c r="B1540" s="149"/>
    </row>
    <row r="1541" spans="2:2" x14ac:dyDescent="0.3">
      <c r="B1541" s="149"/>
    </row>
    <row r="1542" spans="2:2" x14ac:dyDescent="0.3">
      <c r="B1542" s="149"/>
    </row>
    <row r="1543" spans="2:2" x14ac:dyDescent="0.3">
      <c r="B1543" s="149"/>
    </row>
    <row r="1544" spans="2:2" x14ac:dyDescent="0.3">
      <c r="B1544" s="149"/>
    </row>
    <row r="1545" spans="2:2" x14ac:dyDescent="0.3">
      <c r="B1545" s="149"/>
    </row>
    <row r="1546" spans="2:2" x14ac:dyDescent="0.3">
      <c r="B1546" s="149"/>
    </row>
    <row r="1547" spans="2:2" x14ac:dyDescent="0.3">
      <c r="B1547" s="149"/>
    </row>
    <row r="1548" spans="2:2" x14ac:dyDescent="0.3">
      <c r="B1548" s="149"/>
    </row>
    <row r="1549" spans="2:2" x14ac:dyDescent="0.3">
      <c r="B1549" s="149"/>
    </row>
    <row r="1550" spans="2:2" x14ac:dyDescent="0.3">
      <c r="B1550" s="149"/>
    </row>
    <row r="1551" spans="2:2" x14ac:dyDescent="0.3">
      <c r="B1551" s="149"/>
    </row>
    <row r="1552" spans="2:2" x14ac:dyDescent="0.3">
      <c r="B1552" s="149"/>
    </row>
    <row r="1553" spans="2:2" x14ac:dyDescent="0.3">
      <c r="B1553" s="149"/>
    </row>
    <row r="1554" spans="2:2" x14ac:dyDescent="0.3">
      <c r="B1554" s="149"/>
    </row>
    <row r="1555" spans="2:2" x14ac:dyDescent="0.3">
      <c r="B1555" s="149"/>
    </row>
    <row r="1556" spans="2:2" x14ac:dyDescent="0.3">
      <c r="B1556" s="149"/>
    </row>
    <row r="1557" spans="2:2" x14ac:dyDescent="0.3">
      <c r="B1557" s="149"/>
    </row>
    <row r="1558" spans="2:2" x14ac:dyDescent="0.3">
      <c r="B1558" s="149"/>
    </row>
    <row r="1559" spans="2:2" x14ac:dyDescent="0.3">
      <c r="B1559" s="149"/>
    </row>
    <row r="1560" spans="2:2" x14ac:dyDescent="0.3">
      <c r="B1560" s="149"/>
    </row>
    <row r="1561" spans="2:2" x14ac:dyDescent="0.3">
      <c r="B1561" s="149"/>
    </row>
    <row r="1562" spans="2:2" x14ac:dyDescent="0.3">
      <c r="B1562" s="149"/>
    </row>
    <row r="1563" spans="2:2" x14ac:dyDescent="0.3">
      <c r="B1563" s="149"/>
    </row>
    <row r="1564" spans="2:2" x14ac:dyDescent="0.3">
      <c r="B1564" s="149"/>
    </row>
    <row r="1565" spans="2:2" x14ac:dyDescent="0.3">
      <c r="B1565" s="149"/>
    </row>
    <row r="1566" spans="2:2" x14ac:dyDescent="0.3">
      <c r="B1566" s="149"/>
    </row>
    <row r="1567" spans="2:2" x14ac:dyDescent="0.3">
      <c r="B1567" s="149"/>
    </row>
    <row r="1568" spans="2:2" x14ac:dyDescent="0.3">
      <c r="B1568" s="149"/>
    </row>
    <row r="1569" spans="2:2" x14ac:dyDescent="0.3">
      <c r="B1569" s="149"/>
    </row>
    <row r="1570" spans="2:2" x14ac:dyDescent="0.3">
      <c r="B1570" s="149"/>
    </row>
    <row r="1571" spans="2:2" x14ac:dyDescent="0.3">
      <c r="B1571" s="149"/>
    </row>
    <row r="1572" spans="2:2" x14ac:dyDescent="0.3">
      <c r="B1572" s="149"/>
    </row>
    <row r="1573" spans="2:2" x14ac:dyDescent="0.3">
      <c r="B1573" s="149"/>
    </row>
    <row r="1574" spans="2:2" x14ac:dyDescent="0.3">
      <c r="B1574" s="149"/>
    </row>
    <row r="1575" spans="2:2" x14ac:dyDescent="0.3">
      <c r="B1575" s="149"/>
    </row>
    <row r="1576" spans="2:2" x14ac:dyDescent="0.3">
      <c r="B1576" s="149"/>
    </row>
    <row r="1577" spans="2:2" x14ac:dyDescent="0.3">
      <c r="B1577" s="149"/>
    </row>
    <row r="1578" spans="2:2" x14ac:dyDescent="0.3">
      <c r="B1578" s="149"/>
    </row>
    <row r="1579" spans="2:2" x14ac:dyDescent="0.3">
      <c r="B1579" s="149"/>
    </row>
    <row r="1580" spans="2:2" x14ac:dyDescent="0.3">
      <c r="B1580" s="149"/>
    </row>
    <row r="1581" spans="2:2" x14ac:dyDescent="0.3">
      <c r="B1581" s="149"/>
    </row>
    <row r="1582" spans="2:2" x14ac:dyDescent="0.3">
      <c r="B1582" s="149"/>
    </row>
    <row r="1583" spans="2:2" x14ac:dyDescent="0.3">
      <c r="B1583" s="149"/>
    </row>
    <row r="1584" spans="2:2" x14ac:dyDescent="0.3">
      <c r="B1584" s="149"/>
    </row>
    <row r="1585" spans="2:2" x14ac:dyDescent="0.3">
      <c r="B1585" s="149"/>
    </row>
    <row r="1586" spans="2:2" x14ac:dyDescent="0.3">
      <c r="B1586" s="149"/>
    </row>
    <row r="1587" spans="2:2" x14ac:dyDescent="0.3">
      <c r="B1587" s="149"/>
    </row>
    <row r="1588" spans="2:2" x14ac:dyDescent="0.3">
      <c r="B1588" s="149"/>
    </row>
    <row r="1589" spans="2:2" x14ac:dyDescent="0.3">
      <c r="B1589" s="149"/>
    </row>
    <row r="1590" spans="2:2" x14ac:dyDescent="0.3">
      <c r="B1590" s="149"/>
    </row>
    <row r="1591" spans="2:2" x14ac:dyDescent="0.3">
      <c r="B1591" s="149"/>
    </row>
    <row r="1592" spans="2:2" x14ac:dyDescent="0.3">
      <c r="B1592" s="149"/>
    </row>
    <row r="1593" spans="2:2" x14ac:dyDescent="0.3">
      <c r="B1593" s="149"/>
    </row>
    <row r="1594" spans="2:2" x14ac:dyDescent="0.3">
      <c r="B1594" s="149"/>
    </row>
    <row r="1595" spans="2:2" x14ac:dyDescent="0.3">
      <c r="B1595" s="149"/>
    </row>
    <row r="1596" spans="2:2" x14ac:dyDescent="0.3">
      <c r="B1596" s="149"/>
    </row>
    <row r="1597" spans="2:2" x14ac:dyDescent="0.3">
      <c r="B1597" s="149"/>
    </row>
    <row r="1598" spans="2:2" x14ac:dyDescent="0.3">
      <c r="B1598" s="149"/>
    </row>
    <row r="1599" spans="2:2" x14ac:dyDescent="0.3">
      <c r="B1599" s="149"/>
    </row>
    <row r="1600" spans="2:2" x14ac:dyDescent="0.3">
      <c r="B1600" s="149"/>
    </row>
    <row r="1601" spans="2:2" x14ac:dyDescent="0.3">
      <c r="B1601" s="149"/>
    </row>
    <row r="1602" spans="2:2" x14ac:dyDescent="0.3">
      <c r="B1602" s="149"/>
    </row>
    <row r="1603" spans="2:2" x14ac:dyDescent="0.3">
      <c r="B1603" s="149"/>
    </row>
    <row r="1604" spans="2:2" x14ac:dyDescent="0.3">
      <c r="B1604" s="149"/>
    </row>
    <row r="1605" spans="2:2" x14ac:dyDescent="0.3">
      <c r="B1605" s="149"/>
    </row>
    <row r="1606" spans="2:2" x14ac:dyDescent="0.3">
      <c r="B1606" s="149"/>
    </row>
    <row r="1607" spans="2:2" x14ac:dyDescent="0.3">
      <c r="B1607" s="149"/>
    </row>
    <row r="1608" spans="2:2" x14ac:dyDescent="0.3">
      <c r="B1608" s="149"/>
    </row>
    <row r="1609" spans="2:2" x14ac:dyDescent="0.3">
      <c r="B1609" s="149"/>
    </row>
    <row r="1610" spans="2:2" x14ac:dyDescent="0.3">
      <c r="B1610" s="149"/>
    </row>
    <row r="1611" spans="2:2" x14ac:dyDescent="0.3">
      <c r="B1611" s="149"/>
    </row>
    <row r="1612" spans="2:2" x14ac:dyDescent="0.3">
      <c r="B1612" s="149"/>
    </row>
    <row r="1613" spans="2:2" x14ac:dyDescent="0.3">
      <c r="B1613" s="149"/>
    </row>
    <row r="1614" spans="2:2" x14ac:dyDescent="0.3">
      <c r="B1614" s="149"/>
    </row>
    <row r="1615" spans="2:2" x14ac:dyDescent="0.3">
      <c r="B1615" s="149"/>
    </row>
    <row r="1616" spans="2:2" x14ac:dyDescent="0.3">
      <c r="B1616" s="149"/>
    </row>
    <row r="1617" spans="2:2" x14ac:dyDescent="0.3">
      <c r="B1617" s="149"/>
    </row>
    <row r="1618" spans="2:2" x14ac:dyDescent="0.3">
      <c r="B1618" s="149"/>
    </row>
    <row r="1619" spans="2:2" x14ac:dyDescent="0.3">
      <c r="B1619" s="149"/>
    </row>
    <row r="1620" spans="2:2" x14ac:dyDescent="0.3">
      <c r="B1620" s="149"/>
    </row>
    <row r="1621" spans="2:2" x14ac:dyDescent="0.3">
      <c r="B1621" s="149"/>
    </row>
    <row r="1622" spans="2:2" x14ac:dyDescent="0.3">
      <c r="B1622" s="149"/>
    </row>
    <row r="1623" spans="2:2" x14ac:dyDescent="0.3">
      <c r="B1623" s="149"/>
    </row>
    <row r="1624" spans="2:2" x14ac:dyDescent="0.3">
      <c r="B1624" s="149"/>
    </row>
    <row r="1625" spans="2:2" x14ac:dyDescent="0.3">
      <c r="B1625" s="149"/>
    </row>
    <row r="1626" spans="2:2" x14ac:dyDescent="0.3">
      <c r="B1626" s="149"/>
    </row>
    <row r="1627" spans="2:2" x14ac:dyDescent="0.3">
      <c r="B1627" s="149"/>
    </row>
    <row r="1628" spans="2:2" x14ac:dyDescent="0.3">
      <c r="B1628" s="149"/>
    </row>
    <row r="1629" spans="2:2" x14ac:dyDescent="0.3">
      <c r="B1629" s="149"/>
    </row>
    <row r="1630" spans="2:2" x14ac:dyDescent="0.3">
      <c r="B1630" s="149"/>
    </row>
    <row r="1631" spans="2:2" x14ac:dyDescent="0.3">
      <c r="B1631" s="149"/>
    </row>
    <row r="1632" spans="2:2" x14ac:dyDescent="0.3">
      <c r="B1632" s="149"/>
    </row>
    <row r="1633" spans="2:2" x14ac:dyDescent="0.3">
      <c r="B1633" s="149"/>
    </row>
    <row r="1634" spans="2:2" x14ac:dyDescent="0.3">
      <c r="B1634" s="149"/>
    </row>
    <row r="1635" spans="2:2" x14ac:dyDescent="0.3">
      <c r="B1635" s="149"/>
    </row>
    <row r="1636" spans="2:2" x14ac:dyDescent="0.3">
      <c r="B1636" s="149"/>
    </row>
    <row r="1637" spans="2:2" x14ac:dyDescent="0.3">
      <c r="B1637" s="149"/>
    </row>
    <row r="1638" spans="2:2" x14ac:dyDescent="0.3">
      <c r="B1638" s="149"/>
    </row>
    <row r="1639" spans="2:2" x14ac:dyDescent="0.3">
      <c r="B1639" s="149"/>
    </row>
    <row r="1640" spans="2:2" x14ac:dyDescent="0.3">
      <c r="B1640" s="149"/>
    </row>
    <row r="1641" spans="2:2" x14ac:dyDescent="0.3">
      <c r="B1641" s="149"/>
    </row>
    <row r="1642" spans="2:2" x14ac:dyDescent="0.3">
      <c r="B1642" s="149"/>
    </row>
    <row r="1643" spans="2:2" x14ac:dyDescent="0.3">
      <c r="B1643" s="149"/>
    </row>
    <row r="1644" spans="2:2" x14ac:dyDescent="0.3">
      <c r="B1644" s="149"/>
    </row>
    <row r="1645" spans="2:2" x14ac:dyDescent="0.3">
      <c r="B1645" s="149"/>
    </row>
    <row r="1646" spans="2:2" x14ac:dyDescent="0.3">
      <c r="B1646" s="149"/>
    </row>
    <row r="1647" spans="2:2" x14ac:dyDescent="0.3">
      <c r="B1647" s="149"/>
    </row>
    <row r="1648" spans="2:2" x14ac:dyDescent="0.3">
      <c r="B1648" s="149"/>
    </row>
    <row r="1649" spans="2:2" x14ac:dyDescent="0.3">
      <c r="B1649" s="149"/>
    </row>
    <row r="1650" spans="2:2" x14ac:dyDescent="0.3">
      <c r="B1650" s="149"/>
    </row>
    <row r="1651" spans="2:2" x14ac:dyDescent="0.3">
      <c r="B1651" s="149"/>
    </row>
    <row r="1652" spans="2:2" x14ac:dyDescent="0.3">
      <c r="B1652" s="149"/>
    </row>
    <row r="1653" spans="2:2" x14ac:dyDescent="0.3">
      <c r="B1653" s="149"/>
    </row>
    <row r="1654" spans="2:2" x14ac:dyDescent="0.3">
      <c r="B1654" s="149"/>
    </row>
    <row r="1655" spans="2:2" x14ac:dyDescent="0.3">
      <c r="B1655" s="149"/>
    </row>
    <row r="1656" spans="2:2" x14ac:dyDescent="0.3">
      <c r="B1656" s="149"/>
    </row>
    <row r="1657" spans="2:2" x14ac:dyDescent="0.3">
      <c r="B1657" s="149"/>
    </row>
    <row r="1658" spans="2:2" x14ac:dyDescent="0.3">
      <c r="B1658" s="149"/>
    </row>
    <row r="1659" spans="2:2" x14ac:dyDescent="0.3">
      <c r="B1659" s="149"/>
    </row>
    <row r="1660" spans="2:2" x14ac:dyDescent="0.3">
      <c r="B1660" s="149"/>
    </row>
    <row r="1661" spans="2:2" x14ac:dyDescent="0.3">
      <c r="B1661" s="149"/>
    </row>
    <row r="1662" spans="2:2" x14ac:dyDescent="0.3">
      <c r="B1662" s="149"/>
    </row>
    <row r="1663" spans="2:2" x14ac:dyDescent="0.3">
      <c r="B1663" s="149"/>
    </row>
    <row r="1664" spans="2:2" x14ac:dyDescent="0.3">
      <c r="B1664" s="149"/>
    </row>
    <row r="1665" spans="2:2" x14ac:dyDescent="0.3">
      <c r="B1665" s="149"/>
    </row>
    <row r="1666" spans="2:2" x14ac:dyDescent="0.3">
      <c r="B1666" s="149"/>
    </row>
    <row r="1667" spans="2:2" x14ac:dyDescent="0.3">
      <c r="B1667" s="149"/>
    </row>
    <row r="1668" spans="2:2" x14ac:dyDescent="0.3">
      <c r="B1668" s="149"/>
    </row>
    <row r="1669" spans="2:2" x14ac:dyDescent="0.3">
      <c r="B1669" s="149"/>
    </row>
    <row r="1670" spans="2:2" x14ac:dyDescent="0.3">
      <c r="B1670" s="149"/>
    </row>
    <row r="1671" spans="2:2" x14ac:dyDescent="0.3">
      <c r="B1671" s="149"/>
    </row>
    <row r="1672" spans="2:2" x14ac:dyDescent="0.3">
      <c r="B1672" s="149"/>
    </row>
    <row r="1673" spans="2:2" x14ac:dyDescent="0.3">
      <c r="B1673" s="149"/>
    </row>
    <row r="1674" spans="2:2" x14ac:dyDescent="0.3">
      <c r="B1674" s="149"/>
    </row>
    <row r="1675" spans="2:2" x14ac:dyDescent="0.3">
      <c r="B1675" s="149"/>
    </row>
    <row r="1676" spans="2:2" x14ac:dyDescent="0.3">
      <c r="B1676" s="149"/>
    </row>
    <row r="1677" spans="2:2" x14ac:dyDescent="0.3">
      <c r="B1677" s="149"/>
    </row>
    <row r="1678" spans="2:2" x14ac:dyDescent="0.3">
      <c r="B1678" s="149"/>
    </row>
    <row r="1679" spans="2:2" x14ac:dyDescent="0.3">
      <c r="B1679" s="149"/>
    </row>
    <row r="1680" spans="2:2" x14ac:dyDescent="0.3">
      <c r="B1680" s="149"/>
    </row>
    <row r="1681" spans="2:2" x14ac:dyDescent="0.3">
      <c r="B1681" s="149"/>
    </row>
    <row r="1682" spans="2:2" x14ac:dyDescent="0.3">
      <c r="B1682" s="149"/>
    </row>
    <row r="1683" spans="2:2" x14ac:dyDescent="0.3">
      <c r="B1683" s="149"/>
    </row>
    <row r="1684" spans="2:2" x14ac:dyDescent="0.3">
      <c r="B1684" s="149"/>
    </row>
    <row r="1685" spans="2:2" x14ac:dyDescent="0.3">
      <c r="B1685" s="149"/>
    </row>
    <row r="1686" spans="2:2" x14ac:dyDescent="0.3">
      <c r="B1686" s="149"/>
    </row>
    <row r="1687" spans="2:2" x14ac:dyDescent="0.3">
      <c r="B1687" s="149"/>
    </row>
    <row r="1688" spans="2:2" x14ac:dyDescent="0.3">
      <c r="B1688" s="149"/>
    </row>
    <row r="1689" spans="2:2" x14ac:dyDescent="0.3">
      <c r="B1689" s="149"/>
    </row>
    <row r="1690" spans="2:2" x14ac:dyDescent="0.3">
      <c r="B1690" s="149"/>
    </row>
    <row r="1691" spans="2:2" x14ac:dyDescent="0.3">
      <c r="B1691" s="149"/>
    </row>
    <row r="1692" spans="2:2" x14ac:dyDescent="0.3">
      <c r="B1692" s="149"/>
    </row>
    <row r="1693" spans="2:2" x14ac:dyDescent="0.3">
      <c r="B1693" s="149"/>
    </row>
    <row r="1694" spans="2:2" x14ac:dyDescent="0.3">
      <c r="B1694" s="149"/>
    </row>
    <row r="1695" spans="2:2" x14ac:dyDescent="0.3">
      <c r="B1695" s="149"/>
    </row>
    <row r="1696" spans="2:2" x14ac:dyDescent="0.3">
      <c r="B1696" s="149"/>
    </row>
    <row r="1697" spans="2:2" x14ac:dyDescent="0.3">
      <c r="B1697" s="149"/>
    </row>
    <row r="1698" spans="2:2" x14ac:dyDescent="0.3">
      <c r="B1698" s="149"/>
    </row>
    <row r="1699" spans="2:2" x14ac:dyDescent="0.3">
      <c r="B1699" s="149"/>
    </row>
    <row r="1700" spans="2:2" x14ac:dyDescent="0.3">
      <c r="B1700" s="149"/>
    </row>
    <row r="1701" spans="2:2" x14ac:dyDescent="0.3">
      <c r="B1701" s="149"/>
    </row>
    <row r="1702" spans="2:2" x14ac:dyDescent="0.3">
      <c r="B1702" s="149"/>
    </row>
    <row r="1703" spans="2:2" x14ac:dyDescent="0.3">
      <c r="B1703" s="149"/>
    </row>
    <row r="1704" spans="2:2" x14ac:dyDescent="0.3">
      <c r="B1704" s="149"/>
    </row>
    <row r="1705" spans="2:2" x14ac:dyDescent="0.3">
      <c r="B1705" s="149"/>
    </row>
    <row r="1706" spans="2:2" x14ac:dyDescent="0.3">
      <c r="B1706" s="149"/>
    </row>
    <row r="1707" spans="2:2" x14ac:dyDescent="0.3">
      <c r="B1707" s="149"/>
    </row>
    <row r="1708" spans="2:2" x14ac:dyDescent="0.3">
      <c r="B1708" s="149"/>
    </row>
    <row r="1709" spans="2:2" x14ac:dyDescent="0.3">
      <c r="B1709" s="149"/>
    </row>
    <row r="1710" spans="2:2" x14ac:dyDescent="0.3">
      <c r="B1710" s="149"/>
    </row>
    <row r="1711" spans="2:2" x14ac:dyDescent="0.3">
      <c r="B1711" s="149"/>
    </row>
    <row r="1712" spans="2:2" x14ac:dyDescent="0.3">
      <c r="B1712" s="149"/>
    </row>
    <row r="1713" spans="2:2" x14ac:dyDescent="0.3">
      <c r="B1713" s="149"/>
    </row>
    <row r="1714" spans="2:2" x14ac:dyDescent="0.3">
      <c r="B1714" s="149"/>
    </row>
    <row r="1715" spans="2:2" x14ac:dyDescent="0.3">
      <c r="B1715" s="149"/>
    </row>
    <row r="1716" spans="2:2" x14ac:dyDescent="0.3">
      <c r="B1716" s="149"/>
    </row>
    <row r="1717" spans="2:2" x14ac:dyDescent="0.3">
      <c r="B1717" s="149"/>
    </row>
    <row r="1718" spans="2:2" x14ac:dyDescent="0.3">
      <c r="B1718" s="149"/>
    </row>
    <row r="1719" spans="2:2" x14ac:dyDescent="0.3">
      <c r="B1719" s="149"/>
    </row>
    <row r="1720" spans="2:2" x14ac:dyDescent="0.3">
      <c r="B1720" s="149"/>
    </row>
    <row r="1721" spans="2:2" x14ac:dyDescent="0.3">
      <c r="B1721" s="149"/>
    </row>
    <row r="1722" spans="2:2" x14ac:dyDescent="0.3">
      <c r="B1722" s="149"/>
    </row>
    <row r="1723" spans="2:2" x14ac:dyDescent="0.3">
      <c r="B1723" s="149"/>
    </row>
    <row r="1724" spans="2:2" x14ac:dyDescent="0.3">
      <c r="B1724" s="149"/>
    </row>
    <row r="1725" spans="2:2" x14ac:dyDescent="0.3">
      <c r="B1725" s="149"/>
    </row>
    <row r="1726" spans="2:2" x14ac:dyDescent="0.3">
      <c r="B1726" s="149"/>
    </row>
    <row r="1727" spans="2:2" x14ac:dyDescent="0.3">
      <c r="B1727" s="149"/>
    </row>
    <row r="1728" spans="2:2" x14ac:dyDescent="0.3">
      <c r="B1728" s="149"/>
    </row>
    <row r="1729" spans="2:2" x14ac:dyDescent="0.3">
      <c r="B1729" s="149"/>
    </row>
    <row r="1730" spans="2:2" x14ac:dyDescent="0.3">
      <c r="B1730" s="149"/>
    </row>
    <row r="1731" spans="2:2" x14ac:dyDescent="0.3">
      <c r="B1731" s="149"/>
    </row>
    <row r="1732" spans="2:2" x14ac:dyDescent="0.3">
      <c r="B1732" s="149"/>
    </row>
    <row r="1733" spans="2:2" x14ac:dyDescent="0.3">
      <c r="B1733" s="149"/>
    </row>
    <row r="1734" spans="2:2" x14ac:dyDescent="0.3">
      <c r="B1734" s="149"/>
    </row>
    <row r="1735" spans="2:2" x14ac:dyDescent="0.3">
      <c r="B1735" s="149"/>
    </row>
    <row r="1736" spans="2:2" x14ac:dyDescent="0.3">
      <c r="B1736" s="149"/>
    </row>
    <row r="1737" spans="2:2" x14ac:dyDescent="0.3">
      <c r="B1737" s="149"/>
    </row>
    <row r="1738" spans="2:2" x14ac:dyDescent="0.3">
      <c r="B1738" s="149"/>
    </row>
    <row r="1739" spans="2:2" x14ac:dyDescent="0.3">
      <c r="B1739" s="149"/>
    </row>
    <row r="1740" spans="2:2" x14ac:dyDescent="0.3">
      <c r="B1740" s="149"/>
    </row>
    <row r="1741" spans="2:2" x14ac:dyDescent="0.3">
      <c r="B1741" s="149"/>
    </row>
    <row r="1742" spans="2:2" x14ac:dyDescent="0.3">
      <c r="B1742" s="149"/>
    </row>
    <row r="1743" spans="2:2" x14ac:dyDescent="0.3">
      <c r="B1743" s="149"/>
    </row>
    <row r="1744" spans="2:2" x14ac:dyDescent="0.3">
      <c r="B1744" s="149"/>
    </row>
    <row r="1745" spans="2:2" x14ac:dyDescent="0.3">
      <c r="B1745" s="149"/>
    </row>
    <row r="1746" spans="2:2" x14ac:dyDescent="0.3">
      <c r="B1746" s="149"/>
    </row>
    <row r="1747" spans="2:2" x14ac:dyDescent="0.3">
      <c r="B1747" s="149"/>
    </row>
    <row r="1748" spans="2:2" x14ac:dyDescent="0.3">
      <c r="B1748" s="149"/>
    </row>
    <row r="1749" spans="2:2" x14ac:dyDescent="0.3">
      <c r="B1749" s="149"/>
    </row>
    <row r="1750" spans="2:2" x14ac:dyDescent="0.3">
      <c r="B1750" s="149"/>
    </row>
    <row r="1751" spans="2:2" x14ac:dyDescent="0.3">
      <c r="B1751" s="149"/>
    </row>
    <row r="1752" spans="2:2" x14ac:dyDescent="0.3">
      <c r="B1752" s="149"/>
    </row>
    <row r="1753" spans="2:2" x14ac:dyDescent="0.3">
      <c r="B1753" s="149"/>
    </row>
    <row r="1754" spans="2:2" x14ac:dyDescent="0.3">
      <c r="B1754" s="149"/>
    </row>
    <row r="1755" spans="2:2" x14ac:dyDescent="0.3">
      <c r="B1755" s="149"/>
    </row>
    <row r="1756" spans="2:2" x14ac:dyDescent="0.3">
      <c r="B1756" s="149"/>
    </row>
    <row r="1757" spans="2:2" x14ac:dyDescent="0.3">
      <c r="B1757" s="149"/>
    </row>
    <row r="1758" spans="2:2" x14ac:dyDescent="0.3">
      <c r="B1758" s="149"/>
    </row>
    <row r="1759" spans="2:2" x14ac:dyDescent="0.3">
      <c r="B1759" s="149"/>
    </row>
    <row r="1760" spans="2:2" x14ac:dyDescent="0.3">
      <c r="B1760" s="149"/>
    </row>
    <row r="1761" spans="2:2" x14ac:dyDescent="0.3">
      <c r="B1761" s="149"/>
    </row>
    <row r="1762" spans="2:2" x14ac:dyDescent="0.3">
      <c r="B1762" s="149"/>
    </row>
    <row r="1763" spans="2:2" x14ac:dyDescent="0.3">
      <c r="B1763" s="149"/>
    </row>
    <row r="1764" spans="2:2" x14ac:dyDescent="0.3">
      <c r="B1764" s="149"/>
    </row>
    <row r="1765" spans="2:2" x14ac:dyDescent="0.3">
      <c r="B1765" s="149"/>
    </row>
    <row r="1766" spans="2:2" x14ac:dyDescent="0.3">
      <c r="B1766" s="149"/>
    </row>
    <row r="1767" spans="2:2" x14ac:dyDescent="0.3">
      <c r="B1767" s="149"/>
    </row>
    <row r="1768" spans="2:2" x14ac:dyDescent="0.3">
      <c r="B1768" s="149"/>
    </row>
    <row r="1769" spans="2:2" x14ac:dyDescent="0.3">
      <c r="B1769" s="149"/>
    </row>
    <row r="1770" spans="2:2" x14ac:dyDescent="0.3">
      <c r="B1770" s="149"/>
    </row>
    <row r="1771" spans="2:2" x14ac:dyDescent="0.3">
      <c r="B1771" s="149"/>
    </row>
    <row r="1772" spans="2:2" x14ac:dyDescent="0.3">
      <c r="B1772" s="149"/>
    </row>
    <row r="1773" spans="2:2" x14ac:dyDescent="0.3">
      <c r="B1773" s="149"/>
    </row>
    <row r="1774" spans="2:2" x14ac:dyDescent="0.3">
      <c r="B1774" s="149"/>
    </row>
    <row r="1775" spans="2:2" x14ac:dyDescent="0.3">
      <c r="B1775" s="149"/>
    </row>
    <row r="1776" spans="2:2" x14ac:dyDescent="0.3">
      <c r="B1776" s="149"/>
    </row>
    <row r="1777" spans="2:2" x14ac:dyDescent="0.3">
      <c r="B1777" s="149"/>
    </row>
    <row r="1778" spans="2:2" x14ac:dyDescent="0.3">
      <c r="B1778" s="149"/>
    </row>
    <row r="1779" spans="2:2" x14ac:dyDescent="0.3">
      <c r="B1779" s="149"/>
    </row>
    <row r="1780" spans="2:2" x14ac:dyDescent="0.3">
      <c r="B1780" s="149"/>
    </row>
    <row r="1781" spans="2:2" x14ac:dyDescent="0.3">
      <c r="B1781" s="149"/>
    </row>
    <row r="1782" spans="2:2" x14ac:dyDescent="0.3">
      <c r="B1782" s="149"/>
    </row>
    <row r="1783" spans="2:2" x14ac:dyDescent="0.3">
      <c r="B1783" s="149"/>
    </row>
    <row r="1784" spans="2:2" x14ac:dyDescent="0.3">
      <c r="B1784" s="149"/>
    </row>
    <row r="1785" spans="2:2" x14ac:dyDescent="0.3">
      <c r="B1785" s="149"/>
    </row>
    <row r="1786" spans="2:2" x14ac:dyDescent="0.3">
      <c r="B1786" s="149"/>
    </row>
    <row r="1787" spans="2:2" x14ac:dyDescent="0.3">
      <c r="B1787" s="149"/>
    </row>
    <row r="1788" spans="2:2" x14ac:dyDescent="0.3">
      <c r="B1788" s="149"/>
    </row>
    <row r="1789" spans="2:2" x14ac:dyDescent="0.3">
      <c r="B1789" s="149"/>
    </row>
    <row r="1790" spans="2:2" x14ac:dyDescent="0.3">
      <c r="B1790" s="149"/>
    </row>
    <row r="1791" spans="2:2" x14ac:dyDescent="0.3">
      <c r="B1791" s="149"/>
    </row>
    <row r="1792" spans="2:2" x14ac:dyDescent="0.3">
      <c r="B1792" s="149"/>
    </row>
    <row r="1793" spans="2:2" x14ac:dyDescent="0.3">
      <c r="B1793" s="149"/>
    </row>
    <row r="1794" spans="2:2" x14ac:dyDescent="0.3">
      <c r="B1794" s="149"/>
    </row>
    <row r="1795" spans="2:2" x14ac:dyDescent="0.3">
      <c r="B1795" s="149"/>
    </row>
    <row r="1796" spans="2:2" x14ac:dyDescent="0.3">
      <c r="B1796" s="149"/>
    </row>
    <row r="1797" spans="2:2" x14ac:dyDescent="0.3">
      <c r="B1797" s="149"/>
    </row>
    <row r="1798" spans="2:2" x14ac:dyDescent="0.3">
      <c r="B1798" s="149"/>
    </row>
    <row r="1799" spans="2:2" x14ac:dyDescent="0.3">
      <c r="B1799" s="149"/>
    </row>
    <row r="1800" spans="2:2" x14ac:dyDescent="0.3">
      <c r="B1800" s="149"/>
    </row>
    <row r="1801" spans="2:2" x14ac:dyDescent="0.3">
      <c r="B1801" s="149"/>
    </row>
    <row r="1802" spans="2:2" x14ac:dyDescent="0.3">
      <c r="B1802" s="149"/>
    </row>
    <row r="1803" spans="2:2" x14ac:dyDescent="0.3">
      <c r="B1803" s="149"/>
    </row>
    <row r="1804" spans="2:2" x14ac:dyDescent="0.3">
      <c r="B1804" s="149"/>
    </row>
    <row r="1805" spans="2:2" x14ac:dyDescent="0.3">
      <c r="B1805" s="149"/>
    </row>
    <row r="1806" spans="2:2" x14ac:dyDescent="0.3">
      <c r="B1806" s="149"/>
    </row>
    <row r="1807" spans="2:2" x14ac:dyDescent="0.3">
      <c r="B1807" s="149"/>
    </row>
    <row r="1808" spans="2:2" x14ac:dyDescent="0.3">
      <c r="B1808" s="149"/>
    </row>
    <row r="1809" spans="2:2" x14ac:dyDescent="0.3">
      <c r="B1809" s="149"/>
    </row>
    <row r="1810" spans="2:2" x14ac:dyDescent="0.3">
      <c r="B1810" s="149"/>
    </row>
    <row r="1811" spans="2:2" x14ac:dyDescent="0.3">
      <c r="B1811" s="149"/>
    </row>
    <row r="1812" spans="2:2" x14ac:dyDescent="0.3">
      <c r="B1812" s="149"/>
    </row>
    <row r="1813" spans="2:2" x14ac:dyDescent="0.3">
      <c r="B1813" s="149"/>
    </row>
    <row r="1814" spans="2:2" x14ac:dyDescent="0.3">
      <c r="B1814" s="149"/>
    </row>
    <row r="1815" spans="2:2" x14ac:dyDescent="0.3">
      <c r="B1815" s="149"/>
    </row>
    <row r="1816" spans="2:2" x14ac:dyDescent="0.3">
      <c r="B1816" s="149"/>
    </row>
    <row r="1817" spans="2:2" x14ac:dyDescent="0.3">
      <c r="B1817" s="149"/>
    </row>
    <row r="1818" spans="2:2" x14ac:dyDescent="0.3">
      <c r="B1818" s="149"/>
    </row>
    <row r="1819" spans="2:2" x14ac:dyDescent="0.3">
      <c r="B1819" s="149"/>
    </row>
    <row r="1820" spans="2:2" x14ac:dyDescent="0.3">
      <c r="B1820" s="149"/>
    </row>
    <row r="1821" spans="2:2" x14ac:dyDescent="0.3">
      <c r="B1821" s="149"/>
    </row>
    <row r="1822" spans="2:2" x14ac:dyDescent="0.3">
      <c r="B1822" s="149"/>
    </row>
    <row r="1823" spans="2:2" x14ac:dyDescent="0.3">
      <c r="B1823" s="149"/>
    </row>
    <row r="1824" spans="2:2" x14ac:dyDescent="0.3">
      <c r="B1824" s="149"/>
    </row>
    <row r="1825" spans="2:2" x14ac:dyDescent="0.3">
      <c r="B1825" s="149"/>
    </row>
    <row r="1826" spans="2:2" x14ac:dyDescent="0.3">
      <c r="B1826" s="149"/>
    </row>
    <row r="1827" spans="2:2" x14ac:dyDescent="0.3">
      <c r="B1827" s="149"/>
    </row>
    <row r="1828" spans="2:2" x14ac:dyDescent="0.3">
      <c r="B1828" s="149"/>
    </row>
    <row r="1829" spans="2:2" x14ac:dyDescent="0.3">
      <c r="B1829" s="149"/>
    </row>
    <row r="1830" spans="2:2" x14ac:dyDescent="0.3">
      <c r="B1830" s="149"/>
    </row>
    <row r="1831" spans="2:2" x14ac:dyDescent="0.3">
      <c r="B1831" s="149"/>
    </row>
    <row r="1832" spans="2:2" x14ac:dyDescent="0.3">
      <c r="B1832" s="149"/>
    </row>
    <row r="1833" spans="2:2" x14ac:dyDescent="0.3">
      <c r="B1833" s="149"/>
    </row>
    <row r="1834" spans="2:2" x14ac:dyDescent="0.3">
      <c r="B1834" s="149"/>
    </row>
    <row r="1835" spans="2:2" x14ac:dyDescent="0.3">
      <c r="B1835" s="149"/>
    </row>
    <row r="1836" spans="2:2" x14ac:dyDescent="0.3">
      <c r="B1836" s="149"/>
    </row>
    <row r="1837" spans="2:2" x14ac:dyDescent="0.3">
      <c r="B1837" s="149"/>
    </row>
    <row r="1838" spans="2:2" x14ac:dyDescent="0.3">
      <c r="B1838" s="149"/>
    </row>
    <row r="1839" spans="2:2" x14ac:dyDescent="0.3">
      <c r="B1839" s="149"/>
    </row>
    <row r="1840" spans="2:2" x14ac:dyDescent="0.3">
      <c r="B1840" s="149"/>
    </row>
    <row r="1841" spans="2:2" x14ac:dyDescent="0.3">
      <c r="B1841" s="149"/>
    </row>
    <row r="1842" spans="2:2" x14ac:dyDescent="0.3">
      <c r="B1842" s="149"/>
    </row>
    <row r="1843" spans="2:2" x14ac:dyDescent="0.3">
      <c r="B1843" s="149"/>
    </row>
    <row r="1844" spans="2:2" x14ac:dyDescent="0.3">
      <c r="B1844" s="149"/>
    </row>
    <row r="1845" spans="2:2" x14ac:dyDescent="0.3">
      <c r="B1845" s="149"/>
    </row>
    <row r="1846" spans="2:2" x14ac:dyDescent="0.3">
      <c r="B1846" s="149"/>
    </row>
    <row r="1847" spans="2:2" x14ac:dyDescent="0.3">
      <c r="B1847" s="149"/>
    </row>
    <row r="1848" spans="2:2" x14ac:dyDescent="0.3">
      <c r="B1848" s="149"/>
    </row>
    <row r="1849" spans="2:2" x14ac:dyDescent="0.3">
      <c r="B1849" s="149"/>
    </row>
    <row r="1850" spans="2:2" x14ac:dyDescent="0.3">
      <c r="B1850" s="149"/>
    </row>
    <row r="1851" spans="2:2" x14ac:dyDescent="0.3">
      <c r="B1851" s="149"/>
    </row>
    <row r="1852" spans="2:2" x14ac:dyDescent="0.3">
      <c r="B1852" s="149"/>
    </row>
    <row r="1853" spans="2:2" x14ac:dyDescent="0.3">
      <c r="B1853" s="149"/>
    </row>
    <row r="1854" spans="2:2" x14ac:dyDescent="0.3">
      <c r="B1854" s="149"/>
    </row>
    <row r="1855" spans="2:2" x14ac:dyDescent="0.3">
      <c r="B1855" s="149"/>
    </row>
    <row r="1856" spans="2:2" x14ac:dyDescent="0.3">
      <c r="B1856" s="149"/>
    </row>
    <row r="1857" spans="2:2" x14ac:dyDescent="0.3">
      <c r="B1857" s="149"/>
    </row>
    <row r="1858" spans="2:2" x14ac:dyDescent="0.3">
      <c r="B1858" s="149"/>
    </row>
    <row r="1859" spans="2:2" x14ac:dyDescent="0.3">
      <c r="B1859" s="149"/>
    </row>
    <row r="1860" spans="2:2" x14ac:dyDescent="0.3">
      <c r="B1860" s="149"/>
    </row>
    <row r="1861" spans="2:2" x14ac:dyDescent="0.3">
      <c r="B1861" s="149"/>
    </row>
    <row r="1862" spans="2:2" x14ac:dyDescent="0.3">
      <c r="B1862" s="149"/>
    </row>
    <row r="1863" spans="2:2" x14ac:dyDescent="0.3">
      <c r="B1863" s="149"/>
    </row>
    <row r="1864" spans="2:2" x14ac:dyDescent="0.3">
      <c r="B1864" s="149"/>
    </row>
    <row r="1865" spans="2:2" x14ac:dyDescent="0.3">
      <c r="B1865" s="149"/>
    </row>
    <row r="1866" spans="2:2" x14ac:dyDescent="0.3">
      <c r="B1866" s="149"/>
    </row>
    <row r="1867" spans="2:2" x14ac:dyDescent="0.3">
      <c r="B1867" s="149"/>
    </row>
    <row r="1868" spans="2:2" x14ac:dyDescent="0.3">
      <c r="B1868" s="149"/>
    </row>
    <row r="1869" spans="2:2" x14ac:dyDescent="0.3">
      <c r="B1869" s="149"/>
    </row>
    <row r="1870" spans="2:2" x14ac:dyDescent="0.3">
      <c r="B1870" s="149"/>
    </row>
    <row r="1871" spans="2:2" x14ac:dyDescent="0.3">
      <c r="B1871" s="149"/>
    </row>
    <row r="1872" spans="2:2" x14ac:dyDescent="0.3">
      <c r="B1872" s="149"/>
    </row>
    <row r="1873" spans="2:2" x14ac:dyDescent="0.3">
      <c r="B1873" s="149"/>
    </row>
    <row r="1874" spans="2:2" x14ac:dyDescent="0.3">
      <c r="B1874" s="149"/>
    </row>
    <row r="1875" spans="2:2" x14ac:dyDescent="0.3">
      <c r="B1875" s="149"/>
    </row>
    <row r="1876" spans="2:2" x14ac:dyDescent="0.3">
      <c r="B1876" s="149"/>
    </row>
    <row r="1877" spans="2:2" x14ac:dyDescent="0.3">
      <c r="B1877" s="149"/>
    </row>
    <row r="1878" spans="2:2" x14ac:dyDescent="0.3">
      <c r="B1878" s="149"/>
    </row>
    <row r="1879" spans="2:2" x14ac:dyDescent="0.3">
      <c r="B1879" s="149"/>
    </row>
    <row r="1880" spans="2:2" x14ac:dyDescent="0.3">
      <c r="B1880" s="149"/>
    </row>
    <row r="1881" spans="2:2" x14ac:dyDescent="0.3">
      <c r="B1881" s="149"/>
    </row>
    <row r="1882" spans="2:2" x14ac:dyDescent="0.3">
      <c r="B1882" s="149"/>
    </row>
    <row r="1883" spans="2:2" x14ac:dyDescent="0.3">
      <c r="B1883" s="149"/>
    </row>
    <row r="1884" spans="2:2" x14ac:dyDescent="0.3">
      <c r="B1884" s="149"/>
    </row>
    <row r="1885" spans="2:2" x14ac:dyDescent="0.3">
      <c r="B1885" s="149"/>
    </row>
    <row r="1886" spans="2:2" x14ac:dyDescent="0.3">
      <c r="B1886" s="149"/>
    </row>
    <row r="1887" spans="2:2" x14ac:dyDescent="0.3">
      <c r="B1887" s="149"/>
    </row>
    <row r="1888" spans="2:2" x14ac:dyDescent="0.3">
      <c r="B1888" s="149"/>
    </row>
    <row r="1889" spans="2:2" x14ac:dyDescent="0.3">
      <c r="B1889" s="149"/>
    </row>
    <row r="1890" spans="2:2" x14ac:dyDescent="0.3">
      <c r="B1890" s="149"/>
    </row>
    <row r="1891" spans="2:2" x14ac:dyDescent="0.3">
      <c r="B1891" s="149"/>
    </row>
    <row r="1892" spans="2:2" x14ac:dyDescent="0.3">
      <c r="B1892" s="149"/>
    </row>
    <row r="1893" spans="2:2" x14ac:dyDescent="0.3">
      <c r="B1893" s="149"/>
    </row>
    <row r="1894" spans="2:2" x14ac:dyDescent="0.3">
      <c r="B1894" s="149"/>
    </row>
    <row r="1895" spans="2:2" x14ac:dyDescent="0.3">
      <c r="B1895" s="149"/>
    </row>
    <row r="1896" spans="2:2" x14ac:dyDescent="0.3">
      <c r="B1896" s="149"/>
    </row>
    <row r="1897" spans="2:2" x14ac:dyDescent="0.3">
      <c r="B1897" s="149"/>
    </row>
    <row r="1898" spans="2:2" x14ac:dyDescent="0.3">
      <c r="B1898" s="149"/>
    </row>
    <row r="1899" spans="2:2" x14ac:dyDescent="0.3">
      <c r="B1899" s="149"/>
    </row>
    <row r="1900" spans="2:2" x14ac:dyDescent="0.3">
      <c r="B1900" s="149"/>
    </row>
    <row r="1901" spans="2:2" x14ac:dyDescent="0.3">
      <c r="B1901" s="149"/>
    </row>
    <row r="1902" spans="2:2" x14ac:dyDescent="0.3">
      <c r="B1902" s="149"/>
    </row>
    <row r="1903" spans="2:2" x14ac:dyDescent="0.3">
      <c r="B1903" s="149"/>
    </row>
    <row r="1904" spans="2:2" x14ac:dyDescent="0.3">
      <c r="B1904" s="149"/>
    </row>
    <row r="1905" spans="2:2" x14ac:dyDescent="0.3">
      <c r="B1905" s="149"/>
    </row>
    <row r="1906" spans="2:2" x14ac:dyDescent="0.3">
      <c r="B1906" s="149"/>
    </row>
    <row r="1907" spans="2:2" x14ac:dyDescent="0.3">
      <c r="B1907" s="149"/>
    </row>
    <row r="1908" spans="2:2" x14ac:dyDescent="0.3">
      <c r="B1908" s="149"/>
    </row>
    <row r="1909" spans="2:2" x14ac:dyDescent="0.3">
      <c r="B1909" s="149"/>
    </row>
    <row r="1910" spans="2:2" x14ac:dyDescent="0.3">
      <c r="B1910" s="149"/>
    </row>
    <row r="1911" spans="2:2" x14ac:dyDescent="0.3">
      <c r="B1911" s="149"/>
    </row>
    <row r="1912" spans="2:2" x14ac:dyDescent="0.3">
      <c r="B1912" s="149"/>
    </row>
    <row r="1913" spans="2:2" x14ac:dyDescent="0.3">
      <c r="B1913" s="149"/>
    </row>
    <row r="1914" spans="2:2" x14ac:dyDescent="0.3">
      <c r="B1914" s="149"/>
    </row>
    <row r="1915" spans="2:2" x14ac:dyDescent="0.3">
      <c r="B1915" s="149"/>
    </row>
    <row r="1916" spans="2:2" x14ac:dyDescent="0.3">
      <c r="B1916" s="149"/>
    </row>
    <row r="1917" spans="2:2" x14ac:dyDescent="0.3">
      <c r="B1917" s="149"/>
    </row>
    <row r="1918" spans="2:2" x14ac:dyDescent="0.3">
      <c r="B1918" s="149"/>
    </row>
    <row r="1919" spans="2:2" x14ac:dyDescent="0.3">
      <c r="B1919" s="149"/>
    </row>
    <row r="1920" spans="2:2" x14ac:dyDescent="0.3">
      <c r="B1920" s="149"/>
    </row>
    <row r="1921" spans="2:2" x14ac:dyDescent="0.3">
      <c r="B1921" s="149"/>
    </row>
    <row r="1922" spans="2:2" x14ac:dyDescent="0.3">
      <c r="B1922" s="149"/>
    </row>
    <row r="1923" spans="2:2" x14ac:dyDescent="0.3">
      <c r="B1923" s="149"/>
    </row>
    <row r="1924" spans="2:2" x14ac:dyDescent="0.3">
      <c r="B1924" s="149"/>
    </row>
    <row r="1925" spans="2:2" x14ac:dyDescent="0.3">
      <c r="B1925" s="149"/>
    </row>
    <row r="1926" spans="2:2" x14ac:dyDescent="0.3">
      <c r="B1926" s="149"/>
    </row>
    <row r="1927" spans="2:2" x14ac:dyDescent="0.3">
      <c r="B1927" s="149"/>
    </row>
    <row r="1928" spans="2:2" x14ac:dyDescent="0.3">
      <c r="B1928" s="149"/>
    </row>
    <row r="1929" spans="2:2" x14ac:dyDescent="0.3">
      <c r="B1929" s="149"/>
    </row>
    <row r="1930" spans="2:2" x14ac:dyDescent="0.3">
      <c r="B1930" s="149"/>
    </row>
    <row r="1931" spans="2:2" x14ac:dyDescent="0.3">
      <c r="B1931" s="149"/>
    </row>
    <row r="1932" spans="2:2" x14ac:dyDescent="0.3">
      <c r="B1932" s="149"/>
    </row>
    <row r="1933" spans="2:2" x14ac:dyDescent="0.3">
      <c r="B1933" s="149"/>
    </row>
    <row r="1934" spans="2:2" x14ac:dyDescent="0.3">
      <c r="B1934" s="149"/>
    </row>
    <row r="1935" spans="2:2" x14ac:dyDescent="0.3">
      <c r="B1935" s="149"/>
    </row>
    <row r="1936" spans="2:2" x14ac:dyDescent="0.3">
      <c r="B1936" s="149"/>
    </row>
    <row r="1937" spans="2:2" x14ac:dyDescent="0.3">
      <c r="B1937" s="149"/>
    </row>
    <row r="1938" spans="2:2" x14ac:dyDescent="0.3">
      <c r="B1938" s="149"/>
    </row>
    <row r="1939" spans="2:2" x14ac:dyDescent="0.3">
      <c r="B1939" s="149"/>
    </row>
    <row r="1940" spans="2:2" x14ac:dyDescent="0.3">
      <c r="B1940" s="149"/>
    </row>
    <row r="1941" spans="2:2" x14ac:dyDescent="0.3">
      <c r="B1941" s="149"/>
    </row>
    <row r="1942" spans="2:2" x14ac:dyDescent="0.3">
      <c r="B1942" s="149"/>
    </row>
    <row r="1943" spans="2:2" x14ac:dyDescent="0.3">
      <c r="B1943" s="149"/>
    </row>
    <row r="1944" spans="2:2" x14ac:dyDescent="0.3">
      <c r="B1944" s="149"/>
    </row>
    <row r="1945" spans="2:2" x14ac:dyDescent="0.3">
      <c r="B1945" s="149"/>
    </row>
    <row r="1946" spans="2:2" x14ac:dyDescent="0.3">
      <c r="B1946" s="149"/>
    </row>
    <row r="1947" spans="2:2" x14ac:dyDescent="0.3">
      <c r="B1947" s="149"/>
    </row>
    <row r="1948" spans="2:2" x14ac:dyDescent="0.3">
      <c r="B1948" s="149"/>
    </row>
    <row r="1949" spans="2:2" x14ac:dyDescent="0.3">
      <c r="B1949" s="149"/>
    </row>
    <row r="1950" spans="2:2" x14ac:dyDescent="0.3">
      <c r="B1950" s="149"/>
    </row>
    <row r="1951" spans="2:2" x14ac:dyDescent="0.3">
      <c r="B1951" s="149"/>
    </row>
    <row r="1952" spans="2:2" x14ac:dyDescent="0.3">
      <c r="B1952" s="149"/>
    </row>
    <row r="1953" spans="2:2" x14ac:dyDescent="0.3">
      <c r="B1953" s="149"/>
    </row>
    <row r="1954" spans="2:2" x14ac:dyDescent="0.3">
      <c r="B1954" s="149"/>
    </row>
    <row r="1955" spans="2:2" x14ac:dyDescent="0.3">
      <c r="B1955" s="149"/>
    </row>
    <row r="1956" spans="2:2" x14ac:dyDescent="0.3">
      <c r="B1956" s="149"/>
    </row>
    <row r="1957" spans="2:2" x14ac:dyDescent="0.3">
      <c r="B1957" s="149"/>
    </row>
    <row r="1958" spans="2:2" x14ac:dyDescent="0.3">
      <c r="B1958" s="149"/>
    </row>
    <row r="1959" spans="2:2" x14ac:dyDescent="0.3">
      <c r="B1959" s="149"/>
    </row>
    <row r="1960" spans="2:2" x14ac:dyDescent="0.3">
      <c r="B1960" s="149"/>
    </row>
    <row r="1961" spans="2:2" x14ac:dyDescent="0.3">
      <c r="B1961" s="149"/>
    </row>
    <row r="1962" spans="2:2" x14ac:dyDescent="0.3">
      <c r="B1962" s="149"/>
    </row>
    <row r="1963" spans="2:2" x14ac:dyDescent="0.3">
      <c r="B1963" s="149"/>
    </row>
    <row r="1964" spans="2:2" x14ac:dyDescent="0.3">
      <c r="B1964" s="149"/>
    </row>
    <row r="1965" spans="2:2" x14ac:dyDescent="0.3">
      <c r="B1965" s="149"/>
    </row>
    <row r="1966" spans="2:2" x14ac:dyDescent="0.3">
      <c r="B1966" s="149"/>
    </row>
    <row r="1967" spans="2:2" x14ac:dyDescent="0.3">
      <c r="B1967" s="149"/>
    </row>
    <row r="1968" spans="2:2" x14ac:dyDescent="0.3">
      <c r="B1968" s="149"/>
    </row>
    <row r="1969" spans="2:2" x14ac:dyDescent="0.3">
      <c r="B1969" s="149"/>
    </row>
    <row r="1970" spans="2:2" x14ac:dyDescent="0.3">
      <c r="B1970" s="149"/>
    </row>
    <row r="1971" spans="2:2" x14ac:dyDescent="0.3">
      <c r="B1971" s="149"/>
    </row>
    <row r="1972" spans="2:2" x14ac:dyDescent="0.3">
      <c r="B1972" s="149"/>
    </row>
    <row r="1973" spans="2:2" x14ac:dyDescent="0.3">
      <c r="B1973" s="149"/>
    </row>
    <row r="1974" spans="2:2" x14ac:dyDescent="0.3">
      <c r="B1974" s="149"/>
    </row>
    <row r="1975" spans="2:2" x14ac:dyDescent="0.3">
      <c r="B1975" s="149"/>
    </row>
    <row r="1976" spans="2:2" x14ac:dyDescent="0.3">
      <c r="B1976" s="149"/>
    </row>
    <row r="1977" spans="2:2" x14ac:dyDescent="0.3">
      <c r="B1977" s="149"/>
    </row>
    <row r="1978" spans="2:2" x14ac:dyDescent="0.3">
      <c r="B1978" s="149"/>
    </row>
    <row r="1979" spans="2:2" x14ac:dyDescent="0.3">
      <c r="B1979" s="149"/>
    </row>
    <row r="1980" spans="2:2" x14ac:dyDescent="0.3">
      <c r="B1980" s="149"/>
    </row>
    <row r="1981" spans="2:2" x14ac:dyDescent="0.3">
      <c r="B1981" s="149"/>
    </row>
    <row r="1982" spans="2:2" x14ac:dyDescent="0.3">
      <c r="B1982" s="149"/>
    </row>
    <row r="1983" spans="2:2" x14ac:dyDescent="0.3">
      <c r="B1983" s="149"/>
    </row>
    <row r="1984" spans="2:2" x14ac:dyDescent="0.3">
      <c r="B1984" s="149"/>
    </row>
    <row r="1985" spans="2:2" x14ac:dyDescent="0.3">
      <c r="B1985" s="149"/>
    </row>
    <row r="1986" spans="2:2" x14ac:dyDescent="0.3">
      <c r="B1986" s="149"/>
    </row>
    <row r="1987" spans="2:2" x14ac:dyDescent="0.3">
      <c r="B1987" s="149"/>
    </row>
    <row r="1988" spans="2:2" x14ac:dyDescent="0.3">
      <c r="B1988" s="149"/>
    </row>
    <row r="1989" spans="2:2" x14ac:dyDescent="0.3">
      <c r="B1989" s="149"/>
    </row>
    <row r="1990" spans="2:2" x14ac:dyDescent="0.3">
      <c r="B1990" s="149"/>
    </row>
    <row r="1991" spans="2:2" x14ac:dyDescent="0.3">
      <c r="B1991" s="149"/>
    </row>
    <row r="1992" spans="2:2" x14ac:dyDescent="0.3">
      <c r="B1992" s="149"/>
    </row>
    <row r="1993" spans="2:2" x14ac:dyDescent="0.3">
      <c r="B1993" s="149"/>
    </row>
    <row r="1994" spans="2:2" x14ac:dyDescent="0.3">
      <c r="B1994" s="149"/>
    </row>
    <row r="1995" spans="2:2" x14ac:dyDescent="0.3">
      <c r="B1995" s="149"/>
    </row>
    <row r="1996" spans="2:2" x14ac:dyDescent="0.3">
      <c r="B1996" s="149"/>
    </row>
    <row r="1997" spans="2:2" x14ac:dyDescent="0.3">
      <c r="B1997" s="149"/>
    </row>
    <row r="1998" spans="2:2" x14ac:dyDescent="0.3">
      <c r="B1998" s="149"/>
    </row>
    <row r="1999" spans="2:2" x14ac:dyDescent="0.3">
      <c r="B1999" s="149"/>
    </row>
    <row r="2000" spans="2:2" x14ac:dyDescent="0.3">
      <c r="B2000" s="149"/>
    </row>
    <row r="2001" spans="2:2" x14ac:dyDescent="0.3">
      <c r="B2001" s="149"/>
    </row>
    <row r="2002" spans="2:2" x14ac:dyDescent="0.3">
      <c r="B2002" s="149"/>
    </row>
    <row r="2003" spans="2:2" x14ac:dyDescent="0.3">
      <c r="B2003" s="149"/>
    </row>
    <row r="2004" spans="2:2" x14ac:dyDescent="0.3">
      <c r="B2004" s="149"/>
    </row>
    <row r="2005" spans="2:2" x14ac:dyDescent="0.3">
      <c r="B2005" s="149"/>
    </row>
    <row r="2006" spans="2:2" x14ac:dyDescent="0.3">
      <c r="B2006" s="149"/>
    </row>
    <row r="2007" spans="2:2" x14ac:dyDescent="0.3">
      <c r="B2007" s="149"/>
    </row>
    <row r="2008" spans="2:2" x14ac:dyDescent="0.3">
      <c r="B2008" s="149"/>
    </row>
    <row r="2009" spans="2:2" x14ac:dyDescent="0.3">
      <c r="B2009" s="149"/>
    </row>
    <row r="2010" spans="2:2" x14ac:dyDescent="0.3">
      <c r="B2010" s="149"/>
    </row>
    <row r="2011" spans="2:2" x14ac:dyDescent="0.3">
      <c r="B2011" s="149"/>
    </row>
    <row r="2012" spans="2:2" x14ac:dyDescent="0.3">
      <c r="B2012" s="149"/>
    </row>
    <row r="2013" spans="2:2" x14ac:dyDescent="0.3">
      <c r="B2013" s="149"/>
    </row>
    <row r="2014" spans="2:2" x14ac:dyDescent="0.3">
      <c r="B2014" s="149"/>
    </row>
    <row r="2015" spans="2:2" x14ac:dyDescent="0.3">
      <c r="B2015" s="149"/>
    </row>
    <row r="2016" spans="2:2" x14ac:dyDescent="0.3">
      <c r="B2016" s="149"/>
    </row>
    <row r="2017" spans="2:2" x14ac:dyDescent="0.3">
      <c r="B2017" s="149"/>
    </row>
    <row r="2018" spans="2:2" x14ac:dyDescent="0.3">
      <c r="B2018" s="149"/>
    </row>
    <row r="2019" spans="2:2" x14ac:dyDescent="0.3">
      <c r="B2019" s="149"/>
    </row>
    <row r="2020" spans="2:2" x14ac:dyDescent="0.3">
      <c r="B2020" s="149"/>
    </row>
    <row r="2021" spans="2:2" x14ac:dyDescent="0.3">
      <c r="B2021" s="149"/>
    </row>
    <row r="2022" spans="2:2" x14ac:dyDescent="0.3">
      <c r="B2022" s="149"/>
    </row>
    <row r="2023" spans="2:2" x14ac:dyDescent="0.3">
      <c r="B2023" s="149"/>
    </row>
    <row r="2024" spans="2:2" x14ac:dyDescent="0.3">
      <c r="B2024" s="149"/>
    </row>
    <row r="2025" spans="2:2" x14ac:dyDescent="0.3">
      <c r="B2025" s="149"/>
    </row>
    <row r="2026" spans="2:2" x14ac:dyDescent="0.3">
      <c r="B2026" s="149"/>
    </row>
    <row r="2027" spans="2:2" x14ac:dyDescent="0.3">
      <c r="B2027" s="149"/>
    </row>
    <row r="2028" spans="2:2" x14ac:dyDescent="0.3">
      <c r="B2028" s="149"/>
    </row>
    <row r="2029" spans="2:2" x14ac:dyDescent="0.3">
      <c r="B2029" s="149"/>
    </row>
    <row r="2030" spans="2:2" x14ac:dyDescent="0.3">
      <c r="B2030" s="149"/>
    </row>
    <row r="2031" spans="2:2" x14ac:dyDescent="0.3">
      <c r="B2031" s="149"/>
    </row>
    <row r="2032" spans="2:2" x14ac:dyDescent="0.3">
      <c r="B2032" s="149"/>
    </row>
    <row r="2033" spans="2:2" x14ac:dyDescent="0.3">
      <c r="B2033" s="149"/>
    </row>
    <row r="2034" spans="2:2" x14ac:dyDescent="0.3">
      <c r="B2034" s="149"/>
    </row>
    <row r="2035" spans="2:2" x14ac:dyDescent="0.3">
      <c r="B2035" s="149"/>
    </row>
    <row r="2036" spans="2:2" x14ac:dyDescent="0.3">
      <c r="B2036" s="149"/>
    </row>
    <row r="2037" spans="2:2" x14ac:dyDescent="0.3">
      <c r="B2037" s="149"/>
    </row>
    <row r="2038" spans="2:2" x14ac:dyDescent="0.3">
      <c r="B2038" s="149"/>
    </row>
    <row r="2039" spans="2:2" x14ac:dyDescent="0.3">
      <c r="B2039" s="149"/>
    </row>
    <row r="2040" spans="2:2" x14ac:dyDescent="0.3">
      <c r="B2040" s="149"/>
    </row>
    <row r="2041" spans="2:2" x14ac:dyDescent="0.3">
      <c r="B2041" s="149"/>
    </row>
    <row r="2042" spans="2:2" x14ac:dyDescent="0.3">
      <c r="B2042" s="149"/>
    </row>
    <row r="2043" spans="2:2" x14ac:dyDescent="0.3">
      <c r="B2043" s="149"/>
    </row>
    <row r="2044" spans="2:2" x14ac:dyDescent="0.3">
      <c r="B2044" s="149"/>
    </row>
    <row r="2045" spans="2:2" x14ac:dyDescent="0.3">
      <c r="B2045" s="149"/>
    </row>
    <row r="2046" spans="2:2" x14ac:dyDescent="0.3">
      <c r="B2046" s="149"/>
    </row>
    <row r="2047" spans="2:2" x14ac:dyDescent="0.3">
      <c r="B2047" s="149"/>
    </row>
    <row r="2048" spans="2:2" x14ac:dyDescent="0.3">
      <c r="B2048" s="149"/>
    </row>
    <row r="2049" spans="2:2" x14ac:dyDescent="0.3">
      <c r="B2049" s="149"/>
    </row>
    <row r="2050" spans="2:2" x14ac:dyDescent="0.3">
      <c r="B2050" s="149"/>
    </row>
    <row r="2051" spans="2:2" x14ac:dyDescent="0.3">
      <c r="B2051" s="149"/>
    </row>
    <row r="2052" spans="2:2" x14ac:dyDescent="0.3">
      <c r="B2052" s="149"/>
    </row>
    <row r="2053" spans="2:2" x14ac:dyDescent="0.3">
      <c r="B2053" s="149"/>
    </row>
    <row r="2054" spans="2:2" x14ac:dyDescent="0.3">
      <c r="B2054" s="149"/>
    </row>
    <row r="2055" spans="2:2" x14ac:dyDescent="0.3">
      <c r="B2055" s="149"/>
    </row>
    <row r="2056" spans="2:2" x14ac:dyDescent="0.3">
      <c r="B2056" s="149"/>
    </row>
    <row r="2057" spans="2:2" x14ac:dyDescent="0.3">
      <c r="B2057" s="149"/>
    </row>
    <row r="2058" spans="2:2" x14ac:dyDescent="0.3">
      <c r="B2058" s="149"/>
    </row>
    <row r="2059" spans="2:2" x14ac:dyDescent="0.3">
      <c r="B2059" s="149"/>
    </row>
    <row r="2060" spans="2:2" x14ac:dyDescent="0.3">
      <c r="B2060" s="149"/>
    </row>
    <row r="2061" spans="2:2" x14ac:dyDescent="0.3">
      <c r="B2061" s="149"/>
    </row>
    <row r="2062" spans="2:2" x14ac:dyDescent="0.3">
      <c r="B2062" s="149"/>
    </row>
    <row r="2063" spans="2:2" x14ac:dyDescent="0.3">
      <c r="B2063" s="149"/>
    </row>
    <row r="2064" spans="2:2" x14ac:dyDescent="0.3">
      <c r="B2064" s="149"/>
    </row>
    <row r="2065" spans="2:2" x14ac:dyDescent="0.3">
      <c r="B2065" s="149"/>
    </row>
    <row r="2066" spans="2:2" x14ac:dyDescent="0.3">
      <c r="B2066" s="149"/>
    </row>
    <row r="2067" spans="2:2" x14ac:dyDescent="0.3">
      <c r="B2067" s="149"/>
    </row>
    <row r="2068" spans="2:2" x14ac:dyDescent="0.3">
      <c r="B2068" s="149"/>
    </row>
    <row r="2069" spans="2:2" x14ac:dyDescent="0.3">
      <c r="B2069" s="149"/>
    </row>
    <row r="2070" spans="2:2" x14ac:dyDescent="0.3">
      <c r="B2070" s="149"/>
    </row>
    <row r="2071" spans="2:2" x14ac:dyDescent="0.3">
      <c r="B2071" s="149"/>
    </row>
    <row r="2072" spans="2:2" x14ac:dyDescent="0.3">
      <c r="B2072" s="149"/>
    </row>
    <row r="2073" spans="2:2" x14ac:dyDescent="0.3">
      <c r="B2073" s="149"/>
    </row>
    <row r="2074" spans="2:2" x14ac:dyDescent="0.3">
      <c r="B2074" s="149"/>
    </row>
    <row r="2075" spans="2:2" x14ac:dyDescent="0.3">
      <c r="B2075" s="149"/>
    </row>
    <row r="2076" spans="2:2" x14ac:dyDescent="0.3">
      <c r="B2076" s="149"/>
    </row>
    <row r="2077" spans="2:2" x14ac:dyDescent="0.3">
      <c r="B2077" s="149"/>
    </row>
    <row r="2078" spans="2:2" x14ac:dyDescent="0.3">
      <c r="B2078" s="149"/>
    </row>
    <row r="2079" spans="2:2" x14ac:dyDescent="0.3">
      <c r="B2079" s="149"/>
    </row>
    <row r="2080" spans="2:2" x14ac:dyDescent="0.3">
      <c r="B2080" s="149"/>
    </row>
    <row r="2081" spans="2:2" x14ac:dyDescent="0.3">
      <c r="B2081" s="149"/>
    </row>
    <row r="2082" spans="2:2" x14ac:dyDescent="0.3">
      <c r="B2082" s="149"/>
    </row>
    <row r="2083" spans="2:2" x14ac:dyDescent="0.3">
      <c r="B2083" s="149"/>
    </row>
    <row r="2084" spans="2:2" x14ac:dyDescent="0.3">
      <c r="B2084" s="149"/>
    </row>
    <row r="2085" spans="2:2" x14ac:dyDescent="0.3">
      <c r="B2085" s="149"/>
    </row>
    <row r="2086" spans="2:2" x14ac:dyDescent="0.3">
      <c r="B2086" s="149"/>
    </row>
    <row r="2087" spans="2:2" x14ac:dyDescent="0.3">
      <c r="B2087" s="149"/>
    </row>
    <row r="2088" spans="2:2" x14ac:dyDescent="0.3">
      <c r="B2088" s="149"/>
    </row>
    <row r="2089" spans="2:2" x14ac:dyDescent="0.3">
      <c r="B2089" s="149"/>
    </row>
    <row r="2090" spans="2:2" x14ac:dyDescent="0.3">
      <c r="B2090" s="149"/>
    </row>
    <row r="2091" spans="2:2" x14ac:dyDescent="0.3">
      <c r="B2091" s="149"/>
    </row>
    <row r="2092" spans="2:2" x14ac:dyDescent="0.3">
      <c r="B2092" s="149"/>
    </row>
    <row r="2093" spans="2:2" x14ac:dyDescent="0.3">
      <c r="B2093" s="149"/>
    </row>
    <row r="2094" spans="2:2" x14ac:dyDescent="0.3">
      <c r="B2094" s="149"/>
    </row>
    <row r="2095" spans="2:2" x14ac:dyDescent="0.3">
      <c r="B2095" s="149"/>
    </row>
    <row r="2096" spans="2:2" x14ac:dyDescent="0.3">
      <c r="B2096" s="149"/>
    </row>
    <row r="2097" spans="2:2" x14ac:dyDescent="0.3">
      <c r="B2097" s="149"/>
    </row>
    <row r="2098" spans="2:2" x14ac:dyDescent="0.3">
      <c r="B2098" s="149"/>
    </row>
    <row r="2099" spans="2:2" x14ac:dyDescent="0.3">
      <c r="B2099" s="149"/>
    </row>
    <row r="2100" spans="2:2" x14ac:dyDescent="0.3">
      <c r="B2100" s="149"/>
    </row>
    <row r="2101" spans="2:2" x14ac:dyDescent="0.3">
      <c r="B2101" s="149"/>
    </row>
    <row r="2102" spans="2:2" x14ac:dyDescent="0.3">
      <c r="B2102" s="149"/>
    </row>
    <row r="2103" spans="2:2" x14ac:dyDescent="0.3">
      <c r="B2103" s="149"/>
    </row>
    <row r="2104" spans="2:2" x14ac:dyDescent="0.3">
      <c r="B2104" s="149"/>
    </row>
    <row r="2105" spans="2:2" x14ac:dyDescent="0.3">
      <c r="B2105" s="149"/>
    </row>
    <row r="2106" spans="2:2" x14ac:dyDescent="0.3">
      <c r="B2106" s="149"/>
    </row>
    <row r="2107" spans="2:2" x14ac:dyDescent="0.3">
      <c r="B2107" s="149"/>
    </row>
    <row r="2108" spans="2:2" x14ac:dyDescent="0.3">
      <c r="B2108" s="149"/>
    </row>
    <row r="2109" spans="2:2" x14ac:dyDescent="0.3">
      <c r="B2109" s="149"/>
    </row>
    <row r="2110" spans="2:2" x14ac:dyDescent="0.3">
      <c r="B2110" s="149"/>
    </row>
    <row r="2111" spans="2:2" x14ac:dyDescent="0.3">
      <c r="B2111" s="149"/>
    </row>
    <row r="2112" spans="2:2" x14ac:dyDescent="0.3">
      <c r="B2112" s="149"/>
    </row>
    <row r="2113" spans="2:2" x14ac:dyDescent="0.3">
      <c r="B2113" s="149"/>
    </row>
    <row r="2114" spans="2:2" x14ac:dyDescent="0.3">
      <c r="B2114" s="149"/>
    </row>
    <row r="2115" spans="2:2" x14ac:dyDescent="0.3">
      <c r="B2115" s="149"/>
    </row>
    <row r="2116" spans="2:2" x14ac:dyDescent="0.3">
      <c r="B2116" s="149"/>
    </row>
    <row r="2117" spans="2:2" x14ac:dyDescent="0.3">
      <c r="B2117" s="149"/>
    </row>
    <row r="2118" spans="2:2" x14ac:dyDescent="0.3">
      <c r="B2118" s="149"/>
    </row>
    <row r="2119" spans="2:2" x14ac:dyDescent="0.3">
      <c r="B2119" s="149"/>
    </row>
    <row r="2120" spans="2:2" x14ac:dyDescent="0.3">
      <c r="B2120" s="149"/>
    </row>
    <row r="2121" spans="2:2" x14ac:dyDescent="0.3">
      <c r="B2121" s="149"/>
    </row>
    <row r="2122" spans="2:2" x14ac:dyDescent="0.3">
      <c r="B2122" s="149"/>
    </row>
    <row r="2123" spans="2:2" x14ac:dyDescent="0.3">
      <c r="B2123" s="149"/>
    </row>
    <row r="2124" spans="2:2" x14ac:dyDescent="0.3">
      <c r="B2124" s="149"/>
    </row>
    <row r="2125" spans="2:2" x14ac:dyDescent="0.3">
      <c r="B2125" s="149"/>
    </row>
    <row r="2126" spans="2:2" x14ac:dyDescent="0.3">
      <c r="B2126" s="149"/>
    </row>
    <row r="2127" spans="2:2" x14ac:dyDescent="0.3">
      <c r="B2127" s="149"/>
    </row>
    <row r="2128" spans="2:2" x14ac:dyDescent="0.3">
      <c r="B2128" s="149"/>
    </row>
    <row r="2129" spans="2:2" x14ac:dyDescent="0.3">
      <c r="B2129" s="149"/>
    </row>
    <row r="2130" spans="2:2" x14ac:dyDescent="0.3">
      <c r="B2130" s="149"/>
    </row>
    <row r="2131" spans="2:2" x14ac:dyDescent="0.3">
      <c r="B2131" s="149"/>
    </row>
    <row r="2132" spans="2:2" x14ac:dyDescent="0.3">
      <c r="B2132" s="149"/>
    </row>
    <row r="2133" spans="2:2" x14ac:dyDescent="0.3">
      <c r="B2133" s="149"/>
    </row>
    <row r="2134" spans="2:2" x14ac:dyDescent="0.3">
      <c r="B2134" s="149"/>
    </row>
    <row r="2135" spans="2:2" x14ac:dyDescent="0.3">
      <c r="B2135" s="149"/>
    </row>
    <row r="2136" spans="2:2" x14ac:dyDescent="0.3">
      <c r="B2136" s="149"/>
    </row>
    <row r="2137" spans="2:2" x14ac:dyDescent="0.3">
      <c r="B2137" s="149"/>
    </row>
    <row r="2138" spans="2:2" x14ac:dyDescent="0.3">
      <c r="B2138" s="149"/>
    </row>
    <row r="2139" spans="2:2" x14ac:dyDescent="0.3">
      <c r="B2139" s="149"/>
    </row>
    <row r="2140" spans="2:2" x14ac:dyDescent="0.3">
      <c r="B2140" s="149"/>
    </row>
    <row r="2141" spans="2:2" x14ac:dyDescent="0.3">
      <c r="B2141" s="149"/>
    </row>
    <row r="2142" spans="2:2" x14ac:dyDescent="0.3">
      <c r="B2142" s="149"/>
    </row>
    <row r="2143" spans="2:2" x14ac:dyDescent="0.3">
      <c r="B2143" s="149"/>
    </row>
    <row r="2144" spans="2:2" x14ac:dyDescent="0.3">
      <c r="B2144" s="149"/>
    </row>
    <row r="2145" spans="2:2" x14ac:dyDescent="0.3">
      <c r="B2145" s="149"/>
    </row>
    <row r="2146" spans="2:2" x14ac:dyDescent="0.3">
      <c r="B2146" s="149"/>
    </row>
    <row r="2147" spans="2:2" x14ac:dyDescent="0.3">
      <c r="B2147" s="149"/>
    </row>
    <row r="2148" spans="2:2" x14ac:dyDescent="0.3">
      <c r="B2148" s="149"/>
    </row>
    <row r="2149" spans="2:2" x14ac:dyDescent="0.3">
      <c r="B2149" s="149"/>
    </row>
    <row r="2150" spans="2:2" x14ac:dyDescent="0.3">
      <c r="B2150" s="149"/>
    </row>
    <row r="2151" spans="2:2" x14ac:dyDescent="0.3">
      <c r="B2151" s="149"/>
    </row>
    <row r="2152" spans="2:2" x14ac:dyDescent="0.3">
      <c r="B2152" s="149"/>
    </row>
    <row r="2153" spans="2:2" x14ac:dyDescent="0.3">
      <c r="B2153" s="149"/>
    </row>
    <row r="2154" spans="2:2" x14ac:dyDescent="0.3">
      <c r="B2154" s="149"/>
    </row>
    <row r="2155" spans="2:2" x14ac:dyDescent="0.3">
      <c r="B2155" s="149"/>
    </row>
    <row r="2156" spans="2:2" x14ac:dyDescent="0.3">
      <c r="B2156" s="149"/>
    </row>
    <row r="2157" spans="2:2" x14ac:dyDescent="0.3">
      <c r="B2157" s="149"/>
    </row>
    <row r="2158" spans="2:2" x14ac:dyDescent="0.3">
      <c r="B2158" s="149"/>
    </row>
    <row r="2159" spans="2:2" x14ac:dyDescent="0.3">
      <c r="B2159" s="149"/>
    </row>
    <row r="2160" spans="2:2" x14ac:dyDescent="0.3">
      <c r="B2160" s="149"/>
    </row>
    <row r="2161" spans="2:2" x14ac:dyDescent="0.3">
      <c r="B2161" s="149"/>
    </row>
    <row r="2162" spans="2:2" x14ac:dyDescent="0.3">
      <c r="B2162" s="149"/>
    </row>
    <row r="2163" spans="2:2" x14ac:dyDescent="0.3">
      <c r="B2163" s="149"/>
    </row>
    <row r="2164" spans="2:2" x14ac:dyDescent="0.3">
      <c r="B2164" s="149"/>
    </row>
    <row r="2165" spans="2:2" x14ac:dyDescent="0.3">
      <c r="B2165" s="149"/>
    </row>
    <row r="2166" spans="2:2" x14ac:dyDescent="0.3">
      <c r="B2166" s="149"/>
    </row>
    <row r="2167" spans="2:2" x14ac:dyDescent="0.3">
      <c r="B2167" s="149"/>
    </row>
    <row r="2168" spans="2:2" x14ac:dyDescent="0.3">
      <c r="B2168" s="149"/>
    </row>
    <row r="2169" spans="2:2" x14ac:dyDescent="0.3">
      <c r="B2169" s="149"/>
    </row>
    <row r="2170" spans="2:2" x14ac:dyDescent="0.3">
      <c r="B2170" s="149"/>
    </row>
    <row r="2171" spans="2:2" x14ac:dyDescent="0.3">
      <c r="B2171" s="149"/>
    </row>
    <row r="2172" spans="2:2" x14ac:dyDescent="0.3">
      <c r="B2172" s="149"/>
    </row>
    <row r="2173" spans="2:2" x14ac:dyDescent="0.3">
      <c r="B2173" s="149"/>
    </row>
    <row r="2174" spans="2:2" x14ac:dyDescent="0.3">
      <c r="B2174" s="149"/>
    </row>
    <row r="2175" spans="2:2" x14ac:dyDescent="0.3">
      <c r="B2175" s="149"/>
    </row>
    <row r="2176" spans="2:2" x14ac:dyDescent="0.3">
      <c r="B2176" s="149"/>
    </row>
    <row r="2177" spans="2:2" x14ac:dyDescent="0.3">
      <c r="B2177" s="149"/>
    </row>
    <row r="2178" spans="2:2" x14ac:dyDescent="0.3">
      <c r="B2178" s="149"/>
    </row>
    <row r="2179" spans="2:2" x14ac:dyDescent="0.3">
      <c r="B2179" s="149"/>
    </row>
    <row r="2180" spans="2:2" x14ac:dyDescent="0.3">
      <c r="B2180" s="149"/>
    </row>
    <row r="2181" spans="2:2" x14ac:dyDescent="0.3">
      <c r="B2181" s="149"/>
    </row>
    <row r="2182" spans="2:2" x14ac:dyDescent="0.3">
      <c r="B2182" s="149"/>
    </row>
    <row r="2183" spans="2:2" x14ac:dyDescent="0.3">
      <c r="B2183" s="149"/>
    </row>
    <row r="2184" spans="2:2" x14ac:dyDescent="0.3">
      <c r="B2184" s="149"/>
    </row>
    <row r="2185" spans="2:2" x14ac:dyDescent="0.3">
      <c r="B2185" s="149"/>
    </row>
    <row r="2186" spans="2:2" x14ac:dyDescent="0.3">
      <c r="B2186" s="149"/>
    </row>
    <row r="2187" spans="2:2" x14ac:dyDescent="0.3">
      <c r="B2187" s="149"/>
    </row>
    <row r="2188" spans="2:2" x14ac:dyDescent="0.3">
      <c r="B2188" s="149"/>
    </row>
    <row r="2189" spans="2:2" x14ac:dyDescent="0.3">
      <c r="B2189" s="149"/>
    </row>
    <row r="2190" spans="2:2" x14ac:dyDescent="0.3">
      <c r="B2190" s="149"/>
    </row>
    <row r="2191" spans="2:2" x14ac:dyDescent="0.3">
      <c r="B2191" s="149"/>
    </row>
    <row r="2192" spans="2:2" x14ac:dyDescent="0.3">
      <c r="B2192" s="149"/>
    </row>
    <row r="2193" spans="2:2" x14ac:dyDescent="0.3">
      <c r="B2193" s="149"/>
    </row>
    <row r="2194" spans="2:2" x14ac:dyDescent="0.3">
      <c r="B2194" s="149"/>
    </row>
    <row r="2195" spans="2:2" x14ac:dyDescent="0.3">
      <c r="B2195" s="149"/>
    </row>
    <row r="2196" spans="2:2" x14ac:dyDescent="0.3">
      <c r="B2196" s="149"/>
    </row>
    <row r="2197" spans="2:2" x14ac:dyDescent="0.3">
      <c r="B2197" s="149"/>
    </row>
    <row r="2198" spans="2:2" x14ac:dyDescent="0.3">
      <c r="B2198" s="149"/>
    </row>
    <row r="2199" spans="2:2" x14ac:dyDescent="0.3">
      <c r="B2199" s="149"/>
    </row>
    <row r="2200" spans="2:2" x14ac:dyDescent="0.3">
      <c r="B2200" s="149"/>
    </row>
    <row r="2201" spans="2:2" x14ac:dyDescent="0.3">
      <c r="B2201" s="149"/>
    </row>
    <row r="2202" spans="2:2" x14ac:dyDescent="0.3">
      <c r="B2202" s="149"/>
    </row>
    <row r="2203" spans="2:2" x14ac:dyDescent="0.3">
      <c r="B2203" s="149"/>
    </row>
    <row r="2204" spans="2:2" x14ac:dyDescent="0.3">
      <c r="B2204" s="149"/>
    </row>
    <row r="2205" spans="2:2" x14ac:dyDescent="0.3">
      <c r="B2205" s="149"/>
    </row>
    <row r="2206" spans="2:2" x14ac:dyDescent="0.3">
      <c r="B2206" s="149"/>
    </row>
    <row r="2207" spans="2:2" x14ac:dyDescent="0.3">
      <c r="B2207" s="149"/>
    </row>
    <row r="2208" spans="2:2" x14ac:dyDescent="0.3">
      <c r="B2208" s="149"/>
    </row>
    <row r="2209" spans="2:2" x14ac:dyDescent="0.3">
      <c r="B2209" s="149"/>
    </row>
    <row r="2210" spans="2:2" x14ac:dyDescent="0.3">
      <c r="B2210" s="149"/>
    </row>
    <row r="2211" spans="2:2" x14ac:dyDescent="0.3">
      <c r="B2211" s="149"/>
    </row>
    <row r="2212" spans="2:2" x14ac:dyDescent="0.3">
      <c r="B2212" s="149"/>
    </row>
    <row r="2213" spans="2:2" x14ac:dyDescent="0.3">
      <c r="B2213" s="149"/>
    </row>
    <row r="2214" spans="2:2" x14ac:dyDescent="0.3">
      <c r="B2214" s="149"/>
    </row>
    <row r="2215" spans="2:2" x14ac:dyDescent="0.3">
      <c r="B2215" s="149"/>
    </row>
    <row r="2216" spans="2:2" x14ac:dyDescent="0.3">
      <c r="B2216" s="149"/>
    </row>
    <row r="2217" spans="2:2" x14ac:dyDescent="0.3">
      <c r="B2217" s="149"/>
    </row>
    <row r="2218" spans="2:2" x14ac:dyDescent="0.3">
      <c r="B2218" s="149"/>
    </row>
    <row r="2219" spans="2:2" x14ac:dyDescent="0.3">
      <c r="B2219" s="149"/>
    </row>
    <row r="2220" spans="2:2" x14ac:dyDescent="0.3">
      <c r="B2220" s="149"/>
    </row>
    <row r="2221" spans="2:2" x14ac:dyDescent="0.3">
      <c r="B2221" s="149"/>
    </row>
    <row r="2222" spans="2:2" x14ac:dyDescent="0.3">
      <c r="B2222" s="149"/>
    </row>
    <row r="2223" spans="2:2" x14ac:dyDescent="0.3">
      <c r="B2223" s="149"/>
    </row>
    <row r="2224" spans="2:2" x14ac:dyDescent="0.3">
      <c r="B2224" s="149"/>
    </row>
    <row r="2225" spans="2:2" x14ac:dyDescent="0.3">
      <c r="B2225" s="149"/>
    </row>
    <row r="2226" spans="2:2" x14ac:dyDescent="0.3">
      <c r="B2226" s="149"/>
    </row>
    <row r="2227" spans="2:2" x14ac:dyDescent="0.3">
      <c r="B2227" s="149"/>
    </row>
    <row r="2228" spans="2:2" x14ac:dyDescent="0.3">
      <c r="B2228" s="149"/>
    </row>
    <row r="2229" spans="2:2" x14ac:dyDescent="0.3">
      <c r="B2229" s="149"/>
    </row>
    <row r="2230" spans="2:2" x14ac:dyDescent="0.3">
      <c r="B2230" s="149"/>
    </row>
    <row r="2231" spans="2:2" x14ac:dyDescent="0.3">
      <c r="B2231" s="149"/>
    </row>
    <row r="2232" spans="2:2" x14ac:dyDescent="0.3">
      <c r="B2232" s="149"/>
    </row>
    <row r="2233" spans="2:2" x14ac:dyDescent="0.3">
      <c r="B2233" s="149"/>
    </row>
    <row r="2234" spans="2:2" x14ac:dyDescent="0.3">
      <c r="B2234" s="149"/>
    </row>
    <row r="2235" spans="2:2" x14ac:dyDescent="0.3">
      <c r="B2235" s="149"/>
    </row>
    <row r="2236" spans="2:2" x14ac:dyDescent="0.3">
      <c r="B2236" s="149"/>
    </row>
    <row r="2237" spans="2:2" x14ac:dyDescent="0.3">
      <c r="B2237" s="149"/>
    </row>
    <row r="2238" spans="2:2" x14ac:dyDescent="0.3">
      <c r="B2238" s="149"/>
    </row>
    <row r="2239" spans="2:2" x14ac:dyDescent="0.3">
      <c r="B2239" s="149"/>
    </row>
    <row r="2240" spans="2:2" x14ac:dyDescent="0.3">
      <c r="B2240" s="149"/>
    </row>
    <row r="2241" spans="2:2" x14ac:dyDescent="0.3">
      <c r="B2241" s="149"/>
    </row>
    <row r="2242" spans="2:2" x14ac:dyDescent="0.3">
      <c r="B2242" s="149"/>
    </row>
    <row r="2243" spans="2:2" x14ac:dyDescent="0.3">
      <c r="B2243" s="149"/>
    </row>
    <row r="2244" spans="2:2" x14ac:dyDescent="0.3">
      <c r="B2244" s="149"/>
    </row>
    <row r="2245" spans="2:2" x14ac:dyDescent="0.3">
      <c r="B2245" s="149"/>
    </row>
    <row r="2246" spans="2:2" x14ac:dyDescent="0.3">
      <c r="B2246" s="149"/>
    </row>
    <row r="2247" spans="2:2" x14ac:dyDescent="0.3">
      <c r="B2247" s="149"/>
    </row>
    <row r="2248" spans="2:2" x14ac:dyDescent="0.3">
      <c r="B2248" s="149"/>
    </row>
    <row r="2249" spans="2:2" x14ac:dyDescent="0.3">
      <c r="B2249" s="149"/>
    </row>
    <row r="2250" spans="2:2" x14ac:dyDescent="0.3">
      <c r="B2250" s="149"/>
    </row>
    <row r="2251" spans="2:2" x14ac:dyDescent="0.3">
      <c r="B2251" s="149"/>
    </row>
    <row r="2252" spans="2:2" x14ac:dyDescent="0.3">
      <c r="B2252" s="149"/>
    </row>
    <row r="2253" spans="2:2" x14ac:dyDescent="0.3">
      <c r="B2253" s="149"/>
    </row>
    <row r="2254" spans="2:2" x14ac:dyDescent="0.3">
      <c r="B2254" s="149"/>
    </row>
    <row r="2255" spans="2:2" x14ac:dyDescent="0.3">
      <c r="B2255" s="149"/>
    </row>
    <row r="2256" spans="2:2" x14ac:dyDescent="0.3">
      <c r="B2256" s="149"/>
    </row>
    <row r="2257" spans="2:2" x14ac:dyDescent="0.3">
      <c r="B2257" s="149"/>
    </row>
    <row r="2258" spans="2:2" x14ac:dyDescent="0.3">
      <c r="B2258" s="149"/>
    </row>
    <row r="2259" spans="2:2" x14ac:dyDescent="0.3">
      <c r="B2259" s="149"/>
    </row>
    <row r="2260" spans="2:2" x14ac:dyDescent="0.3">
      <c r="B2260" s="149"/>
    </row>
    <row r="2261" spans="2:2" x14ac:dyDescent="0.3">
      <c r="B2261" s="149"/>
    </row>
    <row r="2262" spans="2:2" x14ac:dyDescent="0.3">
      <c r="B2262" s="149"/>
    </row>
    <row r="2263" spans="2:2" x14ac:dyDescent="0.3">
      <c r="B2263" s="149"/>
    </row>
    <row r="2264" spans="2:2" x14ac:dyDescent="0.3">
      <c r="B2264" s="149"/>
    </row>
    <row r="2265" spans="2:2" x14ac:dyDescent="0.3">
      <c r="B2265" s="149"/>
    </row>
    <row r="2266" spans="2:2" x14ac:dyDescent="0.3">
      <c r="B2266" s="149"/>
    </row>
    <row r="2267" spans="2:2" x14ac:dyDescent="0.3">
      <c r="B2267" s="149"/>
    </row>
    <row r="2268" spans="2:2" x14ac:dyDescent="0.3">
      <c r="B2268" s="149"/>
    </row>
    <row r="2269" spans="2:2" x14ac:dyDescent="0.3">
      <c r="B2269" s="149"/>
    </row>
    <row r="2270" spans="2:2" x14ac:dyDescent="0.3">
      <c r="B2270" s="149"/>
    </row>
    <row r="2271" spans="2:2" x14ac:dyDescent="0.3">
      <c r="B2271" s="149"/>
    </row>
    <row r="2272" spans="2:2" x14ac:dyDescent="0.3">
      <c r="B2272" s="149"/>
    </row>
    <row r="2273" spans="2:2" x14ac:dyDescent="0.3">
      <c r="B2273" s="149"/>
    </row>
    <row r="2274" spans="2:2" x14ac:dyDescent="0.3">
      <c r="B2274" s="149"/>
    </row>
    <row r="2275" spans="2:2" x14ac:dyDescent="0.3">
      <c r="B2275" s="149"/>
    </row>
    <row r="2276" spans="2:2" x14ac:dyDescent="0.3">
      <c r="B2276" s="149"/>
    </row>
    <row r="2277" spans="2:2" x14ac:dyDescent="0.3">
      <c r="B2277" s="149"/>
    </row>
    <row r="2278" spans="2:2" x14ac:dyDescent="0.3">
      <c r="B2278" s="149"/>
    </row>
    <row r="2279" spans="2:2" x14ac:dyDescent="0.3">
      <c r="B2279" s="149"/>
    </row>
    <row r="2280" spans="2:2" x14ac:dyDescent="0.3">
      <c r="B2280" s="149"/>
    </row>
    <row r="2281" spans="2:2" x14ac:dyDescent="0.3">
      <c r="B2281" s="149"/>
    </row>
    <row r="2282" spans="2:2" x14ac:dyDescent="0.3">
      <c r="B2282" s="149"/>
    </row>
    <row r="2283" spans="2:2" x14ac:dyDescent="0.3">
      <c r="B2283" s="149"/>
    </row>
    <row r="2284" spans="2:2" x14ac:dyDescent="0.3">
      <c r="B2284" s="149"/>
    </row>
    <row r="2285" spans="2:2" x14ac:dyDescent="0.3">
      <c r="B2285" s="149"/>
    </row>
    <row r="2286" spans="2:2" x14ac:dyDescent="0.3">
      <c r="B2286" s="149"/>
    </row>
    <row r="2287" spans="2:2" x14ac:dyDescent="0.3">
      <c r="B2287" s="149"/>
    </row>
    <row r="2288" spans="2:2" x14ac:dyDescent="0.3">
      <c r="B2288" s="149"/>
    </row>
    <row r="2289" spans="2:2" x14ac:dyDescent="0.3">
      <c r="B2289" s="149"/>
    </row>
    <row r="2290" spans="2:2" x14ac:dyDescent="0.3">
      <c r="B2290" s="149"/>
    </row>
    <row r="2291" spans="2:2" x14ac:dyDescent="0.3">
      <c r="B2291" s="149"/>
    </row>
    <row r="2292" spans="2:2" x14ac:dyDescent="0.3">
      <c r="B2292" s="149"/>
    </row>
    <row r="2293" spans="2:2" x14ac:dyDescent="0.3">
      <c r="B2293" s="149"/>
    </row>
    <row r="2294" spans="2:2" x14ac:dyDescent="0.3">
      <c r="B2294" s="149"/>
    </row>
    <row r="2295" spans="2:2" x14ac:dyDescent="0.3">
      <c r="B2295" s="149"/>
    </row>
    <row r="2296" spans="2:2" x14ac:dyDescent="0.3">
      <c r="B2296" s="149"/>
    </row>
    <row r="2297" spans="2:2" x14ac:dyDescent="0.3">
      <c r="B2297" s="149"/>
    </row>
    <row r="2298" spans="2:2" x14ac:dyDescent="0.3">
      <c r="B2298" s="149"/>
    </row>
    <row r="2299" spans="2:2" x14ac:dyDescent="0.3">
      <c r="B2299" s="149"/>
    </row>
    <row r="2300" spans="2:2" x14ac:dyDescent="0.3">
      <c r="B2300" s="149"/>
    </row>
    <row r="2301" spans="2:2" x14ac:dyDescent="0.3">
      <c r="B2301" s="149"/>
    </row>
    <row r="2302" spans="2:2" x14ac:dyDescent="0.3">
      <c r="B2302" s="149"/>
    </row>
    <row r="2303" spans="2:2" x14ac:dyDescent="0.3">
      <c r="B2303" s="149"/>
    </row>
    <row r="2304" spans="2:2" x14ac:dyDescent="0.3">
      <c r="B2304" s="149"/>
    </row>
    <row r="2305" spans="2:2" x14ac:dyDescent="0.3">
      <c r="B2305" s="149"/>
    </row>
    <row r="2306" spans="2:2" x14ac:dyDescent="0.3">
      <c r="B2306" s="149"/>
    </row>
    <row r="2307" spans="2:2" x14ac:dyDescent="0.3">
      <c r="B2307" s="149"/>
    </row>
    <row r="2308" spans="2:2" x14ac:dyDescent="0.3">
      <c r="B2308" s="149"/>
    </row>
    <row r="2309" spans="2:2" x14ac:dyDescent="0.3">
      <c r="B2309" s="149"/>
    </row>
    <row r="2310" spans="2:2" x14ac:dyDescent="0.3">
      <c r="B2310" s="149"/>
    </row>
    <row r="2311" spans="2:2" x14ac:dyDescent="0.3">
      <c r="B2311" s="149"/>
    </row>
    <row r="2312" spans="2:2" x14ac:dyDescent="0.3">
      <c r="B2312" s="149"/>
    </row>
    <row r="2313" spans="2:2" x14ac:dyDescent="0.3">
      <c r="B2313" s="149"/>
    </row>
    <row r="2314" spans="2:2" x14ac:dyDescent="0.3">
      <c r="B2314" s="149"/>
    </row>
    <row r="2315" spans="2:2" x14ac:dyDescent="0.3">
      <c r="B2315" s="149"/>
    </row>
    <row r="2316" spans="2:2" x14ac:dyDescent="0.3">
      <c r="B2316" s="149"/>
    </row>
    <row r="2317" spans="2:2" x14ac:dyDescent="0.3">
      <c r="B2317" s="149"/>
    </row>
    <row r="2318" spans="2:2" x14ac:dyDescent="0.3">
      <c r="B2318" s="149"/>
    </row>
    <row r="2319" spans="2:2" x14ac:dyDescent="0.3">
      <c r="B2319" s="149"/>
    </row>
    <row r="2320" spans="2:2" x14ac:dyDescent="0.3">
      <c r="B2320" s="149"/>
    </row>
    <row r="2321" spans="2:2" x14ac:dyDescent="0.3">
      <c r="B2321" s="149"/>
    </row>
    <row r="2322" spans="2:2" x14ac:dyDescent="0.3">
      <c r="B2322" s="149"/>
    </row>
    <row r="2323" spans="2:2" x14ac:dyDescent="0.3">
      <c r="B2323" s="149"/>
    </row>
    <row r="2324" spans="2:2" x14ac:dyDescent="0.3">
      <c r="B2324" s="149"/>
    </row>
    <row r="2325" spans="2:2" x14ac:dyDescent="0.3">
      <c r="B2325" s="149"/>
    </row>
    <row r="2326" spans="2:2" x14ac:dyDescent="0.3">
      <c r="B2326" s="149"/>
    </row>
    <row r="2327" spans="2:2" x14ac:dyDescent="0.3">
      <c r="B2327" s="149"/>
    </row>
    <row r="2328" spans="2:2" x14ac:dyDescent="0.3">
      <c r="B2328" s="149"/>
    </row>
    <row r="2329" spans="2:2" x14ac:dyDescent="0.3">
      <c r="B2329" s="149"/>
    </row>
    <row r="2330" spans="2:2" x14ac:dyDescent="0.3">
      <c r="B2330" s="149"/>
    </row>
    <row r="2331" spans="2:2" x14ac:dyDescent="0.3">
      <c r="B2331" s="149"/>
    </row>
    <row r="2332" spans="2:2" x14ac:dyDescent="0.3">
      <c r="B2332" s="149"/>
    </row>
    <row r="2333" spans="2:2" x14ac:dyDescent="0.3">
      <c r="B2333" s="149"/>
    </row>
    <row r="2334" spans="2:2" x14ac:dyDescent="0.3">
      <c r="B2334" s="149"/>
    </row>
    <row r="2335" spans="2:2" x14ac:dyDescent="0.3">
      <c r="B2335" s="149"/>
    </row>
    <row r="2336" spans="2:2" x14ac:dyDescent="0.3">
      <c r="B2336" s="149"/>
    </row>
    <row r="2337" spans="2:2" x14ac:dyDescent="0.3">
      <c r="B2337" s="149"/>
    </row>
    <row r="2338" spans="2:2" x14ac:dyDescent="0.3">
      <c r="B2338" s="149"/>
    </row>
    <row r="2339" spans="2:2" x14ac:dyDescent="0.3">
      <c r="B2339" s="149"/>
    </row>
    <row r="2340" spans="2:2" x14ac:dyDescent="0.3">
      <c r="B2340" s="149"/>
    </row>
    <row r="2341" spans="2:2" x14ac:dyDescent="0.3">
      <c r="B2341" s="149"/>
    </row>
    <row r="2342" spans="2:2" x14ac:dyDescent="0.3">
      <c r="B2342" s="149"/>
    </row>
    <row r="2343" spans="2:2" x14ac:dyDescent="0.3">
      <c r="B2343" s="149"/>
    </row>
    <row r="2344" spans="2:2" x14ac:dyDescent="0.3">
      <c r="B2344" s="149"/>
    </row>
    <row r="2345" spans="2:2" x14ac:dyDescent="0.3">
      <c r="B2345" s="149"/>
    </row>
    <row r="2346" spans="2:2" x14ac:dyDescent="0.3">
      <c r="B2346" s="149"/>
    </row>
    <row r="2347" spans="2:2" x14ac:dyDescent="0.3">
      <c r="B2347" s="149"/>
    </row>
    <row r="2348" spans="2:2" x14ac:dyDescent="0.3">
      <c r="B2348" s="149"/>
    </row>
    <row r="2349" spans="2:2" x14ac:dyDescent="0.3">
      <c r="B2349" s="149"/>
    </row>
    <row r="2350" spans="2:2" x14ac:dyDescent="0.3">
      <c r="B2350" s="149"/>
    </row>
    <row r="2351" spans="2:2" x14ac:dyDescent="0.3">
      <c r="B2351" s="149"/>
    </row>
    <row r="2352" spans="2:2" x14ac:dyDescent="0.3">
      <c r="B2352" s="149"/>
    </row>
    <row r="2353" spans="2:2" x14ac:dyDescent="0.3">
      <c r="B2353" s="149"/>
    </row>
    <row r="2354" spans="2:2" x14ac:dyDescent="0.3">
      <c r="B2354" s="149"/>
    </row>
    <row r="2355" spans="2:2" x14ac:dyDescent="0.3">
      <c r="B2355" s="149"/>
    </row>
    <row r="2356" spans="2:2" x14ac:dyDescent="0.3">
      <c r="B2356" s="149"/>
    </row>
    <row r="2357" spans="2:2" x14ac:dyDescent="0.3">
      <c r="B2357" s="149"/>
    </row>
    <row r="2358" spans="2:2" x14ac:dyDescent="0.3">
      <c r="B2358" s="149"/>
    </row>
    <row r="2359" spans="2:2" x14ac:dyDescent="0.3">
      <c r="B2359" s="149"/>
    </row>
    <row r="2360" spans="2:2" x14ac:dyDescent="0.3">
      <c r="B2360" s="149"/>
    </row>
    <row r="2361" spans="2:2" x14ac:dyDescent="0.3">
      <c r="B2361" s="149"/>
    </row>
    <row r="2362" spans="2:2" x14ac:dyDescent="0.3">
      <c r="B2362" s="149"/>
    </row>
    <row r="2363" spans="2:2" x14ac:dyDescent="0.3">
      <c r="B2363" s="149"/>
    </row>
    <row r="2364" spans="2:2" x14ac:dyDescent="0.3">
      <c r="B2364" s="149"/>
    </row>
    <row r="2365" spans="2:2" x14ac:dyDescent="0.3">
      <c r="B2365" s="149"/>
    </row>
    <row r="2366" spans="2:2" x14ac:dyDescent="0.3">
      <c r="B2366" s="149"/>
    </row>
    <row r="2367" spans="2:2" x14ac:dyDescent="0.3">
      <c r="B2367" s="149"/>
    </row>
    <row r="2368" spans="2:2" x14ac:dyDescent="0.3">
      <c r="B2368" s="149"/>
    </row>
    <row r="2369" spans="2:2" x14ac:dyDescent="0.3">
      <c r="B2369" s="149"/>
    </row>
    <row r="2370" spans="2:2" x14ac:dyDescent="0.3">
      <c r="B2370" s="149"/>
    </row>
    <row r="2371" spans="2:2" x14ac:dyDescent="0.3">
      <c r="B2371" s="149"/>
    </row>
    <row r="2372" spans="2:2" x14ac:dyDescent="0.3">
      <c r="B2372" s="149"/>
    </row>
    <row r="2373" spans="2:2" x14ac:dyDescent="0.3">
      <c r="B2373" s="149"/>
    </row>
    <row r="2374" spans="2:2" x14ac:dyDescent="0.3">
      <c r="B2374" s="149"/>
    </row>
    <row r="2375" spans="2:2" x14ac:dyDescent="0.3">
      <c r="B2375" s="149"/>
    </row>
    <row r="2376" spans="2:2" x14ac:dyDescent="0.3">
      <c r="B2376" s="149"/>
    </row>
    <row r="2377" spans="2:2" x14ac:dyDescent="0.3">
      <c r="B2377" s="149"/>
    </row>
    <row r="2378" spans="2:2" x14ac:dyDescent="0.3">
      <c r="B2378" s="149"/>
    </row>
    <row r="2379" spans="2:2" x14ac:dyDescent="0.3">
      <c r="B2379" s="149"/>
    </row>
    <row r="2380" spans="2:2" x14ac:dyDescent="0.3">
      <c r="B2380" s="149"/>
    </row>
    <row r="2381" spans="2:2" x14ac:dyDescent="0.3">
      <c r="B2381" s="149"/>
    </row>
    <row r="2382" spans="2:2" x14ac:dyDescent="0.3">
      <c r="B2382" s="149"/>
    </row>
    <row r="2383" spans="2:2" x14ac:dyDescent="0.3">
      <c r="B2383" s="149"/>
    </row>
    <row r="2384" spans="2:2" x14ac:dyDescent="0.3">
      <c r="B2384" s="149"/>
    </row>
    <row r="2385" spans="2:2" x14ac:dyDescent="0.3">
      <c r="B2385" s="149"/>
    </row>
    <row r="2386" spans="2:2" x14ac:dyDescent="0.3">
      <c r="B2386" s="149"/>
    </row>
    <row r="2387" spans="2:2" x14ac:dyDescent="0.3">
      <c r="B2387" s="149"/>
    </row>
    <row r="2388" spans="2:2" x14ac:dyDescent="0.3">
      <c r="B2388" s="149"/>
    </row>
    <row r="2389" spans="2:2" x14ac:dyDescent="0.3">
      <c r="B2389" s="149"/>
    </row>
    <row r="2390" spans="2:2" x14ac:dyDescent="0.3">
      <c r="B2390" s="149"/>
    </row>
    <row r="2391" spans="2:2" x14ac:dyDescent="0.3">
      <c r="B2391" s="149"/>
    </row>
    <row r="2392" spans="2:2" x14ac:dyDescent="0.3">
      <c r="B2392" s="149"/>
    </row>
    <row r="2393" spans="2:2" x14ac:dyDescent="0.3">
      <c r="B2393" s="149"/>
    </row>
    <row r="2394" spans="2:2" x14ac:dyDescent="0.3">
      <c r="B2394" s="149"/>
    </row>
    <row r="2395" spans="2:2" x14ac:dyDescent="0.3">
      <c r="B2395" s="149"/>
    </row>
    <row r="2396" spans="2:2" x14ac:dyDescent="0.3">
      <c r="B2396" s="149"/>
    </row>
    <row r="2397" spans="2:2" x14ac:dyDescent="0.3">
      <c r="B2397" s="149"/>
    </row>
    <row r="2398" spans="2:2" x14ac:dyDescent="0.3">
      <c r="B2398" s="149"/>
    </row>
    <row r="2399" spans="2:2" x14ac:dyDescent="0.3">
      <c r="B2399" s="149"/>
    </row>
    <row r="2400" spans="2:2" x14ac:dyDescent="0.3">
      <c r="B2400" s="149"/>
    </row>
    <row r="2401" spans="2:2" x14ac:dyDescent="0.3">
      <c r="B2401" s="149"/>
    </row>
    <row r="2402" spans="2:2" x14ac:dyDescent="0.3">
      <c r="B2402" s="149"/>
    </row>
    <row r="2403" spans="2:2" x14ac:dyDescent="0.3">
      <c r="B2403" s="149"/>
    </row>
    <row r="2404" spans="2:2" x14ac:dyDescent="0.3">
      <c r="B2404" s="149"/>
    </row>
    <row r="2405" spans="2:2" x14ac:dyDescent="0.3">
      <c r="B2405" s="149"/>
    </row>
    <row r="2406" spans="2:2" x14ac:dyDescent="0.3">
      <c r="B2406" s="149"/>
    </row>
    <row r="2407" spans="2:2" x14ac:dyDescent="0.3">
      <c r="B2407" s="149"/>
    </row>
    <row r="2408" spans="2:2" x14ac:dyDescent="0.3">
      <c r="B2408" s="149"/>
    </row>
    <row r="2409" spans="2:2" x14ac:dyDescent="0.3">
      <c r="B2409" s="149"/>
    </row>
    <row r="2410" spans="2:2" x14ac:dyDescent="0.3">
      <c r="B2410" s="149"/>
    </row>
    <row r="2411" spans="2:2" x14ac:dyDescent="0.3">
      <c r="B2411" s="149"/>
    </row>
    <row r="2412" spans="2:2" x14ac:dyDescent="0.3">
      <c r="B2412" s="149"/>
    </row>
    <row r="2413" spans="2:2" x14ac:dyDescent="0.3">
      <c r="B2413" s="149"/>
    </row>
    <row r="2414" spans="2:2" x14ac:dyDescent="0.3">
      <c r="B2414" s="149"/>
    </row>
    <row r="2415" spans="2:2" x14ac:dyDescent="0.3">
      <c r="B2415" s="149"/>
    </row>
    <row r="2416" spans="2:2" x14ac:dyDescent="0.3">
      <c r="B2416" s="149"/>
    </row>
    <row r="2417" spans="2:2" x14ac:dyDescent="0.3">
      <c r="B2417" s="149"/>
    </row>
    <row r="2418" spans="2:2" x14ac:dyDescent="0.3">
      <c r="B2418" s="149"/>
    </row>
    <row r="2419" spans="2:2" x14ac:dyDescent="0.3">
      <c r="B2419" s="149"/>
    </row>
    <row r="2420" spans="2:2" x14ac:dyDescent="0.3">
      <c r="B2420" s="149"/>
    </row>
    <row r="2421" spans="2:2" x14ac:dyDescent="0.3">
      <c r="B2421" s="149"/>
    </row>
    <row r="2422" spans="2:2" x14ac:dyDescent="0.3">
      <c r="B2422" s="149"/>
    </row>
    <row r="2423" spans="2:2" x14ac:dyDescent="0.3">
      <c r="B2423" s="149"/>
    </row>
    <row r="2424" spans="2:2" x14ac:dyDescent="0.3">
      <c r="B2424" s="149"/>
    </row>
    <row r="2425" spans="2:2" x14ac:dyDescent="0.3">
      <c r="B2425" s="149"/>
    </row>
    <row r="2426" spans="2:2" x14ac:dyDescent="0.3">
      <c r="B2426" s="149"/>
    </row>
    <row r="2427" spans="2:2" x14ac:dyDescent="0.3">
      <c r="B2427" s="149"/>
    </row>
    <row r="2428" spans="2:2" x14ac:dyDescent="0.3">
      <c r="B2428" s="149"/>
    </row>
    <row r="2429" spans="2:2" x14ac:dyDescent="0.3">
      <c r="B2429" s="149"/>
    </row>
    <row r="2430" spans="2:2" x14ac:dyDescent="0.3">
      <c r="B2430" s="149"/>
    </row>
    <row r="2431" spans="2:2" x14ac:dyDescent="0.3">
      <c r="B2431" s="149"/>
    </row>
    <row r="2432" spans="2:2" x14ac:dyDescent="0.3">
      <c r="B2432" s="149"/>
    </row>
    <row r="2433" spans="2:2" x14ac:dyDescent="0.3">
      <c r="B2433" s="149"/>
    </row>
    <row r="2434" spans="2:2" x14ac:dyDescent="0.3">
      <c r="B2434" s="149"/>
    </row>
    <row r="2435" spans="2:2" x14ac:dyDescent="0.3">
      <c r="B2435" s="149"/>
    </row>
    <row r="2436" spans="2:2" x14ac:dyDescent="0.3">
      <c r="B2436" s="149"/>
    </row>
    <row r="2437" spans="2:2" x14ac:dyDescent="0.3">
      <c r="B2437" s="149"/>
    </row>
    <row r="2438" spans="2:2" x14ac:dyDescent="0.3">
      <c r="B2438" s="149"/>
    </row>
    <row r="2439" spans="2:2" x14ac:dyDescent="0.3">
      <c r="B2439" s="149"/>
    </row>
    <row r="2440" spans="2:2" x14ac:dyDescent="0.3">
      <c r="B2440" s="149"/>
    </row>
    <row r="2441" spans="2:2" x14ac:dyDescent="0.3">
      <c r="B2441" s="149"/>
    </row>
    <row r="2442" spans="2:2" x14ac:dyDescent="0.3">
      <c r="B2442" s="149"/>
    </row>
    <row r="2443" spans="2:2" x14ac:dyDescent="0.3">
      <c r="B2443" s="149"/>
    </row>
    <row r="2444" spans="2:2" x14ac:dyDescent="0.3">
      <c r="B2444" s="149"/>
    </row>
    <row r="2445" spans="2:2" x14ac:dyDescent="0.3">
      <c r="B2445" s="149"/>
    </row>
    <row r="2446" spans="2:2" x14ac:dyDescent="0.3">
      <c r="B2446" s="149"/>
    </row>
    <row r="2447" spans="2:2" x14ac:dyDescent="0.3">
      <c r="B2447" s="149"/>
    </row>
    <row r="2448" spans="2:2" x14ac:dyDescent="0.3">
      <c r="B2448" s="149"/>
    </row>
    <row r="2449" spans="2:2" x14ac:dyDescent="0.3">
      <c r="B2449" s="149"/>
    </row>
    <row r="2450" spans="2:2" x14ac:dyDescent="0.3">
      <c r="B2450" s="149"/>
    </row>
    <row r="2451" spans="2:2" x14ac:dyDescent="0.3">
      <c r="B2451" s="149"/>
    </row>
    <row r="2452" spans="2:2" x14ac:dyDescent="0.3">
      <c r="B2452" s="149"/>
    </row>
    <row r="2453" spans="2:2" x14ac:dyDescent="0.3">
      <c r="B2453" s="149"/>
    </row>
    <row r="2454" spans="2:2" x14ac:dyDescent="0.3">
      <c r="B2454" s="149"/>
    </row>
    <row r="2455" spans="2:2" x14ac:dyDescent="0.3">
      <c r="B2455" s="149"/>
    </row>
    <row r="2456" spans="2:2" x14ac:dyDescent="0.3">
      <c r="B2456" s="149"/>
    </row>
    <row r="2457" spans="2:2" x14ac:dyDescent="0.3">
      <c r="B2457" s="149"/>
    </row>
    <row r="2458" spans="2:2" x14ac:dyDescent="0.3">
      <c r="B2458" s="149"/>
    </row>
    <row r="2459" spans="2:2" x14ac:dyDescent="0.3">
      <c r="B2459" s="149"/>
    </row>
    <row r="2460" spans="2:2" x14ac:dyDescent="0.3">
      <c r="B2460" s="149"/>
    </row>
    <row r="2461" spans="2:2" x14ac:dyDescent="0.3">
      <c r="B2461" s="149"/>
    </row>
    <row r="2462" spans="2:2" x14ac:dyDescent="0.3">
      <c r="B2462" s="149"/>
    </row>
    <row r="2463" spans="2:2" x14ac:dyDescent="0.3">
      <c r="B2463" s="149"/>
    </row>
    <row r="2464" spans="2:2" x14ac:dyDescent="0.3">
      <c r="B2464" s="149"/>
    </row>
    <row r="2465" spans="2:2" x14ac:dyDescent="0.3">
      <c r="B2465" s="149"/>
    </row>
    <row r="2466" spans="2:2" x14ac:dyDescent="0.3">
      <c r="B2466" s="149"/>
    </row>
    <row r="2467" spans="2:2" x14ac:dyDescent="0.3">
      <c r="B2467" s="149"/>
    </row>
    <row r="2468" spans="2:2" x14ac:dyDescent="0.3">
      <c r="B2468" s="149"/>
    </row>
    <row r="2469" spans="2:2" x14ac:dyDescent="0.3">
      <c r="B2469" s="149"/>
    </row>
    <row r="2470" spans="2:2" x14ac:dyDescent="0.3">
      <c r="B2470" s="149"/>
    </row>
    <row r="2471" spans="2:2" x14ac:dyDescent="0.3">
      <c r="B2471" s="149"/>
    </row>
    <row r="2472" spans="2:2" x14ac:dyDescent="0.3">
      <c r="B2472" s="149"/>
    </row>
    <row r="2473" spans="2:2" x14ac:dyDescent="0.3">
      <c r="B2473" s="149"/>
    </row>
    <row r="2474" spans="2:2" x14ac:dyDescent="0.3">
      <c r="B2474" s="149"/>
    </row>
    <row r="2475" spans="2:2" x14ac:dyDescent="0.3">
      <c r="B2475" s="149"/>
    </row>
    <row r="2476" spans="2:2" x14ac:dyDescent="0.3">
      <c r="B2476" s="149"/>
    </row>
    <row r="2477" spans="2:2" x14ac:dyDescent="0.3">
      <c r="B2477" s="149"/>
    </row>
    <row r="2478" spans="2:2" x14ac:dyDescent="0.3">
      <c r="B2478" s="149"/>
    </row>
    <row r="2479" spans="2:2" x14ac:dyDescent="0.3">
      <c r="B2479" s="149"/>
    </row>
    <row r="2480" spans="2:2" x14ac:dyDescent="0.3">
      <c r="B2480" s="149"/>
    </row>
    <row r="2481" spans="2:2" x14ac:dyDescent="0.3">
      <c r="B2481" s="149"/>
    </row>
    <row r="2482" spans="2:2" x14ac:dyDescent="0.3">
      <c r="B2482" s="149"/>
    </row>
    <row r="2483" spans="2:2" x14ac:dyDescent="0.3">
      <c r="B2483" s="149"/>
    </row>
    <row r="2484" spans="2:2" x14ac:dyDescent="0.3">
      <c r="B2484" s="149"/>
    </row>
    <row r="2485" spans="2:2" x14ac:dyDescent="0.3">
      <c r="B2485" s="149"/>
    </row>
    <row r="2486" spans="2:2" x14ac:dyDescent="0.3">
      <c r="B2486" s="149"/>
    </row>
    <row r="2487" spans="2:2" x14ac:dyDescent="0.3">
      <c r="B2487" s="149"/>
    </row>
    <row r="2488" spans="2:2" x14ac:dyDescent="0.3">
      <c r="B2488" s="149"/>
    </row>
    <row r="2489" spans="2:2" x14ac:dyDescent="0.3">
      <c r="B2489" s="149"/>
    </row>
    <row r="2490" spans="2:2" x14ac:dyDescent="0.3">
      <c r="B2490" s="149"/>
    </row>
    <row r="2491" spans="2:2" x14ac:dyDescent="0.3">
      <c r="B2491" s="149"/>
    </row>
    <row r="2492" spans="2:2" x14ac:dyDescent="0.3">
      <c r="B2492" s="149"/>
    </row>
    <row r="2493" spans="2:2" x14ac:dyDescent="0.3">
      <c r="B2493" s="149"/>
    </row>
    <row r="2494" spans="2:2" x14ac:dyDescent="0.3">
      <c r="B2494" s="149"/>
    </row>
    <row r="2495" spans="2:2" x14ac:dyDescent="0.3">
      <c r="B2495" s="149"/>
    </row>
    <row r="2496" spans="2:2" x14ac:dyDescent="0.3">
      <c r="B2496" s="149"/>
    </row>
    <row r="2497" spans="2:2" x14ac:dyDescent="0.3">
      <c r="B2497" s="149"/>
    </row>
    <row r="2498" spans="2:2" x14ac:dyDescent="0.3">
      <c r="B2498" s="149"/>
    </row>
    <row r="2499" spans="2:2" x14ac:dyDescent="0.3">
      <c r="B2499" s="149"/>
    </row>
    <row r="2500" spans="2:2" x14ac:dyDescent="0.3">
      <c r="B2500" s="149"/>
    </row>
    <row r="2501" spans="2:2" x14ac:dyDescent="0.3">
      <c r="B2501" s="149"/>
    </row>
    <row r="2502" spans="2:2" x14ac:dyDescent="0.3">
      <c r="B2502" s="149"/>
    </row>
    <row r="2503" spans="2:2" x14ac:dyDescent="0.3">
      <c r="B2503" s="149"/>
    </row>
    <row r="2504" spans="2:2" x14ac:dyDescent="0.3">
      <c r="B2504" s="149"/>
    </row>
    <row r="2505" spans="2:2" x14ac:dyDescent="0.3">
      <c r="B2505" s="149"/>
    </row>
    <row r="2506" spans="2:2" x14ac:dyDescent="0.3">
      <c r="B2506" s="149"/>
    </row>
    <row r="2507" spans="2:2" x14ac:dyDescent="0.3">
      <c r="B2507" s="149"/>
    </row>
    <row r="2508" spans="2:2" x14ac:dyDescent="0.3">
      <c r="B2508" s="149"/>
    </row>
    <row r="2509" spans="2:2" x14ac:dyDescent="0.3">
      <c r="B2509" s="149"/>
    </row>
    <row r="2510" spans="2:2" x14ac:dyDescent="0.3">
      <c r="B2510" s="149"/>
    </row>
    <row r="2511" spans="2:2" x14ac:dyDescent="0.3">
      <c r="B2511" s="149"/>
    </row>
    <row r="2512" spans="2:2" x14ac:dyDescent="0.3">
      <c r="B2512" s="149"/>
    </row>
    <row r="2513" spans="2:2" x14ac:dyDescent="0.3">
      <c r="B2513" s="149"/>
    </row>
    <row r="2514" spans="2:2" x14ac:dyDescent="0.3">
      <c r="B2514" s="149"/>
    </row>
    <row r="2515" spans="2:2" x14ac:dyDescent="0.3">
      <c r="B2515" s="149"/>
    </row>
    <row r="2516" spans="2:2" x14ac:dyDescent="0.3">
      <c r="B2516" s="149"/>
    </row>
    <row r="2517" spans="2:2" x14ac:dyDescent="0.3">
      <c r="B2517" s="149"/>
    </row>
    <row r="2518" spans="2:2" x14ac:dyDescent="0.3">
      <c r="B2518" s="149"/>
    </row>
    <row r="2519" spans="2:2" x14ac:dyDescent="0.3">
      <c r="B2519" s="149"/>
    </row>
    <row r="2520" spans="2:2" x14ac:dyDescent="0.3">
      <c r="B2520" s="149"/>
    </row>
    <row r="2521" spans="2:2" x14ac:dyDescent="0.3">
      <c r="B2521" s="149"/>
    </row>
    <row r="2522" spans="2:2" x14ac:dyDescent="0.3">
      <c r="B2522" s="149"/>
    </row>
    <row r="2523" spans="2:2" x14ac:dyDescent="0.3">
      <c r="B2523" s="149"/>
    </row>
    <row r="2524" spans="2:2" x14ac:dyDescent="0.3">
      <c r="B2524" s="149"/>
    </row>
    <row r="2525" spans="2:2" x14ac:dyDescent="0.3">
      <c r="B2525" s="149"/>
    </row>
    <row r="2526" spans="2:2" x14ac:dyDescent="0.3">
      <c r="B2526" s="149"/>
    </row>
    <row r="2527" spans="2:2" x14ac:dyDescent="0.3">
      <c r="B2527" s="149"/>
    </row>
    <row r="2528" spans="2:2" x14ac:dyDescent="0.3">
      <c r="B2528" s="149"/>
    </row>
    <row r="2529" spans="2:2" x14ac:dyDescent="0.3">
      <c r="B2529" s="149"/>
    </row>
    <row r="2530" spans="2:2" x14ac:dyDescent="0.3">
      <c r="B2530" s="149"/>
    </row>
    <row r="2531" spans="2:2" x14ac:dyDescent="0.3">
      <c r="B2531" s="149"/>
    </row>
    <row r="2532" spans="2:2" x14ac:dyDescent="0.3">
      <c r="B2532" s="149"/>
    </row>
    <row r="2533" spans="2:2" x14ac:dyDescent="0.3">
      <c r="B2533" s="149"/>
    </row>
    <row r="2534" spans="2:2" x14ac:dyDescent="0.3">
      <c r="B2534" s="149"/>
    </row>
    <row r="2535" spans="2:2" x14ac:dyDescent="0.3">
      <c r="B2535" s="149"/>
    </row>
    <row r="2536" spans="2:2" x14ac:dyDescent="0.3">
      <c r="B2536" s="149"/>
    </row>
    <row r="2537" spans="2:2" x14ac:dyDescent="0.3">
      <c r="B2537" s="149"/>
    </row>
    <row r="2538" spans="2:2" x14ac:dyDescent="0.3">
      <c r="B2538" s="149"/>
    </row>
    <row r="2539" spans="2:2" x14ac:dyDescent="0.3">
      <c r="B2539" s="149"/>
    </row>
    <row r="2540" spans="2:2" x14ac:dyDescent="0.3">
      <c r="B2540" s="149"/>
    </row>
    <row r="2541" spans="2:2" x14ac:dyDescent="0.3">
      <c r="B2541" s="149"/>
    </row>
    <row r="2542" spans="2:2" x14ac:dyDescent="0.3">
      <c r="B2542" s="149"/>
    </row>
    <row r="2543" spans="2:2" x14ac:dyDescent="0.3">
      <c r="B2543" s="149"/>
    </row>
    <row r="2544" spans="2:2" x14ac:dyDescent="0.3">
      <c r="B2544" s="149"/>
    </row>
    <row r="2545" spans="2:2" x14ac:dyDescent="0.3">
      <c r="B2545" s="149"/>
    </row>
    <row r="2546" spans="2:2" x14ac:dyDescent="0.3">
      <c r="B2546" s="149"/>
    </row>
    <row r="2547" spans="2:2" x14ac:dyDescent="0.3">
      <c r="B2547" s="149"/>
    </row>
    <row r="2548" spans="2:2" x14ac:dyDescent="0.3">
      <c r="B2548" s="149"/>
    </row>
    <row r="2549" spans="2:2" x14ac:dyDescent="0.3">
      <c r="B2549" s="149"/>
    </row>
    <row r="2550" spans="2:2" x14ac:dyDescent="0.3">
      <c r="B2550" s="149"/>
    </row>
    <row r="2551" spans="2:2" x14ac:dyDescent="0.3">
      <c r="B2551" s="149"/>
    </row>
    <row r="2552" spans="2:2" x14ac:dyDescent="0.3">
      <c r="B2552" s="149"/>
    </row>
    <row r="2553" spans="2:2" x14ac:dyDescent="0.3">
      <c r="B2553" s="149"/>
    </row>
    <row r="2554" spans="2:2" x14ac:dyDescent="0.3">
      <c r="B2554" s="149"/>
    </row>
    <row r="2555" spans="2:2" x14ac:dyDescent="0.3">
      <c r="B2555" s="149"/>
    </row>
    <row r="2556" spans="2:2" x14ac:dyDescent="0.3">
      <c r="B2556" s="149"/>
    </row>
    <row r="2557" spans="2:2" x14ac:dyDescent="0.3">
      <c r="B2557" s="149"/>
    </row>
    <row r="2558" spans="2:2" x14ac:dyDescent="0.3">
      <c r="B2558" s="149"/>
    </row>
    <row r="2559" spans="2:2" x14ac:dyDescent="0.3">
      <c r="B2559" s="149"/>
    </row>
    <row r="2560" spans="2:2" x14ac:dyDescent="0.3">
      <c r="B2560" s="149"/>
    </row>
    <row r="2561" spans="2:2" x14ac:dyDescent="0.3">
      <c r="B2561" s="149"/>
    </row>
    <row r="2562" spans="2:2" x14ac:dyDescent="0.3">
      <c r="B2562" s="149"/>
    </row>
    <row r="2563" spans="2:2" x14ac:dyDescent="0.3">
      <c r="B2563" s="149"/>
    </row>
    <row r="2564" spans="2:2" x14ac:dyDescent="0.3">
      <c r="B2564" s="149"/>
    </row>
    <row r="2565" spans="2:2" x14ac:dyDescent="0.3">
      <c r="B2565" s="149"/>
    </row>
    <row r="2566" spans="2:2" x14ac:dyDescent="0.3">
      <c r="B2566" s="149"/>
    </row>
    <row r="2567" spans="2:2" x14ac:dyDescent="0.3">
      <c r="B2567" s="149"/>
    </row>
    <row r="2568" spans="2:2" x14ac:dyDescent="0.3">
      <c r="B2568" s="149"/>
    </row>
    <row r="2569" spans="2:2" x14ac:dyDescent="0.3">
      <c r="B2569" s="149"/>
    </row>
    <row r="2570" spans="2:2" x14ac:dyDescent="0.3">
      <c r="B2570" s="149"/>
    </row>
    <row r="2571" spans="2:2" x14ac:dyDescent="0.3">
      <c r="B2571" s="149"/>
    </row>
    <row r="2572" spans="2:2" x14ac:dyDescent="0.3">
      <c r="B2572" s="149"/>
    </row>
    <row r="2573" spans="2:2" x14ac:dyDescent="0.3">
      <c r="B2573" s="149"/>
    </row>
    <row r="2574" spans="2:2" x14ac:dyDescent="0.3">
      <c r="B2574" s="149"/>
    </row>
    <row r="2575" spans="2:2" x14ac:dyDescent="0.3">
      <c r="B2575" s="149"/>
    </row>
    <row r="2576" spans="2:2" x14ac:dyDescent="0.3">
      <c r="B2576" s="149"/>
    </row>
    <row r="2577" spans="2:2" x14ac:dyDescent="0.3">
      <c r="B2577" s="149"/>
    </row>
    <row r="2578" spans="2:2" x14ac:dyDescent="0.3">
      <c r="B2578" s="149"/>
    </row>
    <row r="2579" spans="2:2" x14ac:dyDescent="0.3">
      <c r="B2579" s="149"/>
    </row>
    <row r="2580" spans="2:2" x14ac:dyDescent="0.3">
      <c r="B2580" s="149"/>
    </row>
    <row r="2581" spans="2:2" x14ac:dyDescent="0.3">
      <c r="B2581" s="149"/>
    </row>
    <row r="2582" spans="2:2" x14ac:dyDescent="0.3">
      <c r="B2582" s="149"/>
    </row>
    <row r="2583" spans="2:2" x14ac:dyDescent="0.3">
      <c r="B2583" s="149"/>
    </row>
    <row r="2584" spans="2:2" x14ac:dyDescent="0.3">
      <c r="B2584" s="149"/>
    </row>
    <row r="2585" spans="2:2" x14ac:dyDescent="0.3">
      <c r="B2585" s="149"/>
    </row>
    <row r="2586" spans="2:2" x14ac:dyDescent="0.3">
      <c r="B2586" s="149"/>
    </row>
    <row r="2587" spans="2:2" x14ac:dyDescent="0.3">
      <c r="B2587" s="149"/>
    </row>
    <row r="2588" spans="2:2" x14ac:dyDescent="0.3">
      <c r="B2588" s="149"/>
    </row>
    <row r="2589" spans="2:2" x14ac:dyDescent="0.3">
      <c r="B2589" s="149"/>
    </row>
    <row r="2590" spans="2:2" x14ac:dyDescent="0.3">
      <c r="B2590" s="149"/>
    </row>
    <row r="2591" spans="2:2" x14ac:dyDescent="0.3">
      <c r="B2591" s="149"/>
    </row>
    <row r="2592" spans="2:2" x14ac:dyDescent="0.3">
      <c r="B2592" s="149"/>
    </row>
    <row r="2593" spans="2:2" x14ac:dyDescent="0.3">
      <c r="B2593" s="149"/>
    </row>
    <row r="2594" spans="2:2" x14ac:dyDescent="0.3">
      <c r="B2594" s="149"/>
    </row>
    <row r="2595" spans="2:2" x14ac:dyDescent="0.3">
      <c r="B2595" s="149"/>
    </row>
    <row r="2596" spans="2:2" x14ac:dyDescent="0.3">
      <c r="B2596" s="149"/>
    </row>
    <row r="2597" spans="2:2" x14ac:dyDescent="0.3">
      <c r="B2597" s="149"/>
    </row>
    <row r="2598" spans="2:2" x14ac:dyDescent="0.3">
      <c r="B2598" s="149"/>
    </row>
    <row r="2599" spans="2:2" x14ac:dyDescent="0.3">
      <c r="B2599" s="149"/>
    </row>
    <row r="2600" spans="2:2" x14ac:dyDescent="0.3">
      <c r="B2600" s="149"/>
    </row>
    <row r="2601" spans="2:2" x14ac:dyDescent="0.3">
      <c r="B2601" s="149"/>
    </row>
    <row r="2602" spans="2:2" x14ac:dyDescent="0.3">
      <c r="B2602" s="149"/>
    </row>
    <row r="2603" spans="2:2" x14ac:dyDescent="0.3">
      <c r="B2603" s="149"/>
    </row>
    <row r="2604" spans="2:2" x14ac:dyDescent="0.3">
      <c r="B2604" s="149"/>
    </row>
    <row r="2605" spans="2:2" x14ac:dyDescent="0.3">
      <c r="B2605" s="149"/>
    </row>
    <row r="2606" spans="2:2" x14ac:dyDescent="0.3">
      <c r="B2606" s="149"/>
    </row>
    <row r="2607" spans="2:2" x14ac:dyDescent="0.3">
      <c r="B2607" s="149"/>
    </row>
    <row r="2608" spans="2:2" x14ac:dyDescent="0.3">
      <c r="B2608" s="149"/>
    </row>
    <row r="2609" spans="2:2" x14ac:dyDescent="0.3">
      <c r="B2609" s="149"/>
    </row>
    <row r="2610" spans="2:2" x14ac:dyDescent="0.3">
      <c r="B2610" s="149"/>
    </row>
    <row r="2611" spans="2:2" x14ac:dyDescent="0.3">
      <c r="B2611" s="149"/>
    </row>
    <row r="2612" spans="2:2" x14ac:dyDescent="0.3">
      <c r="B2612" s="149"/>
    </row>
    <row r="2613" spans="2:2" x14ac:dyDescent="0.3">
      <c r="B2613" s="149"/>
    </row>
    <row r="2614" spans="2:2" x14ac:dyDescent="0.3">
      <c r="B2614" s="149"/>
    </row>
    <row r="2615" spans="2:2" x14ac:dyDescent="0.3">
      <c r="B2615" s="149"/>
    </row>
    <row r="2616" spans="2:2" x14ac:dyDescent="0.3">
      <c r="B2616" s="149"/>
    </row>
    <row r="2617" spans="2:2" x14ac:dyDescent="0.3">
      <c r="B2617" s="149"/>
    </row>
    <row r="2618" spans="2:2" x14ac:dyDescent="0.3">
      <c r="B2618" s="149"/>
    </row>
    <row r="2619" spans="2:2" x14ac:dyDescent="0.3">
      <c r="B2619" s="149"/>
    </row>
    <row r="2620" spans="2:2" x14ac:dyDescent="0.3">
      <c r="B2620" s="149"/>
    </row>
    <row r="2621" spans="2:2" x14ac:dyDescent="0.3">
      <c r="B2621" s="149"/>
    </row>
    <row r="2622" spans="2:2" x14ac:dyDescent="0.3">
      <c r="B2622" s="149"/>
    </row>
    <row r="2623" spans="2:2" x14ac:dyDescent="0.3">
      <c r="B2623" s="149"/>
    </row>
    <row r="2624" spans="2:2" x14ac:dyDescent="0.3">
      <c r="B2624" s="149"/>
    </row>
    <row r="2625" spans="2:2" x14ac:dyDescent="0.3">
      <c r="B2625" s="149"/>
    </row>
    <row r="2626" spans="2:2" x14ac:dyDescent="0.3">
      <c r="B2626" s="149"/>
    </row>
    <row r="2627" spans="2:2" x14ac:dyDescent="0.3">
      <c r="B2627" s="149"/>
    </row>
    <row r="2628" spans="2:2" x14ac:dyDescent="0.3">
      <c r="B2628" s="149"/>
    </row>
    <row r="2629" spans="2:2" x14ac:dyDescent="0.3">
      <c r="B2629" s="149"/>
    </row>
    <row r="2630" spans="2:2" x14ac:dyDescent="0.3">
      <c r="B2630" s="149"/>
    </row>
    <row r="2631" spans="2:2" x14ac:dyDescent="0.3">
      <c r="B2631" s="149"/>
    </row>
    <row r="2632" spans="2:2" x14ac:dyDescent="0.3">
      <c r="B2632" s="149"/>
    </row>
    <row r="2633" spans="2:2" x14ac:dyDescent="0.3">
      <c r="B2633" s="149"/>
    </row>
    <row r="2634" spans="2:2" x14ac:dyDescent="0.3">
      <c r="B2634" s="149"/>
    </row>
    <row r="2635" spans="2:2" x14ac:dyDescent="0.3">
      <c r="B2635" s="149"/>
    </row>
    <row r="2636" spans="2:2" x14ac:dyDescent="0.3">
      <c r="B2636" s="149"/>
    </row>
    <row r="2637" spans="2:2" x14ac:dyDescent="0.3">
      <c r="B2637" s="149"/>
    </row>
    <row r="2638" spans="2:2" x14ac:dyDescent="0.3">
      <c r="B2638" s="149"/>
    </row>
    <row r="2639" spans="2:2" x14ac:dyDescent="0.3">
      <c r="B2639" s="149"/>
    </row>
    <row r="2640" spans="2:2" x14ac:dyDescent="0.3">
      <c r="B2640" s="149"/>
    </row>
    <row r="2641" spans="2:2" x14ac:dyDescent="0.3">
      <c r="B2641" s="149"/>
    </row>
    <row r="2642" spans="2:2" x14ac:dyDescent="0.3">
      <c r="B2642" s="149"/>
    </row>
    <row r="2643" spans="2:2" x14ac:dyDescent="0.3">
      <c r="B2643" s="149"/>
    </row>
    <row r="2644" spans="2:2" x14ac:dyDescent="0.3">
      <c r="B2644" s="149"/>
    </row>
    <row r="2645" spans="2:2" x14ac:dyDescent="0.3">
      <c r="B2645" s="149"/>
    </row>
    <row r="2646" spans="2:2" x14ac:dyDescent="0.3">
      <c r="B2646" s="149"/>
    </row>
    <row r="2647" spans="2:2" x14ac:dyDescent="0.3">
      <c r="B2647" s="149"/>
    </row>
    <row r="2648" spans="2:2" x14ac:dyDescent="0.3">
      <c r="B2648" s="149"/>
    </row>
    <row r="2649" spans="2:2" x14ac:dyDescent="0.3">
      <c r="B2649" s="149"/>
    </row>
    <row r="2650" spans="2:2" x14ac:dyDescent="0.3">
      <c r="B2650" s="149"/>
    </row>
    <row r="2651" spans="2:2" x14ac:dyDescent="0.3">
      <c r="B2651" s="149"/>
    </row>
    <row r="2652" spans="2:2" x14ac:dyDescent="0.3">
      <c r="B2652" s="149"/>
    </row>
    <row r="2653" spans="2:2" x14ac:dyDescent="0.3">
      <c r="B2653" s="149"/>
    </row>
    <row r="2654" spans="2:2" x14ac:dyDescent="0.3">
      <c r="B2654" s="149"/>
    </row>
    <row r="2655" spans="2:2" x14ac:dyDescent="0.3">
      <c r="B2655" s="149"/>
    </row>
    <row r="2656" spans="2:2" x14ac:dyDescent="0.3">
      <c r="B2656" s="149"/>
    </row>
    <row r="2657" spans="2:2" x14ac:dyDescent="0.3">
      <c r="B2657" s="149"/>
    </row>
    <row r="2658" spans="2:2" x14ac:dyDescent="0.3">
      <c r="B2658" s="149"/>
    </row>
    <row r="2659" spans="2:2" x14ac:dyDescent="0.3">
      <c r="B2659" s="149"/>
    </row>
    <row r="2660" spans="2:2" x14ac:dyDescent="0.3">
      <c r="B2660" s="149"/>
    </row>
    <row r="2661" spans="2:2" x14ac:dyDescent="0.3">
      <c r="B2661" s="149"/>
    </row>
    <row r="2662" spans="2:2" x14ac:dyDescent="0.3">
      <c r="B2662" s="149"/>
    </row>
    <row r="2663" spans="2:2" x14ac:dyDescent="0.3">
      <c r="B2663" s="149"/>
    </row>
    <row r="2664" spans="2:2" x14ac:dyDescent="0.3">
      <c r="B2664" s="149"/>
    </row>
    <row r="2665" spans="2:2" x14ac:dyDescent="0.3">
      <c r="B2665" s="149"/>
    </row>
    <row r="2666" spans="2:2" x14ac:dyDescent="0.3">
      <c r="B2666" s="149"/>
    </row>
    <row r="2667" spans="2:2" x14ac:dyDescent="0.3">
      <c r="B2667" s="149"/>
    </row>
    <row r="2668" spans="2:2" x14ac:dyDescent="0.3">
      <c r="B2668" s="149"/>
    </row>
    <row r="2669" spans="2:2" x14ac:dyDescent="0.3">
      <c r="B2669" s="149"/>
    </row>
    <row r="2670" spans="2:2" x14ac:dyDescent="0.3">
      <c r="B2670" s="149"/>
    </row>
    <row r="2671" spans="2:2" x14ac:dyDescent="0.3">
      <c r="B2671" s="149"/>
    </row>
    <row r="2672" spans="2:2" x14ac:dyDescent="0.3">
      <c r="B2672" s="149"/>
    </row>
    <row r="2673" spans="2:2" x14ac:dyDescent="0.3">
      <c r="B2673" s="149"/>
    </row>
    <row r="2674" spans="2:2" x14ac:dyDescent="0.3">
      <c r="B2674" s="149"/>
    </row>
    <row r="2675" spans="2:2" x14ac:dyDescent="0.3">
      <c r="B2675" s="149"/>
    </row>
    <row r="2676" spans="2:2" x14ac:dyDescent="0.3">
      <c r="B2676" s="149"/>
    </row>
    <row r="2677" spans="2:2" x14ac:dyDescent="0.3">
      <c r="B2677" s="149"/>
    </row>
    <row r="2678" spans="2:2" x14ac:dyDescent="0.3">
      <c r="B2678" s="149"/>
    </row>
    <row r="2679" spans="2:2" x14ac:dyDescent="0.3">
      <c r="B2679" s="149"/>
    </row>
    <row r="2680" spans="2:2" x14ac:dyDescent="0.3">
      <c r="B2680" s="149"/>
    </row>
    <row r="2681" spans="2:2" x14ac:dyDescent="0.3">
      <c r="B2681" s="149"/>
    </row>
    <row r="2682" spans="2:2" x14ac:dyDescent="0.3">
      <c r="B2682" s="149"/>
    </row>
    <row r="2683" spans="2:2" x14ac:dyDescent="0.3">
      <c r="B2683" s="149"/>
    </row>
    <row r="2684" spans="2:2" x14ac:dyDescent="0.3">
      <c r="B2684" s="149"/>
    </row>
    <row r="2685" spans="2:2" x14ac:dyDescent="0.3">
      <c r="B2685" s="149"/>
    </row>
    <row r="2686" spans="2:2" x14ac:dyDescent="0.3">
      <c r="B2686" s="149"/>
    </row>
    <row r="2687" spans="2:2" x14ac:dyDescent="0.3">
      <c r="B2687" s="149"/>
    </row>
    <row r="2688" spans="2:2" x14ac:dyDescent="0.3">
      <c r="B2688" s="149"/>
    </row>
    <row r="2689" spans="2:2" x14ac:dyDescent="0.3">
      <c r="B2689" s="149"/>
    </row>
    <row r="2690" spans="2:2" x14ac:dyDescent="0.3">
      <c r="B2690" s="149"/>
    </row>
    <row r="2691" spans="2:2" x14ac:dyDescent="0.3">
      <c r="B2691" s="149"/>
    </row>
    <row r="2692" spans="2:2" x14ac:dyDescent="0.3">
      <c r="B2692" s="149"/>
    </row>
    <row r="2693" spans="2:2" x14ac:dyDescent="0.3">
      <c r="B2693" s="149"/>
    </row>
    <row r="2694" spans="2:2" x14ac:dyDescent="0.3">
      <c r="B2694" s="149"/>
    </row>
    <row r="2695" spans="2:2" x14ac:dyDescent="0.3">
      <c r="B2695" s="149"/>
    </row>
    <row r="2696" spans="2:2" x14ac:dyDescent="0.3">
      <c r="B2696" s="149"/>
    </row>
    <row r="2697" spans="2:2" x14ac:dyDescent="0.3">
      <c r="B2697" s="149"/>
    </row>
    <row r="2698" spans="2:2" x14ac:dyDescent="0.3">
      <c r="B2698" s="149"/>
    </row>
    <row r="2699" spans="2:2" x14ac:dyDescent="0.3">
      <c r="B2699" s="149"/>
    </row>
    <row r="2700" spans="2:2" x14ac:dyDescent="0.3">
      <c r="B2700" s="149"/>
    </row>
    <row r="2701" spans="2:2" x14ac:dyDescent="0.3">
      <c r="B2701" s="149"/>
    </row>
    <row r="2702" spans="2:2" x14ac:dyDescent="0.3">
      <c r="B2702" s="149"/>
    </row>
    <row r="2703" spans="2:2" x14ac:dyDescent="0.3">
      <c r="B2703" s="149"/>
    </row>
    <row r="2704" spans="2:2" x14ac:dyDescent="0.3">
      <c r="B2704" s="149"/>
    </row>
    <row r="2705" spans="2:2" x14ac:dyDescent="0.3">
      <c r="B2705" s="149"/>
    </row>
    <row r="2706" spans="2:2" x14ac:dyDescent="0.3">
      <c r="B2706" s="149"/>
    </row>
    <row r="2707" spans="2:2" x14ac:dyDescent="0.3">
      <c r="B2707" s="149"/>
    </row>
    <row r="2708" spans="2:2" x14ac:dyDescent="0.3">
      <c r="B2708" s="149"/>
    </row>
    <row r="2709" spans="2:2" x14ac:dyDescent="0.3">
      <c r="B2709" s="149"/>
    </row>
    <row r="2710" spans="2:2" x14ac:dyDescent="0.3">
      <c r="B2710" s="149"/>
    </row>
    <row r="2711" spans="2:2" x14ac:dyDescent="0.3">
      <c r="B2711" s="149"/>
    </row>
    <row r="2712" spans="2:2" x14ac:dyDescent="0.3">
      <c r="B2712" s="149"/>
    </row>
    <row r="2713" spans="2:2" x14ac:dyDescent="0.3">
      <c r="B2713" s="149"/>
    </row>
    <row r="2714" spans="2:2" x14ac:dyDescent="0.3">
      <c r="B2714" s="149"/>
    </row>
    <row r="2715" spans="2:2" x14ac:dyDescent="0.3">
      <c r="B2715" s="149"/>
    </row>
    <row r="2716" spans="2:2" x14ac:dyDescent="0.3">
      <c r="B2716" s="149"/>
    </row>
    <row r="2717" spans="2:2" x14ac:dyDescent="0.3">
      <c r="B2717" s="149"/>
    </row>
    <row r="2718" spans="2:2" x14ac:dyDescent="0.3">
      <c r="B2718" s="149"/>
    </row>
    <row r="2719" spans="2:2" x14ac:dyDescent="0.3">
      <c r="B2719" s="149"/>
    </row>
    <row r="2720" spans="2:2" x14ac:dyDescent="0.3">
      <c r="B2720" s="149"/>
    </row>
    <row r="2721" spans="2:2" x14ac:dyDescent="0.3">
      <c r="B2721" s="149"/>
    </row>
    <row r="2722" spans="2:2" x14ac:dyDescent="0.3">
      <c r="B2722" s="149"/>
    </row>
    <row r="2723" spans="2:2" x14ac:dyDescent="0.3">
      <c r="B2723" s="149"/>
    </row>
    <row r="2724" spans="2:2" x14ac:dyDescent="0.3">
      <c r="B2724" s="149"/>
    </row>
    <row r="2725" spans="2:2" x14ac:dyDescent="0.3">
      <c r="B2725" s="149"/>
    </row>
    <row r="2726" spans="2:2" x14ac:dyDescent="0.3">
      <c r="B2726" s="149"/>
    </row>
    <row r="2727" spans="2:2" x14ac:dyDescent="0.3">
      <c r="B2727" s="149"/>
    </row>
    <row r="2728" spans="2:2" x14ac:dyDescent="0.3">
      <c r="B2728" s="149"/>
    </row>
    <row r="2729" spans="2:2" x14ac:dyDescent="0.3">
      <c r="B2729" s="149"/>
    </row>
    <row r="2730" spans="2:2" x14ac:dyDescent="0.3">
      <c r="B2730" s="149"/>
    </row>
    <row r="2731" spans="2:2" x14ac:dyDescent="0.3">
      <c r="B2731" s="149"/>
    </row>
    <row r="2732" spans="2:2" x14ac:dyDescent="0.3">
      <c r="B2732" s="149"/>
    </row>
    <row r="2733" spans="2:2" x14ac:dyDescent="0.3">
      <c r="B2733" s="149"/>
    </row>
    <row r="2734" spans="2:2" x14ac:dyDescent="0.3">
      <c r="B2734" s="149"/>
    </row>
    <row r="2735" spans="2:2" x14ac:dyDescent="0.3">
      <c r="B2735" s="149"/>
    </row>
    <row r="2736" spans="2:2" x14ac:dyDescent="0.3">
      <c r="B2736" s="149"/>
    </row>
    <row r="2737" spans="2:2" x14ac:dyDescent="0.3">
      <c r="B2737" s="149"/>
    </row>
    <row r="2738" spans="2:2" x14ac:dyDescent="0.3">
      <c r="B2738" s="149"/>
    </row>
    <row r="2739" spans="2:2" x14ac:dyDescent="0.3">
      <c r="B2739" s="149"/>
    </row>
    <row r="2740" spans="2:2" x14ac:dyDescent="0.3">
      <c r="B2740" s="149"/>
    </row>
    <row r="2741" spans="2:2" x14ac:dyDescent="0.3">
      <c r="B2741" s="149"/>
    </row>
    <row r="2742" spans="2:2" x14ac:dyDescent="0.3">
      <c r="B2742" s="149"/>
    </row>
    <row r="2743" spans="2:2" x14ac:dyDescent="0.3">
      <c r="B2743" s="149"/>
    </row>
    <row r="2744" spans="2:2" x14ac:dyDescent="0.3">
      <c r="B2744" s="149"/>
    </row>
    <row r="2745" spans="2:2" x14ac:dyDescent="0.3">
      <c r="B2745" s="149"/>
    </row>
    <row r="2746" spans="2:2" x14ac:dyDescent="0.3">
      <c r="B2746" s="149"/>
    </row>
    <row r="2747" spans="2:2" x14ac:dyDescent="0.3">
      <c r="B2747" s="149"/>
    </row>
    <row r="2748" spans="2:2" x14ac:dyDescent="0.3">
      <c r="B2748" s="149"/>
    </row>
    <row r="2749" spans="2:2" x14ac:dyDescent="0.3">
      <c r="B2749" s="149"/>
    </row>
    <row r="2750" spans="2:2" x14ac:dyDescent="0.3">
      <c r="B2750" s="149"/>
    </row>
    <row r="2751" spans="2:2" x14ac:dyDescent="0.3">
      <c r="B2751" s="149"/>
    </row>
    <row r="2752" spans="2:2" x14ac:dyDescent="0.3">
      <c r="B2752" s="149"/>
    </row>
    <row r="2753" spans="2:2" x14ac:dyDescent="0.3">
      <c r="B2753" s="149"/>
    </row>
    <row r="2754" spans="2:2" x14ac:dyDescent="0.3">
      <c r="B2754" s="149"/>
    </row>
    <row r="2755" spans="2:2" x14ac:dyDescent="0.3">
      <c r="B2755" s="149"/>
    </row>
    <row r="2756" spans="2:2" x14ac:dyDescent="0.3">
      <c r="B2756" s="149"/>
    </row>
    <row r="2757" spans="2:2" x14ac:dyDescent="0.3">
      <c r="B2757" s="149"/>
    </row>
    <row r="2758" spans="2:2" x14ac:dyDescent="0.3">
      <c r="B2758" s="149"/>
    </row>
    <row r="2759" spans="2:2" x14ac:dyDescent="0.3">
      <c r="B2759" s="149"/>
    </row>
    <row r="2760" spans="2:2" x14ac:dyDescent="0.3">
      <c r="B2760" s="149"/>
    </row>
    <row r="2761" spans="2:2" x14ac:dyDescent="0.3">
      <c r="B2761" s="149"/>
    </row>
    <row r="2762" spans="2:2" x14ac:dyDescent="0.3">
      <c r="B2762" s="149"/>
    </row>
    <row r="2763" spans="2:2" x14ac:dyDescent="0.3">
      <c r="B2763" s="149"/>
    </row>
    <row r="2764" spans="2:2" x14ac:dyDescent="0.3">
      <c r="B2764" s="149"/>
    </row>
  </sheetData>
  <sortState xmlns:xlrd2="http://schemas.microsoft.com/office/spreadsheetml/2017/richdata2" ref="A2:E1517">
    <sortCondition ref="A106"/>
  </sortState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CT172"/>
  <sheetViews>
    <sheetView tabSelected="1" workbookViewId="0">
      <pane xSplit="2" ySplit="8" topLeftCell="C9" activePane="bottomRight" state="frozen"/>
      <selection activeCell="CR160" sqref="CR160"/>
      <selection pane="topRight" activeCell="CR160" sqref="CR160"/>
      <selection pane="bottomLeft" activeCell="CR160" sqref="CR160"/>
      <selection pane="bottomRight" activeCell="C9" sqref="C9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80" customWidth="1"/>
    <col min="71" max="81" width="13.77734375" style="2" customWidth="1"/>
    <col min="82" max="82" width="13.77734375" style="380" customWidth="1"/>
    <col min="83" max="93" width="13.77734375" style="2" customWidth="1"/>
    <col min="94" max="94" width="13.77734375" style="380" customWidth="1"/>
    <col min="95" max="95" width="13.77734375" style="281" customWidth="1"/>
    <col min="96" max="96" width="17.109375" style="2" customWidth="1"/>
    <col min="97" max="97" width="3.88671875" style="281" customWidth="1"/>
    <col min="98" max="98" width="13.77734375" style="2" hidden="1" customWidth="1"/>
    <col min="99" max="16384" width="9.21875" style="2"/>
  </cols>
  <sheetData>
    <row r="1" spans="1:98" ht="15.6" thickTop="1" thickBot="1" x14ac:dyDescent="0.35">
      <c r="B1" s="451" t="s">
        <v>17</v>
      </c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2"/>
      <c r="AH1" s="452"/>
      <c r="AI1" s="452"/>
      <c r="AJ1" s="452"/>
      <c r="AK1" s="452"/>
      <c r="AL1" s="452"/>
      <c r="AM1" s="452"/>
      <c r="AN1" s="452"/>
      <c r="AO1" s="452"/>
      <c r="AP1" s="452"/>
      <c r="AQ1" s="452"/>
      <c r="AR1" s="452"/>
      <c r="AS1" s="452"/>
      <c r="AT1" s="452"/>
      <c r="AU1" s="452"/>
      <c r="AV1" s="452"/>
      <c r="AW1" s="452"/>
      <c r="AX1" s="452"/>
      <c r="AY1" s="452"/>
      <c r="AZ1" s="452"/>
      <c r="BA1" s="452"/>
      <c r="BB1" s="452"/>
      <c r="BC1" s="452"/>
      <c r="BD1" s="452"/>
      <c r="BE1" s="452"/>
      <c r="BF1" s="452"/>
      <c r="BG1" s="452"/>
      <c r="BH1" s="452"/>
      <c r="BI1" s="452"/>
      <c r="BJ1" s="452"/>
      <c r="BK1" s="32"/>
      <c r="BL1" s="32"/>
      <c r="BM1" s="32"/>
      <c r="BN1" s="32"/>
      <c r="BO1" s="32"/>
      <c r="BP1" s="32"/>
      <c r="BQ1" s="32"/>
      <c r="BR1" s="424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4"/>
      <c r="CE1" s="263"/>
      <c r="CF1" s="263"/>
      <c r="CG1" s="263"/>
      <c r="CH1" s="263"/>
      <c r="CI1" s="263"/>
      <c r="CJ1" s="263"/>
      <c r="CK1" s="263"/>
      <c r="CL1" s="263"/>
      <c r="CM1" s="263"/>
      <c r="CN1" s="263"/>
      <c r="CO1" s="263"/>
      <c r="CP1" s="379"/>
      <c r="CQ1" s="263"/>
      <c r="CR1" s="263"/>
      <c r="CS1" s="263"/>
    </row>
    <row r="2" spans="1:98" ht="27.6" customHeight="1" thickTop="1" x14ac:dyDescent="0.3">
      <c r="B2" s="4" t="s">
        <v>310</v>
      </c>
      <c r="C2" s="5" t="s">
        <v>311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T2" s="8"/>
    </row>
    <row r="3" spans="1:98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T3" s="11"/>
    </row>
    <row r="4" spans="1:98" ht="27.6" customHeight="1" x14ac:dyDescent="0.3">
      <c r="B4" s="4" t="s">
        <v>1</v>
      </c>
      <c r="C4" s="13" t="s">
        <v>682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62"/>
      <c r="AG4" s="262"/>
      <c r="AH4" s="262"/>
      <c r="AI4" s="262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T4" s="11"/>
    </row>
    <row r="5" spans="1:98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T5" s="11"/>
    </row>
    <row r="6" spans="1:98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59">
        <v>2020</v>
      </c>
      <c r="BJ6" s="460"/>
      <c r="BK6" s="460"/>
      <c r="BL6" s="460"/>
      <c r="BM6" s="460"/>
      <c r="BN6" s="460"/>
      <c r="BO6" s="460"/>
      <c r="BP6" s="460"/>
      <c r="BQ6" s="460"/>
      <c r="BR6" s="461"/>
      <c r="BS6" s="456">
        <v>2021</v>
      </c>
      <c r="BT6" s="457"/>
      <c r="BU6" s="457"/>
      <c r="BV6" s="457"/>
      <c r="BW6" s="457"/>
      <c r="BX6" s="457"/>
      <c r="BY6" s="457"/>
      <c r="BZ6" s="457"/>
      <c r="CA6" s="457"/>
      <c r="CB6" s="457"/>
      <c r="CC6" s="457"/>
      <c r="CD6" s="458"/>
      <c r="CE6" s="456">
        <v>2022</v>
      </c>
      <c r="CF6" s="457"/>
      <c r="CG6" s="457"/>
      <c r="CH6" s="457"/>
      <c r="CI6" s="457"/>
      <c r="CJ6" s="457"/>
      <c r="CK6" s="457"/>
      <c r="CL6" s="457"/>
      <c r="CM6" s="457"/>
      <c r="CN6" s="457"/>
      <c r="CO6" s="457"/>
      <c r="CP6" s="458"/>
      <c r="CQ6" s="462">
        <v>2023</v>
      </c>
      <c r="CR6" s="463"/>
      <c r="CT6" s="23">
        <v>5</v>
      </c>
    </row>
    <row r="7" spans="1:98" s="3" customFormat="1" ht="15" thickBot="1" x14ac:dyDescent="0.35">
      <c r="A7" s="145"/>
      <c r="B7" s="25"/>
      <c r="C7" s="455">
        <v>2019</v>
      </c>
      <c r="D7" s="453"/>
      <c r="E7" s="453"/>
      <c r="F7" s="453"/>
      <c r="G7" s="453"/>
      <c r="H7" s="453"/>
      <c r="I7" s="453"/>
      <c r="J7" s="453"/>
      <c r="K7" s="453"/>
      <c r="L7" s="454"/>
      <c r="M7" s="455">
        <v>2020</v>
      </c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4"/>
      <c r="Y7" s="453">
        <v>2021</v>
      </c>
      <c r="Z7" s="453"/>
      <c r="AA7" s="453"/>
      <c r="AB7" s="453"/>
      <c r="AC7" s="453"/>
      <c r="AD7" s="453"/>
      <c r="AE7" s="453"/>
      <c r="AF7" s="453"/>
      <c r="AG7" s="453"/>
      <c r="AH7" s="453"/>
      <c r="AI7" s="453"/>
      <c r="AJ7" s="454"/>
      <c r="AK7" s="455">
        <v>2022</v>
      </c>
      <c r="AL7" s="453"/>
      <c r="AM7" s="453"/>
      <c r="AN7" s="453"/>
      <c r="AO7" s="453"/>
      <c r="AP7" s="453"/>
      <c r="AQ7" s="453"/>
      <c r="AR7" s="453"/>
      <c r="AS7" s="453"/>
      <c r="AT7" s="453"/>
      <c r="AU7" s="453"/>
      <c r="AV7" s="454"/>
      <c r="AW7" s="455">
        <v>2023</v>
      </c>
      <c r="AX7" s="453"/>
      <c r="AY7" s="453"/>
      <c r="AZ7" s="453"/>
      <c r="BA7" s="453"/>
      <c r="BB7" s="453"/>
      <c r="BC7" s="453"/>
      <c r="BD7" s="453"/>
      <c r="BE7" s="453"/>
      <c r="BF7" s="453"/>
      <c r="BG7" s="453"/>
      <c r="BH7" s="454"/>
      <c r="BI7" s="455" t="s">
        <v>347</v>
      </c>
      <c r="BJ7" s="453"/>
      <c r="BK7" s="453"/>
      <c r="BL7" s="453"/>
      <c r="BM7" s="453"/>
      <c r="BN7" s="453"/>
      <c r="BO7" s="453"/>
      <c r="BP7" s="453"/>
      <c r="BQ7" s="453"/>
      <c r="BR7" s="453"/>
      <c r="BS7" s="453"/>
      <c r="BT7" s="453"/>
      <c r="BU7" s="453"/>
      <c r="BV7" s="453"/>
      <c r="BW7" s="453"/>
      <c r="BX7" s="453"/>
      <c r="BY7" s="453"/>
      <c r="BZ7" s="453"/>
      <c r="CA7" s="453"/>
      <c r="CB7" s="453"/>
      <c r="CC7" s="453"/>
      <c r="CD7" s="453"/>
      <c r="CE7" s="453"/>
      <c r="CF7" s="453"/>
      <c r="CG7" s="453"/>
      <c r="CH7" s="453"/>
      <c r="CI7" s="453"/>
      <c r="CJ7" s="453"/>
      <c r="CK7" s="453"/>
      <c r="CL7" s="453"/>
      <c r="CM7" s="453"/>
      <c r="CN7" s="453"/>
      <c r="CO7" s="453"/>
      <c r="CP7" s="453"/>
      <c r="CQ7" s="453"/>
      <c r="CR7" s="454"/>
      <c r="CS7" s="330"/>
      <c r="CT7" s="279" t="s">
        <v>97</v>
      </c>
    </row>
    <row r="8" spans="1:98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8" t="s">
        <v>8</v>
      </c>
      <c r="P8" s="28" t="s">
        <v>9</v>
      </c>
      <c r="Q8" s="178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8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6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6" t="s">
        <v>5</v>
      </c>
      <c r="BI8" s="27" t="s">
        <v>646</v>
      </c>
      <c r="BJ8" s="28" t="s">
        <v>645</v>
      </c>
      <c r="BK8" s="28" t="s">
        <v>644</v>
      </c>
      <c r="BL8" s="28" t="s">
        <v>643</v>
      </c>
      <c r="BM8" s="28" t="s">
        <v>642</v>
      </c>
      <c r="BN8" s="28" t="s">
        <v>641</v>
      </c>
      <c r="BO8" s="215" t="s">
        <v>640</v>
      </c>
      <c r="BP8" s="215" t="s">
        <v>639</v>
      </c>
      <c r="BQ8" s="215" t="s">
        <v>638</v>
      </c>
      <c r="BR8" s="425" t="s">
        <v>637</v>
      </c>
      <c r="BS8" s="423" t="s">
        <v>636</v>
      </c>
      <c r="BT8" s="215" t="s">
        <v>635</v>
      </c>
      <c r="BU8" s="215" t="s">
        <v>634</v>
      </c>
      <c r="BV8" s="215" t="s">
        <v>633</v>
      </c>
      <c r="BW8" s="215" t="s">
        <v>632</v>
      </c>
      <c r="BX8" s="215" t="s">
        <v>631</v>
      </c>
      <c r="BY8" s="215" t="s">
        <v>647</v>
      </c>
      <c r="BZ8" s="215" t="s">
        <v>651</v>
      </c>
      <c r="CA8" s="215" t="s">
        <v>653</v>
      </c>
      <c r="CB8" s="215" t="s">
        <v>658</v>
      </c>
      <c r="CC8" s="215" t="s">
        <v>659</v>
      </c>
      <c r="CD8" s="425" t="s">
        <v>667</v>
      </c>
      <c r="CE8" s="423" t="s">
        <v>668</v>
      </c>
      <c r="CF8" s="331" t="s">
        <v>670</v>
      </c>
      <c r="CG8" s="331" t="s">
        <v>671</v>
      </c>
      <c r="CH8" s="331" t="s">
        <v>673</v>
      </c>
      <c r="CI8" s="331" t="s">
        <v>672</v>
      </c>
      <c r="CJ8" s="331" t="s">
        <v>674</v>
      </c>
      <c r="CK8" s="331" t="s">
        <v>675</v>
      </c>
      <c r="CL8" s="331" t="s">
        <v>677</v>
      </c>
      <c r="CM8" s="331" t="s">
        <v>677</v>
      </c>
      <c r="CN8" s="331" t="s">
        <v>676</v>
      </c>
      <c r="CO8" s="331" t="s">
        <v>678</v>
      </c>
      <c r="CP8" s="381" t="s">
        <v>679</v>
      </c>
      <c r="CQ8" s="445" t="s">
        <v>680</v>
      </c>
      <c r="CR8" s="331" t="s">
        <v>681</v>
      </c>
      <c r="CS8" s="347"/>
      <c r="CT8" s="280">
        <v>44989</v>
      </c>
    </row>
    <row r="9" spans="1:98" s="58" customFormat="1" x14ac:dyDescent="0.3">
      <c r="A9" s="146">
        <v>1</v>
      </c>
      <c r="B9" s="52"/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6"/>
      <c r="V9" s="196"/>
      <c r="W9" s="196"/>
      <c r="X9" s="55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55"/>
      <c r="AK9" s="290"/>
      <c r="AL9" s="290"/>
      <c r="AM9" s="290"/>
      <c r="AN9" s="290"/>
      <c r="AO9" s="290"/>
      <c r="AP9" s="290"/>
      <c r="AQ9" s="56"/>
      <c r="AR9" s="290"/>
      <c r="AS9" s="290"/>
      <c r="AT9" s="290"/>
      <c r="AU9" s="290"/>
      <c r="AV9" s="307"/>
      <c r="AW9" s="290"/>
      <c r="AX9" s="290"/>
      <c r="AY9" s="290"/>
      <c r="AZ9" s="290"/>
      <c r="BA9" s="290"/>
      <c r="BB9" s="290"/>
      <c r="BC9" s="56"/>
      <c r="BD9" s="290"/>
      <c r="BE9" s="290"/>
      <c r="BF9" s="290"/>
      <c r="BG9" s="290"/>
      <c r="BH9" s="307"/>
      <c r="BI9" s="56"/>
      <c r="BJ9" s="57"/>
      <c r="BK9" s="57"/>
      <c r="BL9" s="57"/>
      <c r="BM9" s="57"/>
      <c r="BN9" s="57"/>
      <c r="BO9" s="57"/>
      <c r="BP9" s="57"/>
      <c r="BQ9" s="57"/>
      <c r="BR9" s="440"/>
      <c r="BS9" s="426"/>
      <c r="BT9" s="57"/>
      <c r="BU9" s="57"/>
      <c r="BV9" s="57"/>
      <c r="BW9" s="57"/>
      <c r="BX9" s="239"/>
      <c r="BY9" s="239"/>
      <c r="BZ9" s="239"/>
      <c r="CA9" s="265"/>
      <c r="CB9" s="265"/>
      <c r="CC9" s="265"/>
      <c r="CD9" s="382"/>
      <c r="CE9" s="352"/>
      <c r="CF9" s="265"/>
      <c r="CG9" s="265"/>
      <c r="CH9" s="265"/>
      <c r="CI9" s="265"/>
      <c r="CJ9" s="265"/>
      <c r="CK9" s="265"/>
      <c r="CL9" s="265"/>
      <c r="CM9" s="265"/>
      <c r="CN9" s="265"/>
      <c r="CO9" s="265"/>
      <c r="CP9" s="382"/>
      <c r="CQ9" s="382"/>
      <c r="CR9" s="382"/>
      <c r="CS9" s="348"/>
      <c r="CT9" s="56"/>
    </row>
    <row r="10" spans="1:98" s="58" customFormat="1" x14ac:dyDescent="0.3">
      <c r="A10" s="146"/>
      <c r="B10" s="59" t="s">
        <v>37</v>
      </c>
      <c r="C10" s="60">
        <v>1015578</v>
      </c>
      <c r="D10" s="61">
        <v>1016330</v>
      </c>
      <c r="E10" s="61">
        <v>1016566</v>
      </c>
      <c r="F10" s="61">
        <v>1016626</v>
      </c>
      <c r="G10" s="61">
        <v>1017316</v>
      </c>
      <c r="H10" s="61">
        <v>1017889</v>
      </c>
      <c r="I10" s="61">
        <v>1019401</v>
      </c>
      <c r="J10" s="61">
        <v>1020368</v>
      </c>
      <c r="K10" s="61">
        <v>1022942</v>
      </c>
      <c r="L10" s="62">
        <v>1026267</v>
      </c>
      <c r="M10" s="61">
        <v>1026574</v>
      </c>
      <c r="N10" s="61">
        <v>1029176</v>
      </c>
      <c r="O10" s="61">
        <v>1031441</v>
      </c>
      <c r="P10" s="61">
        <v>1025784</v>
      </c>
      <c r="Q10" s="61">
        <v>1027983</v>
      </c>
      <c r="R10" s="61">
        <v>1028685</v>
      </c>
      <c r="S10" s="61">
        <v>1018629</v>
      </c>
      <c r="T10" s="61">
        <v>1019521</v>
      </c>
      <c r="U10" s="197">
        <v>1020889</v>
      </c>
      <c r="V10" s="197">
        <v>1024367</v>
      </c>
      <c r="W10" s="197">
        <v>1019622</v>
      </c>
      <c r="X10" s="62">
        <v>1016262</v>
      </c>
      <c r="Y10" s="197">
        <v>1017309</v>
      </c>
      <c r="Z10" s="197">
        <v>1013578</v>
      </c>
      <c r="AA10" s="197">
        <v>1012141</v>
      </c>
      <c r="AB10" s="197">
        <v>1014950</v>
      </c>
      <c r="AC10" s="197">
        <v>1012129</v>
      </c>
      <c r="AD10" s="197">
        <v>1011356</v>
      </c>
      <c r="AE10" s="197">
        <v>1010028</v>
      </c>
      <c r="AF10" s="197">
        <v>1010849</v>
      </c>
      <c r="AG10" s="197">
        <v>1012945</v>
      </c>
      <c r="AH10" s="197">
        <v>1021345</v>
      </c>
      <c r="AI10" s="197">
        <v>1027789</v>
      </c>
      <c r="AJ10" s="62">
        <v>1014168</v>
      </c>
      <c r="AK10" s="210">
        <v>1020250</v>
      </c>
      <c r="AL10" s="210">
        <v>1022916</v>
      </c>
      <c r="AM10" s="210">
        <v>1020607</v>
      </c>
      <c r="AN10" s="210">
        <v>1012380</v>
      </c>
      <c r="AO10" s="210">
        <v>1010832</v>
      </c>
      <c r="AP10" s="210">
        <v>1007199</v>
      </c>
      <c r="AQ10" s="63">
        <v>1011077</v>
      </c>
      <c r="AR10" s="210">
        <v>1006113</v>
      </c>
      <c r="AS10" s="210">
        <v>1004139</v>
      </c>
      <c r="AT10" s="210">
        <v>1007116</v>
      </c>
      <c r="AU10" s="210">
        <v>1007831</v>
      </c>
      <c r="AV10" s="106">
        <v>1016532</v>
      </c>
      <c r="AW10" s="210">
        <v>1005762</v>
      </c>
      <c r="AX10" s="210">
        <v>1005736</v>
      </c>
      <c r="AY10" s="210"/>
      <c r="AZ10" s="210"/>
      <c r="BA10" s="210"/>
      <c r="BB10" s="210"/>
      <c r="BC10" s="63"/>
      <c r="BD10" s="210"/>
      <c r="BE10" s="210"/>
      <c r="BF10" s="210"/>
      <c r="BG10" s="210"/>
      <c r="BH10" s="106"/>
      <c r="BI10" s="63">
        <f t="shared" ref="BI10:BR14" si="0">O10-C10</f>
        <v>15863</v>
      </c>
      <c r="BJ10" s="64">
        <f t="shared" si="0"/>
        <v>9454</v>
      </c>
      <c r="BK10" s="64">
        <f t="shared" si="0"/>
        <v>11417</v>
      </c>
      <c r="BL10" s="64">
        <f t="shared" si="0"/>
        <v>12059</v>
      </c>
      <c r="BM10" s="64">
        <f t="shared" si="0"/>
        <v>1313</v>
      </c>
      <c r="BN10" s="64">
        <f t="shared" si="0"/>
        <v>1632</v>
      </c>
      <c r="BO10" s="64">
        <f t="shared" si="0"/>
        <v>1488</v>
      </c>
      <c r="BP10" s="64">
        <f t="shared" si="0"/>
        <v>3999</v>
      </c>
      <c r="BQ10" s="64">
        <f t="shared" si="0"/>
        <v>-3320</v>
      </c>
      <c r="BR10" s="403">
        <f t="shared" si="0"/>
        <v>-10005</v>
      </c>
      <c r="BS10" s="107">
        <f t="shared" ref="BS10:CB14" si="1">Y10-M10</f>
        <v>-9265</v>
      </c>
      <c r="BT10" s="64">
        <f t="shared" si="1"/>
        <v>-15598</v>
      </c>
      <c r="BU10" s="64">
        <f t="shared" si="1"/>
        <v>-19300</v>
      </c>
      <c r="BV10" s="64">
        <f t="shared" si="1"/>
        <v>-10834</v>
      </c>
      <c r="BW10" s="64">
        <f t="shared" si="1"/>
        <v>-15854</v>
      </c>
      <c r="BX10" s="240">
        <f t="shared" si="1"/>
        <v>-17329</v>
      </c>
      <c r="BY10" s="240">
        <f t="shared" si="1"/>
        <v>-8601</v>
      </c>
      <c r="BZ10" s="240">
        <f t="shared" si="1"/>
        <v>-8672</v>
      </c>
      <c r="CA10" s="240">
        <f t="shared" si="1"/>
        <v>-7944</v>
      </c>
      <c r="CB10" s="266">
        <f t="shared" si="1"/>
        <v>-3022</v>
      </c>
      <c r="CC10" s="266">
        <f t="shared" ref="CC10:CL14" si="2">AI10-W10</f>
        <v>8167</v>
      </c>
      <c r="CD10" s="383">
        <f t="shared" si="2"/>
        <v>-2094</v>
      </c>
      <c r="CE10" s="212">
        <f t="shared" si="2"/>
        <v>2941</v>
      </c>
      <c r="CF10" s="266">
        <f t="shared" si="2"/>
        <v>9338</v>
      </c>
      <c r="CG10" s="266">
        <f t="shared" si="2"/>
        <v>8466</v>
      </c>
      <c r="CH10" s="266">
        <f t="shared" si="2"/>
        <v>-2570</v>
      </c>
      <c r="CI10" s="266">
        <f t="shared" si="2"/>
        <v>-1297</v>
      </c>
      <c r="CJ10" s="266">
        <f t="shared" si="2"/>
        <v>-4157</v>
      </c>
      <c r="CK10" s="266">
        <f t="shared" si="2"/>
        <v>1049</v>
      </c>
      <c r="CL10" s="266">
        <f t="shared" si="2"/>
        <v>-4736</v>
      </c>
      <c r="CM10" s="266">
        <f t="shared" ref="CM10:CR14" si="3">AS10-AG10</f>
        <v>-8806</v>
      </c>
      <c r="CN10" s="266">
        <f t="shared" si="3"/>
        <v>-14229</v>
      </c>
      <c r="CO10" s="266">
        <f t="shared" si="3"/>
        <v>-19958</v>
      </c>
      <c r="CP10" s="383">
        <f t="shared" si="3"/>
        <v>2364</v>
      </c>
      <c r="CQ10" s="383">
        <f t="shared" si="3"/>
        <v>-14488</v>
      </c>
      <c r="CR10" s="383">
        <f t="shared" si="3"/>
        <v>-17180</v>
      </c>
      <c r="CS10" s="348"/>
      <c r="CT10" s="63">
        <f>IF(ISERROR(GETPIVOTDATA("VALUE",'CSS WK pvt'!$I$2,"DT_FILE",CT$8,"CD_CO",CT$6,"TRIM_CAT",TRIM(B10),"TRIM_LINE",A9))=TRUE,0,GETPIVOTDATA("VALUE",'CSS WK pvt'!$I$2,"DT_FILE",CT$8,"CD_CO",CT$6,"TRIM_CAT",TRIM(B10),"TRIM_LINE",A9))</f>
        <v>1005736</v>
      </c>
    </row>
    <row r="11" spans="1:98" s="58" customFormat="1" x14ac:dyDescent="0.3">
      <c r="A11" s="146"/>
      <c r="B11" s="59" t="s">
        <v>38</v>
      </c>
      <c r="C11" s="60">
        <v>123812</v>
      </c>
      <c r="D11" s="61">
        <v>123917</v>
      </c>
      <c r="E11" s="61">
        <v>123984</v>
      </c>
      <c r="F11" s="61">
        <v>124026</v>
      </c>
      <c r="G11" s="61">
        <v>124104</v>
      </c>
      <c r="H11" s="61">
        <v>124206</v>
      </c>
      <c r="I11" s="61">
        <v>124342</v>
      </c>
      <c r="J11" s="61">
        <v>124433</v>
      </c>
      <c r="K11" s="61">
        <v>124677</v>
      </c>
      <c r="L11" s="62">
        <v>124903</v>
      </c>
      <c r="M11" s="61">
        <v>124906</v>
      </c>
      <c r="N11" s="61">
        <v>124988</v>
      </c>
      <c r="O11" s="61">
        <v>125021</v>
      </c>
      <c r="P11" s="61">
        <v>132366</v>
      </c>
      <c r="Q11" s="61">
        <v>129957</v>
      </c>
      <c r="R11" s="61">
        <v>129181</v>
      </c>
      <c r="S11" s="61">
        <v>137736</v>
      </c>
      <c r="T11" s="61">
        <v>136992</v>
      </c>
      <c r="U11" s="197">
        <v>135105</v>
      </c>
      <c r="V11" s="197">
        <v>131164</v>
      </c>
      <c r="W11" s="197">
        <v>136343</v>
      </c>
      <c r="X11" s="62">
        <v>139152</v>
      </c>
      <c r="Y11" s="197">
        <v>138473</v>
      </c>
      <c r="Z11" s="197">
        <v>142541</v>
      </c>
      <c r="AA11" s="197">
        <v>144167</v>
      </c>
      <c r="AB11" s="197">
        <v>140658</v>
      </c>
      <c r="AC11" s="197">
        <v>143246</v>
      </c>
      <c r="AD11" s="197">
        <v>143474</v>
      </c>
      <c r="AE11" s="197">
        <v>143642</v>
      </c>
      <c r="AF11" s="197">
        <v>142454</v>
      </c>
      <c r="AG11" s="197">
        <v>137387</v>
      </c>
      <c r="AH11" s="197">
        <v>128715</v>
      </c>
      <c r="AI11" s="197">
        <v>122617</v>
      </c>
      <c r="AJ11" s="62">
        <v>137459</v>
      </c>
      <c r="AK11" s="210">
        <v>131648</v>
      </c>
      <c r="AL11" s="210">
        <v>129486</v>
      </c>
      <c r="AM11" s="210">
        <v>131305</v>
      </c>
      <c r="AN11" s="210">
        <v>139477</v>
      </c>
      <c r="AO11" s="210">
        <v>142379</v>
      </c>
      <c r="AP11" s="210">
        <v>143345</v>
      </c>
      <c r="AQ11" s="63">
        <v>140688</v>
      </c>
      <c r="AR11" s="210">
        <v>142688</v>
      </c>
      <c r="AS11" s="210">
        <v>145252</v>
      </c>
      <c r="AT11" s="210">
        <v>145579</v>
      </c>
      <c r="AU11" s="210">
        <v>145955</v>
      </c>
      <c r="AV11" s="106">
        <v>138455</v>
      </c>
      <c r="AW11" s="210">
        <v>150436</v>
      </c>
      <c r="AX11" s="210">
        <v>150759</v>
      </c>
      <c r="AY11" s="210"/>
      <c r="AZ11" s="210"/>
      <c r="BA11" s="210"/>
      <c r="BB11" s="210"/>
      <c r="BC11" s="63"/>
      <c r="BD11" s="210"/>
      <c r="BE11" s="210"/>
      <c r="BF11" s="210"/>
      <c r="BG11" s="210"/>
      <c r="BH11" s="106"/>
      <c r="BI11" s="63">
        <f t="shared" si="0"/>
        <v>1209</v>
      </c>
      <c r="BJ11" s="64">
        <f t="shared" si="0"/>
        <v>8449</v>
      </c>
      <c r="BK11" s="64">
        <f t="shared" si="0"/>
        <v>5973</v>
      </c>
      <c r="BL11" s="64">
        <f t="shared" si="0"/>
        <v>5155</v>
      </c>
      <c r="BM11" s="64">
        <f t="shared" si="0"/>
        <v>13632</v>
      </c>
      <c r="BN11" s="64">
        <f t="shared" si="0"/>
        <v>12786</v>
      </c>
      <c r="BO11" s="64">
        <f t="shared" si="0"/>
        <v>10763</v>
      </c>
      <c r="BP11" s="64">
        <f t="shared" si="0"/>
        <v>6731</v>
      </c>
      <c r="BQ11" s="64">
        <f t="shared" si="0"/>
        <v>11666</v>
      </c>
      <c r="BR11" s="403">
        <f t="shared" si="0"/>
        <v>14249</v>
      </c>
      <c r="BS11" s="107">
        <f t="shared" si="1"/>
        <v>13567</v>
      </c>
      <c r="BT11" s="64">
        <f t="shared" si="1"/>
        <v>17553</v>
      </c>
      <c r="BU11" s="64">
        <f t="shared" si="1"/>
        <v>19146</v>
      </c>
      <c r="BV11" s="64">
        <f t="shared" si="1"/>
        <v>8292</v>
      </c>
      <c r="BW11" s="64">
        <f t="shared" si="1"/>
        <v>13289</v>
      </c>
      <c r="BX11" s="240">
        <f t="shared" si="1"/>
        <v>14293</v>
      </c>
      <c r="BY11" s="240">
        <f t="shared" si="1"/>
        <v>5906</v>
      </c>
      <c r="BZ11" s="240">
        <f t="shared" si="1"/>
        <v>5462</v>
      </c>
      <c r="CA11" s="240">
        <f t="shared" si="1"/>
        <v>2282</v>
      </c>
      <c r="CB11" s="266">
        <f t="shared" si="1"/>
        <v>-2449</v>
      </c>
      <c r="CC11" s="266">
        <f t="shared" si="2"/>
        <v>-13726</v>
      </c>
      <c r="CD11" s="383">
        <f t="shared" si="2"/>
        <v>-1693</v>
      </c>
      <c r="CE11" s="212">
        <f t="shared" si="2"/>
        <v>-6825</v>
      </c>
      <c r="CF11" s="266">
        <f t="shared" si="2"/>
        <v>-13055</v>
      </c>
      <c r="CG11" s="266">
        <f t="shared" si="2"/>
        <v>-12862</v>
      </c>
      <c r="CH11" s="266">
        <f t="shared" si="2"/>
        <v>-1181</v>
      </c>
      <c r="CI11" s="266">
        <f t="shared" si="2"/>
        <v>-867</v>
      </c>
      <c r="CJ11" s="266">
        <f t="shared" si="2"/>
        <v>-129</v>
      </c>
      <c r="CK11" s="266">
        <f t="shared" si="2"/>
        <v>-2954</v>
      </c>
      <c r="CL11" s="266">
        <f t="shared" si="2"/>
        <v>234</v>
      </c>
      <c r="CM11" s="266">
        <f t="shared" si="3"/>
        <v>7865</v>
      </c>
      <c r="CN11" s="266">
        <f t="shared" si="3"/>
        <v>16864</v>
      </c>
      <c r="CO11" s="266">
        <f t="shared" si="3"/>
        <v>23338</v>
      </c>
      <c r="CP11" s="383">
        <f t="shared" si="3"/>
        <v>996</v>
      </c>
      <c r="CQ11" s="383">
        <f t="shared" si="3"/>
        <v>18788</v>
      </c>
      <c r="CR11" s="383">
        <f t="shared" si="3"/>
        <v>21273</v>
      </c>
      <c r="CS11" s="348"/>
      <c r="CT11" s="63">
        <f>IF(ISERROR(GETPIVOTDATA("VALUE",'CSS WK pvt'!$I$2,"DT_FILE",CT$8,"CD_CO",CT$6,"TRIM_CAT",TRIM(B11),"TRIM_LINE",A9))=TRUE,0,GETPIVOTDATA("VALUE",'CSS WK pvt'!$I$2,"DT_FILE",CT$8,"CD_CO",CT$6,"TRIM_CAT",TRIM(B11),"TRIM_LINE",A9))</f>
        <v>150759</v>
      </c>
    </row>
    <row r="12" spans="1:98" s="58" customFormat="1" x14ac:dyDescent="0.3">
      <c r="A12" s="146"/>
      <c r="B12" s="59" t="s">
        <v>39</v>
      </c>
      <c r="C12" s="60">
        <v>151355</v>
      </c>
      <c r="D12" s="61">
        <v>151388</v>
      </c>
      <c r="E12" s="61">
        <v>151600</v>
      </c>
      <c r="F12" s="61">
        <v>151908</v>
      </c>
      <c r="G12" s="61">
        <v>152108</v>
      </c>
      <c r="H12" s="61">
        <v>152342</v>
      </c>
      <c r="I12" s="61">
        <v>152567</v>
      </c>
      <c r="J12" s="61">
        <v>152771</v>
      </c>
      <c r="K12" s="61">
        <v>153237</v>
      </c>
      <c r="L12" s="62">
        <v>153747</v>
      </c>
      <c r="M12" s="61">
        <v>153828</v>
      </c>
      <c r="N12" s="61">
        <v>154227</v>
      </c>
      <c r="O12" s="61">
        <v>154557</v>
      </c>
      <c r="P12" s="61">
        <v>154768</v>
      </c>
      <c r="Q12" s="61">
        <v>154702</v>
      </c>
      <c r="R12" s="61">
        <v>154732</v>
      </c>
      <c r="S12" s="61">
        <v>154639</v>
      </c>
      <c r="T12" s="61">
        <v>154564</v>
      </c>
      <c r="U12" s="197">
        <v>154411</v>
      </c>
      <c r="V12" s="197">
        <v>154466</v>
      </c>
      <c r="W12" s="197">
        <v>154459</v>
      </c>
      <c r="X12" s="62">
        <v>154496</v>
      </c>
      <c r="Y12" s="197">
        <v>154472</v>
      </c>
      <c r="Z12" s="197">
        <v>154480</v>
      </c>
      <c r="AA12" s="197">
        <v>154516</v>
      </c>
      <c r="AB12" s="197">
        <v>154548</v>
      </c>
      <c r="AC12" s="197">
        <v>154596</v>
      </c>
      <c r="AD12" s="197">
        <v>154665</v>
      </c>
      <c r="AE12" s="197">
        <v>154642</v>
      </c>
      <c r="AF12" s="197">
        <v>154685</v>
      </c>
      <c r="AG12" s="197">
        <v>154540</v>
      </c>
      <c r="AH12" s="197">
        <v>154538</v>
      </c>
      <c r="AI12" s="197">
        <v>154583</v>
      </c>
      <c r="AJ12" s="62">
        <v>154723</v>
      </c>
      <c r="AK12" s="210">
        <v>154795</v>
      </c>
      <c r="AL12" s="210">
        <v>154895</v>
      </c>
      <c r="AM12" s="210">
        <v>154777</v>
      </c>
      <c r="AN12" s="210">
        <v>154930</v>
      </c>
      <c r="AO12" s="210">
        <v>155157</v>
      </c>
      <c r="AP12" s="210">
        <v>154988</v>
      </c>
      <c r="AQ12" s="63">
        <v>155084</v>
      </c>
      <c r="AR12" s="210">
        <v>154889</v>
      </c>
      <c r="AS12" s="210">
        <v>154894</v>
      </c>
      <c r="AT12" s="210">
        <v>155212</v>
      </c>
      <c r="AU12" s="210">
        <v>155299</v>
      </c>
      <c r="AV12" s="106">
        <v>155285</v>
      </c>
      <c r="AW12" s="210">
        <v>155267</v>
      </c>
      <c r="AX12" s="210">
        <v>155287</v>
      </c>
      <c r="AY12" s="210"/>
      <c r="AZ12" s="210"/>
      <c r="BA12" s="210"/>
      <c r="BB12" s="210"/>
      <c r="BC12" s="63"/>
      <c r="BD12" s="210"/>
      <c r="BE12" s="210"/>
      <c r="BF12" s="210"/>
      <c r="BG12" s="210"/>
      <c r="BH12" s="106"/>
      <c r="BI12" s="63">
        <f t="shared" si="0"/>
        <v>3202</v>
      </c>
      <c r="BJ12" s="64">
        <f t="shared" si="0"/>
        <v>3380</v>
      </c>
      <c r="BK12" s="64">
        <f t="shared" si="0"/>
        <v>3102</v>
      </c>
      <c r="BL12" s="64">
        <f t="shared" si="0"/>
        <v>2824</v>
      </c>
      <c r="BM12" s="64">
        <f t="shared" si="0"/>
        <v>2531</v>
      </c>
      <c r="BN12" s="64">
        <f t="shared" si="0"/>
        <v>2222</v>
      </c>
      <c r="BO12" s="64">
        <f t="shared" si="0"/>
        <v>1844</v>
      </c>
      <c r="BP12" s="64">
        <f t="shared" si="0"/>
        <v>1695</v>
      </c>
      <c r="BQ12" s="64">
        <f t="shared" si="0"/>
        <v>1222</v>
      </c>
      <c r="BR12" s="403">
        <f t="shared" si="0"/>
        <v>749</v>
      </c>
      <c r="BS12" s="107">
        <f t="shared" si="1"/>
        <v>644</v>
      </c>
      <c r="BT12" s="64">
        <f t="shared" si="1"/>
        <v>253</v>
      </c>
      <c r="BU12" s="64">
        <f t="shared" si="1"/>
        <v>-41</v>
      </c>
      <c r="BV12" s="64">
        <f t="shared" si="1"/>
        <v>-220</v>
      </c>
      <c r="BW12" s="64">
        <f t="shared" si="1"/>
        <v>-106</v>
      </c>
      <c r="BX12" s="240">
        <f t="shared" si="1"/>
        <v>-67</v>
      </c>
      <c r="BY12" s="240">
        <f t="shared" si="1"/>
        <v>3</v>
      </c>
      <c r="BZ12" s="240">
        <f t="shared" si="1"/>
        <v>121</v>
      </c>
      <c r="CA12" s="240">
        <f t="shared" si="1"/>
        <v>129</v>
      </c>
      <c r="CB12" s="266">
        <f t="shared" si="1"/>
        <v>72</v>
      </c>
      <c r="CC12" s="266">
        <f t="shared" si="2"/>
        <v>124</v>
      </c>
      <c r="CD12" s="383">
        <f t="shared" si="2"/>
        <v>227</v>
      </c>
      <c r="CE12" s="212">
        <f t="shared" si="2"/>
        <v>323</v>
      </c>
      <c r="CF12" s="266">
        <f t="shared" si="2"/>
        <v>415</v>
      </c>
      <c r="CG12" s="266">
        <f t="shared" si="2"/>
        <v>261</v>
      </c>
      <c r="CH12" s="266">
        <f t="shared" si="2"/>
        <v>382</v>
      </c>
      <c r="CI12" s="266">
        <f t="shared" si="2"/>
        <v>561</v>
      </c>
      <c r="CJ12" s="266">
        <f t="shared" si="2"/>
        <v>323</v>
      </c>
      <c r="CK12" s="266">
        <f t="shared" si="2"/>
        <v>442</v>
      </c>
      <c r="CL12" s="266">
        <f t="shared" si="2"/>
        <v>204</v>
      </c>
      <c r="CM12" s="266">
        <f t="shared" si="3"/>
        <v>354</v>
      </c>
      <c r="CN12" s="266">
        <f t="shared" si="3"/>
        <v>674</v>
      </c>
      <c r="CO12" s="266">
        <f t="shared" si="3"/>
        <v>716</v>
      </c>
      <c r="CP12" s="383">
        <f t="shared" si="3"/>
        <v>562</v>
      </c>
      <c r="CQ12" s="383">
        <f t="shared" si="3"/>
        <v>472</v>
      </c>
      <c r="CR12" s="383">
        <f t="shared" si="3"/>
        <v>392</v>
      </c>
      <c r="CS12" s="348"/>
      <c r="CT12" s="63">
        <f>IF(ISERROR(GETPIVOTDATA("VALUE",'CSS WK pvt'!$I$2,"DT_FILE",CT$8,"CD_CO",CT$6,"TRIM_CAT",TRIM(B12),"TRIM_LINE",A9))=TRUE,0,GETPIVOTDATA("VALUE",'CSS WK pvt'!$I$2,"DT_FILE",CT$8,"CD_CO",CT$6,"TRIM_CAT",TRIM(B12),"TRIM_LINE",A9))</f>
        <v>155287</v>
      </c>
    </row>
    <row r="13" spans="1:98" s="58" customFormat="1" x14ac:dyDescent="0.3">
      <c r="A13" s="146"/>
      <c r="B13" s="59" t="s">
        <v>40</v>
      </c>
      <c r="C13" s="60">
        <v>11453</v>
      </c>
      <c r="D13" s="61">
        <v>11486</v>
      </c>
      <c r="E13" s="61">
        <v>11516</v>
      </c>
      <c r="F13" s="61">
        <v>11550</v>
      </c>
      <c r="G13" s="61">
        <v>11579</v>
      </c>
      <c r="H13" s="61">
        <v>11607</v>
      </c>
      <c r="I13" s="61">
        <v>11644</v>
      </c>
      <c r="J13" s="61">
        <v>11664</v>
      </c>
      <c r="K13" s="61">
        <v>11727</v>
      </c>
      <c r="L13" s="62">
        <v>11771</v>
      </c>
      <c r="M13" s="61">
        <v>11794</v>
      </c>
      <c r="N13" s="61">
        <v>11839</v>
      </c>
      <c r="O13" s="61">
        <v>11883</v>
      </c>
      <c r="P13" s="61">
        <v>11885</v>
      </c>
      <c r="Q13" s="61">
        <v>11868</v>
      </c>
      <c r="R13" s="61">
        <v>11853</v>
      </c>
      <c r="S13" s="61">
        <v>11836</v>
      </c>
      <c r="T13" s="61">
        <v>11802</v>
      </c>
      <c r="U13" s="197">
        <v>11789</v>
      </c>
      <c r="V13" s="197">
        <v>11779</v>
      </c>
      <c r="W13" s="197">
        <v>11759</v>
      </c>
      <c r="X13" s="62">
        <v>11737</v>
      </c>
      <c r="Y13" s="197">
        <v>11718</v>
      </c>
      <c r="Z13" s="197">
        <v>11729</v>
      </c>
      <c r="AA13" s="197">
        <v>11720</v>
      </c>
      <c r="AB13" s="197">
        <v>11676</v>
      </c>
      <c r="AC13" s="197">
        <v>11663</v>
      </c>
      <c r="AD13" s="197">
        <v>11647</v>
      </c>
      <c r="AE13" s="197">
        <v>11630</v>
      </c>
      <c r="AF13" s="197">
        <v>11601</v>
      </c>
      <c r="AG13" s="197">
        <v>11555</v>
      </c>
      <c r="AH13" s="197">
        <v>11531</v>
      </c>
      <c r="AI13" s="197">
        <v>11532</v>
      </c>
      <c r="AJ13" s="62">
        <v>11524</v>
      </c>
      <c r="AK13" s="210">
        <v>11529</v>
      </c>
      <c r="AL13" s="210">
        <v>11498</v>
      </c>
      <c r="AM13" s="210">
        <v>11490</v>
      </c>
      <c r="AN13" s="210">
        <v>11512</v>
      </c>
      <c r="AO13" s="210">
        <v>11501</v>
      </c>
      <c r="AP13" s="210">
        <v>11495</v>
      </c>
      <c r="AQ13" s="63">
        <v>11494</v>
      </c>
      <c r="AR13" s="210">
        <v>11443</v>
      </c>
      <c r="AS13" s="210">
        <v>11404</v>
      </c>
      <c r="AT13" s="210">
        <v>11427</v>
      </c>
      <c r="AU13" s="210">
        <v>11441</v>
      </c>
      <c r="AV13" s="106">
        <v>11421</v>
      </c>
      <c r="AW13" s="210">
        <v>11407</v>
      </c>
      <c r="AX13" s="210">
        <v>11408</v>
      </c>
      <c r="AY13" s="210"/>
      <c r="AZ13" s="210"/>
      <c r="BA13" s="210"/>
      <c r="BB13" s="210"/>
      <c r="BC13" s="63"/>
      <c r="BD13" s="210"/>
      <c r="BE13" s="210"/>
      <c r="BF13" s="210"/>
      <c r="BG13" s="210"/>
      <c r="BH13" s="106"/>
      <c r="BI13" s="63">
        <f t="shared" si="0"/>
        <v>430</v>
      </c>
      <c r="BJ13" s="64">
        <f t="shared" si="0"/>
        <v>399</v>
      </c>
      <c r="BK13" s="64">
        <f t="shared" si="0"/>
        <v>352</v>
      </c>
      <c r="BL13" s="64">
        <f t="shared" si="0"/>
        <v>303</v>
      </c>
      <c r="BM13" s="64">
        <f t="shared" si="0"/>
        <v>257</v>
      </c>
      <c r="BN13" s="64">
        <f t="shared" si="0"/>
        <v>195</v>
      </c>
      <c r="BO13" s="64">
        <f t="shared" si="0"/>
        <v>145</v>
      </c>
      <c r="BP13" s="64">
        <f t="shared" si="0"/>
        <v>115</v>
      </c>
      <c r="BQ13" s="64">
        <f t="shared" si="0"/>
        <v>32</v>
      </c>
      <c r="BR13" s="403">
        <f t="shared" si="0"/>
        <v>-34</v>
      </c>
      <c r="BS13" s="107">
        <f t="shared" si="1"/>
        <v>-76</v>
      </c>
      <c r="BT13" s="64">
        <f t="shared" si="1"/>
        <v>-110</v>
      </c>
      <c r="BU13" s="64">
        <f t="shared" si="1"/>
        <v>-163</v>
      </c>
      <c r="BV13" s="64">
        <f t="shared" si="1"/>
        <v>-209</v>
      </c>
      <c r="BW13" s="64">
        <f t="shared" si="1"/>
        <v>-205</v>
      </c>
      <c r="BX13" s="240">
        <f t="shared" si="1"/>
        <v>-206</v>
      </c>
      <c r="BY13" s="240">
        <f t="shared" si="1"/>
        <v>-206</v>
      </c>
      <c r="BZ13" s="240">
        <f t="shared" si="1"/>
        <v>-201</v>
      </c>
      <c r="CA13" s="240">
        <f t="shared" si="1"/>
        <v>-234</v>
      </c>
      <c r="CB13" s="266">
        <f t="shared" si="1"/>
        <v>-248</v>
      </c>
      <c r="CC13" s="266">
        <f t="shared" si="2"/>
        <v>-227</v>
      </c>
      <c r="CD13" s="383">
        <f t="shared" si="2"/>
        <v>-213</v>
      </c>
      <c r="CE13" s="212">
        <f t="shared" si="2"/>
        <v>-189</v>
      </c>
      <c r="CF13" s="266">
        <f t="shared" si="2"/>
        <v>-231</v>
      </c>
      <c r="CG13" s="266">
        <f t="shared" si="2"/>
        <v>-230</v>
      </c>
      <c r="CH13" s="266">
        <f t="shared" si="2"/>
        <v>-164</v>
      </c>
      <c r="CI13" s="266">
        <f t="shared" si="2"/>
        <v>-162</v>
      </c>
      <c r="CJ13" s="266">
        <f t="shared" si="2"/>
        <v>-152</v>
      </c>
      <c r="CK13" s="266">
        <f t="shared" si="2"/>
        <v>-136</v>
      </c>
      <c r="CL13" s="266">
        <f t="shared" si="2"/>
        <v>-158</v>
      </c>
      <c r="CM13" s="266">
        <f t="shared" si="3"/>
        <v>-151</v>
      </c>
      <c r="CN13" s="266">
        <f t="shared" si="3"/>
        <v>-104</v>
      </c>
      <c r="CO13" s="266">
        <f t="shared" si="3"/>
        <v>-91</v>
      </c>
      <c r="CP13" s="383">
        <f t="shared" si="3"/>
        <v>-103</v>
      </c>
      <c r="CQ13" s="383">
        <f t="shared" si="3"/>
        <v>-122</v>
      </c>
      <c r="CR13" s="383">
        <f t="shared" si="3"/>
        <v>-90</v>
      </c>
      <c r="CS13" s="348"/>
      <c r="CT13" s="63">
        <f>IF(ISERROR(GETPIVOTDATA("VALUE",'CSS WK pvt'!$I$2,"DT_FILE",CT$8,"CD_CO",CT$6,"TRIM_CAT",TRIM(B13),"TRIM_LINE",A9))=TRUE,0,GETPIVOTDATA("VALUE",'CSS WK pvt'!$I$2,"DT_FILE",CT$8,"CD_CO",CT$6,"TRIM_CAT",TRIM(B13),"TRIM_LINE",A9))</f>
        <v>11408</v>
      </c>
    </row>
    <row r="14" spans="1:98" s="58" customFormat="1" x14ac:dyDescent="0.3">
      <c r="A14" s="146"/>
      <c r="B14" s="59" t="s">
        <v>41</v>
      </c>
      <c r="C14" s="60">
        <v>2995</v>
      </c>
      <c r="D14" s="61">
        <v>2998</v>
      </c>
      <c r="E14" s="61">
        <v>2999</v>
      </c>
      <c r="F14" s="61">
        <v>3001</v>
      </c>
      <c r="G14" s="61">
        <v>3000</v>
      </c>
      <c r="H14" s="61">
        <v>3002</v>
      </c>
      <c r="I14" s="61">
        <v>3006</v>
      </c>
      <c r="J14" s="61">
        <v>3008</v>
      </c>
      <c r="K14" s="61">
        <v>3007</v>
      </c>
      <c r="L14" s="62">
        <v>3008</v>
      </c>
      <c r="M14" s="61">
        <v>3008</v>
      </c>
      <c r="N14" s="61">
        <v>3009</v>
      </c>
      <c r="O14" s="61">
        <v>3015</v>
      </c>
      <c r="P14" s="61">
        <v>3029</v>
      </c>
      <c r="Q14" s="61">
        <v>3017</v>
      </c>
      <c r="R14" s="61">
        <v>3009</v>
      </c>
      <c r="S14" s="61">
        <v>3001</v>
      </c>
      <c r="T14" s="61">
        <v>3001</v>
      </c>
      <c r="U14" s="197">
        <v>3004</v>
      </c>
      <c r="V14" s="197">
        <v>3010</v>
      </c>
      <c r="W14" s="197">
        <v>3006</v>
      </c>
      <c r="X14" s="62">
        <v>3004</v>
      </c>
      <c r="Y14" s="197">
        <v>3001</v>
      </c>
      <c r="Z14" s="197">
        <v>2995</v>
      </c>
      <c r="AA14" s="197">
        <v>2994</v>
      </c>
      <c r="AB14" s="197">
        <v>2989</v>
      </c>
      <c r="AC14" s="197">
        <v>2997</v>
      </c>
      <c r="AD14" s="197">
        <v>2996</v>
      </c>
      <c r="AE14" s="197">
        <v>2987</v>
      </c>
      <c r="AF14" s="197">
        <v>2989</v>
      </c>
      <c r="AG14" s="197">
        <v>2985</v>
      </c>
      <c r="AH14" s="197">
        <v>2986</v>
      </c>
      <c r="AI14" s="197">
        <v>2987</v>
      </c>
      <c r="AJ14" s="62">
        <v>2984</v>
      </c>
      <c r="AK14" s="210">
        <v>2980</v>
      </c>
      <c r="AL14" s="210">
        <v>2976</v>
      </c>
      <c r="AM14" s="210">
        <v>2976</v>
      </c>
      <c r="AN14" s="210">
        <v>3036</v>
      </c>
      <c r="AO14" s="210">
        <v>3031</v>
      </c>
      <c r="AP14" s="210">
        <v>3017</v>
      </c>
      <c r="AQ14" s="63">
        <v>3012</v>
      </c>
      <c r="AR14" s="210">
        <v>2995</v>
      </c>
      <c r="AS14" s="210">
        <v>2966</v>
      </c>
      <c r="AT14" s="210">
        <v>2982</v>
      </c>
      <c r="AU14" s="210">
        <v>2973</v>
      </c>
      <c r="AV14" s="106">
        <v>2985</v>
      </c>
      <c r="AW14" s="210">
        <v>2972</v>
      </c>
      <c r="AX14" s="210">
        <v>2971</v>
      </c>
      <c r="AY14" s="210"/>
      <c r="AZ14" s="210"/>
      <c r="BA14" s="210"/>
      <c r="BB14" s="210"/>
      <c r="BC14" s="63"/>
      <c r="BD14" s="210"/>
      <c r="BE14" s="210"/>
      <c r="BF14" s="210"/>
      <c r="BG14" s="210"/>
      <c r="BH14" s="106"/>
      <c r="BI14" s="63">
        <f t="shared" si="0"/>
        <v>20</v>
      </c>
      <c r="BJ14" s="64">
        <f t="shared" si="0"/>
        <v>31</v>
      </c>
      <c r="BK14" s="64">
        <f t="shared" si="0"/>
        <v>18</v>
      </c>
      <c r="BL14" s="64">
        <f t="shared" si="0"/>
        <v>8</v>
      </c>
      <c r="BM14" s="64">
        <f t="shared" si="0"/>
        <v>1</v>
      </c>
      <c r="BN14" s="64">
        <f t="shared" si="0"/>
        <v>-1</v>
      </c>
      <c r="BO14" s="64">
        <f t="shared" si="0"/>
        <v>-2</v>
      </c>
      <c r="BP14" s="64">
        <f t="shared" si="0"/>
        <v>2</v>
      </c>
      <c r="BQ14" s="64">
        <f t="shared" si="0"/>
        <v>-1</v>
      </c>
      <c r="BR14" s="403">
        <f t="shared" si="0"/>
        <v>-4</v>
      </c>
      <c r="BS14" s="107">
        <f t="shared" si="1"/>
        <v>-7</v>
      </c>
      <c r="BT14" s="64">
        <f t="shared" si="1"/>
        <v>-14</v>
      </c>
      <c r="BU14" s="64">
        <f t="shared" si="1"/>
        <v>-21</v>
      </c>
      <c r="BV14" s="64">
        <f t="shared" si="1"/>
        <v>-40</v>
      </c>
      <c r="BW14" s="64">
        <f t="shared" si="1"/>
        <v>-20</v>
      </c>
      <c r="BX14" s="240">
        <f t="shared" si="1"/>
        <v>-13</v>
      </c>
      <c r="BY14" s="240">
        <f t="shared" si="1"/>
        <v>-14</v>
      </c>
      <c r="BZ14" s="240">
        <f t="shared" si="1"/>
        <v>-12</v>
      </c>
      <c r="CA14" s="240">
        <f t="shared" si="1"/>
        <v>-19</v>
      </c>
      <c r="CB14" s="266">
        <f t="shared" si="1"/>
        <v>-24</v>
      </c>
      <c r="CC14" s="266">
        <f t="shared" si="2"/>
        <v>-19</v>
      </c>
      <c r="CD14" s="383">
        <f t="shared" si="2"/>
        <v>-20</v>
      </c>
      <c r="CE14" s="212">
        <f t="shared" si="2"/>
        <v>-21</v>
      </c>
      <c r="CF14" s="266">
        <f t="shared" si="2"/>
        <v>-19</v>
      </c>
      <c r="CG14" s="266">
        <f t="shared" si="2"/>
        <v>-18</v>
      </c>
      <c r="CH14" s="266">
        <f t="shared" si="2"/>
        <v>47</v>
      </c>
      <c r="CI14" s="266">
        <f t="shared" si="2"/>
        <v>34</v>
      </c>
      <c r="CJ14" s="266">
        <f t="shared" si="2"/>
        <v>21</v>
      </c>
      <c r="CK14" s="266">
        <f t="shared" si="2"/>
        <v>25</v>
      </c>
      <c r="CL14" s="266">
        <f t="shared" si="2"/>
        <v>6</v>
      </c>
      <c r="CM14" s="266">
        <f t="shared" si="3"/>
        <v>-19</v>
      </c>
      <c r="CN14" s="266">
        <f t="shared" si="3"/>
        <v>-4</v>
      </c>
      <c r="CO14" s="266">
        <f t="shared" si="3"/>
        <v>-14</v>
      </c>
      <c r="CP14" s="383">
        <f t="shared" si="3"/>
        <v>1</v>
      </c>
      <c r="CQ14" s="383">
        <f t="shared" si="3"/>
        <v>-8</v>
      </c>
      <c r="CR14" s="383">
        <f t="shared" si="3"/>
        <v>-5</v>
      </c>
      <c r="CS14" s="348"/>
      <c r="CT14" s="63">
        <f>IF(ISERROR(GETPIVOTDATA("VALUE",'CSS WK pvt'!$I$2,"DT_FILE",CT$8,"CD_CO",CT$6,"TRIM_CAT",TRIM(B14),"TRIM_LINE",A9))=TRUE,0,GETPIVOTDATA("VALUE",'CSS WK pvt'!$I$2,"DT_FILE",CT$8,"CD_CO",CT$6,"TRIM_CAT",TRIM(B14),"TRIM_LINE",A9))</f>
        <v>2971</v>
      </c>
    </row>
    <row r="15" spans="1:98" s="72" customFormat="1" ht="15" thickBot="1" x14ac:dyDescent="0.35">
      <c r="A15" s="147"/>
      <c r="B15" s="66" t="s">
        <v>42</v>
      </c>
      <c r="C15" s="67">
        <f t="shared" ref="C15:Q15" si="4">SUM(C10:C14)</f>
        <v>1305193</v>
      </c>
      <c r="D15" s="68">
        <f t="shared" si="4"/>
        <v>1306119</v>
      </c>
      <c r="E15" s="68">
        <f t="shared" si="4"/>
        <v>1306665</v>
      </c>
      <c r="F15" s="68">
        <f t="shared" si="4"/>
        <v>1307111</v>
      </c>
      <c r="G15" s="68">
        <f t="shared" si="4"/>
        <v>1308107</v>
      </c>
      <c r="H15" s="68">
        <f t="shared" si="4"/>
        <v>1309046</v>
      </c>
      <c r="I15" s="68">
        <f t="shared" si="4"/>
        <v>1310960</v>
      </c>
      <c r="J15" s="68">
        <f t="shared" si="4"/>
        <v>1312244</v>
      </c>
      <c r="K15" s="68">
        <f t="shared" si="4"/>
        <v>1315590</v>
      </c>
      <c r="L15" s="69">
        <f t="shared" si="4"/>
        <v>1319696</v>
      </c>
      <c r="M15" s="68">
        <f t="shared" si="4"/>
        <v>1320110</v>
      </c>
      <c r="N15" s="68">
        <f t="shared" si="4"/>
        <v>1323239</v>
      </c>
      <c r="O15" s="68">
        <f t="shared" si="4"/>
        <v>1325917</v>
      </c>
      <c r="P15" s="68">
        <f t="shared" si="4"/>
        <v>1327832</v>
      </c>
      <c r="Q15" s="68">
        <f t="shared" si="4"/>
        <v>1327527</v>
      </c>
      <c r="R15" s="68">
        <v>1327460</v>
      </c>
      <c r="S15" s="68">
        <v>1325841</v>
      </c>
      <c r="T15" s="68">
        <v>1325880</v>
      </c>
      <c r="U15" s="198">
        <v>1325198</v>
      </c>
      <c r="V15" s="198">
        <v>1324786</v>
      </c>
      <c r="W15" s="198">
        <f>SUM(W10+W11+W12+W13+W14)</f>
        <v>1325189</v>
      </c>
      <c r="X15" s="69">
        <f>SUM(X10+X11+X12+X13+X14)</f>
        <v>1324651</v>
      </c>
      <c r="Y15" s="198">
        <v>1324973</v>
      </c>
      <c r="Z15" s="198">
        <v>1325323</v>
      </c>
      <c r="AA15" s="198">
        <v>1325538</v>
      </c>
      <c r="AB15" s="198">
        <v>1324821</v>
      </c>
      <c r="AC15" s="198">
        <v>1324631</v>
      </c>
      <c r="AD15" s="198">
        <v>1324138</v>
      </c>
      <c r="AE15" s="198">
        <v>1322929</v>
      </c>
      <c r="AF15" s="198">
        <v>1322578</v>
      </c>
      <c r="AG15" s="198">
        <v>1319412</v>
      </c>
      <c r="AH15" s="198">
        <v>1319115</v>
      </c>
      <c r="AI15" s="198">
        <v>1319508</v>
      </c>
      <c r="AJ15" s="69">
        <v>1320858</v>
      </c>
      <c r="AK15" s="291">
        <v>1321202</v>
      </c>
      <c r="AL15" s="291">
        <v>1321771</v>
      </c>
      <c r="AM15" s="291">
        <v>1321155</v>
      </c>
      <c r="AN15" s="291">
        <v>1321335</v>
      </c>
      <c r="AO15" s="291">
        <v>1322900</v>
      </c>
      <c r="AP15" s="291">
        <v>1320044</v>
      </c>
      <c r="AQ15" s="70">
        <v>1321355</v>
      </c>
      <c r="AR15" s="291">
        <v>1318128</v>
      </c>
      <c r="AS15" s="291">
        <v>1318655</v>
      </c>
      <c r="AT15" s="291">
        <v>1322316</v>
      </c>
      <c r="AU15" s="291">
        <v>1323499</v>
      </c>
      <c r="AV15" s="308">
        <v>1324678</v>
      </c>
      <c r="AW15" s="291">
        <v>1325844</v>
      </c>
      <c r="AX15" s="291">
        <v>1326161</v>
      </c>
      <c r="AY15" s="291"/>
      <c r="AZ15" s="291"/>
      <c r="BA15" s="291"/>
      <c r="BB15" s="291"/>
      <c r="BC15" s="70"/>
      <c r="BD15" s="291"/>
      <c r="BE15" s="291"/>
      <c r="BF15" s="291"/>
      <c r="BG15" s="291"/>
      <c r="BH15" s="308"/>
      <c r="BI15" s="70">
        <f t="shared" ref="BI15:BM15" si="5">SUM(BI10:BI14)</f>
        <v>20724</v>
      </c>
      <c r="BJ15" s="71">
        <f t="shared" si="5"/>
        <v>21713</v>
      </c>
      <c r="BK15" s="71">
        <f t="shared" si="5"/>
        <v>20862</v>
      </c>
      <c r="BL15" s="71">
        <f t="shared" si="5"/>
        <v>20349</v>
      </c>
      <c r="BM15" s="71">
        <f t="shared" si="5"/>
        <v>17734</v>
      </c>
      <c r="BN15" s="71">
        <f t="shared" ref="BN15:BV15" si="6">SUM(BN10:BN14)</f>
        <v>16834</v>
      </c>
      <c r="BO15" s="71">
        <f t="shared" si="6"/>
        <v>14238</v>
      </c>
      <c r="BP15" s="71">
        <f t="shared" si="6"/>
        <v>12542</v>
      </c>
      <c r="BQ15" s="71">
        <f t="shared" si="6"/>
        <v>9599</v>
      </c>
      <c r="BR15" s="404">
        <f t="shared" si="6"/>
        <v>4955</v>
      </c>
      <c r="BS15" s="427">
        <f t="shared" si="6"/>
        <v>4863</v>
      </c>
      <c r="BT15" s="71">
        <f t="shared" si="6"/>
        <v>2084</v>
      </c>
      <c r="BU15" s="71">
        <f t="shared" si="6"/>
        <v>-379</v>
      </c>
      <c r="BV15" s="71">
        <f t="shared" si="6"/>
        <v>-3011</v>
      </c>
      <c r="BW15" s="71">
        <f t="shared" ref="BW15:BX15" si="7">SUM(BW10:BW14)</f>
        <v>-2896</v>
      </c>
      <c r="BX15" s="241">
        <f t="shared" si="7"/>
        <v>-3322</v>
      </c>
      <c r="BY15" s="241">
        <f t="shared" ref="BY15:BZ15" si="8">SUM(BY10:BY14)</f>
        <v>-2912</v>
      </c>
      <c r="BZ15" s="241">
        <f t="shared" si="8"/>
        <v>-3302</v>
      </c>
      <c r="CA15" s="241">
        <f t="shared" ref="CA15:CB15" si="9">SUM(CA10:CA14)</f>
        <v>-5786</v>
      </c>
      <c r="CB15" s="267">
        <f t="shared" si="9"/>
        <v>-5671</v>
      </c>
      <c r="CC15" s="267">
        <f t="shared" ref="CC15:CE15" si="10">SUM(CC10:CC14)</f>
        <v>-5681</v>
      </c>
      <c r="CD15" s="384">
        <f t="shared" si="10"/>
        <v>-3793</v>
      </c>
      <c r="CE15" s="353">
        <f t="shared" si="10"/>
        <v>-3771</v>
      </c>
      <c r="CF15" s="267">
        <f t="shared" ref="CF15:CG15" si="11">SUM(CF10:CF14)</f>
        <v>-3552</v>
      </c>
      <c r="CG15" s="267">
        <f t="shared" si="11"/>
        <v>-4383</v>
      </c>
      <c r="CH15" s="267">
        <f t="shared" ref="CH15" si="12">SUM(CH10:CH14)</f>
        <v>-3486</v>
      </c>
      <c r="CI15" s="267">
        <f t="shared" ref="CI15" si="13">SUM(CI10:CI14)</f>
        <v>-1731</v>
      </c>
      <c r="CJ15" s="267">
        <f t="shared" ref="CJ15" si="14">SUM(CJ10:CJ14)</f>
        <v>-4094</v>
      </c>
      <c r="CK15" s="267">
        <f t="shared" ref="CK15" si="15">SUM(CK10:CK14)</f>
        <v>-1574</v>
      </c>
      <c r="CL15" s="267">
        <f t="shared" ref="CL15" si="16">SUM(CL10:CL14)</f>
        <v>-4450</v>
      </c>
      <c r="CM15" s="267">
        <f t="shared" ref="CM15" si="17">SUM(CM10:CM14)</f>
        <v>-757</v>
      </c>
      <c r="CN15" s="267">
        <f t="shared" ref="CN15" si="18">SUM(CN10:CN14)</f>
        <v>3201</v>
      </c>
      <c r="CO15" s="267">
        <f t="shared" ref="CO15" si="19">SUM(CO10:CO14)</f>
        <v>3991</v>
      </c>
      <c r="CP15" s="384">
        <f t="shared" ref="CP15" si="20">SUM(CP10:CP14)</f>
        <v>3820</v>
      </c>
      <c r="CQ15" s="384">
        <f t="shared" ref="CQ15:CR15" si="21">SUM(CQ10:CQ14)</f>
        <v>4642</v>
      </c>
      <c r="CR15" s="384">
        <f t="shared" si="21"/>
        <v>4390</v>
      </c>
      <c r="CS15" s="349"/>
      <c r="CT15" s="70">
        <f>SUM(CT10:CT14)</f>
        <v>1326161</v>
      </c>
    </row>
    <row r="16" spans="1:98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9"/>
      <c r="V16" s="199"/>
      <c r="W16" s="199"/>
      <c r="X16" s="76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76"/>
      <c r="AK16" s="292"/>
      <c r="AL16" s="292"/>
      <c r="AM16" s="292"/>
      <c r="AN16" s="292"/>
      <c r="AO16" s="292"/>
      <c r="AP16" s="292"/>
      <c r="AQ16" s="77"/>
      <c r="AR16" s="292"/>
      <c r="AS16" s="292"/>
      <c r="AT16" s="292"/>
      <c r="AU16" s="292"/>
      <c r="AV16" s="309"/>
      <c r="AW16" s="292"/>
      <c r="AX16" s="292"/>
      <c r="AY16" s="292"/>
      <c r="AZ16" s="292"/>
      <c r="BA16" s="292"/>
      <c r="BB16" s="292"/>
      <c r="BC16" s="77"/>
      <c r="BD16" s="292"/>
      <c r="BE16" s="292"/>
      <c r="BF16" s="292"/>
      <c r="BG16" s="292"/>
      <c r="BH16" s="309"/>
      <c r="BI16" s="77"/>
      <c r="BJ16" s="78"/>
      <c r="BK16" s="78"/>
      <c r="BL16" s="78"/>
      <c r="BM16" s="78"/>
      <c r="BN16" s="78"/>
      <c r="BO16" s="78"/>
      <c r="BP16" s="78"/>
      <c r="BQ16" s="78"/>
      <c r="BR16" s="405"/>
      <c r="BS16" s="428"/>
      <c r="BT16" s="78"/>
      <c r="BU16" s="78"/>
      <c r="BV16" s="78"/>
      <c r="BW16" s="78"/>
      <c r="BX16" s="242"/>
      <c r="BY16" s="242"/>
      <c r="BZ16" s="242"/>
      <c r="CA16" s="242"/>
      <c r="CB16" s="268"/>
      <c r="CC16" s="268"/>
      <c r="CD16" s="385"/>
      <c r="CE16" s="354"/>
      <c r="CF16" s="268"/>
      <c r="CG16" s="268"/>
      <c r="CH16" s="268"/>
      <c r="CI16" s="268"/>
      <c r="CJ16" s="268"/>
      <c r="CK16" s="268"/>
      <c r="CL16" s="268"/>
      <c r="CM16" s="268"/>
      <c r="CN16" s="268"/>
      <c r="CO16" s="268"/>
      <c r="CP16" s="385"/>
      <c r="CQ16" s="385"/>
      <c r="CR16" s="385"/>
      <c r="CS16" s="348"/>
      <c r="CT16" s="77"/>
    </row>
    <row r="17" spans="1:98" s="58" customFormat="1" x14ac:dyDescent="0.3">
      <c r="A17" s="146"/>
      <c r="B17" s="59" t="s">
        <v>37</v>
      </c>
      <c r="C17" s="79">
        <v>150767</v>
      </c>
      <c r="D17" s="80">
        <v>158881</v>
      </c>
      <c r="E17" s="80">
        <v>155093</v>
      </c>
      <c r="F17" s="80">
        <v>150599</v>
      </c>
      <c r="G17" s="80">
        <v>156967</v>
      </c>
      <c r="H17" s="80">
        <v>165154</v>
      </c>
      <c r="I17" s="80">
        <v>175199</v>
      </c>
      <c r="J17" s="80">
        <v>179222</v>
      </c>
      <c r="K17" s="80">
        <v>189033</v>
      </c>
      <c r="L17" s="81">
        <v>187314</v>
      </c>
      <c r="M17" s="80">
        <v>180639</v>
      </c>
      <c r="N17" s="80">
        <v>192778</v>
      </c>
      <c r="O17" s="80">
        <v>205488</v>
      </c>
      <c r="P17" s="80">
        <v>209088</v>
      </c>
      <c r="Q17" s="80">
        <v>200775</v>
      </c>
      <c r="R17" s="80">
        <v>195120</v>
      </c>
      <c r="S17" s="80">
        <v>189701</v>
      </c>
      <c r="T17" s="80">
        <v>194625</v>
      </c>
      <c r="U17" s="200">
        <v>209581</v>
      </c>
      <c r="V17" s="200">
        <v>213669</v>
      </c>
      <c r="W17" s="200">
        <v>215209</v>
      </c>
      <c r="X17" s="81">
        <v>214134</v>
      </c>
      <c r="Y17" s="200">
        <v>192738</v>
      </c>
      <c r="Z17" s="200">
        <v>197240</v>
      </c>
      <c r="AA17" s="200">
        <v>185797</v>
      </c>
      <c r="AB17" s="200">
        <v>190698</v>
      </c>
      <c r="AC17" s="200">
        <v>177642</v>
      </c>
      <c r="AD17" s="200">
        <v>174246</v>
      </c>
      <c r="AE17" s="200">
        <v>169310</v>
      </c>
      <c r="AF17" s="200">
        <v>170366</v>
      </c>
      <c r="AG17" s="200">
        <v>173009</v>
      </c>
      <c r="AH17" s="200">
        <v>188701</v>
      </c>
      <c r="AI17" s="200">
        <v>189944</v>
      </c>
      <c r="AJ17" s="81">
        <v>185441</v>
      </c>
      <c r="AK17" s="293">
        <v>184282</v>
      </c>
      <c r="AL17" s="293">
        <v>185339</v>
      </c>
      <c r="AM17" s="293">
        <v>179063</v>
      </c>
      <c r="AN17" s="293">
        <v>171981</v>
      </c>
      <c r="AO17" s="293">
        <v>170664</v>
      </c>
      <c r="AP17" s="293">
        <v>167047</v>
      </c>
      <c r="AQ17" s="63">
        <v>168732</v>
      </c>
      <c r="AR17" s="293">
        <v>166523</v>
      </c>
      <c r="AS17" s="293">
        <v>179064</v>
      </c>
      <c r="AT17" s="293">
        <v>177736</v>
      </c>
      <c r="AU17" s="293">
        <v>168428</v>
      </c>
      <c r="AV17" s="310">
        <v>174925</v>
      </c>
      <c r="AW17" s="293">
        <v>175997</v>
      </c>
      <c r="AX17" s="293">
        <v>180509</v>
      </c>
      <c r="AY17" s="293"/>
      <c r="AZ17" s="293"/>
      <c r="BA17" s="293"/>
      <c r="BB17" s="293"/>
      <c r="BC17" s="63"/>
      <c r="BD17" s="293"/>
      <c r="BE17" s="293"/>
      <c r="BF17" s="293"/>
      <c r="BG17" s="293"/>
      <c r="BH17" s="310"/>
      <c r="BI17" s="82">
        <f t="shared" ref="BI17:BR21" si="22">O17-C17</f>
        <v>54721</v>
      </c>
      <c r="BJ17" s="83">
        <f t="shared" si="22"/>
        <v>50207</v>
      </c>
      <c r="BK17" s="83">
        <f t="shared" si="22"/>
        <v>45682</v>
      </c>
      <c r="BL17" s="83">
        <f t="shared" si="22"/>
        <v>44521</v>
      </c>
      <c r="BM17" s="83">
        <f t="shared" si="22"/>
        <v>32734</v>
      </c>
      <c r="BN17" s="83">
        <f t="shared" si="22"/>
        <v>29471</v>
      </c>
      <c r="BO17" s="83">
        <f t="shared" si="22"/>
        <v>34382</v>
      </c>
      <c r="BP17" s="83">
        <f t="shared" si="22"/>
        <v>34447</v>
      </c>
      <c r="BQ17" s="83">
        <f t="shared" si="22"/>
        <v>26176</v>
      </c>
      <c r="BR17" s="406">
        <f t="shared" si="22"/>
        <v>26820</v>
      </c>
      <c r="BS17" s="429">
        <f t="shared" ref="BS17:CB21" si="23">Y17-M17</f>
        <v>12099</v>
      </c>
      <c r="BT17" s="83">
        <f t="shared" si="23"/>
        <v>4462</v>
      </c>
      <c r="BU17" s="83">
        <f t="shared" si="23"/>
        <v>-19691</v>
      </c>
      <c r="BV17" s="83">
        <f t="shared" si="23"/>
        <v>-18390</v>
      </c>
      <c r="BW17" s="83">
        <f t="shared" si="23"/>
        <v>-23133</v>
      </c>
      <c r="BX17" s="243">
        <f t="shared" si="23"/>
        <v>-20874</v>
      </c>
      <c r="BY17" s="243">
        <f t="shared" si="23"/>
        <v>-20391</v>
      </c>
      <c r="BZ17" s="243">
        <f t="shared" si="23"/>
        <v>-24259</v>
      </c>
      <c r="CA17" s="243">
        <f t="shared" si="23"/>
        <v>-36572</v>
      </c>
      <c r="CB17" s="269">
        <f t="shared" si="23"/>
        <v>-24968</v>
      </c>
      <c r="CC17" s="269">
        <f t="shared" ref="CC17:CL21" si="24">AI17-W17</f>
        <v>-25265</v>
      </c>
      <c r="CD17" s="386">
        <f t="shared" si="24"/>
        <v>-28693</v>
      </c>
      <c r="CE17" s="355">
        <f t="shared" si="24"/>
        <v>-8456</v>
      </c>
      <c r="CF17" s="269">
        <f t="shared" si="24"/>
        <v>-11901</v>
      </c>
      <c r="CG17" s="269">
        <f t="shared" si="24"/>
        <v>-6734</v>
      </c>
      <c r="CH17" s="269">
        <f t="shared" si="24"/>
        <v>-18717</v>
      </c>
      <c r="CI17" s="269">
        <f t="shared" si="24"/>
        <v>-6978</v>
      </c>
      <c r="CJ17" s="269">
        <f t="shared" si="24"/>
        <v>-7199</v>
      </c>
      <c r="CK17" s="269">
        <f t="shared" si="24"/>
        <v>-578</v>
      </c>
      <c r="CL17" s="269">
        <f t="shared" si="24"/>
        <v>-3843</v>
      </c>
      <c r="CM17" s="269">
        <f t="shared" ref="CM17:CR21" si="25">AS17-AG17</f>
        <v>6055</v>
      </c>
      <c r="CN17" s="269">
        <f t="shared" si="25"/>
        <v>-10965</v>
      </c>
      <c r="CO17" s="269">
        <f t="shared" si="25"/>
        <v>-21516</v>
      </c>
      <c r="CP17" s="386">
        <f t="shared" si="25"/>
        <v>-10516</v>
      </c>
      <c r="CQ17" s="386">
        <f t="shared" si="25"/>
        <v>-8285</v>
      </c>
      <c r="CR17" s="386">
        <f t="shared" si="25"/>
        <v>-4830</v>
      </c>
      <c r="CS17" s="348"/>
      <c r="CT17" s="63">
        <f>IF(ISERROR(GETPIVOTDATA("VALUE",'CSS WK pvt'!$I$2,"DT_FILE",CT$8,"CD_CO",CT$6,"TRIM_CAT",TRIM(B17),"TRIM_LINE",A16))=TRUE,0,GETPIVOTDATA("VALUE",'CSS WK pvt'!$I$2,"DT_FILE",CT$8,"CD_CO",CT$6,"TRIM_CAT",TRIM(B17),"TRIM_LINE",A16))</f>
        <v>180509</v>
      </c>
    </row>
    <row r="18" spans="1:98" s="58" customFormat="1" x14ac:dyDescent="0.3">
      <c r="A18" s="146"/>
      <c r="B18" s="59" t="s">
        <v>38</v>
      </c>
      <c r="C18" s="79">
        <v>45173</v>
      </c>
      <c r="D18" s="80">
        <v>46478</v>
      </c>
      <c r="E18" s="80">
        <v>45482</v>
      </c>
      <c r="F18" s="80">
        <v>45455</v>
      </c>
      <c r="G18" s="80">
        <v>46346</v>
      </c>
      <c r="H18" s="80">
        <v>47992</v>
      </c>
      <c r="I18" s="80">
        <v>49877</v>
      </c>
      <c r="J18" s="80">
        <v>50603</v>
      </c>
      <c r="K18" s="80">
        <v>52529</v>
      </c>
      <c r="L18" s="81">
        <v>52966</v>
      </c>
      <c r="M18" s="80">
        <v>52826</v>
      </c>
      <c r="N18" s="80">
        <v>53418</v>
      </c>
      <c r="O18" s="80">
        <v>53395</v>
      </c>
      <c r="P18" s="80">
        <v>57949</v>
      </c>
      <c r="Q18" s="80">
        <v>53112</v>
      </c>
      <c r="R18" s="80">
        <v>51623</v>
      </c>
      <c r="S18" s="80">
        <v>54979</v>
      </c>
      <c r="T18" s="80">
        <v>54009</v>
      </c>
      <c r="U18" s="200">
        <v>54282</v>
      </c>
      <c r="V18" s="200">
        <v>53615</v>
      </c>
      <c r="W18" s="200">
        <v>57624</v>
      </c>
      <c r="X18" s="81">
        <v>60397</v>
      </c>
      <c r="Y18" s="200">
        <v>56486</v>
      </c>
      <c r="Z18" s="200">
        <v>60027</v>
      </c>
      <c r="AA18" s="200">
        <v>59561</v>
      </c>
      <c r="AB18" s="200">
        <v>58315</v>
      </c>
      <c r="AC18" s="200">
        <v>58307</v>
      </c>
      <c r="AD18" s="200">
        <v>58702</v>
      </c>
      <c r="AE18" s="200">
        <v>58473</v>
      </c>
      <c r="AF18" s="200">
        <v>58056</v>
      </c>
      <c r="AG18" s="200">
        <v>55577</v>
      </c>
      <c r="AH18" s="200">
        <v>54222</v>
      </c>
      <c r="AI18" s="200">
        <v>42937</v>
      </c>
      <c r="AJ18" s="81">
        <v>50293</v>
      </c>
      <c r="AK18" s="293">
        <v>47562</v>
      </c>
      <c r="AL18" s="293">
        <v>46817</v>
      </c>
      <c r="AM18" s="293">
        <v>47942</v>
      </c>
      <c r="AN18" s="293">
        <v>52865</v>
      </c>
      <c r="AO18" s="293">
        <v>54008</v>
      </c>
      <c r="AP18" s="293">
        <v>54627</v>
      </c>
      <c r="AQ18" s="63">
        <v>53643</v>
      </c>
      <c r="AR18" s="293">
        <v>53191</v>
      </c>
      <c r="AS18" s="293">
        <v>57810</v>
      </c>
      <c r="AT18" s="293">
        <v>57184</v>
      </c>
      <c r="AU18" s="293">
        <v>56665</v>
      </c>
      <c r="AV18" s="310">
        <v>54788</v>
      </c>
      <c r="AW18" s="293">
        <v>63310</v>
      </c>
      <c r="AX18" s="293">
        <v>64479</v>
      </c>
      <c r="AY18" s="293"/>
      <c r="AZ18" s="293"/>
      <c r="BA18" s="293"/>
      <c r="BB18" s="293"/>
      <c r="BC18" s="63"/>
      <c r="BD18" s="293"/>
      <c r="BE18" s="293"/>
      <c r="BF18" s="293"/>
      <c r="BG18" s="293"/>
      <c r="BH18" s="310"/>
      <c r="BI18" s="82">
        <f t="shared" si="22"/>
        <v>8222</v>
      </c>
      <c r="BJ18" s="83">
        <f t="shared" si="22"/>
        <v>11471</v>
      </c>
      <c r="BK18" s="83">
        <f t="shared" si="22"/>
        <v>7630</v>
      </c>
      <c r="BL18" s="83">
        <f t="shared" si="22"/>
        <v>6168</v>
      </c>
      <c r="BM18" s="83">
        <f t="shared" si="22"/>
        <v>8633</v>
      </c>
      <c r="BN18" s="83">
        <f t="shared" si="22"/>
        <v>6017</v>
      </c>
      <c r="BO18" s="83">
        <f t="shared" si="22"/>
        <v>4405</v>
      </c>
      <c r="BP18" s="83">
        <f t="shared" si="22"/>
        <v>3012</v>
      </c>
      <c r="BQ18" s="83">
        <f t="shared" si="22"/>
        <v>5095</v>
      </c>
      <c r="BR18" s="406">
        <f t="shared" si="22"/>
        <v>7431</v>
      </c>
      <c r="BS18" s="429">
        <f t="shared" si="23"/>
        <v>3660</v>
      </c>
      <c r="BT18" s="83">
        <f t="shared" si="23"/>
        <v>6609</v>
      </c>
      <c r="BU18" s="83">
        <f t="shared" si="23"/>
        <v>6166</v>
      </c>
      <c r="BV18" s="83">
        <f t="shared" si="23"/>
        <v>366</v>
      </c>
      <c r="BW18" s="83">
        <f t="shared" si="23"/>
        <v>5195</v>
      </c>
      <c r="BX18" s="243">
        <f t="shared" si="23"/>
        <v>7079</v>
      </c>
      <c r="BY18" s="243">
        <f t="shared" si="23"/>
        <v>3494</v>
      </c>
      <c r="BZ18" s="243">
        <f t="shared" si="23"/>
        <v>4047</v>
      </c>
      <c r="CA18" s="243">
        <f t="shared" si="23"/>
        <v>1295</v>
      </c>
      <c r="CB18" s="269">
        <f t="shared" si="23"/>
        <v>607</v>
      </c>
      <c r="CC18" s="269">
        <f t="shared" si="24"/>
        <v>-14687</v>
      </c>
      <c r="CD18" s="386">
        <f t="shared" si="24"/>
        <v>-10104</v>
      </c>
      <c r="CE18" s="355">
        <f t="shared" si="24"/>
        <v>-8924</v>
      </c>
      <c r="CF18" s="269">
        <f t="shared" si="24"/>
        <v>-13210</v>
      </c>
      <c r="CG18" s="269">
        <f t="shared" si="24"/>
        <v>-11619</v>
      </c>
      <c r="CH18" s="269">
        <f t="shared" si="24"/>
        <v>-5450</v>
      </c>
      <c r="CI18" s="269">
        <f t="shared" si="24"/>
        <v>-4299</v>
      </c>
      <c r="CJ18" s="269">
        <f t="shared" si="24"/>
        <v>-4075</v>
      </c>
      <c r="CK18" s="269">
        <f t="shared" si="24"/>
        <v>-4830</v>
      </c>
      <c r="CL18" s="269">
        <f t="shared" si="24"/>
        <v>-4865</v>
      </c>
      <c r="CM18" s="269">
        <f t="shared" si="25"/>
        <v>2233</v>
      </c>
      <c r="CN18" s="269">
        <f t="shared" si="25"/>
        <v>2962</v>
      </c>
      <c r="CO18" s="269">
        <f t="shared" si="25"/>
        <v>13728</v>
      </c>
      <c r="CP18" s="386">
        <f t="shared" si="25"/>
        <v>4495</v>
      </c>
      <c r="CQ18" s="386">
        <f t="shared" si="25"/>
        <v>15748</v>
      </c>
      <c r="CR18" s="386">
        <f t="shared" si="25"/>
        <v>17662</v>
      </c>
      <c r="CS18" s="348"/>
      <c r="CT18" s="63">
        <f>IF(ISERROR(GETPIVOTDATA("VALUE",'CSS WK pvt'!$I$2,"DT_FILE",CT$8,"CD_CO",CT$6,"TRIM_CAT",TRIM(B18),"TRIM_LINE",A16))=TRUE,0,GETPIVOTDATA("VALUE",'CSS WK pvt'!$I$2,"DT_FILE",CT$8,"CD_CO",CT$6,"TRIM_CAT",TRIM(B18),"TRIM_LINE",A16))</f>
        <v>64479</v>
      </c>
    </row>
    <row r="19" spans="1:98" s="58" customFormat="1" x14ac:dyDescent="0.3">
      <c r="A19" s="146"/>
      <c r="B19" s="59" t="s">
        <v>39</v>
      </c>
      <c r="C19" s="79">
        <v>28569</v>
      </c>
      <c r="D19" s="80">
        <v>30527</v>
      </c>
      <c r="E19" s="80">
        <v>25122</v>
      </c>
      <c r="F19" s="80">
        <v>22667</v>
      </c>
      <c r="G19" s="80">
        <v>24273</v>
      </c>
      <c r="H19" s="80">
        <v>24394</v>
      </c>
      <c r="I19" s="80">
        <v>25775</v>
      </c>
      <c r="J19" s="80">
        <v>24959</v>
      </c>
      <c r="K19" s="80">
        <v>28521</v>
      </c>
      <c r="L19" s="81">
        <v>30875</v>
      </c>
      <c r="M19" s="80">
        <v>28922</v>
      </c>
      <c r="N19" s="80">
        <v>26064</v>
      </c>
      <c r="O19" s="80">
        <v>31846</v>
      </c>
      <c r="P19" s="80">
        <v>35912</v>
      </c>
      <c r="Q19" s="80">
        <v>32344</v>
      </c>
      <c r="R19" s="80">
        <v>31085</v>
      </c>
      <c r="S19" s="80">
        <v>30711</v>
      </c>
      <c r="T19" s="80">
        <v>29142</v>
      </c>
      <c r="U19" s="200">
        <v>26882</v>
      </c>
      <c r="V19" s="200">
        <v>27768</v>
      </c>
      <c r="W19" s="200">
        <v>31567</v>
      </c>
      <c r="X19" s="81">
        <v>30785</v>
      </c>
      <c r="Y19" s="200">
        <v>31441</v>
      </c>
      <c r="Z19" s="200">
        <v>32948</v>
      </c>
      <c r="AA19" s="200">
        <v>29021</v>
      </c>
      <c r="AB19" s="200">
        <v>28019</v>
      </c>
      <c r="AC19" s="200">
        <v>28770</v>
      </c>
      <c r="AD19" s="200">
        <v>31104</v>
      </c>
      <c r="AE19" s="200">
        <v>29422</v>
      </c>
      <c r="AF19" s="200">
        <v>25669</v>
      </c>
      <c r="AG19" s="200">
        <v>28930</v>
      </c>
      <c r="AH19" s="200">
        <v>32195</v>
      </c>
      <c r="AI19" s="200">
        <v>33563</v>
      </c>
      <c r="AJ19" s="81">
        <v>33460</v>
      </c>
      <c r="AK19" s="293">
        <v>39092</v>
      </c>
      <c r="AL19" s="293">
        <v>36588</v>
      </c>
      <c r="AM19" s="293">
        <v>34231</v>
      </c>
      <c r="AN19" s="293">
        <v>32384</v>
      </c>
      <c r="AO19" s="293">
        <v>30395</v>
      </c>
      <c r="AP19" s="293">
        <v>32134</v>
      </c>
      <c r="AQ19" s="63">
        <v>32109</v>
      </c>
      <c r="AR19" s="293">
        <v>31998</v>
      </c>
      <c r="AS19" s="293">
        <v>33549</v>
      </c>
      <c r="AT19" s="293">
        <v>31672</v>
      </c>
      <c r="AU19" s="293">
        <v>30296</v>
      </c>
      <c r="AV19" s="310">
        <v>30591</v>
      </c>
      <c r="AW19" s="293">
        <v>29479</v>
      </c>
      <c r="AX19" s="293">
        <v>30136</v>
      </c>
      <c r="AY19" s="293"/>
      <c r="AZ19" s="293"/>
      <c r="BA19" s="293"/>
      <c r="BB19" s="293"/>
      <c r="BC19" s="63"/>
      <c r="BD19" s="293"/>
      <c r="BE19" s="293"/>
      <c r="BF19" s="293"/>
      <c r="BG19" s="293"/>
      <c r="BH19" s="310"/>
      <c r="BI19" s="82">
        <f t="shared" si="22"/>
        <v>3277</v>
      </c>
      <c r="BJ19" s="83">
        <f t="shared" si="22"/>
        <v>5385</v>
      </c>
      <c r="BK19" s="83">
        <f t="shared" si="22"/>
        <v>7222</v>
      </c>
      <c r="BL19" s="83">
        <f t="shared" si="22"/>
        <v>8418</v>
      </c>
      <c r="BM19" s="83">
        <f t="shared" si="22"/>
        <v>6438</v>
      </c>
      <c r="BN19" s="83">
        <f t="shared" si="22"/>
        <v>4748</v>
      </c>
      <c r="BO19" s="83">
        <f t="shared" si="22"/>
        <v>1107</v>
      </c>
      <c r="BP19" s="83">
        <f t="shared" si="22"/>
        <v>2809</v>
      </c>
      <c r="BQ19" s="83">
        <f t="shared" si="22"/>
        <v>3046</v>
      </c>
      <c r="BR19" s="406">
        <f t="shared" si="22"/>
        <v>-90</v>
      </c>
      <c r="BS19" s="429">
        <f t="shared" si="23"/>
        <v>2519</v>
      </c>
      <c r="BT19" s="83">
        <f t="shared" si="23"/>
        <v>6884</v>
      </c>
      <c r="BU19" s="83">
        <f t="shared" si="23"/>
        <v>-2825</v>
      </c>
      <c r="BV19" s="83">
        <f t="shared" si="23"/>
        <v>-7893</v>
      </c>
      <c r="BW19" s="83">
        <f t="shared" si="23"/>
        <v>-3574</v>
      </c>
      <c r="BX19" s="243">
        <f t="shared" si="23"/>
        <v>19</v>
      </c>
      <c r="BY19" s="243">
        <f t="shared" si="23"/>
        <v>-1289</v>
      </c>
      <c r="BZ19" s="243">
        <f t="shared" si="23"/>
        <v>-3473</v>
      </c>
      <c r="CA19" s="243">
        <f t="shared" si="23"/>
        <v>2048</v>
      </c>
      <c r="CB19" s="269">
        <f t="shared" si="23"/>
        <v>4427</v>
      </c>
      <c r="CC19" s="269">
        <f t="shared" si="24"/>
        <v>1996</v>
      </c>
      <c r="CD19" s="386">
        <f t="shared" si="24"/>
        <v>2675</v>
      </c>
      <c r="CE19" s="355">
        <f t="shared" si="24"/>
        <v>7651</v>
      </c>
      <c r="CF19" s="269">
        <f t="shared" si="24"/>
        <v>3640</v>
      </c>
      <c r="CG19" s="269">
        <f t="shared" si="24"/>
        <v>5210</v>
      </c>
      <c r="CH19" s="269">
        <f t="shared" si="24"/>
        <v>4365</v>
      </c>
      <c r="CI19" s="269">
        <f t="shared" si="24"/>
        <v>1625</v>
      </c>
      <c r="CJ19" s="269">
        <f t="shared" si="24"/>
        <v>1030</v>
      </c>
      <c r="CK19" s="269">
        <f t="shared" si="24"/>
        <v>2687</v>
      </c>
      <c r="CL19" s="269">
        <f t="shared" si="24"/>
        <v>6329</v>
      </c>
      <c r="CM19" s="269">
        <f t="shared" si="25"/>
        <v>4619</v>
      </c>
      <c r="CN19" s="269">
        <f t="shared" si="25"/>
        <v>-523</v>
      </c>
      <c r="CO19" s="269">
        <f t="shared" si="25"/>
        <v>-3267</v>
      </c>
      <c r="CP19" s="386">
        <f t="shared" si="25"/>
        <v>-2869</v>
      </c>
      <c r="CQ19" s="386">
        <f t="shared" si="25"/>
        <v>-9613</v>
      </c>
      <c r="CR19" s="386">
        <f t="shared" si="25"/>
        <v>-6452</v>
      </c>
      <c r="CS19" s="348"/>
      <c r="CT19" s="63">
        <f>IF(ISERROR(GETPIVOTDATA("VALUE",'CSS WK pvt'!$I$2,"DT_FILE",CT$8,"CD_CO",CT$6,"TRIM_CAT",TRIM(B19),"TRIM_LINE",A16))=TRUE,0,GETPIVOTDATA("VALUE",'CSS WK pvt'!$I$2,"DT_FILE",CT$8,"CD_CO",CT$6,"TRIM_CAT",TRIM(B19),"TRIM_LINE",A16))</f>
        <v>30136</v>
      </c>
    </row>
    <row r="20" spans="1:98" s="58" customFormat="1" x14ac:dyDescent="0.3">
      <c r="A20" s="146"/>
      <c r="B20" s="59" t="s">
        <v>40</v>
      </c>
      <c r="C20" s="79">
        <v>1672</v>
      </c>
      <c r="D20" s="80">
        <v>1787</v>
      </c>
      <c r="E20" s="80">
        <v>1475</v>
      </c>
      <c r="F20" s="80">
        <v>1319</v>
      </c>
      <c r="G20" s="80">
        <v>1443</v>
      </c>
      <c r="H20" s="80">
        <v>1453</v>
      </c>
      <c r="I20" s="80">
        <v>1408</v>
      </c>
      <c r="J20" s="80">
        <v>1476</v>
      </c>
      <c r="K20" s="80">
        <v>1819</v>
      </c>
      <c r="L20" s="81">
        <v>1924</v>
      </c>
      <c r="M20" s="80">
        <v>1741</v>
      </c>
      <c r="N20" s="80">
        <v>1668</v>
      </c>
      <c r="O20" s="80">
        <v>1949</v>
      </c>
      <c r="P20" s="80">
        <v>2652</v>
      </c>
      <c r="Q20" s="80">
        <v>2371</v>
      </c>
      <c r="R20" s="80">
        <v>2133</v>
      </c>
      <c r="S20" s="80">
        <v>1751</v>
      </c>
      <c r="T20" s="80">
        <v>1780</v>
      </c>
      <c r="U20" s="200">
        <v>1707</v>
      </c>
      <c r="V20" s="200">
        <v>1687</v>
      </c>
      <c r="W20" s="200">
        <v>1919</v>
      </c>
      <c r="X20" s="81">
        <v>1923</v>
      </c>
      <c r="Y20" s="200">
        <v>2046</v>
      </c>
      <c r="Z20" s="200">
        <v>2191</v>
      </c>
      <c r="AA20" s="200">
        <v>1751</v>
      </c>
      <c r="AB20" s="200">
        <v>1588</v>
      </c>
      <c r="AC20" s="200">
        <v>1477</v>
      </c>
      <c r="AD20" s="200">
        <v>1584</v>
      </c>
      <c r="AE20" s="200">
        <v>1662</v>
      </c>
      <c r="AF20" s="200">
        <v>1426</v>
      </c>
      <c r="AG20" s="200">
        <v>1506</v>
      </c>
      <c r="AH20" s="200">
        <v>2093</v>
      </c>
      <c r="AI20" s="200">
        <v>2361</v>
      </c>
      <c r="AJ20" s="81">
        <v>2081</v>
      </c>
      <c r="AK20" s="293">
        <v>2454</v>
      </c>
      <c r="AL20" s="293">
        <v>2335</v>
      </c>
      <c r="AM20" s="293">
        <v>2168</v>
      </c>
      <c r="AN20" s="293">
        <v>1794</v>
      </c>
      <c r="AO20" s="293">
        <v>1694</v>
      </c>
      <c r="AP20" s="293">
        <v>1768</v>
      </c>
      <c r="AQ20" s="63">
        <v>1699</v>
      </c>
      <c r="AR20" s="293">
        <v>1754</v>
      </c>
      <c r="AS20" s="293">
        <v>1803</v>
      </c>
      <c r="AT20" s="293">
        <v>1821</v>
      </c>
      <c r="AU20" s="293">
        <v>1949</v>
      </c>
      <c r="AV20" s="310">
        <v>1908</v>
      </c>
      <c r="AW20" s="293">
        <v>1811</v>
      </c>
      <c r="AX20" s="293">
        <v>1690</v>
      </c>
      <c r="AY20" s="293"/>
      <c r="AZ20" s="293"/>
      <c r="BA20" s="293"/>
      <c r="BB20" s="293"/>
      <c r="BC20" s="63"/>
      <c r="BD20" s="293"/>
      <c r="BE20" s="293"/>
      <c r="BF20" s="293"/>
      <c r="BG20" s="293"/>
      <c r="BH20" s="310"/>
      <c r="BI20" s="82">
        <f t="shared" si="22"/>
        <v>277</v>
      </c>
      <c r="BJ20" s="83">
        <f t="shared" si="22"/>
        <v>865</v>
      </c>
      <c r="BK20" s="83">
        <f t="shared" si="22"/>
        <v>896</v>
      </c>
      <c r="BL20" s="83">
        <f t="shared" si="22"/>
        <v>814</v>
      </c>
      <c r="BM20" s="83">
        <f t="shared" si="22"/>
        <v>308</v>
      </c>
      <c r="BN20" s="83">
        <f t="shared" si="22"/>
        <v>327</v>
      </c>
      <c r="BO20" s="83">
        <f t="shared" si="22"/>
        <v>299</v>
      </c>
      <c r="BP20" s="83">
        <f t="shared" si="22"/>
        <v>211</v>
      </c>
      <c r="BQ20" s="83">
        <f t="shared" si="22"/>
        <v>100</v>
      </c>
      <c r="BR20" s="406">
        <f t="shared" si="22"/>
        <v>-1</v>
      </c>
      <c r="BS20" s="429">
        <f t="shared" si="23"/>
        <v>305</v>
      </c>
      <c r="BT20" s="83">
        <f t="shared" si="23"/>
        <v>523</v>
      </c>
      <c r="BU20" s="83">
        <f t="shared" si="23"/>
        <v>-198</v>
      </c>
      <c r="BV20" s="83">
        <f t="shared" si="23"/>
        <v>-1064</v>
      </c>
      <c r="BW20" s="83">
        <f t="shared" si="23"/>
        <v>-894</v>
      </c>
      <c r="BX20" s="243">
        <f t="shared" si="23"/>
        <v>-549</v>
      </c>
      <c r="BY20" s="243">
        <f t="shared" si="23"/>
        <v>-89</v>
      </c>
      <c r="BZ20" s="243">
        <f t="shared" si="23"/>
        <v>-354</v>
      </c>
      <c r="CA20" s="243">
        <f t="shared" si="23"/>
        <v>-201</v>
      </c>
      <c r="CB20" s="269">
        <f t="shared" si="23"/>
        <v>406</v>
      </c>
      <c r="CC20" s="269">
        <f t="shared" si="24"/>
        <v>442</v>
      </c>
      <c r="CD20" s="386">
        <f t="shared" si="24"/>
        <v>158</v>
      </c>
      <c r="CE20" s="355">
        <f t="shared" si="24"/>
        <v>408</v>
      </c>
      <c r="CF20" s="269">
        <f t="shared" si="24"/>
        <v>144</v>
      </c>
      <c r="CG20" s="269">
        <f t="shared" si="24"/>
        <v>417</v>
      </c>
      <c r="CH20" s="269">
        <f t="shared" si="24"/>
        <v>206</v>
      </c>
      <c r="CI20" s="269">
        <f t="shared" si="24"/>
        <v>217</v>
      </c>
      <c r="CJ20" s="269">
        <f t="shared" si="24"/>
        <v>184</v>
      </c>
      <c r="CK20" s="269">
        <f t="shared" si="24"/>
        <v>37</v>
      </c>
      <c r="CL20" s="269">
        <f t="shared" si="24"/>
        <v>328</v>
      </c>
      <c r="CM20" s="269">
        <f t="shared" si="25"/>
        <v>297</v>
      </c>
      <c r="CN20" s="269">
        <f t="shared" si="25"/>
        <v>-272</v>
      </c>
      <c r="CO20" s="269">
        <f t="shared" si="25"/>
        <v>-412</v>
      </c>
      <c r="CP20" s="386">
        <f t="shared" si="25"/>
        <v>-173</v>
      </c>
      <c r="CQ20" s="386">
        <f t="shared" si="25"/>
        <v>-643</v>
      </c>
      <c r="CR20" s="386">
        <f t="shared" si="25"/>
        <v>-645</v>
      </c>
      <c r="CS20" s="348"/>
      <c r="CT20" s="63">
        <f>IF(ISERROR(GETPIVOTDATA("VALUE",'CSS WK pvt'!$I$2,"DT_FILE",CT$8,"CD_CO",CT$6,"TRIM_CAT",TRIM(B20),"TRIM_LINE",A16))=TRUE,0,GETPIVOTDATA("VALUE",'CSS WK pvt'!$I$2,"DT_FILE",CT$8,"CD_CO",CT$6,"TRIM_CAT",TRIM(B20),"TRIM_LINE",A16))</f>
        <v>1690</v>
      </c>
    </row>
    <row r="21" spans="1:98" s="58" customFormat="1" x14ac:dyDescent="0.3">
      <c r="A21" s="146"/>
      <c r="B21" s="59" t="s">
        <v>41</v>
      </c>
      <c r="C21" s="79">
        <v>466</v>
      </c>
      <c r="D21" s="80">
        <v>476</v>
      </c>
      <c r="E21" s="80">
        <v>401</v>
      </c>
      <c r="F21" s="80">
        <v>359</v>
      </c>
      <c r="G21" s="80">
        <v>367</v>
      </c>
      <c r="H21" s="80">
        <v>346</v>
      </c>
      <c r="I21" s="80">
        <v>341</v>
      </c>
      <c r="J21" s="80">
        <v>358</v>
      </c>
      <c r="K21" s="80">
        <v>490</v>
      </c>
      <c r="L21" s="81">
        <v>476</v>
      </c>
      <c r="M21" s="80">
        <v>454</v>
      </c>
      <c r="N21" s="80">
        <v>444</v>
      </c>
      <c r="O21" s="80">
        <v>503</v>
      </c>
      <c r="P21" s="80">
        <v>598</v>
      </c>
      <c r="Q21" s="80">
        <v>609</v>
      </c>
      <c r="R21" s="80">
        <v>576</v>
      </c>
      <c r="S21" s="80">
        <v>456</v>
      </c>
      <c r="T21" s="80">
        <v>468</v>
      </c>
      <c r="U21" s="200">
        <v>452</v>
      </c>
      <c r="V21" s="200">
        <v>476</v>
      </c>
      <c r="W21" s="200">
        <v>539</v>
      </c>
      <c r="X21" s="81">
        <v>519</v>
      </c>
      <c r="Y21" s="200">
        <v>605</v>
      </c>
      <c r="Z21" s="200">
        <v>596</v>
      </c>
      <c r="AA21" s="200">
        <v>473</v>
      </c>
      <c r="AB21" s="200">
        <v>418</v>
      </c>
      <c r="AC21" s="200">
        <v>403</v>
      </c>
      <c r="AD21" s="200">
        <v>448</v>
      </c>
      <c r="AE21" s="200">
        <v>456</v>
      </c>
      <c r="AF21" s="200">
        <v>403</v>
      </c>
      <c r="AG21" s="200">
        <v>383</v>
      </c>
      <c r="AH21" s="200">
        <v>661</v>
      </c>
      <c r="AI21" s="200">
        <v>781</v>
      </c>
      <c r="AJ21" s="81">
        <v>637</v>
      </c>
      <c r="AK21" s="293">
        <v>783</v>
      </c>
      <c r="AL21" s="293">
        <v>739</v>
      </c>
      <c r="AM21" s="293">
        <v>647</v>
      </c>
      <c r="AN21" s="293">
        <v>548</v>
      </c>
      <c r="AO21" s="293">
        <v>505</v>
      </c>
      <c r="AP21" s="293">
        <v>511</v>
      </c>
      <c r="AQ21" s="63">
        <v>486</v>
      </c>
      <c r="AR21" s="293">
        <v>524</v>
      </c>
      <c r="AS21" s="293">
        <v>540</v>
      </c>
      <c r="AT21" s="293">
        <v>540</v>
      </c>
      <c r="AU21" s="293">
        <v>550</v>
      </c>
      <c r="AV21" s="310">
        <v>547</v>
      </c>
      <c r="AW21" s="293">
        <v>515</v>
      </c>
      <c r="AX21" s="293">
        <v>498</v>
      </c>
      <c r="AY21" s="293"/>
      <c r="AZ21" s="293"/>
      <c r="BA21" s="293"/>
      <c r="BB21" s="293"/>
      <c r="BC21" s="63"/>
      <c r="BD21" s="293"/>
      <c r="BE21" s="293"/>
      <c r="BF21" s="293"/>
      <c r="BG21" s="293"/>
      <c r="BH21" s="310"/>
      <c r="BI21" s="82">
        <f t="shared" si="22"/>
        <v>37</v>
      </c>
      <c r="BJ21" s="83">
        <f t="shared" si="22"/>
        <v>122</v>
      </c>
      <c r="BK21" s="83">
        <f t="shared" si="22"/>
        <v>208</v>
      </c>
      <c r="BL21" s="83">
        <f t="shared" si="22"/>
        <v>217</v>
      </c>
      <c r="BM21" s="83">
        <f t="shared" si="22"/>
        <v>89</v>
      </c>
      <c r="BN21" s="83">
        <f t="shared" si="22"/>
        <v>122</v>
      </c>
      <c r="BO21" s="83">
        <f t="shared" si="22"/>
        <v>111</v>
      </c>
      <c r="BP21" s="83">
        <f t="shared" si="22"/>
        <v>118</v>
      </c>
      <c r="BQ21" s="83">
        <f t="shared" si="22"/>
        <v>49</v>
      </c>
      <c r="BR21" s="406">
        <f t="shared" si="22"/>
        <v>43</v>
      </c>
      <c r="BS21" s="429">
        <f t="shared" si="23"/>
        <v>151</v>
      </c>
      <c r="BT21" s="83">
        <f t="shared" si="23"/>
        <v>152</v>
      </c>
      <c r="BU21" s="83">
        <f t="shared" si="23"/>
        <v>-30</v>
      </c>
      <c r="BV21" s="83">
        <f t="shared" si="23"/>
        <v>-180</v>
      </c>
      <c r="BW21" s="83">
        <f t="shared" si="23"/>
        <v>-206</v>
      </c>
      <c r="BX21" s="243">
        <f t="shared" si="23"/>
        <v>-128</v>
      </c>
      <c r="BY21" s="243">
        <f t="shared" si="23"/>
        <v>0</v>
      </c>
      <c r="BZ21" s="243">
        <f t="shared" si="23"/>
        <v>-65</v>
      </c>
      <c r="CA21" s="243">
        <f t="shared" si="23"/>
        <v>-69</v>
      </c>
      <c r="CB21" s="269">
        <f t="shared" si="23"/>
        <v>185</v>
      </c>
      <c r="CC21" s="269">
        <f t="shared" si="24"/>
        <v>242</v>
      </c>
      <c r="CD21" s="386">
        <f t="shared" si="24"/>
        <v>118</v>
      </c>
      <c r="CE21" s="355">
        <f t="shared" si="24"/>
        <v>178</v>
      </c>
      <c r="CF21" s="269">
        <f t="shared" si="24"/>
        <v>143</v>
      </c>
      <c r="CG21" s="269">
        <f t="shared" si="24"/>
        <v>174</v>
      </c>
      <c r="CH21" s="269">
        <f t="shared" si="24"/>
        <v>130</v>
      </c>
      <c r="CI21" s="269">
        <f t="shared" si="24"/>
        <v>102</v>
      </c>
      <c r="CJ21" s="269">
        <f t="shared" si="24"/>
        <v>63</v>
      </c>
      <c r="CK21" s="269">
        <f t="shared" si="24"/>
        <v>30</v>
      </c>
      <c r="CL21" s="269">
        <f t="shared" si="24"/>
        <v>121</v>
      </c>
      <c r="CM21" s="269">
        <f t="shared" si="25"/>
        <v>157</v>
      </c>
      <c r="CN21" s="269">
        <f t="shared" si="25"/>
        <v>-121</v>
      </c>
      <c r="CO21" s="269">
        <f t="shared" si="25"/>
        <v>-231</v>
      </c>
      <c r="CP21" s="386">
        <f t="shared" si="25"/>
        <v>-90</v>
      </c>
      <c r="CQ21" s="386">
        <f t="shared" si="25"/>
        <v>-268</v>
      </c>
      <c r="CR21" s="386">
        <f t="shared" si="25"/>
        <v>-241</v>
      </c>
      <c r="CS21" s="348"/>
      <c r="CT21" s="63">
        <f>IF(ISERROR(GETPIVOTDATA("VALUE",'CSS WK pvt'!$I$2,"DT_FILE",CT$8,"CD_CO",CT$6,"TRIM_CAT",TRIM(B21),"TRIM_LINE",A16))=TRUE,0,GETPIVOTDATA("VALUE",'CSS WK pvt'!$I$2,"DT_FILE",CT$8,"CD_CO",CT$6,"TRIM_CAT",TRIM(B21),"TRIM_LINE",A16))</f>
        <v>498</v>
      </c>
    </row>
    <row r="22" spans="1:98" s="72" customFormat="1" x14ac:dyDescent="0.3">
      <c r="A22" s="148"/>
      <c r="B22" s="59" t="s">
        <v>42</v>
      </c>
      <c r="C22" s="136">
        <f t="shared" ref="C22:Q22" si="26">SUM(C17:C21)</f>
        <v>226647</v>
      </c>
      <c r="D22" s="137">
        <f t="shared" si="26"/>
        <v>238149</v>
      </c>
      <c r="E22" s="137">
        <f t="shared" si="26"/>
        <v>227573</v>
      </c>
      <c r="F22" s="137">
        <f t="shared" si="26"/>
        <v>220399</v>
      </c>
      <c r="G22" s="137">
        <f t="shared" si="26"/>
        <v>229396</v>
      </c>
      <c r="H22" s="137">
        <f t="shared" si="26"/>
        <v>239339</v>
      </c>
      <c r="I22" s="137">
        <f t="shared" si="26"/>
        <v>252600</v>
      </c>
      <c r="J22" s="137">
        <f t="shared" si="26"/>
        <v>256618</v>
      </c>
      <c r="K22" s="137">
        <f t="shared" si="26"/>
        <v>272392</v>
      </c>
      <c r="L22" s="138">
        <f t="shared" si="26"/>
        <v>273555</v>
      </c>
      <c r="M22" s="137">
        <f t="shared" si="26"/>
        <v>264582</v>
      </c>
      <c r="N22" s="137">
        <f t="shared" si="26"/>
        <v>274372</v>
      </c>
      <c r="O22" s="137">
        <f t="shared" si="26"/>
        <v>293181</v>
      </c>
      <c r="P22" s="137">
        <f t="shared" si="26"/>
        <v>306199</v>
      </c>
      <c r="Q22" s="137">
        <f t="shared" si="26"/>
        <v>289211</v>
      </c>
      <c r="R22" s="137">
        <v>280537</v>
      </c>
      <c r="S22" s="137">
        <v>277598</v>
      </c>
      <c r="T22" s="137">
        <v>280024</v>
      </c>
      <c r="U22" s="201">
        <v>292904</v>
      </c>
      <c r="V22" s="201">
        <v>297215</v>
      </c>
      <c r="W22" s="201">
        <f>SUM(W17+W18+W19+W20+W21)</f>
        <v>306858</v>
      </c>
      <c r="X22" s="138">
        <f>SUM(X17+X18+X19+X20+X21)</f>
        <v>307758</v>
      </c>
      <c r="Y22" s="201">
        <v>283316</v>
      </c>
      <c r="Z22" s="201">
        <v>293002</v>
      </c>
      <c r="AA22" s="201">
        <v>276603</v>
      </c>
      <c r="AB22" s="201">
        <v>279038</v>
      </c>
      <c r="AC22" s="201">
        <v>266599</v>
      </c>
      <c r="AD22" s="201">
        <v>266084</v>
      </c>
      <c r="AE22" s="201">
        <v>259323</v>
      </c>
      <c r="AF22" s="201">
        <v>255920</v>
      </c>
      <c r="AG22" s="201">
        <v>259405</v>
      </c>
      <c r="AH22" s="201">
        <v>277872</v>
      </c>
      <c r="AI22" s="201">
        <v>269586</v>
      </c>
      <c r="AJ22" s="138">
        <v>271912</v>
      </c>
      <c r="AK22" s="294">
        <v>274173</v>
      </c>
      <c r="AL22" s="294">
        <v>271818</v>
      </c>
      <c r="AM22" s="294">
        <v>264051</v>
      </c>
      <c r="AN22" s="294">
        <v>259572</v>
      </c>
      <c r="AO22" s="294">
        <v>257266</v>
      </c>
      <c r="AP22" s="294">
        <v>256087</v>
      </c>
      <c r="AQ22" s="84">
        <v>256669</v>
      </c>
      <c r="AR22" s="294">
        <v>253990</v>
      </c>
      <c r="AS22" s="294">
        <v>272766</v>
      </c>
      <c r="AT22" s="294">
        <v>268953</v>
      </c>
      <c r="AU22" s="294">
        <v>257888</v>
      </c>
      <c r="AV22" s="311">
        <v>262759</v>
      </c>
      <c r="AW22" s="294">
        <v>271112</v>
      </c>
      <c r="AX22" s="294">
        <v>277312</v>
      </c>
      <c r="AY22" s="294"/>
      <c r="AZ22" s="294"/>
      <c r="BA22" s="294"/>
      <c r="BB22" s="294"/>
      <c r="BC22" s="84"/>
      <c r="BD22" s="294"/>
      <c r="BE22" s="294"/>
      <c r="BF22" s="294"/>
      <c r="BG22" s="294"/>
      <c r="BH22" s="311"/>
      <c r="BI22" s="84">
        <f t="shared" ref="BI22:BM22" si="27">SUM(BI17:BI21)</f>
        <v>66534</v>
      </c>
      <c r="BJ22" s="139">
        <f t="shared" si="27"/>
        <v>68050</v>
      </c>
      <c r="BK22" s="139">
        <f t="shared" si="27"/>
        <v>61638</v>
      </c>
      <c r="BL22" s="139">
        <f t="shared" si="27"/>
        <v>60138</v>
      </c>
      <c r="BM22" s="139">
        <f t="shared" si="27"/>
        <v>48202</v>
      </c>
      <c r="BN22" s="139">
        <f t="shared" ref="BN22:BV22" si="28">SUM(BN17:BN21)</f>
        <v>40685</v>
      </c>
      <c r="BO22" s="139">
        <f t="shared" si="28"/>
        <v>40304</v>
      </c>
      <c r="BP22" s="139">
        <f t="shared" si="28"/>
        <v>40597</v>
      </c>
      <c r="BQ22" s="139">
        <f t="shared" si="28"/>
        <v>34466</v>
      </c>
      <c r="BR22" s="407">
        <f t="shared" si="28"/>
        <v>34203</v>
      </c>
      <c r="BS22" s="430">
        <f t="shared" si="28"/>
        <v>18734</v>
      </c>
      <c r="BT22" s="139">
        <f t="shared" si="28"/>
        <v>18630</v>
      </c>
      <c r="BU22" s="139">
        <f t="shared" si="28"/>
        <v>-16578</v>
      </c>
      <c r="BV22" s="139">
        <f t="shared" si="28"/>
        <v>-27161</v>
      </c>
      <c r="BW22" s="139">
        <f t="shared" ref="BW22:BX22" si="29">SUM(BW17:BW21)</f>
        <v>-22612</v>
      </c>
      <c r="BX22" s="244">
        <f t="shared" si="29"/>
        <v>-14453</v>
      </c>
      <c r="BY22" s="244">
        <f t="shared" ref="BY22:BZ22" si="30">SUM(BY17:BY21)</f>
        <v>-18275</v>
      </c>
      <c r="BZ22" s="244">
        <f t="shared" si="30"/>
        <v>-24104</v>
      </c>
      <c r="CA22" s="244">
        <f t="shared" ref="CA22:CB22" si="31">SUM(CA17:CA21)</f>
        <v>-33499</v>
      </c>
      <c r="CB22" s="270">
        <f t="shared" si="31"/>
        <v>-19343</v>
      </c>
      <c r="CC22" s="270">
        <f t="shared" ref="CC22:CE22" si="32">SUM(CC17:CC21)</f>
        <v>-37272</v>
      </c>
      <c r="CD22" s="387">
        <f t="shared" si="32"/>
        <v>-35846</v>
      </c>
      <c r="CE22" s="356">
        <f t="shared" si="32"/>
        <v>-9143</v>
      </c>
      <c r="CF22" s="270">
        <f t="shared" ref="CF22:CG22" si="33">SUM(CF17:CF21)</f>
        <v>-21184</v>
      </c>
      <c r="CG22" s="270">
        <f t="shared" si="33"/>
        <v>-12552</v>
      </c>
      <c r="CH22" s="270">
        <f t="shared" ref="CH22" si="34">SUM(CH17:CH21)</f>
        <v>-19466</v>
      </c>
      <c r="CI22" s="270">
        <f t="shared" ref="CI22" si="35">SUM(CI17:CI21)</f>
        <v>-9333</v>
      </c>
      <c r="CJ22" s="270">
        <f t="shared" ref="CJ22" si="36">SUM(CJ17:CJ21)</f>
        <v>-9997</v>
      </c>
      <c r="CK22" s="270">
        <f t="shared" ref="CK22" si="37">SUM(CK17:CK21)</f>
        <v>-2654</v>
      </c>
      <c r="CL22" s="270">
        <f t="shared" ref="CL22" si="38">SUM(CL17:CL21)</f>
        <v>-1930</v>
      </c>
      <c r="CM22" s="270">
        <f t="shared" ref="CM22" si="39">SUM(CM17:CM21)</f>
        <v>13361</v>
      </c>
      <c r="CN22" s="270">
        <f t="shared" ref="CN22" si="40">SUM(CN17:CN21)</f>
        <v>-8919</v>
      </c>
      <c r="CO22" s="270">
        <f t="shared" ref="CO22" si="41">SUM(CO17:CO21)</f>
        <v>-11698</v>
      </c>
      <c r="CP22" s="387">
        <f t="shared" ref="CP22" si="42">SUM(CP17:CP21)</f>
        <v>-9153</v>
      </c>
      <c r="CQ22" s="387">
        <f t="shared" ref="CQ22:CR22" si="43">SUM(CQ17:CQ21)</f>
        <v>-3061</v>
      </c>
      <c r="CR22" s="387">
        <f t="shared" si="43"/>
        <v>5494</v>
      </c>
      <c r="CS22" s="349"/>
      <c r="CT22" s="84">
        <f>SUM(CT17:CT21)</f>
        <v>277312</v>
      </c>
    </row>
    <row r="23" spans="1:98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202"/>
      <c r="V23" s="202"/>
      <c r="W23" s="202"/>
      <c r="X23" s="88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88"/>
      <c r="AK23" s="295"/>
      <c r="AL23" s="295"/>
      <c r="AM23" s="295"/>
      <c r="AN23" s="295"/>
      <c r="AO23" s="295"/>
      <c r="AP23" s="295"/>
      <c r="AQ23" s="89"/>
      <c r="AR23" s="295"/>
      <c r="AS23" s="295"/>
      <c r="AT23" s="295"/>
      <c r="AU23" s="295"/>
      <c r="AV23" s="312"/>
      <c r="AW23" s="295"/>
      <c r="AX23" s="295"/>
      <c r="AY23" s="295"/>
      <c r="AZ23" s="295"/>
      <c r="BA23" s="295"/>
      <c r="BB23" s="295"/>
      <c r="BC23" s="89"/>
      <c r="BD23" s="295"/>
      <c r="BE23" s="295"/>
      <c r="BF23" s="295"/>
      <c r="BG23" s="295"/>
      <c r="BH23" s="312"/>
      <c r="BI23" s="89"/>
      <c r="BJ23" s="90"/>
      <c r="BK23" s="90"/>
      <c r="BL23" s="90"/>
      <c r="BM23" s="90"/>
      <c r="BN23" s="90"/>
      <c r="BO23" s="90"/>
      <c r="BP23" s="90"/>
      <c r="BQ23" s="90"/>
      <c r="BR23" s="408"/>
      <c r="BS23" s="431"/>
      <c r="BT23" s="90"/>
      <c r="BU23" s="90"/>
      <c r="BV23" s="90"/>
      <c r="BW23" s="90"/>
      <c r="BX23" s="245"/>
      <c r="BY23" s="245"/>
      <c r="BZ23" s="245"/>
      <c r="CA23" s="245"/>
      <c r="CB23" s="271"/>
      <c r="CC23" s="271"/>
      <c r="CD23" s="388"/>
      <c r="CE23" s="357"/>
      <c r="CF23" s="271"/>
      <c r="CG23" s="271"/>
      <c r="CH23" s="271"/>
      <c r="CI23" s="271"/>
      <c r="CJ23" s="271"/>
      <c r="CK23" s="271"/>
      <c r="CL23" s="271"/>
      <c r="CM23" s="271"/>
      <c r="CN23" s="271"/>
      <c r="CO23" s="271"/>
      <c r="CP23" s="388"/>
      <c r="CQ23" s="388"/>
      <c r="CR23" s="388"/>
      <c r="CS23" s="348"/>
      <c r="CT23" s="89"/>
    </row>
    <row r="24" spans="1:98" s="58" customFormat="1" x14ac:dyDescent="0.3">
      <c r="A24" s="144"/>
      <c r="B24" s="59" t="s">
        <v>37</v>
      </c>
      <c r="C24" s="79">
        <v>68065</v>
      </c>
      <c r="D24" s="80">
        <v>75038</v>
      </c>
      <c r="E24" s="80">
        <v>67855</v>
      </c>
      <c r="F24" s="80">
        <v>63011</v>
      </c>
      <c r="G24" s="80">
        <v>71891</v>
      </c>
      <c r="H24" s="80">
        <v>79076</v>
      </c>
      <c r="I24" s="80">
        <v>86014</v>
      </c>
      <c r="J24" s="80">
        <v>81936</v>
      </c>
      <c r="K24" s="80">
        <v>83919</v>
      </c>
      <c r="L24" s="81">
        <v>83808</v>
      </c>
      <c r="M24" s="80">
        <v>73870</v>
      </c>
      <c r="N24" s="80">
        <v>90706</v>
      </c>
      <c r="O24" s="80">
        <v>89760</v>
      </c>
      <c r="P24" s="80">
        <v>78878</v>
      </c>
      <c r="Q24" s="80">
        <v>68314</v>
      </c>
      <c r="R24" s="80">
        <v>64153</v>
      </c>
      <c r="S24" s="80">
        <v>65757</v>
      </c>
      <c r="T24" s="80">
        <v>71641</v>
      </c>
      <c r="U24" s="200">
        <v>80474</v>
      </c>
      <c r="V24" s="200">
        <v>70183</v>
      </c>
      <c r="W24" s="200">
        <v>68802</v>
      </c>
      <c r="X24" s="81">
        <v>70741</v>
      </c>
      <c r="Y24" s="200">
        <v>58818</v>
      </c>
      <c r="Z24" s="200">
        <v>68249</v>
      </c>
      <c r="AA24" s="200">
        <v>59546</v>
      </c>
      <c r="AB24" s="200">
        <v>62134</v>
      </c>
      <c r="AC24" s="200">
        <v>57626</v>
      </c>
      <c r="AD24" s="200">
        <v>60507</v>
      </c>
      <c r="AE24" s="200">
        <v>64760</v>
      </c>
      <c r="AF24" s="200">
        <v>69532</v>
      </c>
      <c r="AG24" s="200">
        <v>70927</v>
      </c>
      <c r="AH24" s="200">
        <v>79950</v>
      </c>
      <c r="AI24" s="200">
        <v>70907</v>
      </c>
      <c r="AJ24" s="81">
        <v>70376</v>
      </c>
      <c r="AK24" s="293">
        <v>72351</v>
      </c>
      <c r="AL24" s="293">
        <v>75685</v>
      </c>
      <c r="AM24" s="293">
        <v>72330</v>
      </c>
      <c r="AN24" s="293">
        <v>67405</v>
      </c>
      <c r="AO24" s="293">
        <v>66819</v>
      </c>
      <c r="AP24" s="293">
        <v>64185</v>
      </c>
      <c r="AQ24" s="63">
        <v>68434</v>
      </c>
      <c r="AR24" s="293">
        <v>70441</v>
      </c>
      <c r="AS24" s="293">
        <v>83128</v>
      </c>
      <c r="AT24" s="293">
        <v>74178</v>
      </c>
      <c r="AU24" s="293">
        <v>62499</v>
      </c>
      <c r="AV24" s="310">
        <v>68600</v>
      </c>
      <c r="AW24" s="293">
        <v>76731</v>
      </c>
      <c r="AX24" s="293">
        <v>76111</v>
      </c>
      <c r="AY24" s="293"/>
      <c r="AZ24" s="293"/>
      <c r="BA24" s="293"/>
      <c r="BB24" s="293"/>
      <c r="BC24" s="63"/>
      <c r="BD24" s="293"/>
      <c r="BE24" s="293"/>
      <c r="BF24" s="293"/>
      <c r="BG24" s="293"/>
      <c r="BH24" s="310"/>
      <c r="BI24" s="82">
        <f t="shared" ref="BI24:BR28" si="44">O24-C24</f>
        <v>21695</v>
      </c>
      <c r="BJ24" s="83">
        <f t="shared" si="44"/>
        <v>3840</v>
      </c>
      <c r="BK24" s="83">
        <f t="shared" si="44"/>
        <v>459</v>
      </c>
      <c r="BL24" s="83">
        <f t="shared" si="44"/>
        <v>1142</v>
      </c>
      <c r="BM24" s="83">
        <f t="shared" si="44"/>
        <v>-6134</v>
      </c>
      <c r="BN24" s="83">
        <f t="shared" si="44"/>
        <v>-7435</v>
      </c>
      <c r="BO24" s="83">
        <f t="shared" si="44"/>
        <v>-5540</v>
      </c>
      <c r="BP24" s="83">
        <f t="shared" si="44"/>
        <v>-11753</v>
      </c>
      <c r="BQ24" s="83">
        <f t="shared" si="44"/>
        <v>-15117</v>
      </c>
      <c r="BR24" s="406">
        <f t="shared" si="44"/>
        <v>-13067</v>
      </c>
      <c r="BS24" s="429">
        <f t="shared" ref="BS24:CB28" si="45">Y24-M24</f>
        <v>-15052</v>
      </c>
      <c r="BT24" s="83">
        <f t="shared" si="45"/>
        <v>-22457</v>
      </c>
      <c r="BU24" s="83">
        <f t="shared" si="45"/>
        <v>-30214</v>
      </c>
      <c r="BV24" s="83">
        <f t="shared" si="45"/>
        <v>-16744</v>
      </c>
      <c r="BW24" s="83">
        <f t="shared" si="45"/>
        <v>-10688</v>
      </c>
      <c r="BX24" s="243">
        <f t="shared" si="45"/>
        <v>-3646</v>
      </c>
      <c r="BY24" s="243">
        <f t="shared" si="45"/>
        <v>-997</v>
      </c>
      <c r="BZ24" s="243">
        <f t="shared" si="45"/>
        <v>-2109</v>
      </c>
      <c r="CA24" s="243">
        <f t="shared" si="45"/>
        <v>-9547</v>
      </c>
      <c r="CB24" s="269">
        <f t="shared" si="45"/>
        <v>9767</v>
      </c>
      <c r="CC24" s="269">
        <f t="shared" ref="CC24:CL28" si="46">AI24-W24</f>
        <v>2105</v>
      </c>
      <c r="CD24" s="386">
        <f t="shared" si="46"/>
        <v>-365</v>
      </c>
      <c r="CE24" s="355">
        <f t="shared" si="46"/>
        <v>13533</v>
      </c>
      <c r="CF24" s="269">
        <f t="shared" si="46"/>
        <v>7436</v>
      </c>
      <c r="CG24" s="269">
        <f t="shared" si="46"/>
        <v>12784</v>
      </c>
      <c r="CH24" s="269">
        <f t="shared" si="46"/>
        <v>5271</v>
      </c>
      <c r="CI24" s="269">
        <f t="shared" si="46"/>
        <v>9193</v>
      </c>
      <c r="CJ24" s="269">
        <f t="shared" si="46"/>
        <v>3678</v>
      </c>
      <c r="CK24" s="269">
        <f t="shared" si="46"/>
        <v>3674</v>
      </c>
      <c r="CL24" s="269">
        <f t="shared" si="46"/>
        <v>909</v>
      </c>
      <c r="CM24" s="269">
        <f t="shared" ref="CM24:CR28" si="47">AS24-AG24</f>
        <v>12201</v>
      </c>
      <c r="CN24" s="269">
        <f t="shared" si="47"/>
        <v>-5772</v>
      </c>
      <c r="CO24" s="269">
        <f t="shared" si="47"/>
        <v>-8408</v>
      </c>
      <c r="CP24" s="386">
        <f t="shared" si="47"/>
        <v>-1776</v>
      </c>
      <c r="CQ24" s="386">
        <f t="shared" si="47"/>
        <v>4380</v>
      </c>
      <c r="CR24" s="386">
        <f t="shared" si="47"/>
        <v>426</v>
      </c>
      <c r="CS24" s="348"/>
      <c r="CT24" s="63">
        <f>IF(ISERROR(GETPIVOTDATA("VALUE",'CSS WK pvt'!$I$2,"DT_FILE",CT$8,"CD_CO",CT$6,"TRIM_CAT",TRIM(B24),"TRIM_LINE",A23))=TRUE,0,GETPIVOTDATA("VALUE",'CSS WK pvt'!$I$2,"DT_FILE",CT$8,"CD_CO",CT$6,"TRIM_CAT",TRIM(B24),"TRIM_LINE",A23))</f>
        <v>76111</v>
      </c>
    </row>
    <row r="25" spans="1:98" s="58" customFormat="1" x14ac:dyDescent="0.3">
      <c r="A25" s="144"/>
      <c r="B25" s="59" t="s">
        <v>38</v>
      </c>
      <c r="C25" s="79">
        <v>10614</v>
      </c>
      <c r="D25" s="80">
        <v>12079</v>
      </c>
      <c r="E25" s="80">
        <v>11485</v>
      </c>
      <c r="F25" s="80">
        <v>11037</v>
      </c>
      <c r="G25" s="80">
        <v>12395</v>
      </c>
      <c r="H25" s="80">
        <v>13543</v>
      </c>
      <c r="I25" s="80">
        <v>14499</v>
      </c>
      <c r="J25" s="80">
        <v>13404</v>
      </c>
      <c r="K25" s="80">
        <v>12886</v>
      </c>
      <c r="L25" s="81">
        <v>12818</v>
      </c>
      <c r="M25" s="80">
        <v>11337</v>
      </c>
      <c r="N25" s="80">
        <v>12711</v>
      </c>
      <c r="O25" s="80">
        <v>11830</v>
      </c>
      <c r="P25" s="80">
        <v>12108</v>
      </c>
      <c r="Q25" s="80">
        <v>9639</v>
      </c>
      <c r="R25" s="80">
        <v>9582</v>
      </c>
      <c r="S25" s="80">
        <v>10758</v>
      </c>
      <c r="T25" s="80">
        <v>11080</v>
      </c>
      <c r="U25" s="200">
        <v>11680</v>
      </c>
      <c r="V25" s="200">
        <v>9977</v>
      </c>
      <c r="W25" s="200">
        <v>10312</v>
      </c>
      <c r="X25" s="81">
        <v>11028</v>
      </c>
      <c r="Y25" s="200">
        <v>9531</v>
      </c>
      <c r="Z25" s="200">
        <v>11431</v>
      </c>
      <c r="AA25" s="200">
        <v>9944</v>
      </c>
      <c r="AB25" s="200">
        <v>10318</v>
      </c>
      <c r="AC25" s="200">
        <v>9959</v>
      </c>
      <c r="AD25" s="200">
        <v>10316</v>
      </c>
      <c r="AE25" s="200">
        <v>11064</v>
      </c>
      <c r="AF25" s="200">
        <v>11349</v>
      </c>
      <c r="AG25" s="200">
        <v>10248</v>
      </c>
      <c r="AH25" s="200">
        <v>10958</v>
      </c>
      <c r="AI25" s="200">
        <v>6317</v>
      </c>
      <c r="AJ25" s="81">
        <v>8101</v>
      </c>
      <c r="AK25" s="293">
        <v>8442</v>
      </c>
      <c r="AL25" s="293">
        <v>8276</v>
      </c>
      <c r="AM25" s="293">
        <v>9076</v>
      </c>
      <c r="AN25" s="293">
        <v>9875</v>
      </c>
      <c r="AO25" s="293">
        <v>9963</v>
      </c>
      <c r="AP25" s="293">
        <v>10173</v>
      </c>
      <c r="AQ25" s="63">
        <v>10736</v>
      </c>
      <c r="AR25" s="293">
        <v>11715</v>
      </c>
      <c r="AS25" s="293">
        <v>13665</v>
      </c>
      <c r="AT25" s="293">
        <v>12218</v>
      </c>
      <c r="AU25" s="293">
        <v>10386</v>
      </c>
      <c r="AV25" s="310">
        <v>11113</v>
      </c>
      <c r="AW25" s="293">
        <v>14549</v>
      </c>
      <c r="AX25" s="293">
        <v>13533</v>
      </c>
      <c r="AY25" s="293"/>
      <c r="AZ25" s="293"/>
      <c r="BA25" s="293"/>
      <c r="BB25" s="293"/>
      <c r="BC25" s="63"/>
      <c r="BD25" s="293"/>
      <c r="BE25" s="293"/>
      <c r="BF25" s="293"/>
      <c r="BG25" s="293"/>
      <c r="BH25" s="310"/>
      <c r="BI25" s="82">
        <f t="shared" si="44"/>
        <v>1216</v>
      </c>
      <c r="BJ25" s="83">
        <f t="shared" si="44"/>
        <v>29</v>
      </c>
      <c r="BK25" s="83">
        <f t="shared" si="44"/>
        <v>-1846</v>
      </c>
      <c r="BL25" s="83">
        <f t="shared" si="44"/>
        <v>-1455</v>
      </c>
      <c r="BM25" s="83">
        <f t="shared" si="44"/>
        <v>-1637</v>
      </c>
      <c r="BN25" s="83">
        <f t="shared" si="44"/>
        <v>-2463</v>
      </c>
      <c r="BO25" s="83">
        <f t="shared" si="44"/>
        <v>-2819</v>
      </c>
      <c r="BP25" s="83">
        <f t="shared" si="44"/>
        <v>-3427</v>
      </c>
      <c r="BQ25" s="83">
        <f t="shared" si="44"/>
        <v>-2574</v>
      </c>
      <c r="BR25" s="406">
        <f t="shared" si="44"/>
        <v>-1790</v>
      </c>
      <c r="BS25" s="429">
        <f t="shared" si="45"/>
        <v>-1806</v>
      </c>
      <c r="BT25" s="83">
        <f t="shared" si="45"/>
        <v>-1280</v>
      </c>
      <c r="BU25" s="83">
        <f t="shared" si="45"/>
        <v>-1886</v>
      </c>
      <c r="BV25" s="83">
        <f t="shared" si="45"/>
        <v>-1790</v>
      </c>
      <c r="BW25" s="83">
        <f t="shared" si="45"/>
        <v>320</v>
      </c>
      <c r="BX25" s="243">
        <f t="shared" si="45"/>
        <v>734</v>
      </c>
      <c r="BY25" s="243">
        <f t="shared" si="45"/>
        <v>306</v>
      </c>
      <c r="BZ25" s="243">
        <f t="shared" si="45"/>
        <v>269</v>
      </c>
      <c r="CA25" s="243">
        <f t="shared" si="45"/>
        <v>-1432</v>
      </c>
      <c r="CB25" s="269">
        <f t="shared" si="45"/>
        <v>981</v>
      </c>
      <c r="CC25" s="269">
        <f t="shared" si="46"/>
        <v>-3995</v>
      </c>
      <c r="CD25" s="386">
        <f t="shared" si="46"/>
        <v>-2927</v>
      </c>
      <c r="CE25" s="355">
        <f t="shared" si="46"/>
        <v>-1089</v>
      </c>
      <c r="CF25" s="269">
        <f t="shared" si="46"/>
        <v>-3155</v>
      </c>
      <c r="CG25" s="269">
        <f t="shared" si="46"/>
        <v>-868</v>
      </c>
      <c r="CH25" s="269">
        <f t="shared" si="46"/>
        <v>-443</v>
      </c>
      <c r="CI25" s="269">
        <f t="shared" si="46"/>
        <v>4</v>
      </c>
      <c r="CJ25" s="269">
        <f t="shared" si="46"/>
        <v>-143</v>
      </c>
      <c r="CK25" s="269">
        <f t="shared" si="46"/>
        <v>-328</v>
      </c>
      <c r="CL25" s="269">
        <f t="shared" si="46"/>
        <v>366</v>
      </c>
      <c r="CM25" s="269">
        <f t="shared" si="47"/>
        <v>3417</v>
      </c>
      <c r="CN25" s="269">
        <f t="shared" si="47"/>
        <v>1260</v>
      </c>
      <c r="CO25" s="269">
        <f t="shared" si="47"/>
        <v>4069</v>
      </c>
      <c r="CP25" s="386">
        <f t="shared" si="47"/>
        <v>3012</v>
      </c>
      <c r="CQ25" s="386">
        <f t="shared" si="47"/>
        <v>6107</v>
      </c>
      <c r="CR25" s="386">
        <f t="shared" si="47"/>
        <v>5257</v>
      </c>
      <c r="CS25" s="348"/>
      <c r="CT25" s="63">
        <f>IF(ISERROR(GETPIVOTDATA("VALUE",'CSS WK pvt'!$I$2,"DT_FILE",CT$8,"CD_CO",CT$6,"TRIM_CAT",TRIM(B25),"TRIM_LINE",A23))=TRUE,0,GETPIVOTDATA("VALUE",'CSS WK pvt'!$I$2,"DT_FILE",CT$8,"CD_CO",CT$6,"TRIM_CAT",TRIM(B25),"TRIM_LINE",A23))</f>
        <v>13533</v>
      </c>
    </row>
    <row r="26" spans="1:98" s="58" customFormat="1" x14ac:dyDescent="0.3">
      <c r="A26" s="144"/>
      <c r="B26" s="59" t="s">
        <v>39</v>
      </c>
      <c r="C26" s="79">
        <v>18638</v>
      </c>
      <c r="D26" s="80">
        <v>18892</v>
      </c>
      <c r="E26" s="80">
        <v>13438</v>
      </c>
      <c r="F26" s="80">
        <v>11078</v>
      </c>
      <c r="G26" s="80">
        <v>13511</v>
      </c>
      <c r="H26" s="80">
        <v>12397</v>
      </c>
      <c r="I26" s="80">
        <v>14530</v>
      </c>
      <c r="J26" s="80">
        <v>13418</v>
      </c>
      <c r="K26" s="80">
        <v>16183</v>
      </c>
      <c r="L26" s="81">
        <v>18124</v>
      </c>
      <c r="M26" s="80">
        <v>15899</v>
      </c>
      <c r="N26" s="80">
        <v>14550</v>
      </c>
      <c r="O26" s="80">
        <v>18862</v>
      </c>
      <c r="P26" s="80">
        <v>17472</v>
      </c>
      <c r="Q26" s="80">
        <v>13118</v>
      </c>
      <c r="R26" s="80">
        <v>13020</v>
      </c>
      <c r="S26" s="80">
        <v>13203</v>
      </c>
      <c r="T26" s="80">
        <v>11863</v>
      </c>
      <c r="U26" s="200">
        <v>11494</v>
      </c>
      <c r="V26" s="200">
        <v>13055</v>
      </c>
      <c r="W26" s="200">
        <v>16183</v>
      </c>
      <c r="X26" s="81">
        <v>14898</v>
      </c>
      <c r="Y26" s="200">
        <v>16060</v>
      </c>
      <c r="Z26" s="200">
        <v>18186</v>
      </c>
      <c r="AA26" s="200">
        <v>14545</v>
      </c>
      <c r="AB26" s="200">
        <v>13398</v>
      </c>
      <c r="AC26" s="200">
        <v>14264</v>
      </c>
      <c r="AD26" s="200">
        <v>16255</v>
      </c>
      <c r="AE26" s="200">
        <v>14466</v>
      </c>
      <c r="AF26" s="200">
        <v>11731</v>
      </c>
      <c r="AG26" s="200">
        <v>14987</v>
      </c>
      <c r="AH26" s="200">
        <v>16098</v>
      </c>
      <c r="AI26" s="200">
        <v>16224</v>
      </c>
      <c r="AJ26" s="81">
        <v>16194</v>
      </c>
      <c r="AK26" s="293">
        <v>22503</v>
      </c>
      <c r="AL26" s="293">
        <v>20710</v>
      </c>
      <c r="AM26" s="293">
        <v>16886</v>
      </c>
      <c r="AN26" s="293">
        <v>15166</v>
      </c>
      <c r="AO26" s="293">
        <v>14013</v>
      </c>
      <c r="AP26" s="293">
        <v>15465</v>
      </c>
      <c r="AQ26" s="63">
        <v>15396</v>
      </c>
      <c r="AR26" s="293">
        <v>14593</v>
      </c>
      <c r="AS26" s="293">
        <v>17386</v>
      </c>
      <c r="AT26" s="293">
        <v>14855</v>
      </c>
      <c r="AU26" s="293">
        <v>15207</v>
      </c>
      <c r="AV26" s="310">
        <v>15493</v>
      </c>
      <c r="AW26" s="293">
        <v>15120</v>
      </c>
      <c r="AX26" s="293">
        <v>15954</v>
      </c>
      <c r="AY26" s="293"/>
      <c r="AZ26" s="293"/>
      <c r="BA26" s="293"/>
      <c r="BB26" s="293"/>
      <c r="BC26" s="63"/>
      <c r="BD26" s="293"/>
      <c r="BE26" s="293"/>
      <c r="BF26" s="293"/>
      <c r="BG26" s="293"/>
      <c r="BH26" s="310"/>
      <c r="BI26" s="82">
        <f t="shared" si="44"/>
        <v>224</v>
      </c>
      <c r="BJ26" s="83">
        <f t="shared" si="44"/>
        <v>-1420</v>
      </c>
      <c r="BK26" s="83">
        <f t="shared" si="44"/>
        <v>-320</v>
      </c>
      <c r="BL26" s="83">
        <f t="shared" si="44"/>
        <v>1942</v>
      </c>
      <c r="BM26" s="83">
        <f t="shared" si="44"/>
        <v>-308</v>
      </c>
      <c r="BN26" s="83">
        <f t="shared" si="44"/>
        <v>-534</v>
      </c>
      <c r="BO26" s="83">
        <f t="shared" si="44"/>
        <v>-3036</v>
      </c>
      <c r="BP26" s="83">
        <f t="shared" si="44"/>
        <v>-363</v>
      </c>
      <c r="BQ26" s="83">
        <f t="shared" si="44"/>
        <v>0</v>
      </c>
      <c r="BR26" s="406">
        <f t="shared" si="44"/>
        <v>-3226</v>
      </c>
      <c r="BS26" s="429">
        <f t="shared" si="45"/>
        <v>161</v>
      </c>
      <c r="BT26" s="83">
        <f t="shared" si="45"/>
        <v>3636</v>
      </c>
      <c r="BU26" s="83">
        <f t="shared" si="45"/>
        <v>-4317</v>
      </c>
      <c r="BV26" s="83">
        <f t="shared" si="45"/>
        <v>-4074</v>
      </c>
      <c r="BW26" s="83">
        <f t="shared" si="45"/>
        <v>1146</v>
      </c>
      <c r="BX26" s="243">
        <f t="shared" si="45"/>
        <v>3235</v>
      </c>
      <c r="BY26" s="243">
        <f t="shared" si="45"/>
        <v>1263</v>
      </c>
      <c r="BZ26" s="243">
        <f t="shared" si="45"/>
        <v>-132</v>
      </c>
      <c r="CA26" s="243">
        <f t="shared" si="45"/>
        <v>3493</v>
      </c>
      <c r="CB26" s="269">
        <f t="shared" si="45"/>
        <v>3043</v>
      </c>
      <c r="CC26" s="269">
        <f t="shared" si="46"/>
        <v>41</v>
      </c>
      <c r="CD26" s="386">
        <f t="shared" si="46"/>
        <v>1296</v>
      </c>
      <c r="CE26" s="355">
        <f t="shared" si="46"/>
        <v>6443</v>
      </c>
      <c r="CF26" s="269">
        <f t="shared" si="46"/>
        <v>2524</v>
      </c>
      <c r="CG26" s="269">
        <f t="shared" si="46"/>
        <v>2341</v>
      </c>
      <c r="CH26" s="269">
        <f t="shared" si="46"/>
        <v>1768</v>
      </c>
      <c r="CI26" s="269">
        <f t="shared" si="46"/>
        <v>-251</v>
      </c>
      <c r="CJ26" s="269">
        <f t="shared" si="46"/>
        <v>-790</v>
      </c>
      <c r="CK26" s="269">
        <f t="shared" si="46"/>
        <v>930</v>
      </c>
      <c r="CL26" s="269">
        <f t="shared" si="46"/>
        <v>2862</v>
      </c>
      <c r="CM26" s="269">
        <f t="shared" si="47"/>
        <v>2399</v>
      </c>
      <c r="CN26" s="269">
        <f t="shared" si="47"/>
        <v>-1243</v>
      </c>
      <c r="CO26" s="269">
        <f t="shared" si="47"/>
        <v>-1017</v>
      </c>
      <c r="CP26" s="386">
        <f t="shared" si="47"/>
        <v>-701</v>
      </c>
      <c r="CQ26" s="386">
        <f t="shared" si="47"/>
        <v>-7383</v>
      </c>
      <c r="CR26" s="386">
        <f t="shared" si="47"/>
        <v>-4756</v>
      </c>
      <c r="CS26" s="348"/>
      <c r="CT26" s="63">
        <f>IF(ISERROR(GETPIVOTDATA("VALUE",'CSS WK pvt'!$I$2,"DT_FILE",CT$8,"CD_CO",CT$6,"TRIM_CAT",TRIM(B26),"TRIM_LINE",A23))=TRUE,0,GETPIVOTDATA("VALUE",'CSS WK pvt'!$I$2,"DT_FILE",CT$8,"CD_CO",CT$6,"TRIM_CAT",TRIM(B26),"TRIM_LINE",A23))</f>
        <v>15954</v>
      </c>
    </row>
    <row r="27" spans="1:98" s="58" customFormat="1" x14ac:dyDescent="0.3">
      <c r="A27" s="144"/>
      <c r="B27" s="59" t="s">
        <v>40</v>
      </c>
      <c r="C27" s="79">
        <v>1109</v>
      </c>
      <c r="D27" s="80">
        <v>1145</v>
      </c>
      <c r="E27" s="80">
        <v>892</v>
      </c>
      <c r="F27" s="80">
        <v>746</v>
      </c>
      <c r="G27" s="80">
        <v>922</v>
      </c>
      <c r="H27" s="80">
        <v>829</v>
      </c>
      <c r="I27" s="80">
        <v>841</v>
      </c>
      <c r="J27" s="80">
        <v>890</v>
      </c>
      <c r="K27" s="80">
        <v>1179</v>
      </c>
      <c r="L27" s="81">
        <v>1231</v>
      </c>
      <c r="M27" s="80">
        <v>1041</v>
      </c>
      <c r="N27" s="80">
        <v>1076</v>
      </c>
      <c r="O27" s="80">
        <v>1274</v>
      </c>
      <c r="P27" s="80">
        <v>1586</v>
      </c>
      <c r="Q27" s="80">
        <v>1129</v>
      </c>
      <c r="R27" s="80">
        <v>1012</v>
      </c>
      <c r="S27" s="80">
        <v>808</v>
      </c>
      <c r="T27" s="80">
        <v>837</v>
      </c>
      <c r="U27" s="200">
        <v>889</v>
      </c>
      <c r="V27" s="200">
        <v>877</v>
      </c>
      <c r="W27" s="200">
        <v>1092</v>
      </c>
      <c r="X27" s="81">
        <v>1077</v>
      </c>
      <c r="Y27" s="200">
        <v>1166</v>
      </c>
      <c r="Z27" s="200">
        <v>1319</v>
      </c>
      <c r="AA27" s="200">
        <v>954</v>
      </c>
      <c r="AB27" s="200">
        <v>811</v>
      </c>
      <c r="AC27" s="200">
        <v>808</v>
      </c>
      <c r="AD27" s="200">
        <v>892</v>
      </c>
      <c r="AE27" s="200">
        <v>953</v>
      </c>
      <c r="AF27" s="200">
        <v>775</v>
      </c>
      <c r="AG27" s="200">
        <v>861</v>
      </c>
      <c r="AH27" s="200">
        <v>1341</v>
      </c>
      <c r="AI27" s="200">
        <v>1380</v>
      </c>
      <c r="AJ27" s="81">
        <v>1203</v>
      </c>
      <c r="AK27" s="293">
        <v>1455</v>
      </c>
      <c r="AL27" s="293">
        <v>1442</v>
      </c>
      <c r="AM27" s="293">
        <v>1246</v>
      </c>
      <c r="AN27" s="293">
        <v>965</v>
      </c>
      <c r="AO27" s="293">
        <v>853</v>
      </c>
      <c r="AP27" s="293">
        <v>994</v>
      </c>
      <c r="AQ27" s="63">
        <v>938</v>
      </c>
      <c r="AR27" s="293">
        <v>988</v>
      </c>
      <c r="AS27" s="293">
        <v>1059</v>
      </c>
      <c r="AT27" s="293">
        <v>1020</v>
      </c>
      <c r="AU27" s="293">
        <v>1091</v>
      </c>
      <c r="AV27" s="310">
        <v>1054</v>
      </c>
      <c r="AW27" s="293">
        <v>1023</v>
      </c>
      <c r="AX27" s="293">
        <v>977</v>
      </c>
      <c r="AY27" s="293"/>
      <c r="AZ27" s="293"/>
      <c r="BA27" s="293"/>
      <c r="BB27" s="293"/>
      <c r="BC27" s="63"/>
      <c r="BD27" s="293"/>
      <c r="BE27" s="293"/>
      <c r="BF27" s="293"/>
      <c r="BG27" s="293"/>
      <c r="BH27" s="310"/>
      <c r="BI27" s="82">
        <f t="shared" si="44"/>
        <v>165</v>
      </c>
      <c r="BJ27" s="83">
        <f t="shared" si="44"/>
        <v>441</v>
      </c>
      <c r="BK27" s="83">
        <f t="shared" si="44"/>
        <v>237</v>
      </c>
      <c r="BL27" s="83">
        <f t="shared" si="44"/>
        <v>266</v>
      </c>
      <c r="BM27" s="83">
        <f t="shared" si="44"/>
        <v>-114</v>
      </c>
      <c r="BN27" s="83">
        <f t="shared" si="44"/>
        <v>8</v>
      </c>
      <c r="BO27" s="83">
        <f t="shared" si="44"/>
        <v>48</v>
      </c>
      <c r="BP27" s="83">
        <f t="shared" si="44"/>
        <v>-13</v>
      </c>
      <c r="BQ27" s="83">
        <f t="shared" si="44"/>
        <v>-87</v>
      </c>
      <c r="BR27" s="406">
        <f t="shared" si="44"/>
        <v>-154</v>
      </c>
      <c r="BS27" s="429">
        <f t="shared" si="45"/>
        <v>125</v>
      </c>
      <c r="BT27" s="83">
        <f t="shared" si="45"/>
        <v>243</v>
      </c>
      <c r="BU27" s="83">
        <f t="shared" si="45"/>
        <v>-320</v>
      </c>
      <c r="BV27" s="83">
        <f t="shared" si="45"/>
        <v>-775</v>
      </c>
      <c r="BW27" s="83">
        <f t="shared" si="45"/>
        <v>-321</v>
      </c>
      <c r="BX27" s="243">
        <f t="shared" si="45"/>
        <v>-120</v>
      </c>
      <c r="BY27" s="243">
        <f t="shared" si="45"/>
        <v>145</v>
      </c>
      <c r="BZ27" s="243">
        <f t="shared" si="45"/>
        <v>-62</v>
      </c>
      <c r="CA27" s="243">
        <f t="shared" si="45"/>
        <v>-28</v>
      </c>
      <c r="CB27" s="269">
        <f t="shared" si="45"/>
        <v>464</v>
      </c>
      <c r="CC27" s="269">
        <f t="shared" si="46"/>
        <v>288</v>
      </c>
      <c r="CD27" s="386">
        <f t="shared" si="46"/>
        <v>126</v>
      </c>
      <c r="CE27" s="355">
        <f t="shared" si="46"/>
        <v>289</v>
      </c>
      <c r="CF27" s="269">
        <f t="shared" si="46"/>
        <v>123</v>
      </c>
      <c r="CG27" s="269">
        <f t="shared" si="46"/>
        <v>292</v>
      </c>
      <c r="CH27" s="269">
        <f t="shared" si="46"/>
        <v>154</v>
      </c>
      <c r="CI27" s="269">
        <f t="shared" si="46"/>
        <v>45</v>
      </c>
      <c r="CJ27" s="269">
        <f t="shared" si="46"/>
        <v>102</v>
      </c>
      <c r="CK27" s="269">
        <f t="shared" si="46"/>
        <v>-15</v>
      </c>
      <c r="CL27" s="269">
        <f t="shared" si="46"/>
        <v>213</v>
      </c>
      <c r="CM27" s="269">
        <f t="shared" si="47"/>
        <v>198</v>
      </c>
      <c r="CN27" s="269">
        <f t="shared" si="47"/>
        <v>-321</v>
      </c>
      <c r="CO27" s="269">
        <f t="shared" si="47"/>
        <v>-289</v>
      </c>
      <c r="CP27" s="386">
        <f t="shared" si="47"/>
        <v>-149</v>
      </c>
      <c r="CQ27" s="386">
        <f t="shared" si="47"/>
        <v>-432</v>
      </c>
      <c r="CR27" s="386">
        <f t="shared" si="47"/>
        <v>-465</v>
      </c>
      <c r="CS27" s="348"/>
      <c r="CT27" s="63">
        <f>IF(ISERROR(GETPIVOTDATA("VALUE",'CSS WK pvt'!$I$2,"DT_FILE",CT$8,"CD_CO",CT$6,"TRIM_CAT",TRIM(B27),"TRIM_LINE",A23))=TRUE,0,GETPIVOTDATA("VALUE",'CSS WK pvt'!$I$2,"DT_FILE",CT$8,"CD_CO",CT$6,"TRIM_CAT",TRIM(B27),"TRIM_LINE",A23))</f>
        <v>977</v>
      </c>
    </row>
    <row r="28" spans="1:98" s="58" customFormat="1" x14ac:dyDescent="0.3">
      <c r="A28" s="144"/>
      <c r="B28" s="59" t="s">
        <v>41</v>
      </c>
      <c r="C28" s="79">
        <v>314</v>
      </c>
      <c r="D28" s="80">
        <v>303</v>
      </c>
      <c r="E28" s="80">
        <v>250</v>
      </c>
      <c r="F28" s="80">
        <v>216</v>
      </c>
      <c r="G28" s="80">
        <v>224</v>
      </c>
      <c r="H28" s="80">
        <v>187</v>
      </c>
      <c r="I28" s="80">
        <v>180</v>
      </c>
      <c r="J28" s="80">
        <v>216</v>
      </c>
      <c r="K28" s="80">
        <v>311</v>
      </c>
      <c r="L28" s="81">
        <v>282</v>
      </c>
      <c r="M28" s="80">
        <v>250</v>
      </c>
      <c r="N28" s="80">
        <v>281</v>
      </c>
      <c r="O28" s="80">
        <v>320</v>
      </c>
      <c r="P28" s="80">
        <v>328</v>
      </c>
      <c r="Q28" s="80">
        <v>304</v>
      </c>
      <c r="R28" s="80">
        <v>268</v>
      </c>
      <c r="S28" s="80">
        <v>212</v>
      </c>
      <c r="T28" s="80">
        <v>232</v>
      </c>
      <c r="U28" s="200">
        <v>247</v>
      </c>
      <c r="V28" s="200">
        <v>271</v>
      </c>
      <c r="W28" s="200">
        <v>339</v>
      </c>
      <c r="X28" s="81">
        <v>290</v>
      </c>
      <c r="Y28" s="200">
        <v>378</v>
      </c>
      <c r="Z28" s="200">
        <v>358</v>
      </c>
      <c r="AA28" s="200">
        <v>266</v>
      </c>
      <c r="AB28" s="200">
        <v>220</v>
      </c>
      <c r="AC28" s="200">
        <v>213</v>
      </c>
      <c r="AD28" s="200">
        <v>251</v>
      </c>
      <c r="AE28" s="200">
        <v>269</v>
      </c>
      <c r="AF28" s="200">
        <v>221</v>
      </c>
      <c r="AG28" s="200">
        <v>211</v>
      </c>
      <c r="AH28" s="200">
        <v>450</v>
      </c>
      <c r="AI28" s="200">
        <v>463</v>
      </c>
      <c r="AJ28" s="81">
        <v>335</v>
      </c>
      <c r="AK28" s="293">
        <v>424</v>
      </c>
      <c r="AL28" s="293">
        <v>444</v>
      </c>
      <c r="AM28" s="293">
        <v>349</v>
      </c>
      <c r="AN28" s="293">
        <v>289</v>
      </c>
      <c r="AO28" s="293">
        <v>261</v>
      </c>
      <c r="AP28" s="293">
        <v>277</v>
      </c>
      <c r="AQ28" s="63">
        <v>258</v>
      </c>
      <c r="AR28" s="293">
        <v>290</v>
      </c>
      <c r="AS28" s="293">
        <v>294</v>
      </c>
      <c r="AT28" s="293">
        <v>270</v>
      </c>
      <c r="AU28" s="293">
        <v>272</v>
      </c>
      <c r="AV28" s="310">
        <v>294</v>
      </c>
      <c r="AW28" s="293">
        <v>277</v>
      </c>
      <c r="AX28" s="293">
        <v>259</v>
      </c>
      <c r="AY28" s="293"/>
      <c r="AZ28" s="293"/>
      <c r="BA28" s="293"/>
      <c r="BB28" s="293"/>
      <c r="BC28" s="63"/>
      <c r="BD28" s="293"/>
      <c r="BE28" s="293"/>
      <c r="BF28" s="293"/>
      <c r="BG28" s="293"/>
      <c r="BH28" s="310"/>
      <c r="BI28" s="82">
        <f t="shared" si="44"/>
        <v>6</v>
      </c>
      <c r="BJ28" s="83">
        <f t="shared" si="44"/>
        <v>25</v>
      </c>
      <c r="BK28" s="83">
        <f t="shared" si="44"/>
        <v>54</v>
      </c>
      <c r="BL28" s="83">
        <f t="shared" si="44"/>
        <v>52</v>
      </c>
      <c r="BM28" s="83">
        <f t="shared" si="44"/>
        <v>-12</v>
      </c>
      <c r="BN28" s="83">
        <f t="shared" si="44"/>
        <v>45</v>
      </c>
      <c r="BO28" s="83">
        <f t="shared" si="44"/>
        <v>67</v>
      </c>
      <c r="BP28" s="83">
        <f t="shared" si="44"/>
        <v>55</v>
      </c>
      <c r="BQ28" s="83">
        <f t="shared" si="44"/>
        <v>28</v>
      </c>
      <c r="BR28" s="406">
        <f t="shared" si="44"/>
        <v>8</v>
      </c>
      <c r="BS28" s="429">
        <f t="shared" si="45"/>
        <v>128</v>
      </c>
      <c r="BT28" s="83">
        <f t="shared" si="45"/>
        <v>77</v>
      </c>
      <c r="BU28" s="83">
        <f t="shared" si="45"/>
        <v>-54</v>
      </c>
      <c r="BV28" s="83">
        <f t="shared" si="45"/>
        <v>-108</v>
      </c>
      <c r="BW28" s="83">
        <f t="shared" si="45"/>
        <v>-91</v>
      </c>
      <c r="BX28" s="243">
        <f t="shared" si="45"/>
        <v>-17</v>
      </c>
      <c r="BY28" s="243">
        <f t="shared" si="45"/>
        <v>57</v>
      </c>
      <c r="BZ28" s="243">
        <f t="shared" si="45"/>
        <v>-11</v>
      </c>
      <c r="CA28" s="243">
        <f t="shared" si="45"/>
        <v>-36</v>
      </c>
      <c r="CB28" s="269">
        <f t="shared" si="45"/>
        <v>179</v>
      </c>
      <c r="CC28" s="269">
        <f t="shared" si="46"/>
        <v>124</v>
      </c>
      <c r="CD28" s="386">
        <f t="shared" si="46"/>
        <v>45</v>
      </c>
      <c r="CE28" s="355">
        <f t="shared" si="46"/>
        <v>46</v>
      </c>
      <c r="CF28" s="269">
        <f t="shared" si="46"/>
        <v>86</v>
      </c>
      <c r="CG28" s="269">
        <f t="shared" si="46"/>
        <v>83</v>
      </c>
      <c r="CH28" s="269">
        <f t="shared" si="46"/>
        <v>69</v>
      </c>
      <c r="CI28" s="269">
        <f t="shared" si="46"/>
        <v>48</v>
      </c>
      <c r="CJ28" s="269">
        <f t="shared" si="46"/>
        <v>26</v>
      </c>
      <c r="CK28" s="269">
        <f t="shared" si="46"/>
        <v>-11</v>
      </c>
      <c r="CL28" s="269">
        <f t="shared" si="46"/>
        <v>69</v>
      </c>
      <c r="CM28" s="269">
        <f t="shared" si="47"/>
        <v>83</v>
      </c>
      <c r="CN28" s="269">
        <f t="shared" si="47"/>
        <v>-180</v>
      </c>
      <c r="CO28" s="269">
        <f t="shared" si="47"/>
        <v>-191</v>
      </c>
      <c r="CP28" s="386">
        <f t="shared" si="47"/>
        <v>-41</v>
      </c>
      <c r="CQ28" s="386">
        <f t="shared" si="47"/>
        <v>-147</v>
      </c>
      <c r="CR28" s="386">
        <f t="shared" si="47"/>
        <v>-185</v>
      </c>
      <c r="CS28" s="348"/>
      <c r="CT28" s="63">
        <f>IF(ISERROR(GETPIVOTDATA("VALUE",'CSS WK pvt'!$I$2,"DT_FILE",CT$8,"CD_CO",CT$6,"TRIM_CAT",TRIM(B28),"TRIM_LINE",A23))=TRUE,0,GETPIVOTDATA("VALUE",'CSS WK pvt'!$I$2,"DT_FILE",CT$8,"CD_CO",CT$6,"TRIM_CAT",TRIM(B28),"TRIM_LINE",A23))</f>
        <v>259</v>
      </c>
    </row>
    <row r="29" spans="1:98" s="72" customFormat="1" x14ac:dyDescent="0.3">
      <c r="A29" s="148"/>
      <c r="B29" s="59" t="s">
        <v>42</v>
      </c>
      <c r="C29" s="136">
        <f t="shared" ref="C29:Q29" si="48">SUM(C24:C28)</f>
        <v>98740</v>
      </c>
      <c r="D29" s="137">
        <f t="shared" si="48"/>
        <v>107457</v>
      </c>
      <c r="E29" s="137">
        <f t="shared" si="48"/>
        <v>93920</v>
      </c>
      <c r="F29" s="137">
        <f t="shared" si="48"/>
        <v>86088</v>
      </c>
      <c r="G29" s="137">
        <f t="shared" si="48"/>
        <v>98943</v>
      </c>
      <c r="H29" s="137">
        <f t="shared" si="48"/>
        <v>106032</v>
      </c>
      <c r="I29" s="137">
        <f t="shared" si="48"/>
        <v>116064</v>
      </c>
      <c r="J29" s="137">
        <f t="shared" si="48"/>
        <v>109864</v>
      </c>
      <c r="K29" s="137">
        <f t="shared" si="48"/>
        <v>114478</v>
      </c>
      <c r="L29" s="138">
        <f t="shared" si="48"/>
        <v>116263</v>
      </c>
      <c r="M29" s="137">
        <f t="shared" si="48"/>
        <v>102397</v>
      </c>
      <c r="N29" s="137">
        <f t="shared" si="48"/>
        <v>119324</v>
      </c>
      <c r="O29" s="137">
        <f t="shared" si="48"/>
        <v>122046</v>
      </c>
      <c r="P29" s="137">
        <f t="shared" si="48"/>
        <v>110372</v>
      </c>
      <c r="Q29" s="137">
        <f t="shared" si="48"/>
        <v>92504</v>
      </c>
      <c r="R29" s="137">
        <v>88035</v>
      </c>
      <c r="S29" s="137">
        <v>90738</v>
      </c>
      <c r="T29" s="137">
        <v>95653</v>
      </c>
      <c r="U29" s="201">
        <v>104784</v>
      </c>
      <c r="V29" s="201">
        <v>94363</v>
      </c>
      <c r="W29" s="201">
        <f>SUM(W24+W25+W26+W27+W28)</f>
        <v>96728</v>
      </c>
      <c r="X29" s="138">
        <f>SUM(X24+X25+X26+X27+X28)</f>
        <v>98034</v>
      </c>
      <c r="Y29" s="201">
        <v>85953</v>
      </c>
      <c r="Z29" s="201">
        <v>99543</v>
      </c>
      <c r="AA29" s="201">
        <v>85255</v>
      </c>
      <c r="AB29" s="201">
        <v>86881</v>
      </c>
      <c r="AC29" s="201">
        <v>82870</v>
      </c>
      <c r="AD29" s="201">
        <v>88221</v>
      </c>
      <c r="AE29" s="201">
        <v>91512</v>
      </c>
      <c r="AF29" s="201">
        <v>93608</v>
      </c>
      <c r="AG29" s="201">
        <v>97234</v>
      </c>
      <c r="AH29" s="201">
        <v>108797</v>
      </c>
      <c r="AI29" s="201">
        <v>95291</v>
      </c>
      <c r="AJ29" s="138">
        <v>96209</v>
      </c>
      <c r="AK29" s="294">
        <v>105175</v>
      </c>
      <c r="AL29" s="294">
        <v>106557</v>
      </c>
      <c r="AM29" s="294">
        <v>99887</v>
      </c>
      <c r="AN29" s="294">
        <v>93700</v>
      </c>
      <c r="AO29" s="294">
        <v>91909</v>
      </c>
      <c r="AP29" s="294">
        <v>91094</v>
      </c>
      <c r="AQ29" s="84">
        <v>95762</v>
      </c>
      <c r="AR29" s="294">
        <v>98027</v>
      </c>
      <c r="AS29" s="294">
        <v>115532</v>
      </c>
      <c r="AT29" s="294">
        <v>102541</v>
      </c>
      <c r="AU29" s="294">
        <v>89455</v>
      </c>
      <c r="AV29" s="311">
        <v>96554</v>
      </c>
      <c r="AW29" s="294">
        <v>107700</v>
      </c>
      <c r="AX29" s="294">
        <v>106834</v>
      </c>
      <c r="AY29" s="294"/>
      <c r="AZ29" s="294"/>
      <c r="BA29" s="294"/>
      <c r="BB29" s="294"/>
      <c r="BC29" s="84"/>
      <c r="BD29" s="294"/>
      <c r="BE29" s="294"/>
      <c r="BF29" s="294"/>
      <c r="BG29" s="294"/>
      <c r="BH29" s="311"/>
      <c r="BI29" s="84">
        <f t="shared" ref="BI29:BM29" si="49">SUM(BI24:BI28)</f>
        <v>23306</v>
      </c>
      <c r="BJ29" s="139">
        <f t="shared" si="49"/>
        <v>2915</v>
      </c>
      <c r="BK29" s="139">
        <f t="shared" si="49"/>
        <v>-1416</v>
      </c>
      <c r="BL29" s="139">
        <f t="shared" si="49"/>
        <v>1947</v>
      </c>
      <c r="BM29" s="139">
        <f t="shared" si="49"/>
        <v>-8205</v>
      </c>
      <c r="BN29" s="139">
        <f t="shared" ref="BN29:BV29" si="50">SUM(BN24:BN28)</f>
        <v>-10379</v>
      </c>
      <c r="BO29" s="139">
        <f t="shared" si="50"/>
        <v>-11280</v>
      </c>
      <c r="BP29" s="139">
        <f t="shared" si="50"/>
        <v>-15501</v>
      </c>
      <c r="BQ29" s="139">
        <f t="shared" si="50"/>
        <v>-17750</v>
      </c>
      <c r="BR29" s="407">
        <f t="shared" si="50"/>
        <v>-18229</v>
      </c>
      <c r="BS29" s="430">
        <f t="shared" si="50"/>
        <v>-16444</v>
      </c>
      <c r="BT29" s="139">
        <f t="shared" si="50"/>
        <v>-19781</v>
      </c>
      <c r="BU29" s="139">
        <f t="shared" si="50"/>
        <v>-36791</v>
      </c>
      <c r="BV29" s="139">
        <f t="shared" si="50"/>
        <v>-23491</v>
      </c>
      <c r="BW29" s="139">
        <f t="shared" ref="BW29:BX29" si="51">SUM(BW24:BW28)</f>
        <v>-9634</v>
      </c>
      <c r="BX29" s="244">
        <f t="shared" si="51"/>
        <v>186</v>
      </c>
      <c r="BY29" s="244">
        <f t="shared" ref="BY29:BZ29" si="52">SUM(BY24:BY28)</f>
        <v>774</v>
      </c>
      <c r="BZ29" s="244">
        <f t="shared" si="52"/>
        <v>-2045</v>
      </c>
      <c r="CA29" s="244">
        <f t="shared" ref="CA29:CB29" si="53">SUM(CA24:CA28)</f>
        <v>-7550</v>
      </c>
      <c r="CB29" s="270">
        <f t="shared" si="53"/>
        <v>14434</v>
      </c>
      <c r="CC29" s="270">
        <f t="shared" ref="CC29:CE29" si="54">SUM(CC24:CC28)</f>
        <v>-1437</v>
      </c>
      <c r="CD29" s="387">
        <f t="shared" si="54"/>
        <v>-1825</v>
      </c>
      <c r="CE29" s="356">
        <f t="shared" si="54"/>
        <v>19222</v>
      </c>
      <c r="CF29" s="270">
        <f t="shared" ref="CF29:CG29" si="55">SUM(CF24:CF28)</f>
        <v>7014</v>
      </c>
      <c r="CG29" s="270">
        <f t="shared" si="55"/>
        <v>14632</v>
      </c>
      <c r="CH29" s="270">
        <f t="shared" ref="CH29" si="56">SUM(CH24:CH28)</f>
        <v>6819</v>
      </c>
      <c r="CI29" s="270">
        <f t="shared" ref="CI29" si="57">SUM(CI24:CI28)</f>
        <v>9039</v>
      </c>
      <c r="CJ29" s="270">
        <f t="shared" ref="CJ29" si="58">SUM(CJ24:CJ28)</f>
        <v>2873</v>
      </c>
      <c r="CK29" s="270">
        <f t="shared" ref="CK29" si="59">SUM(CK24:CK28)</f>
        <v>4250</v>
      </c>
      <c r="CL29" s="270">
        <f t="shared" ref="CL29" si="60">SUM(CL24:CL28)</f>
        <v>4419</v>
      </c>
      <c r="CM29" s="270">
        <f t="shared" ref="CM29" si="61">SUM(CM24:CM28)</f>
        <v>18298</v>
      </c>
      <c r="CN29" s="270">
        <f t="shared" ref="CN29" si="62">SUM(CN24:CN28)</f>
        <v>-6256</v>
      </c>
      <c r="CO29" s="270">
        <f t="shared" ref="CO29" si="63">SUM(CO24:CO28)</f>
        <v>-5836</v>
      </c>
      <c r="CP29" s="387">
        <f t="shared" ref="CP29" si="64">SUM(CP24:CP28)</f>
        <v>345</v>
      </c>
      <c r="CQ29" s="387">
        <f t="shared" ref="CQ29:CR29" si="65">SUM(CQ24:CQ28)</f>
        <v>2525</v>
      </c>
      <c r="CR29" s="387">
        <f t="shared" si="65"/>
        <v>277</v>
      </c>
      <c r="CS29" s="349"/>
      <c r="CT29" s="84">
        <f>SUM(CT24:CT28)</f>
        <v>106834</v>
      </c>
    </row>
    <row r="30" spans="1:98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202"/>
      <c r="V30" s="202"/>
      <c r="W30" s="202"/>
      <c r="X30" s="88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88"/>
      <c r="AK30" s="295"/>
      <c r="AL30" s="295"/>
      <c r="AM30" s="295"/>
      <c r="AN30" s="295"/>
      <c r="AO30" s="295"/>
      <c r="AP30" s="295"/>
      <c r="AQ30" s="89"/>
      <c r="AR30" s="295"/>
      <c r="AS30" s="295"/>
      <c r="AT30" s="295"/>
      <c r="AU30" s="295"/>
      <c r="AV30" s="312"/>
      <c r="AW30" s="295"/>
      <c r="AX30" s="295"/>
      <c r="AY30" s="295"/>
      <c r="AZ30" s="295"/>
      <c r="BA30" s="295"/>
      <c r="BB30" s="295"/>
      <c r="BC30" s="89"/>
      <c r="BD30" s="295"/>
      <c r="BE30" s="295"/>
      <c r="BF30" s="295"/>
      <c r="BG30" s="295"/>
      <c r="BH30" s="312"/>
      <c r="BI30" s="89"/>
      <c r="BJ30" s="90"/>
      <c r="BK30" s="90"/>
      <c r="BL30" s="90"/>
      <c r="BM30" s="90"/>
      <c r="BN30" s="90"/>
      <c r="BO30" s="90"/>
      <c r="BP30" s="90"/>
      <c r="BQ30" s="90"/>
      <c r="BR30" s="408"/>
      <c r="BS30" s="431"/>
      <c r="BT30" s="90"/>
      <c r="BU30" s="90"/>
      <c r="BV30" s="90"/>
      <c r="BW30" s="90"/>
      <c r="BX30" s="245"/>
      <c r="BY30" s="245"/>
      <c r="BZ30" s="245"/>
      <c r="CA30" s="245"/>
      <c r="CB30" s="271"/>
      <c r="CC30" s="271"/>
      <c r="CD30" s="388"/>
      <c r="CE30" s="357"/>
      <c r="CF30" s="271"/>
      <c r="CG30" s="271"/>
      <c r="CH30" s="271"/>
      <c r="CI30" s="271"/>
      <c r="CJ30" s="271"/>
      <c r="CK30" s="271"/>
      <c r="CL30" s="271"/>
      <c r="CM30" s="271"/>
      <c r="CN30" s="271"/>
      <c r="CO30" s="271"/>
      <c r="CP30" s="388"/>
      <c r="CQ30" s="388"/>
      <c r="CR30" s="388"/>
      <c r="CS30" s="348"/>
      <c r="CT30" s="89"/>
    </row>
    <row r="31" spans="1:98" s="58" customFormat="1" x14ac:dyDescent="0.3">
      <c r="A31" s="146"/>
      <c r="B31" s="59" t="s">
        <v>37</v>
      </c>
      <c r="C31" s="79">
        <v>26299</v>
      </c>
      <c r="D31" s="80">
        <v>27624</v>
      </c>
      <c r="E31" s="80">
        <v>30010</v>
      </c>
      <c r="F31" s="80">
        <v>27891</v>
      </c>
      <c r="G31" s="80">
        <v>24752</v>
      </c>
      <c r="H31" s="80">
        <v>26854</v>
      </c>
      <c r="I31" s="80">
        <v>29835</v>
      </c>
      <c r="J31" s="80">
        <v>35870</v>
      </c>
      <c r="K31" s="80">
        <v>35917</v>
      </c>
      <c r="L31" s="81">
        <v>30421</v>
      </c>
      <c r="M31" s="80">
        <v>31434</v>
      </c>
      <c r="N31" s="80">
        <v>28679</v>
      </c>
      <c r="O31" s="80">
        <v>38739</v>
      </c>
      <c r="P31" s="80">
        <v>43660</v>
      </c>
      <c r="Q31" s="80">
        <v>34553</v>
      </c>
      <c r="R31" s="80">
        <v>30348</v>
      </c>
      <c r="S31" s="80">
        <v>25686</v>
      </c>
      <c r="T31" s="80">
        <v>25721</v>
      </c>
      <c r="U31" s="200">
        <v>31108</v>
      </c>
      <c r="V31" s="200">
        <v>38846</v>
      </c>
      <c r="W31" s="200">
        <v>34266</v>
      </c>
      <c r="X31" s="81">
        <v>27508</v>
      </c>
      <c r="Y31" s="200">
        <v>22449</v>
      </c>
      <c r="Z31" s="200">
        <v>22875</v>
      </c>
      <c r="AA31" s="200">
        <v>26564</v>
      </c>
      <c r="AB31" s="200">
        <v>26104</v>
      </c>
      <c r="AC31" s="200">
        <v>22513</v>
      </c>
      <c r="AD31" s="200">
        <v>21667</v>
      </c>
      <c r="AE31" s="200">
        <v>18822</v>
      </c>
      <c r="AF31" s="200">
        <v>20388</v>
      </c>
      <c r="AG31" s="200">
        <v>24626</v>
      </c>
      <c r="AH31" s="200">
        <v>28247</v>
      </c>
      <c r="AI31" s="200">
        <v>33743</v>
      </c>
      <c r="AJ31" s="81">
        <v>27758</v>
      </c>
      <c r="AK31" s="293">
        <v>23138</v>
      </c>
      <c r="AL31" s="293">
        <v>24423</v>
      </c>
      <c r="AM31" s="293">
        <v>24901</v>
      </c>
      <c r="AN31" s="293">
        <v>26842</v>
      </c>
      <c r="AO31" s="293">
        <v>25963</v>
      </c>
      <c r="AP31" s="293">
        <v>26277</v>
      </c>
      <c r="AQ31" s="63">
        <v>22417</v>
      </c>
      <c r="AR31" s="293">
        <v>22933</v>
      </c>
      <c r="AS31" s="293">
        <v>24481</v>
      </c>
      <c r="AT31" s="293">
        <v>30702</v>
      </c>
      <c r="AU31" s="293">
        <v>29108</v>
      </c>
      <c r="AV31" s="310">
        <v>24742</v>
      </c>
      <c r="AW31" s="293">
        <v>23281</v>
      </c>
      <c r="AX31" s="293">
        <v>30180</v>
      </c>
      <c r="AY31" s="293"/>
      <c r="AZ31" s="293"/>
      <c r="BA31" s="293"/>
      <c r="BB31" s="293"/>
      <c r="BC31" s="63"/>
      <c r="BD31" s="293"/>
      <c r="BE31" s="293"/>
      <c r="BF31" s="293"/>
      <c r="BG31" s="293"/>
      <c r="BH31" s="310"/>
      <c r="BI31" s="82">
        <f t="shared" ref="BI31:BR35" si="66">O31-C31</f>
        <v>12440</v>
      </c>
      <c r="BJ31" s="83">
        <f t="shared" si="66"/>
        <v>16036</v>
      </c>
      <c r="BK31" s="83">
        <f t="shared" si="66"/>
        <v>4543</v>
      </c>
      <c r="BL31" s="83">
        <f t="shared" si="66"/>
        <v>2457</v>
      </c>
      <c r="BM31" s="83">
        <f t="shared" si="66"/>
        <v>934</v>
      </c>
      <c r="BN31" s="83">
        <f t="shared" si="66"/>
        <v>-1133</v>
      </c>
      <c r="BO31" s="83">
        <f t="shared" si="66"/>
        <v>1273</v>
      </c>
      <c r="BP31" s="83">
        <f t="shared" si="66"/>
        <v>2976</v>
      </c>
      <c r="BQ31" s="83">
        <f t="shared" si="66"/>
        <v>-1651</v>
      </c>
      <c r="BR31" s="406">
        <f t="shared" si="66"/>
        <v>-2913</v>
      </c>
      <c r="BS31" s="429">
        <f t="shared" ref="BS31:CB35" si="67">Y31-M31</f>
        <v>-8985</v>
      </c>
      <c r="BT31" s="83">
        <f t="shared" si="67"/>
        <v>-5804</v>
      </c>
      <c r="BU31" s="83">
        <f t="shared" si="67"/>
        <v>-12175</v>
      </c>
      <c r="BV31" s="83">
        <f t="shared" si="67"/>
        <v>-17556</v>
      </c>
      <c r="BW31" s="83">
        <f t="shared" si="67"/>
        <v>-12040</v>
      </c>
      <c r="BX31" s="243">
        <f t="shared" si="67"/>
        <v>-8681</v>
      </c>
      <c r="BY31" s="243">
        <f t="shared" si="67"/>
        <v>-6864</v>
      </c>
      <c r="BZ31" s="243">
        <f t="shared" si="67"/>
        <v>-5333</v>
      </c>
      <c r="CA31" s="243">
        <f t="shared" si="67"/>
        <v>-6482</v>
      </c>
      <c r="CB31" s="269">
        <f t="shared" si="67"/>
        <v>-10599</v>
      </c>
      <c r="CC31" s="269">
        <f t="shared" ref="CC31:CL35" si="68">AI31-W31</f>
        <v>-523</v>
      </c>
      <c r="CD31" s="386">
        <f t="shared" si="68"/>
        <v>250</v>
      </c>
      <c r="CE31" s="355">
        <f t="shared" si="68"/>
        <v>689</v>
      </c>
      <c r="CF31" s="269">
        <f t="shared" si="68"/>
        <v>1548</v>
      </c>
      <c r="CG31" s="269">
        <f t="shared" si="68"/>
        <v>-1663</v>
      </c>
      <c r="CH31" s="269">
        <f t="shared" si="68"/>
        <v>738</v>
      </c>
      <c r="CI31" s="269">
        <f t="shared" si="68"/>
        <v>3450</v>
      </c>
      <c r="CJ31" s="269">
        <f t="shared" si="68"/>
        <v>4610</v>
      </c>
      <c r="CK31" s="269">
        <f t="shared" si="68"/>
        <v>3595</v>
      </c>
      <c r="CL31" s="269">
        <f t="shared" si="68"/>
        <v>2545</v>
      </c>
      <c r="CM31" s="269">
        <f t="shared" ref="CM31:CR35" si="69">AS31-AG31</f>
        <v>-145</v>
      </c>
      <c r="CN31" s="269">
        <f t="shared" si="69"/>
        <v>2455</v>
      </c>
      <c r="CO31" s="269">
        <f t="shared" si="69"/>
        <v>-4635</v>
      </c>
      <c r="CP31" s="386">
        <f t="shared" si="69"/>
        <v>-3016</v>
      </c>
      <c r="CQ31" s="386">
        <f t="shared" si="69"/>
        <v>143</v>
      </c>
      <c r="CR31" s="386">
        <f t="shared" si="69"/>
        <v>5757</v>
      </c>
      <c r="CS31" s="348"/>
      <c r="CT31" s="63">
        <f>IF(ISERROR(GETPIVOTDATA("VALUE",'CSS WK pvt'!$I$2,"DT_FILE",CT$8,"CD_CO",CT$6,"TRIM_CAT",TRIM(B31),"TRIM_LINE",A30))=TRUE,0,GETPIVOTDATA("VALUE",'CSS WK pvt'!$I$2,"DT_FILE",CT$8,"CD_CO",CT$6,"TRIM_CAT",TRIM(B31),"TRIM_LINE",A30))</f>
        <v>30180</v>
      </c>
    </row>
    <row r="32" spans="1:98" s="58" customFormat="1" x14ac:dyDescent="0.3">
      <c r="A32" s="146"/>
      <c r="B32" s="59" t="s">
        <v>38</v>
      </c>
      <c r="C32" s="79">
        <v>6377</v>
      </c>
      <c r="D32" s="80">
        <v>6215</v>
      </c>
      <c r="E32" s="80">
        <v>6435</v>
      </c>
      <c r="F32" s="80">
        <v>6384</v>
      </c>
      <c r="G32" s="80">
        <v>5711</v>
      </c>
      <c r="H32" s="80">
        <v>6215</v>
      </c>
      <c r="I32" s="80">
        <v>6942</v>
      </c>
      <c r="J32" s="80">
        <v>7988</v>
      </c>
      <c r="K32" s="80">
        <v>8029</v>
      </c>
      <c r="L32" s="81">
        <v>6929</v>
      </c>
      <c r="M32" s="80">
        <v>6836</v>
      </c>
      <c r="N32" s="80">
        <v>6482</v>
      </c>
      <c r="O32" s="80">
        <v>6892</v>
      </c>
      <c r="P32" s="80">
        <v>7462</v>
      </c>
      <c r="Q32" s="80">
        <v>5960</v>
      </c>
      <c r="R32" s="80">
        <v>5117</v>
      </c>
      <c r="S32" s="80">
        <v>5367</v>
      </c>
      <c r="T32" s="80">
        <v>5103</v>
      </c>
      <c r="U32" s="200">
        <v>5814</v>
      </c>
      <c r="V32" s="200">
        <v>7033</v>
      </c>
      <c r="W32" s="200">
        <v>6368</v>
      </c>
      <c r="X32" s="81">
        <v>5591</v>
      </c>
      <c r="Y32" s="200">
        <v>4588</v>
      </c>
      <c r="Z32" s="200">
        <v>4902</v>
      </c>
      <c r="AA32" s="200">
        <v>5797</v>
      </c>
      <c r="AB32" s="200">
        <v>5229</v>
      </c>
      <c r="AC32" s="200">
        <v>4942</v>
      </c>
      <c r="AD32" s="200">
        <v>4899</v>
      </c>
      <c r="AE32" s="200">
        <v>4478</v>
      </c>
      <c r="AF32" s="200">
        <v>4662</v>
      </c>
      <c r="AG32" s="200">
        <v>5312</v>
      </c>
      <c r="AH32" s="200">
        <v>5311</v>
      </c>
      <c r="AI32" s="200">
        <v>4483</v>
      </c>
      <c r="AJ32" s="81">
        <v>4585</v>
      </c>
      <c r="AK32" s="293">
        <v>4034</v>
      </c>
      <c r="AL32" s="293">
        <v>4820</v>
      </c>
      <c r="AM32" s="293">
        <v>4660</v>
      </c>
      <c r="AN32" s="293">
        <v>5910</v>
      </c>
      <c r="AO32" s="293">
        <v>5863</v>
      </c>
      <c r="AP32" s="293">
        <v>5788</v>
      </c>
      <c r="AQ32" s="63">
        <v>5222</v>
      </c>
      <c r="AR32" s="293">
        <v>5188</v>
      </c>
      <c r="AS32" s="293">
        <v>6174</v>
      </c>
      <c r="AT32" s="293">
        <v>7527</v>
      </c>
      <c r="AU32" s="293">
        <v>7032</v>
      </c>
      <c r="AV32" s="310">
        <v>5829</v>
      </c>
      <c r="AW32" s="293">
        <v>6943</v>
      </c>
      <c r="AX32" s="293">
        <v>8925</v>
      </c>
      <c r="AY32" s="293"/>
      <c r="AZ32" s="293"/>
      <c r="BA32" s="293"/>
      <c r="BB32" s="293"/>
      <c r="BC32" s="63"/>
      <c r="BD32" s="293"/>
      <c r="BE32" s="293"/>
      <c r="BF32" s="293"/>
      <c r="BG32" s="293"/>
      <c r="BH32" s="310"/>
      <c r="BI32" s="82">
        <f t="shared" si="66"/>
        <v>515</v>
      </c>
      <c r="BJ32" s="83">
        <f t="shared" si="66"/>
        <v>1247</v>
      </c>
      <c r="BK32" s="83">
        <f t="shared" si="66"/>
        <v>-475</v>
      </c>
      <c r="BL32" s="83">
        <f t="shared" si="66"/>
        <v>-1267</v>
      </c>
      <c r="BM32" s="83">
        <f t="shared" si="66"/>
        <v>-344</v>
      </c>
      <c r="BN32" s="83">
        <f t="shared" si="66"/>
        <v>-1112</v>
      </c>
      <c r="BO32" s="83">
        <f t="shared" si="66"/>
        <v>-1128</v>
      </c>
      <c r="BP32" s="83">
        <f t="shared" si="66"/>
        <v>-955</v>
      </c>
      <c r="BQ32" s="83">
        <f t="shared" si="66"/>
        <v>-1661</v>
      </c>
      <c r="BR32" s="406">
        <f t="shared" si="66"/>
        <v>-1338</v>
      </c>
      <c r="BS32" s="429">
        <f t="shared" si="67"/>
        <v>-2248</v>
      </c>
      <c r="BT32" s="83">
        <f t="shared" si="67"/>
        <v>-1580</v>
      </c>
      <c r="BU32" s="83">
        <f t="shared" si="67"/>
        <v>-1095</v>
      </c>
      <c r="BV32" s="83">
        <f t="shared" si="67"/>
        <v>-2233</v>
      </c>
      <c r="BW32" s="83">
        <f t="shared" si="67"/>
        <v>-1018</v>
      </c>
      <c r="BX32" s="243">
        <f t="shared" si="67"/>
        <v>-218</v>
      </c>
      <c r="BY32" s="243">
        <f t="shared" si="67"/>
        <v>-889</v>
      </c>
      <c r="BZ32" s="243">
        <f t="shared" si="67"/>
        <v>-441</v>
      </c>
      <c r="CA32" s="243">
        <f t="shared" si="67"/>
        <v>-502</v>
      </c>
      <c r="CB32" s="269">
        <f t="shared" si="67"/>
        <v>-1722</v>
      </c>
      <c r="CC32" s="269">
        <f t="shared" si="68"/>
        <v>-1885</v>
      </c>
      <c r="CD32" s="386">
        <f t="shared" si="68"/>
        <v>-1006</v>
      </c>
      <c r="CE32" s="355">
        <f t="shared" si="68"/>
        <v>-554</v>
      </c>
      <c r="CF32" s="269">
        <f t="shared" si="68"/>
        <v>-82</v>
      </c>
      <c r="CG32" s="269">
        <f t="shared" si="68"/>
        <v>-1137</v>
      </c>
      <c r="CH32" s="269">
        <f t="shared" si="68"/>
        <v>681</v>
      </c>
      <c r="CI32" s="269">
        <f t="shared" si="68"/>
        <v>921</v>
      </c>
      <c r="CJ32" s="269">
        <f t="shared" si="68"/>
        <v>889</v>
      </c>
      <c r="CK32" s="269">
        <f t="shared" si="68"/>
        <v>744</v>
      </c>
      <c r="CL32" s="269">
        <f t="shared" si="68"/>
        <v>526</v>
      </c>
      <c r="CM32" s="269">
        <f t="shared" si="69"/>
        <v>862</v>
      </c>
      <c r="CN32" s="269">
        <f t="shared" si="69"/>
        <v>2216</v>
      </c>
      <c r="CO32" s="269">
        <f t="shared" si="69"/>
        <v>2549</v>
      </c>
      <c r="CP32" s="386">
        <f t="shared" si="69"/>
        <v>1244</v>
      </c>
      <c r="CQ32" s="386">
        <f t="shared" si="69"/>
        <v>2909</v>
      </c>
      <c r="CR32" s="386">
        <f t="shared" si="69"/>
        <v>4105</v>
      </c>
      <c r="CS32" s="348"/>
      <c r="CT32" s="63">
        <f>IF(ISERROR(GETPIVOTDATA("VALUE",'CSS WK pvt'!$I$2,"DT_FILE",CT$8,"CD_CO",CT$6,"TRIM_CAT",TRIM(B32),"TRIM_LINE",A30))=TRUE,0,GETPIVOTDATA("VALUE",'CSS WK pvt'!$I$2,"DT_FILE",CT$8,"CD_CO",CT$6,"TRIM_CAT",TRIM(B32),"TRIM_LINE",A30))</f>
        <v>8925</v>
      </c>
    </row>
    <row r="33" spans="1:98" s="58" customFormat="1" x14ac:dyDescent="0.3">
      <c r="A33" s="146"/>
      <c r="B33" s="59" t="s">
        <v>39</v>
      </c>
      <c r="C33" s="79">
        <v>4299</v>
      </c>
      <c r="D33" s="80">
        <v>5887</v>
      </c>
      <c r="E33" s="80">
        <v>5210</v>
      </c>
      <c r="F33" s="80">
        <v>4939</v>
      </c>
      <c r="G33" s="80">
        <v>3940</v>
      </c>
      <c r="H33" s="80">
        <v>5373</v>
      </c>
      <c r="I33" s="80">
        <v>4586</v>
      </c>
      <c r="J33" s="80">
        <v>4890</v>
      </c>
      <c r="K33" s="80">
        <v>5398</v>
      </c>
      <c r="L33" s="81">
        <v>5652</v>
      </c>
      <c r="M33" s="80">
        <v>5619</v>
      </c>
      <c r="N33" s="80">
        <v>4620</v>
      </c>
      <c r="O33" s="80">
        <v>5539</v>
      </c>
      <c r="P33" s="80">
        <v>8540</v>
      </c>
      <c r="Q33" s="80">
        <v>6492</v>
      </c>
      <c r="R33" s="80">
        <v>4892</v>
      </c>
      <c r="S33" s="80">
        <v>4576</v>
      </c>
      <c r="T33" s="80">
        <v>5238</v>
      </c>
      <c r="U33" s="200">
        <v>3980</v>
      </c>
      <c r="V33" s="200">
        <v>4630</v>
      </c>
      <c r="W33" s="200">
        <v>5071</v>
      </c>
      <c r="X33" s="81">
        <v>5149</v>
      </c>
      <c r="Y33" s="200">
        <v>4636</v>
      </c>
      <c r="Z33" s="200">
        <v>4379</v>
      </c>
      <c r="AA33" s="200">
        <v>4709</v>
      </c>
      <c r="AB33" s="200">
        <v>4500</v>
      </c>
      <c r="AC33" s="200">
        <v>4667</v>
      </c>
      <c r="AD33" s="200">
        <v>4934</v>
      </c>
      <c r="AE33" s="200">
        <v>4768</v>
      </c>
      <c r="AF33" s="200">
        <v>3751</v>
      </c>
      <c r="AG33" s="200">
        <v>4494</v>
      </c>
      <c r="AH33" s="200">
        <v>6492</v>
      </c>
      <c r="AI33" s="200">
        <v>7489</v>
      </c>
      <c r="AJ33" s="81">
        <v>6602</v>
      </c>
      <c r="AK33" s="293">
        <v>5888</v>
      </c>
      <c r="AL33" s="293">
        <v>5625</v>
      </c>
      <c r="AM33" s="293">
        <v>7446</v>
      </c>
      <c r="AN33" s="293">
        <v>6928</v>
      </c>
      <c r="AO33" s="293">
        <v>6013</v>
      </c>
      <c r="AP33" s="293">
        <v>6282</v>
      </c>
      <c r="AQ33" s="63">
        <v>6046</v>
      </c>
      <c r="AR33" s="293">
        <v>6306</v>
      </c>
      <c r="AS33" s="293">
        <v>5779</v>
      </c>
      <c r="AT33" s="293">
        <v>6203</v>
      </c>
      <c r="AU33" s="293">
        <v>5642</v>
      </c>
      <c r="AV33" s="310">
        <v>5391</v>
      </c>
      <c r="AW33" s="293">
        <v>4923</v>
      </c>
      <c r="AX33" s="293">
        <v>5100</v>
      </c>
      <c r="AY33" s="293"/>
      <c r="AZ33" s="293"/>
      <c r="BA33" s="293"/>
      <c r="BB33" s="293"/>
      <c r="BC33" s="63"/>
      <c r="BD33" s="293"/>
      <c r="BE33" s="293"/>
      <c r="BF33" s="293"/>
      <c r="BG33" s="293"/>
      <c r="BH33" s="310"/>
      <c r="BI33" s="82">
        <f t="shared" si="66"/>
        <v>1240</v>
      </c>
      <c r="BJ33" s="83">
        <f t="shared" si="66"/>
        <v>2653</v>
      </c>
      <c r="BK33" s="83">
        <f t="shared" si="66"/>
        <v>1282</v>
      </c>
      <c r="BL33" s="83">
        <f t="shared" si="66"/>
        <v>-47</v>
      </c>
      <c r="BM33" s="83">
        <f t="shared" si="66"/>
        <v>636</v>
      </c>
      <c r="BN33" s="83">
        <f t="shared" si="66"/>
        <v>-135</v>
      </c>
      <c r="BO33" s="83">
        <f t="shared" si="66"/>
        <v>-606</v>
      </c>
      <c r="BP33" s="83">
        <f t="shared" si="66"/>
        <v>-260</v>
      </c>
      <c r="BQ33" s="83">
        <f t="shared" si="66"/>
        <v>-327</v>
      </c>
      <c r="BR33" s="406">
        <f t="shared" si="66"/>
        <v>-503</v>
      </c>
      <c r="BS33" s="429">
        <f t="shared" si="67"/>
        <v>-983</v>
      </c>
      <c r="BT33" s="83">
        <f t="shared" si="67"/>
        <v>-241</v>
      </c>
      <c r="BU33" s="83">
        <f t="shared" si="67"/>
        <v>-830</v>
      </c>
      <c r="BV33" s="83">
        <f t="shared" si="67"/>
        <v>-4040</v>
      </c>
      <c r="BW33" s="83">
        <f t="shared" si="67"/>
        <v>-1825</v>
      </c>
      <c r="BX33" s="243">
        <f t="shared" si="67"/>
        <v>42</v>
      </c>
      <c r="BY33" s="243">
        <f t="shared" si="67"/>
        <v>192</v>
      </c>
      <c r="BZ33" s="243">
        <f t="shared" si="67"/>
        <v>-1487</v>
      </c>
      <c r="CA33" s="243">
        <f t="shared" si="67"/>
        <v>514</v>
      </c>
      <c r="CB33" s="269">
        <f t="shared" si="67"/>
        <v>1862</v>
      </c>
      <c r="CC33" s="269">
        <f t="shared" si="68"/>
        <v>2418</v>
      </c>
      <c r="CD33" s="386">
        <f t="shared" si="68"/>
        <v>1453</v>
      </c>
      <c r="CE33" s="355">
        <f t="shared" si="68"/>
        <v>1252</v>
      </c>
      <c r="CF33" s="269">
        <f t="shared" si="68"/>
        <v>1246</v>
      </c>
      <c r="CG33" s="269">
        <f t="shared" si="68"/>
        <v>2737</v>
      </c>
      <c r="CH33" s="269">
        <f t="shared" si="68"/>
        <v>2428</v>
      </c>
      <c r="CI33" s="269">
        <f t="shared" si="68"/>
        <v>1346</v>
      </c>
      <c r="CJ33" s="269">
        <f t="shared" si="68"/>
        <v>1348</v>
      </c>
      <c r="CK33" s="269">
        <f t="shared" si="68"/>
        <v>1278</v>
      </c>
      <c r="CL33" s="269">
        <f t="shared" si="68"/>
        <v>2555</v>
      </c>
      <c r="CM33" s="269">
        <f t="shared" si="69"/>
        <v>1285</v>
      </c>
      <c r="CN33" s="269">
        <f t="shared" si="69"/>
        <v>-289</v>
      </c>
      <c r="CO33" s="269">
        <f t="shared" si="69"/>
        <v>-1847</v>
      </c>
      <c r="CP33" s="386">
        <f t="shared" si="69"/>
        <v>-1211</v>
      </c>
      <c r="CQ33" s="386">
        <f t="shared" si="69"/>
        <v>-965</v>
      </c>
      <c r="CR33" s="386">
        <f t="shared" si="69"/>
        <v>-525</v>
      </c>
      <c r="CS33" s="348"/>
      <c r="CT33" s="63">
        <f>IF(ISERROR(GETPIVOTDATA("VALUE",'CSS WK pvt'!$I$2,"DT_FILE",CT$8,"CD_CO",CT$6,"TRIM_CAT",TRIM(B33),"TRIM_LINE",A30))=TRUE,0,GETPIVOTDATA("VALUE",'CSS WK pvt'!$I$2,"DT_FILE",CT$8,"CD_CO",CT$6,"TRIM_CAT",TRIM(B33),"TRIM_LINE",A30))</f>
        <v>5100</v>
      </c>
    </row>
    <row r="34" spans="1:98" s="58" customFormat="1" x14ac:dyDescent="0.3">
      <c r="A34" s="146"/>
      <c r="B34" s="59" t="s">
        <v>40</v>
      </c>
      <c r="C34" s="79">
        <v>259</v>
      </c>
      <c r="D34" s="80">
        <v>339</v>
      </c>
      <c r="E34" s="80">
        <v>277</v>
      </c>
      <c r="F34" s="80">
        <v>258</v>
      </c>
      <c r="G34" s="80">
        <v>216</v>
      </c>
      <c r="H34" s="80">
        <v>317</v>
      </c>
      <c r="I34" s="80">
        <v>247</v>
      </c>
      <c r="J34" s="80">
        <v>276</v>
      </c>
      <c r="K34" s="80">
        <v>312</v>
      </c>
      <c r="L34" s="81">
        <v>358</v>
      </c>
      <c r="M34" s="80">
        <v>366</v>
      </c>
      <c r="N34" s="80">
        <v>236</v>
      </c>
      <c r="O34" s="80">
        <v>305</v>
      </c>
      <c r="P34" s="80">
        <v>581</v>
      </c>
      <c r="Q34" s="80">
        <v>552</v>
      </c>
      <c r="R34" s="80">
        <v>385</v>
      </c>
      <c r="S34" s="80">
        <v>271</v>
      </c>
      <c r="T34" s="80">
        <v>269</v>
      </c>
      <c r="U34" s="200">
        <v>246</v>
      </c>
      <c r="V34" s="200">
        <v>273</v>
      </c>
      <c r="W34" s="200">
        <v>294</v>
      </c>
      <c r="X34" s="81">
        <v>289</v>
      </c>
      <c r="Y34" s="200">
        <v>316</v>
      </c>
      <c r="Z34" s="200">
        <v>310</v>
      </c>
      <c r="AA34" s="200">
        <v>312</v>
      </c>
      <c r="AB34" s="200">
        <v>278</v>
      </c>
      <c r="AC34" s="200">
        <v>230</v>
      </c>
      <c r="AD34" s="200">
        <v>259</v>
      </c>
      <c r="AE34" s="200">
        <v>279</v>
      </c>
      <c r="AF34" s="200">
        <v>229</v>
      </c>
      <c r="AG34" s="200">
        <v>263</v>
      </c>
      <c r="AH34" s="200">
        <v>322</v>
      </c>
      <c r="AI34" s="200">
        <v>516</v>
      </c>
      <c r="AJ34" s="81">
        <v>402</v>
      </c>
      <c r="AK34" s="293">
        <v>436</v>
      </c>
      <c r="AL34" s="293">
        <v>381</v>
      </c>
      <c r="AM34" s="293">
        <v>470</v>
      </c>
      <c r="AN34" s="293">
        <v>367</v>
      </c>
      <c r="AO34" s="293">
        <v>349</v>
      </c>
      <c r="AP34" s="293">
        <v>299</v>
      </c>
      <c r="AQ34" s="63">
        <v>308</v>
      </c>
      <c r="AR34" s="293">
        <v>295</v>
      </c>
      <c r="AS34" s="293">
        <v>279</v>
      </c>
      <c r="AT34" s="293">
        <v>326</v>
      </c>
      <c r="AU34" s="293">
        <v>394</v>
      </c>
      <c r="AV34" s="310">
        <v>369</v>
      </c>
      <c r="AW34" s="293">
        <v>321</v>
      </c>
      <c r="AX34" s="293">
        <v>273</v>
      </c>
      <c r="AY34" s="293"/>
      <c r="AZ34" s="293"/>
      <c r="BA34" s="293"/>
      <c r="BB34" s="293"/>
      <c r="BC34" s="63"/>
      <c r="BD34" s="293"/>
      <c r="BE34" s="293"/>
      <c r="BF34" s="293"/>
      <c r="BG34" s="293"/>
      <c r="BH34" s="310"/>
      <c r="BI34" s="82">
        <f t="shared" si="66"/>
        <v>46</v>
      </c>
      <c r="BJ34" s="83">
        <f t="shared" si="66"/>
        <v>242</v>
      </c>
      <c r="BK34" s="83">
        <f t="shared" si="66"/>
        <v>275</v>
      </c>
      <c r="BL34" s="83">
        <f t="shared" si="66"/>
        <v>127</v>
      </c>
      <c r="BM34" s="83">
        <f t="shared" si="66"/>
        <v>55</v>
      </c>
      <c r="BN34" s="83">
        <f t="shared" si="66"/>
        <v>-48</v>
      </c>
      <c r="BO34" s="83">
        <f t="shared" si="66"/>
        <v>-1</v>
      </c>
      <c r="BP34" s="83">
        <f t="shared" si="66"/>
        <v>-3</v>
      </c>
      <c r="BQ34" s="83">
        <f t="shared" si="66"/>
        <v>-18</v>
      </c>
      <c r="BR34" s="406">
        <f t="shared" si="66"/>
        <v>-69</v>
      </c>
      <c r="BS34" s="429">
        <f t="shared" si="67"/>
        <v>-50</v>
      </c>
      <c r="BT34" s="83">
        <f t="shared" si="67"/>
        <v>74</v>
      </c>
      <c r="BU34" s="83">
        <f t="shared" si="67"/>
        <v>7</v>
      </c>
      <c r="BV34" s="83">
        <f t="shared" si="67"/>
        <v>-303</v>
      </c>
      <c r="BW34" s="83">
        <f t="shared" si="67"/>
        <v>-322</v>
      </c>
      <c r="BX34" s="243">
        <f t="shared" si="67"/>
        <v>-126</v>
      </c>
      <c r="BY34" s="243">
        <f t="shared" si="67"/>
        <v>8</v>
      </c>
      <c r="BZ34" s="243">
        <f t="shared" si="67"/>
        <v>-40</v>
      </c>
      <c r="CA34" s="243">
        <f t="shared" si="67"/>
        <v>17</v>
      </c>
      <c r="CB34" s="269">
        <f t="shared" si="67"/>
        <v>49</v>
      </c>
      <c r="CC34" s="269">
        <f t="shared" si="68"/>
        <v>222</v>
      </c>
      <c r="CD34" s="386">
        <f t="shared" si="68"/>
        <v>113</v>
      </c>
      <c r="CE34" s="355">
        <f t="shared" si="68"/>
        <v>120</v>
      </c>
      <c r="CF34" s="269">
        <f t="shared" si="68"/>
        <v>71</v>
      </c>
      <c r="CG34" s="269">
        <f t="shared" si="68"/>
        <v>158</v>
      </c>
      <c r="CH34" s="269">
        <f t="shared" si="68"/>
        <v>89</v>
      </c>
      <c r="CI34" s="269">
        <f t="shared" si="68"/>
        <v>119</v>
      </c>
      <c r="CJ34" s="269">
        <f t="shared" si="68"/>
        <v>40</v>
      </c>
      <c r="CK34" s="269">
        <f t="shared" si="68"/>
        <v>29</v>
      </c>
      <c r="CL34" s="269">
        <f t="shared" si="68"/>
        <v>66</v>
      </c>
      <c r="CM34" s="269">
        <f t="shared" si="69"/>
        <v>16</v>
      </c>
      <c r="CN34" s="269">
        <f t="shared" si="69"/>
        <v>4</v>
      </c>
      <c r="CO34" s="269">
        <f t="shared" si="69"/>
        <v>-122</v>
      </c>
      <c r="CP34" s="386">
        <f t="shared" si="69"/>
        <v>-33</v>
      </c>
      <c r="CQ34" s="386">
        <f t="shared" si="69"/>
        <v>-115</v>
      </c>
      <c r="CR34" s="386">
        <f t="shared" si="69"/>
        <v>-108</v>
      </c>
      <c r="CS34" s="348"/>
      <c r="CT34" s="63">
        <f>IF(ISERROR(GETPIVOTDATA("VALUE",'CSS WK pvt'!$I$2,"DT_FILE",CT$8,"CD_CO",CT$6,"TRIM_CAT",TRIM(B34),"TRIM_LINE",A30))=TRUE,0,GETPIVOTDATA("VALUE",'CSS WK pvt'!$I$2,"DT_FILE",CT$8,"CD_CO",CT$6,"TRIM_CAT",TRIM(B34),"TRIM_LINE",A30))</f>
        <v>273</v>
      </c>
    </row>
    <row r="35" spans="1:98" s="58" customFormat="1" x14ac:dyDescent="0.3">
      <c r="A35" s="146"/>
      <c r="B35" s="59" t="s">
        <v>41</v>
      </c>
      <c r="C35" s="79">
        <v>69</v>
      </c>
      <c r="D35" s="80">
        <v>90</v>
      </c>
      <c r="E35" s="80">
        <v>67</v>
      </c>
      <c r="F35" s="80">
        <v>72</v>
      </c>
      <c r="G35" s="80">
        <v>68</v>
      </c>
      <c r="H35" s="80">
        <v>79</v>
      </c>
      <c r="I35" s="80">
        <v>75</v>
      </c>
      <c r="J35" s="80">
        <v>61</v>
      </c>
      <c r="K35" s="80">
        <v>95</v>
      </c>
      <c r="L35" s="81">
        <v>101</v>
      </c>
      <c r="M35" s="80">
        <v>93</v>
      </c>
      <c r="N35" s="80">
        <v>70</v>
      </c>
      <c r="O35" s="80">
        <v>84</v>
      </c>
      <c r="P35" s="80">
        <v>144</v>
      </c>
      <c r="Q35" s="80">
        <v>133</v>
      </c>
      <c r="R35" s="80">
        <v>123</v>
      </c>
      <c r="S35" s="80">
        <v>79</v>
      </c>
      <c r="T35" s="80">
        <v>78</v>
      </c>
      <c r="U35" s="200">
        <v>76</v>
      </c>
      <c r="V35" s="200">
        <v>80</v>
      </c>
      <c r="W35" s="200">
        <v>83</v>
      </c>
      <c r="X35" s="81">
        <v>107</v>
      </c>
      <c r="Y35" s="200">
        <v>92</v>
      </c>
      <c r="Z35" s="200">
        <v>110</v>
      </c>
      <c r="AA35" s="200">
        <v>91</v>
      </c>
      <c r="AB35" s="200">
        <v>79</v>
      </c>
      <c r="AC35" s="200">
        <v>71</v>
      </c>
      <c r="AD35" s="200">
        <v>76</v>
      </c>
      <c r="AE35" s="200">
        <v>66</v>
      </c>
      <c r="AF35" s="200">
        <v>66</v>
      </c>
      <c r="AG35" s="200">
        <v>65</v>
      </c>
      <c r="AH35" s="200">
        <v>96</v>
      </c>
      <c r="AI35" s="200">
        <v>184</v>
      </c>
      <c r="AJ35" s="81">
        <v>152</v>
      </c>
      <c r="AK35" s="293">
        <v>147</v>
      </c>
      <c r="AL35" s="293">
        <v>136</v>
      </c>
      <c r="AM35" s="293">
        <v>139</v>
      </c>
      <c r="AN35" s="293">
        <v>122</v>
      </c>
      <c r="AO35" s="293">
        <v>94</v>
      </c>
      <c r="AP35" s="293">
        <v>89</v>
      </c>
      <c r="AQ35" s="63">
        <v>77</v>
      </c>
      <c r="AR35" s="293">
        <v>100</v>
      </c>
      <c r="AS35" s="293">
        <v>99</v>
      </c>
      <c r="AT35" s="293">
        <v>119</v>
      </c>
      <c r="AU35" s="293">
        <v>122</v>
      </c>
      <c r="AV35" s="310">
        <v>93</v>
      </c>
      <c r="AW35" s="293">
        <v>92</v>
      </c>
      <c r="AX35" s="293">
        <v>93</v>
      </c>
      <c r="AY35" s="293"/>
      <c r="AZ35" s="293"/>
      <c r="BA35" s="293"/>
      <c r="BB35" s="293"/>
      <c r="BC35" s="63"/>
      <c r="BD35" s="293"/>
      <c r="BE35" s="293"/>
      <c r="BF35" s="293"/>
      <c r="BG35" s="293"/>
      <c r="BH35" s="310"/>
      <c r="BI35" s="82">
        <f t="shared" si="66"/>
        <v>15</v>
      </c>
      <c r="BJ35" s="83">
        <f t="shared" si="66"/>
        <v>54</v>
      </c>
      <c r="BK35" s="83">
        <f t="shared" si="66"/>
        <v>66</v>
      </c>
      <c r="BL35" s="83">
        <f t="shared" si="66"/>
        <v>51</v>
      </c>
      <c r="BM35" s="83">
        <f t="shared" si="66"/>
        <v>11</v>
      </c>
      <c r="BN35" s="83">
        <f t="shared" si="66"/>
        <v>-1</v>
      </c>
      <c r="BO35" s="83">
        <f t="shared" si="66"/>
        <v>1</v>
      </c>
      <c r="BP35" s="83">
        <f t="shared" si="66"/>
        <v>19</v>
      </c>
      <c r="BQ35" s="83">
        <f t="shared" si="66"/>
        <v>-12</v>
      </c>
      <c r="BR35" s="406">
        <f t="shared" si="66"/>
        <v>6</v>
      </c>
      <c r="BS35" s="429">
        <f t="shared" si="67"/>
        <v>-1</v>
      </c>
      <c r="BT35" s="83">
        <f t="shared" si="67"/>
        <v>40</v>
      </c>
      <c r="BU35" s="83">
        <f t="shared" si="67"/>
        <v>7</v>
      </c>
      <c r="BV35" s="83">
        <f t="shared" si="67"/>
        <v>-65</v>
      </c>
      <c r="BW35" s="83">
        <f t="shared" si="67"/>
        <v>-62</v>
      </c>
      <c r="BX35" s="243">
        <f t="shared" si="67"/>
        <v>-47</v>
      </c>
      <c r="BY35" s="243">
        <f t="shared" si="67"/>
        <v>-13</v>
      </c>
      <c r="BZ35" s="243">
        <f t="shared" si="67"/>
        <v>-12</v>
      </c>
      <c r="CA35" s="243">
        <f t="shared" si="67"/>
        <v>-11</v>
      </c>
      <c r="CB35" s="269">
        <f t="shared" si="67"/>
        <v>16</v>
      </c>
      <c r="CC35" s="269">
        <f t="shared" si="68"/>
        <v>101</v>
      </c>
      <c r="CD35" s="386">
        <f t="shared" si="68"/>
        <v>45</v>
      </c>
      <c r="CE35" s="355">
        <f t="shared" si="68"/>
        <v>55</v>
      </c>
      <c r="CF35" s="269">
        <f t="shared" si="68"/>
        <v>26</v>
      </c>
      <c r="CG35" s="269">
        <f t="shared" si="68"/>
        <v>48</v>
      </c>
      <c r="CH35" s="269">
        <f t="shared" si="68"/>
        <v>43</v>
      </c>
      <c r="CI35" s="269">
        <f t="shared" si="68"/>
        <v>23</v>
      </c>
      <c r="CJ35" s="269">
        <f t="shared" si="68"/>
        <v>13</v>
      </c>
      <c r="CK35" s="269">
        <f t="shared" si="68"/>
        <v>11</v>
      </c>
      <c r="CL35" s="269">
        <f t="shared" si="68"/>
        <v>34</v>
      </c>
      <c r="CM35" s="269">
        <f t="shared" si="69"/>
        <v>34</v>
      </c>
      <c r="CN35" s="269">
        <f t="shared" si="69"/>
        <v>23</v>
      </c>
      <c r="CO35" s="269">
        <f t="shared" si="69"/>
        <v>-62</v>
      </c>
      <c r="CP35" s="386">
        <f t="shared" si="69"/>
        <v>-59</v>
      </c>
      <c r="CQ35" s="386">
        <f t="shared" si="69"/>
        <v>-55</v>
      </c>
      <c r="CR35" s="386">
        <f t="shared" si="69"/>
        <v>-43</v>
      </c>
      <c r="CS35" s="348"/>
      <c r="CT35" s="63">
        <f>IF(ISERROR(GETPIVOTDATA("VALUE",'CSS WK pvt'!$I$2,"DT_FILE",CT$8,"CD_CO",CT$6,"TRIM_CAT",TRIM(B35),"TRIM_LINE",A30))=TRUE,0,GETPIVOTDATA("VALUE",'CSS WK pvt'!$I$2,"DT_FILE",CT$8,"CD_CO",CT$6,"TRIM_CAT",TRIM(B35),"TRIM_LINE",A30))</f>
        <v>93</v>
      </c>
    </row>
    <row r="36" spans="1:98" s="72" customFormat="1" x14ac:dyDescent="0.3">
      <c r="A36" s="147"/>
      <c r="B36" s="59" t="s">
        <v>42</v>
      </c>
      <c r="C36" s="136">
        <f t="shared" ref="C36:Q36" si="70">SUM(C31:C35)</f>
        <v>37303</v>
      </c>
      <c r="D36" s="137">
        <f t="shared" si="70"/>
        <v>40155</v>
      </c>
      <c r="E36" s="137">
        <f t="shared" si="70"/>
        <v>41999</v>
      </c>
      <c r="F36" s="137">
        <f t="shared" si="70"/>
        <v>39544</v>
      </c>
      <c r="G36" s="137">
        <f t="shared" si="70"/>
        <v>34687</v>
      </c>
      <c r="H36" s="137">
        <f t="shared" si="70"/>
        <v>38838</v>
      </c>
      <c r="I36" s="137">
        <f t="shared" si="70"/>
        <v>41685</v>
      </c>
      <c r="J36" s="137">
        <f t="shared" si="70"/>
        <v>49085</v>
      </c>
      <c r="K36" s="137">
        <f t="shared" si="70"/>
        <v>49751</v>
      </c>
      <c r="L36" s="138">
        <f t="shared" si="70"/>
        <v>43461</v>
      </c>
      <c r="M36" s="137">
        <f t="shared" si="70"/>
        <v>44348</v>
      </c>
      <c r="N36" s="137">
        <f t="shared" si="70"/>
        <v>40087</v>
      </c>
      <c r="O36" s="137">
        <f t="shared" si="70"/>
        <v>51559</v>
      </c>
      <c r="P36" s="137">
        <f t="shared" si="70"/>
        <v>60387</v>
      </c>
      <c r="Q36" s="137">
        <f t="shared" si="70"/>
        <v>47690</v>
      </c>
      <c r="R36" s="137">
        <v>40865</v>
      </c>
      <c r="S36" s="137">
        <v>35979</v>
      </c>
      <c r="T36" s="137">
        <v>36409</v>
      </c>
      <c r="U36" s="201">
        <v>41224</v>
      </c>
      <c r="V36" s="201">
        <v>50862</v>
      </c>
      <c r="W36" s="201">
        <f>SUM(W31+W32+W33+W34+W35)</f>
        <v>46082</v>
      </c>
      <c r="X36" s="138">
        <f>SUM(X31+X32+X33+X34+X35)</f>
        <v>38644</v>
      </c>
      <c r="Y36" s="201">
        <v>32081</v>
      </c>
      <c r="Z36" s="201">
        <v>32576</v>
      </c>
      <c r="AA36" s="201">
        <v>37473</v>
      </c>
      <c r="AB36" s="201">
        <v>36190</v>
      </c>
      <c r="AC36" s="201">
        <v>32423</v>
      </c>
      <c r="AD36" s="201">
        <v>31835</v>
      </c>
      <c r="AE36" s="201">
        <v>28413</v>
      </c>
      <c r="AF36" s="201">
        <v>29096</v>
      </c>
      <c r="AG36" s="201">
        <v>34760</v>
      </c>
      <c r="AH36" s="201">
        <v>40468</v>
      </c>
      <c r="AI36" s="201">
        <v>46415</v>
      </c>
      <c r="AJ36" s="138">
        <v>39499</v>
      </c>
      <c r="AK36" s="294">
        <v>33643</v>
      </c>
      <c r="AL36" s="294">
        <v>35385</v>
      </c>
      <c r="AM36" s="294">
        <v>37616</v>
      </c>
      <c r="AN36" s="294">
        <v>40169</v>
      </c>
      <c r="AO36" s="294">
        <v>38282</v>
      </c>
      <c r="AP36" s="294">
        <v>38735</v>
      </c>
      <c r="AQ36" s="84">
        <v>34070</v>
      </c>
      <c r="AR36" s="294">
        <v>34822</v>
      </c>
      <c r="AS36" s="294">
        <v>36812</v>
      </c>
      <c r="AT36" s="294">
        <v>44877</v>
      </c>
      <c r="AU36" s="294">
        <v>42298</v>
      </c>
      <c r="AV36" s="311">
        <v>36424</v>
      </c>
      <c r="AW36" s="294">
        <v>35560</v>
      </c>
      <c r="AX36" s="294">
        <v>44571</v>
      </c>
      <c r="AY36" s="294"/>
      <c r="AZ36" s="294"/>
      <c r="BA36" s="294"/>
      <c r="BB36" s="294"/>
      <c r="BC36" s="84"/>
      <c r="BD36" s="294"/>
      <c r="BE36" s="294"/>
      <c r="BF36" s="294"/>
      <c r="BG36" s="294"/>
      <c r="BH36" s="311"/>
      <c r="BI36" s="84">
        <f t="shared" ref="BI36:BM36" si="71">SUM(BI31:BI35)</f>
        <v>14256</v>
      </c>
      <c r="BJ36" s="139">
        <f t="shared" si="71"/>
        <v>20232</v>
      </c>
      <c r="BK36" s="139">
        <f t="shared" si="71"/>
        <v>5691</v>
      </c>
      <c r="BL36" s="139">
        <f t="shared" si="71"/>
        <v>1321</v>
      </c>
      <c r="BM36" s="139">
        <f t="shared" si="71"/>
        <v>1292</v>
      </c>
      <c r="BN36" s="139">
        <f t="shared" ref="BN36:BV36" si="72">SUM(BN31:BN35)</f>
        <v>-2429</v>
      </c>
      <c r="BO36" s="139">
        <f t="shared" si="72"/>
        <v>-461</v>
      </c>
      <c r="BP36" s="139">
        <f t="shared" si="72"/>
        <v>1777</v>
      </c>
      <c r="BQ36" s="139">
        <f t="shared" si="72"/>
        <v>-3669</v>
      </c>
      <c r="BR36" s="407">
        <f t="shared" si="72"/>
        <v>-4817</v>
      </c>
      <c r="BS36" s="430">
        <f t="shared" si="72"/>
        <v>-12267</v>
      </c>
      <c r="BT36" s="139">
        <f t="shared" si="72"/>
        <v>-7511</v>
      </c>
      <c r="BU36" s="139">
        <f t="shared" si="72"/>
        <v>-14086</v>
      </c>
      <c r="BV36" s="139">
        <f t="shared" si="72"/>
        <v>-24197</v>
      </c>
      <c r="BW36" s="139">
        <f t="shared" ref="BW36:BX36" si="73">SUM(BW31:BW35)</f>
        <v>-15267</v>
      </c>
      <c r="BX36" s="244">
        <f t="shared" si="73"/>
        <v>-9030</v>
      </c>
      <c r="BY36" s="244">
        <f t="shared" ref="BY36:BZ36" si="74">SUM(BY31:BY35)</f>
        <v>-7566</v>
      </c>
      <c r="BZ36" s="244">
        <f t="shared" si="74"/>
        <v>-7313</v>
      </c>
      <c r="CA36" s="244">
        <f t="shared" ref="CA36:CB36" si="75">SUM(CA31:CA35)</f>
        <v>-6464</v>
      </c>
      <c r="CB36" s="270">
        <f t="shared" si="75"/>
        <v>-10394</v>
      </c>
      <c r="CC36" s="270">
        <f t="shared" ref="CC36:CE36" si="76">SUM(CC31:CC35)</f>
        <v>333</v>
      </c>
      <c r="CD36" s="387">
        <f t="shared" si="76"/>
        <v>855</v>
      </c>
      <c r="CE36" s="356">
        <f t="shared" si="76"/>
        <v>1562</v>
      </c>
      <c r="CF36" s="270">
        <f t="shared" ref="CF36:CG36" si="77">SUM(CF31:CF35)</f>
        <v>2809</v>
      </c>
      <c r="CG36" s="270">
        <f t="shared" si="77"/>
        <v>143</v>
      </c>
      <c r="CH36" s="270">
        <f t="shared" ref="CH36" si="78">SUM(CH31:CH35)</f>
        <v>3979</v>
      </c>
      <c r="CI36" s="270">
        <f t="shared" ref="CI36" si="79">SUM(CI31:CI35)</f>
        <v>5859</v>
      </c>
      <c r="CJ36" s="270">
        <f t="shared" ref="CJ36" si="80">SUM(CJ31:CJ35)</f>
        <v>6900</v>
      </c>
      <c r="CK36" s="270">
        <f t="shared" ref="CK36" si="81">SUM(CK31:CK35)</f>
        <v>5657</v>
      </c>
      <c r="CL36" s="270">
        <f t="shared" ref="CL36" si="82">SUM(CL31:CL35)</f>
        <v>5726</v>
      </c>
      <c r="CM36" s="270">
        <f t="shared" ref="CM36" si="83">SUM(CM31:CM35)</f>
        <v>2052</v>
      </c>
      <c r="CN36" s="270">
        <f t="shared" ref="CN36" si="84">SUM(CN31:CN35)</f>
        <v>4409</v>
      </c>
      <c r="CO36" s="270">
        <f t="shared" ref="CO36" si="85">SUM(CO31:CO35)</f>
        <v>-4117</v>
      </c>
      <c r="CP36" s="387">
        <f t="shared" ref="CP36" si="86">SUM(CP31:CP35)</f>
        <v>-3075</v>
      </c>
      <c r="CQ36" s="387">
        <f t="shared" ref="CQ36:CR36" si="87">SUM(CQ31:CQ35)</f>
        <v>1917</v>
      </c>
      <c r="CR36" s="387">
        <f t="shared" si="87"/>
        <v>9186</v>
      </c>
      <c r="CS36" s="349"/>
      <c r="CT36" s="84">
        <f>SUM(CT31:CT35)</f>
        <v>44571</v>
      </c>
    </row>
    <row r="37" spans="1:98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202"/>
      <c r="V37" s="202"/>
      <c r="W37" s="202"/>
      <c r="X37" s="88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88"/>
      <c r="AK37" s="295"/>
      <c r="AL37" s="295"/>
      <c r="AM37" s="295"/>
      <c r="AN37" s="295"/>
      <c r="AO37" s="295"/>
      <c r="AP37" s="295"/>
      <c r="AQ37" s="89"/>
      <c r="AR37" s="295"/>
      <c r="AS37" s="295"/>
      <c r="AT37" s="295"/>
      <c r="AU37" s="295"/>
      <c r="AV37" s="312"/>
      <c r="AW37" s="295"/>
      <c r="AX37" s="295"/>
      <c r="AY37" s="295"/>
      <c r="AZ37" s="295"/>
      <c r="BA37" s="295"/>
      <c r="BB37" s="295"/>
      <c r="BC37" s="89"/>
      <c r="BD37" s="295"/>
      <c r="BE37" s="295"/>
      <c r="BF37" s="295"/>
      <c r="BG37" s="295"/>
      <c r="BH37" s="312"/>
      <c r="BI37" s="89"/>
      <c r="BJ37" s="90"/>
      <c r="BK37" s="90"/>
      <c r="BL37" s="90"/>
      <c r="BM37" s="90"/>
      <c r="BN37" s="90"/>
      <c r="BO37" s="90"/>
      <c r="BP37" s="90"/>
      <c r="BQ37" s="90"/>
      <c r="BR37" s="408"/>
      <c r="BS37" s="431"/>
      <c r="BT37" s="90"/>
      <c r="BU37" s="90"/>
      <c r="BV37" s="90"/>
      <c r="BW37" s="90"/>
      <c r="BX37" s="245"/>
      <c r="BY37" s="245"/>
      <c r="BZ37" s="245"/>
      <c r="CA37" s="245"/>
      <c r="CB37" s="271"/>
      <c r="CC37" s="271"/>
      <c r="CD37" s="388"/>
      <c r="CE37" s="357"/>
      <c r="CF37" s="271"/>
      <c r="CG37" s="271"/>
      <c r="CH37" s="271"/>
      <c r="CI37" s="271"/>
      <c r="CJ37" s="271"/>
      <c r="CK37" s="271"/>
      <c r="CL37" s="271"/>
      <c r="CM37" s="271"/>
      <c r="CN37" s="271"/>
      <c r="CO37" s="271"/>
      <c r="CP37" s="388"/>
      <c r="CQ37" s="388"/>
      <c r="CR37" s="388"/>
      <c r="CS37" s="348"/>
      <c r="CT37" s="89"/>
    </row>
    <row r="38" spans="1:98" s="58" customFormat="1" x14ac:dyDescent="0.3">
      <c r="A38" s="146"/>
      <c r="B38" s="59" t="s">
        <v>37</v>
      </c>
      <c r="C38" s="79">
        <v>56403</v>
      </c>
      <c r="D38" s="80">
        <v>56219</v>
      </c>
      <c r="E38" s="80">
        <v>57228</v>
      </c>
      <c r="F38" s="80">
        <v>59697</v>
      </c>
      <c r="G38" s="80">
        <v>60324</v>
      </c>
      <c r="H38" s="80">
        <v>59224</v>
      </c>
      <c r="I38" s="80">
        <v>59350</v>
      </c>
      <c r="J38" s="80">
        <v>61416</v>
      </c>
      <c r="K38" s="80">
        <v>69197</v>
      </c>
      <c r="L38" s="81">
        <v>73085</v>
      </c>
      <c r="M38" s="80">
        <v>75335</v>
      </c>
      <c r="N38" s="80">
        <v>73393</v>
      </c>
      <c r="O38" s="80">
        <v>76989</v>
      </c>
      <c r="P38" s="80">
        <v>86550</v>
      </c>
      <c r="Q38" s="80">
        <v>97908</v>
      </c>
      <c r="R38" s="80">
        <v>100619</v>
      </c>
      <c r="S38" s="80">
        <v>98258</v>
      </c>
      <c r="T38" s="80">
        <v>97263</v>
      </c>
      <c r="U38" s="200">
        <v>97999</v>
      </c>
      <c r="V38" s="200">
        <v>104640</v>
      </c>
      <c r="W38" s="200">
        <v>112141</v>
      </c>
      <c r="X38" s="81">
        <v>115885</v>
      </c>
      <c r="Y38" s="200">
        <v>111471</v>
      </c>
      <c r="Z38" s="200">
        <v>106116</v>
      </c>
      <c r="AA38" s="200">
        <v>99687</v>
      </c>
      <c r="AB38" s="200">
        <v>102460</v>
      </c>
      <c r="AC38" s="200">
        <v>97503</v>
      </c>
      <c r="AD38" s="200">
        <v>92072</v>
      </c>
      <c r="AE38" s="200">
        <v>85728</v>
      </c>
      <c r="AF38" s="200">
        <v>80446</v>
      </c>
      <c r="AG38" s="200">
        <v>77456</v>
      </c>
      <c r="AH38" s="200">
        <v>80504</v>
      </c>
      <c r="AI38" s="200">
        <v>85294</v>
      </c>
      <c r="AJ38" s="81">
        <v>87307</v>
      </c>
      <c r="AK38" s="293">
        <v>88793</v>
      </c>
      <c r="AL38" s="293">
        <v>85231</v>
      </c>
      <c r="AM38" s="293">
        <v>81832</v>
      </c>
      <c r="AN38" s="293">
        <v>77734</v>
      </c>
      <c r="AO38" s="293">
        <v>77882</v>
      </c>
      <c r="AP38" s="293">
        <v>76585</v>
      </c>
      <c r="AQ38" s="63">
        <v>77881</v>
      </c>
      <c r="AR38" s="293">
        <v>73149</v>
      </c>
      <c r="AS38" s="293">
        <v>71455</v>
      </c>
      <c r="AT38" s="293">
        <v>72856</v>
      </c>
      <c r="AU38" s="293">
        <v>76821</v>
      </c>
      <c r="AV38" s="310">
        <v>81583</v>
      </c>
      <c r="AW38" s="293">
        <v>75985</v>
      </c>
      <c r="AX38" s="293">
        <v>74218</v>
      </c>
      <c r="AY38" s="293"/>
      <c r="AZ38" s="293"/>
      <c r="BA38" s="293"/>
      <c r="BB38" s="293"/>
      <c r="BC38" s="63"/>
      <c r="BD38" s="293"/>
      <c r="BE38" s="293"/>
      <c r="BF38" s="293"/>
      <c r="BG38" s="293"/>
      <c r="BH38" s="310"/>
      <c r="BI38" s="82">
        <f t="shared" ref="BI38:BR42" si="88">O38-C38</f>
        <v>20586</v>
      </c>
      <c r="BJ38" s="83">
        <f t="shared" si="88"/>
        <v>30331</v>
      </c>
      <c r="BK38" s="83">
        <f t="shared" si="88"/>
        <v>40680</v>
      </c>
      <c r="BL38" s="83">
        <f t="shared" si="88"/>
        <v>40922</v>
      </c>
      <c r="BM38" s="83">
        <f t="shared" si="88"/>
        <v>37934</v>
      </c>
      <c r="BN38" s="83">
        <f t="shared" si="88"/>
        <v>38039</v>
      </c>
      <c r="BO38" s="83">
        <f t="shared" si="88"/>
        <v>38649</v>
      </c>
      <c r="BP38" s="83">
        <f t="shared" si="88"/>
        <v>43224</v>
      </c>
      <c r="BQ38" s="83">
        <f t="shared" si="88"/>
        <v>42944</v>
      </c>
      <c r="BR38" s="406">
        <f t="shared" si="88"/>
        <v>42800</v>
      </c>
      <c r="BS38" s="429">
        <f t="shared" ref="BS38:CB42" si="89">Y38-M38</f>
        <v>36136</v>
      </c>
      <c r="BT38" s="83">
        <f t="shared" si="89"/>
        <v>32723</v>
      </c>
      <c r="BU38" s="83">
        <f t="shared" si="89"/>
        <v>22698</v>
      </c>
      <c r="BV38" s="83">
        <f t="shared" si="89"/>
        <v>15910</v>
      </c>
      <c r="BW38" s="83">
        <f t="shared" si="89"/>
        <v>-405</v>
      </c>
      <c r="BX38" s="243">
        <f t="shared" si="89"/>
        <v>-8547</v>
      </c>
      <c r="BY38" s="243">
        <f t="shared" si="89"/>
        <v>-12530</v>
      </c>
      <c r="BZ38" s="243">
        <f t="shared" si="89"/>
        <v>-16817</v>
      </c>
      <c r="CA38" s="243">
        <f t="shared" si="89"/>
        <v>-20543</v>
      </c>
      <c r="CB38" s="269">
        <f t="shared" si="89"/>
        <v>-24136</v>
      </c>
      <c r="CC38" s="269">
        <f t="shared" ref="CC38:CL42" si="90">AI38-W38</f>
        <v>-26847</v>
      </c>
      <c r="CD38" s="386">
        <f t="shared" si="90"/>
        <v>-28578</v>
      </c>
      <c r="CE38" s="355">
        <f t="shared" si="90"/>
        <v>-22678</v>
      </c>
      <c r="CF38" s="269">
        <f t="shared" si="90"/>
        <v>-20885</v>
      </c>
      <c r="CG38" s="269">
        <f t="shared" si="90"/>
        <v>-17855</v>
      </c>
      <c r="CH38" s="269">
        <f t="shared" si="90"/>
        <v>-24726</v>
      </c>
      <c r="CI38" s="269">
        <f t="shared" si="90"/>
        <v>-19621</v>
      </c>
      <c r="CJ38" s="269">
        <f t="shared" si="90"/>
        <v>-15487</v>
      </c>
      <c r="CK38" s="269">
        <f t="shared" si="90"/>
        <v>-7847</v>
      </c>
      <c r="CL38" s="269">
        <f t="shared" si="90"/>
        <v>-7297</v>
      </c>
      <c r="CM38" s="269">
        <f t="shared" ref="CM38:CR42" si="91">AS38-AG38</f>
        <v>-6001</v>
      </c>
      <c r="CN38" s="269">
        <f t="shared" si="91"/>
        <v>-7648</v>
      </c>
      <c r="CO38" s="269">
        <f t="shared" si="91"/>
        <v>-8473</v>
      </c>
      <c r="CP38" s="386">
        <f t="shared" si="91"/>
        <v>-5724</v>
      </c>
      <c r="CQ38" s="386">
        <f t="shared" si="91"/>
        <v>-12808</v>
      </c>
      <c r="CR38" s="386">
        <f t="shared" si="91"/>
        <v>-11013</v>
      </c>
      <c r="CS38" s="348"/>
      <c r="CT38" s="63">
        <f>IF(ISERROR(GETPIVOTDATA("VALUE",'CSS WK pvt'!$I$2,"DT_FILE",CT$8,"CD_CO",CT$6,"TRIM_CAT",TRIM(B38),"TRIM_LINE",A37))=TRUE,0,GETPIVOTDATA("VALUE",'CSS WK pvt'!$I$2,"DT_FILE",CT$8,"CD_CO",CT$6,"TRIM_CAT",TRIM(B38),"TRIM_LINE",A37))</f>
        <v>74218</v>
      </c>
    </row>
    <row r="39" spans="1:98" s="58" customFormat="1" x14ac:dyDescent="0.3">
      <c r="A39" s="146"/>
      <c r="B39" s="59" t="s">
        <v>38</v>
      </c>
      <c r="C39" s="79">
        <v>28182</v>
      </c>
      <c r="D39" s="80">
        <v>28184</v>
      </c>
      <c r="E39" s="80">
        <v>27562</v>
      </c>
      <c r="F39" s="80">
        <v>28034</v>
      </c>
      <c r="G39" s="80">
        <v>28240</v>
      </c>
      <c r="H39" s="80">
        <v>28234</v>
      </c>
      <c r="I39" s="80">
        <v>28436</v>
      </c>
      <c r="J39" s="80">
        <v>29211</v>
      </c>
      <c r="K39" s="80">
        <v>31614</v>
      </c>
      <c r="L39" s="81">
        <v>33219</v>
      </c>
      <c r="M39" s="80">
        <v>34653</v>
      </c>
      <c r="N39" s="80">
        <v>34225</v>
      </c>
      <c r="O39" s="80">
        <v>34673</v>
      </c>
      <c r="P39" s="80">
        <v>38379</v>
      </c>
      <c r="Q39" s="80">
        <v>37513</v>
      </c>
      <c r="R39" s="80">
        <v>36924</v>
      </c>
      <c r="S39" s="80">
        <v>38854</v>
      </c>
      <c r="T39" s="80">
        <v>37826</v>
      </c>
      <c r="U39" s="200">
        <v>36788</v>
      </c>
      <c r="V39" s="200">
        <v>36605</v>
      </c>
      <c r="W39" s="200">
        <v>40944</v>
      </c>
      <c r="X39" s="81">
        <v>43778</v>
      </c>
      <c r="Y39" s="200">
        <v>42367</v>
      </c>
      <c r="Z39" s="200">
        <v>43694</v>
      </c>
      <c r="AA39" s="200">
        <v>43820</v>
      </c>
      <c r="AB39" s="200">
        <v>42768</v>
      </c>
      <c r="AC39" s="200">
        <v>43406</v>
      </c>
      <c r="AD39" s="200">
        <v>43487</v>
      </c>
      <c r="AE39" s="200">
        <v>42931</v>
      </c>
      <c r="AF39" s="200">
        <v>42045</v>
      </c>
      <c r="AG39" s="200">
        <v>40017</v>
      </c>
      <c r="AH39" s="200">
        <v>37953</v>
      </c>
      <c r="AI39" s="200">
        <v>32137</v>
      </c>
      <c r="AJ39" s="81">
        <v>37607</v>
      </c>
      <c r="AK39" s="293">
        <v>35086</v>
      </c>
      <c r="AL39" s="293">
        <v>33721</v>
      </c>
      <c r="AM39" s="293">
        <v>34206</v>
      </c>
      <c r="AN39" s="293">
        <v>37080</v>
      </c>
      <c r="AO39" s="293">
        <v>38182</v>
      </c>
      <c r="AP39" s="293">
        <v>38666</v>
      </c>
      <c r="AQ39" s="63">
        <v>37685</v>
      </c>
      <c r="AR39" s="293">
        <v>36288</v>
      </c>
      <c r="AS39" s="293">
        <v>37971</v>
      </c>
      <c r="AT39" s="293">
        <v>37439</v>
      </c>
      <c r="AU39" s="293">
        <v>39247</v>
      </c>
      <c r="AV39" s="310">
        <v>37846</v>
      </c>
      <c r="AW39" s="293">
        <v>41818</v>
      </c>
      <c r="AX39" s="293">
        <v>42021</v>
      </c>
      <c r="AY39" s="293"/>
      <c r="AZ39" s="293"/>
      <c r="BA39" s="293"/>
      <c r="BB39" s="293"/>
      <c r="BC39" s="63"/>
      <c r="BD39" s="293"/>
      <c r="BE39" s="293"/>
      <c r="BF39" s="293"/>
      <c r="BG39" s="293"/>
      <c r="BH39" s="310"/>
      <c r="BI39" s="82">
        <f t="shared" si="88"/>
        <v>6491</v>
      </c>
      <c r="BJ39" s="83">
        <f t="shared" si="88"/>
        <v>10195</v>
      </c>
      <c r="BK39" s="83">
        <f t="shared" si="88"/>
        <v>9951</v>
      </c>
      <c r="BL39" s="83">
        <f t="shared" si="88"/>
        <v>8890</v>
      </c>
      <c r="BM39" s="83">
        <f t="shared" si="88"/>
        <v>10614</v>
      </c>
      <c r="BN39" s="83">
        <f t="shared" si="88"/>
        <v>9592</v>
      </c>
      <c r="BO39" s="83">
        <f t="shared" si="88"/>
        <v>8352</v>
      </c>
      <c r="BP39" s="83">
        <f t="shared" si="88"/>
        <v>7394</v>
      </c>
      <c r="BQ39" s="83">
        <f t="shared" si="88"/>
        <v>9330</v>
      </c>
      <c r="BR39" s="406">
        <f t="shared" si="88"/>
        <v>10559</v>
      </c>
      <c r="BS39" s="429">
        <f t="shared" si="89"/>
        <v>7714</v>
      </c>
      <c r="BT39" s="83">
        <f t="shared" si="89"/>
        <v>9469</v>
      </c>
      <c r="BU39" s="83">
        <f t="shared" si="89"/>
        <v>9147</v>
      </c>
      <c r="BV39" s="83">
        <f t="shared" si="89"/>
        <v>4389</v>
      </c>
      <c r="BW39" s="83">
        <f t="shared" si="89"/>
        <v>5893</v>
      </c>
      <c r="BX39" s="243">
        <f t="shared" si="89"/>
        <v>6563</v>
      </c>
      <c r="BY39" s="243">
        <f t="shared" si="89"/>
        <v>4077</v>
      </c>
      <c r="BZ39" s="243">
        <f t="shared" si="89"/>
        <v>4219</v>
      </c>
      <c r="CA39" s="243">
        <f t="shared" si="89"/>
        <v>3229</v>
      </c>
      <c r="CB39" s="269">
        <f t="shared" si="89"/>
        <v>1348</v>
      </c>
      <c r="CC39" s="269">
        <f t="shared" si="90"/>
        <v>-8807</v>
      </c>
      <c r="CD39" s="386">
        <f t="shared" si="90"/>
        <v>-6171</v>
      </c>
      <c r="CE39" s="355">
        <f t="shared" si="90"/>
        <v>-7281</v>
      </c>
      <c r="CF39" s="269">
        <f t="shared" si="90"/>
        <v>-9973</v>
      </c>
      <c r="CG39" s="269">
        <f t="shared" si="90"/>
        <v>-9614</v>
      </c>
      <c r="CH39" s="269">
        <f t="shared" si="90"/>
        <v>-5688</v>
      </c>
      <c r="CI39" s="269">
        <f t="shared" si="90"/>
        <v>-5224</v>
      </c>
      <c r="CJ39" s="269">
        <f t="shared" si="90"/>
        <v>-4821</v>
      </c>
      <c r="CK39" s="269">
        <f t="shared" si="90"/>
        <v>-5246</v>
      </c>
      <c r="CL39" s="269">
        <f t="shared" si="90"/>
        <v>-5757</v>
      </c>
      <c r="CM39" s="269">
        <f t="shared" si="91"/>
        <v>-2046</v>
      </c>
      <c r="CN39" s="269">
        <f t="shared" si="91"/>
        <v>-514</v>
      </c>
      <c r="CO39" s="269">
        <f t="shared" si="91"/>
        <v>7110</v>
      </c>
      <c r="CP39" s="386">
        <f t="shared" si="91"/>
        <v>239</v>
      </c>
      <c r="CQ39" s="386">
        <f t="shared" si="91"/>
        <v>6732</v>
      </c>
      <c r="CR39" s="386">
        <f t="shared" si="91"/>
        <v>8300</v>
      </c>
      <c r="CS39" s="348"/>
      <c r="CT39" s="63">
        <f>IF(ISERROR(GETPIVOTDATA("VALUE",'CSS WK pvt'!$I$2,"DT_FILE",CT$8,"CD_CO",CT$6,"TRIM_CAT",TRIM(B39),"TRIM_LINE",A37))=TRUE,0,GETPIVOTDATA("VALUE",'CSS WK pvt'!$I$2,"DT_FILE",CT$8,"CD_CO",CT$6,"TRIM_CAT",TRIM(B39),"TRIM_LINE",A37))</f>
        <v>42021</v>
      </c>
    </row>
    <row r="40" spans="1:98" s="58" customFormat="1" x14ac:dyDescent="0.3">
      <c r="A40" s="146"/>
      <c r="B40" s="59" t="s">
        <v>39</v>
      </c>
      <c r="C40" s="79">
        <v>5632</v>
      </c>
      <c r="D40" s="80">
        <v>5748</v>
      </c>
      <c r="E40" s="80">
        <v>6474</v>
      </c>
      <c r="F40" s="80">
        <v>6650</v>
      </c>
      <c r="G40" s="80">
        <v>6822</v>
      </c>
      <c r="H40" s="80">
        <v>6624</v>
      </c>
      <c r="I40" s="80">
        <v>6659</v>
      </c>
      <c r="J40" s="80">
        <v>6651</v>
      </c>
      <c r="K40" s="80">
        <v>6940</v>
      </c>
      <c r="L40" s="81">
        <v>7099</v>
      </c>
      <c r="M40" s="80">
        <v>7404</v>
      </c>
      <c r="N40" s="80">
        <v>6894</v>
      </c>
      <c r="O40" s="80">
        <v>7445</v>
      </c>
      <c r="P40" s="80">
        <v>9900</v>
      </c>
      <c r="Q40" s="80">
        <v>12734</v>
      </c>
      <c r="R40" s="80">
        <v>13173</v>
      </c>
      <c r="S40" s="80">
        <v>12932</v>
      </c>
      <c r="T40" s="80">
        <v>12041</v>
      </c>
      <c r="U40" s="200">
        <v>11408</v>
      </c>
      <c r="V40" s="200">
        <v>10083</v>
      </c>
      <c r="W40" s="200">
        <v>10313</v>
      </c>
      <c r="X40" s="81">
        <v>10738</v>
      </c>
      <c r="Y40" s="200">
        <v>10745</v>
      </c>
      <c r="Z40" s="200">
        <v>10383</v>
      </c>
      <c r="AA40" s="200">
        <v>9767</v>
      </c>
      <c r="AB40" s="200">
        <v>10121</v>
      </c>
      <c r="AC40" s="200">
        <v>9839</v>
      </c>
      <c r="AD40" s="200">
        <v>9915</v>
      </c>
      <c r="AE40" s="200">
        <v>10188</v>
      </c>
      <c r="AF40" s="200">
        <v>10187</v>
      </c>
      <c r="AG40" s="200">
        <v>9449</v>
      </c>
      <c r="AH40" s="200">
        <v>9605</v>
      </c>
      <c r="AI40" s="200">
        <v>9850</v>
      </c>
      <c r="AJ40" s="81">
        <v>10664</v>
      </c>
      <c r="AK40" s="293">
        <v>10701</v>
      </c>
      <c r="AL40" s="293">
        <v>10253</v>
      </c>
      <c r="AM40" s="293">
        <v>9899</v>
      </c>
      <c r="AN40" s="293">
        <v>10290</v>
      </c>
      <c r="AO40" s="293">
        <v>10369</v>
      </c>
      <c r="AP40" s="293">
        <v>10387</v>
      </c>
      <c r="AQ40" s="63">
        <v>10667</v>
      </c>
      <c r="AR40" s="293">
        <v>11099</v>
      </c>
      <c r="AS40" s="293">
        <v>10384</v>
      </c>
      <c r="AT40" s="293">
        <v>10614</v>
      </c>
      <c r="AU40" s="293">
        <v>9447</v>
      </c>
      <c r="AV40" s="310">
        <v>9707</v>
      </c>
      <c r="AW40" s="293">
        <v>9436</v>
      </c>
      <c r="AX40" s="293">
        <v>9082</v>
      </c>
      <c r="AY40" s="293"/>
      <c r="AZ40" s="293"/>
      <c r="BA40" s="293"/>
      <c r="BB40" s="293"/>
      <c r="BC40" s="63"/>
      <c r="BD40" s="293"/>
      <c r="BE40" s="293"/>
      <c r="BF40" s="293"/>
      <c r="BG40" s="293"/>
      <c r="BH40" s="310"/>
      <c r="BI40" s="82">
        <f t="shared" si="88"/>
        <v>1813</v>
      </c>
      <c r="BJ40" s="83">
        <f t="shared" si="88"/>
        <v>4152</v>
      </c>
      <c r="BK40" s="83">
        <f t="shared" si="88"/>
        <v>6260</v>
      </c>
      <c r="BL40" s="83">
        <f t="shared" si="88"/>
        <v>6523</v>
      </c>
      <c r="BM40" s="83">
        <f t="shared" si="88"/>
        <v>6110</v>
      </c>
      <c r="BN40" s="83">
        <f t="shared" si="88"/>
        <v>5417</v>
      </c>
      <c r="BO40" s="83">
        <f t="shared" si="88"/>
        <v>4749</v>
      </c>
      <c r="BP40" s="83">
        <f t="shared" si="88"/>
        <v>3432</v>
      </c>
      <c r="BQ40" s="83">
        <f t="shared" si="88"/>
        <v>3373</v>
      </c>
      <c r="BR40" s="406">
        <f t="shared" si="88"/>
        <v>3639</v>
      </c>
      <c r="BS40" s="429">
        <f t="shared" si="89"/>
        <v>3341</v>
      </c>
      <c r="BT40" s="83">
        <f t="shared" si="89"/>
        <v>3489</v>
      </c>
      <c r="BU40" s="83">
        <f t="shared" si="89"/>
        <v>2322</v>
      </c>
      <c r="BV40" s="83">
        <f t="shared" si="89"/>
        <v>221</v>
      </c>
      <c r="BW40" s="83">
        <f t="shared" si="89"/>
        <v>-2895</v>
      </c>
      <c r="BX40" s="243">
        <f t="shared" si="89"/>
        <v>-3258</v>
      </c>
      <c r="BY40" s="243">
        <f t="shared" si="89"/>
        <v>-2744</v>
      </c>
      <c r="BZ40" s="243">
        <f t="shared" si="89"/>
        <v>-1854</v>
      </c>
      <c r="CA40" s="243">
        <f t="shared" si="89"/>
        <v>-1959</v>
      </c>
      <c r="CB40" s="269">
        <f t="shared" si="89"/>
        <v>-478</v>
      </c>
      <c r="CC40" s="269">
        <f t="shared" si="90"/>
        <v>-463</v>
      </c>
      <c r="CD40" s="386">
        <f t="shared" si="90"/>
        <v>-74</v>
      </c>
      <c r="CE40" s="355">
        <f t="shared" si="90"/>
        <v>-44</v>
      </c>
      <c r="CF40" s="269">
        <f t="shared" si="90"/>
        <v>-130</v>
      </c>
      <c r="CG40" s="269">
        <f t="shared" si="90"/>
        <v>132</v>
      </c>
      <c r="CH40" s="269">
        <f t="shared" si="90"/>
        <v>169</v>
      </c>
      <c r="CI40" s="269">
        <f t="shared" si="90"/>
        <v>530</v>
      </c>
      <c r="CJ40" s="269">
        <f t="shared" si="90"/>
        <v>472</v>
      </c>
      <c r="CK40" s="269">
        <f t="shared" si="90"/>
        <v>479</v>
      </c>
      <c r="CL40" s="269">
        <f t="shared" si="90"/>
        <v>912</v>
      </c>
      <c r="CM40" s="269">
        <f t="shared" si="91"/>
        <v>935</v>
      </c>
      <c r="CN40" s="269">
        <f t="shared" si="91"/>
        <v>1009</v>
      </c>
      <c r="CO40" s="269">
        <f t="shared" si="91"/>
        <v>-403</v>
      </c>
      <c r="CP40" s="386">
        <f t="shared" si="91"/>
        <v>-957</v>
      </c>
      <c r="CQ40" s="386">
        <f t="shared" si="91"/>
        <v>-1265</v>
      </c>
      <c r="CR40" s="386">
        <f t="shared" si="91"/>
        <v>-1171</v>
      </c>
      <c r="CS40" s="348"/>
      <c r="CT40" s="63">
        <f>IF(ISERROR(GETPIVOTDATA("VALUE",'CSS WK pvt'!$I$2,"DT_FILE",CT$8,"CD_CO",CT$6,"TRIM_CAT",TRIM(B40),"TRIM_LINE",A37))=TRUE,0,GETPIVOTDATA("VALUE",'CSS WK pvt'!$I$2,"DT_FILE",CT$8,"CD_CO",CT$6,"TRIM_CAT",TRIM(B40),"TRIM_LINE",A37))</f>
        <v>9082</v>
      </c>
    </row>
    <row r="41" spans="1:98" s="58" customFormat="1" x14ac:dyDescent="0.3">
      <c r="A41" s="146"/>
      <c r="B41" s="59" t="s">
        <v>40</v>
      </c>
      <c r="C41" s="79">
        <v>304</v>
      </c>
      <c r="D41" s="80">
        <v>303</v>
      </c>
      <c r="E41" s="80">
        <v>306</v>
      </c>
      <c r="F41" s="80">
        <v>315</v>
      </c>
      <c r="G41" s="80">
        <v>305</v>
      </c>
      <c r="H41" s="80">
        <v>307</v>
      </c>
      <c r="I41" s="80">
        <v>320</v>
      </c>
      <c r="J41" s="80">
        <v>310</v>
      </c>
      <c r="K41" s="80">
        <v>328</v>
      </c>
      <c r="L41" s="81">
        <v>335</v>
      </c>
      <c r="M41" s="80">
        <v>334</v>
      </c>
      <c r="N41" s="80">
        <v>356</v>
      </c>
      <c r="O41" s="80">
        <v>370</v>
      </c>
      <c r="P41" s="80">
        <v>485</v>
      </c>
      <c r="Q41" s="80">
        <v>690</v>
      </c>
      <c r="R41" s="80">
        <v>736</v>
      </c>
      <c r="S41" s="80">
        <v>672</v>
      </c>
      <c r="T41" s="80">
        <v>674</v>
      </c>
      <c r="U41" s="200">
        <v>572</v>
      </c>
      <c r="V41" s="200">
        <v>537</v>
      </c>
      <c r="W41" s="200">
        <v>533</v>
      </c>
      <c r="X41" s="81">
        <v>557</v>
      </c>
      <c r="Y41" s="200">
        <v>564</v>
      </c>
      <c r="Z41" s="200">
        <v>562</v>
      </c>
      <c r="AA41" s="200">
        <v>485</v>
      </c>
      <c r="AB41" s="200">
        <v>499</v>
      </c>
      <c r="AC41" s="200">
        <v>439</v>
      </c>
      <c r="AD41" s="200">
        <v>433</v>
      </c>
      <c r="AE41" s="200">
        <v>430</v>
      </c>
      <c r="AF41" s="200">
        <v>422</v>
      </c>
      <c r="AG41" s="200">
        <v>382</v>
      </c>
      <c r="AH41" s="200">
        <v>430</v>
      </c>
      <c r="AI41" s="200">
        <v>465</v>
      </c>
      <c r="AJ41" s="81">
        <v>476</v>
      </c>
      <c r="AK41" s="293">
        <v>563</v>
      </c>
      <c r="AL41" s="293">
        <v>512</v>
      </c>
      <c r="AM41" s="293">
        <v>452</v>
      </c>
      <c r="AN41" s="293">
        <v>462</v>
      </c>
      <c r="AO41" s="293">
        <v>492</v>
      </c>
      <c r="AP41" s="293">
        <v>475</v>
      </c>
      <c r="AQ41" s="63">
        <v>453</v>
      </c>
      <c r="AR41" s="293">
        <v>471</v>
      </c>
      <c r="AS41" s="293">
        <v>465</v>
      </c>
      <c r="AT41" s="293">
        <v>475</v>
      </c>
      <c r="AU41" s="293">
        <v>464</v>
      </c>
      <c r="AV41" s="310">
        <v>485</v>
      </c>
      <c r="AW41" s="293">
        <v>467</v>
      </c>
      <c r="AX41" s="293">
        <v>440</v>
      </c>
      <c r="AY41" s="293"/>
      <c r="AZ41" s="293"/>
      <c r="BA41" s="293"/>
      <c r="BB41" s="293"/>
      <c r="BC41" s="63"/>
      <c r="BD41" s="293"/>
      <c r="BE41" s="293"/>
      <c r="BF41" s="293"/>
      <c r="BG41" s="293"/>
      <c r="BH41" s="310"/>
      <c r="BI41" s="82">
        <f t="shared" si="88"/>
        <v>66</v>
      </c>
      <c r="BJ41" s="83">
        <f t="shared" si="88"/>
        <v>182</v>
      </c>
      <c r="BK41" s="83">
        <f t="shared" si="88"/>
        <v>384</v>
      </c>
      <c r="BL41" s="83">
        <f t="shared" si="88"/>
        <v>421</v>
      </c>
      <c r="BM41" s="83">
        <f t="shared" si="88"/>
        <v>367</v>
      </c>
      <c r="BN41" s="83">
        <f t="shared" si="88"/>
        <v>367</v>
      </c>
      <c r="BO41" s="83">
        <f t="shared" si="88"/>
        <v>252</v>
      </c>
      <c r="BP41" s="83">
        <f t="shared" si="88"/>
        <v>227</v>
      </c>
      <c r="BQ41" s="83">
        <f t="shared" si="88"/>
        <v>205</v>
      </c>
      <c r="BR41" s="406">
        <f t="shared" si="88"/>
        <v>222</v>
      </c>
      <c r="BS41" s="429">
        <f t="shared" si="89"/>
        <v>230</v>
      </c>
      <c r="BT41" s="83">
        <f t="shared" si="89"/>
        <v>206</v>
      </c>
      <c r="BU41" s="83">
        <f t="shared" si="89"/>
        <v>115</v>
      </c>
      <c r="BV41" s="83">
        <f t="shared" si="89"/>
        <v>14</v>
      </c>
      <c r="BW41" s="83">
        <f t="shared" si="89"/>
        <v>-251</v>
      </c>
      <c r="BX41" s="243">
        <f t="shared" si="89"/>
        <v>-303</v>
      </c>
      <c r="BY41" s="243">
        <f t="shared" si="89"/>
        <v>-242</v>
      </c>
      <c r="BZ41" s="243">
        <f t="shared" si="89"/>
        <v>-252</v>
      </c>
      <c r="CA41" s="243">
        <f t="shared" si="89"/>
        <v>-190</v>
      </c>
      <c r="CB41" s="269">
        <f t="shared" si="89"/>
        <v>-107</v>
      </c>
      <c r="CC41" s="269">
        <f t="shared" si="90"/>
        <v>-68</v>
      </c>
      <c r="CD41" s="386">
        <f t="shared" si="90"/>
        <v>-81</v>
      </c>
      <c r="CE41" s="355">
        <f t="shared" si="90"/>
        <v>-1</v>
      </c>
      <c r="CF41" s="269">
        <f t="shared" si="90"/>
        <v>-50</v>
      </c>
      <c r="CG41" s="269">
        <f t="shared" si="90"/>
        <v>-33</v>
      </c>
      <c r="CH41" s="269">
        <f t="shared" si="90"/>
        <v>-37</v>
      </c>
      <c r="CI41" s="269">
        <f t="shared" si="90"/>
        <v>53</v>
      </c>
      <c r="CJ41" s="269">
        <f t="shared" si="90"/>
        <v>42</v>
      </c>
      <c r="CK41" s="269">
        <f t="shared" si="90"/>
        <v>23</v>
      </c>
      <c r="CL41" s="269">
        <f t="shared" si="90"/>
        <v>49</v>
      </c>
      <c r="CM41" s="269">
        <f t="shared" si="91"/>
        <v>83</v>
      </c>
      <c r="CN41" s="269">
        <f t="shared" si="91"/>
        <v>45</v>
      </c>
      <c r="CO41" s="269">
        <f t="shared" si="91"/>
        <v>-1</v>
      </c>
      <c r="CP41" s="386">
        <f t="shared" si="91"/>
        <v>9</v>
      </c>
      <c r="CQ41" s="386">
        <f t="shared" si="91"/>
        <v>-96</v>
      </c>
      <c r="CR41" s="386">
        <f t="shared" si="91"/>
        <v>-72</v>
      </c>
      <c r="CS41" s="348"/>
      <c r="CT41" s="63">
        <f>IF(ISERROR(GETPIVOTDATA("VALUE",'CSS WK pvt'!$I$2,"DT_FILE",CT$8,"CD_CO",CT$6,"TRIM_CAT",TRIM(B41),"TRIM_LINE",A37))=TRUE,0,GETPIVOTDATA("VALUE",'CSS WK pvt'!$I$2,"DT_FILE",CT$8,"CD_CO",CT$6,"TRIM_CAT",TRIM(B41),"TRIM_LINE",A37))</f>
        <v>440</v>
      </c>
    </row>
    <row r="42" spans="1:98" s="58" customFormat="1" x14ac:dyDescent="0.3">
      <c r="A42" s="146"/>
      <c r="B42" s="59" t="s">
        <v>41</v>
      </c>
      <c r="C42" s="79">
        <v>83</v>
      </c>
      <c r="D42" s="80">
        <v>83</v>
      </c>
      <c r="E42" s="80">
        <v>84</v>
      </c>
      <c r="F42" s="80">
        <v>71</v>
      </c>
      <c r="G42" s="80">
        <v>75</v>
      </c>
      <c r="H42" s="80">
        <v>80</v>
      </c>
      <c r="I42" s="80">
        <v>86</v>
      </c>
      <c r="J42" s="80">
        <v>81</v>
      </c>
      <c r="K42" s="80">
        <v>84</v>
      </c>
      <c r="L42" s="81">
        <v>93</v>
      </c>
      <c r="M42" s="80">
        <v>111</v>
      </c>
      <c r="N42" s="80">
        <v>93</v>
      </c>
      <c r="O42" s="80">
        <v>99</v>
      </c>
      <c r="P42" s="80">
        <v>126</v>
      </c>
      <c r="Q42" s="80">
        <v>172</v>
      </c>
      <c r="R42" s="80">
        <v>185</v>
      </c>
      <c r="S42" s="80">
        <v>165</v>
      </c>
      <c r="T42" s="80">
        <v>158</v>
      </c>
      <c r="U42" s="200">
        <v>129</v>
      </c>
      <c r="V42" s="200">
        <v>125</v>
      </c>
      <c r="W42" s="200">
        <v>117</v>
      </c>
      <c r="X42" s="81">
        <v>122</v>
      </c>
      <c r="Y42" s="200">
        <v>135</v>
      </c>
      <c r="Z42" s="200">
        <v>128</v>
      </c>
      <c r="AA42" s="200">
        <v>116</v>
      </c>
      <c r="AB42" s="200">
        <v>119</v>
      </c>
      <c r="AC42" s="200">
        <v>119</v>
      </c>
      <c r="AD42" s="200">
        <v>121</v>
      </c>
      <c r="AE42" s="200">
        <v>121</v>
      </c>
      <c r="AF42" s="200">
        <v>116</v>
      </c>
      <c r="AG42" s="200">
        <v>107</v>
      </c>
      <c r="AH42" s="200">
        <v>115</v>
      </c>
      <c r="AI42" s="200">
        <v>134</v>
      </c>
      <c r="AJ42" s="81">
        <v>150</v>
      </c>
      <c r="AK42" s="293">
        <v>212</v>
      </c>
      <c r="AL42" s="293">
        <v>159</v>
      </c>
      <c r="AM42" s="293">
        <v>159</v>
      </c>
      <c r="AN42" s="293">
        <v>137</v>
      </c>
      <c r="AO42" s="293">
        <v>150</v>
      </c>
      <c r="AP42" s="293">
        <v>145</v>
      </c>
      <c r="AQ42" s="63">
        <v>151</v>
      </c>
      <c r="AR42" s="293">
        <v>134</v>
      </c>
      <c r="AS42" s="293">
        <v>147</v>
      </c>
      <c r="AT42" s="293">
        <v>151</v>
      </c>
      <c r="AU42" s="293">
        <v>156</v>
      </c>
      <c r="AV42" s="310">
        <v>160</v>
      </c>
      <c r="AW42" s="293">
        <v>146</v>
      </c>
      <c r="AX42" s="293">
        <v>146</v>
      </c>
      <c r="AY42" s="293"/>
      <c r="AZ42" s="293"/>
      <c r="BA42" s="293"/>
      <c r="BB42" s="293"/>
      <c r="BC42" s="63"/>
      <c r="BD42" s="293"/>
      <c r="BE42" s="293"/>
      <c r="BF42" s="293"/>
      <c r="BG42" s="293"/>
      <c r="BH42" s="310"/>
      <c r="BI42" s="82">
        <f t="shared" si="88"/>
        <v>16</v>
      </c>
      <c r="BJ42" s="83">
        <f t="shared" si="88"/>
        <v>43</v>
      </c>
      <c r="BK42" s="83">
        <f t="shared" si="88"/>
        <v>88</v>
      </c>
      <c r="BL42" s="83">
        <f t="shared" si="88"/>
        <v>114</v>
      </c>
      <c r="BM42" s="83">
        <f t="shared" si="88"/>
        <v>90</v>
      </c>
      <c r="BN42" s="83">
        <f t="shared" si="88"/>
        <v>78</v>
      </c>
      <c r="BO42" s="83">
        <f t="shared" si="88"/>
        <v>43</v>
      </c>
      <c r="BP42" s="83">
        <f t="shared" si="88"/>
        <v>44</v>
      </c>
      <c r="BQ42" s="83">
        <f t="shared" si="88"/>
        <v>33</v>
      </c>
      <c r="BR42" s="406">
        <f t="shared" si="88"/>
        <v>29</v>
      </c>
      <c r="BS42" s="429">
        <f t="shared" si="89"/>
        <v>24</v>
      </c>
      <c r="BT42" s="83">
        <f t="shared" si="89"/>
        <v>35</v>
      </c>
      <c r="BU42" s="83">
        <f t="shared" si="89"/>
        <v>17</v>
      </c>
      <c r="BV42" s="83">
        <f t="shared" si="89"/>
        <v>-7</v>
      </c>
      <c r="BW42" s="83">
        <f t="shared" si="89"/>
        <v>-53</v>
      </c>
      <c r="BX42" s="243">
        <f t="shared" si="89"/>
        <v>-64</v>
      </c>
      <c r="BY42" s="243">
        <f t="shared" si="89"/>
        <v>-44</v>
      </c>
      <c r="BZ42" s="243">
        <f t="shared" si="89"/>
        <v>-42</v>
      </c>
      <c r="CA42" s="243">
        <f t="shared" si="89"/>
        <v>-22</v>
      </c>
      <c r="CB42" s="269">
        <f t="shared" si="89"/>
        <v>-10</v>
      </c>
      <c r="CC42" s="269">
        <f t="shared" si="90"/>
        <v>17</v>
      </c>
      <c r="CD42" s="386">
        <f t="shared" si="90"/>
        <v>28</v>
      </c>
      <c r="CE42" s="355">
        <f t="shared" si="90"/>
        <v>77</v>
      </c>
      <c r="CF42" s="269">
        <f t="shared" si="90"/>
        <v>31</v>
      </c>
      <c r="CG42" s="269">
        <f t="shared" si="90"/>
        <v>43</v>
      </c>
      <c r="CH42" s="269">
        <f t="shared" si="90"/>
        <v>18</v>
      </c>
      <c r="CI42" s="269">
        <f t="shared" si="90"/>
        <v>31</v>
      </c>
      <c r="CJ42" s="269">
        <f t="shared" si="90"/>
        <v>24</v>
      </c>
      <c r="CK42" s="269">
        <f t="shared" si="90"/>
        <v>30</v>
      </c>
      <c r="CL42" s="269">
        <f t="shared" si="90"/>
        <v>18</v>
      </c>
      <c r="CM42" s="269">
        <f t="shared" si="91"/>
        <v>40</v>
      </c>
      <c r="CN42" s="269">
        <f t="shared" si="91"/>
        <v>36</v>
      </c>
      <c r="CO42" s="269">
        <f t="shared" si="91"/>
        <v>22</v>
      </c>
      <c r="CP42" s="386">
        <f t="shared" si="91"/>
        <v>10</v>
      </c>
      <c r="CQ42" s="386">
        <f t="shared" si="91"/>
        <v>-66</v>
      </c>
      <c r="CR42" s="386">
        <f t="shared" si="91"/>
        <v>-13</v>
      </c>
      <c r="CS42" s="348"/>
      <c r="CT42" s="63">
        <f>IF(ISERROR(GETPIVOTDATA("VALUE",'CSS WK pvt'!$I$2,"DT_FILE",CT$8,"CD_CO",CT$6,"TRIM_CAT",TRIM(B42),"TRIM_LINE",A37))=TRUE,0,GETPIVOTDATA("VALUE",'CSS WK pvt'!$I$2,"DT_FILE",CT$8,"CD_CO",CT$6,"TRIM_CAT",TRIM(B42),"TRIM_LINE",A37))</f>
        <v>146</v>
      </c>
    </row>
    <row r="43" spans="1:98" s="72" customFormat="1" ht="15" thickBot="1" x14ac:dyDescent="0.35">
      <c r="A43" s="147"/>
      <c r="B43" s="66" t="s">
        <v>42</v>
      </c>
      <c r="C43" s="67">
        <f t="shared" ref="C43:Q43" si="92">SUM(C38:C42)</f>
        <v>90604</v>
      </c>
      <c r="D43" s="68">
        <f t="shared" si="92"/>
        <v>90537</v>
      </c>
      <c r="E43" s="68">
        <f t="shared" si="92"/>
        <v>91654</v>
      </c>
      <c r="F43" s="68">
        <f t="shared" si="92"/>
        <v>94767</v>
      </c>
      <c r="G43" s="68">
        <f t="shared" si="92"/>
        <v>95766</v>
      </c>
      <c r="H43" s="68">
        <f t="shared" si="92"/>
        <v>94469</v>
      </c>
      <c r="I43" s="68">
        <f t="shared" si="92"/>
        <v>94851</v>
      </c>
      <c r="J43" s="68">
        <f t="shared" si="92"/>
        <v>97669</v>
      </c>
      <c r="K43" s="68">
        <f t="shared" si="92"/>
        <v>108163</v>
      </c>
      <c r="L43" s="69">
        <f t="shared" si="92"/>
        <v>113831</v>
      </c>
      <c r="M43" s="68">
        <f t="shared" si="92"/>
        <v>117837</v>
      </c>
      <c r="N43" s="68">
        <f t="shared" si="92"/>
        <v>114961</v>
      </c>
      <c r="O43" s="68">
        <f t="shared" si="92"/>
        <v>119576</v>
      </c>
      <c r="P43" s="68">
        <f t="shared" si="92"/>
        <v>135440</v>
      </c>
      <c r="Q43" s="68">
        <f t="shared" si="92"/>
        <v>149017</v>
      </c>
      <c r="R43" s="68">
        <v>151637</v>
      </c>
      <c r="S43" s="68">
        <v>150881</v>
      </c>
      <c r="T43" s="68">
        <v>147962</v>
      </c>
      <c r="U43" s="198">
        <v>146896</v>
      </c>
      <c r="V43" s="198">
        <v>151990</v>
      </c>
      <c r="W43" s="198">
        <f>SUM(W38+W39+W40+W41+W42)</f>
        <v>164048</v>
      </c>
      <c r="X43" s="69">
        <f>SUM(X38+X39+X40+X41+X42)</f>
        <v>171080</v>
      </c>
      <c r="Y43" s="198">
        <v>165282</v>
      </c>
      <c r="Z43" s="198">
        <v>160883</v>
      </c>
      <c r="AA43" s="198">
        <v>153875</v>
      </c>
      <c r="AB43" s="198">
        <v>155967</v>
      </c>
      <c r="AC43" s="198">
        <v>151306</v>
      </c>
      <c r="AD43" s="198">
        <v>146028</v>
      </c>
      <c r="AE43" s="198">
        <v>139398</v>
      </c>
      <c r="AF43" s="198">
        <v>133216</v>
      </c>
      <c r="AG43" s="198">
        <v>127411</v>
      </c>
      <c r="AH43" s="198">
        <v>128607</v>
      </c>
      <c r="AI43" s="198">
        <v>127880</v>
      </c>
      <c r="AJ43" s="69">
        <v>136204</v>
      </c>
      <c r="AK43" s="291">
        <v>135355</v>
      </c>
      <c r="AL43" s="291">
        <v>129876</v>
      </c>
      <c r="AM43" s="291">
        <v>126548</v>
      </c>
      <c r="AN43" s="291">
        <v>125703</v>
      </c>
      <c r="AO43" s="291">
        <v>127075</v>
      </c>
      <c r="AP43" s="291">
        <v>126258</v>
      </c>
      <c r="AQ43" s="70">
        <v>126837</v>
      </c>
      <c r="AR43" s="291">
        <v>121141</v>
      </c>
      <c r="AS43" s="291">
        <v>120422</v>
      </c>
      <c r="AT43" s="291">
        <v>121535</v>
      </c>
      <c r="AU43" s="291">
        <v>126135</v>
      </c>
      <c r="AV43" s="308">
        <v>129781</v>
      </c>
      <c r="AW43" s="291">
        <v>127852</v>
      </c>
      <c r="AX43" s="291">
        <v>125907</v>
      </c>
      <c r="AY43" s="291"/>
      <c r="AZ43" s="291"/>
      <c r="BA43" s="291"/>
      <c r="BB43" s="291"/>
      <c r="BC43" s="70"/>
      <c r="BD43" s="291"/>
      <c r="BE43" s="291"/>
      <c r="BF43" s="291"/>
      <c r="BG43" s="291"/>
      <c r="BH43" s="308"/>
      <c r="BI43" s="70">
        <f t="shared" ref="BI43:BM43" si="93">SUM(BI38:BI42)</f>
        <v>28972</v>
      </c>
      <c r="BJ43" s="71">
        <f t="shared" si="93"/>
        <v>44903</v>
      </c>
      <c r="BK43" s="71">
        <f t="shared" si="93"/>
        <v>57363</v>
      </c>
      <c r="BL43" s="71">
        <f t="shared" si="93"/>
        <v>56870</v>
      </c>
      <c r="BM43" s="71">
        <f t="shared" si="93"/>
        <v>55115</v>
      </c>
      <c r="BN43" s="71">
        <f t="shared" ref="BN43:BV43" si="94">SUM(BN38:BN42)</f>
        <v>53493</v>
      </c>
      <c r="BO43" s="71">
        <f t="shared" si="94"/>
        <v>52045</v>
      </c>
      <c r="BP43" s="71">
        <f t="shared" si="94"/>
        <v>54321</v>
      </c>
      <c r="BQ43" s="71">
        <f t="shared" si="94"/>
        <v>55885</v>
      </c>
      <c r="BR43" s="404">
        <f t="shared" si="94"/>
        <v>57249</v>
      </c>
      <c r="BS43" s="427">
        <f t="shared" si="94"/>
        <v>47445</v>
      </c>
      <c r="BT43" s="71">
        <f t="shared" si="94"/>
        <v>45922</v>
      </c>
      <c r="BU43" s="71">
        <f t="shared" si="94"/>
        <v>34299</v>
      </c>
      <c r="BV43" s="71">
        <f t="shared" si="94"/>
        <v>20527</v>
      </c>
      <c r="BW43" s="71">
        <f t="shared" ref="BW43:BX43" si="95">SUM(BW38:BW42)</f>
        <v>2289</v>
      </c>
      <c r="BX43" s="241">
        <f t="shared" si="95"/>
        <v>-5609</v>
      </c>
      <c r="BY43" s="241">
        <f t="shared" ref="BY43:BZ43" si="96">SUM(BY38:BY42)</f>
        <v>-11483</v>
      </c>
      <c r="BZ43" s="241">
        <f t="shared" si="96"/>
        <v>-14746</v>
      </c>
      <c r="CA43" s="241">
        <f t="shared" ref="CA43:CB43" si="97">SUM(CA38:CA42)</f>
        <v>-19485</v>
      </c>
      <c r="CB43" s="267">
        <f t="shared" si="97"/>
        <v>-23383</v>
      </c>
      <c r="CC43" s="267">
        <f t="shared" ref="CC43:CE43" si="98">SUM(CC38:CC42)</f>
        <v>-36168</v>
      </c>
      <c r="CD43" s="384">
        <f t="shared" si="98"/>
        <v>-34876</v>
      </c>
      <c r="CE43" s="353">
        <f t="shared" si="98"/>
        <v>-29927</v>
      </c>
      <c r="CF43" s="267">
        <f t="shared" ref="CF43:CG43" si="99">SUM(CF38:CF42)</f>
        <v>-31007</v>
      </c>
      <c r="CG43" s="267">
        <f t="shared" si="99"/>
        <v>-27327</v>
      </c>
      <c r="CH43" s="267">
        <f t="shared" ref="CH43" si="100">SUM(CH38:CH42)</f>
        <v>-30264</v>
      </c>
      <c r="CI43" s="267">
        <f t="shared" ref="CI43" si="101">SUM(CI38:CI42)</f>
        <v>-24231</v>
      </c>
      <c r="CJ43" s="267">
        <f t="shared" ref="CJ43" si="102">SUM(CJ38:CJ42)</f>
        <v>-19770</v>
      </c>
      <c r="CK43" s="267">
        <f t="shared" ref="CK43" si="103">SUM(CK38:CK42)</f>
        <v>-12561</v>
      </c>
      <c r="CL43" s="267">
        <f t="shared" ref="CL43" si="104">SUM(CL38:CL42)</f>
        <v>-12075</v>
      </c>
      <c r="CM43" s="267">
        <f t="shared" ref="CM43" si="105">SUM(CM38:CM42)</f>
        <v>-6989</v>
      </c>
      <c r="CN43" s="267">
        <f t="shared" ref="CN43" si="106">SUM(CN38:CN42)</f>
        <v>-7072</v>
      </c>
      <c r="CO43" s="267">
        <f t="shared" ref="CO43" si="107">SUM(CO38:CO42)</f>
        <v>-1745</v>
      </c>
      <c r="CP43" s="384">
        <f t="shared" ref="CP43" si="108">SUM(CP38:CP42)</f>
        <v>-6423</v>
      </c>
      <c r="CQ43" s="384">
        <f t="shared" ref="CQ43:CR43" si="109">SUM(CQ38:CQ42)</f>
        <v>-7503</v>
      </c>
      <c r="CR43" s="384">
        <f t="shared" si="109"/>
        <v>-3969</v>
      </c>
      <c r="CS43" s="349"/>
      <c r="CT43" s="70">
        <f>SUM(CT38:CT42)</f>
        <v>125907</v>
      </c>
    </row>
    <row r="44" spans="1:98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3"/>
      <c r="V44" s="203"/>
      <c r="W44" s="203"/>
      <c r="X44" s="9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93"/>
      <c r="AK44" s="296"/>
      <c r="AL44" s="296"/>
      <c r="AM44" s="296"/>
      <c r="AN44" s="296"/>
      <c r="AO44" s="296"/>
      <c r="AP44" s="296"/>
      <c r="AQ44" s="94"/>
      <c r="AR44" s="296"/>
      <c r="AS44" s="296"/>
      <c r="AT44" s="296"/>
      <c r="AU44" s="296"/>
      <c r="AV44" s="313"/>
      <c r="AW44" s="296"/>
      <c r="AX44" s="296"/>
      <c r="AY44" s="296"/>
      <c r="AZ44" s="296"/>
      <c r="BA44" s="296"/>
      <c r="BB44" s="296"/>
      <c r="BC44" s="94"/>
      <c r="BD44" s="296"/>
      <c r="BE44" s="296"/>
      <c r="BF44" s="296"/>
      <c r="BG44" s="296"/>
      <c r="BH44" s="313"/>
      <c r="BI44" s="94"/>
      <c r="BJ44" s="95"/>
      <c r="BK44" s="95"/>
      <c r="BL44" s="95"/>
      <c r="BM44" s="95"/>
      <c r="BN44" s="95"/>
      <c r="BO44" s="95"/>
      <c r="BP44" s="95"/>
      <c r="BQ44" s="95"/>
      <c r="BR44" s="409"/>
      <c r="BS44" s="432"/>
      <c r="BT44" s="95"/>
      <c r="BU44" s="95"/>
      <c r="BV44" s="95"/>
      <c r="BW44" s="95"/>
      <c r="BX44" s="246"/>
      <c r="BY44" s="246"/>
      <c r="BZ44" s="246"/>
      <c r="CA44" s="246"/>
      <c r="CB44" s="272"/>
      <c r="CC44" s="272"/>
      <c r="CD44" s="389"/>
      <c r="CE44" s="358"/>
      <c r="CF44" s="272"/>
      <c r="CG44" s="272"/>
      <c r="CH44" s="272"/>
      <c r="CI44" s="272"/>
      <c r="CJ44" s="272"/>
      <c r="CK44" s="272"/>
      <c r="CL44" s="272"/>
      <c r="CM44" s="272"/>
      <c r="CN44" s="272"/>
      <c r="CO44" s="272"/>
      <c r="CP44" s="389"/>
      <c r="CQ44" s="389"/>
      <c r="CR44" s="389"/>
      <c r="CS44" s="350"/>
      <c r="CT44" s="94"/>
    </row>
    <row r="45" spans="1:98" s="37" customFormat="1" x14ac:dyDescent="0.3">
      <c r="A45" s="146"/>
      <c r="B45" s="38" t="s">
        <v>37</v>
      </c>
      <c r="C45" s="39">
        <v>25303667.899999999</v>
      </c>
      <c r="D45" s="40">
        <v>26196615.16</v>
      </c>
      <c r="E45" s="40">
        <v>21368095.739999998</v>
      </c>
      <c r="F45" s="40">
        <v>17123841.969999999</v>
      </c>
      <c r="G45" s="40">
        <v>18711939.34</v>
      </c>
      <c r="H45" s="40">
        <v>25260374.190000001</v>
      </c>
      <c r="I45" s="40">
        <v>29476463.16</v>
      </c>
      <c r="J45" s="40">
        <v>25096190.859999999</v>
      </c>
      <c r="K45" s="40">
        <v>21116790.949999999</v>
      </c>
      <c r="L45" s="41">
        <v>22462606.600000001</v>
      </c>
      <c r="M45" s="40">
        <v>26097362.129999999</v>
      </c>
      <c r="N45" s="40">
        <v>34004679.590000004</v>
      </c>
      <c r="O45" s="40">
        <v>33314486.940000001</v>
      </c>
      <c r="P45" s="40">
        <v>31621171</v>
      </c>
      <c r="Q45" s="40">
        <v>30622194</v>
      </c>
      <c r="R45" s="40">
        <v>26817317</v>
      </c>
      <c r="S45" s="40">
        <v>27283591</v>
      </c>
      <c r="T45" s="40">
        <v>34601491</v>
      </c>
      <c r="U45" s="204">
        <v>41929668</v>
      </c>
      <c r="V45" s="204">
        <v>31346427</v>
      </c>
      <c r="W45" s="204">
        <v>25863881</v>
      </c>
      <c r="X45" s="41">
        <v>27340046</v>
      </c>
      <c r="Y45" s="204">
        <v>30848276</v>
      </c>
      <c r="Z45" s="204">
        <v>37026649</v>
      </c>
      <c r="AA45" s="204">
        <v>34075042</v>
      </c>
      <c r="AB45" s="204">
        <v>33033556</v>
      </c>
      <c r="AC45" s="204">
        <v>26038821</v>
      </c>
      <c r="AD45" s="204">
        <v>22573265</v>
      </c>
      <c r="AE45" s="204">
        <v>24592684</v>
      </c>
      <c r="AF45" s="204">
        <v>28706044</v>
      </c>
      <c r="AG45" s="204">
        <v>29266104</v>
      </c>
      <c r="AH45" s="204">
        <v>32136852</v>
      </c>
      <c r="AI45" s="204">
        <v>23767030</v>
      </c>
      <c r="AJ45" s="41">
        <v>23629809</v>
      </c>
      <c r="AK45" s="297">
        <v>31212203</v>
      </c>
      <c r="AL45" s="297">
        <v>34295439</v>
      </c>
      <c r="AM45" s="297">
        <v>36482706</v>
      </c>
      <c r="AN45" s="297">
        <v>30431784</v>
      </c>
      <c r="AO45" s="297">
        <v>26829825</v>
      </c>
      <c r="AP45" s="297">
        <v>22978847</v>
      </c>
      <c r="AQ45" s="63">
        <v>24306466</v>
      </c>
      <c r="AR45" s="297">
        <v>29234517</v>
      </c>
      <c r="AS45" s="297">
        <v>37576348</v>
      </c>
      <c r="AT45" s="297">
        <v>31970122</v>
      </c>
      <c r="AU45" s="297">
        <v>21722722</v>
      </c>
      <c r="AV45" s="314">
        <v>30688702</v>
      </c>
      <c r="AW45" s="297">
        <v>42691199</v>
      </c>
      <c r="AX45" s="297">
        <v>46193228</v>
      </c>
      <c r="AY45" s="297"/>
      <c r="AZ45" s="297"/>
      <c r="BA45" s="297"/>
      <c r="BB45" s="297"/>
      <c r="BC45" s="63"/>
      <c r="BD45" s="297"/>
      <c r="BE45" s="297"/>
      <c r="BF45" s="297"/>
      <c r="BG45" s="297"/>
      <c r="BH45" s="314"/>
      <c r="BI45" s="42">
        <f t="shared" ref="BI45:BR49" si="110">O45-C45</f>
        <v>8010819.0400000028</v>
      </c>
      <c r="BJ45" s="43">
        <f t="shared" si="110"/>
        <v>5424555.8399999999</v>
      </c>
      <c r="BK45" s="43">
        <f t="shared" si="110"/>
        <v>9254098.2600000016</v>
      </c>
      <c r="BL45" s="43">
        <f t="shared" si="110"/>
        <v>9693475.0300000012</v>
      </c>
      <c r="BM45" s="43">
        <f t="shared" si="110"/>
        <v>8571651.6600000001</v>
      </c>
      <c r="BN45" s="43">
        <f t="shared" si="110"/>
        <v>9341116.8099999987</v>
      </c>
      <c r="BO45" s="43">
        <f t="shared" si="110"/>
        <v>12453204.84</v>
      </c>
      <c r="BP45" s="43">
        <f t="shared" si="110"/>
        <v>6250236.1400000006</v>
      </c>
      <c r="BQ45" s="43">
        <f t="shared" si="110"/>
        <v>4747090.0500000007</v>
      </c>
      <c r="BR45" s="410">
        <f t="shared" si="110"/>
        <v>4877439.3999999985</v>
      </c>
      <c r="BS45" s="433">
        <f t="shared" ref="BS45:CB49" si="111">Y45-M45</f>
        <v>4750913.870000001</v>
      </c>
      <c r="BT45" s="43">
        <f t="shared" si="111"/>
        <v>3021969.4099999964</v>
      </c>
      <c r="BU45" s="43">
        <f t="shared" si="111"/>
        <v>760555.05999999866</v>
      </c>
      <c r="BV45" s="43">
        <f t="shared" si="111"/>
        <v>1412385</v>
      </c>
      <c r="BW45" s="43">
        <f t="shared" si="111"/>
        <v>-4583373</v>
      </c>
      <c r="BX45" s="247">
        <f t="shared" si="111"/>
        <v>-4244052</v>
      </c>
      <c r="BY45" s="247">
        <f t="shared" si="111"/>
        <v>-2690907</v>
      </c>
      <c r="BZ45" s="247">
        <f t="shared" si="111"/>
        <v>-5895447</v>
      </c>
      <c r="CA45" s="247">
        <f t="shared" si="111"/>
        <v>-12663564</v>
      </c>
      <c r="CB45" s="273">
        <f t="shared" si="111"/>
        <v>790425</v>
      </c>
      <c r="CC45" s="273">
        <f t="shared" ref="CC45:CL49" si="112">AI45-W45</f>
        <v>-2096851</v>
      </c>
      <c r="CD45" s="390">
        <f t="shared" si="112"/>
        <v>-3710237</v>
      </c>
      <c r="CE45" s="359">
        <f t="shared" si="112"/>
        <v>363927</v>
      </c>
      <c r="CF45" s="273">
        <f t="shared" si="112"/>
        <v>-2731210</v>
      </c>
      <c r="CG45" s="273">
        <f t="shared" si="112"/>
        <v>2407664</v>
      </c>
      <c r="CH45" s="273">
        <f t="shared" si="112"/>
        <v>-2601772</v>
      </c>
      <c r="CI45" s="273">
        <f t="shared" si="112"/>
        <v>791004</v>
      </c>
      <c r="CJ45" s="273">
        <f t="shared" si="112"/>
        <v>405582</v>
      </c>
      <c r="CK45" s="273">
        <f t="shared" si="112"/>
        <v>-286218</v>
      </c>
      <c r="CL45" s="273">
        <f t="shared" si="112"/>
        <v>528473</v>
      </c>
      <c r="CM45" s="273">
        <f t="shared" ref="CM45:CR49" si="113">AS45-AG45</f>
        <v>8310244</v>
      </c>
      <c r="CN45" s="273">
        <f t="shared" si="113"/>
        <v>-166730</v>
      </c>
      <c r="CO45" s="273">
        <f t="shared" si="113"/>
        <v>-2044308</v>
      </c>
      <c r="CP45" s="390">
        <f t="shared" si="113"/>
        <v>7058893</v>
      </c>
      <c r="CQ45" s="390">
        <f t="shared" si="113"/>
        <v>11478996</v>
      </c>
      <c r="CR45" s="390">
        <f t="shared" si="113"/>
        <v>11897789</v>
      </c>
      <c r="CS45" s="350"/>
      <c r="CT45" s="63">
        <f>IF(ISERROR(GETPIVOTDATA("VALUE",'CSS WK pvt'!$I$2,"DT_FILE",CT$8,"CD_CO",CT$6,"TRIM_CAT",TRIM(B45),"TRIM_LINE",A44))=TRUE,0,GETPIVOTDATA("VALUE",'CSS WK pvt'!$I$2,"DT_FILE",CT$8,"CD_CO",CT$6,"TRIM_CAT",TRIM(B45),"TRIM_LINE",A44))</f>
        <v>46193228</v>
      </c>
    </row>
    <row r="46" spans="1:98" s="37" customFormat="1" x14ac:dyDescent="0.3">
      <c r="A46" s="146"/>
      <c r="B46" s="38" t="s">
        <v>38</v>
      </c>
      <c r="C46" s="39">
        <v>6443851.6399999997</v>
      </c>
      <c r="D46" s="40">
        <v>6670589.9699999997</v>
      </c>
      <c r="E46" s="40">
        <v>5390816.1399999997</v>
      </c>
      <c r="F46" s="40">
        <v>4287980.8499999996</v>
      </c>
      <c r="G46" s="40">
        <v>4510743.7699999996</v>
      </c>
      <c r="H46" s="40">
        <v>5503747.7199999997</v>
      </c>
      <c r="I46" s="40">
        <v>6417080.46</v>
      </c>
      <c r="J46" s="40">
        <v>5546976.4000000004</v>
      </c>
      <c r="K46" s="40">
        <v>4577321.91</v>
      </c>
      <c r="L46" s="41">
        <v>5032201.0999999996</v>
      </c>
      <c r="M46" s="40">
        <v>6000675.4699999997</v>
      </c>
      <c r="N46" s="40">
        <v>7492075.2300000004</v>
      </c>
      <c r="O46" s="40">
        <v>6640117.0999999996</v>
      </c>
      <c r="P46" s="40">
        <v>6830982</v>
      </c>
      <c r="Q46" s="40">
        <v>6053703</v>
      </c>
      <c r="R46" s="40">
        <v>5191876</v>
      </c>
      <c r="S46" s="40">
        <v>5757667</v>
      </c>
      <c r="T46" s="40">
        <v>6723526</v>
      </c>
      <c r="U46" s="204">
        <v>7252073</v>
      </c>
      <c r="V46" s="204">
        <v>5667437</v>
      </c>
      <c r="W46" s="204">
        <v>4965419</v>
      </c>
      <c r="X46" s="41">
        <v>5588836</v>
      </c>
      <c r="Y46" s="204">
        <v>6612589</v>
      </c>
      <c r="Z46" s="204">
        <v>8374522</v>
      </c>
      <c r="AA46" s="204">
        <v>8225069</v>
      </c>
      <c r="AB46" s="204">
        <v>7760260</v>
      </c>
      <c r="AC46" s="204">
        <v>6521357</v>
      </c>
      <c r="AD46" s="204">
        <v>5792599</v>
      </c>
      <c r="AE46" s="204">
        <v>6333628</v>
      </c>
      <c r="AF46" s="204">
        <v>7208252</v>
      </c>
      <c r="AG46" s="204">
        <v>6788137</v>
      </c>
      <c r="AH46" s="204">
        <v>6797621</v>
      </c>
      <c r="AI46" s="204">
        <v>4191199</v>
      </c>
      <c r="AJ46" s="41">
        <v>5479181</v>
      </c>
      <c r="AK46" s="297">
        <v>6995280</v>
      </c>
      <c r="AL46" s="297">
        <v>7171728</v>
      </c>
      <c r="AM46" s="297">
        <v>8410659</v>
      </c>
      <c r="AN46" s="297">
        <v>8226364</v>
      </c>
      <c r="AO46" s="297">
        <v>7230175</v>
      </c>
      <c r="AP46" s="297">
        <v>6304375</v>
      </c>
      <c r="AQ46" s="63">
        <v>6020951</v>
      </c>
      <c r="AR46" s="297">
        <v>7278711</v>
      </c>
      <c r="AS46" s="297">
        <v>9069803</v>
      </c>
      <c r="AT46" s="297">
        <v>7853466</v>
      </c>
      <c r="AU46" s="297">
        <v>5640001</v>
      </c>
      <c r="AV46" s="314">
        <v>7561938</v>
      </c>
      <c r="AW46" s="297">
        <v>12574890</v>
      </c>
      <c r="AX46" s="297">
        <v>13604161</v>
      </c>
      <c r="AY46" s="297"/>
      <c r="AZ46" s="297"/>
      <c r="BA46" s="297"/>
      <c r="BB46" s="297"/>
      <c r="BC46" s="63"/>
      <c r="BD46" s="297"/>
      <c r="BE46" s="297"/>
      <c r="BF46" s="297"/>
      <c r="BG46" s="297"/>
      <c r="BH46" s="314"/>
      <c r="BI46" s="42">
        <f t="shared" si="110"/>
        <v>196265.45999999996</v>
      </c>
      <c r="BJ46" s="43">
        <f t="shared" si="110"/>
        <v>160392.03000000026</v>
      </c>
      <c r="BK46" s="43">
        <f t="shared" si="110"/>
        <v>662886.86000000034</v>
      </c>
      <c r="BL46" s="43">
        <f t="shared" si="110"/>
        <v>903895.15000000037</v>
      </c>
      <c r="BM46" s="43">
        <f t="shared" si="110"/>
        <v>1246923.2300000004</v>
      </c>
      <c r="BN46" s="43">
        <f t="shared" si="110"/>
        <v>1219778.2800000003</v>
      </c>
      <c r="BO46" s="43">
        <f t="shared" si="110"/>
        <v>834992.54</v>
      </c>
      <c r="BP46" s="43">
        <f t="shared" si="110"/>
        <v>120460.59999999963</v>
      </c>
      <c r="BQ46" s="43">
        <f t="shared" si="110"/>
        <v>388097.08999999985</v>
      </c>
      <c r="BR46" s="410">
        <f t="shared" si="110"/>
        <v>556634.90000000037</v>
      </c>
      <c r="BS46" s="433">
        <f t="shared" si="111"/>
        <v>611913.53000000026</v>
      </c>
      <c r="BT46" s="43">
        <f t="shared" si="111"/>
        <v>882446.76999999955</v>
      </c>
      <c r="BU46" s="43">
        <f t="shared" si="111"/>
        <v>1584951.9000000004</v>
      </c>
      <c r="BV46" s="43">
        <f t="shared" si="111"/>
        <v>929278</v>
      </c>
      <c r="BW46" s="43">
        <f t="shared" si="111"/>
        <v>467654</v>
      </c>
      <c r="BX46" s="247">
        <f t="shared" si="111"/>
        <v>600723</v>
      </c>
      <c r="BY46" s="247">
        <f t="shared" si="111"/>
        <v>575961</v>
      </c>
      <c r="BZ46" s="247">
        <f t="shared" si="111"/>
        <v>484726</v>
      </c>
      <c r="CA46" s="247">
        <f t="shared" si="111"/>
        <v>-463936</v>
      </c>
      <c r="CB46" s="273">
        <f t="shared" si="111"/>
        <v>1130184</v>
      </c>
      <c r="CC46" s="273">
        <f t="shared" si="112"/>
        <v>-774220</v>
      </c>
      <c r="CD46" s="390">
        <f t="shared" si="112"/>
        <v>-109655</v>
      </c>
      <c r="CE46" s="359">
        <f t="shared" si="112"/>
        <v>382691</v>
      </c>
      <c r="CF46" s="273">
        <f t="shared" si="112"/>
        <v>-1202794</v>
      </c>
      <c r="CG46" s="273">
        <f t="shared" si="112"/>
        <v>185590</v>
      </c>
      <c r="CH46" s="273">
        <f t="shared" si="112"/>
        <v>466104</v>
      </c>
      <c r="CI46" s="273">
        <f t="shared" si="112"/>
        <v>708818</v>
      </c>
      <c r="CJ46" s="273">
        <f t="shared" si="112"/>
        <v>511776</v>
      </c>
      <c r="CK46" s="273">
        <f t="shared" si="112"/>
        <v>-312677</v>
      </c>
      <c r="CL46" s="273">
        <f t="shared" si="112"/>
        <v>70459</v>
      </c>
      <c r="CM46" s="273">
        <f t="shared" si="113"/>
        <v>2281666</v>
      </c>
      <c r="CN46" s="273">
        <f t="shared" si="113"/>
        <v>1055845</v>
      </c>
      <c r="CO46" s="273">
        <f t="shared" si="113"/>
        <v>1448802</v>
      </c>
      <c r="CP46" s="390">
        <f t="shared" si="113"/>
        <v>2082757</v>
      </c>
      <c r="CQ46" s="390">
        <f t="shared" si="113"/>
        <v>5579610</v>
      </c>
      <c r="CR46" s="390">
        <f t="shared" si="113"/>
        <v>6432433</v>
      </c>
      <c r="CS46" s="350"/>
      <c r="CT46" s="63">
        <f>IF(ISERROR(GETPIVOTDATA("VALUE",'CSS WK pvt'!$I$2,"DT_FILE",CT$8,"CD_CO",CT$6,"TRIM_CAT",TRIM(B46),"TRIM_LINE",A44))=TRUE,0,GETPIVOTDATA("VALUE",'CSS WK pvt'!$I$2,"DT_FILE",CT$8,"CD_CO",CT$6,"TRIM_CAT",TRIM(B46),"TRIM_LINE",A44))</f>
        <v>13604161</v>
      </c>
    </row>
    <row r="47" spans="1:98" s="37" customFormat="1" x14ac:dyDescent="0.3">
      <c r="A47" s="146"/>
      <c r="B47" s="38" t="s">
        <v>39</v>
      </c>
      <c r="C47" s="39">
        <v>5484835.1900000004</v>
      </c>
      <c r="D47" s="40">
        <v>5916444.7699999996</v>
      </c>
      <c r="E47" s="40">
        <v>4405563.51</v>
      </c>
      <c r="F47" s="40">
        <v>3485349.76</v>
      </c>
      <c r="G47" s="40">
        <v>4034507.2</v>
      </c>
      <c r="H47" s="40">
        <v>4596649.46</v>
      </c>
      <c r="I47" s="40">
        <v>4918602.49</v>
      </c>
      <c r="J47" s="40">
        <v>4487943.6900000004</v>
      </c>
      <c r="K47" s="40">
        <v>4423403.8499999996</v>
      </c>
      <c r="L47" s="41">
        <v>4853840.08</v>
      </c>
      <c r="M47" s="40">
        <v>4783858.26</v>
      </c>
      <c r="N47" s="40">
        <v>5668719.9100000001</v>
      </c>
      <c r="O47" s="40">
        <v>6417122.9100000001</v>
      </c>
      <c r="P47" s="40">
        <v>8493017</v>
      </c>
      <c r="Q47" s="40">
        <v>6109761</v>
      </c>
      <c r="R47" s="40">
        <v>5222075</v>
      </c>
      <c r="S47" s="40">
        <v>4982493</v>
      </c>
      <c r="T47" s="40">
        <v>5512278</v>
      </c>
      <c r="U47" s="204">
        <v>5342444</v>
      </c>
      <c r="V47" s="204">
        <v>4761417</v>
      </c>
      <c r="W47" s="204">
        <v>5106212</v>
      </c>
      <c r="X47" s="41">
        <v>5269616</v>
      </c>
      <c r="Y47" s="204">
        <v>5909939</v>
      </c>
      <c r="Z47" s="204">
        <v>6702556</v>
      </c>
      <c r="AA47" s="204">
        <v>5716937</v>
      </c>
      <c r="AB47" s="204">
        <v>6291050</v>
      </c>
      <c r="AC47" s="204">
        <v>5279845</v>
      </c>
      <c r="AD47" s="204">
        <v>5209437</v>
      </c>
      <c r="AE47" s="204">
        <v>5411050</v>
      </c>
      <c r="AF47" s="204">
        <v>5558875</v>
      </c>
      <c r="AG47" s="204">
        <v>5925225</v>
      </c>
      <c r="AH47" s="204">
        <v>7073698</v>
      </c>
      <c r="AI47" s="204">
        <v>6424553</v>
      </c>
      <c r="AJ47" s="41">
        <v>5968905</v>
      </c>
      <c r="AK47" s="297">
        <v>8851510</v>
      </c>
      <c r="AL47" s="297">
        <v>8155123</v>
      </c>
      <c r="AM47" s="297">
        <v>7920686</v>
      </c>
      <c r="AN47" s="297">
        <v>6552184</v>
      </c>
      <c r="AO47" s="297">
        <v>6155093</v>
      </c>
      <c r="AP47" s="297">
        <v>5616414</v>
      </c>
      <c r="AQ47" s="63">
        <v>5571690</v>
      </c>
      <c r="AR47" s="297">
        <v>6135222</v>
      </c>
      <c r="AS47" s="297">
        <v>7360814</v>
      </c>
      <c r="AT47" s="297">
        <v>6790371</v>
      </c>
      <c r="AU47" s="297">
        <v>5205449</v>
      </c>
      <c r="AV47" s="314">
        <v>6747500</v>
      </c>
      <c r="AW47" s="297">
        <v>7780796</v>
      </c>
      <c r="AX47" s="297">
        <v>8555476</v>
      </c>
      <c r="AY47" s="297"/>
      <c r="AZ47" s="297"/>
      <c r="BA47" s="297"/>
      <c r="BB47" s="297"/>
      <c r="BC47" s="63"/>
      <c r="BD47" s="297"/>
      <c r="BE47" s="297"/>
      <c r="BF47" s="297"/>
      <c r="BG47" s="297"/>
      <c r="BH47" s="314"/>
      <c r="BI47" s="42">
        <f t="shared" si="110"/>
        <v>932287.71999999974</v>
      </c>
      <c r="BJ47" s="43">
        <f t="shared" si="110"/>
        <v>2576572.2300000004</v>
      </c>
      <c r="BK47" s="43">
        <f t="shared" si="110"/>
        <v>1704197.4900000002</v>
      </c>
      <c r="BL47" s="43">
        <f t="shared" si="110"/>
        <v>1736725.2400000002</v>
      </c>
      <c r="BM47" s="43">
        <f t="shared" si="110"/>
        <v>947985.79999999981</v>
      </c>
      <c r="BN47" s="43">
        <f t="shared" si="110"/>
        <v>915628.54</v>
      </c>
      <c r="BO47" s="43">
        <f t="shared" si="110"/>
        <v>423841.50999999978</v>
      </c>
      <c r="BP47" s="43">
        <f t="shared" si="110"/>
        <v>273473.30999999959</v>
      </c>
      <c r="BQ47" s="43">
        <f t="shared" si="110"/>
        <v>682808.15000000037</v>
      </c>
      <c r="BR47" s="410">
        <f t="shared" si="110"/>
        <v>415775.91999999993</v>
      </c>
      <c r="BS47" s="433">
        <f t="shared" si="111"/>
        <v>1126080.7400000002</v>
      </c>
      <c r="BT47" s="43">
        <f t="shared" si="111"/>
        <v>1033836.0899999999</v>
      </c>
      <c r="BU47" s="43">
        <f t="shared" si="111"/>
        <v>-700185.91000000015</v>
      </c>
      <c r="BV47" s="43">
        <f t="shared" si="111"/>
        <v>-2201967</v>
      </c>
      <c r="BW47" s="43">
        <f t="shared" si="111"/>
        <v>-829916</v>
      </c>
      <c r="BX47" s="247">
        <f t="shared" si="111"/>
        <v>-12638</v>
      </c>
      <c r="BY47" s="247">
        <f t="shared" si="111"/>
        <v>428557</v>
      </c>
      <c r="BZ47" s="247">
        <f t="shared" si="111"/>
        <v>46597</v>
      </c>
      <c r="CA47" s="247">
        <f t="shared" si="111"/>
        <v>582781</v>
      </c>
      <c r="CB47" s="273">
        <f t="shared" si="111"/>
        <v>2312281</v>
      </c>
      <c r="CC47" s="273">
        <f t="shared" si="112"/>
        <v>1318341</v>
      </c>
      <c r="CD47" s="390">
        <f t="shared" si="112"/>
        <v>699289</v>
      </c>
      <c r="CE47" s="359">
        <f t="shared" si="112"/>
        <v>2941571</v>
      </c>
      <c r="CF47" s="273">
        <f t="shared" si="112"/>
        <v>1452567</v>
      </c>
      <c r="CG47" s="273">
        <f t="shared" si="112"/>
        <v>2203749</v>
      </c>
      <c r="CH47" s="273">
        <f t="shared" si="112"/>
        <v>261134</v>
      </c>
      <c r="CI47" s="273">
        <f t="shared" si="112"/>
        <v>875248</v>
      </c>
      <c r="CJ47" s="273">
        <f t="shared" si="112"/>
        <v>406977</v>
      </c>
      <c r="CK47" s="273">
        <f t="shared" si="112"/>
        <v>160640</v>
      </c>
      <c r="CL47" s="273">
        <f t="shared" si="112"/>
        <v>576347</v>
      </c>
      <c r="CM47" s="273">
        <f t="shared" si="113"/>
        <v>1435589</v>
      </c>
      <c r="CN47" s="273">
        <f t="shared" si="113"/>
        <v>-283327</v>
      </c>
      <c r="CO47" s="273">
        <f t="shared" si="113"/>
        <v>-1219104</v>
      </c>
      <c r="CP47" s="390">
        <f t="shared" si="113"/>
        <v>778595</v>
      </c>
      <c r="CQ47" s="390">
        <f t="shared" si="113"/>
        <v>-1070714</v>
      </c>
      <c r="CR47" s="390">
        <f t="shared" si="113"/>
        <v>400353</v>
      </c>
      <c r="CS47" s="350"/>
      <c r="CT47" s="63">
        <f>IF(ISERROR(GETPIVOTDATA("VALUE",'CSS WK pvt'!$I$2,"DT_FILE",CT$8,"CD_CO",CT$6,"TRIM_CAT",TRIM(B47),"TRIM_LINE",A44))=TRUE,0,GETPIVOTDATA("VALUE",'CSS WK pvt'!$I$2,"DT_FILE",CT$8,"CD_CO",CT$6,"TRIM_CAT",TRIM(B47),"TRIM_LINE",A44))</f>
        <v>8555476</v>
      </c>
    </row>
    <row r="48" spans="1:98" s="37" customFormat="1" x14ac:dyDescent="0.3">
      <c r="A48" s="146"/>
      <c r="B48" s="38" t="s">
        <v>40</v>
      </c>
      <c r="C48" s="39">
        <v>3934612.62</v>
      </c>
      <c r="D48" s="40">
        <v>4558763.97</v>
      </c>
      <c r="E48" s="40">
        <v>2964814.46</v>
      </c>
      <c r="F48" s="40">
        <v>3075799.85</v>
      </c>
      <c r="G48" s="40">
        <v>3409922.11</v>
      </c>
      <c r="H48" s="40">
        <v>3674998.67</v>
      </c>
      <c r="I48" s="40">
        <v>3770911.19</v>
      </c>
      <c r="J48" s="40">
        <v>3689064.58</v>
      </c>
      <c r="K48" s="40">
        <v>3698723.04</v>
      </c>
      <c r="L48" s="41">
        <v>4122388.81</v>
      </c>
      <c r="M48" s="40">
        <v>3730890.57</v>
      </c>
      <c r="N48" s="40">
        <v>4486811.3099999996</v>
      </c>
      <c r="O48" s="40">
        <v>4939674.43</v>
      </c>
      <c r="P48" s="40">
        <v>7563595</v>
      </c>
      <c r="Q48" s="40">
        <v>5554768</v>
      </c>
      <c r="R48" s="40">
        <v>4821817</v>
      </c>
      <c r="S48" s="40">
        <v>4081630</v>
      </c>
      <c r="T48" s="40">
        <v>4759723</v>
      </c>
      <c r="U48" s="204">
        <v>4839266</v>
      </c>
      <c r="V48" s="204">
        <v>4430372</v>
      </c>
      <c r="W48" s="204">
        <v>4466819</v>
      </c>
      <c r="X48" s="41">
        <v>4546171</v>
      </c>
      <c r="Y48" s="204">
        <v>5256920</v>
      </c>
      <c r="Z48" s="204">
        <v>6231040</v>
      </c>
      <c r="AA48" s="204">
        <v>5090833</v>
      </c>
      <c r="AB48" s="204">
        <v>4561429</v>
      </c>
      <c r="AC48" s="204">
        <v>4172125</v>
      </c>
      <c r="AD48" s="204">
        <v>4718265</v>
      </c>
      <c r="AE48" s="204">
        <v>5164425</v>
      </c>
      <c r="AF48" s="204">
        <v>4411771</v>
      </c>
      <c r="AG48" s="204">
        <v>4724749</v>
      </c>
      <c r="AH48" s="204">
        <v>7450911</v>
      </c>
      <c r="AI48" s="204">
        <v>7167917</v>
      </c>
      <c r="AJ48" s="41">
        <v>6040035</v>
      </c>
      <c r="AK48" s="297">
        <v>7877126</v>
      </c>
      <c r="AL48" s="297">
        <v>7079139</v>
      </c>
      <c r="AM48" s="297">
        <v>6719233</v>
      </c>
      <c r="AN48" s="297">
        <v>5321790</v>
      </c>
      <c r="AO48" s="297">
        <v>5171876</v>
      </c>
      <c r="AP48" s="297">
        <v>4758195</v>
      </c>
      <c r="AQ48" s="63">
        <v>5014372</v>
      </c>
      <c r="AR48" s="297">
        <v>5151413</v>
      </c>
      <c r="AS48" s="297">
        <v>6145749</v>
      </c>
      <c r="AT48" s="297">
        <v>6883642</v>
      </c>
      <c r="AU48" s="297">
        <v>6484665</v>
      </c>
      <c r="AV48" s="314">
        <v>5645394</v>
      </c>
      <c r="AW48" s="297">
        <v>5432041</v>
      </c>
      <c r="AX48" s="297">
        <v>6021139</v>
      </c>
      <c r="AY48" s="297"/>
      <c r="AZ48" s="297"/>
      <c r="BA48" s="297"/>
      <c r="BB48" s="297"/>
      <c r="BC48" s="63"/>
      <c r="BD48" s="297"/>
      <c r="BE48" s="297"/>
      <c r="BF48" s="297"/>
      <c r="BG48" s="297"/>
      <c r="BH48" s="314"/>
      <c r="BI48" s="42">
        <f t="shared" si="110"/>
        <v>1005061.8099999996</v>
      </c>
      <c r="BJ48" s="43">
        <f t="shared" si="110"/>
        <v>3004831.0300000003</v>
      </c>
      <c r="BK48" s="43">
        <f t="shared" si="110"/>
        <v>2589953.54</v>
      </c>
      <c r="BL48" s="43">
        <f t="shared" si="110"/>
        <v>1746017.15</v>
      </c>
      <c r="BM48" s="43">
        <f t="shared" si="110"/>
        <v>671707.89000000013</v>
      </c>
      <c r="BN48" s="43">
        <f t="shared" si="110"/>
        <v>1084724.33</v>
      </c>
      <c r="BO48" s="43">
        <f t="shared" si="110"/>
        <v>1068354.81</v>
      </c>
      <c r="BP48" s="43">
        <f t="shared" si="110"/>
        <v>741307.41999999993</v>
      </c>
      <c r="BQ48" s="43">
        <f t="shared" si="110"/>
        <v>768095.96</v>
      </c>
      <c r="BR48" s="410">
        <f t="shared" si="110"/>
        <v>423782.18999999994</v>
      </c>
      <c r="BS48" s="433">
        <f t="shared" si="111"/>
        <v>1526029.4300000002</v>
      </c>
      <c r="BT48" s="43">
        <f t="shared" si="111"/>
        <v>1744228.6900000004</v>
      </c>
      <c r="BU48" s="43">
        <f t="shared" si="111"/>
        <v>151158.5700000003</v>
      </c>
      <c r="BV48" s="43">
        <f t="shared" si="111"/>
        <v>-3002166</v>
      </c>
      <c r="BW48" s="43">
        <f t="shared" si="111"/>
        <v>-1382643</v>
      </c>
      <c r="BX48" s="247">
        <f t="shared" si="111"/>
        <v>-103552</v>
      </c>
      <c r="BY48" s="247">
        <f t="shared" si="111"/>
        <v>1082795</v>
      </c>
      <c r="BZ48" s="247">
        <f t="shared" si="111"/>
        <v>-347952</v>
      </c>
      <c r="CA48" s="247">
        <f t="shared" si="111"/>
        <v>-114517</v>
      </c>
      <c r="CB48" s="273">
        <f t="shared" si="111"/>
        <v>3020539</v>
      </c>
      <c r="CC48" s="273">
        <f t="shared" si="112"/>
        <v>2701098</v>
      </c>
      <c r="CD48" s="390">
        <f t="shared" si="112"/>
        <v>1493864</v>
      </c>
      <c r="CE48" s="359">
        <f t="shared" si="112"/>
        <v>2620206</v>
      </c>
      <c r="CF48" s="273">
        <f t="shared" si="112"/>
        <v>848099</v>
      </c>
      <c r="CG48" s="273">
        <f t="shared" si="112"/>
        <v>1628400</v>
      </c>
      <c r="CH48" s="273">
        <f t="shared" si="112"/>
        <v>760361</v>
      </c>
      <c r="CI48" s="273">
        <f t="shared" si="112"/>
        <v>999751</v>
      </c>
      <c r="CJ48" s="273">
        <f t="shared" si="112"/>
        <v>39930</v>
      </c>
      <c r="CK48" s="273">
        <f t="shared" si="112"/>
        <v>-150053</v>
      </c>
      <c r="CL48" s="273">
        <f t="shared" si="112"/>
        <v>739642</v>
      </c>
      <c r="CM48" s="273">
        <f t="shared" si="113"/>
        <v>1421000</v>
      </c>
      <c r="CN48" s="273">
        <f t="shared" si="113"/>
        <v>-567269</v>
      </c>
      <c r="CO48" s="273">
        <f t="shared" si="113"/>
        <v>-683252</v>
      </c>
      <c r="CP48" s="390">
        <f t="shared" si="113"/>
        <v>-394641</v>
      </c>
      <c r="CQ48" s="390">
        <f t="shared" si="113"/>
        <v>-2445085</v>
      </c>
      <c r="CR48" s="390">
        <f t="shared" si="113"/>
        <v>-1058000</v>
      </c>
      <c r="CS48" s="350"/>
      <c r="CT48" s="63">
        <f>IF(ISERROR(GETPIVOTDATA("VALUE",'CSS WK pvt'!$I$2,"DT_FILE",CT$8,"CD_CO",CT$6,"TRIM_CAT",TRIM(B48),"TRIM_LINE",A44))=TRUE,0,GETPIVOTDATA("VALUE",'CSS WK pvt'!$I$2,"DT_FILE",CT$8,"CD_CO",CT$6,"TRIM_CAT",TRIM(B48),"TRIM_LINE",A44))</f>
        <v>6021139</v>
      </c>
    </row>
    <row r="49" spans="1:98" s="37" customFormat="1" x14ac:dyDescent="0.3">
      <c r="A49" s="146"/>
      <c r="B49" s="38" t="s">
        <v>41</v>
      </c>
      <c r="C49" s="39">
        <v>6287021.2300000004</v>
      </c>
      <c r="D49" s="40">
        <v>5570249.1600000001</v>
      </c>
      <c r="E49" s="40">
        <v>5049946.22</v>
      </c>
      <c r="F49" s="40">
        <v>3667950.39</v>
      </c>
      <c r="G49" s="40">
        <v>4717632.6500000004</v>
      </c>
      <c r="H49" s="40">
        <v>4866231.42</v>
      </c>
      <c r="I49" s="40">
        <v>5319091.63</v>
      </c>
      <c r="J49" s="40">
        <v>4082853.57</v>
      </c>
      <c r="K49" s="40">
        <v>5879312.3899999997</v>
      </c>
      <c r="L49" s="41">
        <v>5107647.34</v>
      </c>
      <c r="M49" s="40">
        <v>6458959.0199999996</v>
      </c>
      <c r="N49" s="40">
        <v>5591736.8099999996</v>
      </c>
      <c r="O49" s="40">
        <v>7518613.9000000004</v>
      </c>
      <c r="P49" s="40">
        <v>7212366</v>
      </c>
      <c r="Q49" s="40">
        <v>8106317</v>
      </c>
      <c r="R49" s="40">
        <v>6787398</v>
      </c>
      <c r="S49" s="40">
        <v>5824366</v>
      </c>
      <c r="T49" s="40">
        <v>7547910</v>
      </c>
      <c r="U49" s="204">
        <v>6605989</v>
      </c>
      <c r="V49" s="204">
        <v>6268677</v>
      </c>
      <c r="W49" s="204">
        <v>7992038</v>
      </c>
      <c r="X49" s="41">
        <v>6618800</v>
      </c>
      <c r="Y49" s="204">
        <v>8669743</v>
      </c>
      <c r="Z49" s="204">
        <v>8999710</v>
      </c>
      <c r="AA49" s="204">
        <v>5717821</v>
      </c>
      <c r="AB49" s="204">
        <v>6410125</v>
      </c>
      <c r="AC49" s="204">
        <v>5484094</v>
      </c>
      <c r="AD49" s="204">
        <v>6285232</v>
      </c>
      <c r="AE49" s="204">
        <v>8007713</v>
      </c>
      <c r="AF49" s="204">
        <v>6412542</v>
      </c>
      <c r="AG49" s="204">
        <v>7058307</v>
      </c>
      <c r="AH49" s="204">
        <v>14112081</v>
      </c>
      <c r="AI49" s="204">
        <v>14309453</v>
      </c>
      <c r="AJ49" s="41">
        <v>9438913</v>
      </c>
      <c r="AK49" s="297">
        <v>14917947</v>
      </c>
      <c r="AL49" s="297">
        <v>13068501</v>
      </c>
      <c r="AM49" s="297">
        <v>11888804</v>
      </c>
      <c r="AN49" s="297">
        <v>7756329</v>
      </c>
      <c r="AO49" s="297">
        <v>6754632</v>
      </c>
      <c r="AP49" s="297">
        <v>6785153</v>
      </c>
      <c r="AQ49" s="63">
        <v>8577611</v>
      </c>
      <c r="AR49" s="297">
        <v>7519468</v>
      </c>
      <c r="AS49" s="297">
        <v>9549255</v>
      </c>
      <c r="AT49" s="297">
        <v>11161519</v>
      </c>
      <c r="AU49" s="297">
        <v>9584838</v>
      </c>
      <c r="AV49" s="314">
        <v>12418607</v>
      </c>
      <c r="AW49" s="297">
        <v>11140493</v>
      </c>
      <c r="AX49" s="297">
        <v>10137075</v>
      </c>
      <c r="AY49" s="297"/>
      <c r="AZ49" s="297"/>
      <c r="BA49" s="297"/>
      <c r="BB49" s="297"/>
      <c r="BC49" s="63"/>
      <c r="BD49" s="297"/>
      <c r="BE49" s="297"/>
      <c r="BF49" s="297"/>
      <c r="BG49" s="297"/>
      <c r="BH49" s="314"/>
      <c r="BI49" s="42">
        <f t="shared" si="110"/>
        <v>1231592.67</v>
      </c>
      <c r="BJ49" s="43">
        <f t="shared" si="110"/>
        <v>1642116.8399999999</v>
      </c>
      <c r="BK49" s="43">
        <f t="shared" si="110"/>
        <v>3056370.7800000003</v>
      </c>
      <c r="BL49" s="43">
        <f t="shared" si="110"/>
        <v>3119447.61</v>
      </c>
      <c r="BM49" s="43">
        <f t="shared" si="110"/>
        <v>1106733.3499999996</v>
      </c>
      <c r="BN49" s="43">
        <f t="shared" si="110"/>
        <v>2681678.58</v>
      </c>
      <c r="BO49" s="43">
        <f t="shared" si="110"/>
        <v>1286897.3700000001</v>
      </c>
      <c r="BP49" s="43">
        <f t="shared" si="110"/>
        <v>2185823.4300000002</v>
      </c>
      <c r="BQ49" s="43">
        <f t="shared" si="110"/>
        <v>2112725.6100000003</v>
      </c>
      <c r="BR49" s="410">
        <f t="shared" si="110"/>
        <v>1511152.6600000001</v>
      </c>
      <c r="BS49" s="433">
        <f t="shared" si="111"/>
        <v>2210783.9800000004</v>
      </c>
      <c r="BT49" s="43">
        <f t="shared" si="111"/>
        <v>3407973.1900000004</v>
      </c>
      <c r="BU49" s="43">
        <f t="shared" si="111"/>
        <v>-1800792.9000000004</v>
      </c>
      <c r="BV49" s="43">
        <f t="shared" si="111"/>
        <v>-802241</v>
      </c>
      <c r="BW49" s="43">
        <f t="shared" si="111"/>
        <v>-2622223</v>
      </c>
      <c r="BX49" s="247">
        <f t="shared" si="111"/>
        <v>-502166</v>
      </c>
      <c r="BY49" s="247">
        <f t="shared" si="111"/>
        <v>2183347</v>
      </c>
      <c r="BZ49" s="247">
        <f t="shared" si="111"/>
        <v>-1135368</v>
      </c>
      <c r="CA49" s="247">
        <f t="shared" si="111"/>
        <v>452318</v>
      </c>
      <c r="CB49" s="273">
        <f t="shared" si="111"/>
        <v>7843404</v>
      </c>
      <c r="CC49" s="273">
        <f t="shared" si="112"/>
        <v>6317415</v>
      </c>
      <c r="CD49" s="390">
        <f t="shared" si="112"/>
        <v>2820113</v>
      </c>
      <c r="CE49" s="359">
        <f t="shared" si="112"/>
        <v>6248204</v>
      </c>
      <c r="CF49" s="273">
        <f t="shared" si="112"/>
        <v>4068791</v>
      </c>
      <c r="CG49" s="273">
        <f t="shared" si="112"/>
        <v>6170983</v>
      </c>
      <c r="CH49" s="273">
        <f t="shared" si="112"/>
        <v>1346204</v>
      </c>
      <c r="CI49" s="273">
        <f t="shared" si="112"/>
        <v>1270538</v>
      </c>
      <c r="CJ49" s="273">
        <f t="shared" si="112"/>
        <v>499921</v>
      </c>
      <c r="CK49" s="273">
        <f t="shared" si="112"/>
        <v>569898</v>
      </c>
      <c r="CL49" s="273">
        <f t="shared" si="112"/>
        <v>1106926</v>
      </c>
      <c r="CM49" s="273">
        <f t="shared" si="113"/>
        <v>2490948</v>
      </c>
      <c r="CN49" s="273">
        <f t="shared" si="113"/>
        <v>-2950562</v>
      </c>
      <c r="CO49" s="273">
        <f t="shared" si="113"/>
        <v>-4724615</v>
      </c>
      <c r="CP49" s="390">
        <f t="shared" si="113"/>
        <v>2979694</v>
      </c>
      <c r="CQ49" s="390">
        <f t="shared" si="113"/>
        <v>-3777454</v>
      </c>
      <c r="CR49" s="390">
        <f t="shared" si="113"/>
        <v>-2931426</v>
      </c>
      <c r="CS49" s="350"/>
      <c r="CT49" s="63">
        <f>IF(ISERROR(GETPIVOTDATA("VALUE",'CSS WK pvt'!$I$2,"DT_FILE",CT$8,"CD_CO",CT$6,"TRIM_CAT",TRIM(B49),"TRIM_LINE",A44))=TRUE,0,GETPIVOTDATA("VALUE",'CSS WK pvt'!$I$2,"DT_FILE",CT$8,"CD_CO",CT$6,"TRIM_CAT",TRIM(B49),"TRIM_LINE",A44))</f>
        <v>10137075</v>
      </c>
    </row>
    <row r="50" spans="1:98" s="130" customFormat="1" x14ac:dyDescent="0.3">
      <c r="A50" s="147"/>
      <c r="B50" s="38" t="s">
        <v>42</v>
      </c>
      <c r="C50" s="140">
        <f t="shared" ref="C50:Q50" si="114">SUM(C45:C49)</f>
        <v>47453988.579999998</v>
      </c>
      <c r="D50" s="141">
        <f t="shared" si="114"/>
        <v>48912663.030000001</v>
      </c>
      <c r="E50" s="141">
        <f t="shared" si="114"/>
        <v>39179236.07</v>
      </c>
      <c r="F50" s="141">
        <f t="shared" si="114"/>
        <v>31640922.82</v>
      </c>
      <c r="G50" s="141">
        <f t="shared" si="114"/>
        <v>35384745.07</v>
      </c>
      <c r="H50" s="141">
        <f t="shared" si="114"/>
        <v>43902001.460000001</v>
      </c>
      <c r="I50" s="141">
        <f t="shared" si="114"/>
        <v>49902148.93</v>
      </c>
      <c r="J50" s="141">
        <f t="shared" si="114"/>
        <v>42903029.099999994</v>
      </c>
      <c r="K50" s="141">
        <f t="shared" si="114"/>
        <v>39695552.140000001</v>
      </c>
      <c r="L50" s="142">
        <f t="shared" si="114"/>
        <v>41578683.930000007</v>
      </c>
      <c r="M50" s="141">
        <f t="shared" si="114"/>
        <v>47071745.450000003</v>
      </c>
      <c r="N50" s="141">
        <f t="shared" si="114"/>
        <v>57244022.850000009</v>
      </c>
      <c r="O50" s="141">
        <f t="shared" si="114"/>
        <v>58830015.280000001</v>
      </c>
      <c r="P50" s="141">
        <f t="shared" si="114"/>
        <v>61721131</v>
      </c>
      <c r="Q50" s="141">
        <f t="shared" si="114"/>
        <v>56446743</v>
      </c>
      <c r="R50" s="141">
        <v>48840483</v>
      </c>
      <c r="S50" s="141">
        <v>47929747</v>
      </c>
      <c r="T50" s="141">
        <v>59144928</v>
      </c>
      <c r="U50" s="205">
        <v>65969440</v>
      </c>
      <c r="V50" s="205">
        <v>52474330</v>
      </c>
      <c r="W50" s="205">
        <f>SUM(W45+W46+W47+W48+W49)</f>
        <v>48394369</v>
      </c>
      <c r="X50" s="142">
        <f>SUM(X45+X46+X47+X48+X49)</f>
        <v>49363469</v>
      </c>
      <c r="Y50" s="205">
        <v>57297467</v>
      </c>
      <c r="Z50" s="205">
        <v>67334477</v>
      </c>
      <c r="AA50" s="205">
        <v>58825702</v>
      </c>
      <c r="AB50" s="205">
        <v>58056420</v>
      </c>
      <c r="AC50" s="205">
        <v>47496242</v>
      </c>
      <c r="AD50" s="205">
        <v>44578798</v>
      </c>
      <c r="AE50" s="205">
        <v>49509500</v>
      </c>
      <c r="AF50" s="205">
        <v>52297484</v>
      </c>
      <c r="AG50" s="205">
        <v>53762522</v>
      </c>
      <c r="AH50" s="205">
        <v>67571163</v>
      </c>
      <c r="AI50" s="205">
        <v>55860152</v>
      </c>
      <c r="AJ50" s="142">
        <v>50556843</v>
      </c>
      <c r="AK50" s="298">
        <v>69854066</v>
      </c>
      <c r="AL50" s="298">
        <v>69769930</v>
      </c>
      <c r="AM50" s="298">
        <v>71422088</v>
      </c>
      <c r="AN50" s="298">
        <v>58288451</v>
      </c>
      <c r="AO50" s="298">
        <v>52141601</v>
      </c>
      <c r="AP50" s="298">
        <v>46442984</v>
      </c>
      <c r="AQ50" s="44">
        <v>49491090</v>
      </c>
      <c r="AR50" s="298">
        <v>55319331</v>
      </c>
      <c r="AS50" s="298">
        <v>69701969</v>
      </c>
      <c r="AT50" s="298">
        <v>64659120</v>
      </c>
      <c r="AU50" s="298">
        <v>48637675</v>
      </c>
      <c r="AV50" s="315">
        <v>63062141</v>
      </c>
      <c r="AW50" s="298">
        <v>79619419</v>
      </c>
      <c r="AX50" s="298">
        <v>84511079</v>
      </c>
      <c r="AY50" s="298"/>
      <c r="AZ50" s="298"/>
      <c r="BA50" s="298"/>
      <c r="BB50" s="298"/>
      <c r="BC50" s="44"/>
      <c r="BD50" s="298"/>
      <c r="BE50" s="298"/>
      <c r="BF50" s="298"/>
      <c r="BG50" s="298"/>
      <c r="BH50" s="315"/>
      <c r="BI50" s="44">
        <f t="shared" ref="BI50:BM50" si="115">SUM(BI45:BI49)</f>
        <v>11376026.700000001</v>
      </c>
      <c r="BJ50" s="143">
        <f t="shared" si="115"/>
        <v>12808467.970000001</v>
      </c>
      <c r="BK50" s="143">
        <f t="shared" si="115"/>
        <v>17267506.930000003</v>
      </c>
      <c r="BL50" s="143">
        <f t="shared" si="115"/>
        <v>17199560.180000003</v>
      </c>
      <c r="BM50" s="143">
        <f t="shared" si="115"/>
        <v>12545001.930000002</v>
      </c>
      <c r="BN50" s="143">
        <f t="shared" ref="BN50:BV50" si="116">SUM(BN45:BN49)</f>
        <v>15242926.539999999</v>
      </c>
      <c r="BO50" s="143">
        <f t="shared" si="116"/>
        <v>16067291.07</v>
      </c>
      <c r="BP50" s="143">
        <f t="shared" si="116"/>
        <v>9571300.9000000004</v>
      </c>
      <c r="BQ50" s="143">
        <f t="shared" si="116"/>
        <v>8698816.8600000013</v>
      </c>
      <c r="BR50" s="411">
        <f t="shared" si="116"/>
        <v>7784785.0699999984</v>
      </c>
      <c r="BS50" s="434">
        <f t="shared" si="116"/>
        <v>10225721.550000003</v>
      </c>
      <c r="BT50" s="143">
        <f t="shared" si="116"/>
        <v>10090454.149999997</v>
      </c>
      <c r="BU50" s="143">
        <f t="shared" si="116"/>
        <v>-4313.2800000011921</v>
      </c>
      <c r="BV50" s="143">
        <f t="shared" si="116"/>
        <v>-3664711</v>
      </c>
      <c r="BW50" s="143">
        <f t="shared" ref="BW50:BX50" si="117">SUM(BW45:BW49)</f>
        <v>-8950501</v>
      </c>
      <c r="BX50" s="248">
        <f t="shared" si="117"/>
        <v>-4261685</v>
      </c>
      <c r="BY50" s="248">
        <f t="shared" ref="BY50:BZ50" si="118">SUM(BY45:BY49)</f>
        <v>1579753</v>
      </c>
      <c r="BZ50" s="248">
        <f t="shared" si="118"/>
        <v>-6847444</v>
      </c>
      <c r="CA50" s="248">
        <f t="shared" ref="CA50:CB50" si="119">SUM(CA45:CA49)</f>
        <v>-12206918</v>
      </c>
      <c r="CB50" s="274">
        <f t="shared" si="119"/>
        <v>15096833</v>
      </c>
      <c r="CC50" s="274">
        <f t="shared" ref="CC50:CE50" si="120">SUM(CC45:CC49)</f>
        <v>7465783</v>
      </c>
      <c r="CD50" s="391">
        <f t="shared" si="120"/>
        <v>1193374</v>
      </c>
      <c r="CE50" s="360">
        <f t="shared" si="120"/>
        <v>12556599</v>
      </c>
      <c r="CF50" s="274">
        <f t="shared" ref="CF50:CG50" si="121">SUM(CF45:CF49)</f>
        <v>2435453</v>
      </c>
      <c r="CG50" s="274">
        <f t="shared" si="121"/>
        <v>12596386</v>
      </c>
      <c r="CH50" s="274">
        <f t="shared" ref="CH50" si="122">SUM(CH45:CH49)</f>
        <v>232031</v>
      </c>
      <c r="CI50" s="274">
        <f t="shared" ref="CI50" si="123">SUM(CI45:CI49)</f>
        <v>4645359</v>
      </c>
      <c r="CJ50" s="274">
        <f t="shared" ref="CJ50" si="124">SUM(CJ45:CJ49)</f>
        <v>1864186</v>
      </c>
      <c r="CK50" s="274">
        <f t="shared" ref="CK50" si="125">SUM(CK45:CK49)</f>
        <v>-18410</v>
      </c>
      <c r="CL50" s="274">
        <f t="shared" ref="CL50" si="126">SUM(CL45:CL49)</f>
        <v>3021847</v>
      </c>
      <c r="CM50" s="274">
        <f t="shared" ref="CM50" si="127">SUM(CM45:CM49)</f>
        <v>15939447</v>
      </c>
      <c r="CN50" s="274">
        <f t="shared" ref="CN50" si="128">SUM(CN45:CN49)</f>
        <v>-2912043</v>
      </c>
      <c r="CO50" s="274">
        <f t="shared" ref="CO50" si="129">SUM(CO45:CO49)</f>
        <v>-7222477</v>
      </c>
      <c r="CP50" s="391">
        <f t="shared" ref="CP50" si="130">SUM(CP45:CP49)</f>
        <v>12505298</v>
      </c>
      <c r="CQ50" s="391">
        <f t="shared" ref="CQ50:CR50" si="131">SUM(CQ45:CQ49)</f>
        <v>9765353</v>
      </c>
      <c r="CR50" s="391">
        <f t="shared" si="131"/>
        <v>14741149</v>
      </c>
      <c r="CS50" s="351"/>
      <c r="CT50" s="44">
        <f>SUM(CT45:CT49)</f>
        <v>84511079</v>
      </c>
    </row>
    <row r="51" spans="1:98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6"/>
      <c r="V51" s="206"/>
      <c r="W51" s="206"/>
      <c r="X51" s="48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48"/>
      <c r="AK51" s="299"/>
      <c r="AL51" s="299"/>
      <c r="AM51" s="299"/>
      <c r="AN51" s="299"/>
      <c r="AO51" s="299"/>
      <c r="AP51" s="299"/>
      <c r="AQ51" s="49"/>
      <c r="AR51" s="299"/>
      <c r="AS51" s="299"/>
      <c r="AT51" s="299"/>
      <c r="AU51" s="299"/>
      <c r="AV51" s="316"/>
      <c r="AW51" s="299"/>
      <c r="AX51" s="299"/>
      <c r="AY51" s="299"/>
      <c r="AZ51" s="299"/>
      <c r="BA51" s="299"/>
      <c r="BB51" s="299"/>
      <c r="BC51" s="49"/>
      <c r="BD51" s="299"/>
      <c r="BE51" s="299"/>
      <c r="BF51" s="299"/>
      <c r="BG51" s="299"/>
      <c r="BH51" s="316"/>
      <c r="BI51" s="49"/>
      <c r="BJ51" s="50"/>
      <c r="BK51" s="50"/>
      <c r="BL51" s="50"/>
      <c r="BM51" s="50"/>
      <c r="BN51" s="50"/>
      <c r="BO51" s="50"/>
      <c r="BP51" s="50"/>
      <c r="BQ51" s="50"/>
      <c r="BR51" s="412"/>
      <c r="BS51" s="435"/>
      <c r="BT51" s="50"/>
      <c r="BU51" s="50"/>
      <c r="BV51" s="50"/>
      <c r="BW51" s="50"/>
      <c r="BX51" s="249"/>
      <c r="BY51" s="249"/>
      <c r="BZ51" s="249"/>
      <c r="CA51" s="249"/>
      <c r="CB51" s="275"/>
      <c r="CC51" s="275"/>
      <c r="CD51" s="392"/>
      <c r="CE51" s="361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392"/>
      <c r="CQ51" s="392"/>
      <c r="CR51" s="392"/>
      <c r="CS51" s="350"/>
      <c r="CT51" s="49"/>
    </row>
    <row r="52" spans="1:98" s="37" customFormat="1" x14ac:dyDescent="0.3">
      <c r="A52" s="146"/>
      <c r="B52" s="38" t="s">
        <v>37</v>
      </c>
      <c r="C52" s="39">
        <v>13529008.91</v>
      </c>
      <c r="D52" s="40">
        <v>14005236.9</v>
      </c>
      <c r="E52" s="40">
        <v>14062762.99</v>
      </c>
      <c r="F52" s="40">
        <v>11575573.17</v>
      </c>
      <c r="G52" s="40">
        <v>9621083.0899999999</v>
      </c>
      <c r="H52" s="40">
        <v>9752712.2400000002</v>
      </c>
      <c r="I52" s="40">
        <v>11848421.08</v>
      </c>
      <c r="J52" s="40">
        <v>15099039.119999999</v>
      </c>
      <c r="K52" s="40">
        <v>13499429.720000001</v>
      </c>
      <c r="L52" s="41">
        <v>11139592.24</v>
      </c>
      <c r="M52" s="40">
        <v>12567436.869999999</v>
      </c>
      <c r="N52" s="40">
        <v>15428529.49</v>
      </c>
      <c r="O52" s="40">
        <v>19949321.850000001</v>
      </c>
      <c r="P52" s="40">
        <v>21806945</v>
      </c>
      <c r="Q52" s="40">
        <v>20531025</v>
      </c>
      <c r="R52" s="40">
        <v>20092960</v>
      </c>
      <c r="S52" s="40">
        <v>16788675</v>
      </c>
      <c r="T52" s="40">
        <v>16512163</v>
      </c>
      <c r="U52" s="204">
        <v>22429362</v>
      </c>
      <c r="V52" s="204">
        <v>28643592</v>
      </c>
      <c r="W52" s="204">
        <v>22824603</v>
      </c>
      <c r="X52" s="41">
        <v>17545242</v>
      </c>
      <c r="Y52" s="204">
        <v>16473145</v>
      </c>
      <c r="Z52" s="204">
        <v>19811257</v>
      </c>
      <c r="AA52" s="204">
        <v>24453599</v>
      </c>
      <c r="AB52" s="204">
        <v>24085714</v>
      </c>
      <c r="AC52" s="204">
        <v>21509328</v>
      </c>
      <c r="AD52" s="204">
        <v>17832902</v>
      </c>
      <c r="AE52" s="204">
        <v>12796980</v>
      </c>
      <c r="AF52" s="204">
        <v>13792061</v>
      </c>
      <c r="AG52" s="204">
        <v>16920993</v>
      </c>
      <c r="AH52" s="204">
        <v>18107559</v>
      </c>
      <c r="AI52" s="204">
        <v>20652856</v>
      </c>
      <c r="AJ52" s="41">
        <v>15136091</v>
      </c>
      <c r="AK52" s="297">
        <v>14400480</v>
      </c>
      <c r="AL52" s="297">
        <v>18886217</v>
      </c>
      <c r="AM52" s="297">
        <v>19686285</v>
      </c>
      <c r="AN52" s="297">
        <v>21694004</v>
      </c>
      <c r="AO52" s="297">
        <v>19119289</v>
      </c>
      <c r="AP52" s="297">
        <v>16662732</v>
      </c>
      <c r="AQ52" s="63">
        <v>13212321</v>
      </c>
      <c r="AR52" s="297">
        <v>13086658</v>
      </c>
      <c r="AS52" s="297">
        <v>14715560</v>
      </c>
      <c r="AT52" s="297">
        <v>20334452</v>
      </c>
      <c r="AU52" s="297">
        <v>18018876</v>
      </c>
      <c r="AV52" s="314">
        <v>14065451</v>
      </c>
      <c r="AW52" s="297">
        <v>16614977</v>
      </c>
      <c r="AX52" s="297">
        <v>26171792</v>
      </c>
      <c r="AY52" s="297"/>
      <c r="AZ52" s="297"/>
      <c r="BA52" s="297"/>
      <c r="BB52" s="297"/>
      <c r="BC52" s="63"/>
      <c r="BD52" s="297"/>
      <c r="BE52" s="297"/>
      <c r="BF52" s="297"/>
      <c r="BG52" s="297"/>
      <c r="BH52" s="314"/>
      <c r="BI52" s="42">
        <f t="shared" ref="BI52:BR56" si="132">O52-C52</f>
        <v>6420312.9400000013</v>
      </c>
      <c r="BJ52" s="43">
        <f t="shared" si="132"/>
        <v>7801708.0999999996</v>
      </c>
      <c r="BK52" s="43">
        <f t="shared" si="132"/>
        <v>6468262.0099999998</v>
      </c>
      <c r="BL52" s="43">
        <f t="shared" si="132"/>
        <v>8517386.8300000001</v>
      </c>
      <c r="BM52" s="43">
        <f t="shared" si="132"/>
        <v>7167591.9100000001</v>
      </c>
      <c r="BN52" s="43">
        <f t="shared" si="132"/>
        <v>6759450.7599999998</v>
      </c>
      <c r="BO52" s="43">
        <f t="shared" si="132"/>
        <v>10580940.92</v>
      </c>
      <c r="BP52" s="43">
        <f t="shared" si="132"/>
        <v>13544552.880000001</v>
      </c>
      <c r="BQ52" s="43">
        <f t="shared" si="132"/>
        <v>9325173.2799999993</v>
      </c>
      <c r="BR52" s="410">
        <f t="shared" si="132"/>
        <v>6405649.7599999998</v>
      </c>
      <c r="BS52" s="433">
        <f t="shared" ref="BS52:CB56" si="133">Y52-M52</f>
        <v>3905708.1300000008</v>
      </c>
      <c r="BT52" s="43">
        <f t="shared" si="133"/>
        <v>4382727.51</v>
      </c>
      <c r="BU52" s="43">
        <f t="shared" si="133"/>
        <v>4504277.1499999985</v>
      </c>
      <c r="BV52" s="43">
        <f t="shared" si="133"/>
        <v>2278769</v>
      </c>
      <c r="BW52" s="43">
        <f t="shared" si="133"/>
        <v>978303</v>
      </c>
      <c r="BX52" s="247">
        <f t="shared" si="133"/>
        <v>-2260058</v>
      </c>
      <c r="BY52" s="247">
        <f t="shared" si="133"/>
        <v>-3991695</v>
      </c>
      <c r="BZ52" s="247">
        <f t="shared" si="133"/>
        <v>-2720102</v>
      </c>
      <c r="CA52" s="247">
        <f t="shared" si="133"/>
        <v>-5508369</v>
      </c>
      <c r="CB52" s="273">
        <f t="shared" si="133"/>
        <v>-10536033</v>
      </c>
      <c r="CC52" s="273">
        <f t="shared" ref="CC52:CL56" si="134">AI52-W52</f>
        <v>-2171747</v>
      </c>
      <c r="CD52" s="390">
        <f t="shared" si="134"/>
        <v>-2409151</v>
      </c>
      <c r="CE52" s="359">
        <f t="shared" si="134"/>
        <v>-2072665</v>
      </c>
      <c r="CF52" s="273">
        <f t="shared" si="134"/>
        <v>-925040</v>
      </c>
      <c r="CG52" s="273">
        <f t="shared" si="134"/>
        <v>-4767314</v>
      </c>
      <c r="CH52" s="273">
        <f t="shared" si="134"/>
        <v>-2391710</v>
      </c>
      <c r="CI52" s="273">
        <f t="shared" si="134"/>
        <v>-2390039</v>
      </c>
      <c r="CJ52" s="273">
        <f t="shared" si="134"/>
        <v>-1170170</v>
      </c>
      <c r="CK52" s="273">
        <f t="shared" si="134"/>
        <v>415341</v>
      </c>
      <c r="CL52" s="273">
        <f t="shared" si="134"/>
        <v>-705403</v>
      </c>
      <c r="CM52" s="273">
        <f t="shared" ref="CM52:CR56" si="135">AS52-AG52</f>
        <v>-2205433</v>
      </c>
      <c r="CN52" s="273">
        <f t="shared" si="135"/>
        <v>2226893</v>
      </c>
      <c r="CO52" s="273">
        <f t="shared" si="135"/>
        <v>-2633980</v>
      </c>
      <c r="CP52" s="390">
        <f t="shared" si="135"/>
        <v>-1070640</v>
      </c>
      <c r="CQ52" s="390">
        <f t="shared" si="135"/>
        <v>2214497</v>
      </c>
      <c r="CR52" s="390">
        <f t="shared" si="135"/>
        <v>7285575</v>
      </c>
      <c r="CS52" s="350"/>
      <c r="CT52" s="63">
        <f>IF(ISERROR(GETPIVOTDATA("VALUE",'CSS WK pvt'!$I$2,"DT_FILE",CT$8,"CD_CO",CT$6,"TRIM_CAT",TRIM(B52),"TRIM_LINE",A51))=TRUE,0,GETPIVOTDATA("VALUE",'CSS WK pvt'!$I$2,"DT_FILE",CT$8,"CD_CO",CT$6,"TRIM_CAT",TRIM(B52),"TRIM_LINE",A51))</f>
        <v>26171792</v>
      </c>
    </row>
    <row r="53" spans="1:98" s="37" customFormat="1" x14ac:dyDescent="0.3">
      <c r="A53" s="146"/>
      <c r="B53" s="38" t="s">
        <v>38</v>
      </c>
      <c r="C53" s="39">
        <v>5008351.6399999997</v>
      </c>
      <c r="D53" s="40">
        <v>5173545.12</v>
      </c>
      <c r="E53" s="40">
        <v>5036751.9400000004</v>
      </c>
      <c r="F53" s="40">
        <v>4149411.88</v>
      </c>
      <c r="G53" s="40">
        <v>3426413.16</v>
      </c>
      <c r="H53" s="40">
        <v>3438818.31</v>
      </c>
      <c r="I53" s="40">
        <v>3988327.72</v>
      </c>
      <c r="J53" s="40">
        <v>4878670.92</v>
      </c>
      <c r="K53" s="40">
        <v>4288061.7</v>
      </c>
      <c r="L53" s="41">
        <v>3559424.65</v>
      </c>
      <c r="M53" s="40">
        <v>4061255.34</v>
      </c>
      <c r="N53" s="40">
        <v>5007822.62</v>
      </c>
      <c r="O53" s="40">
        <v>5738502.3200000003</v>
      </c>
      <c r="P53" s="40">
        <v>6119578</v>
      </c>
      <c r="Q53" s="40">
        <v>5436548</v>
      </c>
      <c r="R53" s="40">
        <v>5038283</v>
      </c>
      <c r="S53" s="40">
        <v>4776532</v>
      </c>
      <c r="T53" s="40">
        <v>4488400</v>
      </c>
      <c r="U53" s="204">
        <v>5461884</v>
      </c>
      <c r="V53" s="204">
        <v>6406352</v>
      </c>
      <c r="W53" s="204">
        <v>5556105</v>
      </c>
      <c r="X53" s="41">
        <v>4483215</v>
      </c>
      <c r="Y53" s="204">
        <v>4361810</v>
      </c>
      <c r="Z53" s="204">
        <v>5556105</v>
      </c>
      <c r="AA53" s="204">
        <v>7325887</v>
      </c>
      <c r="AB53" s="204">
        <v>7110796</v>
      </c>
      <c r="AC53" s="204">
        <v>6844521</v>
      </c>
      <c r="AD53" s="204">
        <v>5948945</v>
      </c>
      <c r="AE53" s="204">
        <v>4739723</v>
      </c>
      <c r="AF53" s="204">
        <v>5037760</v>
      </c>
      <c r="AG53" s="204">
        <v>5900410</v>
      </c>
      <c r="AH53" s="204">
        <v>5502166</v>
      </c>
      <c r="AI53" s="204">
        <v>5116532</v>
      </c>
      <c r="AJ53" s="41">
        <v>4718894</v>
      </c>
      <c r="AK53" s="297">
        <v>4464873</v>
      </c>
      <c r="AL53" s="297">
        <v>5898732</v>
      </c>
      <c r="AM53" s="297">
        <v>6122212</v>
      </c>
      <c r="AN53" s="297">
        <v>7752048</v>
      </c>
      <c r="AO53" s="297">
        <v>7155521</v>
      </c>
      <c r="AP53" s="297">
        <v>6230657</v>
      </c>
      <c r="AQ53" s="63">
        <v>4853339</v>
      </c>
      <c r="AR53" s="297">
        <v>4657206</v>
      </c>
      <c r="AS53" s="297">
        <v>5552231</v>
      </c>
      <c r="AT53" s="297">
        <v>7069897</v>
      </c>
      <c r="AU53" s="297">
        <v>6314860</v>
      </c>
      <c r="AV53" s="314">
        <v>4939190</v>
      </c>
      <c r="AW53" s="297">
        <v>6790523</v>
      </c>
      <c r="AX53" s="297">
        <v>10779636</v>
      </c>
      <c r="AY53" s="297"/>
      <c r="AZ53" s="297"/>
      <c r="BA53" s="297"/>
      <c r="BB53" s="297"/>
      <c r="BC53" s="63"/>
      <c r="BD53" s="297"/>
      <c r="BE53" s="297"/>
      <c r="BF53" s="297"/>
      <c r="BG53" s="297"/>
      <c r="BH53" s="314"/>
      <c r="BI53" s="42">
        <f t="shared" si="132"/>
        <v>730150.68000000063</v>
      </c>
      <c r="BJ53" s="43">
        <f t="shared" si="132"/>
        <v>946032.87999999989</v>
      </c>
      <c r="BK53" s="43">
        <f t="shared" si="132"/>
        <v>399796.05999999959</v>
      </c>
      <c r="BL53" s="43">
        <f t="shared" si="132"/>
        <v>888871.12000000011</v>
      </c>
      <c r="BM53" s="43">
        <f t="shared" si="132"/>
        <v>1350118.8399999999</v>
      </c>
      <c r="BN53" s="43">
        <f t="shared" si="132"/>
        <v>1049581.69</v>
      </c>
      <c r="BO53" s="43">
        <f t="shared" si="132"/>
        <v>1473556.2799999998</v>
      </c>
      <c r="BP53" s="43">
        <f t="shared" si="132"/>
        <v>1527681.08</v>
      </c>
      <c r="BQ53" s="43">
        <f t="shared" si="132"/>
        <v>1268043.2999999998</v>
      </c>
      <c r="BR53" s="410">
        <f t="shared" si="132"/>
        <v>923790.35000000009</v>
      </c>
      <c r="BS53" s="433">
        <f t="shared" si="133"/>
        <v>300554.66000000015</v>
      </c>
      <c r="BT53" s="43">
        <f t="shared" si="133"/>
        <v>548282.37999999989</v>
      </c>
      <c r="BU53" s="43">
        <f t="shared" si="133"/>
        <v>1587384.6799999997</v>
      </c>
      <c r="BV53" s="43">
        <f t="shared" si="133"/>
        <v>991218</v>
      </c>
      <c r="BW53" s="43">
        <f t="shared" si="133"/>
        <v>1407973</v>
      </c>
      <c r="BX53" s="247">
        <f t="shared" si="133"/>
        <v>910662</v>
      </c>
      <c r="BY53" s="247">
        <f t="shared" si="133"/>
        <v>-36809</v>
      </c>
      <c r="BZ53" s="247">
        <f t="shared" si="133"/>
        <v>549360</v>
      </c>
      <c r="CA53" s="247">
        <f t="shared" si="133"/>
        <v>438526</v>
      </c>
      <c r="CB53" s="273">
        <f t="shared" si="133"/>
        <v>-904186</v>
      </c>
      <c r="CC53" s="273">
        <f t="shared" si="134"/>
        <v>-439573</v>
      </c>
      <c r="CD53" s="390">
        <f t="shared" si="134"/>
        <v>235679</v>
      </c>
      <c r="CE53" s="359">
        <f t="shared" si="134"/>
        <v>103063</v>
      </c>
      <c r="CF53" s="273">
        <f t="shared" si="134"/>
        <v>342627</v>
      </c>
      <c r="CG53" s="273">
        <f t="shared" si="134"/>
        <v>-1203675</v>
      </c>
      <c r="CH53" s="273">
        <f t="shared" si="134"/>
        <v>641252</v>
      </c>
      <c r="CI53" s="273">
        <f t="shared" si="134"/>
        <v>311000</v>
      </c>
      <c r="CJ53" s="273">
        <f t="shared" si="134"/>
        <v>281712</v>
      </c>
      <c r="CK53" s="273">
        <f t="shared" si="134"/>
        <v>113616</v>
      </c>
      <c r="CL53" s="273">
        <f t="shared" si="134"/>
        <v>-380554</v>
      </c>
      <c r="CM53" s="273">
        <f t="shared" si="135"/>
        <v>-348179</v>
      </c>
      <c r="CN53" s="273">
        <f t="shared" si="135"/>
        <v>1567731</v>
      </c>
      <c r="CO53" s="273">
        <f t="shared" si="135"/>
        <v>1198328</v>
      </c>
      <c r="CP53" s="390">
        <f t="shared" si="135"/>
        <v>220296</v>
      </c>
      <c r="CQ53" s="390">
        <f t="shared" si="135"/>
        <v>2325650</v>
      </c>
      <c r="CR53" s="390">
        <f t="shared" si="135"/>
        <v>4880904</v>
      </c>
      <c r="CS53" s="350"/>
      <c r="CT53" s="63">
        <f>IF(ISERROR(GETPIVOTDATA("VALUE",'CSS WK pvt'!$I$2,"DT_FILE",CT$8,"CD_CO",CT$6,"TRIM_CAT",TRIM(B53),"TRIM_LINE",A51))=TRUE,0,GETPIVOTDATA("VALUE",'CSS WK pvt'!$I$2,"DT_FILE",CT$8,"CD_CO",CT$6,"TRIM_CAT",TRIM(B53),"TRIM_LINE",A51))</f>
        <v>10779636</v>
      </c>
    </row>
    <row r="54" spans="1:98" s="37" customFormat="1" x14ac:dyDescent="0.3">
      <c r="A54" s="146"/>
      <c r="B54" s="38" t="s">
        <v>39</v>
      </c>
      <c r="C54" s="39">
        <v>1590580.14</v>
      </c>
      <c r="D54" s="40">
        <v>1870235.11</v>
      </c>
      <c r="E54" s="40">
        <v>1875923.79</v>
      </c>
      <c r="F54" s="40">
        <v>1661052.13</v>
      </c>
      <c r="G54" s="40">
        <v>1369157.34</v>
      </c>
      <c r="H54" s="40">
        <v>1432198.37</v>
      </c>
      <c r="I54" s="40">
        <v>1567990.24</v>
      </c>
      <c r="J54" s="40">
        <v>1628409.25</v>
      </c>
      <c r="K54" s="40">
        <v>1793519.47</v>
      </c>
      <c r="L54" s="41">
        <v>1528789.72</v>
      </c>
      <c r="M54" s="40">
        <v>1645538.17</v>
      </c>
      <c r="N54" s="40">
        <v>1673377.11</v>
      </c>
      <c r="O54" s="40">
        <v>2353140.35</v>
      </c>
      <c r="P54" s="40">
        <v>3806647</v>
      </c>
      <c r="Q54" s="40">
        <v>4086924</v>
      </c>
      <c r="R54" s="40">
        <v>3135396</v>
      </c>
      <c r="S54" s="40">
        <v>2627809</v>
      </c>
      <c r="T54" s="40">
        <v>2547809</v>
      </c>
      <c r="U54" s="204">
        <v>2617953</v>
      </c>
      <c r="V54" s="204">
        <v>2635662</v>
      </c>
      <c r="W54" s="204">
        <v>2623968</v>
      </c>
      <c r="X54" s="41">
        <v>2334420</v>
      </c>
      <c r="Y54" s="204">
        <v>2313772</v>
      </c>
      <c r="Z54" s="204">
        <v>2579662</v>
      </c>
      <c r="AA54" s="204">
        <v>2736818</v>
      </c>
      <c r="AB54" s="204">
        <v>2756433</v>
      </c>
      <c r="AC54" s="204">
        <v>3115108</v>
      </c>
      <c r="AD54" s="204">
        <v>2777324</v>
      </c>
      <c r="AE54" s="204">
        <v>2235518</v>
      </c>
      <c r="AF54" s="204">
        <v>2346725</v>
      </c>
      <c r="AG54" s="204">
        <v>2626950</v>
      </c>
      <c r="AH54" s="204">
        <v>2864931</v>
      </c>
      <c r="AI54" s="204">
        <v>3409366</v>
      </c>
      <c r="AJ54" s="41">
        <v>2625249</v>
      </c>
      <c r="AK54" s="297">
        <v>2705509</v>
      </c>
      <c r="AL54" s="297">
        <v>2958966</v>
      </c>
      <c r="AM54" s="297">
        <v>3112384</v>
      </c>
      <c r="AN54" s="297">
        <v>3568316</v>
      </c>
      <c r="AO54" s="297">
        <v>3152742</v>
      </c>
      <c r="AP54" s="297">
        <v>2938033</v>
      </c>
      <c r="AQ54" s="63">
        <v>2407968</v>
      </c>
      <c r="AR54" s="297">
        <v>2421326</v>
      </c>
      <c r="AS54" s="297">
        <v>2519788</v>
      </c>
      <c r="AT54" s="297">
        <v>2994668</v>
      </c>
      <c r="AU54" s="297">
        <v>2913441</v>
      </c>
      <c r="AV54" s="314">
        <v>2471047</v>
      </c>
      <c r="AW54" s="297">
        <v>2545335</v>
      </c>
      <c r="AX54" s="297">
        <v>3472488</v>
      </c>
      <c r="AY54" s="297"/>
      <c r="AZ54" s="297"/>
      <c r="BA54" s="297"/>
      <c r="BB54" s="297"/>
      <c r="BC54" s="63"/>
      <c r="BD54" s="297"/>
      <c r="BE54" s="297"/>
      <c r="BF54" s="297"/>
      <c r="BG54" s="297"/>
      <c r="BH54" s="314"/>
      <c r="BI54" s="42">
        <f t="shared" si="132"/>
        <v>762560.2100000002</v>
      </c>
      <c r="BJ54" s="43">
        <f t="shared" si="132"/>
        <v>1936411.89</v>
      </c>
      <c r="BK54" s="43">
        <f t="shared" si="132"/>
        <v>2211000.21</v>
      </c>
      <c r="BL54" s="43">
        <f t="shared" si="132"/>
        <v>1474343.87</v>
      </c>
      <c r="BM54" s="43">
        <f t="shared" si="132"/>
        <v>1258651.6599999999</v>
      </c>
      <c r="BN54" s="43">
        <f t="shared" si="132"/>
        <v>1115610.6299999999</v>
      </c>
      <c r="BO54" s="43">
        <f t="shared" si="132"/>
        <v>1049962.76</v>
      </c>
      <c r="BP54" s="43">
        <f t="shared" si="132"/>
        <v>1007252.75</v>
      </c>
      <c r="BQ54" s="43">
        <f t="shared" si="132"/>
        <v>830448.53</v>
      </c>
      <c r="BR54" s="410">
        <f t="shared" si="132"/>
        <v>805630.28</v>
      </c>
      <c r="BS54" s="433">
        <f t="shared" si="133"/>
        <v>668233.83000000007</v>
      </c>
      <c r="BT54" s="43">
        <f t="shared" si="133"/>
        <v>906284.8899999999</v>
      </c>
      <c r="BU54" s="43">
        <f t="shared" si="133"/>
        <v>383677.64999999991</v>
      </c>
      <c r="BV54" s="43">
        <f t="shared" si="133"/>
        <v>-1050214</v>
      </c>
      <c r="BW54" s="43">
        <f t="shared" si="133"/>
        <v>-971816</v>
      </c>
      <c r="BX54" s="247">
        <f t="shared" si="133"/>
        <v>-358072</v>
      </c>
      <c r="BY54" s="247">
        <f t="shared" si="133"/>
        <v>-392291</v>
      </c>
      <c r="BZ54" s="247">
        <f t="shared" si="133"/>
        <v>-201084</v>
      </c>
      <c r="CA54" s="247">
        <f t="shared" si="133"/>
        <v>8997</v>
      </c>
      <c r="CB54" s="273">
        <f t="shared" si="133"/>
        <v>229269</v>
      </c>
      <c r="CC54" s="273">
        <f t="shared" si="134"/>
        <v>785398</v>
      </c>
      <c r="CD54" s="390">
        <f t="shared" si="134"/>
        <v>290829</v>
      </c>
      <c r="CE54" s="359">
        <f t="shared" si="134"/>
        <v>391737</v>
      </c>
      <c r="CF54" s="273">
        <f t="shared" si="134"/>
        <v>379304</v>
      </c>
      <c r="CG54" s="273">
        <f t="shared" si="134"/>
        <v>375566</v>
      </c>
      <c r="CH54" s="273">
        <f t="shared" si="134"/>
        <v>811883</v>
      </c>
      <c r="CI54" s="273">
        <f t="shared" si="134"/>
        <v>37634</v>
      </c>
      <c r="CJ54" s="273">
        <f t="shared" si="134"/>
        <v>160709</v>
      </c>
      <c r="CK54" s="273">
        <f t="shared" si="134"/>
        <v>172450</v>
      </c>
      <c r="CL54" s="273">
        <f t="shared" si="134"/>
        <v>74601</v>
      </c>
      <c r="CM54" s="273">
        <f t="shared" si="135"/>
        <v>-107162</v>
      </c>
      <c r="CN54" s="273">
        <f t="shared" si="135"/>
        <v>129737</v>
      </c>
      <c r="CO54" s="273">
        <f t="shared" si="135"/>
        <v>-495925</v>
      </c>
      <c r="CP54" s="390">
        <f t="shared" si="135"/>
        <v>-154202</v>
      </c>
      <c r="CQ54" s="390">
        <f t="shared" si="135"/>
        <v>-160174</v>
      </c>
      <c r="CR54" s="390">
        <f t="shared" si="135"/>
        <v>513522</v>
      </c>
      <c r="CS54" s="350"/>
      <c r="CT54" s="63">
        <f>IF(ISERROR(GETPIVOTDATA("VALUE",'CSS WK pvt'!$I$2,"DT_FILE",CT$8,"CD_CO",CT$6,"TRIM_CAT",TRIM(B54),"TRIM_LINE",A51))=TRUE,0,GETPIVOTDATA("VALUE",'CSS WK pvt'!$I$2,"DT_FILE",CT$8,"CD_CO",CT$6,"TRIM_CAT",TRIM(B54),"TRIM_LINE",A51))</f>
        <v>3472488</v>
      </c>
    </row>
    <row r="55" spans="1:98" s="37" customFormat="1" x14ac:dyDescent="0.3">
      <c r="A55" s="146"/>
      <c r="B55" s="38" t="s">
        <v>40</v>
      </c>
      <c r="C55" s="39">
        <v>1008350.49</v>
      </c>
      <c r="D55" s="40">
        <v>1045428.42</v>
      </c>
      <c r="E55" s="40">
        <v>1095008.0900000001</v>
      </c>
      <c r="F55" s="40">
        <v>1058928.1399999999</v>
      </c>
      <c r="G55" s="40">
        <v>1018092.04</v>
      </c>
      <c r="H55" s="40">
        <v>1096380.17</v>
      </c>
      <c r="I55" s="40">
        <v>1067408.19</v>
      </c>
      <c r="J55" s="40">
        <v>1148538.2</v>
      </c>
      <c r="K55" s="40">
        <v>1222366.1599999999</v>
      </c>
      <c r="L55" s="41">
        <v>1095585.31</v>
      </c>
      <c r="M55" s="40">
        <v>1032662.73</v>
      </c>
      <c r="N55" s="40">
        <v>1115713.54</v>
      </c>
      <c r="O55" s="40">
        <v>1454146.51</v>
      </c>
      <c r="P55" s="40">
        <v>2448647</v>
      </c>
      <c r="Q55" s="40">
        <v>2919905</v>
      </c>
      <c r="R55" s="40">
        <v>2407260</v>
      </c>
      <c r="S55" s="40">
        <v>1970504</v>
      </c>
      <c r="T55" s="40">
        <v>1894777</v>
      </c>
      <c r="U55" s="204">
        <v>1938869</v>
      </c>
      <c r="V55" s="204">
        <v>1983688</v>
      </c>
      <c r="W55" s="204">
        <v>1828936</v>
      </c>
      <c r="X55" s="41">
        <v>1641040</v>
      </c>
      <c r="Y55" s="204">
        <v>1658440</v>
      </c>
      <c r="Z55" s="204">
        <v>1876468</v>
      </c>
      <c r="AA55" s="204">
        <v>2027135</v>
      </c>
      <c r="AB55" s="204">
        <v>1961378</v>
      </c>
      <c r="AC55" s="204">
        <v>1805625</v>
      </c>
      <c r="AD55" s="204">
        <v>1971464</v>
      </c>
      <c r="AE55" s="204">
        <v>1933240</v>
      </c>
      <c r="AF55" s="204">
        <v>1684910</v>
      </c>
      <c r="AG55" s="204">
        <v>1923402</v>
      </c>
      <c r="AH55" s="204">
        <v>2172916</v>
      </c>
      <c r="AI55" s="204">
        <v>2887790</v>
      </c>
      <c r="AJ55" s="41">
        <v>2209885</v>
      </c>
      <c r="AK55" s="297">
        <v>2913458</v>
      </c>
      <c r="AL55" s="297">
        <v>2255292</v>
      </c>
      <c r="AM55" s="297">
        <v>2249184</v>
      </c>
      <c r="AN55" s="297">
        <v>2144727</v>
      </c>
      <c r="AO55" s="297">
        <v>2253411</v>
      </c>
      <c r="AP55" s="297">
        <v>2197803</v>
      </c>
      <c r="AQ55" s="63">
        <v>1755795</v>
      </c>
      <c r="AR55" s="297">
        <v>1844764</v>
      </c>
      <c r="AS55" s="297">
        <v>2296831</v>
      </c>
      <c r="AT55" s="297">
        <v>2209179</v>
      </c>
      <c r="AU55" s="297">
        <v>2970115</v>
      </c>
      <c r="AV55" s="314">
        <v>2538612</v>
      </c>
      <c r="AW55" s="297">
        <v>1891309</v>
      </c>
      <c r="AX55" s="297">
        <v>2285707</v>
      </c>
      <c r="AY55" s="297"/>
      <c r="AZ55" s="297"/>
      <c r="BA55" s="297"/>
      <c r="BB55" s="297"/>
      <c r="BC55" s="63"/>
      <c r="BD55" s="297"/>
      <c r="BE55" s="297"/>
      <c r="BF55" s="297"/>
      <c r="BG55" s="297"/>
      <c r="BH55" s="314"/>
      <c r="BI55" s="42">
        <f t="shared" si="132"/>
        <v>445796.02</v>
      </c>
      <c r="BJ55" s="43">
        <f t="shared" si="132"/>
        <v>1403218.58</v>
      </c>
      <c r="BK55" s="43">
        <f t="shared" si="132"/>
        <v>1824896.91</v>
      </c>
      <c r="BL55" s="43">
        <f t="shared" si="132"/>
        <v>1348331.86</v>
      </c>
      <c r="BM55" s="43">
        <f t="shared" si="132"/>
        <v>952411.96</v>
      </c>
      <c r="BN55" s="43">
        <f t="shared" si="132"/>
        <v>798396.83000000007</v>
      </c>
      <c r="BO55" s="43">
        <f t="shared" si="132"/>
        <v>871460.81</v>
      </c>
      <c r="BP55" s="43">
        <f t="shared" si="132"/>
        <v>835149.8</v>
      </c>
      <c r="BQ55" s="43">
        <f t="shared" si="132"/>
        <v>606569.84000000008</v>
      </c>
      <c r="BR55" s="410">
        <f t="shared" si="132"/>
        <v>545454.68999999994</v>
      </c>
      <c r="BS55" s="433">
        <f t="shared" si="133"/>
        <v>625777.27</v>
      </c>
      <c r="BT55" s="43">
        <f t="shared" si="133"/>
        <v>760754.46</v>
      </c>
      <c r="BU55" s="43">
        <f t="shared" si="133"/>
        <v>572988.49</v>
      </c>
      <c r="BV55" s="43">
        <f t="shared" si="133"/>
        <v>-487269</v>
      </c>
      <c r="BW55" s="43">
        <f t="shared" si="133"/>
        <v>-1114280</v>
      </c>
      <c r="BX55" s="247">
        <f t="shared" si="133"/>
        <v>-435796</v>
      </c>
      <c r="BY55" s="247">
        <f t="shared" si="133"/>
        <v>-37264</v>
      </c>
      <c r="BZ55" s="247">
        <f t="shared" si="133"/>
        <v>-209867</v>
      </c>
      <c r="CA55" s="247">
        <f t="shared" si="133"/>
        <v>-15467</v>
      </c>
      <c r="CB55" s="273">
        <f t="shared" si="133"/>
        <v>189228</v>
      </c>
      <c r="CC55" s="273">
        <f t="shared" si="134"/>
        <v>1058854</v>
      </c>
      <c r="CD55" s="390">
        <f t="shared" si="134"/>
        <v>568845</v>
      </c>
      <c r="CE55" s="359">
        <f t="shared" si="134"/>
        <v>1255018</v>
      </c>
      <c r="CF55" s="273">
        <f t="shared" si="134"/>
        <v>378824</v>
      </c>
      <c r="CG55" s="273">
        <f t="shared" si="134"/>
        <v>222049</v>
      </c>
      <c r="CH55" s="273">
        <f t="shared" si="134"/>
        <v>183349</v>
      </c>
      <c r="CI55" s="273">
        <f t="shared" si="134"/>
        <v>447786</v>
      </c>
      <c r="CJ55" s="273">
        <f t="shared" si="134"/>
        <v>226339</v>
      </c>
      <c r="CK55" s="273">
        <f t="shared" si="134"/>
        <v>-177445</v>
      </c>
      <c r="CL55" s="273">
        <f t="shared" si="134"/>
        <v>159854</v>
      </c>
      <c r="CM55" s="273">
        <f t="shared" si="135"/>
        <v>373429</v>
      </c>
      <c r="CN55" s="273">
        <f t="shared" si="135"/>
        <v>36263</v>
      </c>
      <c r="CO55" s="273">
        <f t="shared" si="135"/>
        <v>82325</v>
      </c>
      <c r="CP55" s="390">
        <f t="shared" si="135"/>
        <v>328727</v>
      </c>
      <c r="CQ55" s="390">
        <f t="shared" si="135"/>
        <v>-1022149</v>
      </c>
      <c r="CR55" s="390">
        <f t="shared" si="135"/>
        <v>30415</v>
      </c>
      <c r="CS55" s="350"/>
      <c r="CT55" s="63">
        <f>IF(ISERROR(GETPIVOTDATA("VALUE",'CSS WK pvt'!$I$2,"DT_FILE",CT$8,"CD_CO",CT$6,"TRIM_CAT",TRIM(B55),"TRIM_LINE",A51))=TRUE,0,GETPIVOTDATA("VALUE",'CSS WK pvt'!$I$2,"DT_FILE",CT$8,"CD_CO",CT$6,"TRIM_CAT",TRIM(B55),"TRIM_LINE",A51))</f>
        <v>2285707</v>
      </c>
    </row>
    <row r="56" spans="1:98" s="37" customFormat="1" x14ac:dyDescent="0.3">
      <c r="A56" s="146"/>
      <c r="B56" s="38" t="s">
        <v>41</v>
      </c>
      <c r="C56" s="39">
        <v>1652771.46</v>
      </c>
      <c r="D56" s="40">
        <v>2241081.04</v>
      </c>
      <c r="E56" s="40">
        <v>1208550.46</v>
      </c>
      <c r="F56" s="40">
        <v>1738157.34</v>
      </c>
      <c r="G56" s="40">
        <v>1131917.3</v>
      </c>
      <c r="H56" s="40">
        <v>1341349.0900000001</v>
      </c>
      <c r="I56" s="40">
        <v>1337702.56</v>
      </c>
      <c r="J56" s="40">
        <v>755845.08</v>
      </c>
      <c r="K56" s="40">
        <v>1149839.6200000001</v>
      </c>
      <c r="L56" s="41">
        <v>1227444.95</v>
      </c>
      <c r="M56" s="40">
        <v>1522992.65</v>
      </c>
      <c r="N56" s="40">
        <v>2453700.75</v>
      </c>
      <c r="O56" s="40">
        <v>1417448.22</v>
      </c>
      <c r="P56" s="40">
        <v>2799168</v>
      </c>
      <c r="Q56" s="40">
        <v>2856627</v>
      </c>
      <c r="R56" s="40">
        <v>3303053</v>
      </c>
      <c r="S56" s="40">
        <v>2290925</v>
      </c>
      <c r="T56" s="40">
        <v>2078161</v>
      </c>
      <c r="U56" s="204">
        <v>2118361</v>
      </c>
      <c r="V56" s="204">
        <v>2144130</v>
      </c>
      <c r="W56" s="204">
        <v>1990728</v>
      </c>
      <c r="X56" s="41">
        <v>2086631</v>
      </c>
      <c r="Y56" s="204">
        <v>1941457</v>
      </c>
      <c r="Z56" s="204">
        <v>1914915</v>
      </c>
      <c r="AA56" s="204">
        <v>1953044</v>
      </c>
      <c r="AB56" s="204">
        <v>1845084</v>
      </c>
      <c r="AC56" s="204">
        <v>1678799</v>
      </c>
      <c r="AD56" s="204">
        <v>1680352</v>
      </c>
      <c r="AE56" s="204">
        <v>1682458</v>
      </c>
      <c r="AF56" s="204">
        <v>1771168</v>
      </c>
      <c r="AG56" s="204">
        <v>2041281</v>
      </c>
      <c r="AH56" s="204">
        <v>2890408</v>
      </c>
      <c r="AI56" s="204">
        <v>3978603</v>
      </c>
      <c r="AJ56" s="41">
        <v>2974425</v>
      </c>
      <c r="AK56" s="297">
        <v>4557064</v>
      </c>
      <c r="AL56" s="297">
        <v>4069856</v>
      </c>
      <c r="AM56" s="297">
        <v>3134832</v>
      </c>
      <c r="AN56" s="297">
        <v>3434974</v>
      </c>
      <c r="AO56" s="297">
        <v>2685792</v>
      </c>
      <c r="AP56" s="297">
        <v>2711983</v>
      </c>
      <c r="AQ56" s="63">
        <v>2602255</v>
      </c>
      <c r="AR56" s="297">
        <v>2465516</v>
      </c>
      <c r="AS56" s="297">
        <v>3173091</v>
      </c>
      <c r="AT56" s="297">
        <v>4560280</v>
      </c>
      <c r="AU56" s="297">
        <v>4542503</v>
      </c>
      <c r="AV56" s="314">
        <v>5370761</v>
      </c>
      <c r="AW56" s="297">
        <v>6370840</v>
      </c>
      <c r="AX56" s="297">
        <v>5491582</v>
      </c>
      <c r="AY56" s="297"/>
      <c r="AZ56" s="297"/>
      <c r="BA56" s="297"/>
      <c r="BB56" s="297"/>
      <c r="BC56" s="63"/>
      <c r="BD56" s="297"/>
      <c r="BE56" s="297"/>
      <c r="BF56" s="297"/>
      <c r="BG56" s="297"/>
      <c r="BH56" s="314"/>
      <c r="BI56" s="42">
        <f t="shared" si="132"/>
        <v>-235323.24</v>
      </c>
      <c r="BJ56" s="43">
        <f t="shared" si="132"/>
        <v>558086.96</v>
      </c>
      <c r="BK56" s="43">
        <f t="shared" si="132"/>
        <v>1648076.54</v>
      </c>
      <c r="BL56" s="43">
        <f t="shared" si="132"/>
        <v>1564895.66</v>
      </c>
      <c r="BM56" s="43">
        <f t="shared" si="132"/>
        <v>1159007.7</v>
      </c>
      <c r="BN56" s="43">
        <f t="shared" si="132"/>
        <v>736811.90999999992</v>
      </c>
      <c r="BO56" s="43">
        <f t="shared" si="132"/>
        <v>780658.44</v>
      </c>
      <c r="BP56" s="43">
        <f t="shared" si="132"/>
        <v>1388284.92</v>
      </c>
      <c r="BQ56" s="43">
        <f t="shared" si="132"/>
        <v>840888.37999999989</v>
      </c>
      <c r="BR56" s="410">
        <f t="shared" si="132"/>
        <v>859186.05</v>
      </c>
      <c r="BS56" s="433">
        <f t="shared" si="133"/>
        <v>418464.35000000009</v>
      </c>
      <c r="BT56" s="43">
        <f t="shared" si="133"/>
        <v>-538785.75</v>
      </c>
      <c r="BU56" s="43">
        <f t="shared" si="133"/>
        <v>535595.78</v>
      </c>
      <c r="BV56" s="43">
        <f t="shared" si="133"/>
        <v>-954084</v>
      </c>
      <c r="BW56" s="43">
        <f t="shared" si="133"/>
        <v>-1177828</v>
      </c>
      <c r="BX56" s="247">
        <f t="shared" si="133"/>
        <v>-1622701</v>
      </c>
      <c r="BY56" s="247">
        <f t="shared" si="133"/>
        <v>-608467</v>
      </c>
      <c r="BZ56" s="247">
        <f t="shared" si="133"/>
        <v>-306993</v>
      </c>
      <c r="CA56" s="247">
        <f t="shared" si="133"/>
        <v>-77080</v>
      </c>
      <c r="CB56" s="273">
        <f t="shared" si="133"/>
        <v>746278</v>
      </c>
      <c r="CC56" s="273">
        <f t="shared" si="134"/>
        <v>1987875</v>
      </c>
      <c r="CD56" s="390">
        <f t="shared" si="134"/>
        <v>887794</v>
      </c>
      <c r="CE56" s="359">
        <f t="shared" si="134"/>
        <v>2615607</v>
      </c>
      <c r="CF56" s="273">
        <f t="shared" si="134"/>
        <v>2154941</v>
      </c>
      <c r="CG56" s="273">
        <f t="shared" si="134"/>
        <v>1181788</v>
      </c>
      <c r="CH56" s="273">
        <f t="shared" si="134"/>
        <v>1589890</v>
      </c>
      <c r="CI56" s="273">
        <f t="shared" si="134"/>
        <v>1006993</v>
      </c>
      <c r="CJ56" s="273">
        <f t="shared" si="134"/>
        <v>1031631</v>
      </c>
      <c r="CK56" s="273">
        <f t="shared" si="134"/>
        <v>919797</v>
      </c>
      <c r="CL56" s="273">
        <f t="shared" si="134"/>
        <v>694348</v>
      </c>
      <c r="CM56" s="273">
        <f t="shared" si="135"/>
        <v>1131810</v>
      </c>
      <c r="CN56" s="273">
        <f t="shared" si="135"/>
        <v>1669872</v>
      </c>
      <c r="CO56" s="273">
        <f t="shared" si="135"/>
        <v>563900</v>
      </c>
      <c r="CP56" s="390">
        <f t="shared" si="135"/>
        <v>2396336</v>
      </c>
      <c r="CQ56" s="390">
        <f t="shared" si="135"/>
        <v>1813776</v>
      </c>
      <c r="CR56" s="390">
        <f t="shared" si="135"/>
        <v>1421726</v>
      </c>
      <c r="CS56" s="350"/>
      <c r="CT56" s="63">
        <f>IF(ISERROR(GETPIVOTDATA("VALUE",'CSS WK pvt'!$I$2,"DT_FILE",CT$8,"CD_CO",CT$6,"TRIM_CAT",TRIM(B56),"TRIM_LINE",A51))=TRUE,0,GETPIVOTDATA("VALUE",'CSS WK pvt'!$I$2,"DT_FILE",CT$8,"CD_CO",CT$6,"TRIM_CAT",TRIM(B56),"TRIM_LINE",A51))</f>
        <v>5491582</v>
      </c>
    </row>
    <row r="57" spans="1:98" s="130" customFormat="1" x14ac:dyDescent="0.3">
      <c r="A57" s="147"/>
      <c r="B57" s="38" t="s">
        <v>42</v>
      </c>
      <c r="C57" s="140">
        <f t="shared" ref="C57:Q57" si="136">SUM(C52:C56)</f>
        <v>22789062.640000001</v>
      </c>
      <c r="D57" s="141">
        <f t="shared" si="136"/>
        <v>24335526.59</v>
      </c>
      <c r="E57" s="141">
        <f t="shared" si="136"/>
        <v>23278997.27</v>
      </c>
      <c r="F57" s="141">
        <f t="shared" si="136"/>
        <v>20183122.66</v>
      </c>
      <c r="G57" s="141">
        <f t="shared" si="136"/>
        <v>16566662.93</v>
      </c>
      <c r="H57" s="141">
        <f t="shared" si="136"/>
        <v>17061458.180000003</v>
      </c>
      <c r="I57" s="141">
        <f t="shared" si="136"/>
        <v>19809849.789999999</v>
      </c>
      <c r="J57" s="141">
        <f t="shared" si="136"/>
        <v>23510502.569999997</v>
      </c>
      <c r="K57" s="141">
        <f t="shared" si="136"/>
        <v>21953216.670000002</v>
      </c>
      <c r="L57" s="142">
        <f t="shared" si="136"/>
        <v>18550836.870000001</v>
      </c>
      <c r="M57" s="141">
        <f t="shared" si="136"/>
        <v>20829885.759999998</v>
      </c>
      <c r="N57" s="141">
        <f t="shared" si="136"/>
        <v>25679143.509999998</v>
      </c>
      <c r="O57" s="141">
        <f t="shared" si="136"/>
        <v>30912559.250000004</v>
      </c>
      <c r="P57" s="141">
        <f t="shared" si="136"/>
        <v>36980985</v>
      </c>
      <c r="Q57" s="141">
        <f t="shared" si="136"/>
        <v>35831029</v>
      </c>
      <c r="R57" s="141">
        <v>33976952</v>
      </c>
      <c r="S57" s="141">
        <v>28454445</v>
      </c>
      <c r="T57" s="141">
        <v>27521310</v>
      </c>
      <c r="U57" s="205">
        <v>34566429</v>
      </c>
      <c r="V57" s="205">
        <v>41813424</v>
      </c>
      <c r="W57" s="205">
        <f>SUM(W52+W53+W54+W55+W56)</f>
        <v>34824340</v>
      </c>
      <c r="X57" s="142">
        <f>SUM(X52+X53+X54+X55+X56)</f>
        <v>28090548</v>
      </c>
      <c r="Y57" s="205">
        <v>26748624</v>
      </c>
      <c r="Z57" s="205">
        <v>31738407</v>
      </c>
      <c r="AA57" s="205">
        <v>38496483</v>
      </c>
      <c r="AB57" s="205">
        <v>37759405</v>
      </c>
      <c r="AC57" s="205">
        <v>34953381</v>
      </c>
      <c r="AD57" s="205">
        <v>30210987</v>
      </c>
      <c r="AE57" s="205">
        <v>23387919</v>
      </c>
      <c r="AF57" s="205">
        <v>24632624</v>
      </c>
      <c r="AG57" s="205">
        <v>29413036</v>
      </c>
      <c r="AH57" s="205">
        <v>31537980</v>
      </c>
      <c r="AI57" s="205">
        <v>36045147</v>
      </c>
      <c r="AJ57" s="142">
        <v>27664544</v>
      </c>
      <c r="AK57" s="298">
        <v>29041384</v>
      </c>
      <c r="AL57" s="298">
        <v>34069063</v>
      </c>
      <c r="AM57" s="298">
        <v>34304897</v>
      </c>
      <c r="AN57" s="298">
        <v>38594069</v>
      </c>
      <c r="AO57" s="298">
        <v>34366755</v>
      </c>
      <c r="AP57" s="298">
        <v>30741208</v>
      </c>
      <c r="AQ57" s="44">
        <v>24831678</v>
      </c>
      <c r="AR57" s="298">
        <v>24475470</v>
      </c>
      <c r="AS57" s="298">
        <v>28257501</v>
      </c>
      <c r="AT57" s="298">
        <v>37168476</v>
      </c>
      <c r="AU57" s="298">
        <v>34759795</v>
      </c>
      <c r="AV57" s="315">
        <v>29385061</v>
      </c>
      <c r="AW57" s="298">
        <v>34212984</v>
      </c>
      <c r="AX57" s="298">
        <v>48201205</v>
      </c>
      <c r="AY57" s="298"/>
      <c r="AZ57" s="298"/>
      <c r="BA57" s="298"/>
      <c r="BB57" s="298"/>
      <c r="BC57" s="44"/>
      <c r="BD57" s="298"/>
      <c r="BE57" s="298"/>
      <c r="BF57" s="298"/>
      <c r="BG57" s="298"/>
      <c r="BH57" s="315"/>
      <c r="BI57" s="44">
        <f t="shared" ref="BI57:BM57" si="137">SUM(BI52:BI56)</f>
        <v>8123496.6100000013</v>
      </c>
      <c r="BJ57" s="143">
        <f t="shared" si="137"/>
        <v>12645458.41</v>
      </c>
      <c r="BK57" s="143">
        <f t="shared" si="137"/>
        <v>12552031.73</v>
      </c>
      <c r="BL57" s="143">
        <f t="shared" si="137"/>
        <v>13793829.34</v>
      </c>
      <c r="BM57" s="143">
        <f t="shared" si="137"/>
        <v>11887782.07</v>
      </c>
      <c r="BN57" s="143">
        <f t="shared" ref="BN57:BV57" si="138">SUM(BN52:BN56)</f>
        <v>10459851.819999998</v>
      </c>
      <c r="BO57" s="143">
        <f t="shared" si="138"/>
        <v>14756579.209999999</v>
      </c>
      <c r="BP57" s="143">
        <f t="shared" si="138"/>
        <v>18302921.43</v>
      </c>
      <c r="BQ57" s="143">
        <f t="shared" si="138"/>
        <v>12871123.329999998</v>
      </c>
      <c r="BR57" s="411">
        <f t="shared" si="138"/>
        <v>9539711.1300000008</v>
      </c>
      <c r="BS57" s="434">
        <f t="shared" si="138"/>
        <v>5918738.2400000002</v>
      </c>
      <c r="BT57" s="143">
        <f t="shared" si="138"/>
        <v>6059263.4899999993</v>
      </c>
      <c r="BU57" s="143">
        <f t="shared" si="138"/>
        <v>7583923.7499999991</v>
      </c>
      <c r="BV57" s="143">
        <f t="shared" si="138"/>
        <v>778420</v>
      </c>
      <c r="BW57" s="143">
        <f t="shared" ref="BW57:BX57" si="139">SUM(BW52:BW56)</f>
        <v>-877648</v>
      </c>
      <c r="BX57" s="248">
        <f t="shared" si="139"/>
        <v>-3765965</v>
      </c>
      <c r="BY57" s="248">
        <f t="shared" ref="BY57:BZ57" si="140">SUM(BY52:BY56)</f>
        <v>-5066526</v>
      </c>
      <c r="BZ57" s="248">
        <f t="shared" si="140"/>
        <v>-2888686</v>
      </c>
      <c r="CA57" s="248">
        <f t="shared" ref="CA57:CB57" si="141">SUM(CA52:CA56)</f>
        <v>-5153393</v>
      </c>
      <c r="CB57" s="274">
        <f t="shared" si="141"/>
        <v>-10275444</v>
      </c>
      <c r="CC57" s="274">
        <f t="shared" ref="CC57:CE57" si="142">SUM(CC52:CC56)</f>
        <v>1220807</v>
      </c>
      <c r="CD57" s="391">
        <f t="shared" si="142"/>
        <v>-426004</v>
      </c>
      <c r="CE57" s="360">
        <f t="shared" si="142"/>
        <v>2292760</v>
      </c>
      <c r="CF57" s="274">
        <f t="shared" ref="CF57:CG57" si="143">SUM(CF52:CF56)</f>
        <v>2330656</v>
      </c>
      <c r="CG57" s="274">
        <f t="shared" si="143"/>
        <v>-4191586</v>
      </c>
      <c r="CH57" s="274">
        <f t="shared" ref="CH57" si="144">SUM(CH52:CH56)</f>
        <v>834664</v>
      </c>
      <c r="CI57" s="274">
        <f t="shared" ref="CI57" si="145">SUM(CI52:CI56)</f>
        <v>-586626</v>
      </c>
      <c r="CJ57" s="274">
        <f t="shared" ref="CJ57" si="146">SUM(CJ52:CJ56)</f>
        <v>530221</v>
      </c>
      <c r="CK57" s="274">
        <f t="shared" ref="CK57" si="147">SUM(CK52:CK56)</f>
        <v>1443759</v>
      </c>
      <c r="CL57" s="274">
        <f t="shared" ref="CL57" si="148">SUM(CL52:CL56)</f>
        <v>-157154</v>
      </c>
      <c r="CM57" s="274">
        <f t="shared" ref="CM57" si="149">SUM(CM52:CM56)</f>
        <v>-1155535</v>
      </c>
      <c r="CN57" s="274">
        <f t="shared" ref="CN57" si="150">SUM(CN52:CN56)</f>
        <v>5630496</v>
      </c>
      <c r="CO57" s="274">
        <f t="shared" ref="CO57" si="151">SUM(CO52:CO56)</f>
        <v>-1285352</v>
      </c>
      <c r="CP57" s="391">
        <f t="shared" ref="CP57" si="152">SUM(CP52:CP56)</f>
        <v>1720517</v>
      </c>
      <c r="CQ57" s="391">
        <f t="shared" ref="CQ57:CR57" si="153">SUM(CQ52:CQ56)</f>
        <v>5171600</v>
      </c>
      <c r="CR57" s="391">
        <f t="shared" si="153"/>
        <v>14132142</v>
      </c>
      <c r="CS57" s="351"/>
      <c r="CT57" s="44">
        <f>SUM(CT52:CT56)</f>
        <v>48201205</v>
      </c>
    </row>
    <row r="58" spans="1:98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6"/>
      <c r="V58" s="206"/>
      <c r="W58" s="206"/>
      <c r="X58" s="48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48"/>
      <c r="AK58" s="299"/>
      <c r="AL58" s="299"/>
      <c r="AM58" s="299"/>
      <c r="AN58" s="299"/>
      <c r="AO58" s="299"/>
      <c r="AP58" s="299"/>
      <c r="AQ58" s="49"/>
      <c r="AR58" s="299"/>
      <c r="AS58" s="299"/>
      <c r="AT58" s="299"/>
      <c r="AU58" s="299"/>
      <c r="AV58" s="316"/>
      <c r="AW58" s="299"/>
      <c r="AX58" s="299"/>
      <c r="AY58" s="299"/>
      <c r="AZ58" s="299"/>
      <c r="BA58" s="299"/>
      <c r="BB58" s="299"/>
      <c r="BC58" s="49"/>
      <c r="BD58" s="299"/>
      <c r="BE58" s="299"/>
      <c r="BF58" s="299"/>
      <c r="BG58" s="299"/>
      <c r="BH58" s="316"/>
      <c r="BI58" s="49"/>
      <c r="BJ58" s="50"/>
      <c r="BK58" s="50"/>
      <c r="BL58" s="50"/>
      <c r="BM58" s="50"/>
      <c r="BN58" s="50"/>
      <c r="BO58" s="50"/>
      <c r="BP58" s="50"/>
      <c r="BQ58" s="50"/>
      <c r="BR58" s="412"/>
      <c r="BS58" s="435"/>
      <c r="BT58" s="50"/>
      <c r="BU58" s="50"/>
      <c r="BV58" s="50"/>
      <c r="BW58" s="50"/>
      <c r="BX58" s="249"/>
      <c r="BY58" s="249"/>
      <c r="BZ58" s="249"/>
      <c r="CA58" s="249"/>
      <c r="CB58" s="275"/>
      <c r="CC58" s="275"/>
      <c r="CD58" s="392"/>
      <c r="CE58" s="361"/>
      <c r="CF58" s="275"/>
      <c r="CG58" s="275"/>
      <c r="CH58" s="275"/>
      <c r="CI58" s="275"/>
      <c r="CJ58" s="275"/>
      <c r="CK58" s="275"/>
      <c r="CL58" s="275"/>
      <c r="CM58" s="275"/>
      <c r="CN58" s="275"/>
      <c r="CO58" s="275"/>
      <c r="CP58" s="392"/>
      <c r="CQ58" s="392"/>
      <c r="CR58" s="392"/>
      <c r="CS58" s="350"/>
      <c r="CT58" s="49"/>
    </row>
    <row r="59" spans="1:98" s="37" customFormat="1" x14ac:dyDescent="0.3">
      <c r="A59" s="146"/>
      <c r="B59" s="38" t="s">
        <v>37</v>
      </c>
      <c r="C59" s="39">
        <v>80571582.540000007</v>
      </c>
      <c r="D59" s="40">
        <v>82416163.75</v>
      </c>
      <c r="E59" s="40">
        <v>84747811.599999994</v>
      </c>
      <c r="F59" s="40">
        <v>88320427</v>
      </c>
      <c r="G59" s="40">
        <v>89683721.269999996</v>
      </c>
      <c r="H59" s="40">
        <v>89769945.739999995</v>
      </c>
      <c r="I59" s="40">
        <v>89966691.790000007</v>
      </c>
      <c r="J59" s="40">
        <v>92144941.099999994</v>
      </c>
      <c r="K59" s="40">
        <v>98414985.75</v>
      </c>
      <c r="L59" s="41">
        <v>101864981.69</v>
      </c>
      <c r="M59" s="40">
        <v>105263605.42</v>
      </c>
      <c r="N59" s="40">
        <v>107640835.63</v>
      </c>
      <c r="O59" s="40">
        <v>113976785.5</v>
      </c>
      <c r="P59" s="40">
        <v>119558526</v>
      </c>
      <c r="Q59" s="40">
        <v>131698315</v>
      </c>
      <c r="R59" s="40">
        <v>139402057</v>
      </c>
      <c r="S59" s="40">
        <v>143820941</v>
      </c>
      <c r="T59" s="40">
        <v>149423267</v>
      </c>
      <c r="U59" s="204">
        <v>155349004</v>
      </c>
      <c r="V59" s="204">
        <v>172187529</v>
      </c>
      <c r="W59" s="204">
        <v>180502673</v>
      </c>
      <c r="X59" s="41">
        <v>186797999</v>
      </c>
      <c r="Y59" s="204">
        <v>190920944</v>
      </c>
      <c r="Z59" s="204">
        <v>188910949</v>
      </c>
      <c r="AA59" s="204">
        <v>188307775</v>
      </c>
      <c r="AB59" s="204">
        <v>201513171</v>
      </c>
      <c r="AC59" s="204">
        <v>203574755</v>
      </c>
      <c r="AD59" s="204">
        <v>202179399</v>
      </c>
      <c r="AE59" s="204">
        <v>190860775</v>
      </c>
      <c r="AF59" s="204">
        <v>178630047</v>
      </c>
      <c r="AG59" s="204">
        <v>169314231</v>
      </c>
      <c r="AH59" s="204">
        <v>169139087</v>
      </c>
      <c r="AI59" s="204">
        <v>176671709</v>
      </c>
      <c r="AJ59" s="41">
        <v>169833089</v>
      </c>
      <c r="AK59" s="297">
        <v>173140328</v>
      </c>
      <c r="AL59" s="297">
        <v>172835892</v>
      </c>
      <c r="AM59" s="297">
        <v>170295492</v>
      </c>
      <c r="AN59" s="297">
        <v>161468821</v>
      </c>
      <c r="AO59" s="297">
        <v>159664239</v>
      </c>
      <c r="AP59" s="297">
        <v>154659952</v>
      </c>
      <c r="AQ59" s="63">
        <v>154353739</v>
      </c>
      <c r="AR59" s="297">
        <v>147244201</v>
      </c>
      <c r="AS59" s="297">
        <v>142434821</v>
      </c>
      <c r="AT59" s="297">
        <v>141723843</v>
      </c>
      <c r="AU59" s="297">
        <v>146296971</v>
      </c>
      <c r="AV59" s="314">
        <v>156753498</v>
      </c>
      <c r="AW59" s="297">
        <v>147550939</v>
      </c>
      <c r="AX59" s="297">
        <v>147228008</v>
      </c>
      <c r="AY59" s="297"/>
      <c r="AZ59" s="297"/>
      <c r="BA59" s="297"/>
      <c r="BB59" s="297"/>
      <c r="BC59" s="63"/>
      <c r="BD59" s="297"/>
      <c r="BE59" s="297"/>
      <c r="BF59" s="297"/>
      <c r="BG59" s="297"/>
      <c r="BH59" s="314"/>
      <c r="BI59" s="42">
        <f t="shared" ref="BI59:BR63" si="154">O59-C59</f>
        <v>33405202.959999993</v>
      </c>
      <c r="BJ59" s="43">
        <f t="shared" si="154"/>
        <v>37142362.25</v>
      </c>
      <c r="BK59" s="43">
        <f t="shared" si="154"/>
        <v>46950503.400000006</v>
      </c>
      <c r="BL59" s="43">
        <f t="shared" si="154"/>
        <v>51081630</v>
      </c>
      <c r="BM59" s="43">
        <f t="shared" si="154"/>
        <v>54137219.730000004</v>
      </c>
      <c r="BN59" s="43">
        <f t="shared" si="154"/>
        <v>59653321.260000005</v>
      </c>
      <c r="BO59" s="43">
        <f t="shared" si="154"/>
        <v>65382312.209999993</v>
      </c>
      <c r="BP59" s="43">
        <f t="shared" si="154"/>
        <v>80042587.900000006</v>
      </c>
      <c r="BQ59" s="43">
        <f t="shared" si="154"/>
        <v>82087687.25</v>
      </c>
      <c r="BR59" s="410">
        <f t="shared" si="154"/>
        <v>84933017.310000002</v>
      </c>
      <c r="BS59" s="433">
        <f t="shared" ref="BS59:CB63" si="155">Y59-M59</f>
        <v>85657338.579999998</v>
      </c>
      <c r="BT59" s="43">
        <f t="shared" si="155"/>
        <v>81270113.370000005</v>
      </c>
      <c r="BU59" s="43">
        <f t="shared" si="155"/>
        <v>74330989.5</v>
      </c>
      <c r="BV59" s="43">
        <f t="shared" si="155"/>
        <v>81954645</v>
      </c>
      <c r="BW59" s="43">
        <f t="shared" si="155"/>
        <v>71876440</v>
      </c>
      <c r="BX59" s="247">
        <f t="shared" si="155"/>
        <v>62777342</v>
      </c>
      <c r="BY59" s="247">
        <f t="shared" si="155"/>
        <v>47039834</v>
      </c>
      <c r="BZ59" s="247">
        <f t="shared" si="155"/>
        <v>29206780</v>
      </c>
      <c r="CA59" s="247">
        <f t="shared" si="155"/>
        <v>13965227</v>
      </c>
      <c r="CB59" s="273">
        <f t="shared" si="155"/>
        <v>-3048442</v>
      </c>
      <c r="CC59" s="273">
        <f t="shared" ref="CC59:CL63" si="156">AI59-W59</f>
        <v>-3830964</v>
      </c>
      <c r="CD59" s="390">
        <f t="shared" si="156"/>
        <v>-16964910</v>
      </c>
      <c r="CE59" s="359">
        <f t="shared" si="156"/>
        <v>-17780616</v>
      </c>
      <c r="CF59" s="273">
        <f t="shared" si="156"/>
        <v>-16075057</v>
      </c>
      <c r="CG59" s="273">
        <f t="shared" si="156"/>
        <v>-18012283</v>
      </c>
      <c r="CH59" s="273">
        <f t="shared" si="156"/>
        <v>-40044350</v>
      </c>
      <c r="CI59" s="273">
        <f t="shared" si="156"/>
        <v>-43910516</v>
      </c>
      <c r="CJ59" s="273">
        <f t="shared" si="156"/>
        <v>-47519447</v>
      </c>
      <c r="CK59" s="273">
        <f t="shared" si="156"/>
        <v>-36507036</v>
      </c>
      <c r="CL59" s="273">
        <f t="shared" si="156"/>
        <v>-31385846</v>
      </c>
      <c r="CM59" s="273">
        <f t="shared" ref="CM59:CR63" si="157">AS59-AG59</f>
        <v>-26879410</v>
      </c>
      <c r="CN59" s="273">
        <f t="shared" si="157"/>
        <v>-27415244</v>
      </c>
      <c r="CO59" s="273">
        <f t="shared" si="157"/>
        <v>-30374738</v>
      </c>
      <c r="CP59" s="390">
        <f t="shared" si="157"/>
        <v>-13079591</v>
      </c>
      <c r="CQ59" s="390">
        <f t="shared" si="157"/>
        <v>-25589389</v>
      </c>
      <c r="CR59" s="390">
        <f t="shared" si="157"/>
        <v>-25607884</v>
      </c>
      <c r="CS59" s="350"/>
      <c r="CT59" s="63">
        <f>IF(ISERROR(GETPIVOTDATA("VALUE",'CSS WK pvt'!$I$2,"DT_FILE",CT$8,"CD_CO",CT$6,"TRIM_CAT",TRIM(B59),"TRIM_LINE",A58))=TRUE,0,GETPIVOTDATA("VALUE",'CSS WK pvt'!$I$2,"DT_FILE",CT$8,"CD_CO",CT$6,"TRIM_CAT",TRIM(B59),"TRIM_LINE",A58))</f>
        <v>147228008</v>
      </c>
    </row>
    <row r="60" spans="1:98" s="37" customFormat="1" x14ac:dyDescent="0.3">
      <c r="A60" s="146"/>
      <c r="B60" s="38" t="s">
        <v>38</v>
      </c>
      <c r="C60" s="39">
        <v>44835864.729999997</v>
      </c>
      <c r="D60" s="40">
        <v>46436215.200000003</v>
      </c>
      <c r="E60" s="40">
        <v>47771367.880000003</v>
      </c>
      <c r="F60" s="40">
        <v>49491358.770000003</v>
      </c>
      <c r="G60" s="40">
        <v>50295339.609999999</v>
      </c>
      <c r="H60" s="40">
        <v>50740767.600000001</v>
      </c>
      <c r="I60" s="40">
        <v>51180413.359999999</v>
      </c>
      <c r="J60" s="40">
        <v>52008906.840000004</v>
      </c>
      <c r="K60" s="40">
        <v>54325832.18</v>
      </c>
      <c r="L60" s="41">
        <v>55567977.030000001</v>
      </c>
      <c r="M60" s="40">
        <v>56842978.810000002</v>
      </c>
      <c r="N60" s="40">
        <v>57756925.109999999</v>
      </c>
      <c r="O60" s="40">
        <v>59661631.729999997</v>
      </c>
      <c r="P60" s="40">
        <v>67021112</v>
      </c>
      <c r="Q60" s="40">
        <v>67772825</v>
      </c>
      <c r="R60" s="40">
        <v>68654194</v>
      </c>
      <c r="S60" s="40">
        <v>74299521</v>
      </c>
      <c r="T60" s="40">
        <v>74503288</v>
      </c>
      <c r="U60" s="204">
        <v>73584855</v>
      </c>
      <c r="V60" s="204">
        <v>70310919</v>
      </c>
      <c r="W60" s="204">
        <v>78569783</v>
      </c>
      <c r="X60" s="41">
        <v>83664223</v>
      </c>
      <c r="Y60" s="204">
        <v>82884266</v>
      </c>
      <c r="Z60" s="204">
        <v>87357717</v>
      </c>
      <c r="AA60" s="204">
        <v>90358946</v>
      </c>
      <c r="AB60" s="204">
        <v>89030571</v>
      </c>
      <c r="AC60" s="204">
        <v>92853157</v>
      </c>
      <c r="AD60" s="204">
        <v>95055678</v>
      </c>
      <c r="AE60" s="204">
        <v>97409894</v>
      </c>
      <c r="AF60" s="204">
        <v>97467967</v>
      </c>
      <c r="AG60" s="204">
        <v>93539017</v>
      </c>
      <c r="AH60" s="204">
        <v>87895274</v>
      </c>
      <c r="AI60" s="204">
        <v>76771043</v>
      </c>
      <c r="AJ60" s="41">
        <v>89015703</v>
      </c>
      <c r="AK60" s="297">
        <v>83898074</v>
      </c>
      <c r="AL60" s="297">
        <v>80981518</v>
      </c>
      <c r="AM60" s="297">
        <v>82151340</v>
      </c>
      <c r="AN60" s="297">
        <v>88968070</v>
      </c>
      <c r="AO60" s="297">
        <v>91236269</v>
      </c>
      <c r="AP60" s="297">
        <v>88309980</v>
      </c>
      <c r="AQ60" s="63">
        <v>84054304</v>
      </c>
      <c r="AR60" s="297">
        <v>80119465</v>
      </c>
      <c r="AS60" s="297">
        <v>80541207</v>
      </c>
      <c r="AT60" s="297">
        <v>79648396</v>
      </c>
      <c r="AU60" s="297">
        <v>80571914</v>
      </c>
      <c r="AV60" s="314">
        <v>74499537</v>
      </c>
      <c r="AW60" s="297">
        <v>82984034</v>
      </c>
      <c r="AX60" s="297">
        <v>83686392</v>
      </c>
      <c r="AY60" s="297"/>
      <c r="AZ60" s="297"/>
      <c r="BA60" s="297"/>
      <c r="BB60" s="297"/>
      <c r="BC60" s="63"/>
      <c r="BD60" s="297"/>
      <c r="BE60" s="297"/>
      <c r="BF60" s="297"/>
      <c r="BG60" s="297"/>
      <c r="BH60" s="314"/>
      <c r="BI60" s="42">
        <f t="shared" si="154"/>
        <v>14825767</v>
      </c>
      <c r="BJ60" s="43">
        <f t="shared" si="154"/>
        <v>20584896.799999997</v>
      </c>
      <c r="BK60" s="43">
        <f t="shared" si="154"/>
        <v>20001457.119999997</v>
      </c>
      <c r="BL60" s="43">
        <f t="shared" si="154"/>
        <v>19162835.229999997</v>
      </c>
      <c r="BM60" s="43">
        <f t="shared" si="154"/>
        <v>24004181.390000001</v>
      </c>
      <c r="BN60" s="43">
        <f t="shared" si="154"/>
        <v>23762520.399999999</v>
      </c>
      <c r="BO60" s="43">
        <f t="shared" si="154"/>
        <v>22404441.640000001</v>
      </c>
      <c r="BP60" s="43">
        <f t="shared" si="154"/>
        <v>18302012.159999996</v>
      </c>
      <c r="BQ60" s="43">
        <f t="shared" si="154"/>
        <v>24243950.82</v>
      </c>
      <c r="BR60" s="410">
        <f t="shared" si="154"/>
        <v>28096245.969999999</v>
      </c>
      <c r="BS60" s="433">
        <f t="shared" si="155"/>
        <v>26041287.189999998</v>
      </c>
      <c r="BT60" s="43">
        <f t="shared" si="155"/>
        <v>29600791.890000001</v>
      </c>
      <c r="BU60" s="43">
        <f t="shared" si="155"/>
        <v>30697314.270000003</v>
      </c>
      <c r="BV60" s="43">
        <f t="shared" si="155"/>
        <v>22009459</v>
      </c>
      <c r="BW60" s="43">
        <f t="shared" si="155"/>
        <v>25080332</v>
      </c>
      <c r="BX60" s="247">
        <f t="shared" si="155"/>
        <v>26401484</v>
      </c>
      <c r="BY60" s="247">
        <f t="shared" si="155"/>
        <v>23110373</v>
      </c>
      <c r="BZ60" s="247">
        <f t="shared" si="155"/>
        <v>22964679</v>
      </c>
      <c r="CA60" s="247">
        <f t="shared" si="155"/>
        <v>19954162</v>
      </c>
      <c r="CB60" s="273">
        <f t="shared" si="155"/>
        <v>17584355</v>
      </c>
      <c r="CC60" s="273">
        <f t="shared" si="156"/>
        <v>-1798740</v>
      </c>
      <c r="CD60" s="390">
        <f t="shared" si="156"/>
        <v>5351480</v>
      </c>
      <c r="CE60" s="359">
        <f t="shared" si="156"/>
        <v>1013808</v>
      </c>
      <c r="CF60" s="273">
        <f t="shared" si="156"/>
        <v>-6376199</v>
      </c>
      <c r="CG60" s="273">
        <f t="shared" si="156"/>
        <v>-8207606</v>
      </c>
      <c r="CH60" s="273">
        <f t="shared" si="156"/>
        <v>-62501</v>
      </c>
      <c r="CI60" s="273">
        <f t="shared" si="156"/>
        <v>-1616888</v>
      </c>
      <c r="CJ60" s="273">
        <f t="shared" si="156"/>
        <v>-6745698</v>
      </c>
      <c r="CK60" s="273">
        <f t="shared" si="156"/>
        <v>-13355590</v>
      </c>
      <c r="CL60" s="273">
        <f t="shared" si="156"/>
        <v>-17348502</v>
      </c>
      <c r="CM60" s="273">
        <f t="shared" si="157"/>
        <v>-12997810</v>
      </c>
      <c r="CN60" s="273">
        <f t="shared" si="157"/>
        <v>-8246878</v>
      </c>
      <c r="CO60" s="273">
        <f t="shared" si="157"/>
        <v>3800871</v>
      </c>
      <c r="CP60" s="390">
        <f t="shared" si="157"/>
        <v>-14516166</v>
      </c>
      <c r="CQ60" s="390">
        <f t="shared" si="157"/>
        <v>-914040</v>
      </c>
      <c r="CR60" s="390">
        <f t="shared" si="157"/>
        <v>2704874</v>
      </c>
      <c r="CS60" s="350"/>
      <c r="CT60" s="63">
        <f>IF(ISERROR(GETPIVOTDATA("VALUE",'CSS WK pvt'!$I$2,"DT_FILE",CT$8,"CD_CO",CT$6,"TRIM_CAT",TRIM(B60),"TRIM_LINE",A58))=TRUE,0,GETPIVOTDATA("VALUE",'CSS WK pvt'!$I$2,"DT_FILE",CT$8,"CD_CO",CT$6,"TRIM_CAT",TRIM(B60),"TRIM_LINE",A58))</f>
        <v>83686392</v>
      </c>
    </row>
    <row r="61" spans="1:98" s="37" customFormat="1" x14ac:dyDescent="0.3">
      <c r="A61" s="146"/>
      <c r="B61" s="38" t="s">
        <v>39</v>
      </c>
      <c r="C61" s="39">
        <v>2463607.14</v>
      </c>
      <c r="D61" s="40">
        <v>2576416.54</v>
      </c>
      <c r="E61" s="40">
        <v>2723289.36</v>
      </c>
      <c r="F61" s="40">
        <v>2877881.08</v>
      </c>
      <c r="G61" s="40">
        <v>3015062.53</v>
      </c>
      <c r="H61" s="40">
        <v>2931648.2</v>
      </c>
      <c r="I61" s="40">
        <v>2904869.52</v>
      </c>
      <c r="J61" s="40">
        <v>3008289.01</v>
      </c>
      <c r="K61" s="40">
        <v>3421460.22</v>
      </c>
      <c r="L61" s="41">
        <v>3512786.97</v>
      </c>
      <c r="M61" s="40">
        <v>3617163.18</v>
      </c>
      <c r="N61" s="40">
        <v>3589768.18</v>
      </c>
      <c r="O61" s="40">
        <v>3928977.94</v>
      </c>
      <c r="P61" s="40">
        <v>5352123</v>
      </c>
      <c r="Q61" s="40">
        <v>7246931</v>
      </c>
      <c r="R61" s="40">
        <v>8742538</v>
      </c>
      <c r="S61" s="40">
        <v>9578643</v>
      </c>
      <c r="T61" s="40">
        <v>9972199</v>
      </c>
      <c r="U61" s="204">
        <v>9703172</v>
      </c>
      <c r="V61" s="204">
        <v>9064336</v>
      </c>
      <c r="W61" s="204">
        <v>9747032</v>
      </c>
      <c r="X61" s="41">
        <v>10577216</v>
      </c>
      <c r="Y61" s="204">
        <v>10782620</v>
      </c>
      <c r="Z61" s="204">
        <v>10657047</v>
      </c>
      <c r="AA61" s="204">
        <v>10539492</v>
      </c>
      <c r="AB61" s="204">
        <v>11154165</v>
      </c>
      <c r="AC61" s="204">
        <v>11718981</v>
      </c>
      <c r="AD61" s="204">
        <v>12487076</v>
      </c>
      <c r="AE61" s="204">
        <v>13079999</v>
      </c>
      <c r="AF61" s="204">
        <v>12912031</v>
      </c>
      <c r="AG61" s="204">
        <v>12341890</v>
      </c>
      <c r="AH61" s="204">
        <v>11688279</v>
      </c>
      <c r="AI61" s="204">
        <v>12029366</v>
      </c>
      <c r="AJ61" s="41">
        <v>12158655</v>
      </c>
      <c r="AK61" s="297">
        <v>12258696</v>
      </c>
      <c r="AL61" s="297">
        <v>12228059</v>
      </c>
      <c r="AM61" s="297">
        <v>11815732</v>
      </c>
      <c r="AN61" s="297">
        <v>11777637</v>
      </c>
      <c r="AO61" s="297">
        <v>12011857</v>
      </c>
      <c r="AP61" s="297">
        <v>11814830</v>
      </c>
      <c r="AQ61" s="63">
        <v>11803102</v>
      </c>
      <c r="AR61" s="297">
        <v>11150389</v>
      </c>
      <c r="AS61" s="297">
        <v>10965841</v>
      </c>
      <c r="AT61" s="297">
        <v>10552059</v>
      </c>
      <c r="AU61" s="297">
        <v>10670280</v>
      </c>
      <c r="AV61" s="314">
        <v>10877024</v>
      </c>
      <c r="AW61" s="297">
        <v>10568204</v>
      </c>
      <c r="AX61" s="297">
        <v>10854715</v>
      </c>
      <c r="AY61" s="297"/>
      <c r="AZ61" s="297"/>
      <c r="BA61" s="297"/>
      <c r="BB61" s="297"/>
      <c r="BC61" s="63"/>
      <c r="BD61" s="297"/>
      <c r="BE61" s="297"/>
      <c r="BF61" s="297"/>
      <c r="BG61" s="297"/>
      <c r="BH61" s="314"/>
      <c r="BI61" s="42">
        <f t="shared" si="154"/>
        <v>1465370.7999999998</v>
      </c>
      <c r="BJ61" s="43">
        <f t="shared" si="154"/>
        <v>2775706.46</v>
      </c>
      <c r="BK61" s="43">
        <f t="shared" si="154"/>
        <v>4523641.6400000006</v>
      </c>
      <c r="BL61" s="43">
        <f t="shared" si="154"/>
        <v>5864656.9199999999</v>
      </c>
      <c r="BM61" s="43">
        <f t="shared" si="154"/>
        <v>6563580.4700000007</v>
      </c>
      <c r="BN61" s="43">
        <f t="shared" si="154"/>
        <v>7040550.7999999998</v>
      </c>
      <c r="BO61" s="43">
        <f t="shared" si="154"/>
        <v>6798302.4800000004</v>
      </c>
      <c r="BP61" s="43">
        <f t="shared" si="154"/>
        <v>6056046.9900000002</v>
      </c>
      <c r="BQ61" s="43">
        <f t="shared" si="154"/>
        <v>6325571.7799999993</v>
      </c>
      <c r="BR61" s="410">
        <f t="shared" si="154"/>
        <v>7064429.0299999993</v>
      </c>
      <c r="BS61" s="433">
        <f t="shared" si="155"/>
        <v>7165456.8200000003</v>
      </c>
      <c r="BT61" s="43">
        <f t="shared" si="155"/>
        <v>7067278.8200000003</v>
      </c>
      <c r="BU61" s="43">
        <f t="shared" si="155"/>
        <v>6610514.0600000005</v>
      </c>
      <c r="BV61" s="43">
        <f t="shared" si="155"/>
        <v>5802042</v>
      </c>
      <c r="BW61" s="43">
        <f t="shared" si="155"/>
        <v>4472050</v>
      </c>
      <c r="BX61" s="247">
        <f t="shared" si="155"/>
        <v>3744538</v>
      </c>
      <c r="BY61" s="247">
        <f t="shared" si="155"/>
        <v>3501356</v>
      </c>
      <c r="BZ61" s="247">
        <f t="shared" si="155"/>
        <v>2939832</v>
      </c>
      <c r="CA61" s="247">
        <f t="shared" si="155"/>
        <v>2638718</v>
      </c>
      <c r="CB61" s="273">
        <f t="shared" si="155"/>
        <v>2623943</v>
      </c>
      <c r="CC61" s="273">
        <f t="shared" si="156"/>
        <v>2282334</v>
      </c>
      <c r="CD61" s="390">
        <f t="shared" si="156"/>
        <v>1581439</v>
      </c>
      <c r="CE61" s="359">
        <f t="shared" si="156"/>
        <v>1476076</v>
      </c>
      <c r="CF61" s="273">
        <f t="shared" si="156"/>
        <v>1571012</v>
      </c>
      <c r="CG61" s="273">
        <f t="shared" si="156"/>
        <v>1276240</v>
      </c>
      <c r="CH61" s="273">
        <f t="shared" si="156"/>
        <v>623472</v>
      </c>
      <c r="CI61" s="273">
        <f t="shared" si="156"/>
        <v>292876</v>
      </c>
      <c r="CJ61" s="273">
        <f t="shared" si="156"/>
        <v>-672246</v>
      </c>
      <c r="CK61" s="273">
        <f t="shared" si="156"/>
        <v>-1276897</v>
      </c>
      <c r="CL61" s="273">
        <f t="shared" si="156"/>
        <v>-1761642</v>
      </c>
      <c r="CM61" s="273">
        <f t="shared" si="157"/>
        <v>-1376049</v>
      </c>
      <c r="CN61" s="273">
        <f t="shared" si="157"/>
        <v>-1136220</v>
      </c>
      <c r="CO61" s="273">
        <f t="shared" si="157"/>
        <v>-1359086</v>
      </c>
      <c r="CP61" s="390">
        <f t="shared" si="157"/>
        <v>-1281631</v>
      </c>
      <c r="CQ61" s="390">
        <f t="shared" si="157"/>
        <v>-1690492</v>
      </c>
      <c r="CR61" s="390">
        <f t="shared" si="157"/>
        <v>-1373344</v>
      </c>
      <c r="CS61" s="350"/>
      <c r="CT61" s="63">
        <f>IF(ISERROR(GETPIVOTDATA("VALUE",'CSS WK pvt'!$I$2,"DT_FILE",CT$8,"CD_CO",CT$6,"TRIM_CAT",TRIM(B61),"TRIM_LINE",A58))=TRUE,0,GETPIVOTDATA("VALUE",'CSS WK pvt'!$I$2,"DT_FILE",CT$8,"CD_CO",CT$6,"TRIM_CAT",TRIM(B61),"TRIM_LINE",A58))</f>
        <v>10854715</v>
      </c>
    </row>
    <row r="62" spans="1:98" s="37" customFormat="1" x14ac:dyDescent="0.3">
      <c r="A62" s="146"/>
      <c r="B62" s="38" t="s">
        <v>40</v>
      </c>
      <c r="C62" s="39">
        <v>1831658.12</v>
      </c>
      <c r="D62" s="40">
        <v>1844065.56</v>
      </c>
      <c r="E62" s="40">
        <v>1877161.6</v>
      </c>
      <c r="F62" s="40">
        <v>2138998.19</v>
      </c>
      <c r="G62" s="40">
        <v>2222817.33</v>
      </c>
      <c r="H62" s="40">
        <v>2335496.71</v>
      </c>
      <c r="I62" s="40">
        <v>2426775.84</v>
      </c>
      <c r="J62" s="40">
        <v>2537272.2799999998</v>
      </c>
      <c r="K62" s="40">
        <v>2379180.92</v>
      </c>
      <c r="L62" s="41">
        <v>2616830.71</v>
      </c>
      <c r="M62" s="40">
        <v>2537020.65</v>
      </c>
      <c r="N62" s="40">
        <v>2471963.62</v>
      </c>
      <c r="O62" s="40">
        <v>2732323.03</v>
      </c>
      <c r="P62" s="40">
        <v>3494269</v>
      </c>
      <c r="Q62" s="40">
        <v>4419492</v>
      </c>
      <c r="R62" s="40">
        <v>5346149</v>
      </c>
      <c r="S62" s="40">
        <v>5617390</v>
      </c>
      <c r="T62" s="40">
        <v>5905007</v>
      </c>
      <c r="U62" s="204">
        <v>5531746</v>
      </c>
      <c r="V62" s="204">
        <v>5573371</v>
      </c>
      <c r="W62" s="204">
        <v>5939060</v>
      </c>
      <c r="X62" s="41">
        <v>6321547</v>
      </c>
      <c r="Y62" s="204">
        <v>6168466</v>
      </c>
      <c r="Z62" s="204">
        <v>6342510</v>
      </c>
      <c r="AA62" s="204">
        <v>6228187</v>
      </c>
      <c r="AB62" s="204">
        <v>6584996</v>
      </c>
      <c r="AC62" s="204">
        <v>6737215</v>
      </c>
      <c r="AD62" s="204">
        <v>6979190</v>
      </c>
      <c r="AE62" s="204">
        <v>7309083</v>
      </c>
      <c r="AF62" s="204">
        <v>7065449</v>
      </c>
      <c r="AG62" s="204">
        <v>7153184</v>
      </c>
      <c r="AH62" s="204">
        <v>7731192</v>
      </c>
      <c r="AI62" s="204">
        <v>8087730</v>
      </c>
      <c r="AJ62" s="41">
        <v>8170344</v>
      </c>
      <c r="AK62" s="297">
        <v>8487228</v>
      </c>
      <c r="AL62" s="297">
        <v>8250002</v>
      </c>
      <c r="AM62" s="297">
        <v>7997674</v>
      </c>
      <c r="AN62" s="297">
        <v>7235811</v>
      </c>
      <c r="AO62" s="297">
        <v>7484429</v>
      </c>
      <c r="AP62" s="297">
        <v>7603726</v>
      </c>
      <c r="AQ62" s="63">
        <v>8008325</v>
      </c>
      <c r="AR62" s="297">
        <v>7740928</v>
      </c>
      <c r="AS62" s="297">
        <v>7923760</v>
      </c>
      <c r="AT62" s="297">
        <v>8371021</v>
      </c>
      <c r="AU62" s="297">
        <v>8714931</v>
      </c>
      <c r="AV62" s="314">
        <v>9625006</v>
      </c>
      <c r="AW62" s="297">
        <v>9516260</v>
      </c>
      <c r="AX62" s="297">
        <v>9211553</v>
      </c>
      <c r="AY62" s="297"/>
      <c r="AZ62" s="297"/>
      <c r="BA62" s="297"/>
      <c r="BB62" s="297"/>
      <c r="BC62" s="63"/>
      <c r="BD62" s="297"/>
      <c r="BE62" s="297"/>
      <c r="BF62" s="297"/>
      <c r="BG62" s="297"/>
      <c r="BH62" s="314"/>
      <c r="BI62" s="42">
        <f t="shared" si="154"/>
        <v>900664.90999999968</v>
      </c>
      <c r="BJ62" s="43">
        <f t="shared" si="154"/>
        <v>1650203.44</v>
      </c>
      <c r="BK62" s="43">
        <f t="shared" si="154"/>
        <v>2542330.4</v>
      </c>
      <c r="BL62" s="43">
        <f t="shared" si="154"/>
        <v>3207150.81</v>
      </c>
      <c r="BM62" s="43">
        <f t="shared" si="154"/>
        <v>3394572.67</v>
      </c>
      <c r="BN62" s="43">
        <f t="shared" si="154"/>
        <v>3569510.29</v>
      </c>
      <c r="BO62" s="43">
        <f t="shared" si="154"/>
        <v>3104970.16</v>
      </c>
      <c r="BP62" s="43">
        <f t="shared" si="154"/>
        <v>3036098.72</v>
      </c>
      <c r="BQ62" s="43">
        <f t="shared" si="154"/>
        <v>3559879.08</v>
      </c>
      <c r="BR62" s="410">
        <f t="shared" si="154"/>
        <v>3704716.29</v>
      </c>
      <c r="BS62" s="433">
        <f t="shared" si="155"/>
        <v>3631445.35</v>
      </c>
      <c r="BT62" s="43">
        <f t="shared" si="155"/>
        <v>3870546.38</v>
      </c>
      <c r="BU62" s="43">
        <f t="shared" si="155"/>
        <v>3495863.97</v>
      </c>
      <c r="BV62" s="43">
        <f t="shared" si="155"/>
        <v>3090727</v>
      </c>
      <c r="BW62" s="43">
        <f t="shared" si="155"/>
        <v>2317723</v>
      </c>
      <c r="BX62" s="247">
        <f t="shared" si="155"/>
        <v>1633041</v>
      </c>
      <c r="BY62" s="247">
        <f t="shared" si="155"/>
        <v>1691693</v>
      </c>
      <c r="BZ62" s="247">
        <f t="shared" si="155"/>
        <v>1160442</v>
      </c>
      <c r="CA62" s="247">
        <f t="shared" si="155"/>
        <v>1621438</v>
      </c>
      <c r="CB62" s="273">
        <f t="shared" si="155"/>
        <v>2157821</v>
      </c>
      <c r="CC62" s="273">
        <f t="shared" si="156"/>
        <v>2148670</v>
      </c>
      <c r="CD62" s="390">
        <f t="shared" si="156"/>
        <v>1848797</v>
      </c>
      <c r="CE62" s="359">
        <f t="shared" si="156"/>
        <v>2318762</v>
      </c>
      <c r="CF62" s="273">
        <f t="shared" si="156"/>
        <v>1907492</v>
      </c>
      <c r="CG62" s="273">
        <f t="shared" si="156"/>
        <v>1769487</v>
      </c>
      <c r="CH62" s="273">
        <f t="shared" si="156"/>
        <v>650815</v>
      </c>
      <c r="CI62" s="273">
        <f t="shared" si="156"/>
        <v>747214</v>
      </c>
      <c r="CJ62" s="273">
        <f t="shared" si="156"/>
        <v>624536</v>
      </c>
      <c r="CK62" s="273">
        <f t="shared" si="156"/>
        <v>699242</v>
      </c>
      <c r="CL62" s="273">
        <f t="shared" si="156"/>
        <v>675479</v>
      </c>
      <c r="CM62" s="273">
        <f t="shared" si="157"/>
        <v>770576</v>
      </c>
      <c r="CN62" s="273">
        <f t="shared" si="157"/>
        <v>639829</v>
      </c>
      <c r="CO62" s="273">
        <f t="shared" si="157"/>
        <v>627201</v>
      </c>
      <c r="CP62" s="390">
        <f t="shared" si="157"/>
        <v>1454662</v>
      </c>
      <c r="CQ62" s="390">
        <f t="shared" si="157"/>
        <v>1029032</v>
      </c>
      <c r="CR62" s="390">
        <f t="shared" si="157"/>
        <v>961551</v>
      </c>
      <c r="CS62" s="350"/>
      <c r="CT62" s="63">
        <f>IF(ISERROR(GETPIVOTDATA("VALUE",'CSS WK pvt'!$I$2,"DT_FILE",CT$8,"CD_CO",CT$6,"TRIM_CAT",TRIM(B62),"TRIM_LINE",A58))=TRUE,0,GETPIVOTDATA("VALUE",'CSS WK pvt'!$I$2,"DT_FILE",CT$8,"CD_CO",CT$6,"TRIM_CAT",TRIM(B62),"TRIM_LINE",A58))</f>
        <v>9211553</v>
      </c>
    </row>
    <row r="63" spans="1:98" s="37" customFormat="1" x14ac:dyDescent="0.3">
      <c r="A63" s="146"/>
      <c r="B63" s="38" t="s">
        <v>41</v>
      </c>
      <c r="C63" s="39">
        <v>1307571.8400000001</v>
      </c>
      <c r="D63" s="40">
        <v>1964987.26</v>
      </c>
      <c r="E63" s="40">
        <v>3316022.81</v>
      </c>
      <c r="F63" s="40">
        <v>3728908.89</v>
      </c>
      <c r="G63" s="40">
        <v>3718037.54</v>
      </c>
      <c r="H63" s="40">
        <v>4003186.67</v>
      </c>
      <c r="I63" s="40">
        <v>4360143.99</v>
      </c>
      <c r="J63" s="40">
        <v>4373359.72</v>
      </c>
      <c r="K63" s="40">
        <v>4150661.31</v>
      </c>
      <c r="L63" s="41">
        <v>4181575.06</v>
      </c>
      <c r="M63" s="40">
        <v>4552157.82</v>
      </c>
      <c r="N63" s="40">
        <v>4950308.12</v>
      </c>
      <c r="O63" s="40">
        <v>6478131.04</v>
      </c>
      <c r="P63" s="40">
        <v>7011256</v>
      </c>
      <c r="Q63" s="40">
        <v>8027768</v>
      </c>
      <c r="R63" s="40">
        <v>8638868</v>
      </c>
      <c r="S63" s="40">
        <v>9429938</v>
      </c>
      <c r="T63" s="40">
        <v>8632266</v>
      </c>
      <c r="U63" s="204">
        <v>8031137</v>
      </c>
      <c r="V63" s="204">
        <v>8168291</v>
      </c>
      <c r="W63" s="204">
        <v>8583024</v>
      </c>
      <c r="X63" s="41">
        <v>8282387</v>
      </c>
      <c r="Y63" s="204">
        <v>8563687</v>
      </c>
      <c r="Z63" s="204">
        <v>7670101</v>
      </c>
      <c r="AA63" s="204">
        <v>7350250</v>
      </c>
      <c r="AB63" s="204">
        <v>7884205</v>
      </c>
      <c r="AC63" s="204">
        <v>8122043</v>
      </c>
      <c r="AD63" s="204">
        <v>8579444</v>
      </c>
      <c r="AE63" s="204">
        <v>7759491</v>
      </c>
      <c r="AF63" s="204">
        <v>7867693</v>
      </c>
      <c r="AG63" s="204">
        <v>7432841</v>
      </c>
      <c r="AH63" s="204">
        <v>8351633</v>
      </c>
      <c r="AI63" s="204">
        <v>8835033</v>
      </c>
      <c r="AJ63" s="41">
        <v>9312771</v>
      </c>
      <c r="AK63" s="297">
        <v>10328782</v>
      </c>
      <c r="AL63" s="297">
        <v>10164841</v>
      </c>
      <c r="AM63" s="297">
        <v>10372327</v>
      </c>
      <c r="AN63" s="297">
        <v>10822108</v>
      </c>
      <c r="AO63" s="297">
        <v>11587784</v>
      </c>
      <c r="AP63" s="297">
        <v>11181070</v>
      </c>
      <c r="AQ63" s="63">
        <v>11422702</v>
      </c>
      <c r="AR63" s="297">
        <v>11835886</v>
      </c>
      <c r="AS63" s="297">
        <v>10378954</v>
      </c>
      <c r="AT63" s="297">
        <v>7519215</v>
      </c>
      <c r="AU63" s="297">
        <v>9642978</v>
      </c>
      <c r="AV63" s="314">
        <v>11201180</v>
      </c>
      <c r="AW63" s="297">
        <v>10678151</v>
      </c>
      <c r="AX63" s="297">
        <v>13188181</v>
      </c>
      <c r="AY63" s="297"/>
      <c r="AZ63" s="297"/>
      <c r="BA63" s="297"/>
      <c r="BB63" s="297"/>
      <c r="BC63" s="63"/>
      <c r="BD63" s="297"/>
      <c r="BE63" s="297"/>
      <c r="BF63" s="297"/>
      <c r="BG63" s="297"/>
      <c r="BH63" s="314"/>
      <c r="BI63" s="42">
        <f t="shared" si="154"/>
        <v>5170559.2</v>
      </c>
      <c r="BJ63" s="43">
        <f t="shared" si="154"/>
        <v>5046268.74</v>
      </c>
      <c r="BK63" s="43">
        <f t="shared" si="154"/>
        <v>4711745.1899999995</v>
      </c>
      <c r="BL63" s="43">
        <f t="shared" si="154"/>
        <v>4909959.1099999994</v>
      </c>
      <c r="BM63" s="43">
        <f t="shared" si="154"/>
        <v>5711900.46</v>
      </c>
      <c r="BN63" s="43">
        <f t="shared" si="154"/>
        <v>4629079.33</v>
      </c>
      <c r="BO63" s="43">
        <f t="shared" si="154"/>
        <v>3670993.01</v>
      </c>
      <c r="BP63" s="43">
        <f t="shared" si="154"/>
        <v>3794931.2800000003</v>
      </c>
      <c r="BQ63" s="43">
        <f t="shared" si="154"/>
        <v>4432362.6899999995</v>
      </c>
      <c r="BR63" s="410">
        <f t="shared" si="154"/>
        <v>4100811.94</v>
      </c>
      <c r="BS63" s="433">
        <f t="shared" si="155"/>
        <v>4011529.1799999997</v>
      </c>
      <c r="BT63" s="43">
        <f t="shared" si="155"/>
        <v>2719792.88</v>
      </c>
      <c r="BU63" s="43">
        <f t="shared" si="155"/>
        <v>872118.96</v>
      </c>
      <c r="BV63" s="43">
        <f t="shared" si="155"/>
        <v>872949</v>
      </c>
      <c r="BW63" s="43">
        <f t="shared" si="155"/>
        <v>94275</v>
      </c>
      <c r="BX63" s="247">
        <f t="shared" si="155"/>
        <v>-59424</v>
      </c>
      <c r="BY63" s="247">
        <f t="shared" si="155"/>
        <v>-1670447</v>
      </c>
      <c r="BZ63" s="247">
        <f t="shared" si="155"/>
        <v>-764573</v>
      </c>
      <c r="CA63" s="247">
        <f t="shared" si="155"/>
        <v>-598296</v>
      </c>
      <c r="CB63" s="273">
        <f t="shared" si="155"/>
        <v>183342</v>
      </c>
      <c r="CC63" s="273">
        <f t="shared" si="156"/>
        <v>252009</v>
      </c>
      <c r="CD63" s="390">
        <f t="shared" si="156"/>
        <v>1030384</v>
      </c>
      <c r="CE63" s="359">
        <f t="shared" si="156"/>
        <v>1765095</v>
      </c>
      <c r="CF63" s="273">
        <f t="shared" si="156"/>
        <v>2494740</v>
      </c>
      <c r="CG63" s="273">
        <f t="shared" si="156"/>
        <v>3022077</v>
      </c>
      <c r="CH63" s="273">
        <f t="shared" si="156"/>
        <v>2937903</v>
      </c>
      <c r="CI63" s="273">
        <f t="shared" si="156"/>
        <v>3465741</v>
      </c>
      <c r="CJ63" s="273">
        <f t="shared" si="156"/>
        <v>2601626</v>
      </c>
      <c r="CK63" s="273">
        <f t="shared" si="156"/>
        <v>3663211</v>
      </c>
      <c r="CL63" s="273">
        <f t="shared" si="156"/>
        <v>3968193</v>
      </c>
      <c r="CM63" s="273">
        <f t="shared" si="157"/>
        <v>2946113</v>
      </c>
      <c r="CN63" s="273">
        <f t="shared" si="157"/>
        <v>-832418</v>
      </c>
      <c r="CO63" s="273">
        <f t="shared" si="157"/>
        <v>807945</v>
      </c>
      <c r="CP63" s="390">
        <f t="shared" si="157"/>
        <v>1888409</v>
      </c>
      <c r="CQ63" s="390">
        <f t="shared" si="157"/>
        <v>349369</v>
      </c>
      <c r="CR63" s="390">
        <f t="shared" si="157"/>
        <v>3023340</v>
      </c>
      <c r="CS63" s="350"/>
      <c r="CT63" s="63">
        <f>IF(ISERROR(GETPIVOTDATA("VALUE",'CSS WK pvt'!$I$2,"DT_FILE",CT$8,"CD_CO",CT$6,"TRIM_CAT",TRIM(B63),"TRIM_LINE",A58))=TRUE,0,GETPIVOTDATA("VALUE",'CSS WK pvt'!$I$2,"DT_FILE",CT$8,"CD_CO",CT$6,"TRIM_CAT",TRIM(B63),"TRIM_LINE",A58))</f>
        <v>13188181</v>
      </c>
    </row>
    <row r="64" spans="1:98" s="130" customFormat="1" x14ac:dyDescent="0.3">
      <c r="A64" s="147"/>
      <c r="B64" s="38" t="s">
        <v>42</v>
      </c>
      <c r="C64" s="140">
        <f t="shared" ref="C64:Q64" si="158">SUM(C59:C63)</f>
        <v>131010284.37000002</v>
      </c>
      <c r="D64" s="141">
        <f t="shared" si="158"/>
        <v>135237848.31</v>
      </c>
      <c r="E64" s="141">
        <f t="shared" si="158"/>
        <v>140435653.25</v>
      </c>
      <c r="F64" s="141">
        <f t="shared" si="158"/>
        <v>146557573.93000001</v>
      </c>
      <c r="G64" s="141">
        <f t="shared" si="158"/>
        <v>148934978.28</v>
      </c>
      <c r="H64" s="141">
        <f t="shared" si="158"/>
        <v>149781044.91999999</v>
      </c>
      <c r="I64" s="141">
        <f t="shared" si="158"/>
        <v>150838894.50000003</v>
      </c>
      <c r="J64" s="141">
        <f t="shared" si="158"/>
        <v>154072768.94999999</v>
      </c>
      <c r="K64" s="141">
        <f t="shared" si="158"/>
        <v>162692120.38</v>
      </c>
      <c r="L64" s="142">
        <f t="shared" si="158"/>
        <v>167744151.46000001</v>
      </c>
      <c r="M64" s="141">
        <f t="shared" si="158"/>
        <v>172812925.88000003</v>
      </c>
      <c r="N64" s="141">
        <f t="shared" si="158"/>
        <v>176409800.66000003</v>
      </c>
      <c r="O64" s="141">
        <f t="shared" si="158"/>
        <v>186777849.23999998</v>
      </c>
      <c r="P64" s="141">
        <f t="shared" si="158"/>
        <v>202437286</v>
      </c>
      <c r="Q64" s="141">
        <f t="shared" si="158"/>
        <v>219165331</v>
      </c>
      <c r="R64" s="141">
        <v>230783806</v>
      </c>
      <c r="S64" s="141">
        <v>242746433</v>
      </c>
      <c r="T64" s="141">
        <v>248436027</v>
      </c>
      <c r="U64" s="205">
        <v>252199914</v>
      </c>
      <c r="V64" s="205">
        <v>265304446</v>
      </c>
      <c r="W64" s="205">
        <f>SUM(W59+W60+W61+W62+W63)</f>
        <v>283341572</v>
      </c>
      <c r="X64" s="142">
        <f>SUM(X59+X60+X61+X62+X63)</f>
        <v>295643372</v>
      </c>
      <c r="Y64" s="205">
        <v>299319983</v>
      </c>
      <c r="Z64" s="205">
        <v>300938324</v>
      </c>
      <c r="AA64" s="205">
        <v>302784650</v>
      </c>
      <c r="AB64" s="205">
        <v>316167108</v>
      </c>
      <c r="AC64" s="205">
        <v>323006151</v>
      </c>
      <c r="AD64" s="205">
        <v>325280787</v>
      </c>
      <c r="AE64" s="205">
        <v>316419242</v>
      </c>
      <c r="AF64" s="205">
        <v>303943187</v>
      </c>
      <c r="AG64" s="205">
        <v>289781163</v>
      </c>
      <c r="AH64" s="205">
        <v>284805465</v>
      </c>
      <c r="AI64" s="205">
        <v>282394881</v>
      </c>
      <c r="AJ64" s="142">
        <v>288490562</v>
      </c>
      <c r="AK64" s="298">
        <v>288113108</v>
      </c>
      <c r="AL64" s="298">
        <v>284460312</v>
      </c>
      <c r="AM64" s="298">
        <v>282632565</v>
      </c>
      <c r="AN64" s="298">
        <v>280272447</v>
      </c>
      <c r="AO64" s="298">
        <v>281984578</v>
      </c>
      <c r="AP64" s="298">
        <v>273569558</v>
      </c>
      <c r="AQ64" s="44">
        <v>269642172</v>
      </c>
      <c r="AR64" s="298">
        <v>258090869</v>
      </c>
      <c r="AS64" s="298">
        <v>252244583</v>
      </c>
      <c r="AT64" s="298">
        <v>247814534</v>
      </c>
      <c r="AU64" s="298">
        <v>255897074</v>
      </c>
      <c r="AV64" s="315">
        <v>262956245</v>
      </c>
      <c r="AW64" s="298">
        <v>261297588</v>
      </c>
      <c r="AX64" s="298">
        <v>264168849</v>
      </c>
      <c r="AY64" s="298"/>
      <c r="AZ64" s="298"/>
      <c r="BA64" s="298"/>
      <c r="BB64" s="298"/>
      <c r="BC64" s="44"/>
      <c r="BD64" s="298"/>
      <c r="BE64" s="298"/>
      <c r="BF64" s="298"/>
      <c r="BG64" s="298"/>
      <c r="BH64" s="315"/>
      <c r="BI64" s="44">
        <f t="shared" ref="BI64:BM64" si="159">SUM(BI59:BI63)</f>
        <v>55767564.86999999</v>
      </c>
      <c r="BJ64" s="143">
        <f t="shared" si="159"/>
        <v>67199437.689999998</v>
      </c>
      <c r="BK64" s="143">
        <f t="shared" si="159"/>
        <v>78729677.75</v>
      </c>
      <c r="BL64" s="143">
        <f t="shared" si="159"/>
        <v>84226232.069999993</v>
      </c>
      <c r="BM64" s="143">
        <f t="shared" si="159"/>
        <v>93811454.719999999</v>
      </c>
      <c r="BN64" s="143">
        <f t="shared" ref="BN64:BV64" si="160">SUM(BN59:BN63)</f>
        <v>98654982.079999998</v>
      </c>
      <c r="BO64" s="143">
        <f t="shared" si="160"/>
        <v>101361019.5</v>
      </c>
      <c r="BP64" s="143">
        <f t="shared" si="160"/>
        <v>111231677.05</v>
      </c>
      <c r="BQ64" s="143">
        <f t="shared" si="160"/>
        <v>120649451.61999999</v>
      </c>
      <c r="BR64" s="411">
        <f t="shared" si="160"/>
        <v>127899220.54000001</v>
      </c>
      <c r="BS64" s="434">
        <f t="shared" si="160"/>
        <v>126507057.12</v>
      </c>
      <c r="BT64" s="143">
        <f t="shared" si="160"/>
        <v>124528523.34</v>
      </c>
      <c r="BU64" s="143">
        <f t="shared" si="160"/>
        <v>116006800.76000001</v>
      </c>
      <c r="BV64" s="143">
        <f t="shared" si="160"/>
        <v>113729822</v>
      </c>
      <c r="BW64" s="143">
        <f t="shared" ref="BW64:BX64" si="161">SUM(BW59:BW63)</f>
        <v>103840820</v>
      </c>
      <c r="BX64" s="248">
        <f t="shared" si="161"/>
        <v>94496981</v>
      </c>
      <c r="BY64" s="248">
        <f t="shared" ref="BY64:BZ64" si="162">SUM(BY59:BY63)</f>
        <v>73672809</v>
      </c>
      <c r="BZ64" s="248">
        <f t="shared" si="162"/>
        <v>55507160</v>
      </c>
      <c r="CA64" s="248">
        <f t="shared" ref="CA64:CB64" si="163">SUM(CA59:CA63)</f>
        <v>37581249</v>
      </c>
      <c r="CB64" s="274">
        <f t="shared" si="163"/>
        <v>19501019</v>
      </c>
      <c r="CC64" s="274">
        <f t="shared" ref="CC64:CE64" si="164">SUM(CC59:CC63)</f>
        <v>-946691</v>
      </c>
      <c r="CD64" s="391">
        <f t="shared" si="164"/>
        <v>-7152810</v>
      </c>
      <c r="CE64" s="360">
        <f t="shared" si="164"/>
        <v>-11206875</v>
      </c>
      <c r="CF64" s="274">
        <f t="shared" ref="CF64:CG64" si="165">SUM(CF59:CF63)</f>
        <v>-16478012</v>
      </c>
      <c r="CG64" s="274">
        <f t="shared" si="165"/>
        <v>-20152085</v>
      </c>
      <c r="CH64" s="274">
        <f t="shared" ref="CH64" si="166">SUM(CH59:CH63)</f>
        <v>-35894661</v>
      </c>
      <c r="CI64" s="274">
        <f t="shared" ref="CI64" si="167">SUM(CI59:CI63)</f>
        <v>-41021573</v>
      </c>
      <c r="CJ64" s="274">
        <f t="shared" ref="CJ64" si="168">SUM(CJ59:CJ63)</f>
        <v>-51711229</v>
      </c>
      <c r="CK64" s="274">
        <f t="shared" ref="CK64" si="169">SUM(CK59:CK63)</f>
        <v>-46777070</v>
      </c>
      <c r="CL64" s="274">
        <f t="shared" ref="CL64" si="170">SUM(CL59:CL63)</f>
        <v>-45852318</v>
      </c>
      <c r="CM64" s="274">
        <f t="shared" ref="CM64" si="171">SUM(CM59:CM63)</f>
        <v>-37536580</v>
      </c>
      <c r="CN64" s="274">
        <f t="shared" ref="CN64" si="172">SUM(CN59:CN63)</f>
        <v>-36990931</v>
      </c>
      <c r="CO64" s="274">
        <f t="shared" ref="CO64" si="173">SUM(CO59:CO63)</f>
        <v>-26497807</v>
      </c>
      <c r="CP64" s="391">
        <f t="shared" ref="CP64" si="174">SUM(CP59:CP63)</f>
        <v>-25534317</v>
      </c>
      <c r="CQ64" s="391">
        <f t="shared" ref="CQ64:CR64" si="175">SUM(CQ59:CQ63)</f>
        <v>-26815520</v>
      </c>
      <c r="CR64" s="391">
        <f t="shared" si="175"/>
        <v>-20291463</v>
      </c>
      <c r="CS64" s="351"/>
      <c r="CT64" s="44">
        <f>SUM(CT59:CT63)</f>
        <v>264168849</v>
      </c>
    </row>
    <row r="65" spans="1:98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6"/>
      <c r="V65" s="206"/>
      <c r="W65" s="206"/>
      <c r="X65" s="48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48"/>
      <c r="AK65" s="299"/>
      <c r="AL65" s="299"/>
      <c r="AM65" s="299"/>
      <c r="AN65" s="299"/>
      <c r="AO65" s="299"/>
      <c r="AP65" s="299"/>
      <c r="AQ65" s="49"/>
      <c r="AR65" s="299"/>
      <c r="AS65" s="299"/>
      <c r="AT65" s="299"/>
      <c r="AU65" s="299"/>
      <c r="AV65" s="316"/>
      <c r="AW65" s="299"/>
      <c r="AX65" s="299"/>
      <c r="AY65" s="299"/>
      <c r="AZ65" s="299"/>
      <c r="BA65" s="299"/>
      <c r="BB65" s="299"/>
      <c r="BC65" s="49"/>
      <c r="BD65" s="299"/>
      <c r="BE65" s="299"/>
      <c r="BF65" s="299"/>
      <c r="BG65" s="299"/>
      <c r="BH65" s="316"/>
      <c r="BI65" s="49"/>
      <c r="BJ65" s="50"/>
      <c r="BK65" s="50"/>
      <c r="BL65" s="50"/>
      <c r="BM65" s="50"/>
      <c r="BN65" s="50"/>
      <c r="BO65" s="50"/>
      <c r="BP65" s="50"/>
      <c r="BQ65" s="50"/>
      <c r="BR65" s="412"/>
      <c r="BS65" s="435"/>
      <c r="BT65" s="50"/>
      <c r="BU65" s="50"/>
      <c r="BV65" s="50"/>
      <c r="BW65" s="50"/>
      <c r="BX65" s="249"/>
      <c r="BY65" s="249"/>
      <c r="BZ65" s="249"/>
      <c r="CA65" s="249"/>
      <c r="CB65" s="275"/>
      <c r="CC65" s="275"/>
      <c r="CD65" s="392"/>
      <c r="CE65" s="361"/>
      <c r="CF65" s="275"/>
      <c r="CG65" s="275"/>
      <c r="CH65" s="275"/>
      <c r="CI65" s="275"/>
      <c r="CJ65" s="275"/>
      <c r="CK65" s="275"/>
      <c r="CL65" s="275"/>
      <c r="CM65" s="275"/>
      <c r="CN65" s="275"/>
      <c r="CO65" s="275"/>
      <c r="CP65" s="392"/>
      <c r="CQ65" s="392"/>
      <c r="CR65" s="392"/>
      <c r="CS65" s="350"/>
      <c r="CT65" s="49"/>
    </row>
    <row r="66" spans="1:98" s="37" customFormat="1" x14ac:dyDescent="0.3">
      <c r="A66" s="146"/>
      <c r="B66" s="38" t="s">
        <v>37</v>
      </c>
      <c r="C66" s="39">
        <v>119404259.34999999</v>
      </c>
      <c r="D66" s="40">
        <v>122618015.81</v>
      </c>
      <c r="E66" s="40">
        <v>120178670.33</v>
      </c>
      <c r="F66" s="40">
        <v>117019842.14</v>
      </c>
      <c r="G66" s="40">
        <v>118016743.7</v>
      </c>
      <c r="H66" s="40">
        <v>124783032.17</v>
      </c>
      <c r="I66" s="40">
        <v>131291576.03</v>
      </c>
      <c r="J66" s="40">
        <v>132340171.08</v>
      </c>
      <c r="K66" s="40">
        <v>133031206.42</v>
      </c>
      <c r="L66" s="41">
        <v>135467180.53</v>
      </c>
      <c r="M66" s="40">
        <v>143928404.41999999</v>
      </c>
      <c r="N66" s="40">
        <v>157074044.71000001</v>
      </c>
      <c r="O66" s="40">
        <v>167240594.28999999</v>
      </c>
      <c r="P66" s="40">
        <v>172986642</v>
      </c>
      <c r="Q66" s="40">
        <v>182851534</v>
      </c>
      <c r="R66" s="40">
        <v>186312334</v>
      </c>
      <c r="S66" s="40">
        <v>187893207</v>
      </c>
      <c r="T66" s="40">
        <v>200536921</v>
      </c>
      <c r="U66" s="204">
        <v>219708035</v>
      </c>
      <c r="V66" s="204">
        <v>232177548</v>
      </c>
      <c r="W66" s="204">
        <v>229191157</v>
      </c>
      <c r="X66" s="41">
        <v>231683287</v>
      </c>
      <c r="Y66" s="204">
        <v>238242366</v>
      </c>
      <c r="Z66" s="204">
        <v>245748855</v>
      </c>
      <c r="AA66" s="204">
        <v>246836415</v>
      </c>
      <c r="AB66" s="204">
        <v>258632441</v>
      </c>
      <c r="AC66" s="204">
        <v>251122904</v>
      </c>
      <c r="AD66" s="204">
        <v>242585567</v>
      </c>
      <c r="AE66" s="204">
        <v>228250439</v>
      </c>
      <c r="AF66" s="204">
        <v>221128152</v>
      </c>
      <c r="AG66" s="204">
        <v>215501328</v>
      </c>
      <c r="AH66" s="204">
        <v>219383498</v>
      </c>
      <c r="AI66" s="204">
        <v>221091595</v>
      </c>
      <c r="AJ66" s="41">
        <v>208598990</v>
      </c>
      <c r="AK66" s="297">
        <v>218753012</v>
      </c>
      <c r="AL66" s="297">
        <v>226017548</v>
      </c>
      <c r="AM66" s="297">
        <v>226464483</v>
      </c>
      <c r="AN66" s="297">
        <v>213594609</v>
      </c>
      <c r="AO66" s="297">
        <v>205613353</v>
      </c>
      <c r="AP66" s="297">
        <v>194301531</v>
      </c>
      <c r="AQ66" s="63">
        <v>191872526</v>
      </c>
      <c r="AR66" s="297">
        <v>189565375</v>
      </c>
      <c r="AS66" s="297">
        <v>194726729</v>
      </c>
      <c r="AT66" s="297">
        <v>194028418</v>
      </c>
      <c r="AU66" s="297">
        <v>186038569</v>
      </c>
      <c r="AV66" s="314">
        <v>201507651</v>
      </c>
      <c r="AW66" s="297">
        <v>206857115</v>
      </c>
      <c r="AX66" s="297">
        <v>219593028</v>
      </c>
      <c r="AY66" s="297"/>
      <c r="AZ66" s="297"/>
      <c r="BA66" s="297"/>
      <c r="BB66" s="297"/>
      <c r="BC66" s="63"/>
      <c r="BD66" s="297"/>
      <c r="BE66" s="297"/>
      <c r="BF66" s="297"/>
      <c r="BG66" s="297"/>
      <c r="BH66" s="314"/>
      <c r="BI66" s="42">
        <f t="shared" ref="BI66:BR70" si="176">O66-C66</f>
        <v>47836334.939999998</v>
      </c>
      <c r="BJ66" s="43">
        <f t="shared" si="176"/>
        <v>50368626.189999998</v>
      </c>
      <c r="BK66" s="43">
        <f t="shared" si="176"/>
        <v>62672863.670000002</v>
      </c>
      <c r="BL66" s="43">
        <f t="shared" si="176"/>
        <v>69292491.859999999</v>
      </c>
      <c r="BM66" s="43">
        <f t="shared" si="176"/>
        <v>69876463.299999997</v>
      </c>
      <c r="BN66" s="43">
        <f t="shared" si="176"/>
        <v>75753888.829999998</v>
      </c>
      <c r="BO66" s="43">
        <f t="shared" si="176"/>
        <v>88416458.969999999</v>
      </c>
      <c r="BP66" s="43">
        <f t="shared" si="176"/>
        <v>99837376.920000002</v>
      </c>
      <c r="BQ66" s="43">
        <f t="shared" si="176"/>
        <v>96159950.579999998</v>
      </c>
      <c r="BR66" s="410">
        <f t="shared" si="176"/>
        <v>96216106.469999999</v>
      </c>
      <c r="BS66" s="433">
        <f t="shared" ref="BS66:CB70" si="177">Y66-M66</f>
        <v>94313961.580000013</v>
      </c>
      <c r="BT66" s="43">
        <f t="shared" si="177"/>
        <v>88674810.289999992</v>
      </c>
      <c r="BU66" s="43">
        <f t="shared" si="177"/>
        <v>79595820.710000008</v>
      </c>
      <c r="BV66" s="43">
        <f t="shared" si="177"/>
        <v>85645799</v>
      </c>
      <c r="BW66" s="43">
        <f t="shared" si="177"/>
        <v>68271370</v>
      </c>
      <c r="BX66" s="247">
        <f t="shared" si="177"/>
        <v>56273233</v>
      </c>
      <c r="BY66" s="247">
        <f t="shared" si="177"/>
        <v>40357232</v>
      </c>
      <c r="BZ66" s="247">
        <f t="shared" si="177"/>
        <v>20591231</v>
      </c>
      <c r="CA66" s="247">
        <f t="shared" si="177"/>
        <v>-4206707</v>
      </c>
      <c r="CB66" s="273">
        <f t="shared" si="177"/>
        <v>-12794050</v>
      </c>
      <c r="CC66" s="273">
        <f t="shared" ref="CC66:CL70" si="178">AI66-W66</f>
        <v>-8099562</v>
      </c>
      <c r="CD66" s="390">
        <f t="shared" si="178"/>
        <v>-23084297</v>
      </c>
      <c r="CE66" s="359">
        <f t="shared" si="178"/>
        <v>-19489354</v>
      </c>
      <c r="CF66" s="273">
        <f t="shared" si="178"/>
        <v>-19731307</v>
      </c>
      <c r="CG66" s="273">
        <f t="shared" si="178"/>
        <v>-20371932</v>
      </c>
      <c r="CH66" s="273">
        <f t="shared" si="178"/>
        <v>-45037832</v>
      </c>
      <c r="CI66" s="273">
        <f t="shared" si="178"/>
        <v>-45509551</v>
      </c>
      <c r="CJ66" s="273">
        <f t="shared" si="178"/>
        <v>-48284036</v>
      </c>
      <c r="CK66" s="273">
        <f t="shared" si="178"/>
        <v>-36377913</v>
      </c>
      <c r="CL66" s="273">
        <f t="shared" si="178"/>
        <v>-31562777</v>
      </c>
      <c r="CM66" s="273">
        <f t="shared" ref="CM66:CR70" si="179">AS66-AG66</f>
        <v>-20774599</v>
      </c>
      <c r="CN66" s="273">
        <f t="shared" si="179"/>
        <v>-25355080</v>
      </c>
      <c r="CO66" s="273">
        <f t="shared" si="179"/>
        <v>-35053026</v>
      </c>
      <c r="CP66" s="390">
        <f t="shared" si="179"/>
        <v>-7091339</v>
      </c>
      <c r="CQ66" s="390">
        <f t="shared" si="179"/>
        <v>-11895897</v>
      </c>
      <c r="CR66" s="390">
        <f t="shared" si="179"/>
        <v>-6424520</v>
      </c>
      <c r="CS66" s="350"/>
      <c r="CT66" s="63">
        <f>IF(ISERROR(GETPIVOTDATA("VALUE",'CSS WK pvt'!$I$2,"DT_FILE",CT$8,"CD_CO",CT$6,"TRIM_CAT",TRIM(B66),"TRIM_LINE",A65))=TRUE,0,GETPIVOTDATA("VALUE",'CSS WK pvt'!$I$2,"DT_FILE",CT$8,"CD_CO",CT$6,"TRIM_CAT",TRIM(B66),"TRIM_LINE",A65))</f>
        <v>219593028</v>
      </c>
    </row>
    <row r="67" spans="1:98" s="37" customFormat="1" x14ac:dyDescent="0.3">
      <c r="A67" s="146"/>
      <c r="B67" s="38" t="s">
        <v>38</v>
      </c>
      <c r="C67" s="39">
        <v>56288068.009999998</v>
      </c>
      <c r="D67" s="40">
        <v>58280350.289999999</v>
      </c>
      <c r="E67" s="40">
        <v>58198935.960000001</v>
      </c>
      <c r="F67" s="40">
        <v>57928751.5</v>
      </c>
      <c r="G67" s="40">
        <v>58232496.539999999</v>
      </c>
      <c r="H67" s="40">
        <v>59683333.630000003</v>
      </c>
      <c r="I67" s="40">
        <v>61585821.539999999</v>
      </c>
      <c r="J67" s="40">
        <v>62434554.159999996</v>
      </c>
      <c r="K67" s="40">
        <v>63191215.789999999</v>
      </c>
      <c r="L67" s="41">
        <v>64159602.780000001</v>
      </c>
      <c r="M67" s="40">
        <v>66904909.619999997</v>
      </c>
      <c r="N67" s="40">
        <v>70256822.959999993</v>
      </c>
      <c r="O67" s="40">
        <v>72040251.150000006</v>
      </c>
      <c r="P67" s="40">
        <v>79971671</v>
      </c>
      <c r="Q67" s="40">
        <v>79263075</v>
      </c>
      <c r="R67" s="40">
        <v>78884352</v>
      </c>
      <c r="S67" s="40">
        <v>84833720</v>
      </c>
      <c r="T67" s="40">
        <v>85715214</v>
      </c>
      <c r="U67" s="204">
        <v>86298812</v>
      </c>
      <c r="V67" s="204">
        <v>82384708</v>
      </c>
      <c r="W67" s="204">
        <v>89091307</v>
      </c>
      <c r="X67" s="41">
        <v>93736275</v>
      </c>
      <c r="Y67" s="204">
        <v>93858665</v>
      </c>
      <c r="Z67" s="204">
        <v>101288344</v>
      </c>
      <c r="AA67" s="204">
        <v>105909902</v>
      </c>
      <c r="AB67" s="204">
        <v>103901627</v>
      </c>
      <c r="AC67" s="204">
        <v>106219035</v>
      </c>
      <c r="AD67" s="204">
        <v>106797223</v>
      </c>
      <c r="AE67" s="204">
        <v>108483245</v>
      </c>
      <c r="AF67" s="204">
        <v>109713978</v>
      </c>
      <c r="AG67" s="204">
        <v>106227564</v>
      </c>
      <c r="AH67" s="204">
        <v>100195061</v>
      </c>
      <c r="AI67" s="204">
        <v>86078774</v>
      </c>
      <c r="AJ67" s="41">
        <v>99213778</v>
      </c>
      <c r="AK67" s="297">
        <v>95358227</v>
      </c>
      <c r="AL67" s="297">
        <v>94051977</v>
      </c>
      <c r="AM67" s="297">
        <v>96684211</v>
      </c>
      <c r="AN67" s="297">
        <v>104946482</v>
      </c>
      <c r="AO67" s="297">
        <v>105621965</v>
      </c>
      <c r="AP67" s="297">
        <v>100845012</v>
      </c>
      <c r="AQ67" s="63">
        <v>94928594</v>
      </c>
      <c r="AR67" s="297">
        <v>92055383</v>
      </c>
      <c r="AS67" s="297">
        <v>95163240</v>
      </c>
      <c r="AT67" s="297">
        <v>94571758</v>
      </c>
      <c r="AU67" s="297">
        <v>92526775</v>
      </c>
      <c r="AV67" s="314">
        <v>87000665</v>
      </c>
      <c r="AW67" s="297">
        <v>102349447</v>
      </c>
      <c r="AX67" s="297">
        <v>108070189</v>
      </c>
      <c r="AY67" s="297"/>
      <c r="AZ67" s="297"/>
      <c r="BA67" s="297"/>
      <c r="BB67" s="297"/>
      <c r="BC67" s="63"/>
      <c r="BD67" s="297"/>
      <c r="BE67" s="297"/>
      <c r="BF67" s="297"/>
      <c r="BG67" s="297"/>
      <c r="BH67" s="314"/>
      <c r="BI67" s="42">
        <f t="shared" si="176"/>
        <v>15752183.140000008</v>
      </c>
      <c r="BJ67" s="43">
        <f t="shared" si="176"/>
        <v>21691320.710000001</v>
      </c>
      <c r="BK67" s="43">
        <f t="shared" si="176"/>
        <v>21064139.039999999</v>
      </c>
      <c r="BL67" s="43">
        <f t="shared" si="176"/>
        <v>20955600.5</v>
      </c>
      <c r="BM67" s="43">
        <f t="shared" si="176"/>
        <v>26601223.460000001</v>
      </c>
      <c r="BN67" s="43">
        <f t="shared" si="176"/>
        <v>26031880.369999997</v>
      </c>
      <c r="BO67" s="43">
        <f t="shared" si="176"/>
        <v>24712990.460000001</v>
      </c>
      <c r="BP67" s="43">
        <f t="shared" si="176"/>
        <v>19950153.840000004</v>
      </c>
      <c r="BQ67" s="43">
        <f t="shared" si="176"/>
        <v>25900091.210000001</v>
      </c>
      <c r="BR67" s="410">
        <f t="shared" si="176"/>
        <v>29576672.219999999</v>
      </c>
      <c r="BS67" s="433">
        <f t="shared" si="177"/>
        <v>26953755.380000003</v>
      </c>
      <c r="BT67" s="43">
        <f t="shared" si="177"/>
        <v>31031521.040000007</v>
      </c>
      <c r="BU67" s="43">
        <f t="shared" si="177"/>
        <v>33869650.849999994</v>
      </c>
      <c r="BV67" s="43">
        <f t="shared" si="177"/>
        <v>23929956</v>
      </c>
      <c r="BW67" s="43">
        <f t="shared" si="177"/>
        <v>26955960</v>
      </c>
      <c r="BX67" s="247">
        <f t="shared" si="177"/>
        <v>27912871</v>
      </c>
      <c r="BY67" s="247">
        <f t="shared" si="177"/>
        <v>23649525</v>
      </c>
      <c r="BZ67" s="247">
        <f t="shared" si="177"/>
        <v>23998764</v>
      </c>
      <c r="CA67" s="247">
        <f t="shared" si="177"/>
        <v>19928752</v>
      </c>
      <c r="CB67" s="273">
        <f t="shared" si="177"/>
        <v>17810353</v>
      </c>
      <c r="CC67" s="273">
        <f t="shared" si="178"/>
        <v>-3012533</v>
      </c>
      <c r="CD67" s="390">
        <f t="shared" si="178"/>
        <v>5477503</v>
      </c>
      <c r="CE67" s="359">
        <f t="shared" si="178"/>
        <v>1499562</v>
      </c>
      <c r="CF67" s="273">
        <f t="shared" si="178"/>
        <v>-7236367</v>
      </c>
      <c r="CG67" s="273">
        <f t="shared" si="178"/>
        <v>-9225691</v>
      </c>
      <c r="CH67" s="273">
        <f t="shared" si="178"/>
        <v>1044855</v>
      </c>
      <c r="CI67" s="273">
        <f t="shared" si="178"/>
        <v>-597070</v>
      </c>
      <c r="CJ67" s="273">
        <f t="shared" si="178"/>
        <v>-5952211</v>
      </c>
      <c r="CK67" s="273">
        <f t="shared" si="178"/>
        <v>-13554651</v>
      </c>
      <c r="CL67" s="273">
        <f t="shared" si="178"/>
        <v>-17658595</v>
      </c>
      <c r="CM67" s="273">
        <f t="shared" si="179"/>
        <v>-11064324</v>
      </c>
      <c r="CN67" s="273">
        <f t="shared" si="179"/>
        <v>-5623303</v>
      </c>
      <c r="CO67" s="273">
        <f t="shared" si="179"/>
        <v>6448001</v>
      </c>
      <c r="CP67" s="390">
        <f t="shared" si="179"/>
        <v>-12213113</v>
      </c>
      <c r="CQ67" s="390">
        <f t="shared" si="179"/>
        <v>6991220</v>
      </c>
      <c r="CR67" s="390">
        <f t="shared" si="179"/>
        <v>14018212</v>
      </c>
      <c r="CS67" s="350"/>
      <c r="CT67" s="63">
        <f>IF(ISERROR(GETPIVOTDATA("VALUE",'CSS WK pvt'!$I$2,"DT_FILE",CT$8,"CD_CO",CT$6,"TRIM_CAT",TRIM(B67),"TRIM_LINE",A65))=TRUE,0,GETPIVOTDATA("VALUE",'CSS WK pvt'!$I$2,"DT_FILE",CT$8,"CD_CO",CT$6,"TRIM_CAT",TRIM(B67),"TRIM_LINE",A65))</f>
        <v>108070189</v>
      </c>
    </row>
    <row r="68" spans="1:98" s="37" customFormat="1" x14ac:dyDescent="0.3">
      <c r="A68" s="146"/>
      <c r="B68" s="38" t="s">
        <v>39</v>
      </c>
      <c r="C68" s="39">
        <v>9539022.4700000007</v>
      </c>
      <c r="D68" s="40">
        <v>10363096.42</v>
      </c>
      <c r="E68" s="40">
        <v>9004776.6600000001</v>
      </c>
      <c r="F68" s="40">
        <v>8024282.9699999997</v>
      </c>
      <c r="G68" s="40">
        <v>8418727.0700000003</v>
      </c>
      <c r="H68" s="40">
        <v>8960496.0299999993</v>
      </c>
      <c r="I68" s="40">
        <v>9391462.25</v>
      </c>
      <c r="J68" s="40">
        <v>9124641.9499999993</v>
      </c>
      <c r="K68" s="40">
        <v>9638383.5399999991</v>
      </c>
      <c r="L68" s="41">
        <v>9895416.7699999996</v>
      </c>
      <c r="M68" s="40">
        <v>10046559.609999999</v>
      </c>
      <c r="N68" s="40">
        <v>10931865.199999999</v>
      </c>
      <c r="O68" s="40">
        <v>12699241.199999999</v>
      </c>
      <c r="P68" s="40">
        <v>17651787</v>
      </c>
      <c r="Q68" s="40">
        <v>17443616</v>
      </c>
      <c r="R68" s="40">
        <v>17100010</v>
      </c>
      <c r="S68" s="40">
        <v>17188945</v>
      </c>
      <c r="T68" s="40">
        <v>18032285</v>
      </c>
      <c r="U68" s="204">
        <v>17663568</v>
      </c>
      <c r="V68" s="204">
        <v>16461415</v>
      </c>
      <c r="W68" s="204">
        <v>17477211</v>
      </c>
      <c r="X68" s="41">
        <v>18181252</v>
      </c>
      <c r="Y68" s="204">
        <v>19006331</v>
      </c>
      <c r="Z68" s="204">
        <v>19939264</v>
      </c>
      <c r="AA68" s="204">
        <v>18993247</v>
      </c>
      <c r="AB68" s="204">
        <v>20201647</v>
      </c>
      <c r="AC68" s="204">
        <v>20113934</v>
      </c>
      <c r="AD68" s="204">
        <v>20473836</v>
      </c>
      <c r="AE68" s="204">
        <v>20726566</v>
      </c>
      <c r="AF68" s="204">
        <v>20817632</v>
      </c>
      <c r="AG68" s="204">
        <v>20894065</v>
      </c>
      <c r="AH68" s="204">
        <v>21626908</v>
      </c>
      <c r="AI68" s="204">
        <v>21863285</v>
      </c>
      <c r="AJ68" s="41">
        <v>20752810</v>
      </c>
      <c r="AK68" s="297">
        <v>23815715</v>
      </c>
      <c r="AL68" s="297">
        <v>23342148</v>
      </c>
      <c r="AM68" s="297">
        <v>22848802</v>
      </c>
      <c r="AN68" s="297">
        <v>21898137</v>
      </c>
      <c r="AO68" s="297">
        <v>21319692</v>
      </c>
      <c r="AP68" s="297">
        <v>20369277</v>
      </c>
      <c r="AQ68" s="63">
        <v>19782759</v>
      </c>
      <c r="AR68" s="297">
        <v>19706937</v>
      </c>
      <c r="AS68" s="297">
        <v>20846443</v>
      </c>
      <c r="AT68" s="297">
        <v>20337098</v>
      </c>
      <c r="AU68" s="297">
        <v>18789170</v>
      </c>
      <c r="AV68" s="314">
        <v>20095572</v>
      </c>
      <c r="AW68" s="297">
        <v>20894335</v>
      </c>
      <c r="AX68" s="297">
        <v>22882679</v>
      </c>
      <c r="AY68" s="297"/>
      <c r="AZ68" s="297"/>
      <c r="BA68" s="297"/>
      <c r="BB68" s="297"/>
      <c r="BC68" s="63"/>
      <c r="BD68" s="297"/>
      <c r="BE68" s="297"/>
      <c r="BF68" s="297"/>
      <c r="BG68" s="297"/>
      <c r="BH68" s="314"/>
      <c r="BI68" s="42">
        <f t="shared" si="176"/>
        <v>3160218.7299999986</v>
      </c>
      <c r="BJ68" s="43">
        <f t="shared" si="176"/>
        <v>7288690.5800000001</v>
      </c>
      <c r="BK68" s="43">
        <f t="shared" si="176"/>
        <v>8438839.3399999999</v>
      </c>
      <c r="BL68" s="43">
        <f t="shared" si="176"/>
        <v>9075727.0300000012</v>
      </c>
      <c r="BM68" s="43">
        <f t="shared" si="176"/>
        <v>8770217.9299999997</v>
      </c>
      <c r="BN68" s="43">
        <f t="shared" si="176"/>
        <v>9071788.9700000007</v>
      </c>
      <c r="BO68" s="43">
        <f t="shared" si="176"/>
        <v>8272105.75</v>
      </c>
      <c r="BP68" s="43">
        <f t="shared" si="176"/>
        <v>7336773.0500000007</v>
      </c>
      <c r="BQ68" s="43">
        <f t="shared" si="176"/>
        <v>7838827.4600000009</v>
      </c>
      <c r="BR68" s="410">
        <f t="shared" si="176"/>
        <v>8285835.2300000004</v>
      </c>
      <c r="BS68" s="433">
        <f t="shared" si="177"/>
        <v>8959771.3900000006</v>
      </c>
      <c r="BT68" s="43">
        <f t="shared" si="177"/>
        <v>9007398.8000000007</v>
      </c>
      <c r="BU68" s="43">
        <f t="shared" si="177"/>
        <v>6294005.8000000007</v>
      </c>
      <c r="BV68" s="43">
        <f t="shared" si="177"/>
        <v>2549860</v>
      </c>
      <c r="BW68" s="43">
        <f t="shared" si="177"/>
        <v>2670318</v>
      </c>
      <c r="BX68" s="247">
        <f t="shared" si="177"/>
        <v>3373826</v>
      </c>
      <c r="BY68" s="247">
        <f t="shared" si="177"/>
        <v>3537621</v>
      </c>
      <c r="BZ68" s="247">
        <f t="shared" si="177"/>
        <v>2785347</v>
      </c>
      <c r="CA68" s="247">
        <f t="shared" si="177"/>
        <v>3230497</v>
      </c>
      <c r="CB68" s="273">
        <f t="shared" si="177"/>
        <v>5165493</v>
      </c>
      <c r="CC68" s="273">
        <f t="shared" si="178"/>
        <v>4386074</v>
      </c>
      <c r="CD68" s="390">
        <f t="shared" si="178"/>
        <v>2571558</v>
      </c>
      <c r="CE68" s="359">
        <f t="shared" si="178"/>
        <v>4809384</v>
      </c>
      <c r="CF68" s="273">
        <f t="shared" si="178"/>
        <v>3402884</v>
      </c>
      <c r="CG68" s="273">
        <f t="shared" si="178"/>
        <v>3855555</v>
      </c>
      <c r="CH68" s="273">
        <f t="shared" si="178"/>
        <v>1696490</v>
      </c>
      <c r="CI68" s="273">
        <f t="shared" si="178"/>
        <v>1205758</v>
      </c>
      <c r="CJ68" s="273">
        <f t="shared" si="178"/>
        <v>-104559</v>
      </c>
      <c r="CK68" s="273">
        <f t="shared" si="178"/>
        <v>-943807</v>
      </c>
      <c r="CL68" s="273">
        <f t="shared" si="178"/>
        <v>-1110695</v>
      </c>
      <c r="CM68" s="273">
        <f t="shared" si="179"/>
        <v>-47622</v>
      </c>
      <c r="CN68" s="273">
        <f t="shared" si="179"/>
        <v>-1289810</v>
      </c>
      <c r="CO68" s="273">
        <f t="shared" si="179"/>
        <v>-3074115</v>
      </c>
      <c r="CP68" s="390">
        <f t="shared" si="179"/>
        <v>-657238</v>
      </c>
      <c r="CQ68" s="390">
        <f t="shared" si="179"/>
        <v>-2921380</v>
      </c>
      <c r="CR68" s="390">
        <f t="shared" si="179"/>
        <v>-459469</v>
      </c>
      <c r="CS68" s="350"/>
      <c r="CT68" s="63">
        <f>IF(ISERROR(GETPIVOTDATA("VALUE",'CSS WK pvt'!$I$2,"DT_FILE",CT$8,"CD_CO",CT$6,"TRIM_CAT",TRIM(B68),"TRIM_LINE",A65))=TRUE,0,GETPIVOTDATA("VALUE",'CSS WK pvt'!$I$2,"DT_FILE",CT$8,"CD_CO",CT$6,"TRIM_CAT",TRIM(B68),"TRIM_LINE",A65))</f>
        <v>22882679</v>
      </c>
    </row>
    <row r="69" spans="1:98" s="37" customFormat="1" x14ac:dyDescent="0.3">
      <c r="A69" s="146"/>
      <c r="B69" s="38" t="s">
        <v>40</v>
      </c>
      <c r="C69" s="39">
        <v>6774621.2300000004</v>
      </c>
      <c r="D69" s="40">
        <v>7448257.9500000002</v>
      </c>
      <c r="E69" s="40">
        <v>5936984.1500000004</v>
      </c>
      <c r="F69" s="40">
        <v>6273726.1799999997</v>
      </c>
      <c r="G69" s="40">
        <v>6650831.4800000004</v>
      </c>
      <c r="H69" s="40">
        <v>7106875.5499999998</v>
      </c>
      <c r="I69" s="40">
        <v>7265095.2199999997</v>
      </c>
      <c r="J69" s="40">
        <v>7374875.0599999996</v>
      </c>
      <c r="K69" s="40">
        <v>7300270.1200000001</v>
      </c>
      <c r="L69" s="41">
        <v>7834804.8300000001</v>
      </c>
      <c r="M69" s="40">
        <v>7300573.9500000002</v>
      </c>
      <c r="N69" s="40">
        <v>8074488.4699999997</v>
      </c>
      <c r="O69" s="40">
        <v>9126143.9700000007</v>
      </c>
      <c r="P69" s="40">
        <v>13506510</v>
      </c>
      <c r="Q69" s="40">
        <v>12894165</v>
      </c>
      <c r="R69" s="40">
        <v>12575225</v>
      </c>
      <c r="S69" s="40">
        <v>11669525</v>
      </c>
      <c r="T69" s="40">
        <v>12559507</v>
      </c>
      <c r="U69" s="204">
        <v>12309881</v>
      </c>
      <c r="V69" s="204">
        <v>11987430</v>
      </c>
      <c r="W69" s="204">
        <v>12234816</v>
      </c>
      <c r="X69" s="41">
        <v>12508758</v>
      </c>
      <c r="Y69" s="204">
        <v>13083826</v>
      </c>
      <c r="Z69" s="204">
        <v>14450018</v>
      </c>
      <c r="AA69" s="204">
        <v>13346156</v>
      </c>
      <c r="AB69" s="204">
        <v>13107804</v>
      </c>
      <c r="AC69" s="204">
        <v>12714965</v>
      </c>
      <c r="AD69" s="204">
        <v>13668920</v>
      </c>
      <c r="AE69" s="204">
        <v>14406748</v>
      </c>
      <c r="AF69" s="204">
        <v>13162131</v>
      </c>
      <c r="AG69" s="204">
        <v>13801335</v>
      </c>
      <c r="AH69" s="204">
        <v>17355019</v>
      </c>
      <c r="AI69" s="204">
        <v>18143437</v>
      </c>
      <c r="AJ69" s="41">
        <v>16420263</v>
      </c>
      <c r="AK69" s="297">
        <v>19277812</v>
      </c>
      <c r="AL69" s="297">
        <v>17584433</v>
      </c>
      <c r="AM69" s="297">
        <v>16966090</v>
      </c>
      <c r="AN69" s="297">
        <v>14702328</v>
      </c>
      <c r="AO69" s="297">
        <v>14909715</v>
      </c>
      <c r="AP69" s="297">
        <v>14559724</v>
      </c>
      <c r="AQ69" s="63">
        <v>14778492</v>
      </c>
      <c r="AR69" s="297">
        <v>14737105</v>
      </c>
      <c r="AS69" s="297">
        <v>16366340</v>
      </c>
      <c r="AT69" s="297">
        <v>17463842</v>
      </c>
      <c r="AU69" s="297">
        <v>18169711</v>
      </c>
      <c r="AV69" s="314">
        <v>17809012</v>
      </c>
      <c r="AW69" s="297">
        <v>16839610</v>
      </c>
      <c r="AX69" s="297">
        <v>17518399</v>
      </c>
      <c r="AY69" s="297"/>
      <c r="AZ69" s="297"/>
      <c r="BA69" s="297"/>
      <c r="BB69" s="297"/>
      <c r="BC69" s="63"/>
      <c r="BD69" s="297"/>
      <c r="BE69" s="297"/>
      <c r="BF69" s="297"/>
      <c r="BG69" s="297"/>
      <c r="BH69" s="314"/>
      <c r="BI69" s="42">
        <f t="shared" si="176"/>
        <v>2351522.7400000002</v>
      </c>
      <c r="BJ69" s="43">
        <f t="shared" si="176"/>
        <v>6058252.0499999998</v>
      </c>
      <c r="BK69" s="43">
        <f t="shared" si="176"/>
        <v>6957180.8499999996</v>
      </c>
      <c r="BL69" s="43">
        <f t="shared" si="176"/>
        <v>6301498.8200000003</v>
      </c>
      <c r="BM69" s="43">
        <f t="shared" si="176"/>
        <v>5018693.5199999996</v>
      </c>
      <c r="BN69" s="43">
        <f t="shared" si="176"/>
        <v>5452631.4500000002</v>
      </c>
      <c r="BO69" s="43">
        <f t="shared" si="176"/>
        <v>5044785.78</v>
      </c>
      <c r="BP69" s="43">
        <f t="shared" si="176"/>
        <v>4612554.9400000004</v>
      </c>
      <c r="BQ69" s="43">
        <f t="shared" si="176"/>
        <v>4934545.88</v>
      </c>
      <c r="BR69" s="410">
        <f t="shared" si="176"/>
        <v>4673953.17</v>
      </c>
      <c r="BS69" s="433">
        <f t="shared" si="177"/>
        <v>5783252.0499999998</v>
      </c>
      <c r="BT69" s="43">
        <f t="shared" si="177"/>
        <v>6375529.5300000003</v>
      </c>
      <c r="BU69" s="43">
        <f t="shared" si="177"/>
        <v>4220012.0299999993</v>
      </c>
      <c r="BV69" s="43">
        <f t="shared" si="177"/>
        <v>-398706</v>
      </c>
      <c r="BW69" s="43">
        <f t="shared" si="177"/>
        <v>-179200</v>
      </c>
      <c r="BX69" s="247">
        <f t="shared" si="177"/>
        <v>1093695</v>
      </c>
      <c r="BY69" s="247">
        <f t="shared" si="177"/>
        <v>2737223</v>
      </c>
      <c r="BZ69" s="247">
        <f t="shared" si="177"/>
        <v>602624</v>
      </c>
      <c r="CA69" s="247">
        <f t="shared" si="177"/>
        <v>1491454</v>
      </c>
      <c r="CB69" s="273">
        <f t="shared" si="177"/>
        <v>5367589</v>
      </c>
      <c r="CC69" s="273">
        <f t="shared" si="178"/>
        <v>5908621</v>
      </c>
      <c r="CD69" s="390">
        <f t="shared" si="178"/>
        <v>3911505</v>
      </c>
      <c r="CE69" s="359">
        <f t="shared" si="178"/>
        <v>6193986</v>
      </c>
      <c r="CF69" s="273">
        <f t="shared" si="178"/>
        <v>3134415</v>
      </c>
      <c r="CG69" s="273">
        <f t="shared" si="178"/>
        <v>3619934</v>
      </c>
      <c r="CH69" s="273">
        <f t="shared" si="178"/>
        <v>1594524</v>
      </c>
      <c r="CI69" s="273">
        <f t="shared" si="178"/>
        <v>2194750</v>
      </c>
      <c r="CJ69" s="273">
        <f t="shared" si="178"/>
        <v>890804</v>
      </c>
      <c r="CK69" s="273">
        <f t="shared" si="178"/>
        <v>371744</v>
      </c>
      <c r="CL69" s="273">
        <f t="shared" si="178"/>
        <v>1574974</v>
      </c>
      <c r="CM69" s="273">
        <f t="shared" si="179"/>
        <v>2565005</v>
      </c>
      <c r="CN69" s="273">
        <f t="shared" si="179"/>
        <v>108823</v>
      </c>
      <c r="CO69" s="273">
        <f t="shared" si="179"/>
        <v>26274</v>
      </c>
      <c r="CP69" s="390">
        <f t="shared" si="179"/>
        <v>1388749</v>
      </c>
      <c r="CQ69" s="390">
        <f t="shared" si="179"/>
        <v>-2438202</v>
      </c>
      <c r="CR69" s="390">
        <f t="shared" si="179"/>
        <v>-66034</v>
      </c>
      <c r="CS69" s="350"/>
      <c r="CT69" s="63">
        <f>IF(ISERROR(GETPIVOTDATA("VALUE",'CSS WK pvt'!$I$2,"DT_FILE",CT$8,"CD_CO",CT$6,"TRIM_CAT",TRIM(B69),"TRIM_LINE",A65))=TRUE,0,GETPIVOTDATA("VALUE",'CSS WK pvt'!$I$2,"DT_FILE",CT$8,"CD_CO",CT$6,"TRIM_CAT",TRIM(B69),"TRIM_LINE",A65))</f>
        <v>17518399</v>
      </c>
    </row>
    <row r="70" spans="1:98" s="37" customFormat="1" x14ac:dyDescent="0.3">
      <c r="A70" s="146"/>
      <c r="B70" s="38" t="s">
        <v>41</v>
      </c>
      <c r="C70" s="39">
        <v>9247364.5299999993</v>
      </c>
      <c r="D70" s="40">
        <v>9776317.4600000009</v>
      </c>
      <c r="E70" s="40">
        <v>9574519.4900000002</v>
      </c>
      <c r="F70" s="40">
        <v>9135016.6199999992</v>
      </c>
      <c r="G70" s="40">
        <v>9567587.4900000002</v>
      </c>
      <c r="H70" s="40">
        <v>10210767.18</v>
      </c>
      <c r="I70" s="40">
        <v>11016938.18</v>
      </c>
      <c r="J70" s="40">
        <v>9212058.3699999992</v>
      </c>
      <c r="K70" s="40">
        <v>11179813.32</v>
      </c>
      <c r="L70" s="41">
        <v>10516667.35</v>
      </c>
      <c r="M70" s="40">
        <v>12534109.49</v>
      </c>
      <c r="N70" s="40">
        <v>12995745.68</v>
      </c>
      <c r="O70" s="40">
        <v>15414193.16</v>
      </c>
      <c r="P70" s="40">
        <v>17022790</v>
      </c>
      <c r="Q70" s="40">
        <v>18990712</v>
      </c>
      <c r="R70" s="40">
        <v>18729319</v>
      </c>
      <c r="S70" s="40">
        <v>17545230</v>
      </c>
      <c r="T70" s="40">
        <v>18258337</v>
      </c>
      <c r="U70" s="204">
        <v>16755487</v>
      </c>
      <c r="V70" s="204">
        <v>16581098</v>
      </c>
      <c r="W70" s="204">
        <v>18565790</v>
      </c>
      <c r="X70" s="41">
        <v>16987818</v>
      </c>
      <c r="Y70" s="204">
        <v>19174886</v>
      </c>
      <c r="Z70" s="204">
        <v>18584726</v>
      </c>
      <c r="AA70" s="204">
        <v>15021115</v>
      </c>
      <c r="AB70" s="204">
        <v>16139414</v>
      </c>
      <c r="AC70" s="204">
        <v>15284936</v>
      </c>
      <c r="AD70" s="204">
        <v>16545028</v>
      </c>
      <c r="AE70" s="204">
        <v>17449662</v>
      </c>
      <c r="AF70" s="204">
        <v>16051403</v>
      </c>
      <c r="AG70" s="204">
        <v>16532429</v>
      </c>
      <c r="AH70" s="204">
        <v>25354122</v>
      </c>
      <c r="AI70" s="204">
        <v>27123089</v>
      </c>
      <c r="AJ70" s="41">
        <v>21726109</v>
      </c>
      <c r="AK70" s="297">
        <v>29803793</v>
      </c>
      <c r="AL70" s="297">
        <v>27303198</v>
      </c>
      <c r="AM70" s="297">
        <v>25395963</v>
      </c>
      <c r="AN70" s="297">
        <v>22013410</v>
      </c>
      <c r="AO70" s="297">
        <v>21028208</v>
      </c>
      <c r="AP70" s="297">
        <v>20678206</v>
      </c>
      <c r="AQ70" s="63">
        <v>22602568</v>
      </c>
      <c r="AR70" s="297">
        <v>21820870</v>
      </c>
      <c r="AS70" s="297">
        <v>23101300</v>
      </c>
      <c r="AT70" s="297">
        <v>23241014</v>
      </c>
      <c r="AU70" s="297">
        <v>23770318</v>
      </c>
      <c r="AV70" s="314">
        <v>28990548</v>
      </c>
      <c r="AW70" s="297">
        <v>28189484</v>
      </c>
      <c r="AX70" s="297">
        <v>28816838</v>
      </c>
      <c r="AY70" s="297"/>
      <c r="AZ70" s="297"/>
      <c r="BA70" s="297"/>
      <c r="BB70" s="297"/>
      <c r="BC70" s="63"/>
      <c r="BD70" s="297"/>
      <c r="BE70" s="297"/>
      <c r="BF70" s="297"/>
      <c r="BG70" s="297"/>
      <c r="BH70" s="314"/>
      <c r="BI70" s="42">
        <f t="shared" si="176"/>
        <v>6166828.6300000008</v>
      </c>
      <c r="BJ70" s="43">
        <f t="shared" si="176"/>
        <v>7246472.5399999991</v>
      </c>
      <c r="BK70" s="43">
        <f t="shared" si="176"/>
        <v>9416192.5099999998</v>
      </c>
      <c r="BL70" s="43">
        <f t="shared" si="176"/>
        <v>9594302.3800000008</v>
      </c>
      <c r="BM70" s="43">
        <f t="shared" si="176"/>
        <v>7977642.5099999998</v>
      </c>
      <c r="BN70" s="43">
        <f t="shared" si="176"/>
        <v>8047569.8200000003</v>
      </c>
      <c r="BO70" s="43">
        <f t="shared" si="176"/>
        <v>5738548.8200000003</v>
      </c>
      <c r="BP70" s="43">
        <f t="shared" si="176"/>
        <v>7369039.6300000008</v>
      </c>
      <c r="BQ70" s="43">
        <f t="shared" si="176"/>
        <v>7385976.6799999997</v>
      </c>
      <c r="BR70" s="410">
        <f t="shared" si="176"/>
        <v>6471150.6500000004</v>
      </c>
      <c r="BS70" s="433">
        <f t="shared" si="177"/>
        <v>6640776.5099999998</v>
      </c>
      <c r="BT70" s="43">
        <f t="shared" si="177"/>
        <v>5588980.3200000003</v>
      </c>
      <c r="BU70" s="43">
        <f t="shared" si="177"/>
        <v>-393078.16000000015</v>
      </c>
      <c r="BV70" s="43">
        <f t="shared" si="177"/>
        <v>-883376</v>
      </c>
      <c r="BW70" s="43">
        <f t="shared" si="177"/>
        <v>-3705776</v>
      </c>
      <c r="BX70" s="247">
        <f t="shared" si="177"/>
        <v>-2184291</v>
      </c>
      <c r="BY70" s="247">
        <f t="shared" si="177"/>
        <v>-95568</v>
      </c>
      <c r="BZ70" s="247">
        <f t="shared" si="177"/>
        <v>-2206934</v>
      </c>
      <c r="CA70" s="247">
        <f t="shared" si="177"/>
        <v>-223058</v>
      </c>
      <c r="CB70" s="273">
        <f t="shared" si="177"/>
        <v>8773024</v>
      </c>
      <c r="CC70" s="273">
        <f t="shared" si="178"/>
        <v>8557299</v>
      </c>
      <c r="CD70" s="390">
        <f t="shared" si="178"/>
        <v>4738291</v>
      </c>
      <c r="CE70" s="359">
        <f t="shared" si="178"/>
        <v>10628907</v>
      </c>
      <c r="CF70" s="273">
        <f t="shared" si="178"/>
        <v>8718472</v>
      </c>
      <c r="CG70" s="273">
        <f t="shared" si="178"/>
        <v>10374848</v>
      </c>
      <c r="CH70" s="273">
        <f t="shared" si="178"/>
        <v>5873996</v>
      </c>
      <c r="CI70" s="273">
        <f t="shared" si="178"/>
        <v>5743272</v>
      </c>
      <c r="CJ70" s="273">
        <f t="shared" si="178"/>
        <v>4133178</v>
      </c>
      <c r="CK70" s="273">
        <f t="shared" si="178"/>
        <v>5152906</v>
      </c>
      <c r="CL70" s="273">
        <f t="shared" si="178"/>
        <v>5769467</v>
      </c>
      <c r="CM70" s="273">
        <f t="shared" si="179"/>
        <v>6568871</v>
      </c>
      <c r="CN70" s="273">
        <f t="shared" si="179"/>
        <v>-2113108</v>
      </c>
      <c r="CO70" s="273">
        <f t="shared" si="179"/>
        <v>-3352771</v>
      </c>
      <c r="CP70" s="390">
        <f t="shared" si="179"/>
        <v>7264439</v>
      </c>
      <c r="CQ70" s="390">
        <f t="shared" si="179"/>
        <v>-1614309</v>
      </c>
      <c r="CR70" s="390">
        <f t="shared" si="179"/>
        <v>1513640</v>
      </c>
      <c r="CS70" s="350"/>
      <c r="CT70" s="63">
        <f>IF(ISERROR(GETPIVOTDATA("VALUE",'CSS WK pvt'!$I$2,"DT_FILE",CT$8,"CD_CO",CT$6,"TRIM_CAT",TRIM(B70),"TRIM_LINE",A65))=TRUE,0,GETPIVOTDATA("VALUE",'CSS WK pvt'!$I$2,"DT_FILE",CT$8,"CD_CO",CT$6,"TRIM_CAT",TRIM(B70),"TRIM_LINE",A65))</f>
        <v>28816838</v>
      </c>
    </row>
    <row r="71" spans="1:98" s="130" customFormat="1" ht="15" thickBot="1" x14ac:dyDescent="0.35">
      <c r="A71" s="147"/>
      <c r="B71" s="51" t="s">
        <v>42</v>
      </c>
      <c r="C71" s="126">
        <f t="shared" ref="C71:Q71" si="180">SUM(C66:C70)</f>
        <v>201253335.58999997</v>
      </c>
      <c r="D71" s="127">
        <f t="shared" si="180"/>
        <v>208486037.92999998</v>
      </c>
      <c r="E71" s="127">
        <f t="shared" si="180"/>
        <v>202893886.59</v>
      </c>
      <c r="F71" s="127">
        <f t="shared" si="180"/>
        <v>198381619.41</v>
      </c>
      <c r="G71" s="127">
        <f t="shared" si="180"/>
        <v>200886386.28</v>
      </c>
      <c r="H71" s="127">
        <f t="shared" si="180"/>
        <v>210744504.56000003</v>
      </c>
      <c r="I71" s="127">
        <f t="shared" si="180"/>
        <v>220550893.22</v>
      </c>
      <c r="J71" s="127">
        <f t="shared" si="180"/>
        <v>220486300.62</v>
      </c>
      <c r="K71" s="127">
        <f t="shared" si="180"/>
        <v>224340889.19</v>
      </c>
      <c r="L71" s="128">
        <f t="shared" si="180"/>
        <v>227873672.26000002</v>
      </c>
      <c r="M71" s="127">
        <f t="shared" si="180"/>
        <v>240714557.08999997</v>
      </c>
      <c r="N71" s="127">
        <f t="shared" si="180"/>
        <v>259332967.02000001</v>
      </c>
      <c r="O71" s="127">
        <f t="shared" si="180"/>
        <v>276520423.76999998</v>
      </c>
      <c r="P71" s="127">
        <f t="shared" si="180"/>
        <v>301139400</v>
      </c>
      <c r="Q71" s="127">
        <f t="shared" si="180"/>
        <v>311443102</v>
      </c>
      <c r="R71" s="127">
        <v>313601240</v>
      </c>
      <c r="S71" s="127">
        <v>319130627</v>
      </c>
      <c r="T71" s="127">
        <v>335102264</v>
      </c>
      <c r="U71" s="207">
        <v>352735783</v>
      </c>
      <c r="V71" s="207">
        <v>359592199</v>
      </c>
      <c r="W71" s="207">
        <f>SUM(W66+W67+W68+W69+W70)</f>
        <v>366560281</v>
      </c>
      <c r="X71" s="128">
        <f>SUM(X66+X67+X68+X69+X70)</f>
        <v>373097390</v>
      </c>
      <c r="Y71" s="207">
        <v>383366074</v>
      </c>
      <c r="Z71" s="207">
        <v>400011207</v>
      </c>
      <c r="AA71" s="207">
        <v>400106835</v>
      </c>
      <c r="AB71" s="207">
        <v>411982933</v>
      </c>
      <c r="AC71" s="207">
        <v>405455774</v>
      </c>
      <c r="AD71" s="207">
        <v>400070574</v>
      </c>
      <c r="AE71" s="207">
        <v>389316660</v>
      </c>
      <c r="AF71" s="207">
        <v>380873296</v>
      </c>
      <c r="AG71" s="207">
        <v>372956721</v>
      </c>
      <c r="AH71" s="207">
        <v>383914608</v>
      </c>
      <c r="AI71" s="207">
        <v>374300180</v>
      </c>
      <c r="AJ71" s="128">
        <v>366711950</v>
      </c>
      <c r="AK71" s="218">
        <v>387008559</v>
      </c>
      <c r="AL71" s="218">
        <v>388299304</v>
      </c>
      <c r="AM71" s="218">
        <v>388359549</v>
      </c>
      <c r="AN71" s="218">
        <v>377154966</v>
      </c>
      <c r="AO71" s="218">
        <v>368492933</v>
      </c>
      <c r="AP71" s="218">
        <v>350753750</v>
      </c>
      <c r="AQ71" s="35">
        <v>343964939</v>
      </c>
      <c r="AR71" s="218">
        <v>337885670</v>
      </c>
      <c r="AS71" s="218">
        <v>350204052</v>
      </c>
      <c r="AT71" s="218">
        <v>349642130</v>
      </c>
      <c r="AU71" s="218">
        <v>339294543</v>
      </c>
      <c r="AV71" s="317">
        <v>355403448</v>
      </c>
      <c r="AW71" s="218">
        <v>375129991</v>
      </c>
      <c r="AX71" s="218">
        <v>396881133</v>
      </c>
      <c r="AY71" s="218"/>
      <c r="AZ71" s="218"/>
      <c r="BA71" s="218"/>
      <c r="BB71" s="218"/>
      <c r="BC71" s="35"/>
      <c r="BD71" s="218"/>
      <c r="BE71" s="218"/>
      <c r="BF71" s="218"/>
      <c r="BG71" s="218"/>
      <c r="BH71" s="317"/>
      <c r="BI71" s="35">
        <f t="shared" ref="BI71:BM71" si="181">SUM(BI66:BI70)</f>
        <v>75267088.179999992</v>
      </c>
      <c r="BJ71" s="129">
        <f t="shared" si="181"/>
        <v>92653362.069999993</v>
      </c>
      <c r="BK71" s="129">
        <f t="shared" si="181"/>
        <v>108549215.41000001</v>
      </c>
      <c r="BL71" s="129">
        <f t="shared" si="181"/>
        <v>115219620.59</v>
      </c>
      <c r="BM71" s="129">
        <f t="shared" si="181"/>
        <v>118244240.72</v>
      </c>
      <c r="BN71" s="129">
        <f t="shared" ref="BN71:BV71" si="182">SUM(BN66:BN70)</f>
        <v>124357759.44</v>
      </c>
      <c r="BO71" s="129">
        <f t="shared" si="182"/>
        <v>132184889.78</v>
      </c>
      <c r="BP71" s="129">
        <f t="shared" si="182"/>
        <v>139105898.38</v>
      </c>
      <c r="BQ71" s="129">
        <f t="shared" si="182"/>
        <v>142219391.81</v>
      </c>
      <c r="BR71" s="413">
        <f t="shared" si="182"/>
        <v>145223717.74000001</v>
      </c>
      <c r="BS71" s="436">
        <f t="shared" si="182"/>
        <v>142651516.91</v>
      </c>
      <c r="BT71" s="129">
        <f t="shared" si="182"/>
        <v>140678239.97999999</v>
      </c>
      <c r="BU71" s="129">
        <f t="shared" si="182"/>
        <v>123586411.23</v>
      </c>
      <c r="BV71" s="129">
        <f t="shared" si="182"/>
        <v>110843533</v>
      </c>
      <c r="BW71" s="129">
        <f t="shared" ref="BW71:BX71" si="183">SUM(BW66:BW70)</f>
        <v>94012672</v>
      </c>
      <c r="BX71" s="250">
        <f t="shared" si="183"/>
        <v>86469334</v>
      </c>
      <c r="BY71" s="250">
        <f t="shared" ref="BY71:BZ71" si="184">SUM(BY66:BY70)</f>
        <v>70186033</v>
      </c>
      <c r="BZ71" s="250">
        <f t="shared" si="184"/>
        <v>45771032</v>
      </c>
      <c r="CA71" s="250">
        <f t="shared" ref="CA71:CB71" si="185">SUM(CA66:CA70)</f>
        <v>20220938</v>
      </c>
      <c r="CB71" s="276">
        <f t="shared" si="185"/>
        <v>24322409</v>
      </c>
      <c r="CC71" s="276">
        <f t="shared" ref="CC71:CE71" si="186">SUM(CC66:CC70)</f>
        <v>7739899</v>
      </c>
      <c r="CD71" s="393">
        <f t="shared" si="186"/>
        <v>-6385440</v>
      </c>
      <c r="CE71" s="362">
        <f t="shared" si="186"/>
        <v>3642485</v>
      </c>
      <c r="CF71" s="276">
        <f t="shared" ref="CF71:CG71" si="187">SUM(CF66:CF70)</f>
        <v>-11711903</v>
      </c>
      <c r="CG71" s="276">
        <f t="shared" si="187"/>
        <v>-11747286</v>
      </c>
      <c r="CH71" s="276">
        <f t="shared" ref="CH71" si="188">SUM(CH66:CH70)</f>
        <v>-34827967</v>
      </c>
      <c r="CI71" s="276">
        <f t="shared" ref="CI71" si="189">SUM(CI66:CI70)</f>
        <v>-36962841</v>
      </c>
      <c r="CJ71" s="276">
        <f t="shared" ref="CJ71" si="190">SUM(CJ66:CJ70)</f>
        <v>-49316824</v>
      </c>
      <c r="CK71" s="276">
        <f t="shared" ref="CK71" si="191">SUM(CK66:CK70)</f>
        <v>-45351721</v>
      </c>
      <c r="CL71" s="276">
        <f t="shared" ref="CL71" si="192">SUM(CL66:CL70)</f>
        <v>-42987626</v>
      </c>
      <c r="CM71" s="276">
        <f t="shared" ref="CM71" si="193">SUM(CM66:CM70)</f>
        <v>-22752669</v>
      </c>
      <c r="CN71" s="276">
        <f t="shared" ref="CN71" si="194">SUM(CN66:CN70)</f>
        <v>-34272478</v>
      </c>
      <c r="CO71" s="276">
        <f t="shared" ref="CO71" si="195">SUM(CO66:CO70)</f>
        <v>-35005637</v>
      </c>
      <c r="CP71" s="393">
        <f t="shared" ref="CP71" si="196">SUM(CP66:CP70)</f>
        <v>-11308502</v>
      </c>
      <c r="CQ71" s="393">
        <f t="shared" ref="CQ71:CR71" si="197">SUM(CQ66:CQ70)</f>
        <v>-11878568</v>
      </c>
      <c r="CR71" s="393">
        <f t="shared" si="197"/>
        <v>8581829</v>
      </c>
      <c r="CS71" s="351"/>
      <c r="CT71" s="35">
        <f>SUM(CT66:CT70)</f>
        <v>396881133</v>
      </c>
    </row>
    <row r="72" spans="1:98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9"/>
      <c r="V72" s="199"/>
      <c r="W72" s="199"/>
      <c r="X72" s="76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76"/>
      <c r="AK72" s="292"/>
      <c r="AL72" s="292"/>
      <c r="AM72" s="292"/>
      <c r="AN72" s="292"/>
      <c r="AO72" s="292"/>
      <c r="AP72" s="292"/>
      <c r="AQ72" s="77"/>
      <c r="AR72" s="292"/>
      <c r="AS72" s="292"/>
      <c r="AT72" s="292"/>
      <c r="AU72" s="292"/>
      <c r="AV72" s="309"/>
      <c r="AW72" s="292"/>
      <c r="AX72" s="292"/>
      <c r="AY72" s="292"/>
      <c r="AZ72" s="292"/>
      <c r="BA72" s="292"/>
      <c r="BB72" s="292"/>
      <c r="BC72" s="77"/>
      <c r="BD72" s="292"/>
      <c r="BE72" s="292"/>
      <c r="BF72" s="292"/>
      <c r="BG72" s="292"/>
      <c r="BH72" s="309"/>
      <c r="BI72" s="77"/>
      <c r="BJ72" s="78"/>
      <c r="BK72" s="78"/>
      <c r="BL72" s="78"/>
      <c r="BM72" s="78"/>
      <c r="BN72" s="78"/>
      <c r="BO72" s="78"/>
      <c r="BP72" s="78"/>
      <c r="BQ72" s="78"/>
      <c r="BR72" s="405"/>
      <c r="BS72" s="428"/>
      <c r="BT72" s="78"/>
      <c r="BU72" s="78"/>
      <c r="BV72" s="78"/>
      <c r="BW72" s="78"/>
      <c r="BX72" s="242"/>
      <c r="BY72" s="242"/>
      <c r="BZ72" s="242"/>
      <c r="CA72" s="242"/>
      <c r="CB72" s="268"/>
      <c r="CC72" s="268"/>
      <c r="CD72" s="385"/>
      <c r="CE72" s="354"/>
      <c r="CF72" s="268"/>
      <c r="CG72" s="268"/>
      <c r="CH72" s="268"/>
      <c r="CI72" s="268"/>
      <c r="CJ72" s="268"/>
      <c r="CK72" s="268"/>
      <c r="CL72" s="268"/>
      <c r="CM72" s="268"/>
      <c r="CN72" s="268"/>
      <c r="CO72" s="268"/>
      <c r="CP72" s="385"/>
      <c r="CQ72" s="385"/>
      <c r="CR72" s="385"/>
      <c r="CS72" s="348"/>
      <c r="CT72" s="77"/>
    </row>
    <row r="73" spans="1:98" s="58" customFormat="1" x14ac:dyDescent="0.3">
      <c r="A73" s="146"/>
      <c r="B73" s="59" t="s">
        <v>37</v>
      </c>
      <c r="C73" s="79">
        <v>631349066</v>
      </c>
      <c r="D73" s="80">
        <v>502797024</v>
      </c>
      <c r="E73" s="80">
        <v>466285229</v>
      </c>
      <c r="F73" s="80">
        <v>481750719</v>
      </c>
      <c r="G73" s="80">
        <v>681841101</v>
      </c>
      <c r="H73" s="80">
        <v>789135854</v>
      </c>
      <c r="I73" s="80">
        <v>591004499</v>
      </c>
      <c r="J73" s="80">
        <v>449274611</v>
      </c>
      <c r="K73" s="80">
        <v>482297892</v>
      </c>
      <c r="L73" s="81">
        <v>624308211</v>
      </c>
      <c r="M73" s="80">
        <v>703388673</v>
      </c>
      <c r="N73" s="80">
        <v>589882936</v>
      </c>
      <c r="O73" s="190">
        <v>555629617</v>
      </c>
      <c r="P73" s="80">
        <v>559203829</v>
      </c>
      <c r="Q73" s="190">
        <v>489243902</v>
      </c>
      <c r="R73" s="158">
        <v>545934262</v>
      </c>
      <c r="S73" s="190">
        <v>780251146</v>
      </c>
      <c r="T73" s="190">
        <v>880449104</v>
      </c>
      <c r="U73" s="190">
        <v>648847902</v>
      </c>
      <c r="V73" s="217">
        <v>500311448</v>
      </c>
      <c r="W73" s="217">
        <v>507877242</v>
      </c>
      <c r="X73" s="81">
        <v>597984004</v>
      </c>
      <c r="Y73" s="217">
        <v>751994055</v>
      </c>
      <c r="Z73" s="217">
        <v>666244657</v>
      </c>
      <c r="AA73" s="217">
        <v>624617460</v>
      </c>
      <c r="AB73" s="217">
        <v>512313688</v>
      </c>
      <c r="AC73" s="217">
        <v>438966805</v>
      </c>
      <c r="AD73" s="217">
        <v>586233814</v>
      </c>
      <c r="AE73" s="217">
        <v>714504470</v>
      </c>
      <c r="AF73" s="217">
        <v>707700429</v>
      </c>
      <c r="AG73" s="217">
        <v>723649424</v>
      </c>
      <c r="AH73" s="217">
        <v>477923121</v>
      </c>
      <c r="AI73" s="217">
        <v>495100679</v>
      </c>
      <c r="AJ73" s="194">
        <v>605854456</v>
      </c>
      <c r="AK73" s="293">
        <v>682305605</v>
      </c>
      <c r="AL73" s="152">
        <v>688911908.01999998</v>
      </c>
      <c r="AM73" s="293">
        <v>611921449</v>
      </c>
      <c r="AN73" s="293">
        <v>526010999</v>
      </c>
      <c r="AO73" s="293">
        <v>413047700</v>
      </c>
      <c r="AP73" s="293">
        <v>530935688</v>
      </c>
      <c r="AQ73" s="158">
        <v>666025660</v>
      </c>
      <c r="AR73" s="293">
        <v>839588723</v>
      </c>
      <c r="AS73" s="293">
        <v>687929675</v>
      </c>
      <c r="AT73" s="293">
        <v>458894062</v>
      </c>
      <c r="AU73" s="293">
        <v>462678667</v>
      </c>
      <c r="AV73" s="310">
        <v>571714384</v>
      </c>
      <c r="AW73" s="293">
        <v>642677914</v>
      </c>
      <c r="AX73" s="152">
        <v>605145806</v>
      </c>
      <c r="AY73" s="293"/>
      <c r="AZ73" s="293"/>
      <c r="BA73" s="293"/>
      <c r="BB73" s="293"/>
      <c r="BC73" s="158"/>
      <c r="BD73" s="293"/>
      <c r="BE73" s="293"/>
      <c r="BF73" s="293"/>
      <c r="BG73" s="293"/>
      <c r="BH73" s="310"/>
      <c r="BI73" s="82">
        <f t="shared" ref="BI73:BR77" si="198">O73-C73</f>
        <v>-75719449</v>
      </c>
      <c r="BJ73" s="83">
        <f t="shared" si="198"/>
        <v>56406805</v>
      </c>
      <c r="BK73" s="83">
        <f t="shared" si="198"/>
        <v>22958673</v>
      </c>
      <c r="BL73" s="83">
        <f t="shared" si="198"/>
        <v>64183543</v>
      </c>
      <c r="BM73" s="83">
        <f t="shared" si="198"/>
        <v>98410045</v>
      </c>
      <c r="BN73" s="83">
        <f t="shared" si="198"/>
        <v>91313250</v>
      </c>
      <c r="BO73" s="83">
        <f t="shared" si="198"/>
        <v>57843403</v>
      </c>
      <c r="BP73" s="83">
        <f t="shared" si="198"/>
        <v>51036837</v>
      </c>
      <c r="BQ73" s="83">
        <f t="shared" si="198"/>
        <v>25579350</v>
      </c>
      <c r="BR73" s="406">
        <f t="shared" si="198"/>
        <v>-26324207</v>
      </c>
      <c r="BS73" s="429">
        <f t="shared" ref="BS73:CB77" si="199">Y73-M73</f>
        <v>48605382</v>
      </c>
      <c r="BT73" s="83">
        <f t="shared" si="199"/>
        <v>76361721</v>
      </c>
      <c r="BU73" s="83">
        <f t="shared" si="199"/>
        <v>68987843</v>
      </c>
      <c r="BV73" s="83">
        <f t="shared" si="199"/>
        <v>-46890141</v>
      </c>
      <c r="BW73" s="83">
        <f t="shared" si="199"/>
        <v>-50277097</v>
      </c>
      <c r="BX73" s="243">
        <f t="shared" si="199"/>
        <v>40299552</v>
      </c>
      <c r="BY73" s="243">
        <f t="shared" si="199"/>
        <v>-65746676</v>
      </c>
      <c r="BZ73" s="243">
        <f t="shared" si="199"/>
        <v>-172748675</v>
      </c>
      <c r="CA73" s="243">
        <f t="shared" si="199"/>
        <v>74801522</v>
      </c>
      <c r="CB73" s="269">
        <f t="shared" si="199"/>
        <v>-22388327</v>
      </c>
      <c r="CC73" s="269">
        <f t="shared" ref="CC73:CL77" si="200">AI73-W73</f>
        <v>-12776563</v>
      </c>
      <c r="CD73" s="386">
        <f t="shared" si="200"/>
        <v>7870452</v>
      </c>
      <c r="CE73" s="355">
        <f t="shared" si="200"/>
        <v>-69688450</v>
      </c>
      <c r="CF73" s="269">
        <f t="shared" si="200"/>
        <v>22667251.019999981</v>
      </c>
      <c r="CG73" s="269">
        <f t="shared" si="200"/>
        <v>-12696011</v>
      </c>
      <c r="CH73" s="269">
        <f t="shared" si="200"/>
        <v>13697311</v>
      </c>
      <c r="CI73" s="269">
        <f t="shared" si="200"/>
        <v>-25919105</v>
      </c>
      <c r="CJ73" s="269">
        <f t="shared" si="200"/>
        <v>-55298126</v>
      </c>
      <c r="CK73" s="269">
        <f t="shared" si="200"/>
        <v>-48478810</v>
      </c>
      <c r="CL73" s="269">
        <f t="shared" si="200"/>
        <v>131888294</v>
      </c>
      <c r="CM73" s="269">
        <f t="shared" ref="CM73:CR77" si="201">AS73-AG73</f>
        <v>-35719749</v>
      </c>
      <c r="CN73" s="269">
        <f t="shared" si="201"/>
        <v>-19029059</v>
      </c>
      <c r="CO73" s="269">
        <f t="shared" si="201"/>
        <v>-32422012</v>
      </c>
      <c r="CP73" s="386">
        <f t="shared" si="201"/>
        <v>-34140072</v>
      </c>
      <c r="CQ73" s="386">
        <f t="shared" si="201"/>
        <v>-39627691</v>
      </c>
      <c r="CR73" s="386">
        <f t="shared" si="201"/>
        <v>-83766102.019999981</v>
      </c>
      <c r="CS73" s="348"/>
      <c r="CT73" s="158" t="s">
        <v>212</v>
      </c>
    </row>
    <row r="74" spans="1:98" s="58" customFormat="1" x14ac:dyDescent="0.3">
      <c r="A74" s="146"/>
      <c r="B74" s="59" t="s">
        <v>38</v>
      </c>
      <c r="C74" s="79">
        <v>89390862</v>
      </c>
      <c r="D74" s="80">
        <v>69176419</v>
      </c>
      <c r="E74" s="80">
        <v>60659866</v>
      </c>
      <c r="F74" s="80">
        <v>57126469</v>
      </c>
      <c r="G74" s="80">
        <v>78376783</v>
      </c>
      <c r="H74" s="80">
        <v>89488989</v>
      </c>
      <c r="I74" s="80">
        <v>67131313</v>
      </c>
      <c r="J74" s="80">
        <v>54451576</v>
      </c>
      <c r="K74" s="80">
        <v>61177851</v>
      </c>
      <c r="L74" s="81">
        <v>78498613</v>
      </c>
      <c r="M74" s="80">
        <v>86428875</v>
      </c>
      <c r="N74" s="80">
        <v>76521188</v>
      </c>
      <c r="O74" s="190">
        <v>70248652</v>
      </c>
      <c r="P74" s="80">
        <v>71960434</v>
      </c>
      <c r="Q74" s="190">
        <v>62314957</v>
      </c>
      <c r="R74" s="158">
        <v>63939933</v>
      </c>
      <c r="S74" s="190">
        <v>90470277</v>
      </c>
      <c r="T74" s="190">
        <v>103748994</v>
      </c>
      <c r="U74" s="190">
        <v>79438752</v>
      </c>
      <c r="V74" s="217">
        <v>61274571</v>
      </c>
      <c r="W74" s="217">
        <v>64478973</v>
      </c>
      <c r="X74" s="81">
        <v>78586831</v>
      </c>
      <c r="Y74" s="217">
        <v>100223425</v>
      </c>
      <c r="Z74" s="217">
        <v>93049302</v>
      </c>
      <c r="AA74" s="217">
        <v>90271944</v>
      </c>
      <c r="AB74" s="217">
        <v>75232272</v>
      </c>
      <c r="AC74" s="217">
        <v>62180775</v>
      </c>
      <c r="AD74" s="217">
        <v>76371687</v>
      </c>
      <c r="AE74" s="217">
        <v>95352796</v>
      </c>
      <c r="AF74" s="217">
        <v>92219737</v>
      </c>
      <c r="AG74" s="217">
        <v>91618351</v>
      </c>
      <c r="AH74" s="217">
        <v>62006340</v>
      </c>
      <c r="AI74" s="217">
        <v>60690624</v>
      </c>
      <c r="AJ74" s="194">
        <v>73790741</v>
      </c>
      <c r="AK74" s="293">
        <v>90961050</v>
      </c>
      <c r="AL74" s="152">
        <v>92319757</v>
      </c>
      <c r="AM74" s="293">
        <v>84818787</v>
      </c>
      <c r="AN74" s="293">
        <v>75664353</v>
      </c>
      <c r="AO74" s="293">
        <v>58005668</v>
      </c>
      <c r="AP74" s="293">
        <v>71045400</v>
      </c>
      <c r="AQ74" s="158">
        <v>88332465</v>
      </c>
      <c r="AR74" s="293">
        <v>107390860</v>
      </c>
      <c r="AS74" s="293">
        <v>90256623</v>
      </c>
      <c r="AT74" s="293">
        <v>64994867</v>
      </c>
      <c r="AU74" s="293">
        <v>70813599</v>
      </c>
      <c r="AV74" s="310">
        <v>86246058</v>
      </c>
      <c r="AW74" s="293">
        <v>93677865</v>
      </c>
      <c r="AX74" s="152">
        <v>94651604</v>
      </c>
      <c r="AY74" s="293"/>
      <c r="AZ74" s="293"/>
      <c r="BA74" s="293"/>
      <c r="BB74" s="293"/>
      <c r="BC74" s="158"/>
      <c r="BD74" s="293"/>
      <c r="BE74" s="293"/>
      <c r="BF74" s="293"/>
      <c r="BG74" s="293"/>
      <c r="BH74" s="310"/>
      <c r="BI74" s="82">
        <f t="shared" si="198"/>
        <v>-19142210</v>
      </c>
      <c r="BJ74" s="83">
        <f t="shared" si="198"/>
        <v>2784015</v>
      </c>
      <c r="BK74" s="83">
        <f t="shared" si="198"/>
        <v>1655091</v>
      </c>
      <c r="BL74" s="83">
        <f t="shared" si="198"/>
        <v>6813464</v>
      </c>
      <c r="BM74" s="83">
        <f t="shared" si="198"/>
        <v>12093494</v>
      </c>
      <c r="BN74" s="83">
        <f t="shared" si="198"/>
        <v>14260005</v>
      </c>
      <c r="BO74" s="83">
        <f t="shared" si="198"/>
        <v>12307439</v>
      </c>
      <c r="BP74" s="83">
        <f t="shared" si="198"/>
        <v>6822995</v>
      </c>
      <c r="BQ74" s="83">
        <f t="shared" si="198"/>
        <v>3301122</v>
      </c>
      <c r="BR74" s="406">
        <f t="shared" si="198"/>
        <v>88218</v>
      </c>
      <c r="BS74" s="429">
        <f t="shared" si="199"/>
        <v>13794550</v>
      </c>
      <c r="BT74" s="83">
        <f t="shared" si="199"/>
        <v>16528114</v>
      </c>
      <c r="BU74" s="83">
        <f t="shared" si="199"/>
        <v>20023292</v>
      </c>
      <c r="BV74" s="83">
        <f t="shared" si="199"/>
        <v>3271838</v>
      </c>
      <c r="BW74" s="83">
        <f t="shared" si="199"/>
        <v>-134182</v>
      </c>
      <c r="BX74" s="243">
        <f t="shared" si="199"/>
        <v>12431754</v>
      </c>
      <c r="BY74" s="243">
        <f t="shared" si="199"/>
        <v>4882519</v>
      </c>
      <c r="BZ74" s="243">
        <f t="shared" si="199"/>
        <v>-11529257</v>
      </c>
      <c r="CA74" s="243">
        <f t="shared" si="199"/>
        <v>12179599</v>
      </c>
      <c r="CB74" s="269">
        <f t="shared" si="199"/>
        <v>731769</v>
      </c>
      <c r="CC74" s="269">
        <f t="shared" si="200"/>
        <v>-3788349</v>
      </c>
      <c r="CD74" s="386">
        <f t="shared" si="200"/>
        <v>-4796090</v>
      </c>
      <c r="CE74" s="355">
        <f t="shared" si="200"/>
        <v>-9262375</v>
      </c>
      <c r="CF74" s="269">
        <f t="shared" si="200"/>
        <v>-729545</v>
      </c>
      <c r="CG74" s="269">
        <f t="shared" si="200"/>
        <v>-5453157</v>
      </c>
      <c r="CH74" s="269">
        <f t="shared" si="200"/>
        <v>432081</v>
      </c>
      <c r="CI74" s="269">
        <f t="shared" si="200"/>
        <v>-4175107</v>
      </c>
      <c r="CJ74" s="269">
        <f t="shared" si="200"/>
        <v>-5326287</v>
      </c>
      <c r="CK74" s="269">
        <f t="shared" si="200"/>
        <v>-7020331</v>
      </c>
      <c r="CL74" s="269">
        <f t="shared" si="200"/>
        <v>15171123</v>
      </c>
      <c r="CM74" s="269">
        <f t="shared" si="201"/>
        <v>-1361728</v>
      </c>
      <c r="CN74" s="269">
        <f t="shared" si="201"/>
        <v>2988527</v>
      </c>
      <c r="CO74" s="269">
        <f t="shared" si="201"/>
        <v>10122975</v>
      </c>
      <c r="CP74" s="386">
        <f t="shared" si="201"/>
        <v>12455317</v>
      </c>
      <c r="CQ74" s="386">
        <f t="shared" si="201"/>
        <v>2716815</v>
      </c>
      <c r="CR74" s="386">
        <f t="shared" si="201"/>
        <v>2331847</v>
      </c>
      <c r="CS74" s="348"/>
      <c r="CT74" s="158" t="s">
        <v>212</v>
      </c>
    </row>
    <row r="75" spans="1:98" s="58" customFormat="1" x14ac:dyDescent="0.3">
      <c r="A75" s="146"/>
      <c r="B75" s="59" t="s">
        <v>39</v>
      </c>
      <c r="C75" s="79">
        <v>194345760</v>
      </c>
      <c r="D75" s="80">
        <v>163597487</v>
      </c>
      <c r="E75" s="80">
        <v>157339204</v>
      </c>
      <c r="F75" s="80">
        <v>158966915</v>
      </c>
      <c r="G75" s="80">
        <v>186322355</v>
      </c>
      <c r="H75" s="80">
        <v>208323997</v>
      </c>
      <c r="I75" s="80">
        <v>177226781</v>
      </c>
      <c r="J75" s="80">
        <v>150128344</v>
      </c>
      <c r="K75" s="80">
        <v>149556437</v>
      </c>
      <c r="L75" s="81">
        <v>177468910</v>
      </c>
      <c r="M75" s="80">
        <v>194655037</v>
      </c>
      <c r="N75" s="80">
        <v>179692973</v>
      </c>
      <c r="O75" s="190">
        <v>172346262</v>
      </c>
      <c r="P75" s="80">
        <v>151637299</v>
      </c>
      <c r="Q75" s="190">
        <v>130904386</v>
      </c>
      <c r="R75" s="158">
        <v>137389661</v>
      </c>
      <c r="S75" s="190">
        <v>177728505</v>
      </c>
      <c r="T75" s="190">
        <v>188944571</v>
      </c>
      <c r="U75" s="190">
        <v>167235489</v>
      </c>
      <c r="V75" s="217">
        <v>144166838</v>
      </c>
      <c r="W75" s="217">
        <v>144537177</v>
      </c>
      <c r="X75" s="81">
        <v>157570793</v>
      </c>
      <c r="Y75" s="217">
        <v>186560928</v>
      </c>
      <c r="Z75" s="217">
        <v>176714912</v>
      </c>
      <c r="AA75" s="217">
        <v>177965091</v>
      </c>
      <c r="AB75" s="217">
        <v>158885279</v>
      </c>
      <c r="AC75" s="217">
        <v>141431820</v>
      </c>
      <c r="AD75" s="217">
        <v>165766969</v>
      </c>
      <c r="AE75" s="217">
        <v>185410580</v>
      </c>
      <c r="AF75" s="217">
        <v>185125774</v>
      </c>
      <c r="AG75" s="217">
        <v>184943461</v>
      </c>
      <c r="AH75" s="217">
        <v>146316970</v>
      </c>
      <c r="AI75" s="217">
        <v>148919609</v>
      </c>
      <c r="AJ75" s="194">
        <v>164490680</v>
      </c>
      <c r="AK75" s="293">
        <v>178121139</v>
      </c>
      <c r="AL75" s="152">
        <v>188991771</v>
      </c>
      <c r="AM75" s="293">
        <v>184336701</v>
      </c>
      <c r="AN75" s="293">
        <v>170423682</v>
      </c>
      <c r="AO75" s="293">
        <v>149695336</v>
      </c>
      <c r="AP75" s="293">
        <v>157617087</v>
      </c>
      <c r="AQ75" s="158">
        <v>180354506</v>
      </c>
      <c r="AR75" s="293">
        <v>212323081</v>
      </c>
      <c r="AS75" s="293">
        <v>179812829</v>
      </c>
      <c r="AT75" s="293">
        <v>148245414</v>
      </c>
      <c r="AU75" s="293">
        <v>146506764</v>
      </c>
      <c r="AV75" s="310">
        <v>162099530</v>
      </c>
      <c r="AW75" s="293">
        <v>173109821</v>
      </c>
      <c r="AX75" s="152">
        <v>176874836</v>
      </c>
      <c r="AY75" s="293"/>
      <c r="AZ75" s="293"/>
      <c r="BA75" s="293"/>
      <c r="BB75" s="293"/>
      <c r="BC75" s="158"/>
      <c r="BD75" s="293"/>
      <c r="BE75" s="293"/>
      <c r="BF75" s="293"/>
      <c r="BG75" s="293"/>
      <c r="BH75" s="310"/>
      <c r="BI75" s="82">
        <f t="shared" si="198"/>
        <v>-21999498</v>
      </c>
      <c r="BJ75" s="83">
        <f t="shared" si="198"/>
        <v>-11960188</v>
      </c>
      <c r="BK75" s="83">
        <f t="shared" si="198"/>
        <v>-26434818</v>
      </c>
      <c r="BL75" s="83">
        <f t="shared" si="198"/>
        <v>-21577254</v>
      </c>
      <c r="BM75" s="83">
        <f t="shared" si="198"/>
        <v>-8593850</v>
      </c>
      <c r="BN75" s="83">
        <f t="shared" si="198"/>
        <v>-19379426</v>
      </c>
      <c r="BO75" s="83">
        <f t="shared" si="198"/>
        <v>-9991292</v>
      </c>
      <c r="BP75" s="83">
        <f t="shared" si="198"/>
        <v>-5961506</v>
      </c>
      <c r="BQ75" s="83">
        <f t="shared" si="198"/>
        <v>-5019260</v>
      </c>
      <c r="BR75" s="406">
        <f t="shared" si="198"/>
        <v>-19898117</v>
      </c>
      <c r="BS75" s="429">
        <f t="shared" si="199"/>
        <v>-8094109</v>
      </c>
      <c r="BT75" s="83">
        <f t="shared" si="199"/>
        <v>-2978061</v>
      </c>
      <c r="BU75" s="83">
        <f t="shared" si="199"/>
        <v>5618829</v>
      </c>
      <c r="BV75" s="83">
        <f t="shared" si="199"/>
        <v>7247980</v>
      </c>
      <c r="BW75" s="83">
        <f t="shared" si="199"/>
        <v>10527434</v>
      </c>
      <c r="BX75" s="243">
        <f t="shared" si="199"/>
        <v>28377308</v>
      </c>
      <c r="BY75" s="243">
        <f t="shared" si="199"/>
        <v>7682075</v>
      </c>
      <c r="BZ75" s="243">
        <f t="shared" si="199"/>
        <v>-3818797</v>
      </c>
      <c r="CA75" s="243">
        <f t="shared" si="199"/>
        <v>17707972</v>
      </c>
      <c r="CB75" s="269">
        <f t="shared" si="199"/>
        <v>2150132</v>
      </c>
      <c r="CC75" s="269">
        <f t="shared" si="200"/>
        <v>4382432</v>
      </c>
      <c r="CD75" s="386">
        <f t="shared" si="200"/>
        <v>6919887</v>
      </c>
      <c r="CE75" s="355">
        <f t="shared" si="200"/>
        <v>-8439789</v>
      </c>
      <c r="CF75" s="269">
        <f t="shared" si="200"/>
        <v>12276859</v>
      </c>
      <c r="CG75" s="269">
        <f t="shared" si="200"/>
        <v>6371610</v>
      </c>
      <c r="CH75" s="269">
        <f t="shared" si="200"/>
        <v>11538403</v>
      </c>
      <c r="CI75" s="269">
        <f t="shared" si="200"/>
        <v>8263516</v>
      </c>
      <c r="CJ75" s="269">
        <f t="shared" si="200"/>
        <v>-8149882</v>
      </c>
      <c r="CK75" s="269">
        <f t="shared" si="200"/>
        <v>-5056074</v>
      </c>
      <c r="CL75" s="269">
        <f t="shared" si="200"/>
        <v>27197307</v>
      </c>
      <c r="CM75" s="269">
        <f t="shared" si="201"/>
        <v>-5130632</v>
      </c>
      <c r="CN75" s="269">
        <f t="shared" si="201"/>
        <v>1928444</v>
      </c>
      <c r="CO75" s="269">
        <f t="shared" si="201"/>
        <v>-2412845</v>
      </c>
      <c r="CP75" s="386">
        <f t="shared" si="201"/>
        <v>-2391150</v>
      </c>
      <c r="CQ75" s="386">
        <f t="shared" si="201"/>
        <v>-5011318</v>
      </c>
      <c r="CR75" s="386">
        <f t="shared" si="201"/>
        <v>-12116935</v>
      </c>
      <c r="CS75" s="348"/>
      <c r="CT75" s="158" t="s">
        <v>212</v>
      </c>
    </row>
    <row r="76" spans="1:98" s="58" customFormat="1" x14ac:dyDescent="0.3">
      <c r="A76" s="146"/>
      <c r="B76" s="59" t="s">
        <v>40</v>
      </c>
      <c r="C76" s="79">
        <v>230667272</v>
      </c>
      <c r="D76" s="80">
        <v>201765218</v>
      </c>
      <c r="E76" s="80">
        <v>200047574</v>
      </c>
      <c r="F76" s="80">
        <v>210901243</v>
      </c>
      <c r="G76" s="80">
        <v>236491702</v>
      </c>
      <c r="H76" s="80">
        <v>266099719</v>
      </c>
      <c r="I76" s="80">
        <v>224433504</v>
      </c>
      <c r="J76" s="80">
        <v>202936334</v>
      </c>
      <c r="K76" s="80">
        <v>192318459</v>
      </c>
      <c r="L76" s="81">
        <v>220613416</v>
      </c>
      <c r="M76" s="80">
        <v>239641780</v>
      </c>
      <c r="N76" s="80">
        <v>217282025</v>
      </c>
      <c r="O76" s="190">
        <v>209848598</v>
      </c>
      <c r="P76" s="80">
        <v>192360616</v>
      </c>
      <c r="Q76" s="190">
        <v>170674522</v>
      </c>
      <c r="R76" s="158">
        <v>179943782</v>
      </c>
      <c r="S76" s="190">
        <v>221946503</v>
      </c>
      <c r="T76" s="190">
        <v>342556627</v>
      </c>
      <c r="U76" s="190">
        <v>120227966</v>
      </c>
      <c r="V76" s="217">
        <v>183801137</v>
      </c>
      <c r="W76" s="217">
        <v>182144863</v>
      </c>
      <c r="X76" s="81">
        <v>192586463</v>
      </c>
      <c r="Y76" s="217">
        <v>226006069</v>
      </c>
      <c r="Z76" s="217">
        <v>219193869</v>
      </c>
      <c r="AA76" s="217">
        <v>213314578</v>
      </c>
      <c r="AB76" s="217">
        <v>201488745</v>
      </c>
      <c r="AC76" s="217">
        <v>181505945</v>
      </c>
      <c r="AD76" s="217">
        <v>218202793</v>
      </c>
      <c r="AE76" s="217">
        <v>234007097</v>
      </c>
      <c r="AF76" s="217">
        <v>230422500</v>
      </c>
      <c r="AG76" s="217">
        <v>229665397</v>
      </c>
      <c r="AH76" s="217">
        <v>205233528</v>
      </c>
      <c r="AI76" s="217">
        <v>183181435</v>
      </c>
      <c r="AJ76" s="194">
        <v>268521097</v>
      </c>
      <c r="AK76" s="293">
        <v>133890230</v>
      </c>
      <c r="AL76" s="152">
        <v>224802377</v>
      </c>
      <c r="AM76" s="293">
        <v>213149738</v>
      </c>
      <c r="AN76" s="293">
        <v>202109379</v>
      </c>
      <c r="AO76" s="293">
        <v>185428285</v>
      </c>
      <c r="AP76" s="293">
        <v>204600544</v>
      </c>
      <c r="AQ76" s="158">
        <v>218330351</v>
      </c>
      <c r="AR76" s="293">
        <v>236408461</v>
      </c>
      <c r="AS76" s="293">
        <v>215788828</v>
      </c>
      <c r="AT76" s="293">
        <v>204731242</v>
      </c>
      <c r="AU76" s="293">
        <v>193831031</v>
      </c>
      <c r="AV76" s="310">
        <v>202672782</v>
      </c>
      <c r="AW76" s="293">
        <v>204159167</v>
      </c>
      <c r="AX76" s="152">
        <v>213452073</v>
      </c>
      <c r="AY76" s="293"/>
      <c r="AZ76" s="293"/>
      <c r="BA76" s="293"/>
      <c r="BB76" s="293"/>
      <c r="BC76" s="158"/>
      <c r="BD76" s="293"/>
      <c r="BE76" s="293"/>
      <c r="BF76" s="293"/>
      <c r="BG76" s="293"/>
      <c r="BH76" s="310"/>
      <c r="BI76" s="82">
        <f t="shared" si="198"/>
        <v>-20818674</v>
      </c>
      <c r="BJ76" s="83">
        <f t="shared" si="198"/>
        <v>-9404602</v>
      </c>
      <c r="BK76" s="83">
        <f t="shared" si="198"/>
        <v>-29373052</v>
      </c>
      <c r="BL76" s="83">
        <f t="shared" si="198"/>
        <v>-30957461</v>
      </c>
      <c r="BM76" s="83">
        <f t="shared" si="198"/>
        <v>-14545199</v>
      </c>
      <c r="BN76" s="83">
        <f t="shared" si="198"/>
        <v>76456908</v>
      </c>
      <c r="BO76" s="83">
        <f t="shared" si="198"/>
        <v>-104205538</v>
      </c>
      <c r="BP76" s="83">
        <f t="shared" si="198"/>
        <v>-19135197</v>
      </c>
      <c r="BQ76" s="83">
        <f t="shared" si="198"/>
        <v>-10173596</v>
      </c>
      <c r="BR76" s="406">
        <f t="shared" si="198"/>
        <v>-28026953</v>
      </c>
      <c r="BS76" s="429">
        <f t="shared" si="199"/>
        <v>-13635711</v>
      </c>
      <c r="BT76" s="83">
        <f t="shared" si="199"/>
        <v>1911844</v>
      </c>
      <c r="BU76" s="83">
        <f t="shared" si="199"/>
        <v>3465980</v>
      </c>
      <c r="BV76" s="83">
        <f t="shared" si="199"/>
        <v>9128129</v>
      </c>
      <c r="BW76" s="83">
        <f t="shared" si="199"/>
        <v>10831423</v>
      </c>
      <c r="BX76" s="243">
        <f t="shared" si="199"/>
        <v>38259011</v>
      </c>
      <c r="BY76" s="243">
        <f t="shared" si="199"/>
        <v>12060594</v>
      </c>
      <c r="BZ76" s="243">
        <f t="shared" si="199"/>
        <v>-112134127</v>
      </c>
      <c r="CA76" s="243">
        <f t="shared" si="199"/>
        <v>109437431</v>
      </c>
      <c r="CB76" s="269">
        <f t="shared" si="199"/>
        <v>21432391</v>
      </c>
      <c r="CC76" s="269">
        <f t="shared" si="200"/>
        <v>1036572</v>
      </c>
      <c r="CD76" s="386">
        <f t="shared" si="200"/>
        <v>75934634</v>
      </c>
      <c r="CE76" s="355">
        <f t="shared" si="200"/>
        <v>-92115839</v>
      </c>
      <c r="CF76" s="269">
        <f t="shared" si="200"/>
        <v>5608508</v>
      </c>
      <c r="CG76" s="269">
        <f t="shared" si="200"/>
        <v>-164840</v>
      </c>
      <c r="CH76" s="269">
        <f t="shared" si="200"/>
        <v>620634</v>
      </c>
      <c r="CI76" s="269">
        <f t="shared" si="200"/>
        <v>3922340</v>
      </c>
      <c r="CJ76" s="269">
        <f t="shared" si="200"/>
        <v>-13602249</v>
      </c>
      <c r="CK76" s="269">
        <f t="shared" si="200"/>
        <v>-15676746</v>
      </c>
      <c r="CL76" s="269">
        <f t="shared" si="200"/>
        <v>5985961</v>
      </c>
      <c r="CM76" s="269">
        <f t="shared" si="201"/>
        <v>-13876569</v>
      </c>
      <c r="CN76" s="269">
        <f t="shared" si="201"/>
        <v>-502286</v>
      </c>
      <c r="CO76" s="269">
        <f t="shared" si="201"/>
        <v>10649596</v>
      </c>
      <c r="CP76" s="386">
        <f t="shared" si="201"/>
        <v>-65848315</v>
      </c>
      <c r="CQ76" s="386">
        <f t="shared" si="201"/>
        <v>70268937</v>
      </c>
      <c r="CR76" s="386">
        <f t="shared" si="201"/>
        <v>-11350304</v>
      </c>
      <c r="CS76" s="348"/>
      <c r="CT76" s="158" t="s">
        <v>212</v>
      </c>
    </row>
    <row r="77" spans="1:98" s="58" customFormat="1" x14ac:dyDescent="0.3">
      <c r="A77" s="146"/>
      <c r="B77" s="59" t="s">
        <v>41</v>
      </c>
      <c r="C77" s="79">
        <v>523822600</v>
      </c>
      <c r="D77" s="80">
        <v>502424424</v>
      </c>
      <c r="E77" s="80">
        <v>515585342</v>
      </c>
      <c r="F77" s="80">
        <v>531717898</v>
      </c>
      <c r="G77" s="80">
        <v>558530206</v>
      </c>
      <c r="H77" s="80">
        <v>620023255</v>
      </c>
      <c r="I77" s="80">
        <v>554367242</v>
      </c>
      <c r="J77" s="80">
        <v>505237292</v>
      </c>
      <c r="K77" s="80">
        <v>483010445</v>
      </c>
      <c r="L77" s="81">
        <v>543893029</v>
      </c>
      <c r="M77" s="80">
        <v>565017550</v>
      </c>
      <c r="N77" s="80">
        <v>516599306</v>
      </c>
      <c r="O77" s="190">
        <v>497381719</v>
      </c>
      <c r="P77" s="80">
        <v>483282765</v>
      </c>
      <c r="Q77" s="190">
        <v>445097844</v>
      </c>
      <c r="R77" s="158">
        <v>482536676</v>
      </c>
      <c r="S77" s="190">
        <v>539768902</v>
      </c>
      <c r="T77" s="190">
        <v>555331080</v>
      </c>
      <c r="U77" s="190">
        <v>533241914</v>
      </c>
      <c r="V77" s="217">
        <v>488070169</v>
      </c>
      <c r="W77" s="217">
        <v>480234096</v>
      </c>
      <c r="X77" s="81">
        <v>507211843</v>
      </c>
      <c r="Y77" s="217">
        <v>537608032</v>
      </c>
      <c r="Z77" s="217">
        <v>501292481</v>
      </c>
      <c r="AA77" s="217">
        <v>504930928</v>
      </c>
      <c r="AB77" s="217">
        <v>486601619</v>
      </c>
      <c r="AC77" s="217">
        <v>480741962</v>
      </c>
      <c r="AD77" s="217">
        <v>536876584</v>
      </c>
      <c r="AE77" s="217">
        <v>555094270</v>
      </c>
      <c r="AF77" s="217">
        <v>565527804</v>
      </c>
      <c r="AG77" s="217">
        <v>577456096</v>
      </c>
      <c r="AH77" s="217">
        <v>498372741</v>
      </c>
      <c r="AI77" s="217">
        <v>497084391</v>
      </c>
      <c r="AJ77" s="194">
        <v>499549377</v>
      </c>
      <c r="AK77" s="293">
        <v>493422790</v>
      </c>
      <c r="AL77" s="152">
        <v>502122764</v>
      </c>
      <c r="AM77" s="293">
        <v>505999912</v>
      </c>
      <c r="AN77" s="293">
        <v>522937776</v>
      </c>
      <c r="AO77" s="293">
        <v>482176987</v>
      </c>
      <c r="AP77" s="293">
        <v>507085394</v>
      </c>
      <c r="AQ77" s="158">
        <v>569508223</v>
      </c>
      <c r="AR77" s="293">
        <v>592813154</v>
      </c>
      <c r="AS77" s="293">
        <v>590279053</v>
      </c>
      <c r="AT77" s="293">
        <v>475953030</v>
      </c>
      <c r="AU77" s="293">
        <v>498361355</v>
      </c>
      <c r="AV77" s="310">
        <v>538579320</v>
      </c>
      <c r="AW77" s="293">
        <v>485076587</v>
      </c>
      <c r="AX77" s="152">
        <v>547937872</v>
      </c>
      <c r="AY77" s="293"/>
      <c r="AZ77" s="293"/>
      <c r="BA77" s="293"/>
      <c r="BB77" s="293"/>
      <c r="BC77" s="158"/>
      <c r="BD77" s="293"/>
      <c r="BE77" s="293"/>
      <c r="BF77" s="293"/>
      <c r="BG77" s="293"/>
      <c r="BH77" s="310"/>
      <c r="BI77" s="82">
        <f t="shared" si="198"/>
        <v>-26440881</v>
      </c>
      <c r="BJ77" s="83">
        <f t="shared" si="198"/>
        <v>-19141659</v>
      </c>
      <c r="BK77" s="83">
        <f t="shared" si="198"/>
        <v>-70487498</v>
      </c>
      <c r="BL77" s="83">
        <f t="shared" si="198"/>
        <v>-49181222</v>
      </c>
      <c r="BM77" s="83">
        <f t="shared" si="198"/>
        <v>-18761304</v>
      </c>
      <c r="BN77" s="83">
        <f t="shared" si="198"/>
        <v>-64692175</v>
      </c>
      <c r="BO77" s="83">
        <f t="shared" si="198"/>
        <v>-21125328</v>
      </c>
      <c r="BP77" s="83">
        <f t="shared" si="198"/>
        <v>-17167123</v>
      </c>
      <c r="BQ77" s="83">
        <f t="shared" si="198"/>
        <v>-2776349</v>
      </c>
      <c r="BR77" s="406">
        <f t="shared" si="198"/>
        <v>-36681186</v>
      </c>
      <c r="BS77" s="429">
        <f t="shared" si="199"/>
        <v>-27409518</v>
      </c>
      <c r="BT77" s="83">
        <f t="shared" si="199"/>
        <v>-15306825</v>
      </c>
      <c r="BU77" s="83">
        <f t="shared" si="199"/>
        <v>7549209</v>
      </c>
      <c r="BV77" s="83">
        <f t="shared" si="199"/>
        <v>3318854</v>
      </c>
      <c r="BW77" s="83">
        <f t="shared" si="199"/>
        <v>35644118</v>
      </c>
      <c r="BX77" s="243">
        <f t="shared" si="199"/>
        <v>54339908</v>
      </c>
      <c r="BY77" s="243">
        <f t="shared" si="199"/>
        <v>15325368</v>
      </c>
      <c r="BZ77" s="243">
        <f t="shared" si="199"/>
        <v>10196724</v>
      </c>
      <c r="CA77" s="243">
        <f t="shared" si="199"/>
        <v>44214182</v>
      </c>
      <c r="CB77" s="269">
        <f t="shared" si="199"/>
        <v>10302572</v>
      </c>
      <c r="CC77" s="269">
        <f t="shared" si="200"/>
        <v>16850295</v>
      </c>
      <c r="CD77" s="386">
        <f t="shared" si="200"/>
        <v>-7662466</v>
      </c>
      <c r="CE77" s="355">
        <f t="shared" si="200"/>
        <v>-44185242</v>
      </c>
      <c r="CF77" s="269">
        <f t="shared" si="200"/>
        <v>830283</v>
      </c>
      <c r="CG77" s="269">
        <f t="shared" si="200"/>
        <v>1068984</v>
      </c>
      <c r="CH77" s="269">
        <f t="shared" si="200"/>
        <v>36336157</v>
      </c>
      <c r="CI77" s="269">
        <f t="shared" si="200"/>
        <v>1435025</v>
      </c>
      <c r="CJ77" s="269">
        <f t="shared" si="200"/>
        <v>-29791190</v>
      </c>
      <c r="CK77" s="269">
        <f t="shared" si="200"/>
        <v>14413953</v>
      </c>
      <c r="CL77" s="269">
        <f t="shared" si="200"/>
        <v>27285350</v>
      </c>
      <c r="CM77" s="269">
        <f t="shared" si="201"/>
        <v>12822957</v>
      </c>
      <c r="CN77" s="269">
        <f t="shared" si="201"/>
        <v>-22419711</v>
      </c>
      <c r="CO77" s="269">
        <f t="shared" si="201"/>
        <v>1276964</v>
      </c>
      <c r="CP77" s="386">
        <f t="shared" si="201"/>
        <v>39029943</v>
      </c>
      <c r="CQ77" s="386">
        <f t="shared" si="201"/>
        <v>-8346203</v>
      </c>
      <c r="CR77" s="386">
        <f t="shared" si="201"/>
        <v>45815108</v>
      </c>
      <c r="CS77" s="348"/>
      <c r="CT77" s="158" t="s">
        <v>212</v>
      </c>
    </row>
    <row r="78" spans="1:98" s="72" customFormat="1" x14ac:dyDescent="0.3">
      <c r="A78" s="147"/>
      <c r="B78" s="59" t="s">
        <v>42</v>
      </c>
      <c r="C78" s="136">
        <f>SUM(C73:C77)</f>
        <v>1669575560</v>
      </c>
      <c r="D78" s="137">
        <f t="shared" ref="D78:AH78" si="202">SUM(D73:D77)</f>
        <v>1439760572</v>
      </c>
      <c r="E78" s="137">
        <f t="shared" si="202"/>
        <v>1399917215</v>
      </c>
      <c r="F78" s="137">
        <f t="shared" si="202"/>
        <v>1440463244</v>
      </c>
      <c r="G78" s="137">
        <f t="shared" si="202"/>
        <v>1741562147</v>
      </c>
      <c r="H78" s="137">
        <f t="shared" si="202"/>
        <v>1973071814</v>
      </c>
      <c r="I78" s="137">
        <f t="shared" si="202"/>
        <v>1614163339</v>
      </c>
      <c r="J78" s="137">
        <f t="shared" si="202"/>
        <v>1362028157</v>
      </c>
      <c r="K78" s="137">
        <f t="shared" si="202"/>
        <v>1368361084</v>
      </c>
      <c r="L78" s="138">
        <f t="shared" si="202"/>
        <v>1644782179</v>
      </c>
      <c r="M78" s="137">
        <f t="shared" si="202"/>
        <v>1789131915</v>
      </c>
      <c r="N78" s="137">
        <f t="shared" si="202"/>
        <v>1579978428</v>
      </c>
      <c r="O78" s="137">
        <f t="shared" si="202"/>
        <v>1505454848</v>
      </c>
      <c r="P78" s="137">
        <f t="shared" si="202"/>
        <v>1458444943</v>
      </c>
      <c r="Q78" s="137">
        <f t="shared" si="202"/>
        <v>1298235611</v>
      </c>
      <c r="R78" s="137">
        <f t="shared" si="202"/>
        <v>1409744314</v>
      </c>
      <c r="S78" s="137">
        <f t="shared" si="202"/>
        <v>1810165333</v>
      </c>
      <c r="T78" s="137">
        <f t="shared" si="202"/>
        <v>2071030376</v>
      </c>
      <c r="U78" s="137">
        <f t="shared" si="202"/>
        <v>1548992023</v>
      </c>
      <c r="V78" s="137">
        <f t="shared" si="202"/>
        <v>1377624163</v>
      </c>
      <c r="W78" s="137">
        <f t="shared" si="202"/>
        <v>1379272351</v>
      </c>
      <c r="X78" s="138">
        <f t="shared" si="202"/>
        <v>1533939934</v>
      </c>
      <c r="Y78" s="137">
        <f t="shared" si="202"/>
        <v>1802392509</v>
      </c>
      <c r="Z78" s="137">
        <f t="shared" si="202"/>
        <v>1656495221</v>
      </c>
      <c r="AA78" s="137">
        <f t="shared" si="202"/>
        <v>1611100001</v>
      </c>
      <c r="AB78" s="137">
        <f t="shared" si="202"/>
        <v>1434521603</v>
      </c>
      <c r="AC78" s="137">
        <f t="shared" si="202"/>
        <v>1304827307</v>
      </c>
      <c r="AD78" s="137">
        <f t="shared" si="202"/>
        <v>1583451847</v>
      </c>
      <c r="AE78" s="137">
        <f t="shared" si="202"/>
        <v>1784369213</v>
      </c>
      <c r="AF78" s="137">
        <f t="shared" si="202"/>
        <v>1780996244</v>
      </c>
      <c r="AG78" s="137">
        <f t="shared" si="202"/>
        <v>1807332729</v>
      </c>
      <c r="AH78" s="137">
        <f t="shared" si="202"/>
        <v>1389852700</v>
      </c>
      <c r="AI78" s="137">
        <f t="shared" ref="AI78:AX78" si="203">SUM(AI73:AI77)</f>
        <v>1384976738</v>
      </c>
      <c r="AJ78" s="201">
        <f t="shared" si="203"/>
        <v>1612206351</v>
      </c>
      <c r="AK78" s="328">
        <f t="shared" si="203"/>
        <v>1578700814</v>
      </c>
      <c r="AL78" s="328">
        <f t="shared" si="203"/>
        <v>1697148577.02</v>
      </c>
      <c r="AM78" s="328">
        <f t="shared" si="203"/>
        <v>1600226587</v>
      </c>
      <c r="AN78" s="328">
        <f t="shared" si="203"/>
        <v>1497146189</v>
      </c>
      <c r="AO78" s="328">
        <f t="shared" si="203"/>
        <v>1288353976</v>
      </c>
      <c r="AP78" s="328">
        <f t="shared" si="203"/>
        <v>1471284113</v>
      </c>
      <c r="AQ78" s="328">
        <f t="shared" si="203"/>
        <v>1722551205</v>
      </c>
      <c r="AR78" s="328">
        <f t="shared" si="203"/>
        <v>1988524279</v>
      </c>
      <c r="AS78" s="328">
        <f t="shared" si="203"/>
        <v>1764067008</v>
      </c>
      <c r="AT78" s="328">
        <f t="shared" si="203"/>
        <v>1352818615</v>
      </c>
      <c r="AU78" s="328">
        <f t="shared" si="203"/>
        <v>1372191416</v>
      </c>
      <c r="AV78" s="442">
        <f t="shared" si="203"/>
        <v>1561312074</v>
      </c>
      <c r="AW78" s="442">
        <f t="shared" si="203"/>
        <v>1598701354</v>
      </c>
      <c r="AX78" s="442">
        <f t="shared" si="203"/>
        <v>1638062191</v>
      </c>
      <c r="AY78" s="328"/>
      <c r="AZ78" s="328"/>
      <c r="BA78" s="328"/>
      <c r="BB78" s="328"/>
      <c r="BC78" s="328"/>
      <c r="BD78" s="328"/>
      <c r="BE78" s="328"/>
      <c r="BF78" s="328"/>
      <c r="BG78" s="328"/>
      <c r="BH78" s="328"/>
      <c r="BI78" s="84">
        <f t="shared" ref="BI78:CT85" si="204">SUM(BI73:BI77)</f>
        <v>-164120712</v>
      </c>
      <c r="BJ78" s="139">
        <f t="shared" ref="BJ78:BL78" si="205">SUM(BJ73:BJ77)</f>
        <v>18684371</v>
      </c>
      <c r="BK78" s="139">
        <f t="shared" si="205"/>
        <v>-101681604</v>
      </c>
      <c r="BL78" s="139">
        <f t="shared" si="205"/>
        <v>-30718930</v>
      </c>
      <c r="BM78" s="139">
        <f t="shared" ref="BM78" si="206">SUM(BM73:BM77)</f>
        <v>68603186</v>
      </c>
      <c r="BN78" s="139">
        <f t="shared" ref="BN78:BV78" si="207">SUM(BN73:BN77)</f>
        <v>97958562</v>
      </c>
      <c r="BO78" s="139">
        <f t="shared" si="207"/>
        <v>-65171316</v>
      </c>
      <c r="BP78" s="139">
        <f t="shared" si="207"/>
        <v>15596006</v>
      </c>
      <c r="BQ78" s="139">
        <f t="shared" si="207"/>
        <v>10911267</v>
      </c>
      <c r="BR78" s="407">
        <f t="shared" si="207"/>
        <v>-110842245</v>
      </c>
      <c r="BS78" s="430">
        <f t="shared" si="207"/>
        <v>13260594</v>
      </c>
      <c r="BT78" s="139">
        <f t="shared" si="207"/>
        <v>76516793</v>
      </c>
      <c r="BU78" s="139">
        <f t="shared" si="207"/>
        <v>105645153</v>
      </c>
      <c r="BV78" s="139">
        <f t="shared" si="207"/>
        <v>-23923340</v>
      </c>
      <c r="BW78" s="139">
        <f t="shared" ref="BW78:BX78" si="208">SUM(BW73:BW77)</f>
        <v>6591696</v>
      </c>
      <c r="BX78" s="244">
        <f t="shared" si="208"/>
        <v>173707533</v>
      </c>
      <c r="BY78" s="244">
        <f t="shared" ref="BY78:BZ78" si="209">SUM(BY73:BY77)</f>
        <v>-25796120</v>
      </c>
      <c r="BZ78" s="244">
        <f t="shared" si="209"/>
        <v>-290034132</v>
      </c>
      <c r="CA78" s="244">
        <f t="shared" ref="CA78:CB78" si="210">SUM(CA73:CA77)</f>
        <v>258340706</v>
      </c>
      <c r="CB78" s="270">
        <f t="shared" si="210"/>
        <v>12228537</v>
      </c>
      <c r="CC78" s="270">
        <f t="shared" ref="CC78:CE78" si="211">SUM(CC73:CC77)</f>
        <v>5704387</v>
      </c>
      <c r="CD78" s="387">
        <f t="shared" si="211"/>
        <v>78266417</v>
      </c>
      <c r="CE78" s="356">
        <f t="shared" si="211"/>
        <v>-223691695</v>
      </c>
      <c r="CF78" s="270">
        <f t="shared" ref="CF78:CG78" si="212">SUM(CF73:CF77)</f>
        <v>40653356.019999981</v>
      </c>
      <c r="CG78" s="270">
        <f t="shared" si="212"/>
        <v>-10873414</v>
      </c>
      <c r="CH78" s="270">
        <f t="shared" ref="CH78" si="213">SUM(CH73:CH77)</f>
        <v>62624586</v>
      </c>
      <c r="CI78" s="270">
        <f t="shared" ref="CI78" si="214">SUM(CI73:CI77)</f>
        <v>-16473331</v>
      </c>
      <c r="CJ78" s="270">
        <f t="shared" ref="CJ78" si="215">SUM(CJ73:CJ77)</f>
        <v>-112167734</v>
      </c>
      <c r="CK78" s="270">
        <f t="shared" ref="CK78" si="216">SUM(CK73:CK77)</f>
        <v>-61818008</v>
      </c>
      <c r="CL78" s="270">
        <f t="shared" ref="CL78" si="217">SUM(CL73:CL77)</f>
        <v>207528035</v>
      </c>
      <c r="CM78" s="270">
        <f t="shared" ref="CM78" si="218">SUM(CM73:CM77)</f>
        <v>-43265721</v>
      </c>
      <c r="CN78" s="270">
        <f t="shared" ref="CN78" si="219">SUM(CN73:CN77)</f>
        <v>-37034085</v>
      </c>
      <c r="CO78" s="270">
        <f t="shared" ref="CO78" si="220">SUM(CO73:CO77)</f>
        <v>-12785322</v>
      </c>
      <c r="CP78" s="387">
        <f t="shared" ref="CP78" si="221">SUM(CP73:CP77)</f>
        <v>-50894277</v>
      </c>
      <c r="CQ78" s="387">
        <f t="shared" ref="CQ78:CR78" si="222">SUM(CQ73:CQ77)</f>
        <v>20000540</v>
      </c>
      <c r="CR78" s="387">
        <f t="shared" si="222"/>
        <v>-59086386.019999981</v>
      </c>
      <c r="CS78" s="349"/>
      <c r="CT78" s="84">
        <f t="shared" si="204"/>
        <v>0</v>
      </c>
    </row>
    <row r="79" spans="1:98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193"/>
      <c r="T79" s="47"/>
      <c r="U79" s="206"/>
      <c r="V79" s="206"/>
      <c r="W79" s="206"/>
      <c r="X79" s="48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60"/>
      <c r="AK79" s="299"/>
      <c r="AL79" s="299"/>
      <c r="AM79" s="299"/>
      <c r="AN79" s="299"/>
      <c r="AO79" s="299"/>
      <c r="AP79" s="299"/>
      <c r="AQ79" s="49"/>
      <c r="AR79" s="299"/>
      <c r="AS79" s="299"/>
      <c r="AT79" s="299"/>
      <c r="AU79" s="299"/>
      <c r="AV79" s="316"/>
      <c r="AW79" s="299"/>
      <c r="AX79" s="299"/>
      <c r="AY79" s="299"/>
      <c r="AZ79" s="299"/>
      <c r="BA79" s="299"/>
      <c r="BB79" s="299"/>
      <c r="BC79" s="49"/>
      <c r="BD79" s="299"/>
      <c r="BE79" s="299"/>
      <c r="BF79" s="299"/>
      <c r="BG79" s="299"/>
      <c r="BH79" s="316"/>
      <c r="BI79" s="49"/>
      <c r="BJ79" s="50"/>
      <c r="BK79" s="50"/>
      <c r="BL79" s="50"/>
      <c r="BM79" s="50"/>
      <c r="BN79" s="50"/>
      <c r="BO79" s="50"/>
      <c r="BP79" s="50"/>
      <c r="BQ79" s="50"/>
      <c r="BR79" s="412"/>
      <c r="BS79" s="435"/>
      <c r="BT79" s="50"/>
      <c r="BU79" s="50"/>
      <c r="BV79" s="50"/>
      <c r="BW79" s="50"/>
      <c r="BX79" s="249"/>
      <c r="BY79" s="249"/>
      <c r="BZ79" s="249"/>
      <c r="CA79" s="249"/>
      <c r="CB79" s="275"/>
      <c r="CC79" s="275"/>
      <c r="CD79" s="392"/>
      <c r="CE79" s="361"/>
      <c r="CF79" s="275"/>
      <c r="CG79" s="275"/>
      <c r="CH79" s="275"/>
      <c r="CI79" s="275"/>
      <c r="CJ79" s="275"/>
      <c r="CK79" s="275"/>
      <c r="CL79" s="275"/>
      <c r="CM79" s="275"/>
      <c r="CN79" s="275"/>
      <c r="CO79" s="275"/>
      <c r="CP79" s="392"/>
      <c r="CQ79" s="392"/>
      <c r="CR79" s="392"/>
      <c r="CS79" s="350"/>
      <c r="CT79" s="49"/>
    </row>
    <row r="80" spans="1:98" s="37" customFormat="1" x14ac:dyDescent="0.3">
      <c r="A80" s="146"/>
      <c r="B80" s="38" t="s">
        <v>37</v>
      </c>
      <c r="C80" s="96">
        <f>C94-C87</f>
        <v>101654644.21000001</v>
      </c>
      <c r="D80" s="97">
        <f t="shared" ref="D80:P80" si="223">D94-D87</f>
        <v>85666264.879999995</v>
      </c>
      <c r="E80" s="97">
        <f t="shared" si="223"/>
        <v>80834927.359999999</v>
      </c>
      <c r="F80" s="97">
        <f t="shared" si="223"/>
        <v>80186481.939999998</v>
      </c>
      <c r="G80" s="97">
        <f t="shared" si="223"/>
        <v>113031806.05999999</v>
      </c>
      <c r="H80" s="97">
        <f t="shared" si="223"/>
        <v>122312549.53</v>
      </c>
      <c r="I80" s="97">
        <f t="shared" si="223"/>
        <v>100560841.35999998</v>
      </c>
      <c r="J80" s="97">
        <f t="shared" si="223"/>
        <v>89716680.61999999</v>
      </c>
      <c r="K80" s="97">
        <f t="shared" si="223"/>
        <v>83786459.780000001</v>
      </c>
      <c r="L80" s="98">
        <f t="shared" si="223"/>
        <v>115559661.09</v>
      </c>
      <c r="M80" s="97">
        <f t="shared" si="223"/>
        <v>138406198.63999999</v>
      </c>
      <c r="N80" s="180">
        <f t="shared" si="223"/>
        <v>112939367.49000001</v>
      </c>
      <c r="O80" s="180">
        <f t="shared" si="223"/>
        <v>112780419.95999999</v>
      </c>
      <c r="P80" s="180">
        <f t="shared" si="223"/>
        <v>111986096.47</v>
      </c>
      <c r="Q80" s="180">
        <f t="shared" ref="Q80:R80" si="224">Q94-Q87</f>
        <v>102703682.09</v>
      </c>
      <c r="R80" s="97">
        <f t="shared" si="224"/>
        <v>105470534.50999999</v>
      </c>
      <c r="S80" s="97">
        <f t="shared" ref="S80:T80" si="225">S94-S87</f>
        <v>143383603.80000001</v>
      </c>
      <c r="T80" s="97">
        <f t="shared" si="225"/>
        <v>157368188.34</v>
      </c>
      <c r="U80" s="97">
        <f t="shared" ref="U80:V80" si="226">U94-U87</f>
        <v>122800277.83999999</v>
      </c>
      <c r="V80" s="97">
        <f t="shared" si="226"/>
        <v>95616461.340000004</v>
      </c>
      <c r="W80" s="97">
        <f t="shared" ref="W80:X80" si="227">W94-W87</f>
        <v>132988895.17999999</v>
      </c>
      <c r="X80" s="98">
        <f t="shared" si="227"/>
        <v>119058195.58</v>
      </c>
      <c r="Y80" s="97">
        <f t="shared" ref="Y80:Z80" si="228">Y94-Y87</f>
        <v>132537998</v>
      </c>
      <c r="Z80" s="97">
        <f t="shared" si="228"/>
        <v>121013247.72</v>
      </c>
      <c r="AA80" s="97">
        <f t="shared" ref="AA80:AB80" si="229">AA94-AA87</f>
        <v>131080408.85000002</v>
      </c>
      <c r="AB80" s="97">
        <f t="shared" si="229"/>
        <v>108014866.73</v>
      </c>
      <c r="AC80" s="97">
        <f t="shared" ref="AC80:AD80" si="230">AC94-AC87</f>
        <v>96862727.400000006</v>
      </c>
      <c r="AD80" s="97">
        <f t="shared" si="230"/>
        <v>112103013.02000001</v>
      </c>
      <c r="AE80" s="97">
        <f t="shared" ref="AE80:AF80" si="231">AE94-AE87</f>
        <v>132394364</v>
      </c>
      <c r="AF80" s="97">
        <f t="shared" si="231"/>
        <v>134800884.65000001</v>
      </c>
      <c r="AG80" s="97">
        <f t="shared" ref="AG80:AH80" si="232">AG94-AG87</f>
        <v>139240192.07999998</v>
      </c>
      <c r="AH80" s="208">
        <f t="shared" si="232"/>
        <v>99506527.25</v>
      </c>
      <c r="AI80" s="208">
        <f t="shared" ref="AI80" si="233">AI94-AI87</f>
        <v>101339671.88</v>
      </c>
      <c r="AJ80" s="195">
        <f t="shared" ref="AJ80:AO80" si="234">AJ94-AJ87</f>
        <v>131338097.84999999</v>
      </c>
      <c r="AK80" s="326">
        <f t="shared" si="234"/>
        <v>141467551.97999999</v>
      </c>
      <c r="AL80" s="326">
        <f t="shared" si="234"/>
        <v>139249517.81</v>
      </c>
      <c r="AM80" s="300">
        <f t="shared" si="234"/>
        <v>133463308.16</v>
      </c>
      <c r="AN80" s="300">
        <f t="shared" si="234"/>
        <v>134625937.37</v>
      </c>
      <c r="AO80" s="300">
        <f t="shared" si="234"/>
        <v>92075868.460000008</v>
      </c>
      <c r="AP80" s="300">
        <f t="shared" ref="AP80:AQ80" si="235">AP94-AP87</f>
        <v>111206995.22999999</v>
      </c>
      <c r="AQ80" s="300">
        <f t="shared" si="235"/>
        <v>131838186.61</v>
      </c>
      <c r="AR80" s="300">
        <f t="shared" ref="AR80:AS80" si="236">AR94-AR87</f>
        <v>169936190.30000001</v>
      </c>
      <c r="AS80" s="300">
        <f t="shared" si="236"/>
        <v>137278212.91</v>
      </c>
      <c r="AT80" s="300">
        <f t="shared" ref="AT80:AU80" si="237">AT94-AT87</f>
        <v>90177648.900000006</v>
      </c>
      <c r="AU80" s="300">
        <f t="shared" si="237"/>
        <v>-22114780.119999997</v>
      </c>
      <c r="AV80" s="318">
        <f t="shared" ref="AV80:AW80" si="238">AV94-AV87</f>
        <v>5926189.4800000042</v>
      </c>
      <c r="AW80" s="300">
        <f t="shared" si="238"/>
        <v>-13714596.5</v>
      </c>
      <c r="AX80" s="300">
        <f t="shared" ref="AX80" si="239">AX94-AX87</f>
        <v>-16082689.129999995</v>
      </c>
      <c r="AY80" s="300"/>
      <c r="AZ80" s="300"/>
      <c r="BA80" s="300"/>
      <c r="BB80" s="300"/>
      <c r="BC80" s="300"/>
      <c r="BD80" s="300"/>
      <c r="BE80" s="300"/>
      <c r="BF80" s="300"/>
      <c r="BG80" s="300"/>
      <c r="BH80" s="300"/>
      <c r="BI80" s="34">
        <f t="shared" ref="BI80:BR84" si="240">O80-C80</f>
        <v>11125775.749999985</v>
      </c>
      <c r="BJ80" s="99">
        <f t="shared" si="240"/>
        <v>26319831.590000004</v>
      </c>
      <c r="BK80" s="99">
        <f t="shared" si="240"/>
        <v>21868754.730000004</v>
      </c>
      <c r="BL80" s="99">
        <f t="shared" si="240"/>
        <v>25284052.569999993</v>
      </c>
      <c r="BM80" s="99">
        <f t="shared" si="240"/>
        <v>30351797.740000024</v>
      </c>
      <c r="BN80" s="99">
        <f t="shared" si="240"/>
        <v>35055638.810000002</v>
      </c>
      <c r="BO80" s="99">
        <f t="shared" si="240"/>
        <v>22239436.480000004</v>
      </c>
      <c r="BP80" s="99">
        <f t="shared" si="240"/>
        <v>5899780.7200000137</v>
      </c>
      <c r="BQ80" s="99">
        <f t="shared" si="240"/>
        <v>49202435.399999991</v>
      </c>
      <c r="BR80" s="414">
        <f t="shared" si="240"/>
        <v>3498534.4899999946</v>
      </c>
      <c r="BS80" s="437">
        <f t="shared" ref="BS80:CB84" si="241">Y80-M80</f>
        <v>-5868200.6399999857</v>
      </c>
      <c r="BT80" s="99">
        <f t="shared" si="241"/>
        <v>8073880.2299999893</v>
      </c>
      <c r="BU80" s="99">
        <f t="shared" si="241"/>
        <v>18299988.89000003</v>
      </c>
      <c r="BV80" s="99">
        <f t="shared" si="241"/>
        <v>-3971229.7399999946</v>
      </c>
      <c r="BW80" s="99">
        <f t="shared" si="241"/>
        <v>-5840954.6899999976</v>
      </c>
      <c r="BX80" s="251">
        <f t="shared" si="241"/>
        <v>6632478.5100000203</v>
      </c>
      <c r="BY80" s="251">
        <f t="shared" si="241"/>
        <v>-10989239.800000012</v>
      </c>
      <c r="BZ80" s="251">
        <f t="shared" si="241"/>
        <v>-22567303.689999998</v>
      </c>
      <c r="CA80" s="251">
        <f t="shared" si="241"/>
        <v>16439914.239999995</v>
      </c>
      <c r="CB80" s="264">
        <f t="shared" si="241"/>
        <v>3890065.9099999964</v>
      </c>
      <c r="CC80" s="264">
        <f t="shared" ref="CC80:CL84" si="242">AI80-W80</f>
        <v>-31649223.299999997</v>
      </c>
      <c r="CD80" s="394">
        <f t="shared" si="242"/>
        <v>12279902.269999996</v>
      </c>
      <c r="CE80" s="363">
        <f t="shared" si="242"/>
        <v>8929553.9799999893</v>
      </c>
      <c r="CF80" s="264">
        <f t="shared" si="242"/>
        <v>18236270.090000004</v>
      </c>
      <c r="CG80" s="264">
        <f t="shared" si="242"/>
        <v>2382899.3099999726</v>
      </c>
      <c r="CH80" s="264">
        <f t="shared" si="242"/>
        <v>26611070.640000001</v>
      </c>
      <c r="CI80" s="264">
        <f t="shared" si="242"/>
        <v>-4786858.9399999976</v>
      </c>
      <c r="CJ80" s="264">
        <f t="shared" si="242"/>
        <v>-896017.79000002146</v>
      </c>
      <c r="CK80" s="264">
        <f t="shared" si="242"/>
        <v>-556177.3900000006</v>
      </c>
      <c r="CL80" s="264">
        <f t="shared" si="242"/>
        <v>35135305.650000006</v>
      </c>
      <c r="CM80" s="264">
        <f t="shared" ref="CM80:CR84" si="243">AS80-AG80</f>
        <v>-1961979.1699999869</v>
      </c>
      <c r="CN80" s="264">
        <f t="shared" si="243"/>
        <v>-9328878.349999994</v>
      </c>
      <c r="CO80" s="264">
        <f t="shared" si="243"/>
        <v>-123454452</v>
      </c>
      <c r="CP80" s="394">
        <f t="shared" si="243"/>
        <v>-125411908.36999999</v>
      </c>
      <c r="CQ80" s="394">
        <f t="shared" si="243"/>
        <v>-155182148.47999999</v>
      </c>
      <c r="CR80" s="394">
        <f t="shared" si="243"/>
        <v>-155332206.94</v>
      </c>
      <c r="CS80" s="350"/>
      <c r="CT80" s="158" t="s">
        <v>212</v>
      </c>
    </row>
    <row r="81" spans="1:98" s="37" customFormat="1" x14ac:dyDescent="0.3">
      <c r="A81" s="146"/>
      <c r="B81" s="38" t="s">
        <v>38</v>
      </c>
      <c r="C81" s="96">
        <f>C95-C88</f>
        <v>7600786.0699999994</v>
      </c>
      <c r="D81" s="97">
        <f t="shared" ref="D81:Y81" si="244">D95-D88</f>
        <v>6630521.9400000004</v>
      </c>
      <c r="E81" s="97">
        <f t="shared" si="244"/>
        <v>5944918.3399999999</v>
      </c>
      <c r="F81" s="97">
        <f t="shared" si="244"/>
        <v>6045476.5200000005</v>
      </c>
      <c r="G81" s="97">
        <f t="shared" si="244"/>
        <v>7285412.959999999</v>
      </c>
      <c r="H81" s="97">
        <f t="shared" si="244"/>
        <v>7924361.2400000002</v>
      </c>
      <c r="I81" s="97">
        <f t="shared" si="244"/>
        <v>7030738.1600000001</v>
      </c>
      <c r="J81" s="97">
        <f t="shared" si="244"/>
        <v>6870580.6099999994</v>
      </c>
      <c r="K81" s="97">
        <f t="shared" si="244"/>
        <v>6435459.6399999997</v>
      </c>
      <c r="L81" s="98">
        <f t="shared" si="244"/>
        <v>8618831.3900000006</v>
      </c>
      <c r="M81" s="97">
        <f t="shared" si="244"/>
        <v>10229161.920000002</v>
      </c>
      <c r="N81" s="180">
        <f t="shared" si="244"/>
        <v>8152028.6599999992</v>
      </c>
      <c r="O81" s="180">
        <f t="shared" si="244"/>
        <v>7474263.4500000002</v>
      </c>
      <c r="P81" s="180">
        <f t="shared" si="244"/>
        <v>7844410.2499999991</v>
      </c>
      <c r="Q81" s="180">
        <f t="shared" si="244"/>
        <v>7174798.3799999999</v>
      </c>
      <c r="R81" s="97">
        <f t="shared" si="244"/>
        <v>7081914.6000000006</v>
      </c>
      <c r="S81" s="97">
        <f t="shared" si="244"/>
        <v>9374468.5899999999</v>
      </c>
      <c r="T81" s="97">
        <f t="shared" si="244"/>
        <v>9199422.4399999976</v>
      </c>
      <c r="U81" s="97">
        <f t="shared" si="244"/>
        <v>7353443.8100000015</v>
      </c>
      <c r="V81" s="97">
        <f t="shared" si="244"/>
        <v>5760628.8100000005</v>
      </c>
      <c r="W81" s="97">
        <f t="shared" si="244"/>
        <v>8763245.5899999999</v>
      </c>
      <c r="X81" s="98">
        <f t="shared" si="244"/>
        <v>8069956.4500000002</v>
      </c>
      <c r="Y81" s="97">
        <f t="shared" si="244"/>
        <v>9160246.75</v>
      </c>
      <c r="Z81" s="97">
        <f t="shared" ref="Z81:AA81" si="245">Z95-Z88</f>
        <v>9168350.3599999994</v>
      </c>
      <c r="AA81" s="97">
        <f t="shared" si="245"/>
        <v>10568820.490000002</v>
      </c>
      <c r="AB81" s="97">
        <f t="shared" ref="AB81:AC81" si="246">AB95-AB88</f>
        <v>8609896.8699999992</v>
      </c>
      <c r="AC81" s="97">
        <f t="shared" si="246"/>
        <v>8376059.2400000002</v>
      </c>
      <c r="AD81" s="97">
        <f t="shared" ref="AD81:AE81" si="247">AD95-AD88</f>
        <v>8815611.5500000007</v>
      </c>
      <c r="AE81" s="97">
        <f t="shared" si="247"/>
        <v>9395935.75</v>
      </c>
      <c r="AF81" s="97">
        <f t="shared" ref="AF81:AG81" si="248">AF95-AF88</f>
        <v>8668004.4299999997</v>
      </c>
      <c r="AG81" s="97">
        <f t="shared" si="248"/>
        <v>8495042.4400000013</v>
      </c>
      <c r="AH81" s="208">
        <f t="shared" ref="AH81:AI81" si="249">AH95-AH88</f>
        <v>6487610.0099999998</v>
      </c>
      <c r="AI81" s="208">
        <f t="shared" si="249"/>
        <v>5088018.38</v>
      </c>
      <c r="AJ81" s="195">
        <f t="shared" ref="AJ81:AK81" si="250">AJ95-AJ88</f>
        <v>7762671.0700000003</v>
      </c>
      <c r="AK81" s="326">
        <f t="shared" si="250"/>
        <v>6222269.1500000004</v>
      </c>
      <c r="AL81" s="326">
        <f t="shared" ref="AL81:AM81" si="251">AL95-AL88</f>
        <v>7264357.6600000001</v>
      </c>
      <c r="AM81" s="300">
        <f t="shared" si="251"/>
        <v>7867521.21</v>
      </c>
      <c r="AN81" s="300">
        <f t="shared" ref="AN81:AO81" si="252">AN95-AN88</f>
        <v>11882939.43</v>
      </c>
      <c r="AO81" s="300">
        <f t="shared" si="252"/>
        <v>6466891.6699999999</v>
      </c>
      <c r="AP81" s="300">
        <f t="shared" ref="AP81:AQ81" si="253">AP95-AP88</f>
        <v>6836603.6100000003</v>
      </c>
      <c r="AQ81" s="300">
        <f t="shared" si="253"/>
        <v>8016795.8600000003</v>
      </c>
      <c r="AR81" s="300">
        <f t="shared" ref="AR81:AS81" si="254">AR95-AR88</f>
        <v>10112421.07</v>
      </c>
      <c r="AS81" s="300">
        <f t="shared" si="254"/>
        <v>8340793.1500000004</v>
      </c>
      <c r="AT81" s="300">
        <f t="shared" ref="AT81:AU81" si="255">AT95-AT88</f>
        <v>5898883.8100000005</v>
      </c>
      <c r="AU81" s="300">
        <f t="shared" si="255"/>
        <v>-4660207.25</v>
      </c>
      <c r="AV81" s="318">
        <f t="shared" ref="AV81:AW81" si="256">AV95-AV88</f>
        <v>-2997977.6800000006</v>
      </c>
      <c r="AW81" s="300">
        <f t="shared" si="256"/>
        <v>-4190635.459999999</v>
      </c>
      <c r="AX81" s="300">
        <f t="shared" ref="AX81" si="257">AX95-AX88</f>
        <v>-4956489.5599999987</v>
      </c>
      <c r="AY81" s="300"/>
      <c r="AZ81" s="300"/>
      <c r="BA81" s="300"/>
      <c r="BB81" s="300"/>
      <c r="BC81" s="300"/>
      <c r="BD81" s="300"/>
      <c r="BE81" s="300"/>
      <c r="BF81" s="300"/>
      <c r="BG81" s="300"/>
      <c r="BH81" s="300"/>
      <c r="BI81" s="34">
        <f t="shared" si="240"/>
        <v>-126522.61999999918</v>
      </c>
      <c r="BJ81" s="99">
        <f t="shared" si="240"/>
        <v>1213888.3099999987</v>
      </c>
      <c r="BK81" s="99">
        <f t="shared" si="240"/>
        <v>1229880.04</v>
      </c>
      <c r="BL81" s="99">
        <f t="shared" si="240"/>
        <v>1036438.0800000001</v>
      </c>
      <c r="BM81" s="99">
        <f t="shared" si="240"/>
        <v>2089055.6300000008</v>
      </c>
      <c r="BN81" s="99">
        <f t="shared" si="240"/>
        <v>1275061.1999999974</v>
      </c>
      <c r="BO81" s="99">
        <f t="shared" si="240"/>
        <v>322705.6500000013</v>
      </c>
      <c r="BP81" s="99">
        <f t="shared" si="240"/>
        <v>-1109951.7999999989</v>
      </c>
      <c r="BQ81" s="99">
        <f t="shared" si="240"/>
        <v>2327785.9500000002</v>
      </c>
      <c r="BR81" s="414">
        <f t="shared" si="240"/>
        <v>-548874.94000000041</v>
      </c>
      <c r="BS81" s="437">
        <f t="shared" si="241"/>
        <v>-1068915.1700000018</v>
      </c>
      <c r="BT81" s="99">
        <f t="shared" si="241"/>
        <v>1016321.7000000002</v>
      </c>
      <c r="BU81" s="99">
        <f t="shared" si="241"/>
        <v>3094557.0400000019</v>
      </c>
      <c r="BV81" s="99">
        <f t="shared" si="241"/>
        <v>765486.62000000011</v>
      </c>
      <c r="BW81" s="99">
        <f t="shared" si="241"/>
        <v>1201260.8600000003</v>
      </c>
      <c r="BX81" s="251">
        <f t="shared" si="241"/>
        <v>1733696.9500000002</v>
      </c>
      <c r="BY81" s="251">
        <f t="shared" si="241"/>
        <v>21467.160000000149</v>
      </c>
      <c r="BZ81" s="251">
        <f t="shared" si="241"/>
        <v>-531418.00999999791</v>
      </c>
      <c r="CA81" s="251">
        <f t="shared" si="241"/>
        <v>1141598.6299999999</v>
      </c>
      <c r="CB81" s="264">
        <f t="shared" si="241"/>
        <v>726981.19999999925</v>
      </c>
      <c r="CC81" s="264">
        <f t="shared" si="242"/>
        <v>-3675227.21</v>
      </c>
      <c r="CD81" s="394">
        <f t="shared" si="242"/>
        <v>-307285.37999999989</v>
      </c>
      <c r="CE81" s="363">
        <f t="shared" si="242"/>
        <v>-2937977.5999999996</v>
      </c>
      <c r="CF81" s="264">
        <f t="shared" si="242"/>
        <v>-1903992.6999999993</v>
      </c>
      <c r="CG81" s="264">
        <f t="shared" si="242"/>
        <v>-2701299.2800000021</v>
      </c>
      <c r="CH81" s="264">
        <f t="shared" si="242"/>
        <v>3273042.5600000005</v>
      </c>
      <c r="CI81" s="264">
        <f t="shared" si="242"/>
        <v>-1909167.5700000003</v>
      </c>
      <c r="CJ81" s="264">
        <f t="shared" si="242"/>
        <v>-1979007.9400000004</v>
      </c>
      <c r="CK81" s="264">
        <f t="shared" si="242"/>
        <v>-1379139.8899999997</v>
      </c>
      <c r="CL81" s="264">
        <f t="shared" si="242"/>
        <v>1444416.6400000006</v>
      </c>
      <c r="CM81" s="264">
        <f t="shared" si="243"/>
        <v>-154249.29000000097</v>
      </c>
      <c r="CN81" s="264">
        <f t="shared" si="243"/>
        <v>-588726.19999999925</v>
      </c>
      <c r="CO81" s="264">
        <f t="shared" si="243"/>
        <v>-9748225.629999999</v>
      </c>
      <c r="CP81" s="394">
        <f t="shared" si="243"/>
        <v>-10760648.75</v>
      </c>
      <c r="CQ81" s="394">
        <f t="shared" si="243"/>
        <v>-10412904.609999999</v>
      </c>
      <c r="CR81" s="394">
        <f t="shared" si="243"/>
        <v>-12220847.219999999</v>
      </c>
      <c r="CS81" s="350"/>
      <c r="CT81" s="158" t="s">
        <v>212</v>
      </c>
    </row>
    <row r="82" spans="1:98" s="37" customFormat="1" x14ac:dyDescent="0.3">
      <c r="A82" s="146"/>
      <c r="B82" s="38" t="s">
        <v>39</v>
      </c>
      <c r="C82" s="96">
        <f>C96-C89</f>
        <v>30604744.07</v>
      </c>
      <c r="D82" s="97">
        <f t="shared" ref="D82:Y82" si="258">D96-D89</f>
        <v>26412619.059999999</v>
      </c>
      <c r="E82" s="97">
        <f t="shared" si="258"/>
        <v>26915432.43</v>
      </c>
      <c r="F82" s="97">
        <f t="shared" si="258"/>
        <v>22012185.489999998</v>
      </c>
      <c r="G82" s="97">
        <f t="shared" si="258"/>
        <v>26547786.100000001</v>
      </c>
      <c r="H82" s="97">
        <f t="shared" si="258"/>
        <v>27460755.68</v>
      </c>
      <c r="I82" s="97">
        <f t="shared" si="258"/>
        <v>24697892.519999996</v>
      </c>
      <c r="J82" s="97">
        <f t="shared" si="258"/>
        <v>23716141.399999999</v>
      </c>
      <c r="K82" s="97">
        <f t="shared" si="258"/>
        <v>20841733.289999999</v>
      </c>
      <c r="L82" s="98">
        <f t="shared" si="258"/>
        <v>26858746.829999998</v>
      </c>
      <c r="M82" s="97">
        <f t="shared" si="258"/>
        <v>32409109.249999996</v>
      </c>
      <c r="N82" s="180">
        <f t="shared" si="258"/>
        <v>28059163.310000002</v>
      </c>
      <c r="O82" s="180">
        <f t="shared" si="258"/>
        <v>28555041.350000001</v>
      </c>
      <c r="P82" s="180">
        <f t="shared" si="258"/>
        <v>25784750.100000001</v>
      </c>
      <c r="Q82" s="180">
        <f t="shared" si="258"/>
        <v>23569428.370000001</v>
      </c>
      <c r="R82" s="97">
        <f t="shared" si="258"/>
        <v>23438234.939999998</v>
      </c>
      <c r="S82" s="97">
        <f t="shared" si="258"/>
        <v>28243001.299999997</v>
      </c>
      <c r="T82" s="97">
        <f t="shared" si="258"/>
        <v>29944269.630000003</v>
      </c>
      <c r="U82" s="97">
        <f t="shared" si="258"/>
        <v>27289936.68</v>
      </c>
      <c r="V82" s="97">
        <f t="shared" si="258"/>
        <v>25877871.579999998</v>
      </c>
      <c r="W82" s="97">
        <f t="shared" si="258"/>
        <v>28812784.739999998</v>
      </c>
      <c r="X82" s="98">
        <f t="shared" si="258"/>
        <v>27771739.109999999</v>
      </c>
      <c r="Y82" s="97">
        <f t="shared" si="258"/>
        <v>29094514.670000002</v>
      </c>
      <c r="Z82" s="97">
        <f t="shared" ref="Z82:AA82" si="259">Z96-Z89</f>
        <v>29180150.609999999</v>
      </c>
      <c r="AA82" s="97">
        <f t="shared" si="259"/>
        <v>33662836.619999997</v>
      </c>
      <c r="AB82" s="97">
        <f t="shared" ref="AB82:AC82" si="260">AB96-AB89</f>
        <v>30694933.120000001</v>
      </c>
      <c r="AC82" s="97">
        <f t="shared" si="260"/>
        <v>26257302.5</v>
      </c>
      <c r="AD82" s="97">
        <f t="shared" ref="AD82:AE82" si="261">AD96-AD89</f>
        <v>30417951.920000002</v>
      </c>
      <c r="AE82" s="97">
        <f t="shared" si="261"/>
        <v>40565501.43</v>
      </c>
      <c r="AF82" s="97">
        <f t="shared" ref="AF82:AG82" si="262">AF96-AF89</f>
        <v>31563836.329999998</v>
      </c>
      <c r="AG82" s="97">
        <f t="shared" si="262"/>
        <v>32436314.289999999</v>
      </c>
      <c r="AH82" s="208">
        <f t="shared" ref="AH82:AI82" si="263">AH96-AH89</f>
        <v>26602332.920000002</v>
      </c>
      <c r="AI82" s="208">
        <f t="shared" si="263"/>
        <v>26407285.700000003</v>
      </c>
      <c r="AJ82" s="195">
        <f t="shared" ref="AJ82:AK82" si="264">AJ96-AJ89</f>
        <v>36774568.049999997</v>
      </c>
      <c r="AK82" s="326">
        <f t="shared" si="264"/>
        <v>35107932.960000001</v>
      </c>
      <c r="AL82" s="326">
        <f t="shared" ref="AL82:AM82" si="265">AL96-AL89</f>
        <v>38013870.539999999</v>
      </c>
      <c r="AM82" s="300">
        <f t="shared" si="265"/>
        <v>37457453.829999998</v>
      </c>
      <c r="AN82" s="300">
        <f t="shared" ref="AN82:AO82" si="266">AN96-AN89</f>
        <v>39457877.740000002</v>
      </c>
      <c r="AO82" s="300">
        <f t="shared" si="266"/>
        <v>26079363.670000002</v>
      </c>
      <c r="AP82" s="300">
        <f t="shared" ref="AP82:AQ82" si="267">AP96-AP89</f>
        <v>28929862.170000002</v>
      </c>
      <c r="AQ82" s="300">
        <f t="shared" si="267"/>
        <v>31400080.530000001</v>
      </c>
      <c r="AR82" s="300">
        <f t="shared" ref="AR82:AS82" si="268">AR96-AR89</f>
        <v>39327001.620000005</v>
      </c>
      <c r="AS82" s="300">
        <f t="shared" si="268"/>
        <v>37106081</v>
      </c>
      <c r="AT82" s="300">
        <f t="shared" ref="AT82:AU82" si="269">AT96-AT89</f>
        <v>26447522.640000001</v>
      </c>
      <c r="AU82" s="300">
        <f t="shared" si="269"/>
        <v>-6078186.6400000006</v>
      </c>
      <c r="AV82" s="318">
        <f t="shared" ref="AV82:AW82" si="270">AV96-AV89</f>
        <v>2050404.8999999985</v>
      </c>
      <c r="AW82" s="300">
        <f t="shared" si="270"/>
        <v>-100468.77999999933</v>
      </c>
      <c r="AX82" s="300">
        <f t="shared" ref="AX82" si="271">AX96-AX89</f>
        <v>-2442481.7800000012</v>
      </c>
      <c r="AY82" s="300"/>
      <c r="AZ82" s="300"/>
      <c r="BA82" s="300"/>
      <c r="BB82" s="300"/>
      <c r="BC82" s="300"/>
      <c r="BD82" s="300"/>
      <c r="BE82" s="300"/>
      <c r="BF82" s="300"/>
      <c r="BG82" s="300"/>
      <c r="BH82" s="300"/>
      <c r="BI82" s="34">
        <f t="shared" si="240"/>
        <v>-2049702.7199999988</v>
      </c>
      <c r="BJ82" s="99">
        <f t="shared" si="240"/>
        <v>-627868.95999999717</v>
      </c>
      <c r="BK82" s="99">
        <f t="shared" si="240"/>
        <v>-3346004.0599999987</v>
      </c>
      <c r="BL82" s="99">
        <f t="shared" si="240"/>
        <v>1426049.4499999993</v>
      </c>
      <c r="BM82" s="99">
        <f t="shared" si="240"/>
        <v>1695215.1999999955</v>
      </c>
      <c r="BN82" s="99">
        <f t="shared" si="240"/>
        <v>2483513.950000003</v>
      </c>
      <c r="BO82" s="99">
        <f t="shared" si="240"/>
        <v>2592044.1600000039</v>
      </c>
      <c r="BP82" s="99">
        <f t="shared" si="240"/>
        <v>2161730.1799999997</v>
      </c>
      <c r="BQ82" s="99">
        <f t="shared" si="240"/>
        <v>7971051.4499999993</v>
      </c>
      <c r="BR82" s="414">
        <f t="shared" si="240"/>
        <v>912992.28000000119</v>
      </c>
      <c r="BS82" s="437">
        <f t="shared" si="241"/>
        <v>-3314594.5799999945</v>
      </c>
      <c r="BT82" s="99">
        <f t="shared" si="241"/>
        <v>1120987.299999997</v>
      </c>
      <c r="BU82" s="99">
        <f t="shared" si="241"/>
        <v>5107795.2699999958</v>
      </c>
      <c r="BV82" s="99">
        <f t="shared" si="241"/>
        <v>4910183.0199999996</v>
      </c>
      <c r="BW82" s="99">
        <f t="shared" si="241"/>
        <v>2687874.129999999</v>
      </c>
      <c r="BX82" s="251">
        <f t="shared" si="241"/>
        <v>6979716.9800000042</v>
      </c>
      <c r="BY82" s="251">
        <f t="shared" si="241"/>
        <v>12322500.130000003</v>
      </c>
      <c r="BZ82" s="251">
        <f t="shared" si="241"/>
        <v>1619566.6999999955</v>
      </c>
      <c r="CA82" s="251">
        <f t="shared" si="241"/>
        <v>5146377.6099999994</v>
      </c>
      <c r="CB82" s="264">
        <f t="shared" si="241"/>
        <v>724461.34000000358</v>
      </c>
      <c r="CC82" s="264">
        <f t="shared" si="242"/>
        <v>-2405499.0399999954</v>
      </c>
      <c r="CD82" s="394">
        <f t="shared" si="242"/>
        <v>9002828.9399999976</v>
      </c>
      <c r="CE82" s="363">
        <f t="shared" si="242"/>
        <v>6013418.2899999991</v>
      </c>
      <c r="CF82" s="264">
        <f t="shared" si="242"/>
        <v>8833719.9299999997</v>
      </c>
      <c r="CG82" s="264">
        <f t="shared" si="242"/>
        <v>3794617.2100000009</v>
      </c>
      <c r="CH82" s="264">
        <f t="shared" si="242"/>
        <v>8762944.620000001</v>
      </c>
      <c r="CI82" s="264">
        <f t="shared" si="242"/>
        <v>-177938.82999999821</v>
      </c>
      <c r="CJ82" s="264">
        <f t="shared" si="242"/>
        <v>-1488089.75</v>
      </c>
      <c r="CK82" s="264">
        <f t="shared" si="242"/>
        <v>-9165420.8999999985</v>
      </c>
      <c r="CL82" s="264">
        <f t="shared" si="242"/>
        <v>7763165.2900000066</v>
      </c>
      <c r="CM82" s="264">
        <f t="shared" si="243"/>
        <v>4669766.7100000009</v>
      </c>
      <c r="CN82" s="264">
        <f t="shared" si="243"/>
        <v>-154810.28000000119</v>
      </c>
      <c r="CO82" s="264">
        <f t="shared" si="243"/>
        <v>-32485472.340000004</v>
      </c>
      <c r="CP82" s="394">
        <f t="shared" si="243"/>
        <v>-34724163.149999999</v>
      </c>
      <c r="CQ82" s="394">
        <f t="shared" si="243"/>
        <v>-35208401.740000002</v>
      </c>
      <c r="CR82" s="394">
        <f t="shared" si="243"/>
        <v>-40456352.32</v>
      </c>
      <c r="CS82" s="350"/>
      <c r="CT82" s="158" t="s">
        <v>212</v>
      </c>
    </row>
    <row r="83" spans="1:98" s="37" customFormat="1" x14ac:dyDescent="0.3">
      <c r="A83" s="146"/>
      <c r="B83" s="38" t="s">
        <v>40</v>
      </c>
      <c r="C83" s="96">
        <f>C97-C90</f>
        <v>25899689.530000001</v>
      </c>
      <c r="D83" s="97">
        <f t="shared" ref="D83:Y83" si="272">D97-D90</f>
        <v>22557977.519999996</v>
      </c>
      <c r="E83" s="97">
        <f t="shared" si="272"/>
        <v>20691613.41</v>
      </c>
      <c r="F83" s="97">
        <f t="shared" si="272"/>
        <v>19815708.329999998</v>
      </c>
      <c r="G83" s="97">
        <f t="shared" si="272"/>
        <v>22499867.420000002</v>
      </c>
      <c r="H83" s="97">
        <f t="shared" si="272"/>
        <v>22065882.43</v>
      </c>
      <c r="I83" s="97">
        <f t="shared" si="272"/>
        <v>22509027.329999998</v>
      </c>
      <c r="J83" s="97">
        <f t="shared" si="272"/>
        <v>20896548.969999999</v>
      </c>
      <c r="K83" s="97">
        <f t="shared" si="272"/>
        <v>16978452.75</v>
      </c>
      <c r="L83" s="98">
        <f t="shared" si="272"/>
        <v>21546458.369999997</v>
      </c>
      <c r="M83" s="97">
        <f t="shared" si="272"/>
        <v>27315881.259999998</v>
      </c>
      <c r="N83" s="180">
        <f t="shared" si="272"/>
        <v>24146056.149999999</v>
      </c>
      <c r="O83" s="180">
        <f t="shared" si="272"/>
        <v>25558591.320000004</v>
      </c>
      <c r="P83" s="180">
        <f t="shared" si="272"/>
        <v>21112195.220000003</v>
      </c>
      <c r="Q83" s="180">
        <f t="shared" si="272"/>
        <v>20820638.039999999</v>
      </c>
      <c r="R83" s="97">
        <f t="shared" si="272"/>
        <v>19621130.369999997</v>
      </c>
      <c r="S83" s="97">
        <f t="shared" si="272"/>
        <v>32085874.5</v>
      </c>
      <c r="T83" s="97">
        <f t="shared" si="272"/>
        <v>40279313.480000004</v>
      </c>
      <c r="U83" s="97">
        <f t="shared" si="272"/>
        <v>30150561.129999999</v>
      </c>
      <c r="V83" s="97">
        <f t="shared" si="272"/>
        <v>26203952.759999998</v>
      </c>
      <c r="W83" s="97">
        <f t="shared" si="272"/>
        <v>33171239.82</v>
      </c>
      <c r="X83" s="98">
        <f t="shared" si="272"/>
        <v>24225303.009999998</v>
      </c>
      <c r="Y83" s="97">
        <f t="shared" si="272"/>
        <v>25227753.350000001</v>
      </c>
      <c r="Z83" s="97">
        <f t="shared" ref="Z83:AA83" si="273">Z97-Z90</f>
        <v>27357719.879999999</v>
      </c>
      <c r="AA83" s="97">
        <f t="shared" si="273"/>
        <v>27962052.050000001</v>
      </c>
      <c r="AB83" s="97">
        <f t="shared" ref="AB83:AC83" si="274">AB97-AB90</f>
        <v>30442191.790000003</v>
      </c>
      <c r="AC83" s="97">
        <f t="shared" si="274"/>
        <v>23700157.900000006</v>
      </c>
      <c r="AD83" s="97">
        <f t="shared" ref="AD83:AE83" si="275">AD97-AD90</f>
        <v>29274684</v>
      </c>
      <c r="AE83" s="97">
        <f t="shared" si="275"/>
        <v>27432957.82</v>
      </c>
      <c r="AF83" s="97">
        <f t="shared" ref="AF83:AG83" si="276">AF97-AF90</f>
        <v>27470924.469999999</v>
      </c>
      <c r="AG83" s="97">
        <f t="shared" si="276"/>
        <v>27129582.600000001</v>
      </c>
      <c r="AH83" s="208">
        <f t="shared" ref="AH83:AI83" si="277">AH97-AH90</f>
        <v>25815915.91</v>
      </c>
      <c r="AI83" s="208">
        <f t="shared" si="277"/>
        <v>26501158.140000001</v>
      </c>
      <c r="AJ83" s="195">
        <f t="shared" ref="AJ83:AK83" si="278">AJ97-AJ90</f>
        <v>25760665.309999999</v>
      </c>
      <c r="AK83" s="326">
        <f t="shared" si="278"/>
        <v>30104801.359999999</v>
      </c>
      <c r="AL83" s="326">
        <f t="shared" ref="AL83:AM83" si="279">AL97-AL90</f>
        <v>33294504.289999999</v>
      </c>
      <c r="AM83" s="300">
        <f t="shared" si="279"/>
        <v>34547166.299999997</v>
      </c>
      <c r="AN83" s="300">
        <f t="shared" ref="AN83:AO83" si="280">AN97-AN90</f>
        <v>40772624.490000002</v>
      </c>
      <c r="AO83" s="300">
        <f t="shared" si="280"/>
        <v>24556913.68</v>
      </c>
      <c r="AP83" s="300">
        <f t="shared" ref="AP83:AQ83" si="281">AP97-AP90</f>
        <v>27939912.09</v>
      </c>
      <c r="AQ83" s="300">
        <f t="shared" si="281"/>
        <v>27046502.59</v>
      </c>
      <c r="AR83" s="300">
        <f t="shared" ref="AR83:AS83" si="282">AR97-AR90</f>
        <v>35289547.780000001</v>
      </c>
      <c r="AS83" s="300">
        <f t="shared" si="282"/>
        <v>38376628.289999999</v>
      </c>
      <c r="AT83" s="300">
        <f t="shared" ref="AT83:AU83" si="283">AT97-AT90</f>
        <v>30582904.57</v>
      </c>
      <c r="AU83" s="300">
        <f t="shared" si="283"/>
        <v>-8152918.8100000005</v>
      </c>
      <c r="AV83" s="318">
        <f t="shared" ref="AV83:AW83" si="284">AV97-AV90</f>
        <v>-4605418.09</v>
      </c>
      <c r="AW83" s="300">
        <f t="shared" si="284"/>
        <v>-5822901.1199999992</v>
      </c>
      <c r="AX83" s="300">
        <f t="shared" ref="AX83" si="285">AX97-AX90</f>
        <v>-6410544.5299999993</v>
      </c>
      <c r="AY83" s="300"/>
      <c r="AZ83" s="300"/>
      <c r="BA83" s="300"/>
      <c r="BB83" s="300"/>
      <c r="BC83" s="300"/>
      <c r="BD83" s="300"/>
      <c r="BE83" s="300"/>
      <c r="BF83" s="300"/>
      <c r="BG83" s="300"/>
      <c r="BH83" s="300"/>
      <c r="BI83" s="34">
        <f t="shared" si="240"/>
        <v>-341098.20999999717</v>
      </c>
      <c r="BJ83" s="99">
        <f t="shared" si="240"/>
        <v>-1445782.2999999933</v>
      </c>
      <c r="BK83" s="99">
        <f t="shared" si="240"/>
        <v>129024.62999999896</v>
      </c>
      <c r="BL83" s="99">
        <f t="shared" si="240"/>
        <v>-194577.96000000089</v>
      </c>
      <c r="BM83" s="99">
        <f t="shared" si="240"/>
        <v>9586007.0799999982</v>
      </c>
      <c r="BN83" s="99">
        <f t="shared" si="240"/>
        <v>18213431.050000004</v>
      </c>
      <c r="BO83" s="99">
        <f t="shared" si="240"/>
        <v>7641533.8000000007</v>
      </c>
      <c r="BP83" s="99">
        <f t="shared" si="240"/>
        <v>5307403.7899999991</v>
      </c>
      <c r="BQ83" s="99">
        <f t="shared" si="240"/>
        <v>16192787.07</v>
      </c>
      <c r="BR83" s="414">
        <f t="shared" si="240"/>
        <v>2678844.6400000006</v>
      </c>
      <c r="BS83" s="437">
        <f t="shared" si="241"/>
        <v>-2088127.9099999964</v>
      </c>
      <c r="BT83" s="99">
        <f t="shared" si="241"/>
        <v>3211663.7300000004</v>
      </c>
      <c r="BU83" s="99">
        <f t="shared" si="241"/>
        <v>2403460.7299999967</v>
      </c>
      <c r="BV83" s="99">
        <f t="shared" si="241"/>
        <v>9329996.5700000003</v>
      </c>
      <c r="BW83" s="99">
        <f t="shared" si="241"/>
        <v>2879519.8600000069</v>
      </c>
      <c r="BX83" s="251">
        <f t="shared" si="241"/>
        <v>9653553.6300000027</v>
      </c>
      <c r="BY83" s="251">
        <f t="shared" si="241"/>
        <v>-4652916.68</v>
      </c>
      <c r="BZ83" s="251">
        <f t="shared" si="241"/>
        <v>-12808389.010000005</v>
      </c>
      <c r="CA83" s="251">
        <f t="shared" si="241"/>
        <v>-3020978.5299999975</v>
      </c>
      <c r="CB83" s="264">
        <f t="shared" si="241"/>
        <v>-388036.84999999776</v>
      </c>
      <c r="CC83" s="264">
        <f t="shared" si="242"/>
        <v>-6670081.6799999997</v>
      </c>
      <c r="CD83" s="394">
        <f t="shared" si="242"/>
        <v>1535362.3000000007</v>
      </c>
      <c r="CE83" s="363">
        <f t="shared" si="242"/>
        <v>4877048.0099999979</v>
      </c>
      <c r="CF83" s="264">
        <f t="shared" si="242"/>
        <v>5936784.4100000001</v>
      </c>
      <c r="CG83" s="264">
        <f t="shared" si="242"/>
        <v>6585114.2499999963</v>
      </c>
      <c r="CH83" s="264">
        <f t="shared" si="242"/>
        <v>10330432.699999999</v>
      </c>
      <c r="CI83" s="264">
        <f t="shared" si="242"/>
        <v>856755.77999999374</v>
      </c>
      <c r="CJ83" s="264">
        <f t="shared" si="242"/>
        <v>-1334771.9100000001</v>
      </c>
      <c r="CK83" s="264">
        <f t="shared" si="242"/>
        <v>-386455.23000000045</v>
      </c>
      <c r="CL83" s="264">
        <f t="shared" si="242"/>
        <v>7818623.3100000024</v>
      </c>
      <c r="CM83" s="264">
        <f t="shared" si="243"/>
        <v>11247045.689999998</v>
      </c>
      <c r="CN83" s="264">
        <f t="shared" si="243"/>
        <v>4766988.66</v>
      </c>
      <c r="CO83" s="264">
        <f t="shared" si="243"/>
        <v>-34654076.950000003</v>
      </c>
      <c r="CP83" s="394">
        <f t="shared" si="243"/>
        <v>-30366083.399999999</v>
      </c>
      <c r="CQ83" s="394">
        <f t="shared" si="243"/>
        <v>-35927702.479999997</v>
      </c>
      <c r="CR83" s="394">
        <f t="shared" si="243"/>
        <v>-39705048.82</v>
      </c>
      <c r="CS83" s="350"/>
      <c r="CT83" s="158" t="s">
        <v>212</v>
      </c>
    </row>
    <row r="84" spans="1:98" s="37" customFormat="1" x14ac:dyDescent="0.3">
      <c r="A84" s="146"/>
      <c r="B84" s="38" t="s">
        <v>41</v>
      </c>
      <c r="C84" s="96">
        <f>C98-C91</f>
        <v>36871172.5</v>
      </c>
      <c r="D84" s="97">
        <f t="shared" ref="D84:Y84" si="286">D98-D91</f>
        <v>34735103.399999999</v>
      </c>
      <c r="E84" s="97">
        <f t="shared" si="286"/>
        <v>31492374.209999997</v>
      </c>
      <c r="F84" s="97">
        <f t="shared" si="286"/>
        <v>32263519.409999996</v>
      </c>
      <c r="G84" s="97">
        <f t="shared" si="286"/>
        <v>35586711.120000005</v>
      </c>
      <c r="H84" s="97">
        <f t="shared" si="286"/>
        <v>34756620.660000004</v>
      </c>
      <c r="I84" s="97">
        <f t="shared" si="286"/>
        <v>35427646.019999996</v>
      </c>
      <c r="J84" s="97">
        <f t="shared" si="286"/>
        <v>36701237.079999998</v>
      </c>
      <c r="K84" s="97">
        <f t="shared" si="286"/>
        <v>29440540.180000003</v>
      </c>
      <c r="L84" s="98">
        <f t="shared" si="286"/>
        <v>35365983.640000001</v>
      </c>
      <c r="M84" s="97">
        <f t="shared" si="286"/>
        <v>40593965.399999999</v>
      </c>
      <c r="N84" s="180">
        <f t="shared" si="286"/>
        <v>34724420.060000002</v>
      </c>
      <c r="O84" s="180">
        <f t="shared" si="286"/>
        <v>36140945.099999994</v>
      </c>
      <c r="P84" s="180">
        <f t="shared" si="286"/>
        <v>33689435.200000003</v>
      </c>
      <c r="Q84" s="180">
        <f t="shared" si="286"/>
        <v>32065586.720000006</v>
      </c>
      <c r="R84" s="97">
        <f t="shared" si="286"/>
        <v>32923820.039999995</v>
      </c>
      <c r="S84" s="97">
        <f t="shared" si="286"/>
        <v>35109191.740000002</v>
      </c>
      <c r="T84" s="97">
        <f t="shared" si="286"/>
        <v>38793096.980000004</v>
      </c>
      <c r="U84" s="97">
        <f t="shared" si="286"/>
        <v>37946727.060000002</v>
      </c>
      <c r="V84" s="97">
        <f t="shared" si="286"/>
        <v>46364937.909999996</v>
      </c>
      <c r="W84" s="97">
        <f t="shared" si="286"/>
        <v>41422886.230000004</v>
      </c>
      <c r="X84" s="98">
        <f t="shared" si="286"/>
        <v>33921519.560000002</v>
      </c>
      <c r="Y84" s="97">
        <f t="shared" si="286"/>
        <v>39448677.369999997</v>
      </c>
      <c r="Z84" s="97">
        <f t="shared" ref="Z84:AA84" si="287">Z98-Z91</f>
        <v>39469016.18</v>
      </c>
      <c r="AA84" s="97">
        <f t="shared" si="287"/>
        <v>41799174.260000005</v>
      </c>
      <c r="AB84" s="97">
        <f t="shared" ref="AB84:AC84" si="288">AB98-AB91</f>
        <v>37956437.289999999</v>
      </c>
      <c r="AC84" s="97">
        <f t="shared" si="288"/>
        <v>34966641.969999999</v>
      </c>
      <c r="AD84" s="97">
        <f t="shared" ref="AD84:AE84" si="289">AD98-AD91</f>
        <v>38225873.209999993</v>
      </c>
      <c r="AE84" s="97">
        <f t="shared" si="289"/>
        <v>39525020.620000005</v>
      </c>
      <c r="AF84" s="97">
        <f t="shared" ref="AF84:AG84" si="290">AF98-AF91</f>
        <v>39619717.730000004</v>
      </c>
      <c r="AG84" s="97">
        <f t="shared" si="290"/>
        <v>42971893.560000002</v>
      </c>
      <c r="AH84" s="208">
        <f t="shared" ref="AH84:AI84" si="291">AH98-AH91</f>
        <v>42600650.93</v>
      </c>
      <c r="AI84" s="208">
        <f t="shared" si="291"/>
        <v>38336612.43</v>
      </c>
      <c r="AJ84" s="195">
        <f t="shared" ref="AJ84:AK84" si="292">AJ98-AJ91</f>
        <v>40702827.380000003</v>
      </c>
      <c r="AK84" s="326">
        <f t="shared" si="292"/>
        <v>44349289.140000001</v>
      </c>
      <c r="AL84" s="326">
        <f t="shared" ref="AL84:AM84" si="293">AL98-AL91</f>
        <v>45299312.989999995</v>
      </c>
      <c r="AM84" s="300">
        <f t="shared" si="293"/>
        <v>46733111.920000002</v>
      </c>
      <c r="AN84" s="300">
        <f t="shared" ref="AN84:AO84" si="294">AN98-AN91</f>
        <v>59144407.57</v>
      </c>
      <c r="AO84" s="300">
        <f t="shared" si="294"/>
        <v>30868935.850000001</v>
      </c>
      <c r="AP84" s="300">
        <f t="shared" ref="AP84:AQ84" si="295">AP98-AP91</f>
        <v>38844543.359999999</v>
      </c>
      <c r="AQ84" s="300">
        <f t="shared" si="295"/>
        <v>37742855.07</v>
      </c>
      <c r="AR84" s="300">
        <f t="shared" ref="AR84:AS84" si="296">AR98-AR91</f>
        <v>50396943.629999995</v>
      </c>
      <c r="AS84" s="300">
        <f t="shared" si="296"/>
        <v>52443212.32</v>
      </c>
      <c r="AT84" s="300">
        <f t="shared" ref="AT84:AU84" si="297">AT98-AT91</f>
        <v>37283767.090000004</v>
      </c>
      <c r="AU84" s="300">
        <f t="shared" si="297"/>
        <v>-17548694.830000002</v>
      </c>
      <c r="AV84" s="318">
        <f t="shared" ref="AV84:AW84" si="298">AV98-AV91</f>
        <v>-13054801.16</v>
      </c>
      <c r="AW84" s="300">
        <f t="shared" si="298"/>
        <v>-12165572.27</v>
      </c>
      <c r="AX84" s="300">
        <f t="shared" ref="AX84" si="299">AX98-AX91</f>
        <v>-17707919.449999999</v>
      </c>
      <c r="AY84" s="300"/>
      <c r="AZ84" s="300"/>
      <c r="BA84" s="300"/>
      <c r="BB84" s="300"/>
      <c r="BC84" s="300"/>
      <c r="BD84" s="300"/>
      <c r="BE84" s="300"/>
      <c r="BF84" s="300"/>
      <c r="BG84" s="300"/>
      <c r="BH84" s="300"/>
      <c r="BI84" s="34">
        <f t="shared" si="240"/>
        <v>-730227.40000000596</v>
      </c>
      <c r="BJ84" s="99">
        <f t="shared" si="240"/>
        <v>-1045668.1999999955</v>
      </c>
      <c r="BK84" s="99">
        <f t="shared" si="240"/>
        <v>573212.51000000909</v>
      </c>
      <c r="BL84" s="99">
        <f t="shared" si="240"/>
        <v>660300.62999999896</v>
      </c>
      <c r="BM84" s="99">
        <f t="shared" si="240"/>
        <v>-477519.38000000268</v>
      </c>
      <c r="BN84" s="99">
        <f t="shared" si="240"/>
        <v>4036476.3200000003</v>
      </c>
      <c r="BO84" s="99">
        <f t="shared" si="240"/>
        <v>2519081.0400000066</v>
      </c>
      <c r="BP84" s="99">
        <f t="shared" si="240"/>
        <v>9663700.8299999982</v>
      </c>
      <c r="BQ84" s="99">
        <f t="shared" si="240"/>
        <v>11982346.050000001</v>
      </c>
      <c r="BR84" s="414">
        <f t="shared" si="240"/>
        <v>-1444464.0799999982</v>
      </c>
      <c r="BS84" s="437">
        <f t="shared" si="241"/>
        <v>-1145288.0300000012</v>
      </c>
      <c r="BT84" s="99">
        <f t="shared" si="241"/>
        <v>4744596.1199999973</v>
      </c>
      <c r="BU84" s="99">
        <f t="shared" si="241"/>
        <v>5658229.1600000113</v>
      </c>
      <c r="BV84" s="99">
        <f t="shared" si="241"/>
        <v>4267002.0899999961</v>
      </c>
      <c r="BW84" s="99">
        <f t="shared" si="241"/>
        <v>2901055.2499999925</v>
      </c>
      <c r="BX84" s="251">
        <f t="shared" si="241"/>
        <v>5302053.1699999981</v>
      </c>
      <c r="BY84" s="251">
        <f t="shared" si="241"/>
        <v>4415828.8800000027</v>
      </c>
      <c r="BZ84" s="251">
        <f t="shared" si="241"/>
        <v>826620.75</v>
      </c>
      <c r="CA84" s="251">
        <f t="shared" si="241"/>
        <v>5025166.5</v>
      </c>
      <c r="CB84" s="264">
        <f t="shared" si="241"/>
        <v>-3764286.9799999967</v>
      </c>
      <c r="CC84" s="264">
        <f t="shared" si="242"/>
        <v>-3086273.8000000045</v>
      </c>
      <c r="CD84" s="394">
        <f t="shared" si="242"/>
        <v>6781307.8200000003</v>
      </c>
      <c r="CE84" s="363">
        <f t="shared" si="242"/>
        <v>4900611.7700000033</v>
      </c>
      <c r="CF84" s="264">
        <f t="shared" si="242"/>
        <v>5830296.8099999949</v>
      </c>
      <c r="CG84" s="264">
        <f t="shared" si="242"/>
        <v>4933937.6599999964</v>
      </c>
      <c r="CH84" s="264">
        <f t="shared" si="242"/>
        <v>21187970.280000001</v>
      </c>
      <c r="CI84" s="264">
        <f t="shared" si="242"/>
        <v>-4097706.1199999973</v>
      </c>
      <c r="CJ84" s="264">
        <f t="shared" si="242"/>
        <v>618670.15000000596</v>
      </c>
      <c r="CK84" s="264">
        <f t="shared" si="242"/>
        <v>-1782165.5500000045</v>
      </c>
      <c r="CL84" s="264">
        <f t="shared" si="242"/>
        <v>10777225.899999991</v>
      </c>
      <c r="CM84" s="264">
        <f t="shared" si="243"/>
        <v>9471318.7599999979</v>
      </c>
      <c r="CN84" s="264">
        <f t="shared" si="243"/>
        <v>-5316883.8399999961</v>
      </c>
      <c r="CO84" s="264">
        <f t="shared" si="243"/>
        <v>-55885307.260000005</v>
      </c>
      <c r="CP84" s="394">
        <f t="shared" si="243"/>
        <v>-53757628.540000007</v>
      </c>
      <c r="CQ84" s="394">
        <f t="shared" si="243"/>
        <v>-56514861.409999996</v>
      </c>
      <c r="CR84" s="394">
        <f t="shared" si="243"/>
        <v>-63007232.439999998</v>
      </c>
      <c r="CS84" s="350"/>
      <c r="CT84" s="158" t="s">
        <v>212</v>
      </c>
    </row>
    <row r="85" spans="1:98" s="130" customFormat="1" x14ac:dyDescent="0.3">
      <c r="A85" s="147"/>
      <c r="B85" s="38" t="s">
        <v>42</v>
      </c>
      <c r="C85" s="131">
        <f>SUM(C80:C84)</f>
        <v>202631036.38</v>
      </c>
      <c r="D85" s="132">
        <f t="shared" ref="D85:P85" si="300">SUM(D80:D84)</f>
        <v>176002486.79999998</v>
      </c>
      <c r="E85" s="132">
        <f t="shared" si="300"/>
        <v>165879265.75</v>
      </c>
      <c r="F85" s="132">
        <f t="shared" si="300"/>
        <v>160323371.69</v>
      </c>
      <c r="G85" s="132">
        <f t="shared" si="300"/>
        <v>204951583.65999997</v>
      </c>
      <c r="H85" s="132">
        <f t="shared" si="300"/>
        <v>214520169.53999999</v>
      </c>
      <c r="I85" s="132">
        <f t="shared" si="300"/>
        <v>190226145.38999999</v>
      </c>
      <c r="J85" s="132">
        <f t="shared" si="300"/>
        <v>177901188.68000001</v>
      </c>
      <c r="K85" s="132">
        <f t="shared" si="300"/>
        <v>157482645.64000002</v>
      </c>
      <c r="L85" s="134">
        <f t="shared" si="300"/>
        <v>207949681.31999999</v>
      </c>
      <c r="M85" s="132">
        <f t="shared" si="300"/>
        <v>248954316.47</v>
      </c>
      <c r="N85" s="181">
        <f t="shared" si="300"/>
        <v>208021035.67000002</v>
      </c>
      <c r="O85" s="181">
        <f t="shared" si="300"/>
        <v>210509261.17999998</v>
      </c>
      <c r="P85" s="181">
        <f t="shared" si="300"/>
        <v>200416887.24000001</v>
      </c>
      <c r="Q85" s="181">
        <f t="shared" ref="Q85:R85" si="301">SUM(Q80:Q84)</f>
        <v>186334133.59999999</v>
      </c>
      <c r="R85" s="132">
        <f t="shared" si="301"/>
        <v>188535634.45999998</v>
      </c>
      <c r="S85" s="132">
        <f t="shared" ref="S85:T85" si="302">SUM(S80:S84)</f>
        <v>248196139.93000001</v>
      </c>
      <c r="T85" s="132">
        <f t="shared" si="302"/>
        <v>275584290.87</v>
      </c>
      <c r="U85" s="132">
        <f t="shared" ref="U85:V85" si="303">SUM(U80:U84)</f>
        <v>225540946.51999998</v>
      </c>
      <c r="V85" s="132">
        <f t="shared" si="303"/>
        <v>199823852.40000001</v>
      </c>
      <c r="W85" s="132">
        <f t="shared" ref="W85:X85" si="304">SUM(W80:W84)</f>
        <v>245159051.56</v>
      </c>
      <c r="X85" s="134">
        <f t="shared" si="304"/>
        <v>213046713.70999998</v>
      </c>
      <c r="Y85" s="132">
        <f t="shared" ref="Y85:Z85" si="305">SUM(Y80:Y84)</f>
        <v>235469190.14000002</v>
      </c>
      <c r="Z85" s="132">
        <f t="shared" si="305"/>
        <v>226188484.75</v>
      </c>
      <c r="AA85" s="132">
        <f t="shared" ref="AA85:AB85" si="306">SUM(AA80:AA84)</f>
        <v>245073292.27000004</v>
      </c>
      <c r="AB85" s="132">
        <f t="shared" si="306"/>
        <v>215718325.79999998</v>
      </c>
      <c r="AC85" s="132">
        <f t="shared" ref="AC85:AD85" si="307">SUM(AC80:AC84)</f>
        <v>190162889.01000002</v>
      </c>
      <c r="AD85" s="132">
        <f t="shared" si="307"/>
        <v>218837133.69999999</v>
      </c>
      <c r="AE85" s="132">
        <f t="shared" ref="AE85:AF85" si="308">SUM(AE80:AE84)</f>
        <v>249313779.62</v>
      </c>
      <c r="AF85" s="132">
        <f t="shared" si="308"/>
        <v>242123367.61000001</v>
      </c>
      <c r="AG85" s="132">
        <f t="shared" ref="AG85:AH85" si="309">SUM(AG80:AG84)</f>
        <v>250273024.96999997</v>
      </c>
      <c r="AH85" s="284">
        <f t="shared" si="309"/>
        <v>201013037.02000001</v>
      </c>
      <c r="AI85" s="284">
        <f t="shared" ref="AI85:AJ85" si="310">SUM(AI80:AI84)</f>
        <v>197672746.53</v>
      </c>
      <c r="AJ85" s="261">
        <f t="shared" si="310"/>
        <v>242338829.65999997</v>
      </c>
      <c r="AK85" s="327">
        <f t="shared" ref="AK85:AL85" si="311">SUM(AK80:AK84)</f>
        <v>257251844.58999997</v>
      </c>
      <c r="AL85" s="327">
        <f t="shared" si="311"/>
        <v>263121563.28999996</v>
      </c>
      <c r="AM85" s="301">
        <f t="shared" ref="AM85:AN85" si="312">SUM(AM80:AM84)</f>
        <v>260068561.42000002</v>
      </c>
      <c r="AN85" s="301">
        <f t="shared" si="312"/>
        <v>285883786.60000002</v>
      </c>
      <c r="AO85" s="301">
        <f t="shared" ref="AO85" si="313">SUM(AO80:AO84)</f>
        <v>180047973.33000001</v>
      </c>
      <c r="AP85" s="301">
        <f t="shared" ref="AP85:AQ85" si="314">SUM(AP80:AP84)</f>
        <v>213757916.45999998</v>
      </c>
      <c r="AQ85" s="301">
        <f t="shared" si="314"/>
        <v>236044420.66</v>
      </c>
      <c r="AR85" s="301">
        <f t="shared" ref="AR85" si="315">SUM(AR80:AR84)</f>
        <v>305062104.39999998</v>
      </c>
      <c r="AS85" s="301">
        <f t="shared" ref="AS85" si="316">SUM(AS80:AS84)</f>
        <v>273544927.67000002</v>
      </c>
      <c r="AT85" s="301">
        <f t="shared" ref="AT85:AU85" si="317">SUM(AT80:AT84)</f>
        <v>190390727.01000002</v>
      </c>
      <c r="AU85" s="301">
        <f t="shared" si="317"/>
        <v>-58554787.650000006</v>
      </c>
      <c r="AV85" s="319">
        <f t="shared" ref="AV85:AW85" si="318">SUM(AV80:AV84)</f>
        <v>-12681602.549999997</v>
      </c>
      <c r="AW85" s="301">
        <f t="shared" si="318"/>
        <v>-35994174.129999995</v>
      </c>
      <c r="AX85" s="301">
        <f t="shared" ref="AX85" si="319">SUM(AX80:AX84)</f>
        <v>-47600124.449999988</v>
      </c>
      <c r="AY85" s="301"/>
      <c r="AZ85" s="301"/>
      <c r="BA85" s="301"/>
      <c r="BB85" s="301"/>
      <c r="BC85" s="301"/>
      <c r="BD85" s="301"/>
      <c r="BE85" s="301"/>
      <c r="BF85" s="301"/>
      <c r="BG85" s="301"/>
      <c r="BH85" s="301"/>
      <c r="BI85" s="133">
        <f t="shared" si="204"/>
        <v>7878224.799999984</v>
      </c>
      <c r="BJ85" s="135">
        <f t="shared" ref="BJ85:BL85" si="320">SUM(BJ80:BJ84)</f>
        <v>24414400.440000016</v>
      </c>
      <c r="BK85" s="135">
        <f t="shared" si="320"/>
        <v>20454867.850000013</v>
      </c>
      <c r="BL85" s="135">
        <f t="shared" si="320"/>
        <v>28212262.769999988</v>
      </c>
      <c r="BM85" s="135">
        <f t="shared" ref="BM85" si="321">SUM(BM80:BM84)</f>
        <v>43244556.270000018</v>
      </c>
      <c r="BN85" s="135">
        <f t="shared" ref="BN85:BV85" si="322">SUM(BN80:BN84)</f>
        <v>61064121.330000006</v>
      </c>
      <c r="BO85" s="135">
        <f t="shared" si="322"/>
        <v>35314801.130000018</v>
      </c>
      <c r="BP85" s="135">
        <f t="shared" si="322"/>
        <v>21922663.720000014</v>
      </c>
      <c r="BQ85" s="135">
        <f t="shared" si="322"/>
        <v>87676405.920000002</v>
      </c>
      <c r="BR85" s="415">
        <f t="shared" si="322"/>
        <v>5097032.3899999978</v>
      </c>
      <c r="BS85" s="438">
        <f t="shared" si="322"/>
        <v>-13485126.32999998</v>
      </c>
      <c r="BT85" s="135">
        <f t="shared" si="322"/>
        <v>18167449.079999983</v>
      </c>
      <c r="BU85" s="135">
        <f t="shared" si="322"/>
        <v>34564031.090000033</v>
      </c>
      <c r="BV85" s="135">
        <f t="shared" si="322"/>
        <v>15301438.560000002</v>
      </c>
      <c r="BW85" s="135">
        <f t="shared" ref="BW85:BX85" si="323">SUM(BW80:BW84)</f>
        <v>3828755.4100000011</v>
      </c>
      <c r="BX85" s="252">
        <f t="shared" si="323"/>
        <v>30301499.240000024</v>
      </c>
      <c r="BY85" s="252">
        <f t="shared" ref="BY85:BZ85" si="324">SUM(BY80:BY84)</f>
        <v>1117639.6899999939</v>
      </c>
      <c r="BZ85" s="252">
        <f t="shared" si="324"/>
        <v>-33460923.260000005</v>
      </c>
      <c r="CA85" s="252">
        <f t="shared" ref="CA85:CB85" si="325">SUM(CA80:CA84)</f>
        <v>24732078.449999996</v>
      </c>
      <c r="CB85" s="277">
        <f t="shared" si="325"/>
        <v>1189184.6200000048</v>
      </c>
      <c r="CC85" s="277">
        <f t="shared" ref="CC85:CE85" si="326">SUM(CC80:CC84)</f>
        <v>-47486305.030000001</v>
      </c>
      <c r="CD85" s="395">
        <f t="shared" si="326"/>
        <v>29292115.949999996</v>
      </c>
      <c r="CE85" s="364">
        <f t="shared" si="326"/>
        <v>21782654.449999988</v>
      </c>
      <c r="CF85" s="277">
        <f t="shared" ref="CF85:CG85" si="327">SUM(CF80:CF84)</f>
        <v>36933078.539999999</v>
      </c>
      <c r="CG85" s="277">
        <f t="shared" si="327"/>
        <v>14995269.149999965</v>
      </c>
      <c r="CH85" s="277">
        <f t="shared" ref="CH85" si="328">SUM(CH80:CH84)</f>
        <v>70165460.800000012</v>
      </c>
      <c r="CI85" s="277">
        <f t="shared" ref="CI85" si="329">SUM(CI80:CI84)</f>
        <v>-10114915.68</v>
      </c>
      <c r="CJ85" s="277">
        <f t="shared" ref="CJ85" si="330">SUM(CJ80:CJ84)</f>
        <v>-5079217.2400000161</v>
      </c>
      <c r="CK85" s="277">
        <f t="shared" ref="CK85" si="331">SUM(CK80:CK84)</f>
        <v>-13269358.960000005</v>
      </c>
      <c r="CL85" s="277">
        <f t="shared" ref="CL85" si="332">SUM(CL80:CL84)</f>
        <v>62938736.790000007</v>
      </c>
      <c r="CM85" s="277">
        <f t="shared" ref="CM85" si="333">SUM(CM80:CM84)</f>
        <v>23271902.70000001</v>
      </c>
      <c r="CN85" s="277">
        <f t="shared" ref="CN85" si="334">SUM(CN80:CN84)</f>
        <v>-10622310.00999999</v>
      </c>
      <c r="CO85" s="277">
        <f t="shared" ref="CO85" si="335">SUM(CO80:CO84)</f>
        <v>-256227534.18000001</v>
      </c>
      <c r="CP85" s="395">
        <f t="shared" ref="CP85" si="336">SUM(CP80:CP84)</f>
        <v>-255020432.21000004</v>
      </c>
      <c r="CQ85" s="395">
        <f t="shared" ref="CQ85:CR85" si="337">SUM(CQ80:CQ84)</f>
        <v>-293246018.71999997</v>
      </c>
      <c r="CR85" s="395">
        <f t="shared" si="337"/>
        <v>-310721687.74000001</v>
      </c>
      <c r="CS85" s="351"/>
      <c r="CT85" s="133">
        <f t="shared" si="204"/>
        <v>0</v>
      </c>
    </row>
    <row r="86" spans="1:98" s="37" customFormat="1" x14ac:dyDescent="0.3">
      <c r="A86" s="146">
        <f>+A79+1</f>
        <v>12</v>
      </c>
      <c r="B86" s="45" t="s">
        <v>33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182"/>
      <c r="O86" s="47"/>
      <c r="P86" s="182"/>
      <c r="Q86" s="47"/>
      <c r="R86" s="47"/>
      <c r="S86" s="193"/>
      <c r="T86" s="47"/>
      <c r="U86" s="206"/>
      <c r="V86" s="206"/>
      <c r="W86" s="206"/>
      <c r="X86" s="48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260"/>
      <c r="AK86" s="299"/>
      <c r="AL86" s="299"/>
      <c r="AM86" s="299"/>
      <c r="AN86" s="299"/>
      <c r="AO86" s="299"/>
      <c r="AP86" s="299"/>
      <c r="AQ86" s="49"/>
      <c r="AR86" s="299"/>
      <c r="AS86" s="299"/>
      <c r="AT86" s="299"/>
      <c r="AU86" s="299"/>
      <c r="AV86" s="316"/>
      <c r="AW86" s="299"/>
      <c r="AX86" s="299"/>
      <c r="AY86" s="299"/>
      <c r="AZ86" s="299"/>
      <c r="BA86" s="299"/>
      <c r="BB86" s="299"/>
      <c r="BC86" s="49"/>
      <c r="BD86" s="299"/>
      <c r="BE86" s="299"/>
      <c r="BF86" s="299"/>
      <c r="BG86" s="299"/>
      <c r="BH86" s="316"/>
      <c r="BI86" s="49"/>
      <c r="BJ86" s="50"/>
      <c r="BK86" s="50"/>
      <c r="BL86" s="50"/>
      <c r="BM86" s="50"/>
      <c r="BN86" s="50"/>
      <c r="BO86" s="50"/>
      <c r="BP86" s="50"/>
      <c r="BQ86" s="50"/>
      <c r="BR86" s="412"/>
      <c r="BS86" s="435"/>
      <c r="BT86" s="50"/>
      <c r="BU86" s="50"/>
      <c r="BV86" s="50"/>
      <c r="BW86" s="50"/>
      <c r="BX86" s="249"/>
      <c r="BY86" s="249"/>
      <c r="BZ86" s="249"/>
      <c r="CA86" s="249"/>
      <c r="CB86" s="275"/>
      <c r="CC86" s="275"/>
      <c r="CD86" s="392"/>
      <c r="CE86" s="361"/>
      <c r="CF86" s="275"/>
      <c r="CG86" s="275"/>
      <c r="CH86" s="275"/>
      <c r="CI86" s="275"/>
      <c r="CJ86" s="275"/>
      <c r="CK86" s="275"/>
      <c r="CL86" s="275"/>
      <c r="CM86" s="275"/>
      <c r="CN86" s="275"/>
      <c r="CO86" s="275"/>
      <c r="CP86" s="392"/>
      <c r="CQ86" s="392"/>
      <c r="CR86" s="392"/>
      <c r="CS86" s="350"/>
      <c r="CT86" s="49"/>
    </row>
    <row r="87" spans="1:98" s="37" customFormat="1" x14ac:dyDescent="0.3">
      <c r="A87" s="146"/>
      <c r="B87" s="38" t="s">
        <v>37</v>
      </c>
      <c r="C87" s="96">
        <v>34960633.659999996</v>
      </c>
      <c r="D87" s="97">
        <v>27856527.370000001</v>
      </c>
      <c r="E87" s="97">
        <v>26382172.050000001</v>
      </c>
      <c r="F87" s="97">
        <v>25714573.359999999</v>
      </c>
      <c r="G87" s="97">
        <v>39873212.829999998</v>
      </c>
      <c r="H87" s="97">
        <v>42435861.300000004</v>
      </c>
      <c r="I87" s="97">
        <v>32351311.100000001</v>
      </c>
      <c r="J87" s="97">
        <v>26521988.09</v>
      </c>
      <c r="K87" s="97">
        <v>24049320.990000002</v>
      </c>
      <c r="L87" s="98">
        <v>33805853.899999999</v>
      </c>
      <c r="M87" s="97">
        <v>41356133.489999995</v>
      </c>
      <c r="N87" s="180">
        <v>32425251.850000001</v>
      </c>
      <c r="O87" s="165">
        <v>34643978.670000002</v>
      </c>
      <c r="P87" s="180">
        <v>33406933.469999999</v>
      </c>
      <c r="Q87" s="165">
        <v>29340155.759999998</v>
      </c>
      <c r="R87" s="180">
        <v>33310336.719999999</v>
      </c>
      <c r="S87" s="165">
        <v>46907761.019999996</v>
      </c>
      <c r="T87" s="234">
        <v>50795808.809999995</v>
      </c>
      <c r="U87" s="233">
        <v>36683729.950000003</v>
      </c>
      <c r="V87" s="233">
        <v>27999139.66</v>
      </c>
      <c r="W87" s="233">
        <v>26495112.609999999</v>
      </c>
      <c r="X87" s="98">
        <v>38908493.890000001</v>
      </c>
      <c r="Y87" s="233">
        <v>44100801</v>
      </c>
      <c r="Z87" s="233">
        <v>39231319.280000001</v>
      </c>
      <c r="AA87" s="233">
        <v>39362787.199999996</v>
      </c>
      <c r="AB87" s="233">
        <v>31320991.52</v>
      </c>
      <c r="AC87" s="233">
        <v>26736504.91</v>
      </c>
      <c r="AD87" s="233">
        <v>37064690.350000001</v>
      </c>
      <c r="AE87" s="233">
        <v>42731284</v>
      </c>
      <c r="AF87" s="233">
        <v>43474607.660000004</v>
      </c>
      <c r="AG87" s="233">
        <v>44108308.920000002</v>
      </c>
      <c r="AH87" s="233">
        <v>27463286.75</v>
      </c>
      <c r="AI87" s="233">
        <v>28945825.120000001</v>
      </c>
      <c r="AJ87" s="195">
        <v>39634170.150000006</v>
      </c>
      <c r="AK87" s="208">
        <v>44948260.020000003</v>
      </c>
      <c r="AL87" s="208">
        <v>43932665.189999998</v>
      </c>
      <c r="AM87" s="208">
        <v>41989387.840000004</v>
      </c>
      <c r="AN87" s="208">
        <v>2035611.63</v>
      </c>
      <c r="AO87" s="208">
        <v>29505940.539999999</v>
      </c>
      <c r="AP87" s="208">
        <v>36918578.770000003</v>
      </c>
      <c r="AQ87" s="158">
        <v>42761657.390000001</v>
      </c>
      <c r="AR87" s="208">
        <v>58547689.700000003</v>
      </c>
      <c r="AS87" s="208">
        <v>45042850.089999996</v>
      </c>
      <c r="AT87" s="208">
        <v>28891579.099999998</v>
      </c>
      <c r="AU87" s="208">
        <v>31007556.119999997</v>
      </c>
      <c r="AV87" s="98">
        <v>46227974.519999996</v>
      </c>
      <c r="AW87" s="300">
        <v>54146002.5</v>
      </c>
      <c r="AX87" s="208">
        <v>52393375.129999995</v>
      </c>
      <c r="AY87" s="208"/>
      <c r="AZ87" s="208"/>
      <c r="BA87" s="208"/>
      <c r="BB87" s="208"/>
      <c r="BC87" s="158"/>
      <c r="BD87" s="208"/>
      <c r="BE87" s="208"/>
      <c r="BF87" s="208"/>
      <c r="BG87" s="208"/>
      <c r="BH87" s="98"/>
      <c r="BI87" s="34">
        <f t="shared" ref="BI87:BR91" si="338">O87-C87</f>
        <v>-316654.98999999464</v>
      </c>
      <c r="BJ87" s="99">
        <f t="shared" si="338"/>
        <v>5550406.0999999978</v>
      </c>
      <c r="BK87" s="99">
        <f t="shared" si="338"/>
        <v>2957983.7099999972</v>
      </c>
      <c r="BL87" s="99">
        <f t="shared" si="338"/>
        <v>7595763.3599999994</v>
      </c>
      <c r="BM87" s="99">
        <f t="shared" si="338"/>
        <v>7034548.1899999976</v>
      </c>
      <c r="BN87" s="99">
        <f t="shared" si="338"/>
        <v>8359947.5099999905</v>
      </c>
      <c r="BO87" s="99">
        <f t="shared" si="338"/>
        <v>4332418.8500000015</v>
      </c>
      <c r="BP87" s="99">
        <f t="shared" si="338"/>
        <v>1477151.5700000003</v>
      </c>
      <c r="BQ87" s="99">
        <f t="shared" si="338"/>
        <v>2445791.6199999973</v>
      </c>
      <c r="BR87" s="414">
        <f t="shared" si="338"/>
        <v>5102639.9900000021</v>
      </c>
      <c r="BS87" s="437">
        <f t="shared" ref="BS87:CB91" si="339">Y87-M87</f>
        <v>2744667.5100000054</v>
      </c>
      <c r="BT87" s="99">
        <f t="shared" si="339"/>
        <v>6806067.4299999997</v>
      </c>
      <c r="BU87" s="99">
        <f t="shared" si="339"/>
        <v>4718808.5299999937</v>
      </c>
      <c r="BV87" s="99">
        <f t="shared" si="339"/>
        <v>-2085941.9499999993</v>
      </c>
      <c r="BW87" s="99">
        <f t="shared" si="339"/>
        <v>-2603650.8499999978</v>
      </c>
      <c r="BX87" s="251">
        <f t="shared" si="339"/>
        <v>3754353.6300000027</v>
      </c>
      <c r="BY87" s="251">
        <f t="shared" si="339"/>
        <v>-4176477.0199999958</v>
      </c>
      <c r="BZ87" s="251">
        <f t="shared" si="339"/>
        <v>-7321201.1499999911</v>
      </c>
      <c r="CA87" s="251">
        <f t="shared" si="339"/>
        <v>7424578.9699999988</v>
      </c>
      <c r="CB87" s="264">
        <f t="shared" si="339"/>
        <v>-535852.91000000015</v>
      </c>
      <c r="CC87" s="264">
        <f t="shared" ref="CC87:CL91" si="340">AI87-W87</f>
        <v>2450712.5100000016</v>
      </c>
      <c r="CD87" s="394">
        <f t="shared" si="340"/>
        <v>725676.26000000536</v>
      </c>
      <c r="CE87" s="363">
        <f t="shared" si="340"/>
        <v>847459.02000000328</v>
      </c>
      <c r="CF87" s="264">
        <f t="shared" si="340"/>
        <v>4701345.9099999964</v>
      </c>
      <c r="CG87" s="264">
        <f t="shared" si="340"/>
        <v>2626600.640000008</v>
      </c>
      <c r="CH87" s="264">
        <f t="shared" si="340"/>
        <v>-29285379.890000001</v>
      </c>
      <c r="CI87" s="264">
        <f t="shared" si="340"/>
        <v>2769435.629999999</v>
      </c>
      <c r="CJ87" s="264">
        <f t="shared" si="340"/>
        <v>-146111.57999999821</v>
      </c>
      <c r="CK87" s="264">
        <f t="shared" si="340"/>
        <v>30373.390000000596</v>
      </c>
      <c r="CL87" s="264">
        <f t="shared" si="340"/>
        <v>15073082.039999999</v>
      </c>
      <c r="CM87" s="264">
        <f t="shared" ref="CM87:CR91" si="341">AS87-AG87</f>
        <v>934541.16999999434</v>
      </c>
      <c r="CN87" s="264">
        <f t="shared" si="341"/>
        <v>1428292.3499999978</v>
      </c>
      <c r="CO87" s="264">
        <f t="shared" si="341"/>
        <v>2061730.9999999963</v>
      </c>
      <c r="CP87" s="394">
        <f t="shared" si="341"/>
        <v>6593804.3699999899</v>
      </c>
      <c r="CQ87" s="394">
        <f t="shared" si="341"/>
        <v>9197742.4799999967</v>
      </c>
      <c r="CR87" s="394">
        <f t="shared" si="341"/>
        <v>8460709.9399999976</v>
      </c>
      <c r="CS87" s="350"/>
      <c r="CT87" s="158" t="s">
        <v>212</v>
      </c>
    </row>
    <row r="88" spans="1:98" s="37" customFormat="1" x14ac:dyDescent="0.3">
      <c r="A88" s="146"/>
      <c r="B88" s="38" t="s">
        <v>38</v>
      </c>
      <c r="C88" s="96">
        <v>6057543.54</v>
      </c>
      <c r="D88" s="97">
        <v>4792526.22</v>
      </c>
      <c r="E88" s="97">
        <v>4165623.66</v>
      </c>
      <c r="F88" s="97">
        <v>3789693.62</v>
      </c>
      <c r="G88" s="97">
        <v>5504409.6500000004</v>
      </c>
      <c r="H88" s="97">
        <v>5903938.1799999997</v>
      </c>
      <c r="I88" s="97">
        <v>4539221.32</v>
      </c>
      <c r="J88" s="97">
        <v>3897212.5100000002</v>
      </c>
      <c r="K88" s="97">
        <v>3707103.7</v>
      </c>
      <c r="L88" s="98">
        <v>4922328.99</v>
      </c>
      <c r="M88" s="97">
        <v>5950696.2199999997</v>
      </c>
      <c r="N88" s="180">
        <v>4809956.79</v>
      </c>
      <c r="O88" s="165">
        <v>5138543.0200000005</v>
      </c>
      <c r="P88" s="180">
        <v>4993898.54</v>
      </c>
      <c r="Q88" s="165">
        <v>4376580.88</v>
      </c>
      <c r="R88" s="180">
        <v>4556560.8199999994</v>
      </c>
      <c r="S88" s="165">
        <v>6343540.54</v>
      </c>
      <c r="T88" s="234">
        <v>6976082.4300000006</v>
      </c>
      <c r="U88" s="233">
        <v>5276219.3199999994</v>
      </c>
      <c r="V88" s="233">
        <v>3970842.19</v>
      </c>
      <c r="W88" s="233">
        <v>3866417.54</v>
      </c>
      <c r="X88" s="98">
        <v>5590386.0499999998</v>
      </c>
      <c r="Y88" s="233">
        <v>6345249.25</v>
      </c>
      <c r="Z88" s="233">
        <v>5939656.6399999997</v>
      </c>
      <c r="AA88" s="233">
        <v>6274648.3299999991</v>
      </c>
      <c r="AB88" s="233">
        <v>5063259.9600000009</v>
      </c>
      <c r="AC88" s="233">
        <v>4097665.6199999996</v>
      </c>
      <c r="AD88" s="233">
        <v>5351503.3</v>
      </c>
      <c r="AE88" s="233">
        <v>6308264.25</v>
      </c>
      <c r="AF88" s="233">
        <v>6251136.0300000003</v>
      </c>
      <c r="AG88" s="233">
        <v>6300622.5599999996</v>
      </c>
      <c r="AH88" s="233">
        <v>3989253.9899999998</v>
      </c>
      <c r="AI88" s="233">
        <v>3949136.62</v>
      </c>
      <c r="AJ88" s="195">
        <v>5318067.93</v>
      </c>
      <c r="AK88" s="208">
        <v>6578065.8499999996</v>
      </c>
      <c r="AL88" s="208">
        <v>6427550.3399999999</v>
      </c>
      <c r="AM88" s="208">
        <v>6474845.79</v>
      </c>
      <c r="AN88" s="208">
        <v>334002.57</v>
      </c>
      <c r="AO88" s="208">
        <v>4751060.33</v>
      </c>
      <c r="AP88" s="208">
        <v>5587775.3899999997</v>
      </c>
      <c r="AQ88" s="158">
        <v>6495639.1399999997</v>
      </c>
      <c r="AR88" s="208">
        <v>8623207.9299999997</v>
      </c>
      <c r="AS88" s="208">
        <v>6978565.8499999996</v>
      </c>
      <c r="AT88" s="208">
        <v>4757775.1899999995</v>
      </c>
      <c r="AU88" s="208">
        <v>5448669.25</v>
      </c>
      <c r="AV88" s="98">
        <v>8017903.6800000006</v>
      </c>
      <c r="AW88" s="300">
        <v>8928260.459999999</v>
      </c>
      <c r="AX88" s="208">
        <v>9471305.5599999987</v>
      </c>
      <c r="AY88" s="208"/>
      <c r="AZ88" s="208"/>
      <c r="BA88" s="208"/>
      <c r="BB88" s="208"/>
      <c r="BC88" s="158"/>
      <c r="BD88" s="208"/>
      <c r="BE88" s="208"/>
      <c r="BF88" s="208"/>
      <c r="BG88" s="208"/>
      <c r="BH88" s="98"/>
      <c r="BI88" s="34">
        <f t="shared" si="338"/>
        <v>-919000.51999999955</v>
      </c>
      <c r="BJ88" s="99">
        <f t="shared" si="338"/>
        <v>201372.3200000003</v>
      </c>
      <c r="BK88" s="99">
        <f t="shared" si="338"/>
        <v>210957.21999999974</v>
      </c>
      <c r="BL88" s="99">
        <f t="shared" si="338"/>
        <v>766867.19999999925</v>
      </c>
      <c r="BM88" s="99">
        <f t="shared" si="338"/>
        <v>839130.88999999966</v>
      </c>
      <c r="BN88" s="99">
        <f t="shared" si="338"/>
        <v>1072144.2500000009</v>
      </c>
      <c r="BO88" s="99">
        <f t="shared" si="338"/>
        <v>736997.99999999907</v>
      </c>
      <c r="BP88" s="99">
        <f t="shared" si="338"/>
        <v>73629.679999999702</v>
      </c>
      <c r="BQ88" s="99">
        <f t="shared" si="338"/>
        <v>159313.83999999985</v>
      </c>
      <c r="BR88" s="414">
        <f t="shared" si="338"/>
        <v>668057.05999999959</v>
      </c>
      <c r="BS88" s="437">
        <f t="shared" si="339"/>
        <v>394553.03000000026</v>
      </c>
      <c r="BT88" s="99">
        <f t="shared" si="339"/>
        <v>1129699.8499999996</v>
      </c>
      <c r="BU88" s="99">
        <f t="shared" si="339"/>
        <v>1136105.3099999987</v>
      </c>
      <c r="BV88" s="99">
        <f t="shared" si="339"/>
        <v>69361.420000000857</v>
      </c>
      <c r="BW88" s="99">
        <f t="shared" si="339"/>
        <v>-278915.26000000024</v>
      </c>
      <c r="BX88" s="251">
        <f t="shared" si="339"/>
        <v>794942.48000000045</v>
      </c>
      <c r="BY88" s="251">
        <f t="shared" si="339"/>
        <v>-35276.290000000037</v>
      </c>
      <c r="BZ88" s="251">
        <f t="shared" si="339"/>
        <v>-724946.40000000037</v>
      </c>
      <c r="CA88" s="251">
        <f t="shared" si="339"/>
        <v>1024403.2400000002</v>
      </c>
      <c r="CB88" s="264">
        <f t="shared" si="339"/>
        <v>18411.799999999814</v>
      </c>
      <c r="CC88" s="264">
        <f t="shared" si="340"/>
        <v>82719.080000000075</v>
      </c>
      <c r="CD88" s="394">
        <f t="shared" si="340"/>
        <v>-272318.12000000011</v>
      </c>
      <c r="CE88" s="363">
        <f t="shared" si="340"/>
        <v>232816.59999999963</v>
      </c>
      <c r="CF88" s="264">
        <f t="shared" si="340"/>
        <v>487893.70000000019</v>
      </c>
      <c r="CG88" s="264">
        <f t="shared" si="340"/>
        <v>200197.46000000089</v>
      </c>
      <c r="CH88" s="264">
        <f t="shared" si="340"/>
        <v>-4729257.3900000006</v>
      </c>
      <c r="CI88" s="264">
        <f t="shared" si="340"/>
        <v>653394.71000000043</v>
      </c>
      <c r="CJ88" s="264">
        <f t="shared" si="340"/>
        <v>236272.08999999985</v>
      </c>
      <c r="CK88" s="264">
        <f t="shared" si="340"/>
        <v>187374.88999999966</v>
      </c>
      <c r="CL88" s="264">
        <f t="shared" si="340"/>
        <v>2372071.8999999994</v>
      </c>
      <c r="CM88" s="264">
        <f t="shared" si="341"/>
        <v>677943.29</v>
      </c>
      <c r="CN88" s="264">
        <f t="shared" si="341"/>
        <v>768521.19999999972</v>
      </c>
      <c r="CO88" s="264">
        <f t="shared" si="341"/>
        <v>1499532.63</v>
      </c>
      <c r="CP88" s="394">
        <f t="shared" si="341"/>
        <v>2699835.7500000009</v>
      </c>
      <c r="CQ88" s="394">
        <f t="shared" si="341"/>
        <v>2350194.6099999994</v>
      </c>
      <c r="CR88" s="394">
        <f t="shared" si="341"/>
        <v>3043755.2199999988</v>
      </c>
      <c r="CS88" s="350"/>
      <c r="CT88" s="158" t="s">
        <v>212</v>
      </c>
    </row>
    <row r="89" spans="1:98" s="37" customFormat="1" x14ac:dyDescent="0.3">
      <c r="A89" s="146"/>
      <c r="B89" s="38" t="s">
        <v>39</v>
      </c>
      <c r="C89" s="96">
        <v>10492259.229999999</v>
      </c>
      <c r="D89" s="97">
        <v>8833238.3399999999</v>
      </c>
      <c r="E89" s="97">
        <v>8669750.9399999995</v>
      </c>
      <c r="F89" s="97">
        <v>8705150.1400000006</v>
      </c>
      <c r="G89" s="97">
        <v>10948806.93</v>
      </c>
      <c r="H89" s="97">
        <v>11593393.25</v>
      </c>
      <c r="I89" s="97">
        <v>10100849.990000002</v>
      </c>
      <c r="J89" s="97">
        <v>8876743.5299999993</v>
      </c>
      <c r="K89" s="97">
        <v>7592222.0399999982</v>
      </c>
      <c r="L89" s="98">
        <v>9824241.8200000003</v>
      </c>
      <c r="M89" s="97">
        <v>11589841.41</v>
      </c>
      <c r="N89" s="180">
        <v>9699083.3200000003</v>
      </c>
      <c r="O89" s="165">
        <v>10428854.42</v>
      </c>
      <c r="P89" s="180">
        <v>8748658.4399999995</v>
      </c>
      <c r="Q89" s="165">
        <v>7602543.3900000006</v>
      </c>
      <c r="R89" s="180">
        <v>8292310.1699999999</v>
      </c>
      <c r="S89" s="165">
        <v>10957971.68</v>
      </c>
      <c r="T89" s="234">
        <v>11192819.970000001</v>
      </c>
      <c r="U89" s="233">
        <v>9970231.6500000004</v>
      </c>
      <c r="V89" s="233">
        <v>8278014.4199999999</v>
      </c>
      <c r="W89" s="233">
        <v>8447383.5899999999</v>
      </c>
      <c r="X89" s="98">
        <v>9260728.9199999999</v>
      </c>
      <c r="Y89" s="233">
        <v>10802638.33</v>
      </c>
      <c r="Z89" s="233">
        <v>10151365.390000001</v>
      </c>
      <c r="AA89" s="233">
        <v>11045844.039999999</v>
      </c>
      <c r="AB89" s="233">
        <v>9461522.2699999996</v>
      </c>
      <c r="AC89" s="233">
        <v>8318242.8599999994</v>
      </c>
      <c r="AD89" s="233">
        <v>10214733.189999999</v>
      </c>
      <c r="AE89" s="233">
        <v>10937908.57</v>
      </c>
      <c r="AF89" s="233">
        <v>11252365.609999999</v>
      </c>
      <c r="AG89" s="233">
        <v>11517964.709999999</v>
      </c>
      <c r="AH89" s="233">
        <v>8556185.0800000001</v>
      </c>
      <c r="AI89" s="233">
        <v>8493355.2999999989</v>
      </c>
      <c r="AJ89" s="195">
        <v>10411973.949999999</v>
      </c>
      <c r="AK89" s="208">
        <v>11182609.039999999</v>
      </c>
      <c r="AL89" s="208">
        <v>11256684.460000001</v>
      </c>
      <c r="AM89" s="208">
        <v>11830106.17</v>
      </c>
      <c r="AN89" s="208">
        <v>693115.25999999989</v>
      </c>
      <c r="AO89" s="208">
        <v>9092549.3300000001</v>
      </c>
      <c r="AP89" s="208">
        <v>10328872.83</v>
      </c>
      <c r="AQ89" s="158">
        <v>10630875.469999999</v>
      </c>
      <c r="AR89" s="208">
        <v>13558825.379999999</v>
      </c>
      <c r="AS89" s="208">
        <v>11758758</v>
      </c>
      <c r="AT89" s="208">
        <v>8711910.3600000013</v>
      </c>
      <c r="AU89" s="208">
        <v>8986965.6400000006</v>
      </c>
      <c r="AV89" s="98">
        <v>11708707.100000001</v>
      </c>
      <c r="AW89" s="300">
        <v>13266496.779999999</v>
      </c>
      <c r="AX89" s="208">
        <v>13669479.780000001</v>
      </c>
      <c r="AY89" s="208"/>
      <c r="AZ89" s="208"/>
      <c r="BA89" s="208"/>
      <c r="BB89" s="208"/>
      <c r="BC89" s="158"/>
      <c r="BD89" s="208"/>
      <c r="BE89" s="208"/>
      <c r="BF89" s="208"/>
      <c r="BG89" s="208"/>
      <c r="BH89" s="98"/>
      <c r="BI89" s="34">
        <f t="shared" si="338"/>
        <v>-63404.809999998659</v>
      </c>
      <c r="BJ89" s="99">
        <f t="shared" si="338"/>
        <v>-84579.900000000373</v>
      </c>
      <c r="BK89" s="99">
        <f t="shared" si="338"/>
        <v>-1067207.5499999989</v>
      </c>
      <c r="BL89" s="99">
        <f t="shared" si="338"/>
        <v>-412839.97000000067</v>
      </c>
      <c r="BM89" s="99">
        <f t="shared" si="338"/>
        <v>9164.75</v>
      </c>
      <c r="BN89" s="99">
        <f t="shared" si="338"/>
        <v>-400573.27999999933</v>
      </c>
      <c r="BO89" s="99">
        <f t="shared" si="338"/>
        <v>-130618.34000000171</v>
      </c>
      <c r="BP89" s="99">
        <f t="shared" si="338"/>
        <v>-598729.1099999994</v>
      </c>
      <c r="BQ89" s="99">
        <f t="shared" si="338"/>
        <v>855161.55000000168</v>
      </c>
      <c r="BR89" s="414">
        <f t="shared" si="338"/>
        <v>-563512.90000000037</v>
      </c>
      <c r="BS89" s="437">
        <f t="shared" si="339"/>
        <v>-787203.08000000007</v>
      </c>
      <c r="BT89" s="99">
        <f t="shared" si="339"/>
        <v>452282.0700000003</v>
      </c>
      <c r="BU89" s="99">
        <f t="shared" si="339"/>
        <v>616989.61999999918</v>
      </c>
      <c r="BV89" s="99">
        <f t="shared" si="339"/>
        <v>712863.83000000007</v>
      </c>
      <c r="BW89" s="99">
        <f t="shared" si="339"/>
        <v>715699.46999999881</v>
      </c>
      <c r="BX89" s="251">
        <f t="shared" si="339"/>
        <v>1922423.0199999996</v>
      </c>
      <c r="BY89" s="251">
        <f t="shared" si="339"/>
        <v>-20063.109999999404</v>
      </c>
      <c r="BZ89" s="251">
        <f t="shared" si="339"/>
        <v>59545.639999998733</v>
      </c>
      <c r="CA89" s="251">
        <f t="shared" si="339"/>
        <v>1547733.0599999987</v>
      </c>
      <c r="CB89" s="264">
        <f t="shared" si="339"/>
        <v>278170.66000000015</v>
      </c>
      <c r="CC89" s="264">
        <f t="shared" si="340"/>
        <v>45971.709999999031</v>
      </c>
      <c r="CD89" s="394">
        <f t="shared" si="340"/>
        <v>1151245.0299999993</v>
      </c>
      <c r="CE89" s="363">
        <f t="shared" si="340"/>
        <v>379970.70999999903</v>
      </c>
      <c r="CF89" s="264">
        <f t="shared" si="340"/>
        <v>1105319.0700000003</v>
      </c>
      <c r="CG89" s="264">
        <f t="shared" si="340"/>
        <v>784262.13000000082</v>
      </c>
      <c r="CH89" s="264">
        <f t="shared" si="340"/>
        <v>-8768407.0099999998</v>
      </c>
      <c r="CI89" s="264">
        <f t="shared" si="340"/>
        <v>774306.47000000067</v>
      </c>
      <c r="CJ89" s="264">
        <f t="shared" si="340"/>
        <v>114139.6400000006</v>
      </c>
      <c r="CK89" s="264">
        <f t="shared" si="340"/>
        <v>-307033.10000000149</v>
      </c>
      <c r="CL89" s="264">
        <f t="shared" si="340"/>
        <v>2306459.7699999996</v>
      </c>
      <c r="CM89" s="264">
        <f t="shared" si="341"/>
        <v>240793.29000000097</v>
      </c>
      <c r="CN89" s="264">
        <f t="shared" si="341"/>
        <v>155725.28000000119</v>
      </c>
      <c r="CO89" s="264">
        <f t="shared" si="341"/>
        <v>493610.34000000171</v>
      </c>
      <c r="CP89" s="394">
        <f t="shared" si="341"/>
        <v>1296733.1500000022</v>
      </c>
      <c r="CQ89" s="394">
        <f t="shared" si="341"/>
        <v>2083887.7400000002</v>
      </c>
      <c r="CR89" s="394">
        <f t="shared" si="341"/>
        <v>2412795.3200000003</v>
      </c>
      <c r="CS89" s="350"/>
      <c r="CT89" s="158" t="s">
        <v>212</v>
      </c>
    </row>
    <row r="90" spans="1:98" s="37" customFormat="1" x14ac:dyDescent="0.3">
      <c r="A90" s="146"/>
      <c r="B90" s="38" t="s">
        <v>40</v>
      </c>
      <c r="C90" s="96">
        <v>12773618.530000001</v>
      </c>
      <c r="D90" s="97">
        <v>11643686.17</v>
      </c>
      <c r="E90" s="97">
        <v>12031809.890000001</v>
      </c>
      <c r="F90" s="97">
        <v>12261175.4</v>
      </c>
      <c r="G90" s="97">
        <v>14666916.9</v>
      </c>
      <c r="H90" s="97">
        <v>15731194.390000001</v>
      </c>
      <c r="I90" s="97">
        <v>13810815.040000001</v>
      </c>
      <c r="J90" s="97">
        <v>12795064.880000001</v>
      </c>
      <c r="K90" s="97">
        <v>10800556.280000001</v>
      </c>
      <c r="L90" s="98">
        <v>13247432.68</v>
      </c>
      <c r="M90" s="97">
        <v>15324999.740000002</v>
      </c>
      <c r="N90" s="180">
        <v>12630855.060000001</v>
      </c>
      <c r="O90" s="165">
        <v>13282705.699999999</v>
      </c>
      <c r="P90" s="180">
        <v>11707394.289999999</v>
      </c>
      <c r="Q90" s="165">
        <v>10643344.120000001</v>
      </c>
      <c r="R90" s="180">
        <v>11334026.42</v>
      </c>
      <c r="S90" s="165">
        <v>14455285.32</v>
      </c>
      <c r="T90" s="234">
        <v>15031157.039999999</v>
      </c>
      <c r="U90" s="233">
        <v>13609695.34</v>
      </c>
      <c r="V90" s="233">
        <v>11934218.24</v>
      </c>
      <c r="W90" s="233">
        <v>10589016.65</v>
      </c>
      <c r="X90" s="98">
        <v>12974231.109999999</v>
      </c>
      <c r="Y90" s="233">
        <v>13531005.649999999</v>
      </c>
      <c r="Z90" s="233">
        <v>13154065.120000001</v>
      </c>
      <c r="AA90" s="233">
        <v>13964277.23</v>
      </c>
      <c r="AB90" s="233">
        <v>12496522.809999999</v>
      </c>
      <c r="AC90" s="233">
        <v>11424584.549999999</v>
      </c>
      <c r="AD90" s="233">
        <v>13712488.560000001</v>
      </c>
      <c r="AE90" s="233">
        <v>14302230.18</v>
      </c>
      <c r="AF90" s="233">
        <v>14555619.029999999</v>
      </c>
      <c r="AG90" s="233">
        <v>15013166.4</v>
      </c>
      <c r="AH90" s="233">
        <v>12458518.09</v>
      </c>
      <c r="AI90" s="233">
        <v>10950671.859999999</v>
      </c>
      <c r="AJ90" s="195">
        <v>13078401.690000001</v>
      </c>
      <c r="AK90" s="208">
        <v>13624821.640000001</v>
      </c>
      <c r="AL90" s="208">
        <v>13491082.709999999</v>
      </c>
      <c r="AM90" s="208">
        <v>14124282.700000001</v>
      </c>
      <c r="AN90" s="208">
        <v>893308.51</v>
      </c>
      <c r="AO90" s="208">
        <v>11934111.32</v>
      </c>
      <c r="AP90" s="208">
        <v>13828022.91</v>
      </c>
      <c r="AQ90" s="158">
        <v>13091836.41</v>
      </c>
      <c r="AR90" s="208">
        <v>16841576.219999999</v>
      </c>
      <c r="AS90" s="208">
        <v>15698258.710000001</v>
      </c>
      <c r="AT90" s="208">
        <v>12031508.43</v>
      </c>
      <c r="AU90" s="208">
        <v>12283672.810000001</v>
      </c>
      <c r="AV90" s="98">
        <v>15204933.09</v>
      </c>
      <c r="AW90" s="300">
        <v>15253084.119999999</v>
      </c>
      <c r="AX90" s="208">
        <v>16042742.529999999</v>
      </c>
      <c r="AY90" s="208"/>
      <c r="AZ90" s="208"/>
      <c r="BA90" s="208"/>
      <c r="BB90" s="208"/>
      <c r="BC90" s="158"/>
      <c r="BD90" s="208"/>
      <c r="BE90" s="208"/>
      <c r="BF90" s="208"/>
      <c r="BG90" s="208"/>
      <c r="BH90" s="98"/>
      <c r="BI90" s="34">
        <f t="shared" si="338"/>
        <v>509087.16999999806</v>
      </c>
      <c r="BJ90" s="99">
        <f t="shared" si="338"/>
        <v>63708.11999999918</v>
      </c>
      <c r="BK90" s="99">
        <f t="shared" si="338"/>
        <v>-1388465.7699999996</v>
      </c>
      <c r="BL90" s="99">
        <f t="shared" si="338"/>
        <v>-927148.98000000045</v>
      </c>
      <c r="BM90" s="99">
        <f t="shared" si="338"/>
        <v>-211631.58000000007</v>
      </c>
      <c r="BN90" s="99">
        <f t="shared" si="338"/>
        <v>-700037.35000000149</v>
      </c>
      <c r="BO90" s="99">
        <f t="shared" si="338"/>
        <v>-201119.70000000112</v>
      </c>
      <c r="BP90" s="99">
        <f t="shared" si="338"/>
        <v>-860846.6400000006</v>
      </c>
      <c r="BQ90" s="99">
        <f t="shared" si="338"/>
        <v>-211539.63000000082</v>
      </c>
      <c r="BR90" s="414">
        <f t="shared" si="338"/>
        <v>-273201.5700000003</v>
      </c>
      <c r="BS90" s="437">
        <f t="shared" si="339"/>
        <v>-1793994.0900000036</v>
      </c>
      <c r="BT90" s="99">
        <f t="shared" si="339"/>
        <v>523210.06000000052</v>
      </c>
      <c r="BU90" s="99">
        <f t="shared" si="339"/>
        <v>681571.53000000119</v>
      </c>
      <c r="BV90" s="99">
        <f t="shared" si="339"/>
        <v>789128.51999999955</v>
      </c>
      <c r="BW90" s="99">
        <f t="shared" si="339"/>
        <v>781240.42999999784</v>
      </c>
      <c r="BX90" s="251">
        <f t="shared" si="339"/>
        <v>2378462.1400000006</v>
      </c>
      <c r="BY90" s="251">
        <f t="shared" si="339"/>
        <v>-153055.1400000006</v>
      </c>
      <c r="BZ90" s="251">
        <f t="shared" si="339"/>
        <v>-475538.00999999978</v>
      </c>
      <c r="CA90" s="251">
        <f t="shared" si="339"/>
        <v>1403471.0600000005</v>
      </c>
      <c r="CB90" s="264">
        <f t="shared" si="339"/>
        <v>524299.84999999963</v>
      </c>
      <c r="CC90" s="264">
        <f t="shared" si="340"/>
        <v>361655.20999999903</v>
      </c>
      <c r="CD90" s="394">
        <f t="shared" si="340"/>
        <v>104170.58000000194</v>
      </c>
      <c r="CE90" s="363">
        <f t="shared" si="340"/>
        <v>93815.990000002086</v>
      </c>
      <c r="CF90" s="264">
        <f t="shared" si="340"/>
        <v>337017.58999999799</v>
      </c>
      <c r="CG90" s="264">
        <f t="shared" si="340"/>
        <v>160005.47000000067</v>
      </c>
      <c r="CH90" s="264">
        <f t="shared" si="340"/>
        <v>-11603214.299999999</v>
      </c>
      <c r="CI90" s="264">
        <f t="shared" si="340"/>
        <v>509526.77000000142</v>
      </c>
      <c r="CJ90" s="264">
        <f t="shared" si="340"/>
        <v>115534.34999999963</v>
      </c>
      <c r="CK90" s="264">
        <f t="shared" si="340"/>
        <v>-1210393.7699999996</v>
      </c>
      <c r="CL90" s="264">
        <f t="shared" si="340"/>
        <v>2285957.1899999995</v>
      </c>
      <c r="CM90" s="264">
        <f t="shared" si="341"/>
        <v>685092.31000000052</v>
      </c>
      <c r="CN90" s="264">
        <f t="shared" si="341"/>
        <v>-427009.66000000015</v>
      </c>
      <c r="CO90" s="264">
        <f t="shared" si="341"/>
        <v>1333000.9500000011</v>
      </c>
      <c r="CP90" s="394">
        <f t="shared" si="341"/>
        <v>2126531.3999999985</v>
      </c>
      <c r="CQ90" s="394">
        <f t="shared" si="341"/>
        <v>1628262.4799999986</v>
      </c>
      <c r="CR90" s="394">
        <f t="shared" si="341"/>
        <v>2551659.8200000003</v>
      </c>
      <c r="CS90" s="350"/>
      <c r="CT90" s="158" t="s">
        <v>212</v>
      </c>
    </row>
    <row r="91" spans="1:98" s="37" customFormat="1" x14ac:dyDescent="0.3">
      <c r="A91" s="146"/>
      <c r="B91" s="38" t="s">
        <v>41</v>
      </c>
      <c r="C91" s="96">
        <v>20857286.010000002</v>
      </c>
      <c r="D91" s="97">
        <v>20110145.210000001</v>
      </c>
      <c r="E91" s="97">
        <v>20299340.330000002</v>
      </c>
      <c r="F91" s="97">
        <v>22179095.460000001</v>
      </c>
      <c r="G91" s="97">
        <v>23282353.239999998</v>
      </c>
      <c r="H91" s="97">
        <v>25953974.649999999</v>
      </c>
      <c r="I91" s="97">
        <v>23302965.800000001</v>
      </c>
      <c r="J91" s="97">
        <v>24036473.279999997</v>
      </c>
      <c r="K91" s="97">
        <v>17708933.419999998</v>
      </c>
      <c r="L91" s="98">
        <v>24471420.150000002</v>
      </c>
      <c r="M91" s="97">
        <v>25821195.93</v>
      </c>
      <c r="N91" s="180">
        <v>21394272.43</v>
      </c>
      <c r="O91" s="165">
        <v>21338709.02</v>
      </c>
      <c r="P91" s="180">
        <v>20745934.140000001</v>
      </c>
      <c r="Q91" s="165">
        <v>18693492.979999997</v>
      </c>
      <c r="R91" s="180">
        <v>21107861.690000001</v>
      </c>
      <c r="S91" s="165">
        <v>24576535.469999999</v>
      </c>
      <c r="T91" s="234">
        <v>23427879.23</v>
      </c>
      <c r="U91" s="233">
        <v>22445615.539999999</v>
      </c>
      <c r="V91" s="233">
        <v>21971611.09</v>
      </c>
      <c r="W91" s="233">
        <v>18969456.370000001</v>
      </c>
      <c r="X91" s="98">
        <v>23383173.82</v>
      </c>
      <c r="Y91" s="233">
        <v>22159195.630000003</v>
      </c>
      <c r="Z91" s="233">
        <v>20869782.82</v>
      </c>
      <c r="AA91" s="233">
        <v>24194313.579999998</v>
      </c>
      <c r="AB91" s="233">
        <v>21221635.039999999</v>
      </c>
      <c r="AC91" s="233">
        <v>20164642.259999998</v>
      </c>
      <c r="AD91" s="233">
        <v>23446176.09</v>
      </c>
      <c r="AE91" s="233">
        <v>23618298.379999999</v>
      </c>
      <c r="AF91" s="233">
        <v>23720728.399999999</v>
      </c>
      <c r="AG91" s="233">
        <v>25689859.439999998</v>
      </c>
      <c r="AH91" s="233">
        <v>21028694.07</v>
      </c>
      <c r="AI91" s="233">
        <v>20331728.57</v>
      </c>
      <c r="AJ91" s="195">
        <v>22331603.619999997</v>
      </c>
      <c r="AK91" s="208">
        <v>23372028.859999999</v>
      </c>
      <c r="AL91" s="208">
        <v>22495713.010000002</v>
      </c>
      <c r="AM91" s="208">
        <v>23362677.080000002</v>
      </c>
      <c r="AN91" s="208">
        <v>1168225.43</v>
      </c>
      <c r="AO91" s="208">
        <v>21617941.149999999</v>
      </c>
      <c r="AP91" s="208">
        <v>25297258.640000001</v>
      </c>
      <c r="AQ91" s="158">
        <v>24076630.93</v>
      </c>
      <c r="AR91" s="208">
        <v>26630539.370000001</v>
      </c>
      <c r="AS91" s="208">
        <v>27007524.68</v>
      </c>
      <c r="AT91" s="208">
        <v>20741063.91</v>
      </c>
      <c r="AU91" s="208">
        <v>22803850.830000002</v>
      </c>
      <c r="AV91" s="98">
        <v>26964363.16</v>
      </c>
      <c r="AW91" s="300">
        <v>24411109.27</v>
      </c>
      <c r="AX91" s="208">
        <v>27703059.449999999</v>
      </c>
      <c r="AY91" s="208"/>
      <c r="AZ91" s="208"/>
      <c r="BA91" s="208"/>
      <c r="BB91" s="208"/>
      <c r="BC91" s="158"/>
      <c r="BD91" s="208"/>
      <c r="BE91" s="208"/>
      <c r="BF91" s="208"/>
      <c r="BG91" s="208"/>
      <c r="BH91" s="98"/>
      <c r="BI91" s="34">
        <f t="shared" si="338"/>
        <v>481423.00999999791</v>
      </c>
      <c r="BJ91" s="99">
        <f t="shared" si="338"/>
        <v>635788.9299999997</v>
      </c>
      <c r="BK91" s="99">
        <f t="shared" si="338"/>
        <v>-1605847.3500000052</v>
      </c>
      <c r="BL91" s="99">
        <f t="shared" si="338"/>
        <v>-1071233.7699999996</v>
      </c>
      <c r="BM91" s="99">
        <f t="shared" si="338"/>
        <v>1294182.2300000004</v>
      </c>
      <c r="BN91" s="99">
        <f t="shared" si="338"/>
        <v>-2526095.4199999981</v>
      </c>
      <c r="BO91" s="99">
        <f t="shared" si="338"/>
        <v>-857350.26000000164</v>
      </c>
      <c r="BP91" s="99">
        <f t="shared" si="338"/>
        <v>-2064862.1899999976</v>
      </c>
      <c r="BQ91" s="99">
        <f t="shared" si="338"/>
        <v>1260522.950000003</v>
      </c>
      <c r="BR91" s="414">
        <f t="shared" si="338"/>
        <v>-1088246.3300000019</v>
      </c>
      <c r="BS91" s="437">
        <f t="shared" si="339"/>
        <v>-3662000.299999997</v>
      </c>
      <c r="BT91" s="99">
        <f t="shared" si="339"/>
        <v>-524489.6099999994</v>
      </c>
      <c r="BU91" s="99">
        <f t="shared" si="339"/>
        <v>2855604.5599999987</v>
      </c>
      <c r="BV91" s="99">
        <f t="shared" si="339"/>
        <v>475700.89999999851</v>
      </c>
      <c r="BW91" s="99">
        <f t="shared" si="339"/>
        <v>1471149.2800000012</v>
      </c>
      <c r="BX91" s="251">
        <f t="shared" si="339"/>
        <v>2338314.3999999985</v>
      </c>
      <c r="BY91" s="251">
        <f t="shared" si="339"/>
        <v>-958237.08999999985</v>
      </c>
      <c r="BZ91" s="251">
        <f t="shared" si="339"/>
        <v>292849.16999999806</v>
      </c>
      <c r="CA91" s="251">
        <f t="shared" si="339"/>
        <v>3244243.8999999985</v>
      </c>
      <c r="CB91" s="264">
        <f t="shared" si="339"/>
        <v>-942917.01999999955</v>
      </c>
      <c r="CC91" s="264">
        <f t="shared" si="340"/>
        <v>1362272.1999999993</v>
      </c>
      <c r="CD91" s="394">
        <f t="shared" si="340"/>
        <v>-1051570.200000003</v>
      </c>
      <c r="CE91" s="363">
        <f t="shared" si="340"/>
        <v>1212833.2299999967</v>
      </c>
      <c r="CF91" s="264">
        <f t="shared" si="340"/>
        <v>1625930.1900000013</v>
      </c>
      <c r="CG91" s="264">
        <f t="shared" si="340"/>
        <v>-831636.49999999627</v>
      </c>
      <c r="CH91" s="264">
        <f t="shared" si="340"/>
        <v>-20053409.609999999</v>
      </c>
      <c r="CI91" s="264">
        <f t="shared" si="340"/>
        <v>1453298.8900000006</v>
      </c>
      <c r="CJ91" s="264">
        <f t="shared" si="340"/>
        <v>1851082.5500000007</v>
      </c>
      <c r="CK91" s="264">
        <f t="shared" si="340"/>
        <v>458332.55000000075</v>
      </c>
      <c r="CL91" s="264">
        <f t="shared" si="340"/>
        <v>2909810.9700000025</v>
      </c>
      <c r="CM91" s="264">
        <f t="shared" si="341"/>
        <v>1317665.2400000021</v>
      </c>
      <c r="CN91" s="264">
        <f t="shared" si="341"/>
        <v>-287630.16000000015</v>
      </c>
      <c r="CO91" s="264">
        <f t="shared" si="341"/>
        <v>2472122.2600000016</v>
      </c>
      <c r="CP91" s="394">
        <f t="shared" si="341"/>
        <v>4632759.5400000028</v>
      </c>
      <c r="CQ91" s="394">
        <f t="shared" si="341"/>
        <v>1039080.4100000001</v>
      </c>
      <c r="CR91" s="394">
        <f t="shared" si="341"/>
        <v>5207346.4399999976</v>
      </c>
      <c r="CS91" s="350"/>
      <c r="CT91" s="158" t="s">
        <v>212</v>
      </c>
    </row>
    <row r="92" spans="1:98" s="130" customFormat="1" x14ac:dyDescent="0.3">
      <c r="A92" s="147"/>
      <c r="B92" s="38" t="s">
        <v>42</v>
      </c>
      <c r="C92" s="131">
        <f>SUM(C87:C91)</f>
        <v>85141340.969999999</v>
      </c>
      <c r="D92" s="132">
        <f t="shared" ref="D92:CT106" si="342">SUM(D87:D91)</f>
        <v>73236123.310000002</v>
      </c>
      <c r="E92" s="132">
        <f t="shared" si="342"/>
        <v>71548696.870000005</v>
      </c>
      <c r="F92" s="132">
        <f t="shared" si="342"/>
        <v>72649687.980000004</v>
      </c>
      <c r="G92" s="132">
        <f t="shared" si="342"/>
        <v>94275699.549999997</v>
      </c>
      <c r="H92" s="132">
        <f t="shared" si="342"/>
        <v>101618361.77000001</v>
      </c>
      <c r="I92" s="132">
        <f t="shared" si="342"/>
        <v>84105163.25</v>
      </c>
      <c r="J92" s="132">
        <f t="shared" si="342"/>
        <v>76127482.290000007</v>
      </c>
      <c r="K92" s="132">
        <f t="shared" si="342"/>
        <v>63858136.429999992</v>
      </c>
      <c r="L92" s="134">
        <f t="shared" si="342"/>
        <v>86271277.540000007</v>
      </c>
      <c r="M92" s="132">
        <f t="shared" si="342"/>
        <v>100042866.78999999</v>
      </c>
      <c r="N92" s="181">
        <f t="shared" si="342"/>
        <v>80959419.450000003</v>
      </c>
      <c r="O92" s="181">
        <f t="shared" si="342"/>
        <v>84832790.829999998</v>
      </c>
      <c r="P92" s="181">
        <f t="shared" si="342"/>
        <v>79602818.879999995</v>
      </c>
      <c r="Q92" s="181">
        <f t="shared" si="342"/>
        <v>70656117.129999995</v>
      </c>
      <c r="R92" s="181">
        <f t="shared" si="342"/>
        <v>78601095.820000008</v>
      </c>
      <c r="S92" s="181">
        <f t="shared" si="342"/>
        <v>103241094.03</v>
      </c>
      <c r="T92" s="181">
        <f t="shared" si="342"/>
        <v>107423747.48</v>
      </c>
      <c r="U92" s="181">
        <f t="shared" si="342"/>
        <v>87985491.800000012</v>
      </c>
      <c r="V92" s="181">
        <f t="shared" si="342"/>
        <v>74153825.600000009</v>
      </c>
      <c r="W92" s="181">
        <f t="shared" si="342"/>
        <v>68367386.75999999</v>
      </c>
      <c r="X92" s="134">
        <f t="shared" si="342"/>
        <v>90117013.789999992</v>
      </c>
      <c r="Y92" s="181">
        <f t="shared" si="342"/>
        <v>96938889.859999985</v>
      </c>
      <c r="Z92" s="181">
        <f t="shared" si="342"/>
        <v>89346189.25</v>
      </c>
      <c r="AA92" s="181">
        <f t="shared" si="342"/>
        <v>94841870.379999995</v>
      </c>
      <c r="AB92" s="181">
        <f t="shared" si="342"/>
        <v>79563931.599999994</v>
      </c>
      <c r="AC92" s="181">
        <f t="shared" si="342"/>
        <v>70741640.199999988</v>
      </c>
      <c r="AD92" s="181">
        <f t="shared" si="342"/>
        <v>89789591.489999995</v>
      </c>
      <c r="AE92" s="181">
        <f t="shared" si="342"/>
        <v>97897985.379999995</v>
      </c>
      <c r="AF92" s="181">
        <f t="shared" si="342"/>
        <v>99254456.729999989</v>
      </c>
      <c r="AG92" s="181">
        <f t="shared" si="342"/>
        <v>102629922.03</v>
      </c>
      <c r="AH92" s="181">
        <f t="shared" si="342"/>
        <v>73495937.979999989</v>
      </c>
      <c r="AI92" s="181">
        <f t="shared" si="342"/>
        <v>72670717.469999999</v>
      </c>
      <c r="AJ92" s="324">
        <f t="shared" si="342"/>
        <v>90774217.340000004</v>
      </c>
      <c r="AK92" s="191">
        <f t="shared" si="342"/>
        <v>99705785.410000011</v>
      </c>
      <c r="AL92" s="191">
        <f t="shared" si="342"/>
        <v>97603695.710000008</v>
      </c>
      <c r="AM92" s="191">
        <f t="shared" si="342"/>
        <v>97781299.579999998</v>
      </c>
      <c r="AN92" s="191">
        <f t="shared" si="342"/>
        <v>5124263.3999999994</v>
      </c>
      <c r="AO92" s="191">
        <f t="shared" si="342"/>
        <v>76901602.669999987</v>
      </c>
      <c r="AP92" s="191">
        <f t="shared" si="342"/>
        <v>91960508.540000007</v>
      </c>
      <c r="AQ92" s="191">
        <f t="shared" si="342"/>
        <v>97056639.340000004</v>
      </c>
      <c r="AR92" s="191">
        <f t="shared" si="342"/>
        <v>124201838.59999999</v>
      </c>
      <c r="AS92" s="191">
        <f t="shared" si="342"/>
        <v>106485957.33000001</v>
      </c>
      <c r="AT92" s="191">
        <f t="shared" si="342"/>
        <v>75133836.989999995</v>
      </c>
      <c r="AU92" s="191">
        <f t="shared" si="342"/>
        <v>80530714.650000006</v>
      </c>
      <c r="AV92" s="441">
        <f t="shared" si="342"/>
        <v>108123881.55</v>
      </c>
      <c r="AW92" s="191">
        <f>SUM(AW87:AW91)</f>
        <v>116004953.13</v>
      </c>
      <c r="AX92" s="191">
        <f>SUM(AX87:AX91)</f>
        <v>119279962.45</v>
      </c>
      <c r="AY92" s="191"/>
      <c r="AZ92" s="191"/>
      <c r="BA92" s="191"/>
      <c r="BB92" s="191"/>
      <c r="BC92" s="191"/>
      <c r="BD92" s="191"/>
      <c r="BE92" s="191"/>
      <c r="BF92" s="191"/>
      <c r="BG92" s="191"/>
      <c r="BH92" s="191"/>
      <c r="BI92" s="133">
        <f t="shared" si="342"/>
        <v>-308550.13999999687</v>
      </c>
      <c r="BJ92" s="135">
        <f t="shared" ref="BJ92:BL92" si="343">SUM(BJ87:BJ91)</f>
        <v>6366695.5699999966</v>
      </c>
      <c r="BK92" s="135">
        <f t="shared" si="343"/>
        <v>-892579.74000000674</v>
      </c>
      <c r="BL92" s="135">
        <f t="shared" si="343"/>
        <v>5951407.839999998</v>
      </c>
      <c r="BM92" s="135">
        <f t="shared" ref="BM92" si="344">SUM(BM87:BM91)</f>
        <v>8965394.4799999967</v>
      </c>
      <c r="BN92" s="135">
        <f t="shared" ref="BN92:BV92" si="345">SUM(BN87:BN91)</f>
        <v>5805385.7099999916</v>
      </c>
      <c r="BO92" s="135">
        <f t="shared" si="345"/>
        <v>3880328.5499999961</v>
      </c>
      <c r="BP92" s="135">
        <f t="shared" si="345"/>
        <v>-1973656.6899999976</v>
      </c>
      <c r="BQ92" s="135">
        <f t="shared" si="345"/>
        <v>4509250.330000001</v>
      </c>
      <c r="BR92" s="415">
        <f t="shared" si="345"/>
        <v>3845736.2499999991</v>
      </c>
      <c r="BS92" s="438">
        <f t="shared" si="345"/>
        <v>-3103976.929999995</v>
      </c>
      <c r="BT92" s="135">
        <f t="shared" si="345"/>
        <v>8386769.8000000007</v>
      </c>
      <c r="BU92" s="135">
        <f t="shared" si="345"/>
        <v>10009079.549999991</v>
      </c>
      <c r="BV92" s="135">
        <f t="shared" si="345"/>
        <v>-38887.280000000261</v>
      </c>
      <c r="BW92" s="135">
        <f t="shared" ref="BW92:BX92" si="346">SUM(BW87:BW91)</f>
        <v>85523.069999999832</v>
      </c>
      <c r="BX92" s="252">
        <f t="shared" si="346"/>
        <v>11188495.670000002</v>
      </c>
      <c r="BY92" s="252">
        <f t="shared" ref="BY92:BZ92" si="347">SUM(BY87:BY91)</f>
        <v>-5343108.6499999957</v>
      </c>
      <c r="BZ92" s="252">
        <f t="shared" si="347"/>
        <v>-8169290.7499999944</v>
      </c>
      <c r="CA92" s="252">
        <f t="shared" ref="CA92:CB92" si="348">SUM(CA87:CA91)</f>
        <v>14644430.229999997</v>
      </c>
      <c r="CB92" s="277">
        <f t="shared" si="348"/>
        <v>-657887.62000000011</v>
      </c>
      <c r="CC92" s="277">
        <f t="shared" ref="CC92:CE92" si="349">SUM(CC87:CC91)</f>
        <v>4303330.709999999</v>
      </c>
      <c r="CD92" s="395">
        <f t="shared" si="349"/>
        <v>657203.55000000354</v>
      </c>
      <c r="CE92" s="364">
        <f t="shared" si="349"/>
        <v>2766895.5500000007</v>
      </c>
      <c r="CF92" s="277">
        <f t="shared" ref="CF92:CG92" si="350">SUM(CF87:CF91)</f>
        <v>8257506.4599999962</v>
      </c>
      <c r="CG92" s="277">
        <f t="shared" si="350"/>
        <v>2939429.2000000142</v>
      </c>
      <c r="CH92" s="277">
        <f t="shared" ref="CH92" si="351">SUM(CH87:CH91)</f>
        <v>-74439668.199999988</v>
      </c>
      <c r="CI92" s="277">
        <f t="shared" ref="CI92" si="352">SUM(CI87:CI91)</f>
        <v>6159962.4700000025</v>
      </c>
      <c r="CJ92" s="277">
        <f t="shared" ref="CJ92" si="353">SUM(CJ87:CJ91)</f>
        <v>2170917.0500000026</v>
      </c>
      <c r="CK92" s="277">
        <f t="shared" ref="CK92" si="354">SUM(CK87:CK91)</f>
        <v>-841346.04</v>
      </c>
      <c r="CL92" s="277">
        <f t="shared" ref="CL92" si="355">SUM(CL87:CL91)</f>
        <v>24947381.870000001</v>
      </c>
      <c r="CM92" s="277">
        <f t="shared" ref="CM92" si="356">SUM(CM87:CM91)</f>
        <v>3856035.299999998</v>
      </c>
      <c r="CN92" s="277">
        <f t="shared" ref="CN92" si="357">SUM(CN87:CN91)</f>
        <v>1637899.0099999984</v>
      </c>
      <c r="CO92" s="277">
        <f t="shared" ref="CO92" si="358">SUM(CO87:CO91)</f>
        <v>7859997.1800000006</v>
      </c>
      <c r="CP92" s="395">
        <f t="shared" ref="CP92" si="359">SUM(CP87:CP91)</f>
        <v>17349664.209999993</v>
      </c>
      <c r="CQ92" s="395">
        <f t="shared" ref="CQ92:CR92" si="360">SUM(CQ87:CQ91)</f>
        <v>16299167.719999995</v>
      </c>
      <c r="CR92" s="395">
        <f t="shared" si="360"/>
        <v>21676266.739999995</v>
      </c>
      <c r="CS92" s="351"/>
      <c r="CT92" s="133">
        <f t="shared" si="342"/>
        <v>0</v>
      </c>
    </row>
    <row r="93" spans="1:98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6"/>
      <c r="V93" s="206"/>
      <c r="W93" s="206"/>
      <c r="X93" s="48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48"/>
      <c r="AK93" s="299"/>
      <c r="AL93" s="299"/>
      <c r="AM93" s="299"/>
      <c r="AN93" s="299"/>
      <c r="AO93" s="299"/>
      <c r="AP93" s="299"/>
      <c r="AQ93" s="49"/>
      <c r="AR93" s="299"/>
      <c r="AS93" s="299"/>
      <c r="AT93" s="299"/>
      <c r="AU93" s="299"/>
      <c r="AV93" s="316"/>
      <c r="AW93" s="299"/>
      <c r="AX93" s="299"/>
      <c r="AY93" s="299"/>
      <c r="AZ93" s="299"/>
      <c r="BA93" s="299"/>
      <c r="BB93" s="299"/>
      <c r="BC93" s="49"/>
      <c r="BD93" s="299"/>
      <c r="BE93" s="299"/>
      <c r="BF93" s="299"/>
      <c r="BG93" s="299"/>
      <c r="BH93" s="316"/>
      <c r="BI93" s="49"/>
      <c r="BJ93" s="50"/>
      <c r="BK93" s="50"/>
      <c r="BL93" s="50"/>
      <c r="BM93" s="50"/>
      <c r="BN93" s="50"/>
      <c r="BO93" s="50"/>
      <c r="BP93" s="50"/>
      <c r="BQ93" s="50"/>
      <c r="BR93" s="412"/>
      <c r="BS93" s="435"/>
      <c r="BT93" s="50"/>
      <c r="BU93" s="50"/>
      <c r="BV93" s="50"/>
      <c r="BW93" s="50"/>
      <c r="BX93" s="249"/>
      <c r="BY93" s="249"/>
      <c r="BZ93" s="249"/>
      <c r="CA93" s="249"/>
      <c r="CB93" s="275"/>
      <c r="CC93" s="275"/>
      <c r="CD93" s="392"/>
      <c r="CE93" s="361"/>
      <c r="CF93" s="275"/>
      <c r="CG93" s="275"/>
      <c r="CH93" s="275"/>
      <c r="CI93" s="275"/>
      <c r="CJ93" s="275"/>
      <c r="CK93" s="275"/>
      <c r="CL93" s="275"/>
      <c r="CM93" s="275"/>
      <c r="CN93" s="275"/>
      <c r="CO93" s="275"/>
      <c r="CP93" s="392"/>
      <c r="CQ93" s="392"/>
      <c r="CR93" s="392"/>
      <c r="CS93" s="350"/>
      <c r="CT93" s="49"/>
    </row>
    <row r="94" spans="1:98" s="37" customFormat="1" x14ac:dyDescent="0.3">
      <c r="A94" s="146"/>
      <c r="B94" s="38" t="s">
        <v>37</v>
      </c>
      <c r="C94" s="96">
        <v>136615277.87</v>
      </c>
      <c r="D94" s="97">
        <v>113522792.25</v>
      </c>
      <c r="E94" s="97">
        <v>107217099.41</v>
      </c>
      <c r="F94" s="97">
        <v>105901055.3</v>
      </c>
      <c r="G94" s="97">
        <v>152905018.88999999</v>
      </c>
      <c r="H94" s="97">
        <v>164748410.83000001</v>
      </c>
      <c r="I94" s="97">
        <v>132912152.45999999</v>
      </c>
      <c r="J94" s="97">
        <v>116238668.70999999</v>
      </c>
      <c r="K94" s="97">
        <v>107835780.77</v>
      </c>
      <c r="L94" s="98">
        <v>149365514.99000001</v>
      </c>
      <c r="M94" s="97">
        <v>179762332.13</v>
      </c>
      <c r="N94" s="97">
        <v>145364619.34</v>
      </c>
      <c r="O94" s="97">
        <v>147424398.63</v>
      </c>
      <c r="P94" s="97">
        <v>145393029.94</v>
      </c>
      <c r="Q94" s="97">
        <v>132043837.84999999</v>
      </c>
      <c r="R94" s="161">
        <v>138780871.22999999</v>
      </c>
      <c r="S94" s="97">
        <v>190291364.81999999</v>
      </c>
      <c r="T94" s="97">
        <v>208163997.15000001</v>
      </c>
      <c r="U94" s="208">
        <v>159484007.78999999</v>
      </c>
      <c r="V94" s="208">
        <v>123615601</v>
      </c>
      <c r="W94" s="208">
        <v>159484007.78999999</v>
      </c>
      <c r="X94" s="98">
        <v>157966689.47</v>
      </c>
      <c r="Y94" s="208">
        <v>176638799</v>
      </c>
      <c r="Z94" s="208">
        <v>160244567</v>
      </c>
      <c r="AA94" s="208">
        <v>170443196.05000001</v>
      </c>
      <c r="AB94" s="208">
        <v>139335858.25</v>
      </c>
      <c r="AC94" s="208">
        <v>123599232.31</v>
      </c>
      <c r="AD94" s="208">
        <v>149167703.37</v>
      </c>
      <c r="AE94" s="208">
        <v>175125648</v>
      </c>
      <c r="AF94" s="208">
        <v>178275492.31</v>
      </c>
      <c r="AG94" s="208">
        <v>183348501</v>
      </c>
      <c r="AH94" s="208">
        <v>126969814</v>
      </c>
      <c r="AI94" s="208">
        <v>130285497</v>
      </c>
      <c r="AJ94" s="98">
        <v>170972268</v>
      </c>
      <c r="AK94" s="300">
        <v>186415812</v>
      </c>
      <c r="AL94" s="300">
        <v>183182183</v>
      </c>
      <c r="AM94" s="300">
        <v>175452696</v>
      </c>
      <c r="AN94" s="300">
        <v>136661549</v>
      </c>
      <c r="AO94" s="300">
        <v>121581809</v>
      </c>
      <c r="AP94" s="300">
        <v>148125574</v>
      </c>
      <c r="AQ94" s="63">
        <v>174599844</v>
      </c>
      <c r="AR94" s="300">
        <v>228483880</v>
      </c>
      <c r="AS94" s="300">
        <v>182321063</v>
      </c>
      <c r="AT94" s="300">
        <v>119069228</v>
      </c>
      <c r="AU94" s="300">
        <v>8892776</v>
      </c>
      <c r="AV94" s="318">
        <v>52154164</v>
      </c>
      <c r="AW94" s="300">
        <v>40431406</v>
      </c>
      <c r="AX94" s="300">
        <v>36310686</v>
      </c>
      <c r="AY94" s="300"/>
      <c r="AZ94" s="300"/>
      <c r="BA94" s="300"/>
      <c r="BB94" s="300"/>
      <c r="BC94" s="63"/>
      <c r="BD94" s="300"/>
      <c r="BE94" s="300"/>
      <c r="BF94" s="300"/>
      <c r="BG94" s="300"/>
      <c r="BH94" s="318"/>
      <c r="BI94" s="34">
        <f t="shared" ref="BI94:BR98" si="361">O94-C94</f>
        <v>10809120.75999999</v>
      </c>
      <c r="BJ94" s="99">
        <f t="shared" si="361"/>
        <v>31870237.689999998</v>
      </c>
      <c r="BK94" s="99">
        <f t="shared" si="361"/>
        <v>24826738.439999998</v>
      </c>
      <c r="BL94" s="99">
        <f t="shared" si="361"/>
        <v>32879815.929999992</v>
      </c>
      <c r="BM94" s="99">
        <f t="shared" si="361"/>
        <v>37386345.930000007</v>
      </c>
      <c r="BN94" s="99">
        <f t="shared" si="361"/>
        <v>43415586.319999993</v>
      </c>
      <c r="BO94" s="99">
        <f t="shared" si="361"/>
        <v>26571855.329999998</v>
      </c>
      <c r="BP94" s="99">
        <f t="shared" si="361"/>
        <v>7376932.2900000066</v>
      </c>
      <c r="BQ94" s="99">
        <f t="shared" si="361"/>
        <v>51648227.019999996</v>
      </c>
      <c r="BR94" s="414">
        <f t="shared" si="361"/>
        <v>8601174.4799999893</v>
      </c>
      <c r="BS94" s="437">
        <f t="shared" ref="BS94:CB98" si="362">Y94-M94</f>
        <v>-3123533.1299999952</v>
      </c>
      <c r="BT94" s="99">
        <f t="shared" si="362"/>
        <v>14879947.659999996</v>
      </c>
      <c r="BU94" s="99">
        <f t="shared" si="362"/>
        <v>23018797.420000017</v>
      </c>
      <c r="BV94" s="99">
        <f t="shared" si="362"/>
        <v>-6057171.6899999976</v>
      </c>
      <c r="BW94" s="99">
        <f t="shared" si="362"/>
        <v>-8444605.5399999917</v>
      </c>
      <c r="BX94" s="251">
        <f t="shared" si="362"/>
        <v>10386832.140000015</v>
      </c>
      <c r="BY94" s="251">
        <f t="shared" si="362"/>
        <v>-15165716.819999993</v>
      </c>
      <c r="BZ94" s="251">
        <f t="shared" si="362"/>
        <v>-29888504.840000004</v>
      </c>
      <c r="CA94" s="251">
        <f t="shared" si="362"/>
        <v>23864493.210000008</v>
      </c>
      <c r="CB94" s="264">
        <f t="shared" si="362"/>
        <v>3354213</v>
      </c>
      <c r="CC94" s="264">
        <f t="shared" ref="CC94:CL98" si="363">AI94-W94</f>
        <v>-29198510.789999992</v>
      </c>
      <c r="CD94" s="394">
        <f t="shared" si="363"/>
        <v>13005578.530000001</v>
      </c>
      <c r="CE94" s="363">
        <f t="shared" si="363"/>
        <v>9777013</v>
      </c>
      <c r="CF94" s="264">
        <f t="shared" si="363"/>
        <v>22937616</v>
      </c>
      <c r="CG94" s="264">
        <f t="shared" si="363"/>
        <v>5009499.9499999881</v>
      </c>
      <c r="CH94" s="264">
        <f t="shared" si="363"/>
        <v>-2674309.25</v>
      </c>
      <c r="CI94" s="264">
        <f t="shared" si="363"/>
        <v>-2017423.3100000024</v>
      </c>
      <c r="CJ94" s="264">
        <f t="shared" si="363"/>
        <v>-1042129.3700000048</v>
      </c>
      <c r="CK94" s="264">
        <f t="shared" si="363"/>
        <v>-525804</v>
      </c>
      <c r="CL94" s="264">
        <f t="shared" si="363"/>
        <v>50208387.689999998</v>
      </c>
      <c r="CM94" s="264">
        <f t="shared" ref="CM94:CR98" si="364">AS94-AG94</f>
        <v>-1027438</v>
      </c>
      <c r="CN94" s="264">
        <f t="shared" si="364"/>
        <v>-7900586</v>
      </c>
      <c r="CO94" s="264">
        <f t="shared" si="364"/>
        <v>-121392721</v>
      </c>
      <c r="CP94" s="394">
        <f t="shared" si="364"/>
        <v>-118818104</v>
      </c>
      <c r="CQ94" s="394">
        <f t="shared" si="364"/>
        <v>-145984406</v>
      </c>
      <c r="CR94" s="394">
        <f t="shared" si="364"/>
        <v>-146871497</v>
      </c>
      <c r="CS94" s="350"/>
      <c r="CT94" s="63">
        <f>IF(ISERROR(GETPIVOTDATA("VALUE",'CSS WK pvt'!$I$2,"DT_FILE",CT$8,"CD_CO",CT$6,"TRIM_CAT",TRIM(B94),"TRIM_LINE",A93))=TRUE,0,GETPIVOTDATA("VALUE",'CSS WK pvt'!$I$2,"DT_FILE",CT$8,"CD_CO",CT$6,"TRIM_CAT",TRIM(B94),"TRIM_LINE",A93))</f>
        <v>36310686</v>
      </c>
    </row>
    <row r="95" spans="1:98" s="37" customFormat="1" x14ac:dyDescent="0.3">
      <c r="A95" s="146"/>
      <c r="B95" s="38" t="s">
        <v>38</v>
      </c>
      <c r="C95" s="96">
        <v>13658329.609999999</v>
      </c>
      <c r="D95" s="97">
        <v>11423048.16</v>
      </c>
      <c r="E95" s="97">
        <v>10110542</v>
      </c>
      <c r="F95" s="97">
        <v>9835170.1400000006</v>
      </c>
      <c r="G95" s="97">
        <v>12789822.609999999</v>
      </c>
      <c r="H95" s="97">
        <v>13828299.42</v>
      </c>
      <c r="I95" s="97">
        <v>11569959.48</v>
      </c>
      <c r="J95" s="97">
        <v>10767793.119999999</v>
      </c>
      <c r="K95" s="97">
        <v>10142563.34</v>
      </c>
      <c r="L95" s="98">
        <v>13541160.380000001</v>
      </c>
      <c r="M95" s="97">
        <v>16179858.140000001</v>
      </c>
      <c r="N95" s="97">
        <v>12961985.449999999</v>
      </c>
      <c r="O95" s="97">
        <v>12612806.470000001</v>
      </c>
      <c r="P95" s="97">
        <v>12838308.789999999</v>
      </c>
      <c r="Q95" s="97">
        <v>11551379.26</v>
      </c>
      <c r="R95" s="161">
        <v>11638475.42</v>
      </c>
      <c r="S95" s="97">
        <v>15718009.130000001</v>
      </c>
      <c r="T95" s="97">
        <v>16175504.869999999</v>
      </c>
      <c r="U95" s="208">
        <v>12629663.130000001</v>
      </c>
      <c r="V95" s="208">
        <v>9731471</v>
      </c>
      <c r="W95" s="208">
        <v>12629663.130000001</v>
      </c>
      <c r="X95" s="98">
        <v>13660342.5</v>
      </c>
      <c r="Y95" s="208">
        <v>15505496</v>
      </c>
      <c r="Z95" s="208">
        <v>15108007</v>
      </c>
      <c r="AA95" s="208">
        <v>16843468.82</v>
      </c>
      <c r="AB95" s="208">
        <v>13673156.83</v>
      </c>
      <c r="AC95" s="208">
        <v>12473724.859999999</v>
      </c>
      <c r="AD95" s="208">
        <v>14167114.85</v>
      </c>
      <c r="AE95" s="208">
        <v>15704200</v>
      </c>
      <c r="AF95" s="208">
        <v>14919140.460000001</v>
      </c>
      <c r="AG95" s="208">
        <v>14795665</v>
      </c>
      <c r="AH95" s="208">
        <v>10476864</v>
      </c>
      <c r="AI95" s="208">
        <v>9037155</v>
      </c>
      <c r="AJ95" s="98">
        <v>13080739</v>
      </c>
      <c r="AK95" s="300">
        <v>12800335</v>
      </c>
      <c r="AL95" s="300">
        <v>13691908</v>
      </c>
      <c r="AM95" s="300">
        <v>14342367</v>
      </c>
      <c r="AN95" s="300">
        <v>12216942</v>
      </c>
      <c r="AO95" s="300">
        <v>11217952</v>
      </c>
      <c r="AP95" s="300">
        <v>12424379</v>
      </c>
      <c r="AQ95" s="63">
        <v>14512435</v>
      </c>
      <c r="AR95" s="300">
        <v>18735629</v>
      </c>
      <c r="AS95" s="300">
        <v>15319359</v>
      </c>
      <c r="AT95" s="300">
        <v>10656659</v>
      </c>
      <c r="AU95" s="300">
        <v>788462</v>
      </c>
      <c r="AV95" s="318">
        <v>5019926</v>
      </c>
      <c r="AW95" s="300">
        <v>4737625</v>
      </c>
      <c r="AX95" s="300">
        <v>4514816</v>
      </c>
      <c r="AY95" s="300"/>
      <c r="AZ95" s="300"/>
      <c r="BA95" s="300"/>
      <c r="BB95" s="300"/>
      <c r="BC95" s="63"/>
      <c r="BD95" s="300"/>
      <c r="BE95" s="300"/>
      <c r="BF95" s="300"/>
      <c r="BG95" s="300"/>
      <c r="BH95" s="318"/>
      <c r="BI95" s="34">
        <f t="shared" si="361"/>
        <v>-1045523.1399999987</v>
      </c>
      <c r="BJ95" s="99">
        <f t="shared" si="361"/>
        <v>1415260.629999999</v>
      </c>
      <c r="BK95" s="99">
        <f t="shared" si="361"/>
        <v>1440837.2599999998</v>
      </c>
      <c r="BL95" s="99">
        <f t="shared" si="361"/>
        <v>1803305.2799999993</v>
      </c>
      <c r="BM95" s="99">
        <f t="shared" si="361"/>
        <v>2928186.5200000014</v>
      </c>
      <c r="BN95" s="99">
        <f t="shared" si="361"/>
        <v>2347205.4499999993</v>
      </c>
      <c r="BO95" s="99">
        <f t="shared" si="361"/>
        <v>1059703.6500000004</v>
      </c>
      <c r="BP95" s="99">
        <f t="shared" si="361"/>
        <v>-1036322.1199999992</v>
      </c>
      <c r="BQ95" s="99">
        <f t="shared" si="361"/>
        <v>2487099.790000001</v>
      </c>
      <c r="BR95" s="414">
        <f t="shared" si="361"/>
        <v>119182.11999999918</v>
      </c>
      <c r="BS95" s="437">
        <f t="shared" si="362"/>
        <v>-674362.1400000006</v>
      </c>
      <c r="BT95" s="99">
        <f t="shared" si="362"/>
        <v>2146021.5500000007</v>
      </c>
      <c r="BU95" s="99">
        <f t="shared" si="362"/>
        <v>4230662.3499999996</v>
      </c>
      <c r="BV95" s="99">
        <f t="shared" si="362"/>
        <v>834848.04000000097</v>
      </c>
      <c r="BW95" s="99">
        <f t="shared" si="362"/>
        <v>922345.59999999963</v>
      </c>
      <c r="BX95" s="251">
        <f t="shared" si="362"/>
        <v>2528639.4299999997</v>
      </c>
      <c r="BY95" s="251">
        <f t="shared" si="362"/>
        <v>-13809.13000000082</v>
      </c>
      <c r="BZ95" s="251">
        <f t="shared" si="362"/>
        <v>-1256364.4099999983</v>
      </c>
      <c r="CA95" s="251">
        <f t="shared" si="362"/>
        <v>2166001.8699999992</v>
      </c>
      <c r="CB95" s="264">
        <f t="shared" si="362"/>
        <v>745393</v>
      </c>
      <c r="CC95" s="264">
        <f t="shared" si="363"/>
        <v>-3592508.1300000008</v>
      </c>
      <c r="CD95" s="394">
        <f t="shared" si="363"/>
        <v>-579603.5</v>
      </c>
      <c r="CE95" s="363">
        <f t="shared" si="363"/>
        <v>-2705161</v>
      </c>
      <c r="CF95" s="264">
        <f t="shared" si="363"/>
        <v>-1416099</v>
      </c>
      <c r="CG95" s="264">
        <f t="shared" si="363"/>
        <v>-2501101.8200000003</v>
      </c>
      <c r="CH95" s="264">
        <f t="shared" si="363"/>
        <v>-1456214.83</v>
      </c>
      <c r="CI95" s="264">
        <f t="shared" si="363"/>
        <v>-1255772.8599999994</v>
      </c>
      <c r="CJ95" s="264">
        <f t="shared" si="363"/>
        <v>-1742735.8499999996</v>
      </c>
      <c r="CK95" s="264">
        <f t="shared" si="363"/>
        <v>-1191765</v>
      </c>
      <c r="CL95" s="264">
        <f t="shared" si="363"/>
        <v>3816488.5399999991</v>
      </c>
      <c r="CM95" s="264">
        <f t="shared" si="364"/>
        <v>523694</v>
      </c>
      <c r="CN95" s="264">
        <f t="shared" si="364"/>
        <v>179795</v>
      </c>
      <c r="CO95" s="264">
        <f t="shared" si="364"/>
        <v>-8248693</v>
      </c>
      <c r="CP95" s="394">
        <f t="shared" si="364"/>
        <v>-8060813</v>
      </c>
      <c r="CQ95" s="394">
        <f t="shared" si="364"/>
        <v>-8062710</v>
      </c>
      <c r="CR95" s="394">
        <f t="shared" si="364"/>
        <v>-9177092</v>
      </c>
      <c r="CS95" s="350"/>
      <c r="CT95" s="63">
        <f>IF(ISERROR(GETPIVOTDATA("VALUE",'CSS WK pvt'!$I$2,"DT_FILE",CT$8,"CD_CO",CT$6,"TRIM_CAT",TRIM(B95),"TRIM_LINE",A93))=TRUE,0,GETPIVOTDATA("VALUE",'CSS WK pvt'!$I$2,"DT_FILE",CT$8,"CD_CO",CT$6,"TRIM_CAT",TRIM(B95),"TRIM_LINE",A93))</f>
        <v>4514816</v>
      </c>
    </row>
    <row r="96" spans="1:98" s="37" customFormat="1" x14ac:dyDescent="0.3">
      <c r="A96" s="146"/>
      <c r="B96" s="38" t="s">
        <v>39</v>
      </c>
      <c r="C96" s="96">
        <v>41097003.299999997</v>
      </c>
      <c r="D96" s="97">
        <v>35245857.399999999</v>
      </c>
      <c r="E96" s="97">
        <v>35585183.369999997</v>
      </c>
      <c r="F96" s="97">
        <v>30717335.629999999</v>
      </c>
      <c r="G96" s="97">
        <v>37496593.030000001</v>
      </c>
      <c r="H96" s="97">
        <v>39054148.93</v>
      </c>
      <c r="I96" s="97">
        <v>34798742.509999998</v>
      </c>
      <c r="J96" s="97">
        <v>32592884.93</v>
      </c>
      <c r="K96" s="97">
        <v>28433955.329999998</v>
      </c>
      <c r="L96" s="98">
        <v>36682988.649999999</v>
      </c>
      <c r="M96" s="97">
        <v>43998950.659999996</v>
      </c>
      <c r="N96" s="97">
        <v>37758246.630000003</v>
      </c>
      <c r="O96" s="97">
        <v>38983895.770000003</v>
      </c>
      <c r="P96" s="97">
        <v>34533408.539999999</v>
      </c>
      <c r="Q96" s="97">
        <v>31171971.760000002</v>
      </c>
      <c r="R96" s="161">
        <v>31730545.109999999</v>
      </c>
      <c r="S96" s="97">
        <v>39200972.979999997</v>
      </c>
      <c r="T96" s="97">
        <v>41137089.600000001</v>
      </c>
      <c r="U96" s="208">
        <v>37260168.329999998</v>
      </c>
      <c r="V96" s="208">
        <v>34155886</v>
      </c>
      <c r="W96" s="208">
        <v>37260168.329999998</v>
      </c>
      <c r="X96" s="98">
        <v>37032468.030000001</v>
      </c>
      <c r="Y96" s="208">
        <v>39897153</v>
      </c>
      <c r="Z96" s="208">
        <v>39331516</v>
      </c>
      <c r="AA96" s="208">
        <v>44708680.659999996</v>
      </c>
      <c r="AB96" s="208">
        <v>40156455.390000001</v>
      </c>
      <c r="AC96" s="208">
        <v>34575545.359999999</v>
      </c>
      <c r="AD96" s="208">
        <v>40632685.109999999</v>
      </c>
      <c r="AE96" s="208">
        <v>51503410</v>
      </c>
      <c r="AF96" s="208">
        <v>42816201.939999998</v>
      </c>
      <c r="AG96" s="208">
        <v>43954279</v>
      </c>
      <c r="AH96" s="208">
        <v>35158518</v>
      </c>
      <c r="AI96" s="208">
        <v>34900641</v>
      </c>
      <c r="AJ96" s="98">
        <v>47186542</v>
      </c>
      <c r="AK96" s="300">
        <v>46290542</v>
      </c>
      <c r="AL96" s="300">
        <v>49270555</v>
      </c>
      <c r="AM96" s="300">
        <v>49287560</v>
      </c>
      <c r="AN96" s="300">
        <v>40150993</v>
      </c>
      <c r="AO96" s="300">
        <v>35171913</v>
      </c>
      <c r="AP96" s="300">
        <v>39258735</v>
      </c>
      <c r="AQ96" s="63">
        <v>42030956</v>
      </c>
      <c r="AR96" s="300">
        <v>52885827</v>
      </c>
      <c r="AS96" s="300">
        <v>48864839</v>
      </c>
      <c r="AT96" s="300">
        <v>35159433</v>
      </c>
      <c r="AU96" s="300">
        <v>2908779</v>
      </c>
      <c r="AV96" s="318">
        <v>13759112</v>
      </c>
      <c r="AW96" s="300">
        <v>13166028</v>
      </c>
      <c r="AX96" s="300">
        <v>11226998</v>
      </c>
      <c r="AY96" s="300"/>
      <c r="AZ96" s="300"/>
      <c r="BA96" s="300"/>
      <c r="BB96" s="300"/>
      <c r="BC96" s="63"/>
      <c r="BD96" s="300"/>
      <c r="BE96" s="300"/>
      <c r="BF96" s="300"/>
      <c r="BG96" s="300"/>
      <c r="BH96" s="318"/>
      <c r="BI96" s="34">
        <f t="shared" si="361"/>
        <v>-2113107.5299999937</v>
      </c>
      <c r="BJ96" s="99">
        <f t="shared" si="361"/>
        <v>-712448.8599999994</v>
      </c>
      <c r="BK96" s="99">
        <f t="shared" si="361"/>
        <v>-4413211.6099999957</v>
      </c>
      <c r="BL96" s="99">
        <f t="shared" si="361"/>
        <v>1013209.4800000004</v>
      </c>
      <c r="BM96" s="99">
        <f t="shared" si="361"/>
        <v>1704379.9499999955</v>
      </c>
      <c r="BN96" s="99">
        <f t="shared" si="361"/>
        <v>2082940.6700000018</v>
      </c>
      <c r="BO96" s="99">
        <f t="shared" si="361"/>
        <v>2461425.8200000003</v>
      </c>
      <c r="BP96" s="99">
        <f t="shared" si="361"/>
        <v>1563001.0700000003</v>
      </c>
      <c r="BQ96" s="99">
        <f t="shared" si="361"/>
        <v>8826213</v>
      </c>
      <c r="BR96" s="414">
        <f t="shared" si="361"/>
        <v>349479.38000000268</v>
      </c>
      <c r="BS96" s="437">
        <f t="shared" si="362"/>
        <v>-4101797.6599999964</v>
      </c>
      <c r="BT96" s="99">
        <f t="shared" si="362"/>
        <v>1573269.3699999973</v>
      </c>
      <c r="BU96" s="99">
        <f t="shared" si="362"/>
        <v>5724784.8899999931</v>
      </c>
      <c r="BV96" s="99">
        <f t="shared" si="362"/>
        <v>5623046.8500000015</v>
      </c>
      <c r="BW96" s="99">
        <f t="shared" si="362"/>
        <v>3403573.5999999978</v>
      </c>
      <c r="BX96" s="251">
        <f t="shared" si="362"/>
        <v>8902140</v>
      </c>
      <c r="BY96" s="251">
        <f t="shared" si="362"/>
        <v>12302437.020000003</v>
      </c>
      <c r="BZ96" s="251">
        <f t="shared" si="362"/>
        <v>1679112.3399999961</v>
      </c>
      <c r="CA96" s="251">
        <f t="shared" si="362"/>
        <v>6694110.6700000018</v>
      </c>
      <c r="CB96" s="264">
        <f t="shared" si="362"/>
        <v>1002632</v>
      </c>
      <c r="CC96" s="264">
        <f t="shared" si="363"/>
        <v>-2359527.3299999982</v>
      </c>
      <c r="CD96" s="394">
        <f t="shared" si="363"/>
        <v>10154073.969999999</v>
      </c>
      <c r="CE96" s="363">
        <f t="shared" si="363"/>
        <v>6393389</v>
      </c>
      <c r="CF96" s="264">
        <f t="shared" si="363"/>
        <v>9939039</v>
      </c>
      <c r="CG96" s="264">
        <f t="shared" si="363"/>
        <v>4578879.3400000036</v>
      </c>
      <c r="CH96" s="264">
        <f t="shared" si="363"/>
        <v>-5462.390000000596</v>
      </c>
      <c r="CI96" s="264">
        <f t="shared" si="363"/>
        <v>596367.6400000006</v>
      </c>
      <c r="CJ96" s="264">
        <f t="shared" si="363"/>
        <v>-1373950.1099999994</v>
      </c>
      <c r="CK96" s="264">
        <f t="shared" si="363"/>
        <v>-9472454</v>
      </c>
      <c r="CL96" s="264">
        <f t="shared" si="363"/>
        <v>10069625.060000002</v>
      </c>
      <c r="CM96" s="264">
        <f t="shared" si="364"/>
        <v>4910560</v>
      </c>
      <c r="CN96" s="264">
        <f t="shared" si="364"/>
        <v>915</v>
      </c>
      <c r="CO96" s="264">
        <f t="shared" si="364"/>
        <v>-31991862</v>
      </c>
      <c r="CP96" s="394">
        <f t="shared" si="364"/>
        <v>-33427430</v>
      </c>
      <c r="CQ96" s="394">
        <f t="shared" si="364"/>
        <v>-33124514</v>
      </c>
      <c r="CR96" s="394">
        <f t="shared" si="364"/>
        <v>-38043557</v>
      </c>
      <c r="CS96" s="350"/>
      <c r="CT96" s="63">
        <f>IF(ISERROR(GETPIVOTDATA("VALUE",'CSS WK pvt'!$I$2,"DT_FILE",CT$8,"CD_CO",CT$6,"TRIM_CAT",TRIM(B96),"TRIM_LINE",A93))=TRUE,0,GETPIVOTDATA("VALUE",'CSS WK pvt'!$I$2,"DT_FILE",CT$8,"CD_CO",CT$6,"TRIM_CAT",TRIM(B96),"TRIM_LINE",A93))</f>
        <v>11226998</v>
      </c>
    </row>
    <row r="97" spans="1:98" s="37" customFormat="1" x14ac:dyDescent="0.3">
      <c r="A97" s="146"/>
      <c r="B97" s="38" t="s">
        <v>40</v>
      </c>
      <c r="C97" s="96">
        <v>38673308.060000002</v>
      </c>
      <c r="D97" s="97">
        <v>34201663.689999998</v>
      </c>
      <c r="E97" s="97">
        <v>32723423.300000001</v>
      </c>
      <c r="F97" s="97">
        <v>32076883.73</v>
      </c>
      <c r="G97" s="97">
        <v>37166784.32</v>
      </c>
      <c r="H97" s="97">
        <v>37797076.82</v>
      </c>
      <c r="I97" s="97">
        <v>36319842.369999997</v>
      </c>
      <c r="J97" s="97">
        <v>33691613.850000001</v>
      </c>
      <c r="K97" s="97">
        <v>27779009.030000001</v>
      </c>
      <c r="L97" s="98">
        <v>34793891.049999997</v>
      </c>
      <c r="M97" s="97">
        <v>42640881</v>
      </c>
      <c r="N97" s="97">
        <v>36776911.210000001</v>
      </c>
      <c r="O97" s="97">
        <v>38841297.020000003</v>
      </c>
      <c r="P97" s="97">
        <v>32819589.510000002</v>
      </c>
      <c r="Q97" s="97">
        <v>31463982.16</v>
      </c>
      <c r="R97" s="161">
        <v>30955156.789999999</v>
      </c>
      <c r="S97" s="97">
        <v>46541159.82</v>
      </c>
      <c r="T97" s="97">
        <v>55310470.520000003</v>
      </c>
      <c r="U97" s="208">
        <v>43760256.469999999</v>
      </c>
      <c r="V97" s="208">
        <v>38138171</v>
      </c>
      <c r="W97" s="208">
        <v>43760256.469999999</v>
      </c>
      <c r="X97" s="98">
        <v>37199534.119999997</v>
      </c>
      <c r="Y97" s="208">
        <v>38758759</v>
      </c>
      <c r="Z97" s="208">
        <v>40511785</v>
      </c>
      <c r="AA97" s="208">
        <v>41926329.280000001</v>
      </c>
      <c r="AB97" s="208">
        <v>42938714.600000001</v>
      </c>
      <c r="AC97" s="208">
        <v>35124742.450000003</v>
      </c>
      <c r="AD97" s="208">
        <v>42987172.560000002</v>
      </c>
      <c r="AE97" s="208">
        <v>41735188</v>
      </c>
      <c r="AF97" s="208">
        <v>42026543.5</v>
      </c>
      <c r="AG97" s="208">
        <v>42142749</v>
      </c>
      <c r="AH97" s="208">
        <v>38274434</v>
      </c>
      <c r="AI97" s="208">
        <v>37451830</v>
      </c>
      <c r="AJ97" s="98">
        <v>38839067</v>
      </c>
      <c r="AK97" s="300">
        <v>43729623</v>
      </c>
      <c r="AL97" s="300">
        <v>46785587</v>
      </c>
      <c r="AM97" s="300">
        <v>48671449</v>
      </c>
      <c r="AN97" s="300">
        <v>41665933</v>
      </c>
      <c r="AO97" s="300">
        <v>36491025</v>
      </c>
      <c r="AP97" s="300">
        <v>41767935</v>
      </c>
      <c r="AQ97" s="63">
        <v>40138339</v>
      </c>
      <c r="AR97" s="300">
        <v>52131124</v>
      </c>
      <c r="AS97" s="300">
        <v>54074887</v>
      </c>
      <c r="AT97" s="300">
        <v>42614413</v>
      </c>
      <c r="AU97" s="300">
        <v>4130754</v>
      </c>
      <c r="AV97" s="318">
        <v>10599515</v>
      </c>
      <c r="AW97" s="300">
        <v>9430183</v>
      </c>
      <c r="AX97" s="300">
        <v>9632198</v>
      </c>
      <c r="AY97" s="300"/>
      <c r="AZ97" s="300"/>
      <c r="BA97" s="300"/>
      <c r="BB97" s="300"/>
      <c r="BC97" s="63"/>
      <c r="BD97" s="300"/>
      <c r="BE97" s="300"/>
      <c r="BF97" s="300"/>
      <c r="BG97" s="300"/>
      <c r="BH97" s="318"/>
      <c r="BI97" s="34">
        <f t="shared" si="361"/>
        <v>167988.96000000089</v>
      </c>
      <c r="BJ97" s="99">
        <f t="shared" si="361"/>
        <v>-1382074.179999996</v>
      </c>
      <c r="BK97" s="99">
        <f t="shared" si="361"/>
        <v>-1259441.1400000006</v>
      </c>
      <c r="BL97" s="99">
        <f t="shared" si="361"/>
        <v>-1121726.9400000013</v>
      </c>
      <c r="BM97" s="99">
        <f t="shared" si="361"/>
        <v>9374375.5</v>
      </c>
      <c r="BN97" s="99">
        <f t="shared" si="361"/>
        <v>17513393.700000003</v>
      </c>
      <c r="BO97" s="99">
        <f t="shared" si="361"/>
        <v>7440414.1000000015</v>
      </c>
      <c r="BP97" s="99">
        <f t="shared" si="361"/>
        <v>4446557.1499999985</v>
      </c>
      <c r="BQ97" s="99">
        <f t="shared" si="361"/>
        <v>15981247.439999998</v>
      </c>
      <c r="BR97" s="414">
        <f t="shared" si="361"/>
        <v>2405643.0700000003</v>
      </c>
      <c r="BS97" s="437">
        <f t="shared" si="362"/>
        <v>-3882122</v>
      </c>
      <c r="BT97" s="99">
        <f t="shared" si="362"/>
        <v>3734873.7899999991</v>
      </c>
      <c r="BU97" s="99">
        <f t="shared" si="362"/>
        <v>3085032.2599999979</v>
      </c>
      <c r="BV97" s="99">
        <f t="shared" si="362"/>
        <v>10119125.09</v>
      </c>
      <c r="BW97" s="99">
        <f t="shared" si="362"/>
        <v>3660760.2900000028</v>
      </c>
      <c r="BX97" s="251">
        <f t="shared" si="362"/>
        <v>12032015.770000003</v>
      </c>
      <c r="BY97" s="251">
        <f t="shared" si="362"/>
        <v>-4805971.82</v>
      </c>
      <c r="BZ97" s="251">
        <f t="shared" si="362"/>
        <v>-13283927.020000003</v>
      </c>
      <c r="CA97" s="251">
        <f t="shared" si="362"/>
        <v>-1617507.4699999988</v>
      </c>
      <c r="CB97" s="264">
        <f t="shared" si="362"/>
        <v>136263</v>
      </c>
      <c r="CC97" s="264">
        <f t="shared" si="363"/>
        <v>-6308426.4699999988</v>
      </c>
      <c r="CD97" s="394">
        <f t="shared" si="363"/>
        <v>1639532.8800000027</v>
      </c>
      <c r="CE97" s="363">
        <f t="shared" si="363"/>
        <v>4970864</v>
      </c>
      <c r="CF97" s="264">
        <f t="shared" si="363"/>
        <v>6273802</v>
      </c>
      <c r="CG97" s="264">
        <f t="shared" si="363"/>
        <v>6745119.7199999988</v>
      </c>
      <c r="CH97" s="264">
        <f t="shared" si="363"/>
        <v>-1272781.6000000015</v>
      </c>
      <c r="CI97" s="264">
        <f t="shared" si="363"/>
        <v>1366282.549999997</v>
      </c>
      <c r="CJ97" s="264">
        <f t="shared" si="363"/>
        <v>-1219237.5600000024</v>
      </c>
      <c r="CK97" s="264">
        <f t="shared" si="363"/>
        <v>-1596849</v>
      </c>
      <c r="CL97" s="264">
        <f t="shared" si="363"/>
        <v>10104580.5</v>
      </c>
      <c r="CM97" s="264">
        <f t="shared" si="364"/>
        <v>11932138</v>
      </c>
      <c r="CN97" s="264">
        <f t="shared" si="364"/>
        <v>4339979</v>
      </c>
      <c r="CO97" s="264">
        <f t="shared" si="364"/>
        <v>-33321076</v>
      </c>
      <c r="CP97" s="394">
        <f t="shared" si="364"/>
        <v>-28239552</v>
      </c>
      <c r="CQ97" s="394">
        <f t="shared" si="364"/>
        <v>-34299440</v>
      </c>
      <c r="CR97" s="394">
        <f t="shared" si="364"/>
        <v>-37153389</v>
      </c>
      <c r="CS97" s="350"/>
      <c r="CT97" s="63">
        <f>IF(ISERROR(GETPIVOTDATA("VALUE",'CSS WK pvt'!$I$2,"DT_FILE",CT$8,"CD_CO",CT$6,"TRIM_CAT",TRIM(B97),"TRIM_LINE",A93))=TRUE,0,GETPIVOTDATA("VALUE",'CSS WK pvt'!$I$2,"DT_FILE",CT$8,"CD_CO",CT$6,"TRIM_CAT",TRIM(B97),"TRIM_LINE",A93))</f>
        <v>9632198</v>
      </c>
    </row>
    <row r="98" spans="1:98" s="37" customFormat="1" x14ac:dyDescent="0.3">
      <c r="A98" s="146"/>
      <c r="B98" s="38" t="s">
        <v>41</v>
      </c>
      <c r="C98" s="96">
        <v>57728458.509999998</v>
      </c>
      <c r="D98" s="97">
        <v>54845248.609999999</v>
      </c>
      <c r="E98" s="97">
        <v>51791714.539999999</v>
      </c>
      <c r="F98" s="97">
        <v>54442614.869999997</v>
      </c>
      <c r="G98" s="97">
        <v>58869064.359999999</v>
      </c>
      <c r="H98" s="97">
        <v>60710595.310000002</v>
      </c>
      <c r="I98" s="97">
        <v>58730611.82</v>
      </c>
      <c r="J98" s="97">
        <v>60737710.359999999</v>
      </c>
      <c r="K98" s="97">
        <v>47149473.600000001</v>
      </c>
      <c r="L98" s="98">
        <v>59837403.789999999</v>
      </c>
      <c r="M98" s="97">
        <v>66415161.329999998</v>
      </c>
      <c r="N98" s="97">
        <v>56118692.490000002</v>
      </c>
      <c r="O98" s="97">
        <v>57479654.119999997</v>
      </c>
      <c r="P98" s="97">
        <v>54435369.340000004</v>
      </c>
      <c r="Q98" s="97">
        <v>50759079.700000003</v>
      </c>
      <c r="R98" s="161">
        <v>54031681.729999997</v>
      </c>
      <c r="S98" s="97">
        <v>59685727.210000001</v>
      </c>
      <c r="T98" s="97">
        <v>62220976.210000001</v>
      </c>
      <c r="U98" s="208">
        <v>60392342.600000001</v>
      </c>
      <c r="V98" s="208">
        <v>68336549</v>
      </c>
      <c r="W98" s="208">
        <v>60392342.600000001</v>
      </c>
      <c r="X98" s="98">
        <v>57304693.380000003</v>
      </c>
      <c r="Y98" s="208">
        <v>61607873</v>
      </c>
      <c r="Z98" s="208">
        <v>60338799</v>
      </c>
      <c r="AA98" s="208">
        <v>65993487.840000004</v>
      </c>
      <c r="AB98" s="208">
        <v>59178072.329999998</v>
      </c>
      <c r="AC98" s="208">
        <v>55131284.229999997</v>
      </c>
      <c r="AD98" s="208">
        <v>61672049.299999997</v>
      </c>
      <c r="AE98" s="208">
        <v>63143319</v>
      </c>
      <c r="AF98" s="208">
        <v>63340446.130000003</v>
      </c>
      <c r="AG98" s="208">
        <v>68661753</v>
      </c>
      <c r="AH98" s="208">
        <v>63629345</v>
      </c>
      <c r="AI98" s="208">
        <v>58668341</v>
      </c>
      <c r="AJ98" s="98">
        <v>63034431</v>
      </c>
      <c r="AK98" s="300">
        <v>67721318</v>
      </c>
      <c r="AL98" s="300">
        <v>67795026</v>
      </c>
      <c r="AM98" s="300">
        <v>70095789</v>
      </c>
      <c r="AN98" s="300">
        <v>60312633</v>
      </c>
      <c r="AO98" s="300">
        <v>52486877</v>
      </c>
      <c r="AP98" s="300">
        <v>64141802</v>
      </c>
      <c r="AQ98" s="63">
        <v>61819486</v>
      </c>
      <c r="AR98" s="300">
        <v>77027483</v>
      </c>
      <c r="AS98" s="300">
        <v>79450737</v>
      </c>
      <c r="AT98" s="300">
        <v>58024831</v>
      </c>
      <c r="AU98" s="300">
        <v>5255156</v>
      </c>
      <c r="AV98" s="318">
        <v>13909562</v>
      </c>
      <c r="AW98" s="300">
        <v>12245537</v>
      </c>
      <c r="AX98" s="300">
        <v>9995140</v>
      </c>
      <c r="AY98" s="300"/>
      <c r="AZ98" s="300"/>
      <c r="BA98" s="300"/>
      <c r="BB98" s="300"/>
      <c r="BC98" s="63"/>
      <c r="BD98" s="300"/>
      <c r="BE98" s="300"/>
      <c r="BF98" s="300"/>
      <c r="BG98" s="300"/>
      <c r="BH98" s="318"/>
      <c r="BI98" s="34">
        <f t="shared" si="361"/>
        <v>-248804.3900000006</v>
      </c>
      <c r="BJ98" s="99">
        <f t="shared" si="361"/>
        <v>-409879.26999999583</v>
      </c>
      <c r="BK98" s="99">
        <f t="shared" si="361"/>
        <v>-1032634.8399999961</v>
      </c>
      <c r="BL98" s="99">
        <f t="shared" si="361"/>
        <v>-410933.1400000006</v>
      </c>
      <c r="BM98" s="99">
        <f t="shared" si="361"/>
        <v>816662.85000000149</v>
      </c>
      <c r="BN98" s="99">
        <f t="shared" si="361"/>
        <v>1510380.8999999985</v>
      </c>
      <c r="BO98" s="99">
        <f t="shared" si="361"/>
        <v>1661730.7800000012</v>
      </c>
      <c r="BP98" s="99">
        <f t="shared" si="361"/>
        <v>7598838.6400000006</v>
      </c>
      <c r="BQ98" s="99">
        <f t="shared" si="361"/>
        <v>13242869</v>
      </c>
      <c r="BR98" s="414">
        <f t="shared" si="361"/>
        <v>-2532710.4099999964</v>
      </c>
      <c r="BS98" s="437">
        <f t="shared" si="362"/>
        <v>-4807288.3299999982</v>
      </c>
      <c r="BT98" s="99">
        <f t="shared" si="362"/>
        <v>4220106.5099999979</v>
      </c>
      <c r="BU98" s="99">
        <f t="shared" si="362"/>
        <v>8513833.7200000063</v>
      </c>
      <c r="BV98" s="99">
        <f t="shared" si="362"/>
        <v>4742702.9899999946</v>
      </c>
      <c r="BW98" s="99">
        <f t="shared" si="362"/>
        <v>4372204.5299999937</v>
      </c>
      <c r="BX98" s="251">
        <f t="shared" si="362"/>
        <v>7640367.5700000003</v>
      </c>
      <c r="BY98" s="251">
        <f t="shared" si="362"/>
        <v>3457591.7899999991</v>
      </c>
      <c r="BZ98" s="251">
        <f t="shared" si="362"/>
        <v>1119469.9200000018</v>
      </c>
      <c r="CA98" s="251">
        <f t="shared" si="362"/>
        <v>8269410.3999999985</v>
      </c>
      <c r="CB98" s="264">
        <f t="shared" si="362"/>
        <v>-4707204</v>
      </c>
      <c r="CC98" s="264">
        <f t="shared" si="363"/>
        <v>-1724001.6000000015</v>
      </c>
      <c r="CD98" s="394">
        <f t="shared" si="363"/>
        <v>5729737.6199999973</v>
      </c>
      <c r="CE98" s="363">
        <f t="shared" si="363"/>
        <v>6113445</v>
      </c>
      <c r="CF98" s="264">
        <f t="shared" si="363"/>
        <v>7456227</v>
      </c>
      <c r="CG98" s="264">
        <f t="shared" si="363"/>
        <v>4102301.1599999964</v>
      </c>
      <c r="CH98" s="264">
        <f t="shared" si="363"/>
        <v>1134560.6700000018</v>
      </c>
      <c r="CI98" s="264">
        <f t="shared" si="363"/>
        <v>-2644407.2299999967</v>
      </c>
      <c r="CJ98" s="264">
        <f t="shared" si="363"/>
        <v>2469752.700000003</v>
      </c>
      <c r="CK98" s="264">
        <f t="shared" si="363"/>
        <v>-1323833</v>
      </c>
      <c r="CL98" s="264">
        <f t="shared" si="363"/>
        <v>13687036.869999997</v>
      </c>
      <c r="CM98" s="264">
        <f t="shared" si="364"/>
        <v>10788984</v>
      </c>
      <c r="CN98" s="264">
        <f t="shared" si="364"/>
        <v>-5604514</v>
      </c>
      <c r="CO98" s="264">
        <f t="shared" si="364"/>
        <v>-53413185</v>
      </c>
      <c r="CP98" s="394">
        <f t="shared" si="364"/>
        <v>-49124869</v>
      </c>
      <c r="CQ98" s="394">
        <f t="shared" si="364"/>
        <v>-55475781</v>
      </c>
      <c r="CR98" s="394">
        <f t="shared" si="364"/>
        <v>-57799886</v>
      </c>
      <c r="CS98" s="350"/>
      <c r="CT98" s="63">
        <f>IF(ISERROR(GETPIVOTDATA("VALUE",'CSS WK pvt'!$I$2,"DT_FILE",CT$8,"CD_CO",CT$6,"TRIM_CAT",TRIM(B98),"TRIM_LINE",A93))=TRUE,0,GETPIVOTDATA("VALUE",'CSS WK pvt'!$I$2,"DT_FILE",CT$8,"CD_CO",CT$6,"TRIM_CAT",TRIM(B98),"TRIM_LINE",A93))</f>
        <v>9995140</v>
      </c>
    </row>
    <row r="99" spans="1:98" s="130" customFormat="1" ht="15" thickBot="1" x14ac:dyDescent="0.35">
      <c r="A99" s="147"/>
      <c r="B99" s="51" t="s">
        <v>42</v>
      </c>
      <c r="C99" s="126">
        <f t="shared" ref="C99:V99" si="365">SUM(C94:C98)</f>
        <v>287772377.35000002</v>
      </c>
      <c r="D99" s="127">
        <f t="shared" si="365"/>
        <v>249238610.11000001</v>
      </c>
      <c r="E99" s="127">
        <f t="shared" si="365"/>
        <v>237427962.62</v>
      </c>
      <c r="F99" s="127">
        <f t="shared" si="365"/>
        <v>232973059.66999999</v>
      </c>
      <c r="G99" s="127">
        <f t="shared" si="365"/>
        <v>299227283.20999998</v>
      </c>
      <c r="H99" s="127">
        <f t="shared" si="365"/>
        <v>316138531.31</v>
      </c>
      <c r="I99" s="127">
        <f t="shared" si="365"/>
        <v>274331308.63999999</v>
      </c>
      <c r="J99" s="127">
        <f t="shared" si="365"/>
        <v>254028670.96999997</v>
      </c>
      <c r="K99" s="127">
        <f t="shared" si="365"/>
        <v>221340782.06999999</v>
      </c>
      <c r="L99" s="128">
        <f t="shared" si="365"/>
        <v>294220958.86000001</v>
      </c>
      <c r="M99" s="127">
        <f t="shared" si="365"/>
        <v>348997183.25999993</v>
      </c>
      <c r="N99" s="127">
        <f t="shared" si="365"/>
        <v>288980455.12</v>
      </c>
      <c r="O99" s="127">
        <f t="shared" si="365"/>
        <v>295342052.00999999</v>
      </c>
      <c r="P99" s="127">
        <f t="shared" si="365"/>
        <v>280019706.12</v>
      </c>
      <c r="Q99" s="127">
        <f t="shared" si="365"/>
        <v>256990250.72999996</v>
      </c>
      <c r="R99" s="127">
        <f t="shared" si="365"/>
        <v>267136730.27999997</v>
      </c>
      <c r="S99" s="127">
        <f t="shared" si="365"/>
        <v>351437233.95999998</v>
      </c>
      <c r="T99" s="127">
        <f t="shared" si="365"/>
        <v>383008038.34999996</v>
      </c>
      <c r="U99" s="127">
        <f t="shared" si="365"/>
        <v>313526438.31999999</v>
      </c>
      <c r="V99" s="127">
        <f t="shared" si="365"/>
        <v>273977678</v>
      </c>
      <c r="W99" s="127">
        <f>SUM(W94+W95+W96+W97+W98)</f>
        <v>313526438.31999999</v>
      </c>
      <c r="X99" s="128">
        <f>SUM(X94+X95+X96+X97+X98)</f>
        <v>303163727.5</v>
      </c>
      <c r="Y99" s="127">
        <f t="shared" ref="Y99:AF99" si="366">SUM(Y94+Y95+Y96+Y97+Y98)</f>
        <v>332408080</v>
      </c>
      <c r="Z99" s="127">
        <f t="shared" si="366"/>
        <v>315534674</v>
      </c>
      <c r="AA99" s="127">
        <f t="shared" si="366"/>
        <v>339915162.64999998</v>
      </c>
      <c r="AB99" s="127">
        <f t="shared" si="366"/>
        <v>295282257.40000004</v>
      </c>
      <c r="AC99" s="127">
        <f t="shared" si="366"/>
        <v>260904529.21000001</v>
      </c>
      <c r="AD99" s="127">
        <f t="shared" si="366"/>
        <v>308626725.19</v>
      </c>
      <c r="AE99" s="127">
        <f t="shared" si="366"/>
        <v>347211765</v>
      </c>
      <c r="AF99" s="127">
        <f t="shared" si="366"/>
        <v>341377824.34000003</v>
      </c>
      <c r="AG99" s="207">
        <v>352902947</v>
      </c>
      <c r="AH99" s="207">
        <v>274508975</v>
      </c>
      <c r="AI99" s="207">
        <v>270343464</v>
      </c>
      <c r="AJ99" s="128">
        <v>333113047</v>
      </c>
      <c r="AK99" s="218">
        <v>356957630</v>
      </c>
      <c r="AL99" s="218">
        <v>360725259</v>
      </c>
      <c r="AM99" s="218">
        <v>357849861</v>
      </c>
      <c r="AN99" s="218">
        <v>291008050</v>
      </c>
      <c r="AO99" s="218">
        <v>256949576</v>
      </c>
      <c r="AP99" s="218">
        <v>305718425</v>
      </c>
      <c r="AQ99" s="35">
        <v>333101060</v>
      </c>
      <c r="AR99" s="218">
        <v>429263943</v>
      </c>
      <c r="AS99" s="218">
        <v>380030885</v>
      </c>
      <c r="AT99" s="218">
        <v>265524564</v>
      </c>
      <c r="AU99" s="218">
        <v>21975927</v>
      </c>
      <c r="AV99" s="317">
        <v>95442279</v>
      </c>
      <c r="AW99" s="218">
        <v>80010779</v>
      </c>
      <c r="AX99" s="218">
        <v>71679838</v>
      </c>
      <c r="AY99" s="218"/>
      <c r="AZ99" s="218"/>
      <c r="BA99" s="218"/>
      <c r="BB99" s="218"/>
      <c r="BC99" s="35"/>
      <c r="BD99" s="218"/>
      <c r="BE99" s="218"/>
      <c r="BF99" s="218"/>
      <c r="BG99" s="218"/>
      <c r="BH99" s="317"/>
      <c r="BI99" s="35">
        <f t="shared" ref="BI99:BM99" si="367">SUM(BI94:BI98)</f>
        <v>7569674.6599999983</v>
      </c>
      <c r="BJ99" s="129">
        <f t="shared" si="367"/>
        <v>30781096.010000005</v>
      </c>
      <c r="BK99" s="129">
        <f t="shared" si="367"/>
        <v>19562288.110000003</v>
      </c>
      <c r="BL99" s="129">
        <f t="shared" si="367"/>
        <v>34163670.609999999</v>
      </c>
      <c r="BM99" s="129">
        <f t="shared" si="367"/>
        <v>52209950.750000007</v>
      </c>
      <c r="BN99" s="129">
        <f t="shared" ref="BN99:BV99" si="368">SUM(BN94:BN98)</f>
        <v>66869507.039999999</v>
      </c>
      <c r="BO99" s="129">
        <f t="shared" si="368"/>
        <v>39195129.68</v>
      </c>
      <c r="BP99" s="129">
        <f t="shared" si="368"/>
        <v>19949007.030000009</v>
      </c>
      <c r="BQ99" s="129">
        <f t="shared" si="368"/>
        <v>92185656.25</v>
      </c>
      <c r="BR99" s="413">
        <f t="shared" si="368"/>
        <v>8942768.639999995</v>
      </c>
      <c r="BS99" s="436">
        <f t="shared" si="368"/>
        <v>-16589103.25999999</v>
      </c>
      <c r="BT99" s="129">
        <f t="shared" si="368"/>
        <v>26554218.879999992</v>
      </c>
      <c r="BU99" s="129">
        <f t="shared" si="368"/>
        <v>44573110.640000015</v>
      </c>
      <c r="BV99" s="129">
        <f t="shared" si="368"/>
        <v>15262551.279999999</v>
      </c>
      <c r="BW99" s="129">
        <f t="shared" ref="BW99:BX99" si="369">SUM(BW94:BW98)</f>
        <v>3914278.4800000023</v>
      </c>
      <c r="BX99" s="250">
        <f t="shared" si="369"/>
        <v>41489994.910000019</v>
      </c>
      <c r="BY99" s="250">
        <f t="shared" ref="BY99:BZ99" si="370">SUM(BY94:BY98)</f>
        <v>-4225468.9599999916</v>
      </c>
      <c r="BZ99" s="250">
        <f t="shared" si="370"/>
        <v>-41630214.010000005</v>
      </c>
      <c r="CA99" s="250">
        <f t="shared" ref="CA99:CB99" si="371">SUM(CA94:CA98)</f>
        <v>39376508.680000007</v>
      </c>
      <c r="CB99" s="276">
        <f t="shared" si="371"/>
        <v>531297</v>
      </c>
      <c r="CC99" s="276">
        <f t="shared" ref="CC99:CE99" si="372">SUM(CC94:CC98)</f>
        <v>-43182974.319999993</v>
      </c>
      <c r="CD99" s="393">
        <f t="shared" si="372"/>
        <v>29949319.5</v>
      </c>
      <c r="CE99" s="362">
        <f t="shared" si="372"/>
        <v>24549550</v>
      </c>
      <c r="CF99" s="276">
        <f t="shared" ref="CF99:CG99" si="373">SUM(CF94:CF98)</f>
        <v>45190585</v>
      </c>
      <c r="CG99" s="276">
        <f t="shared" si="373"/>
        <v>17934698.349999987</v>
      </c>
      <c r="CH99" s="276">
        <f t="shared" ref="CH99" si="374">SUM(CH94:CH98)</f>
        <v>-4274207.4000000004</v>
      </c>
      <c r="CI99" s="276">
        <f t="shared" ref="CI99" si="375">SUM(CI94:CI98)</f>
        <v>-3954953.2100000009</v>
      </c>
      <c r="CJ99" s="276">
        <f t="shared" ref="CJ99" si="376">SUM(CJ94:CJ98)</f>
        <v>-2908300.1900000032</v>
      </c>
      <c r="CK99" s="276">
        <f t="shared" ref="CK99" si="377">SUM(CK94:CK98)</f>
        <v>-14110705</v>
      </c>
      <c r="CL99" s="276">
        <f t="shared" ref="CL99" si="378">SUM(CL94:CL98)</f>
        <v>87886118.659999996</v>
      </c>
      <c r="CM99" s="276">
        <f t="shared" ref="CM99" si="379">SUM(CM94:CM98)</f>
        <v>27127938</v>
      </c>
      <c r="CN99" s="276">
        <f t="shared" ref="CN99" si="380">SUM(CN94:CN98)</f>
        <v>-8984411</v>
      </c>
      <c r="CO99" s="276">
        <f t="shared" ref="CO99" si="381">SUM(CO94:CO98)</f>
        <v>-248367537</v>
      </c>
      <c r="CP99" s="393">
        <f t="shared" ref="CP99" si="382">SUM(CP94:CP98)</f>
        <v>-237670768</v>
      </c>
      <c r="CQ99" s="393">
        <f t="shared" ref="CQ99:CR99" si="383">SUM(CQ94:CQ98)</f>
        <v>-276946851</v>
      </c>
      <c r="CR99" s="393">
        <f t="shared" si="383"/>
        <v>-289045421</v>
      </c>
      <c r="CS99" s="351"/>
      <c r="CT99" s="35">
        <f>SUM(CT94:CT98)</f>
        <v>71679838</v>
      </c>
    </row>
    <row r="100" spans="1:98" s="37" customFormat="1" x14ac:dyDescent="0.3">
      <c r="A100" s="146">
        <f>+A93+1</f>
        <v>14</v>
      </c>
      <c r="B100" s="100" t="s">
        <v>315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3"/>
      <c r="V100" s="203"/>
      <c r="W100" s="203"/>
      <c r="X100" s="9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93"/>
      <c r="AK100" s="296"/>
      <c r="AL100" s="296"/>
      <c r="AM100" s="296"/>
      <c r="AN100" s="296"/>
      <c r="AO100" s="296"/>
      <c r="AP100" s="296"/>
      <c r="AQ100" s="94"/>
      <c r="AR100" s="296"/>
      <c r="AS100" s="296"/>
      <c r="AT100" s="296"/>
      <c r="AU100" s="296"/>
      <c r="AV100" s="313"/>
      <c r="AW100" s="296"/>
      <c r="AX100" s="296"/>
      <c r="AY100" s="296"/>
      <c r="AZ100" s="296"/>
      <c r="BA100" s="296"/>
      <c r="BB100" s="296"/>
      <c r="BC100" s="94"/>
      <c r="BD100" s="296"/>
      <c r="BE100" s="296"/>
      <c r="BF100" s="296"/>
      <c r="BG100" s="296"/>
      <c r="BH100" s="313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9"/>
      <c r="BS100" s="432"/>
      <c r="BT100" s="95"/>
      <c r="BU100" s="95"/>
      <c r="BV100" s="95"/>
      <c r="BW100" s="95"/>
      <c r="BX100" s="246"/>
      <c r="BY100" s="246"/>
      <c r="BZ100" s="246"/>
      <c r="CA100" s="246"/>
      <c r="CB100" s="272"/>
      <c r="CC100" s="272"/>
      <c r="CD100" s="389"/>
      <c r="CE100" s="358"/>
      <c r="CF100" s="272"/>
      <c r="CG100" s="272"/>
      <c r="CH100" s="272"/>
      <c r="CI100" s="272"/>
      <c r="CJ100" s="272"/>
      <c r="CK100" s="272"/>
      <c r="CL100" s="272"/>
      <c r="CM100" s="272"/>
      <c r="CN100" s="272"/>
      <c r="CO100" s="272"/>
      <c r="CP100" s="389"/>
      <c r="CQ100" s="389"/>
      <c r="CR100" s="389"/>
      <c r="CS100" s="350"/>
      <c r="CT100" s="94"/>
    </row>
    <row r="101" spans="1:98" s="37" customFormat="1" x14ac:dyDescent="0.3">
      <c r="A101" s="146"/>
      <c r="B101" s="38" t="s">
        <v>37</v>
      </c>
      <c r="C101" s="96">
        <v>135743509.41999999</v>
      </c>
      <c r="D101" s="97">
        <v>130879713.16</v>
      </c>
      <c r="E101" s="97">
        <v>119871791.08</v>
      </c>
      <c r="F101" s="34">
        <v>99902837.030000001</v>
      </c>
      <c r="G101" s="97">
        <v>122330318.61</v>
      </c>
      <c r="H101" s="97">
        <v>156366239.02000001</v>
      </c>
      <c r="I101" s="97">
        <v>148163309.06</v>
      </c>
      <c r="J101" s="97">
        <v>130556414.23</v>
      </c>
      <c r="K101" s="97">
        <v>100450505.52</v>
      </c>
      <c r="L101" s="98">
        <v>130548195.3</v>
      </c>
      <c r="M101" s="97">
        <v>152211452.83000001</v>
      </c>
      <c r="N101" s="97">
        <v>143575215.86000001</v>
      </c>
      <c r="O101" s="97">
        <v>143048294.99000001</v>
      </c>
      <c r="P101" s="97">
        <v>129616727.95999999</v>
      </c>
      <c r="Q101" s="97">
        <v>133263861.13</v>
      </c>
      <c r="R101" s="97">
        <v>125484968.91</v>
      </c>
      <c r="S101" s="97">
        <v>150072378.03</v>
      </c>
      <c r="T101" s="97">
        <v>177270912.18000001</v>
      </c>
      <c r="U101" s="208">
        <v>169099771.41999999</v>
      </c>
      <c r="V101" s="208">
        <v>136480534</v>
      </c>
      <c r="W101" s="208">
        <v>169099771.41999999</v>
      </c>
      <c r="X101" s="98">
        <v>127284579.87</v>
      </c>
      <c r="Y101" s="208">
        <v>143948889</v>
      </c>
      <c r="Z101" s="208">
        <v>144038504</v>
      </c>
      <c r="AA101" s="208">
        <v>175816693.99000001</v>
      </c>
      <c r="AB101" s="208">
        <v>137384280.91999999</v>
      </c>
      <c r="AC101" s="208">
        <v>132549259.68000001</v>
      </c>
      <c r="AD101" s="208">
        <v>130420677.19</v>
      </c>
      <c r="AE101" s="208">
        <v>157688044</v>
      </c>
      <c r="AF101" s="208">
        <v>172585360.18000001</v>
      </c>
      <c r="AG101" s="208">
        <v>172307550</v>
      </c>
      <c r="AH101" s="208">
        <v>154450915</v>
      </c>
      <c r="AI101" s="208">
        <v>131061801</v>
      </c>
      <c r="AJ101" s="98">
        <v>132029332</v>
      </c>
      <c r="AK101" s="300">
        <v>162094622</v>
      </c>
      <c r="AL101" s="300">
        <v>171911891</v>
      </c>
      <c r="AM101" s="300">
        <v>185515445</v>
      </c>
      <c r="AN101" s="300">
        <v>145561172</v>
      </c>
      <c r="AO101" s="300">
        <v>129298884</v>
      </c>
      <c r="AP101" s="300">
        <v>133448132</v>
      </c>
      <c r="AQ101" s="63">
        <v>144898783</v>
      </c>
      <c r="AR101" s="300">
        <v>196717362</v>
      </c>
      <c r="AS101" s="300">
        <v>194416233</v>
      </c>
      <c r="AT101" s="300">
        <v>152800518</v>
      </c>
      <c r="AU101" s="300">
        <v>13746205</v>
      </c>
      <c r="AV101" s="318">
        <v>49359205</v>
      </c>
      <c r="AW101" s="300">
        <v>30622721</v>
      </c>
      <c r="AX101" s="300">
        <v>28625708</v>
      </c>
      <c r="AY101" s="300"/>
      <c r="AZ101" s="300"/>
      <c r="BA101" s="300"/>
      <c r="BB101" s="300"/>
      <c r="BC101" s="63"/>
      <c r="BD101" s="300"/>
      <c r="BE101" s="300"/>
      <c r="BF101" s="300"/>
      <c r="BG101" s="300"/>
      <c r="BH101" s="318"/>
      <c r="BI101" s="34">
        <f t="shared" ref="BI101:BR105" si="384">O101-C101</f>
        <v>7304785.5700000226</v>
      </c>
      <c r="BJ101" s="99">
        <f t="shared" si="384"/>
        <v>-1262985.200000003</v>
      </c>
      <c r="BK101" s="99">
        <f t="shared" si="384"/>
        <v>13392070.049999997</v>
      </c>
      <c r="BL101" s="99">
        <f t="shared" si="384"/>
        <v>25582131.879999995</v>
      </c>
      <c r="BM101" s="99">
        <f t="shared" si="384"/>
        <v>27742059.420000002</v>
      </c>
      <c r="BN101" s="99">
        <f t="shared" si="384"/>
        <v>20904673.159999996</v>
      </c>
      <c r="BO101" s="99">
        <f t="shared" si="384"/>
        <v>20936462.359999985</v>
      </c>
      <c r="BP101" s="99">
        <f t="shared" si="384"/>
        <v>5924119.7699999958</v>
      </c>
      <c r="BQ101" s="99">
        <f t="shared" si="384"/>
        <v>68649265.899999991</v>
      </c>
      <c r="BR101" s="414">
        <f t="shared" si="384"/>
        <v>-3263615.4299999923</v>
      </c>
      <c r="BS101" s="437">
        <f t="shared" ref="BS101:CB105" si="385">Y101-M101</f>
        <v>-8262563.8300000131</v>
      </c>
      <c r="BT101" s="99">
        <f t="shared" si="385"/>
        <v>463288.13999998569</v>
      </c>
      <c r="BU101" s="99">
        <f t="shared" si="385"/>
        <v>32768399</v>
      </c>
      <c r="BV101" s="99">
        <f t="shared" si="385"/>
        <v>7767552.9599999934</v>
      </c>
      <c r="BW101" s="99">
        <f t="shared" si="385"/>
        <v>-714601.44999998808</v>
      </c>
      <c r="BX101" s="251">
        <f t="shared" si="385"/>
        <v>4935708.2800000012</v>
      </c>
      <c r="BY101" s="251">
        <f t="shared" si="385"/>
        <v>7615665.9699999988</v>
      </c>
      <c r="BZ101" s="251">
        <f t="shared" si="385"/>
        <v>-4685552</v>
      </c>
      <c r="CA101" s="251">
        <f t="shared" si="385"/>
        <v>3207778.5800000131</v>
      </c>
      <c r="CB101" s="264">
        <f t="shared" si="385"/>
        <v>17970381</v>
      </c>
      <c r="CC101" s="264">
        <f t="shared" ref="CC101:CL105" si="386">AI101-W101</f>
        <v>-38037970.419999987</v>
      </c>
      <c r="CD101" s="394">
        <f t="shared" si="386"/>
        <v>4744752.1299999952</v>
      </c>
      <c r="CE101" s="363">
        <f t="shared" si="386"/>
        <v>18145733</v>
      </c>
      <c r="CF101" s="264">
        <f t="shared" si="386"/>
        <v>27873387</v>
      </c>
      <c r="CG101" s="264">
        <f t="shared" si="386"/>
        <v>9698751.0099999905</v>
      </c>
      <c r="CH101" s="264">
        <f t="shared" si="386"/>
        <v>8176891.0800000131</v>
      </c>
      <c r="CI101" s="264">
        <f t="shared" si="386"/>
        <v>-3250375.6800000072</v>
      </c>
      <c r="CJ101" s="264">
        <f t="shared" si="386"/>
        <v>3027454.8100000024</v>
      </c>
      <c r="CK101" s="264">
        <f t="shared" si="386"/>
        <v>-12789261</v>
      </c>
      <c r="CL101" s="264">
        <f t="shared" si="386"/>
        <v>24132001.819999993</v>
      </c>
      <c r="CM101" s="264">
        <f t="shared" ref="CM101:CR105" si="387">AS101-AG101</f>
        <v>22108683</v>
      </c>
      <c r="CN101" s="264">
        <f t="shared" si="387"/>
        <v>-1650397</v>
      </c>
      <c r="CO101" s="264">
        <f t="shared" si="387"/>
        <v>-117315596</v>
      </c>
      <c r="CP101" s="394">
        <f t="shared" si="387"/>
        <v>-82670127</v>
      </c>
      <c r="CQ101" s="394">
        <f t="shared" si="387"/>
        <v>-131471901</v>
      </c>
      <c r="CR101" s="394">
        <f t="shared" si="387"/>
        <v>-143286183</v>
      </c>
      <c r="CS101" s="350"/>
      <c r="CT101" s="63">
        <f>IF(ISERROR(GETPIVOTDATA("VALUE",'CSS WK pvt'!$I$2,"DT_FILE",CT$8,"CD_CO",CT$6,"TRIM_CAT",TRIM(B101),"TRIM_LINE",A100))=TRUE,0,GETPIVOTDATA("VALUE",'CSS WK pvt'!$I$2,"DT_FILE",CT$8,"CD_CO",CT$6,"TRIM_CAT",TRIM(B101),"TRIM_LINE",A100))</f>
        <v>28625708</v>
      </c>
    </row>
    <row r="102" spans="1:98" s="37" customFormat="1" x14ac:dyDescent="0.3">
      <c r="A102" s="146"/>
      <c r="B102" s="38" t="s">
        <v>38</v>
      </c>
      <c r="C102" s="96">
        <v>11230582.41</v>
      </c>
      <c r="D102" s="97">
        <v>11258929.449999999</v>
      </c>
      <c r="E102" s="97">
        <v>11078342</v>
      </c>
      <c r="F102" s="34">
        <v>9155754.8300000001</v>
      </c>
      <c r="G102" s="97">
        <v>10080339.789999999</v>
      </c>
      <c r="H102" s="97">
        <v>10946282.960000001</v>
      </c>
      <c r="I102" s="97">
        <v>10717433.07</v>
      </c>
      <c r="J102" s="97">
        <v>10201478</v>
      </c>
      <c r="K102" s="97">
        <v>7906288.9500000002</v>
      </c>
      <c r="L102" s="98">
        <v>9008794.3000000007</v>
      </c>
      <c r="M102" s="97">
        <v>11274876.17</v>
      </c>
      <c r="N102" s="97">
        <v>10717257.789999999</v>
      </c>
      <c r="O102" s="97">
        <v>10731391.25</v>
      </c>
      <c r="P102" s="97">
        <v>10671414.720000001</v>
      </c>
      <c r="Q102" s="97">
        <v>10911505.869999999</v>
      </c>
      <c r="R102" s="97">
        <v>10417992.32</v>
      </c>
      <c r="S102" s="97">
        <v>12170409.59</v>
      </c>
      <c r="T102" s="97">
        <v>13806631.25</v>
      </c>
      <c r="U102" s="208">
        <v>12402172.289999999</v>
      </c>
      <c r="V102" s="208">
        <v>8809430</v>
      </c>
      <c r="W102" s="208">
        <v>12402172.289999999</v>
      </c>
      <c r="X102" s="98">
        <v>8858479.4700000007</v>
      </c>
      <c r="Y102" s="208">
        <v>10783107</v>
      </c>
      <c r="Z102" s="208">
        <v>10846121</v>
      </c>
      <c r="AA102" s="208">
        <v>14560940.08</v>
      </c>
      <c r="AB102" s="208">
        <v>12010727.27</v>
      </c>
      <c r="AC102" s="208">
        <v>11685321.99</v>
      </c>
      <c r="AD102" s="208">
        <v>11719840.220000001</v>
      </c>
      <c r="AE102" s="208">
        <v>13664885</v>
      </c>
      <c r="AF102" s="208">
        <v>15307352</v>
      </c>
      <c r="AG102" s="208">
        <v>13688808</v>
      </c>
      <c r="AH102" s="208">
        <v>10534396</v>
      </c>
      <c r="AI102" s="208">
        <v>33525320</v>
      </c>
      <c r="AJ102" s="98">
        <v>11118205</v>
      </c>
      <c r="AK102" s="300">
        <v>11205940</v>
      </c>
      <c r="AL102" s="300">
        <v>8890737</v>
      </c>
      <c r="AM102" s="300">
        <v>11179768</v>
      </c>
      <c r="AN102" s="300">
        <v>10898374</v>
      </c>
      <c r="AO102" s="300">
        <v>11208067</v>
      </c>
      <c r="AP102" s="300">
        <v>11669917</v>
      </c>
      <c r="AQ102" s="63">
        <v>10875937</v>
      </c>
      <c r="AR102" s="300">
        <v>19495318</v>
      </c>
      <c r="AS102" s="300">
        <v>15286736</v>
      </c>
      <c r="AT102" s="300">
        <v>12756793</v>
      </c>
      <c r="AU102" s="300">
        <v>910271</v>
      </c>
      <c r="AV102" s="318">
        <v>3445290</v>
      </c>
      <c r="AW102" s="300">
        <v>2210584</v>
      </c>
      <c r="AX102" s="300">
        <v>2316411</v>
      </c>
      <c r="AY102" s="300"/>
      <c r="AZ102" s="300"/>
      <c r="BA102" s="300"/>
      <c r="BB102" s="300"/>
      <c r="BC102" s="63"/>
      <c r="BD102" s="300"/>
      <c r="BE102" s="300"/>
      <c r="BF102" s="300"/>
      <c r="BG102" s="300"/>
      <c r="BH102" s="318"/>
      <c r="BI102" s="34">
        <f t="shared" si="384"/>
        <v>-499191.16000000015</v>
      </c>
      <c r="BJ102" s="99">
        <f t="shared" si="384"/>
        <v>-587514.72999999858</v>
      </c>
      <c r="BK102" s="99">
        <f t="shared" si="384"/>
        <v>-166836.13000000082</v>
      </c>
      <c r="BL102" s="99">
        <f t="shared" si="384"/>
        <v>1262237.4900000002</v>
      </c>
      <c r="BM102" s="99">
        <f t="shared" si="384"/>
        <v>2090069.8000000007</v>
      </c>
      <c r="BN102" s="99">
        <f t="shared" si="384"/>
        <v>2860348.2899999991</v>
      </c>
      <c r="BO102" s="99">
        <f t="shared" si="384"/>
        <v>1684739.2199999988</v>
      </c>
      <c r="BP102" s="99">
        <f t="shared" si="384"/>
        <v>-1392048</v>
      </c>
      <c r="BQ102" s="99">
        <f t="shared" si="384"/>
        <v>4495883.3399999989</v>
      </c>
      <c r="BR102" s="414">
        <f t="shared" si="384"/>
        <v>-150314.83000000007</v>
      </c>
      <c r="BS102" s="437">
        <f t="shared" si="385"/>
        <v>-491769.16999999993</v>
      </c>
      <c r="BT102" s="99">
        <f t="shared" si="385"/>
        <v>128863.21000000089</v>
      </c>
      <c r="BU102" s="99">
        <f t="shared" si="385"/>
        <v>3829548.83</v>
      </c>
      <c r="BV102" s="99">
        <f t="shared" si="385"/>
        <v>1339312.5499999989</v>
      </c>
      <c r="BW102" s="99">
        <f t="shared" si="385"/>
        <v>773816.12000000104</v>
      </c>
      <c r="BX102" s="251">
        <f t="shared" si="385"/>
        <v>1301847.9000000004</v>
      </c>
      <c r="BY102" s="251">
        <f t="shared" si="385"/>
        <v>1494475.4100000001</v>
      </c>
      <c r="BZ102" s="251">
        <f t="shared" si="385"/>
        <v>1500720.75</v>
      </c>
      <c r="CA102" s="251">
        <f t="shared" si="385"/>
        <v>1286635.7100000009</v>
      </c>
      <c r="CB102" s="264">
        <f t="shared" si="385"/>
        <v>1724966</v>
      </c>
      <c r="CC102" s="264">
        <f t="shared" si="386"/>
        <v>21123147.710000001</v>
      </c>
      <c r="CD102" s="394">
        <f t="shared" si="386"/>
        <v>2259725.5299999993</v>
      </c>
      <c r="CE102" s="363">
        <f t="shared" si="386"/>
        <v>422833</v>
      </c>
      <c r="CF102" s="264">
        <f t="shared" si="386"/>
        <v>-1955384</v>
      </c>
      <c r="CG102" s="264">
        <f t="shared" si="386"/>
        <v>-3381172.08</v>
      </c>
      <c r="CH102" s="264">
        <f t="shared" si="386"/>
        <v>-1112353.2699999996</v>
      </c>
      <c r="CI102" s="264">
        <f t="shared" si="386"/>
        <v>-477254.99000000022</v>
      </c>
      <c r="CJ102" s="264">
        <f t="shared" si="386"/>
        <v>-49923.220000000671</v>
      </c>
      <c r="CK102" s="264">
        <f t="shared" si="386"/>
        <v>-2788948</v>
      </c>
      <c r="CL102" s="264">
        <f t="shared" si="386"/>
        <v>4187966</v>
      </c>
      <c r="CM102" s="264">
        <f t="shared" si="387"/>
        <v>1597928</v>
      </c>
      <c r="CN102" s="264">
        <f t="shared" si="387"/>
        <v>2222397</v>
      </c>
      <c r="CO102" s="264">
        <f t="shared" si="387"/>
        <v>-32615049</v>
      </c>
      <c r="CP102" s="394">
        <f t="shared" si="387"/>
        <v>-7672915</v>
      </c>
      <c r="CQ102" s="394">
        <f t="shared" si="387"/>
        <v>-8995356</v>
      </c>
      <c r="CR102" s="394">
        <f t="shared" si="387"/>
        <v>-6574326</v>
      </c>
      <c r="CS102" s="350"/>
      <c r="CT102" s="63">
        <f>IF(ISERROR(GETPIVOTDATA("VALUE",'CSS WK pvt'!$I$2,"DT_FILE",CT$8,"CD_CO",CT$6,"TRIM_CAT",TRIM(B102),"TRIM_LINE",A100))=TRUE,0,GETPIVOTDATA("VALUE",'CSS WK pvt'!$I$2,"DT_FILE",CT$8,"CD_CO",CT$6,"TRIM_CAT",TRIM(B102),"TRIM_LINE",A100))</f>
        <v>2316411</v>
      </c>
    </row>
    <row r="103" spans="1:98" s="37" customFormat="1" x14ac:dyDescent="0.3">
      <c r="A103" s="146"/>
      <c r="B103" s="38" t="s">
        <v>39</v>
      </c>
      <c r="C103" s="96">
        <v>35663721.990000002</v>
      </c>
      <c r="D103" s="97">
        <v>35162478.68</v>
      </c>
      <c r="E103" s="97">
        <v>37114444.579999998</v>
      </c>
      <c r="F103" s="34">
        <v>27056013.02</v>
      </c>
      <c r="G103" s="97">
        <v>32052083.280000001</v>
      </c>
      <c r="H103" s="97">
        <v>37120997.43</v>
      </c>
      <c r="I103" s="97">
        <v>34913530.409999996</v>
      </c>
      <c r="J103" s="97">
        <v>34040546.780000001</v>
      </c>
      <c r="K103" s="97">
        <v>25756203.23</v>
      </c>
      <c r="L103" s="98">
        <v>31646496.25</v>
      </c>
      <c r="M103" s="97">
        <v>39207091.530000001</v>
      </c>
      <c r="N103" s="97">
        <v>34952873.710000001</v>
      </c>
      <c r="O103" s="97">
        <v>36861450.770000003</v>
      </c>
      <c r="P103" s="97">
        <v>28960118.969999999</v>
      </c>
      <c r="Q103" s="97">
        <v>31688797.940000001</v>
      </c>
      <c r="R103" s="97">
        <v>28152300.989999998</v>
      </c>
      <c r="S103" s="97">
        <v>32858120.129999999</v>
      </c>
      <c r="T103" s="97">
        <v>35282112.030000001</v>
      </c>
      <c r="U103" s="208">
        <v>36951300.609999999</v>
      </c>
      <c r="V103" s="208">
        <v>31274724</v>
      </c>
      <c r="W103" s="208">
        <v>36951300.609999999</v>
      </c>
      <c r="X103" s="98">
        <v>29243800.309999999</v>
      </c>
      <c r="Y103" s="208">
        <v>31490348</v>
      </c>
      <c r="Z103" s="208">
        <v>33234207</v>
      </c>
      <c r="AA103" s="208">
        <v>44017847.439999998</v>
      </c>
      <c r="AB103" s="208">
        <v>35321044.670000002</v>
      </c>
      <c r="AC103" s="208">
        <v>33781900.049999997</v>
      </c>
      <c r="AD103" s="208">
        <v>31453573.609999999</v>
      </c>
      <c r="AE103" s="208">
        <v>36113635</v>
      </c>
      <c r="AF103" s="208">
        <v>41598344.490000002</v>
      </c>
      <c r="AG103" s="208">
        <v>38529194</v>
      </c>
      <c r="AH103" s="208">
        <v>35465835</v>
      </c>
      <c r="AI103" s="208">
        <v>34552780</v>
      </c>
      <c r="AJ103" s="98">
        <v>34091578</v>
      </c>
      <c r="AK103" s="300">
        <v>37115309</v>
      </c>
      <c r="AL103" s="300">
        <v>43355027</v>
      </c>
      <c r="AM103" s="300">
        <v>48958486</v>
      </c>
      <c r="AN103" s="300">
        <v>40507748</v>
      </c>
      <c r="AO103" s="300">
        <v>35977002</v>
      </c>
      <c r="AP103" s="300">
        <v>34968634</v>
      </c>
      <c r="AQ103" s="63">
        <v>36841239</v>
      </c>
      <c r="AR103" s="300">
        <v>46031100</v>
      </c>
      <c r="AS103" s="300">
        <v>43850783</v>
      </c>
      <c r="AT103" s="300">
        <v>39756827</v>
      </c>
      <c r="AU103" s="300">
        <v>3809523</v>
      </c>
      <c r="AV103" s="318">
        <v>11856299</v>
      </c>
      <c r="AW103" s="300">
        <v>7803044</v>
      </c>
      <c r="AX103" s="300">
        <v>7359181</v>
      </c>
      <c r="AY103" s="300"/>
      <c r="AZ103" s="300"/>
      <c r="BA103" s="300"/>
      <c r="BB103" s="300"/>
      <c r="BC103" s="63"/>
      <c r="BD103" s="300"/>
      <c r="BE103" s="300"/>
      <c r="BF103" s="300"/>
      <c r="BG103" s="300"/>
      <c r="BH103" s="318"/>
      <c r="BI103" s="34">
        <f t="shared" si="384"/>
        <v>1197728.7800000012</v>
      </c>
      <c r="BJ103" s="99">
        <f t="shared" si="384"/>
        <v>-6202359.7100000009</v>
      </c>
      <c r="BK103" s="99">
        <f t="shared" si="384"/>
        <v>-5425646.6399999969</v>
      </c>
      <c r="BL103" s="99">
        <f t="shared" si="384"/>
        <v>1096287.9699999988</v>
      </c>
      <c r="BM103" s="99">
        <f t="shared" si="384"/>
        <v>806036.84999999776</v>
      </c>
      <c r="BN103" s="99">
        <f t="shared" si="384"/>
        <v>-1838885.3999999985</v>
      </c>
      <c r="BO103" s="99">
        <f t="shared" si="384"/>
        <v>2037770.200000003</v>
      </c>
      <c r="BP103" s="99">
        <f t="shared" si="384"/>
        <v>-2765822.7800000012</v>
      </c>
      <c r="BQ103" s="99">
        <f t="shared" si="384"/>
        <v>11195097.379999999</v>
      </c>
      <c r="BR103" s="414">
        <f t="shared" si="384"/>
        <v>-2402695.9400000013</v>
      </c>
      <c r="BS103" s="437">
        <f t="shared" si="385"/>
        <v>-7716743.5300000012</v>
      </c>
      <c r="BT103" s="99">
        <f t="shared" si="385"/>
        <v>-1718666.7100000009</v>
      </c>
      <c r="BU103" s="99">
        <f t="shared" si="385"/>
        <v>7156396.6699999943</v>
      </c>
      <c r="BV103" s="99">
        <f t="shared" si="385"/>
        <v>6360925.700000003</v>
      </c>
      <c r="BW103" s="99">
        <f t="shared" si="385"/>
        <v>2093102.1099999957</v>
      </c>
      <c r="BX103" s="251">
        <f t="shared" si="385"/>
        <v>3301272.620000001</v>
      </c>
      <c r="BY103" s="251">
        <f t="shared" si="385"/>
        <v>3255514.870000001</v>
      </c>
      <c r="BZ103" s="251">
        <f t="shared" si="385"/>
        <v>6316232.4600000009</v>
      </c>
      <c r="CA103" s="251">
        <f t="shared" si="385"/>
        <v>1577893.3900000006</v>
      </c>
      <c r="CB103" s="264">
        <f t="shared" si="385"/>
        <v>4191111</v>
      </c>
      <c r="CC103" s="264">
        <f t="shared" si="386"/>
        <v>-2398520.6099999994</v>
      </c>
      <c r="CD103" s="394">
        <f t="shared" si="386"/>
        <v>4847777.6900000013</v>
      </c>
      <c r="CE103" s="363">
        <f t="shared" si="386"/>
        <v>5624961</v>
      </c>
      <c r="CF103" s="264">
        <f t="shared" si="386"/>
        <v>10120820</v>
      </c>
      <c r="CG103" s="264">
        <f t="shared" si="386"/>
        <v>4940638.5600000024</v>
      </c>
      <c r="CH103" s="264">
        <f t="shared" si="386"/>
        <v>5186703.3299999982</v>
      </c>
      <c r="CI103" s="264">
        <f t="shared" si="386"/>
        <v>2195101.950000003</v>
      </c>
      <c r="CJ103" s="264">
        <f t="shared" si="386"/>
        <v>3515060.3900000006</v>
      </c>
      <c r="CK103" s="264">
        <f t="shared" si="386"/>
        <v>727604</v>
      </c>
      <c r="CL103" s="264">
        <f t="shared" si="386"/>
        <v>4432755.5099999979</v>
      </c>
      <c r="CM103" s="264">
        <f t="shared" si="387"/>
        <v>5321589</v>
      </c>
      <c r="CN103" s="264">
        <f t="shared" si="387"/>
        <v>4290992</v>
      </c>
      <c r="CO103" s="264">
        <f t="shared" si="387"/>
        <v>-30743257</v>
      </c>
      <c r="CP103" s="394">
        <f t="shared" si="387"/>
        <v>-22235279</v>
      </c>
      <c r="CQ103" s="394">
        <f t="shared" si="387"/>
        <v>-29312265</v>
      </c>
      <c r="CR103" s="394">
        <f t="shared" si="387"/>
        <v>-35995846</v>
      </c>
      <c r="CS103" s="350"/>
      <c r="CT103" s="63">
        <f>IF(ISERROR(GETPIVOTDATA("VALUE",'CSS WK pvt'!$I$2,"DT_FILE",CT$8,"CD_CO",CT$6,"TRIM_CAT",TRIM(B103),"TRIM_LINE",A100))=TRUE,0,GETPIVOTDATA("VALUE",'CSS WK pvt'!$I$2,"DT_FILE",CT$8,"CD_CO",CT$6,"TRIM_CAT",TRIM(B103),"TRIM_LINE",A100))</f>
        <v>7359181</v>
      </c>
    </row>
    <row r="104" spans="1:98" s="37" customFormat="1" x14ac:dyDescent="0.3">
      <c r="A104" s="146"/>
      <c r="B104" s="38" t="s">
        <v>40</v>
      </c>
      <c r="C104" s="96">
        <v>33276171.23</v>
      </c>
      <c r="D104" s="97">
        <v>32432596.920000002</v>
      </c>
      <c r="E104" s="97">
        <v>34026878.259999998</v>
      </c>
      <c r="F104" s="34">
        <v>25686825.329999998</v>
      </c>
      <c r="G104" s="97">
        <v>32149563.449999999</v>
      </c>
      <c r="H104" s="97">
        <v>34411800.200000003</v>
      </c>
      <c r="I104" s="97">
        <v>32659998.629999999</v>
      </c>
      <c r="J104" s="97">
        <v>33732331.5</v>
      </c>
      <c r="K104" s="97">
        <v>25089093.809999999</v>
      </c>
      <c r="L104" s="98">
        <v>29039983.699999999</v>
      </c>
      <c r="M104" s="97">
        <v>36138603.299999997</v>
      </c>
      <c r="N104" s="97">
        <v>32115275.57</v>
      </c>
      <c r="O104" s="97">
        <v>34908563.619999997</v>
      </c>
      <c r="P104" s="97">
        <v>25305588.309999999</v>
      </c>
      <c r="Q104" s="97">
        <v>29281335.16</v>
      </c>
      <c r="R104" s="97">
        <v>27183072.829999998</v>
      </c>
      <c r="S104" s="97">
        <v>31822829.600000001</v>
      </c>
      <c r="T104" s="97">
        <v>33140874.43</v>
      </c>
      <c r="U104" s="208">
        <v>36578792.799999997</v>
      </c>
      <c r="V104" s="208">
        <v>30891429</v>
      </c>
      <c r="W104" s="208">
        <v>36578792.799999997</v>
      </c>
      <c r="X104" s="98">
        <v>27289618.609999999</v>
      </c>
      <c r="Y104" s="208">
        <v>27820255</v>
      </c>
      <c r="Z104" s="208">
        <v>29934780</v>
      </c>
      <c r="AA104" s="208">
        <v>41171109.829999998</v>
      </c>
      <c r="AB104" s="208">
        <v>31857986.789999999</v>
      </c>
      <c r="AC104" s="208">
        <v>31841942.300000001</v>
      </c>
      <c r="AD104" s="208">
        <v>30317933.989999998</v>
      </c>
      <c r="AE104" s="208">
        <v>34689229</v>
      </c>
      <c r="AF104" s="208">
        <v>40237908.780000001</v>
      </c>
      <c r="AG104" s="208">
        <v>35432728</v>
      </c>
      <c r="AH104" s="208">
        <v>30887876</v>
      </c>
      <c r="AI104" s="208">
        <v>33987411</v>
      </c>
      <c r="AJ104" s="98">
        <v>31897904</v>
      </c>
      <c r="AK104" s="300">
        <v>31958957</v>
      </c>
      <c r="AL104" s="300">
        <v>39000887</v>
      </c>
      <c r="AM104" s="300">
        <v>44629569</v>
      </c>
      <c r="AN104" s="300">
        <v>35594543</v>
      </c>
      <c r="AO104" s="300">
        <v>31462484</v>
      </c>
      <c r="AP104" s="300">
        <v>30777330</v>
      </c>
      <c r="AQ104" s="63">
        <v>33936898</v>
      </c>
      <c r="AR104" s="300">
        <v>39947082</v>
      </c>
      <c r="AS104" s="300">
        <v>40377627</v>
      </c>
      <c r="AT104" s="300">
        <v>40602717</v>
      </c>
      <c r="AU104" s="300">
        <v>4805361</v>
      </c>
      <c r="AV104" s="318">
        <v>9138429</v>
      </c>
      <c r="AW104" s="300">
        <v>6249916</v>
      </c>
      <c r="AX104" s="300">
        <v>6299401</v>
      </c>
      <c r="AY104" s="300"/>
      <c r="AZ104" s="300"/>
      <c r="BA104" s="300"/>
      <c r="BB104" s="300"/>
      <c r="BC104" s="63"/>
      <c r="BD104" s="300"/>
      <c r="BE104" s="300"/>
      <c r="BF104" s="300"/>
      <c r="BG104" s="300"/>
      <c r="BH104" s="318"/>
      <c r="BI104" s="34">
        <f t="shared" si="384"/>
        <v>1632392.3899999969</v>
      </c>
      <c r="BJ104" s="99">
        <f t="shared" si="384"/>
        <v>-7127008.6100000031</v>
      </c>
      <c r="BK104" s="99">
        <f t="shared" si="384"/>
        <v>-4745543.0999999978</v>
      </c>
      <c r="BL104" s="99">
        <f t="shared" si="384"/>
        <v>1496247.5</v>
      </c>
      <c r="BM104" s="99">
        <f t="shared" si="384"/>
        <v>-326733.84999999776</v>
      </c>
      <c r="BN104" s="99">
        <f t="shared" si="384"/>
        <v>-1270925.7700000033</v>
      </c>
      <c r="BO104" s="99">
        <f t="shared" si="384"/>
        <v>3918794.1699999981</v>
      </c>
      <c r="BP104" s="99">
        <f t="shared" si="384"/>
        <v>-2840902.5</v>
      </c>
      <c r="BQ104" s="99">
        <f t="shared" si="384"/>
        <v>11489698.989999998</v>
      </c>
      <c r="BR104" s="414">
        <f t="shared" si="384"/>
        <v>-1750365.0899999999</v>
      </c>
      <c r="BS104" s="437">
        <f t="shared" si="385"/>
        <v>-8318348.299999997</v>
      </c>
      <c r="BT104" s="99">
        <f t="shared" si="385"/>
        <v>-2180495.5700000003</v>
      </c>
      <c r="BU104" s="99">
        <f t="shared" si="385"/>
        <v>6262546.2100000009</v>
      </c>
      <c r="BV104" s="99">
        <f t="shared" si="385"/>
        <v>6552398.4800000004</v>
      </c>
      <c r="BW104" s="99">
        <f t="shared" si="385"/>
        <v>2560607.1400000006</v>
      </c>
      <c r="BX104" s="251">
        <f t="shared" si="385"/>
        <v>3134861.16</v>
      </c>
      <c r="BY104" s="251">
        <f t="shared" si="385"/>
        <v>2866399.3999999985</v>
      </c>
      <c r="BZ104" s="251">
        <f t="shared" si="385"/>
        <v>7097034.3500000015</v>
      </c>
      <c r="CA104" s="251">
        <f t="shared" si="385"/>
        <v>-1146064.799999997</v>
      </c>
      <c r="CB104" s="264">
        <f t="shared" si="385"/>
        <v>-3553</v>
      </c>
      <c r="CC104" s="264">
        <f t="shared" si="386"/>
        <v>-2591381.799999997</v>
      </c>
      <c r="CD104" s="394">
        <f t="shared" si="386"/>
        <v>4608285.3900000006</v>
      </c>
      <c r="CE104" s="363">
        <f t="shared" si="386"/>
        <v>4138702</v>
      </c>
      <c r="CF104" s="264">
        <f t="shared" si="386"/>
        <v>9066107</v>
      </c>
      <c r="CG104" s="264">
        <f t="shared" si="386"/>
        <v>3458459.1700000018</v>
      </c>
      <c r="CH104" s="264">
        <f t="shared" si="386"/>
        <v>3736556.2100000009</v>
      </c>
      <c r="CI104" s="264">
        <f t="shared" si="386"/>
        <v>-379458.30000000075</v>
      </c>
      <c r="CJ104" s="264">
        <f t="shared" si="386"/>
        <v>459396.01000000164</v>
      </c>
      <c r="CK104" s="264">
        <f t="shared" si="386"/>
        <v>-752331</v>
      </c>
      <c r="CL104" s="264">
        <f t="shared" si="386"/>
        <v>-290826.78000000119</v>
      </c>
      <c r="CM104" s="264">
        <f t="shared" si="387"/>
        <v>4944899</v>
      </c>
      <c r="CN104" s="264">
        <f t="shared" si="387"/>
        <v>9714841</v>
      </c>
      <c r="CO104" s="264">
        <f t="shared" si="387"/>
        <v>-29182050</v>
      </c>
      <c r="CP104" s="394">
        <f t="shared" si="387"/>
        <v>-22759475</v>
      </c>
      <c r="CQ104" s="394">
        <f t="shared" si="387"/>
        <v>-25709041</v>
      </c>
      <c r="CR104" s="394">
        <f t="shared" si="387"/>
        <v>-32701486</v>
      </c>
      <c r="CS104" s="350"/>
      <c r="CT104" s="63">
        <f>IF(ISERROR(GETPIVOTDATA("VALUE",'CSS WK pvt'!$I$2,"DT_FILE",CT$8,"CD_CO",CT$6,"TRIM_CAT",TRIM(B104),"TRIM_LINE",A100))=TRUE,0,GETPIVOTDATA("VALUE",'CSS WK pvt'!$I$2,"DT_FILE",CT$8,"CD_CO",CT$6,"TRIM_CAT",TRIM(B104),"TRIM_LINE",A100))</f>
        <v>6299401</v>
      </c>
    </row>
    <row r="105" spans="1:98" s="37" customFormat="1" x14ac:dyDescent="0.3">
      <c r="A105" s="146"/>
      <c r="B105" s="38" t="s">
        <v>41</v>
      </c>
      <c r="C105" s="96">
        <v>47902288.700000003</v>
      </c>
      <c r="D105" s="97">
        <v>46814914.359999999</v>
      </c>
      <c r="E105" s="97">
        <v>55483943.700000003</v>
      </c>
      <c r="F105" s="34">
        <v>41021953.090000004</v>
      </c>
      <c r="G105" s="97">
        <v>52617703.710000001</v>
      </c>
      <c r="H105" s="97">
        <v>53507342.07</v>
      </c>
      <c r="I105" s="97">
        <v>51000174.969999999</v>
      </c>
      <c r="J105" s="97">
        <v>55884043.859999999</v>
      </c>
      <c r="K105" s="97">
        <v>42567522.659999996</v>
      </c>
      <c r="L105" s="98">
        <v>45950532.770000003</v>
      </c>
      <c r="M105" s="97">
        <v>54943152.829999998</v>
      </c>
      <c r="N105" s="97">
        <v>49887950.890000001</v>
      </c>
      <c r="O105" s="97">
        <v>52925879.159999996</v>
      </c>
      <c r="P105" s="97">
        <v>40719420.149999999</v>
      </c>
      <c r="Q105" s="97">
        <v>46752883.939999998</v>
      </c>
      <c r="R105" s="97">
        <v>43523540.490000002</v>
      </c>
      <c r="S105" s="97">
        <v>53146114.420000002</v>
      </c>
      <c r="T105" s="97">
        <v>52054913.609999999</v>
      </c>
      <c r="U105" s="208">
        <v>56185330.210000001</v>
      </c>
      <c r="V105" s="208">
        <v>49918330</v>
      </c>
      <c r="W105" s="208">
        <v>56185330.210000001</v>
      </c>
      <c r="X105" s="98">
        <v>46082046.560000002</v>
      </c>
      <c r="Y105" s="208">
        <v>44493220</v>
      </c>
      <c r="Z105" s="208">
        <v>49035178</v>
      </c>
      <c r="AA105" s="208">
        <v>64651009.600000001</v>
      </c>
      <c r="AB105" s="208">
        <v>50419812.079999998</v>
      </c>
      <c r="AC105" s="208">
        <v>50794039.450000003</v>
      </c>
      <c r="AD105" s="208">
        <v>49419355.670000002</v>
      </c>
      <c r="AE105" s="208">
        <v>52760004</v>
      </c>
      <c r="AF105" s="208">
        <v>61559748.380000003</v>
      </c>
      <c r="AG105" s="208">
        <v>54408827</v>
      </c>
      <c r="AH105" s="208">
        <v>47980105</v>
      </c>
      <c r="AI105" s="208">
        <v>58700214</v>
      </c>
      <c r="AJ105" s="98">
        <v>50738916</v>
      </c>
      <c r="AK105" s="300">
        <v>47926946</v>
      </c>
      <c r="AL105" s="300">
        <v>60416197</v>
      </c>
      <c r="AM105" s="300">
        <v>66103024</v>
      </c>
      <c r="AN105" s="300">
        <v>56311002</v>
      </c>
      <c r="AO105" s="300">
        <v>50184864</v>
      </c>
      <c r="AP105" s="300">
        <v>49572606</v>
      </c>
      <c r="AQ105" s="63">
        <v>52158152</v>
      </c>
      <c r="AR105" s="300">
        <v>62455715</v>
      </c>
      <c r="AS105" s="300">
        <v>55893145</v>
      </c>
      <c r="AT105" s="300">
        <v>64622576</v>
      </c>
      <c r="AU105" s="300">
        <v>4456958</v>
      </c>
      <c r="AV105" s="318">
        <v>11895298</v>
      </c>
      <c r="AW105" s="300">
        <v>6408341</v>
      </c>
      <c r="AX105" s="300">
        <v>8246489</v>
      </c>
      <c r="AY105" s="300"/>
      <c r="AZ105" s="300"/>
      <c r="BA105" s="300"/>
      <c r="BB105" s="300"/>
      <c r="BC105" s="63"/>
      <c r="BD105" s="300"/>
      <c r="BE105" s="300"/>
      <c r="BF105" s="300"/>
      <c r="BG105" s="300"/>
      <c r="BH105" s="318"/>
      <c r="BI105" s="34">
        <f t="shared" si="384"/>
        <v>5023590.4599999934</v>
      </c>
      <c r="BJ105" s="99">
        <f t="shared" si="384"/>
        <v>-6095494.2100000009</v>
      </c>
      <c r="BK105" s="99">
        <f t="shared" si="384"/>
        <v>-8731059.7600000054</v>
      </c>
      <c r="BL105" s="99">
        <f t="shared" si="384"/>
        <v>2501587.3999999985</v>
      </c>
      <c r="BM105" s="99">
        <f t="shared" si="384"/>
        <v>528410.71000000089</v>
      </c>
      <c r="BN105" s="99">
        <f t="shared" si="384"/>
        <v>-1452428.4600000009</v>
      </c>
      <c r="BO105" s="99">
        <f t="shared" si="384"/>
        <v>5185155.2400000021</v>
      </c>
      <c r="BP105" s="99">
        <f t="shared" si="384"/>
        <v>-5965713.8599999994</v>
      </c>
      <c r="BQ105" s="99">
        <f t="shared" si="384"/>
        <v>13617807.550000004</v>
      </c>
      <c r="BR105" s="414">
        <f t="shared" si="384"/>
        <v>131513.78999999911</v>
      </c>
      <c r="BS105" s="437">
        <f t="shared" si="385"/>
        <v>-10449932.829999998</v>
      </c>
      <c r="BT105" s="99">
        <f t="shared" si="385"/>
        <v>-852772.8900000006</v>
      </c>
      <c r="BU105" s="99">
        <f t="shared" si="385"/>
        <v>11725130.440000005</v>
      </c>
      <c r="BV105" s="99">
        <f t="shared" si="385"/>
        <v>9700391.9299999997</v>
      </c>
      <c r="BW105" s="99">
        <f t="shared" si="385"/>
        <v>4041155.5100000054</v>
      </c>
      <c r="BX105" s="251">
        <f t="shared" si="385"/>
        <v>5895815.1799999997</v>
      </c>
      <c r="BY105" s="251">
        <f t="shared" si="385"/>
        <v>-386110.42000000179</v>
      </c>
      <c r="BZ105" s="251">
        <f t="shared" si="385"/>
        <v>9504834.7700000033</v>
      </c>
      <c r="CA105" s="251">
        <f t="shared" si="385"/>
        <v>-1776503.2100000009</v>
      </c>
      <c r="CB105" s="264">
        <f t="shared" si="385"/>
        <v>-1938225</v>
      </c>
      <c r="CC105" s="264">
        <f t="shared" si="386"/>
        <v>2514883.7899999991</v>
      </c>
      <c r="CD105" s="394">
        <f t="shared" si="386"/>
        <v>4656869.4399999976</v>
      </c>
      <c r="CE105" s="363">
        <f t="shared" si="386"/>
        <v>3433726</v>
      </c>
      <c r="CF105" s="264">
        <f t="shared" si="386"/>
        <v>11381019</v>
      </c>
      <c r="CG105" s="264">
        <f t="shared" si="386"/>
        <v>1452014.3999999985</v>
      </c>
      <c r="CH105" s="264">
        <f t="shared" si="386"/>
        <v>5891189.9200000018</v>
      </c>
      <c r="CI105" s="264">
        <f t="shared" si="386"/>
        <v>-609175.45000000298</v>
      </c>
      <c r="CJ105" s="264">
        <f t="shared" si="386"/>
        <v>153250.32999999821</v>
      </c>
      <c r="CK105" s="264">
        <f t="shared" si="386"/>
        <v>-601852</v>
      </c>
      <c r="CL105" s="264">
        <f t="shared" si="386"/>
        <v>895966.61999999732</v>
      </c>
      <c r="CM105" s="264">
        <f t="shared" si="387"/>
        <v>1484318</v>
      </c>
      <c r="CN105" s="264">
        <f t="shared" si="387"/>
        <v>16642471</v>
      </c>
      <c r="CO105" s="264">
        <f t="shared" si="387"/>
        <v>-54243256</v>
      </c>
      <c r="CP105" s="394">
        <f t="shared" si="387"/>
        <v>-38843618</v>
      </c>
      <c r="CQ105" s="394">
        <f t="shared" si="387"/>
        <v>-41518605</v>
      </c>
      <c r="CR105" s="394">
        <f t="shared" si="387"/>
        <v>-52169708</v>
      </c>
      <c r="CS105" s="350"/>
      <c r="CT105" s="63">
        <f>IF(ISERROR(GETPIVOTDATA("VALUE",'CSS WK pvt'!$I$2,"DT_FILE",CT$8,"CD_CO",CT$6,"TRIM_CAT",TRIM(B105),"TRIM_LINE",A100))=TRUE,0,GETPIVOTDATA("VALUE",'CSS WK pvt'!$I$2,"DT_FILE",CT$8,"CD_CO",CT$6,"TRIM_CAT",TRIM(B105),"TRIM_LINE",A100))</f>
        <v>8246489</v>
      </c>
    </row>
    <row r="106" spans="1:98" s="130" customFormat="1" x14ac:dyDescent="0.3">
      <c r="A106" s="147"/>
      <c r="B106" s="38" t="s">
        <v>42</v>
      </c>
      <c r="C106" s="131">
        <f>SUM(C101:C105)</f>
        <v>263816273.75</v>
      </c>
      <c r="D106" s="132">
        <f t="shared" ref="D106:AF106" si="388">SUM(D101:D105)</f>
        <v>256548632.56999999</v>
      </c>
      <c r="E106" s="132">
        <f t="shared" si="388"/>
        <v>257575399.62</v>
      </c>
      <c r="F106" s="133">
        <f t="shared" si="388"/>
        <v>202823383.29999998</v>
      </c>
      <c r="G106" s="132">
        <f t="shared" si="388"/>
        <v>249230008.84</v>
      </c>
      <c r="H106" s="132">
        <f t="shared" si="388"/>
        <v>292352661.68000001</v>
      </c>
      <c r="I106" s="132">
        <f t="shared" si="388"/>
        <v>277454446.13999999</v>
      </c>
      <c r="J106" s="132">
        <f t="shared" si="388"/>
        <v>264414814.37</v>
      </c>
      <c r="K106" s="132">
        <f t="shared" si="388"/>
        <v>201769614.16999999</v>
      </c>
      <c r="L106" s="134">
        <f t="shared" si="388"/>
        <v>246194002.31999999</v>
      </c>
      <c r="M106" s="132">
        <f t="shared" si="388"/>
        <v>293775176.65999997</v>
      </c>
      <c r="N106" s="132">
        <f t="shared" si="388"/>
        <v>271248573.81999999</v>
      </c>
      <c r="O106" s="132">
        <f t="shared" si="388"/>
        <v>278475579.79000002</v>
      </c>
      <c r="P106" s="132">
        <f t="shared" si="388"/>
        <v>235273270.11000001</v>
      </c>
      <c r="Q106" s="132">
        <f t="shared" si="388"/>
        <v>251898384.03999999</v>
      </c>
      <c r="R106" s="132">
        <f t="shared" si="388"/>
        <v>234761875.54000002</v>
      </c>
      <c r="S106" s="132">
        <f t="shared" si="388"/>
        <v>280069851.76999998</v>
      </c>
      <c r="T106" s="132">
        <f t="shared" si="388"/>
        <v>311555443.5</v>
      </c>
      <c r="U106" s="132">
        <f t="shared" si="388"/>
        <v>311217367.32999998</v>
      </c>
      <c r="V106" s="132">
        <f t="shared" si="388"/>
        <v>257374447</v>
      </c>
      <c r="W106" s="132">
        <f t="shared" si="388"/>
        <v>311217367.32999998</v>
      </c>
      <c r="X106" s="134">
        <f t="shared" si="388"/>
        <v>238758524.81999999</v>
      </c>
      <c r="Y106" s="132">
        <f t="shared" si="388"/>
        <v>258535819</v>
      </c>
      <c r="Z106" s="132">
        <f t="shared" si="388"/>
        <v>267088790</v>
      </c>
      <c r="AA106" s="132">
        <f t="shared" si="388"/>
        <v>340217600.94000006</v>
      </c>
      <c r="AB106" s="132">
        <f t="shared" si="388"/>
        <v>266993851.73000002</v>
      </c>
      <c r="AC106" s="132">
        <f t="shared" si="388"/>
        <v>260652463.47000003</v>
      </c>
      <c r="AD106" s="132">
        <f t="shared" si="388"/>
        <v>253331380.68000001</v>
      </c>
      <c r="AE106" s="132">
        <f t="shared" si="388"/>
        <v>294915797</v>
      </c>
      <c r="AF106" s="132">
        <f t="shared" si="388"/>
        <v>331288713.83000004</v>
      </c>
      <c r="AG106" s="284">
        <v>314367107</v>
      </c>
      <c r="AH106" s="284">
        <v>279319127</v>
      </c>
      <c r="AI106" s="284">
        <v>291827526</v>
      </c>
      <c r="AJ106" s="134">
        <v>259875935</v>
      </c>
      <c r="AK106" s="301">
        <v>290301774</v>
      </c>
      <c r="AL106" s="301">
        <v>323574739</v>
      </c>
      <c r="AM106" s="301">
        <v>356386292</v>
      </c>
      <c r="AN106" s="301">
        <v>288872839</v>
      </c>
      <c r="AO106" s="301">
        <v>258131301</v>
      </c>
      <c r="AP106" s="301">
        <v>260436619</v>
      </c>
      <c r="AQ106" s="44">
        <v>278711009</v>
      </c>
      <c r="AR106" s="301">
        <v>364646577</v>
      </c>
      <c r="AS106" s="301">
        <v>349824524</v>
      </c>
      <c r="AT106" s="301">
        <v>310539431</v>
      </c>
      <c r="AU106" s="301">
        <v>27728318</v>
      </c>
      <c r="AV106" s="319">
        <v>85694521</v>
      </c>
      <c r="AW106" s="301">
        <v>53294606</v>
      </c>
      <c r="AX106" s="301">
        <v>52847190</v>
      </c>
      <c r="AY106" s="301"/>
      <c r="AZ106" s="301"/>
      <c r="BA106" s="301"/>
      <c r="BB106" s="301"/>
      <c r="BC106" s="44"/>
      <c r="BD106" s="301"/>
      <c r="BE106" s="301"/>
      <c r="BF106" s="301"/>
      <c r="BG106" s="301"/>
      <c r="BH106" s="319"/>
      <c r="BI106" s="133">
        <f t="shared" si="342"/>
        <v>14659306.040000014</v>
      </c>
      <c r="BJ106" s="135">
        <f t="shared" ref="BJ106:BL106" si="389">SUM(BJ101:BJ105)</f>
        <v>-21275362.460000008</v>
      </c>
      <c r="BK106" s="135">
        <f t="shared" si="389"/>
        <v>-5677015.5800000038</v>
      </c>
      <c r="BL106" s="135">
        <f t="shared" si="389"/>
        <v>31938492.239999995</v>
      </c>
      <c r="BM106" s="135">
        <f t="shared" ref="BM106" si="390">SUM(BM101:BM105)</f>
        <v>30839842.930000003</v>
      </c>
      <c r="BN106" s="135">
        <f t="shared" ref="BN106:BV106" si="391">SUM(BN101:BN105)</f>
        <v>19202781.819999993</v>
      </c>
      <c r="BO106" s="135">
        <f t="shared" si="391"/>
        <v>33762921.189999983</v>
      </c>
      <c r="BP106" s="135">
        <f t="shared" si="391"/>
        <v>-7040367.3700000048</v>
      </c>
      <c r="BQ106" s="135">
        <f t="shared" si="391"/>
        <v>109447753.16</v>
      </c>
      <c r="BR106" s="415">
        <f t="shared" si="391"/>
        <v>-7435477.4999999944</v>
      </c>
      <c r="BS106" s="438">
        <f t="shared" si="391"/>
        <v>-35239357.660000011</v>
      </c>
      <c r="BT106" s="135">
        <f t="shared" si="391"/>
        <v>-4159783.8200000152</v>
      </c>
      <c r="BU106" s="135">
        <f t="shared" si="391"/>
        <v>61742021.149999999</v>
      </c>
      <c r="BV106" s="135">
        <f t="shared" si="391"/>
        <v>31720581.619999997</v>
      </c>
      <c r="BW106" s="135">
        <f t="shared" ref="BW106:BX106" si="392">SUM(BW101:BW105)</f>
        <v>8754079.4300000146</v>
      </c>
      <c r="BX106" s="252">
        <f t="shared" si="392"/>
        <v>18569505.140000001</v>
      </c>
      <c r="BY106" s="252">
        <f t="shared" ref="BY106:BZ106" si="393">SUM(BY101:BY105)</f>
        <v>14845945.229999997</v>
      </c>
      <c r="BZ106" s="252">
        <f t="shared" si="393"/>
        <v>19733270.330000006</v>
      </c>
      <c r="CA106" s="252">
        <f t="shared" ref="CA106:CB106" si="394">SUM(CA101:CA105)</f>
        <v>3149739.6700000167</v>
      </c>
      <c r="CB106" s="277">
        <f t="shared" si="394"/>
        <v>21944680</v>
      </c>
      <c r="CC106" s="277">
        <f t="shared" ref="CC106:CE106" si="395">SUM(CC101:CC105)</f>
        <v>-19389841.329999983</v>
      </c>
      <c r="CD106" s="395">
        <f t="shared" si="395"/>
        <v>21117410.179999992</v>
      </c>
      <c r="CE106" s="364">
        <f t="shared" si="395"/>
        <v>31765955</v>
      </c>
      <c r="CF106" s="277">
        <f t="shared" ref="CF106:CG106" si="396">SUM(CF101:CF105)</f>
        <v>56485949</v>
      </c>
      <c r="CG106" s="277">
        <f t="shared" si="396"/>
        <v>16168691.059999993</v>
      </c>
      <c r="CH106" s="277">
        <f t="shared" ref="CH106" si="397">SUM(CH101:CH105)</f>
        <v>21878987.270000014</v>
      </c>
      <c r="CI106" s="277">
        <f t="shared" ref="CI106" si="398">SUM(CI101:CI105)</f>
        <v>-2521162.4700000081</v>
      </c>
      <c r="CJ106" s="277">
        <f t="shared" ref="CJ106" si="399">SUM(CJ101:CJ105)</f>
        <v>7105238.3200000022</v>
      </c>
      <c r="CK106" s="277">
        <f t="shared" ref="CK106" si="400">SUM(CK101:CK105)</f>
        <v>-16204788</v>
      </c>
      <c r="CL106" s="277">
        <f t="shared" ref="CL106" si="401">SUM(CL101:CL105)</f>
        <v>33357863.169999987</v>
      </c>
      <c r="CM106" s="277">
        <f t="shared" ref="CM106" si="402">SUM(CM101:CM105)</f>
        <v>35457417</v>
      </c>
      <c r="CN106" s="277">
        <f t="shared" ref="CN106" si="403">SUM(CN101:CN105)</f>
        <v>31220304</v>
      </c>
      <c r="CO106" s="277">
        <f t="shared" ref="CO106" si="404">SUM(CO101:CO105)</f>
        <v>-264099208</v>
      </c>
      <c r="CP106" s="395">
        <f t="shared" ref="CP106" si="405">SUM(CP101:CP105)</f>
        <v>-174181414</v>
      </c>
      <c r="CQ106" s="395">
        <f t="shared" ref="CQ106:CR106" si="406">SUM(CQ101:CQ105)</f>
        <v>-237007168</v>
      </c>
      <c r="CR106" s="395">
        <f t="shared" si="406"/>
        <v>-270727549</v>
      </c>
      <c r="CS106" s="351"/>
      <c r="CT106" s="44">
        <f t="shared" si="342"/>
        <v>52847190</v>
      </c>
    </row>
    <row r="107" spans="1:98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202"/>
      <c r="V107" s="202"/>
      <c r="W107" s="202"/>
      <c r="X107" s="88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88"/>
      <c r="AK107" s="295"/>
      <c r="AL107" s="295"/>
      <c r="AM107" s="295"/>
      <c r="AN107" s="295"/>
      <c r="AO107" s="295"/>
      <c r="AP107" s="295"/>
      <c r="AQ107" s="89"/>
      <c r="AR107" s="295"/>
      <c r="AS107" s="295"/>
      <c r="AT107" s="295"/>
      <c r="AU107" s="295"/>
      <c r="AV107" s="312"/>
      <c r="AW107" s="295"/>
      <c r="AX107" s="295"/>
      <c r="AY107" s="295"/>
      <c r="AZ107" s="295"/>
      <c r="BA107" s="295"/>
      <c r="BB107" s="295"/>
      <c r="BC107" s="89"/>
      <c r="BD107" s="295"/>
      <c r="BE107" s="295"/>
      <c r="BF107" s="295"/>
      <c r="BG107" s="295"/>
      <c r="BH107" s="312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8"/>
      <c r="BS107" s="431"/>
      <c r="BT107" s="90"/>
      <c r="BU107" s="90"/>
      <c r="BV107" s="90"/>
      <c r="BW107" s="90"/>
      <c r="BX107" s="245"/>
      <c r="BY107" s="245"/>
      <c r="BZ107" s="245"/>
      <c r="CA107" s="245"/>
      <c r="CB107" s="271"/>
      <c r="CC107" s="271"/>
      <c r="CD107" s="388"/>
      <c r="CE107" s="357"/>
      <c r="CF107" s="271"/>
      <c r="CG107" s="271"/>
      <c r="CH107" s="271"/>
      <c r="CI107" s="271"/>
      <c r="CJ107" s="271"/>
      <c r="CK107" s="271"/>
      <c r="CL107" s="271"/>
      <c r="CM107" s="271"/>
      <c r="CN107" s="271"/>
      <c r="CO107" s="271"/>
      <c r="CP107" s="388"/>
      <c r="CQ107" s="388"/>
      <c r="CR107" s="388"/>
      <c r="CS107" s="348"/>
      <c r="CT107" s="89"/>
    </row>
    <row r="108" spans="1:98" s="58" customFormat="1" x14ac:dyDescent="0.3">
      <c r="A108" s="146"/>
      <c r="B108" s="59" t="s">
        <v>37</v>
      </c>
      <c r="C108" s="101">
        <v>872197</v>
      </c>
      <c r="D108" s="102">
        <v>895520</v>
      </c>
      <c r="E108" s="102">
        <v>915677</v>
      </c>
      <c r="F108" s="33">
        <v>819407</v>
      </c>
      <c r="G108" s="102">
        <v>955952</v>
      </c>
      <c r="H108" s="102">
        <v>932360</v>
      </c>
      <c r="I108" s="102">
        <v>903380</v>
      </c>
      <c r="J108" s="102">
        <v>999596</v>
      </c>
      <c r="K108" s="102">
        <v>876094</v>
      </c>
      <c r="L108" s="103">
        <v>1019172</v>
      </c>
      <c r="M108" s="102">
        <v>1008881</v>
      </c>
      <c r="N108" s="102">
        <v>925340</v>
      </c>
      <c r="O108" s="102">
        <v>1000268</v>
      </c>
      <c r="P108" s="102">
        <v>924601</v>
      </c>
      <c r="Q108" s="102">
        <v>948103</v>
      </c>
      <c r="R108" s="102">
        <v>973400</v>
      </c>
      <c r="S108" s="102">
        <v>986631</v>
      </c>
      <c r="T108" s="102">
        <v>952697</v>
      </c>
      <c r="U108" s="209">
        <v>952359</v>
      </c>
      <c r="V108" s="209">
        <v>970098</v>
      </c>
      <c r="W108" s="209">
        <v>952359</v>
      </c>
      <c r="X108" s="103">
        <v>968270</v>
      </c>
      <c r="Y108" s="209">
        <v>911097</v>
      </c>
      <c r="Z108" s="209">
        <v>888106</v>
      </c>
      <c r="AA108" s="209">
        <v>1068827</v>
      </c>
      <c r="AB108" s="209">
        <v>922410</v>
      </c>
      <c r="AC108" s="209">
        <v>930755</v>
      </c>
      <c r="AD108" s="209">
        <v>996081</v>
      </c>
      <c r="AE108" s="209">
        <v>980368</v>
      </c>
      <c r="AF108" s="209">
        <v>993975</v>
      </c>
      <c r="AG108" s="209">
        <v>955379</v>
      </c>
      <c r="AH108" s="209">
        <v>959090</v>
      </c>
      <c r="AI108" s="209">
        <v>1007332</v>
      </c>
      <c r="AJ108" s="103">
        <v>965836</v>
      </c>
      <c r="AK108" s="302">
        <v>1008920</v>
      </c>
      <c r="AL108" s="302">
        <v>978212</v>
      </c>
      <c r="AM108" s="302">
        <v>1089655</v>
      </c>
      <c r="AN108" s="302">
        <v>944085</v>
      </c>
      <c r="AO108" s="302">
        <v>927935</v>
      </c>
      <c r="AP108" s="302">
        <v>994415</v>
      </c>
      <c r="AQ108" s="63">
        <v>967800</v>
      </c>
      <c r="AR108" s="302">
        <v>1047465</v>
      </c>
      <c r="AS108" s="302">
        <v>970593</v>
      </c>
      <c r="AT108" s="302">
        <v>941841</v>
      </c>
      <c r="AU108" s="302">
        <v>90346</v>
      </c>
      <c r="AV108" s="320">
        <v>250887</v>
      </c>
      <c r="AW108" s="302">
        <v>145640</v>
      </c>
      <c r="AX108" s="302">
        <v>137621</v>
      </c>
      <c r="AY108" s="302"/>
      <c r="AZ108" s="302"/>
      <c r="BA108" s="302"/>
      <c r="BB108" s="302"/>
      <c r="BC108" s="63"/>
      <c r="BD108" s="302"/>
      <c r="BE108" s="302"/>
      <c r="BF108" s="302"/>
      <c r="BG108" s="302"/>
      <c r="BH108" s="320"/>
      <c r="BI108" s="33">
        <f t="shared" ref="BI108:BR112" si="407">O108-C108</f>
        <v>128071</v>
      </c>
      <c r="BJ108" s="104">
        <f t="shared" si="407"/>
        <v>29081</v>
      </c>
      <c r="BK108" s="104">
        <f t="shared" si="407"/>
        <v>32426</v>
      </c>
      <c r="BL108" s="104">
        <f t="shared" si="407"/>
        <v>153993</v>
      </c>
      <c r="BM108" s="104">
        <f t="shared" si="407"/>
        <v>30679</v>
      </c>
      <c r="BN108" s="104">
        <f t="shared" si="407"/>
        <v>20337</v>
      </c>
      <c r="BO108" s="104">
        <f t="shared" si="407"/>
        <v>48979</v>
      </c>
      <c r="BP108" s="104">
        <f t="shared" si="407"/>
        <v>-29498</v>
      </c>
      <c r="BQ108" s="104">
        <f t="shared" si="407"/>
        <v>76265</v>
      </c>
      <c r="BR108" s="416">
        <f t="shared" si="407"/>
        <v>-50902</v>
      </c>
      <c r="BS108" s="439">
        <f t="shared" ref="BS108:CB112" si="408">Y108-M108</f>
        <v>-97784</v>
      </c>
      <c r="BT108" s="104">
        <f t="shared" si="408"/>
        <v>-37234</v>
      </c>
      <c r="BU108" s="104">
        <f t="shared" si="408"/>
        <v>68559</v>
      </c>
      <c r="BV108" s="104">
        <f t="shared" si="408"/>
        <v>-2191</v>
      </c>
      <c r="BW108" s="104">
        <f t="shared" si="408"/>
        <v>-17348</v>
      </c>
      <c r="BX108" s="253">
        <f t="shared" si="408"/>
        <v>22681</v>
      </c>
      <c r="BY108" s="253">
        <f t="shared" si="408"/>
        <v>-6263</v>
      </c>
      <c r="BZ108" s="253">
        <f t="shared" si="408"/>
        <v>41278</v>
      </c>
      <c r="CA108" s="253">
        <f t="shared" si="408"/>
        <v>3020</v>
      </c>
      <c r="CB108" s="278">
        <f t="shared" si="408"/>
        <v>-11008</v>
      </c>
      <c r="CC108" s="278">
        <f t="shared" ref="CC108:CL112" si="409">AI108-W108</f>
        <v>54973</v>
      </c>
      <c r="CD108" s="396">
        <f t="shared" si="409"/>
        <v>-2434</v>
      </c>
      <c r="CE108" s="365">
        <f t="shared" si="409"/>
        <v>97823</v>
      </c>
      <c r="CF108" s="278">
        <f t="shared" si="409"/>
        <v>90106</v>
      </c>
      <c r="CG108" s="278">
        <f t="shared" si="409"/>
        <v>20828</v>
      </c>
      <c r="CH108" s="278">
        <f t="shared" si="409"/>
        <v>21675</v>
      </c>
      <c r="CI108" s="278">
        <f t="shared" si="409"/>
        <v>-2820</v>
      </c>
      <c r="CJ108" s="278">
        <f t="shared" si="409"/>
        <v>-1666</v>
      </c>
      <c r="CK108" s="278">
        <f t="shared" si="409"/>
        <v>-12568</v>
      </c>
      <c r="CL108" s="278">
        <f t="shared" si="409"/>
        <v>53490</v>
      </c>
      <c r="CM108" s="278">
        <f t="shared" ref="CM108:CR112" si="410">AS108-AG108</f>
        <v>15214</v>
      </c>
      <c r="CN108" s="278">
        <f t="shared" si="410"/>
        <v>-17249</v>
      </c>
      <c r="CO108" s="278">
        <f t="shared" si="410"/>
        <v>-916986</v>
      </c>
      <c r="CP108" s="396">
        <f t="shared" si="410"/>
        <v>-714949</v>
      </c>
      <c r="CQ108" s="396">
        <f t="shared" si="410"/>
        <v>-863280</v>
      </c>
      <c r="CR108" s="396">
        <f t="shared" si="410"/>
        <v>-840591</v>
      </c>
      <c r="CS108" s="348"/>
      <c r="CT108" s="63">
        <f>IF(ISERROR(GETPIVOTDATA("VALUE",'CSS WK pvt'!$I$2,"DT_FILE",CT$8,"CD_CO",CT$6,"TRIM_CAT",TRIM(B108),"TRIM_LINE",A107))=TRUE,0,GETPIVOTDATA("VALUE",'CSS WK pvt'!$I$2,"DT_FILE",CT$8,"CD_CO",CT$6,"TRIM_CAT",TRIM(B108),"TRIM_LINE",A107))</f>
        <v>137621</v>
      </c>
    </row>
    <row r="109" spans="1:98" s="58" customFormat="1" x14ac:dyDescent="0.3">
      <c r="A109" s="146"/>
      <c r="B109" s="59" t="s">
        <v>38</v>
      </c>
      <c r="C109" s="101">
        <v>99747</v>
      </c>
      <c r="D109" s="102">
        <v>103975</v>
      </c>
      <c r="E109" s="102">
        <v>108127</v>
      </c>
      <c r="F109" s="33">
        <v>102568</v>
      </c>
      <c r="G109" s="102">
        <v>112559</v>
      </c>
      <c r="H109" s="102">
        <v>107634</v>
      </c>
      <c r="I109" s="102">
        <v>105656</v>
      </c>
      <c r="J109" s="102">
        <v>113556</v>
      </c>
      <c r="K109" s="102">
        <v>98292</v>
      </c>
      <c r="L109" s="103">
        <v>107433</v>
      </c>
      <c r="M109" s="102">
        <v>111039</v>
      </c>
      <c r="N109" s="102">
        <v>104453</v>
      </c>
      <c r="O109" s="102">
        <v>110019</v>
      </c>
      <c r="P109" s="102">
        <v>108618</v>
      </c>
      <c r="Q109" s="102">
        <v>111556</v>
      </c>
      <c r="R109" s="102">
        <v>118220</v>
      </c>
      <c r="S109" s="102">
        <v>123715</v>
      </c>
      <c r="T109" s="102">
        <v>131036</v>
      </c>
      <c r="U109" s="209">
        <v>126183</v>
      </c>
      <c r="V109" s="209">
        <v>111997</v>
      </c>
      <c r="W109" s="209">
        <v>126183</v>
      </c>
      <c r="X109" s="103">
        <v>114151</v>
      </c>
      <c r="Y109" s="209">
        <v>115306</v>
      </c>
      <c r="Z109" s="209">
        <v>113350</v>
      </c>
      <c r="AA109" s="209">
        <v>138643</v>
      </c>
      <c r="AB109" s="209">
        <v>123176</v>
      </c>
      <c r="AC109" s="209">
        <v>131398</v>
      </c>
      <c r="AD109" s="209">
        <v>143786</v>
      </c>
      <c r="AE109" s="209">
        <v>140962</v>
      </c>
      <c r="AF109" s="209">
        <v>158097</v>
      </c>
      <c r="AG109" s="209">
        <v>149029</v>
      </c>
      <c r="AH109" s="209">
        <v>126656</v>
      </c>
      <c r="AI109" s="209">
        <v>184668</v>
      </c>
      <c r="AJ109" s="103">
        <v>153718</v>
      </c>
      <c r="AK109" s="302">
        <v>141393</v>
      </c>
      <c r="AL109" s="302">
        <v>133979</v>
      </c>
      <c r="AM109" s="302">
        <v>147793</v>
      </c>
      <c r="AN109" s="302">
        <v>133951</v>
      </c>
      <c r="AO109" s="302">
        <v>134415</v>
      </c>
      <c r="AP109" s="302">
        <v>167025</v>
      </c>
      <c r="AQ109" s="63">
        <v>133679</v>
      </c>
      <c r="AR109" s="302">
        <v>169449</v>
      </c>
      <c r="AS109" s="302">
        <v>152040</v>
      </c>
      <c r="AT109" s="302">
        <v>140378</v>
      </c>
      <c r="AU109" s="302">
        <v>10230</v>
      </c>
      <c r="AV109" s="320">
        <v>36543</v>
      </c>
      <c r="AW109" s="302">
        <v>25593</v>
      </c>
      <c r="AX109" s="302">
        <v>23007</v>
      </c>
      <c r="AY109" s="302"/>
      <c r="AZ109" s="302"/>
      <c r="BA109" s="302"/>
      <c r="BB109" s="302"/>
      <c r="BC109" s="63"/>
      <c r="BD109" s="302"/>
      <c r="BE109" s="302"/>
      <c r="BF109" s="302"/>
      <c r="BG109" s="302"/>
      <c r="BH109" s="320"/>
      <c r="BI109" s="33">
        <f t="shared" si="407"/>
        <v>10272</v>
      </c>
      <c r="BJ109" s="104">
        <f t="shared" si="407"/>
        <v>4643</v>
      </c>
      <c r="BK109" s="104">
        <f t="shared" si="407"/>
        <v>3429</v>
      </c>
      <c r="BL109" s="104">
        <f t="shared" si="407"/>
        <v>15652</v>
      </c>
      <c r="BM109" s="104">
        <f t="shared" si="407"/>
        <v>11156</v>
      </c>
      <c r="BN109" s="104">
        <f t="shared" si="407"/>
        <v>23402</v>
      </c>
      <c r="BO109" s="104">
        <f t="shared" si="407"/>
        <v>20527</v>
      </c>
      <c r="BP109" s="104">
        <f t="shared" si="407"/>
        <v>-1559</v>
      </c>
      <c r="BQ109" s="104">
        <f t="shared" si="407"/>
        <v>27891</v>
      </c>
      <c r="BR109" s="416">
        <f t="shared" si="407"/>
        <v>6718</v>
      </c>
      <c r="BS109" s="439">
        <f t="shared" si="408"/>
        <v>4267</v>
      </c>
      <c r="BT109" s="104">
        <f t="shared" si="408"/>
        <v>8897</v>
      </c>
      <c r="BU109" s="104">
        <f t="shared" si="408"/>
        <v>28624</v>
      </c>
      <c r="BV109" s="104">
        <f t="shared" si="408"/>
        <v>14558</v>
      </c>
      <c r="BW109" s="104">
        <f t="shared" si="408"/>
        <v>19842</v>
      </c>
      <c r="BX109" s="253">
        <f t="shared" si="408"/>
        <v>25566</v>
      </c>
      <c r="BY109" s="253">
        <f t="shared" si="408"/>
        <v>17247</v>
      </c>
      <c r="BZ109" s="253">
        <f t="shared" si="408"/>
        <v>27061</v>
      </c>
      <c r="CA109" s="253">
        <f t="shared" si="408"/>
        <v>22846</v>
      </c>
      <c r="CB109" s="278">
        <f t="shared" si="408"/>
        <v>14659</v>
      </c>
      <c r="CC109" s="278">
        <f t="shared" si="409"/>
        <v>58485</v>
      </c>
      <c r="CD109" s="396">
        <f t="shared" si="409"/>
        <v>39567</v>
      </c>
      <c r="CE109" s="365">
        <f t="shared" si="409"/>
        <v>26087</v>
      </c>
      <c r="CF109" s="278">
        <f t="shared" si="409"/>
        <v>20629</v>
      </c>
      <c r="CG109" s="278">
        <f t="shared" si="409"/>
        <v>9150</v>
      </c>
      <c r="CH109" s="278">
        <f t="shared" si="409"/>
        <v>10775</v>
      </c>
      <c r="CI109" s="278">
        <f t="shared" si="409"/>
        <v>3017</v>
      </c>
      <c r="CJ109" s="278">
        <f t="shared" si="409"/>
        <v>23239</v>
      </c>
      <c r="CK109" s="278">
        <f t="shared" si="409"/>
        <v>-7283</v>
      </c>
      <c r="CL109" s="278">
        <f t="shared" si="409"/>
        <v>11352</v>
      </c>
      <c r="CM109" s="278">
        <f t="shared" si="410"/>
        <v>3011</v>
      </c>
      <c r="CN109" s="278">
        <f t="shared" si="410"/>
        <v>13722</v>
      </c>
      <c r="CO109" s="278">
        <f t="shared" si="410"/>
        <v>-174438</v>
      </c>
      <c r="CP109" s="396">
        <f t="shared" si="410"/>
        <v>-117175</v>
      </c>
      <c r="CQ109" s="396">
        <f t="shared" si="410"/>
        <v>-115800</v>
      </c>
      <c r="CR109" s="396">
        <f t="shared" si="410"/>
        <v>-110972</v>
      </c>
      <c r="CS109" s="348"/>
      <c r="CT109" s="63">
        <f>IF(ISERROR(GETPIVOTDATA("VALUE",'CSS WK pvt'!$I$2,"DT_FILE",CT$8,"CD_CO",CT$6,"TRIM_CAT",TRIM(B109),"TRIM_LINE",A107))=TRUE,0,GETPIVOTDATA("VALUE",'CSS WK pvt'!$I$2,"DT_FILE",CT$8,"CD_CO",CT$6,"TRIM_CAT",TRIM(B109),"TRIM_LINE",A107))</f>
        <v>23007</v>
      </c>
    </row>
    <row r="110" spans="1:98" s="58" customFormat="1" x14ac:dyDescent="0.3">
      <c r="A110" s="146"/>
      <c r="B110" s="59" t="s">
        <v>39</v>
      </c>
      <c r="C110" s="101">
        <v>143829</v>
      </c>
      <c r="D110" s="102">
        <v>151989</v>
      </c>
      <c r="E110" s="102">
        <v>175787</v>
      </c>
      <c r="F110" s="33">
        <v>141813</v>
      </c>
      <c r="G110" s="102">
        <v>161243</v>
      </c>
      <c r="H110" s="102">
        <v>158825</v>
      </c>
      <c r="I110" s="102">
        <v>151042</v>
      </c>
      <c r="J110" s="102">
        <v>171224</v>
      </c>
      <c r="K110" s="102">
        <v>149493</v>
      </c>
      <c r="L110" s="103">
        <v>163026</v>
      </c>
      <c r="M110" s="102">
        <v>222351</v>
      </c>
      <c r="N110" s="102">
        <v>163900</v>
      </c>
      <c r="O110" s="102">
        <v>162102</v>
      </c>
      <c r="P110" s="102">
        <v>146212</v>
      </c>
      <c r="Q110" s="102">
        <v>160570</v>
      </c>
      <c r="R110" s="102">
        <v>163282</v>
      </c>
      <c r="S110" s="102">
        <v>172231</v>
      </c>
      <c r="T110" s="102">
        <v>164239</v>
      </c>
      <c r="U110" s="209">
        <v>195715</v>
      </c>
      <c r="V110" s="209">
        <v>170940</v>
      </c>
      <c r="W110" s="209">
        <v>195715</v>
      </c>
      <c r="X110" s="103">
        <v>170707</v>
      </c>
      <c r="Y110" s="209">
        <v>181082</v>
      </c>
      <c r="Z110" s="209">
        <v>158906</v>
      </c>
      <c r="AA110" s="209">
        <v>194280</v>
      </c>
      <c r="AB110" s="209">
        <v>165983</v>
      </c>
      <c r="AC110" s="209">
        <v>161133</v>
      </c>
      <c r="AD110" s="209">
        <v>170182</v>
      </c>
      <c r="AE110" s="209">
        <v>168491</v>
      </c>
      <c r="AF110" s="209">
        <v>176788</v>
      </c>
      <c r="AG110" s="209">
        <v>159341</v>
      </c>
      <c r="AH110" s="209">
        <v>155747</v>
      </c>
      <c r="AI110" s="209">
        <v>171068</v>
      </c>
      <c r="AJ110" s="103">
        <v>163303</v>
      </c>
      <c r="AK110" s="302">
        <v>198029</v>
      </c>
      <c r="AL110" s="302">
        <v>173030</v>
      </c>
      <c r="AM110" s="302">
        <v>187056</v>
      </c>
      <c r="AN110" s="302">
        <v>164747</v>
      </c>
      <c r="AO110" s="302">
        <v>163645</v>
      </c>
      <c r="AP110" s="302">
        <v>172396</v>
      </c>
      <c r="AQ110" s="63">
        <v>164426</v>
      </c>
      <c r="AR110" s="302">
        <v>182156</v>
      </c>
      <c r="AS110" s="302">
        <v>162442</v>
      </c>
      <c r="AT110" s="302">
        <v>166473</v>
      </c>
      <c r="AU110" s="302">
        <v>17046</v>
      </c>
      <c r="AV110" s="320">
        <v>41965</v>
      </c>
      <c r="AW110" s="302">
        <v>26673</v>
      </c>
      <c r="AX110" s="302">
        <v>25034</v>
      </c>
      <c r="AY110" s="302"/>
      <c r="AZ110" s="302"/>
      <c r="BA110" s="302"/>
      <c r="BB110" s="302"/>
      <c r="BC110" s="63"/>
      <c r="BD110" s="302"/>
      <c r="BE110" s="302"/>
      <c r="BF110" s="302"/>
      <c r="BG110" s="302"/>
      <c r="BH110" s="320"/>
      <c r="BI110" s="33">
        <f t="shared" si="407"/>
        <v>18273</v>
      </c>
      <c r="BJ110" s="104">
        <f t="shared" si="407"/>
        <v>-5777</v>
      </c>
      <c r="BK110" s="104">
        <f t="shared" si="407"/>
        <v>-15217</v>
      </c>
      <c r="BL110" s="104">
        <f t="shared" si="407"/>
        <v>21469</v>
      </c>
      <c r="BM110" s="104">
        <f t="shared" si="407"/>
        <v>10988</v>
      </c>
      <c r="BN110" s="104">
        <f t="shared" si="407"/>
        <v>5414</v>
      </c>
      <c r="BO110" s="104">
        <f t="shared" si="407"/>
        <v>44673</v>
      </c>
      <c r="BP110" s="104">
        <f t="shared" si="407"/>
        <v>-284</v>
      </c>
      <c r="BQ110" s="104">
        <f t="shared" si="407"/>
        <v>46222</v>
      </c>
      <c r="BR110" s="416">
        <f t="shared" si="407"/>
        <v>7681</v>
      </c>
      <c r="BS110" s="439">
        <f t="shared" si="408"/>
        <v>-41269</v>
      </c>
      <c r="BT110" s="104">
        <f t="shared" si="408"/>
        <v>-4994</v>
      </c>
      <c r="BU110" s="104">
        <f t="shared" si="408"/>
        <v>32178</v>
      </c>
      <c r="BV110" s="104">
        <f t="shared" si="408"/>
        <v>19771</v>
      </c>
      <c r="BW110" s="104">
        <f t="shared" si="408"/>
        <v>563</v>
      </c>
      <c r="BX110" s="253">
        <f t="shared" si="408"/>
        <v>6900</v>
      </c>
      <c r="BY110" s="253">
        <f t="shared" si="408"/>
        <v>-3740</v>
      </c>
      <c r="BZ110" s="253">
        <f t="shared" si="408"/>
        <v>12549</v>
      </c>
      <c r="CA110" s="253">
        <f t="shared" si="408"/>
        <v>-36374</v>
      </c>
      <c r="CB110" s="278">
        <f t="shared" si="408"/>
        <v>-15193</v>
      </c>
      <c r="CC110" s="278">
        <f t="shared" si="409"/>
        <v>-24647</v>
      </c>
      <c r="CD110" s="396">
        <f t="shared" si="409"/>
        <v>-7404</v>
      </c>
      <c r="CE110" s="365">
        <f t="shared" si="409"/>
        <v>16947</v>
      </c>
      <c r="CF110" s="278">
        <f t="shared" si="409"/>
        <v>14124</v>
      </c>
      <c r="CG110" s="278">
        <f t="shared" si="409"/>
        <v>-7224</v>
      </c>
      <c r="CH110" s="278">
        <f t="shared" si="409"/>
        <v>-1236</v>
      </c>
      <c r="CI110" s="278">
        <f t="shared" si="409"/>
        <v>2512</v>
      </c>
      <c r="CJ110" s="278">
        <f t="shared" si="409"/>
        <v>2214</v>
      </c>
      <c r="CK110" s="278">
        <f t="shared" si="409"/>
        <v>-4065</v>
      </c>
      <c r="CL110" s="278">
        <f t="shared" si="409"/>
        <v>5368</v>
      </c>
      <c r="CM110" s="278">
        <f t="shared" si="410"/>
        <v>3101</v>
      </c>
      <c r="CN110" s="278">
        <f t="shared" si="410"/>
        <v>10726</v>
      </c>
      <c r="CO110" s="278">
        <f t="shared" si="410"/>
        <v>-154022</v>
      </c>
      <c r="CP110" s="396">
        <f t="shared" si="410"/>
        <v>-121338</v>
      </c>
      <c r="CQ110" s="396">
        <f t="shared" si="410"/>
        <v>-171356</v>
      </c>
      <c r="CR110" s="396">
        <f t="shared" si="410"/>
        <v>-147996</v>
      </c>
      <c r="CS110" s="348"/>
      <c r="CT110" s="63">
        <f>IF(ISERROR(GETPIVOTDATA("VALUE",'CSS WK pvt'!$I$2,"DT_FILE",CT$8,"CD_CO",CT$6,"TRIM_CAT",TRIM(B110),"TRIM_LINE",A107))=TRUE,0,GETPIVOTDATA("VALUE",'CSS WK pvt'!$I$2,"DT_FILE",CT$8,"CD_CO",CT$6,"TRIM_CAT",TRIM(B110),"TRIM_LINE",A107))</f>
        <v>25034</v>
      </c>
    </row>
    <row r="111" spans="1:98" s="58" customFormat="1" x14ac:dyDescent="0.3">
      <c r="A111" s="146"/>
      <c r="B111" s="59" t="s">
        <v>40</v>
      </c>
      <c r="C111" s="101">
        <v>15281</v>
      </c>
      <c r="D111" s="102">
        <v>16191</v>
      </c>
      <c r="E111" s="102">
        <v>18577</v>
      </c>
      <c r="F111" s="33">
        <v>15231</v>
      </c>
      <c r="G111" s="102">
        <v>17427</v>
      </c>
      <c r="H111" s="102">
        <v>16687</v>
      </c>
      <c r="I111" s="102">
        <v>15793</v>
      </c>
      <c r="J111" s="102">
        <v>18273</v>
      </c>
      <c r="K111" s="102">
        <v>15096</v>
      </c>
      <c r="L111" s="103">
        <v>16567</v>
      </c>
      <c r="M111" s="102">
        <v>22185</v>
      </c>
      <c r="N111" s="102">
        <v>15936</v>
      </c>
      <c r="O111" s="102">
        <v>17042</v>
      </c>
      <c r="P111" s="102">
        <v>14215</v>
      </c>
      <c r="Q111" s="102">
        <v>17184</v>
      </c>
      <c r="R111" s="102">
        <v>16938</v>
      </c>
      <c r="S111" s="102">
        <v>18234</v>
      </c>
      <c r="T111" s="102">
        <v>16898</v>
      </c>
      <c r="U111" s="209">
        <v>19584</v>
      </c>
      <c r="V111" s="209">
        <v>17299</v>
      </c>
      <c r="W111" s="209">
        <v>19584</v>
      </c>
      <c r="X111" s="103">
        <v>17630</v>
      </c>
      <c r="Y111" s="209">
        <v>18202</v>
      </c>
      <c r="Z111" s="209">
        <v>16013</v>
      </c>
      <c r="AA111" s="209">
        <v>19315</v>
      </c>
      <c r="AB111" s="209">
        <v>17517</v>
      </c>
      <c r="AC111" s="209">
        <v>17564</v>
      </c>
      <c r="AD111" s="209">
        <v>18634</v>
      </c>
      <c r="AE111" s="209">
        <v>18842</v>
      </c>
      <c r="AF111" s="209">
        <v>19381</v>
      </c>
      <c r="AG111" s="209">
        <v>18120</v>
      </c>
      <c r="AH111" s="209">
        <v>16869</v>
      </c>
      <c r="AI111" s="209">
        <v>17815</v>
      </c>
      <c r="AJ111" s="103">
        <v>19236</v>
      </c>
      <c r="AK111" s="302">
        <v>20647</v>
      </c>
      <c r="AL111" s="302">
        <v>19012</v>
      </c>
      <c r="AM111" s="302">
        <v>20848</v>
      </c>
      <c r="AN111" s="302">
        <v>19636</v>
      </c>
      <c r="AO111" s="302">
        <v>18417</v>
      </c>
      <c r="AP111" s="302">
        <v>21332</v>
      </c>
      <c r="AQ111" s="63">
        <v>19024</v>
      </c>
      <c r="AR111" s="302">
        <v>19732</v>
      </c>
      <c r="AS111" s="302">
        <v>19991</v>
      </c>
      <c r="AT111" s="302">
        <v>18531</v>
      </c>
      <c r="AU111" s="302">
        <v>2224</v>
      </c>
      <c r="AV111" s="320">
        <v>4624</v>
      </c>
      <c r="AW111" s="302">
        <v>3530</v>
      </c>
      <c r="AX111" s="302">
        <v>4664</v>
      </c>
      <c r="AY111" s="302"/>
      <c r="AZ111" s="302"/>
      <c r="BA111" s="302"/>
      <c r="BB111" s="302"/>
      <c r="BC111" s="63"/>
      <c r="BD111" s="302"/>
      <c r="BE111" s="302"/>
      <c r="BF111" s="302"/>
      <c r="BG111" s="302"/>
      <c r="BH111" s="320"/>
      <c r="BI111" s="33">
        <f t="shared" si="407"/>
        <v>1761</v>
      </c>
      <c r="BJ111" s="104">
        <f t="shared" si="407"/>
        <v>-1976</v>
      </c>
      <c r="BK111" s="104">
        <f t="shared" si="407"/>
        <v>-1393</v>
      </c>
      <c r="BL111" s="104">
        <f t="shared" si="407"/>
        <v>1707</v>
      </c>
      <c r="BM111" s="104">
        <f t="shared" si="407"/>
        <v>807</v>
      </c>
      <c r="BN111" s="104">
        <f t="shared" si="407"/>
        <v>211</v>
      </c>
      <c r="BO111" s="104">
        <f t="shared" si="407"/>
        <v>3791</v>
      </c>
      <c r="BP111" s="104">
        <f t="shared" si="407"/>
        <v>-974</v>
      </c>
      <c r="BQ111" s="104">
        <f t="shared" si="407"/>
        <v>4488</v>
      </c>
      <c r="BR111" s="416">
        <f t="shared" si="407"/>
        <v>1063</v>
      </c>
      <c r="BS111" s="439">
        <f t="shared" si="408"/>
        <v>-3983</v>
      </c>
      <c r="BT111" s="104">
        <f t="shared" si="408"/>
        <v>77</v>
      </c>
      <c r="BU111" s="104">
        <f t="shared" si="408"/>
        <v>2273</v>
      </c>
      <c r="BV111" s="104">
        <f t="shared" si="408"/>
        <v>3302</v>
      </c>
      <c r="BW111" s="104">
        <f t="shared" si="408"/>
        <v>380</v>
      </c>
      <c r="BX111" s="253">
        <f t="shared" si="408"/>
        <v>1696</v>
      </c>
      <c r="BY111" s="253">
        <f t="shared" si="408"/>
        <v>608</v>
      </c>
      <c r="BZ111" s="253">
        <f t="shared" si="408"/>
        <v>2483</v>
      </c>
      <c r="CA111" s="253">
        <f t="shared" si="408"/>
        <v>-1464</v>
      </c>
      <c r="CB111" s="278">
        <f t="shared" si="408"/>
        <v>-430</v>
      </c>
      <c r="CC111" s="278">
        <f t="shared" si="409"/>
        <v>-1769</v>
      </c>
      <c r="CD111" s="396">
        <f t="shared" si="409"/>
        <v>1606</v>
      </c>
      <c r="CE111" s="365">
        <f t="shared" si="409"/>
        <v>2445</v>
      </c>
      <c r="CF111" s="278">
        <f t="shared" si="409"/>
        <v>2999</v>
      </c>
      <c r="CG111" s="278">
        <f t="shared" si="409"/>
        <v>1533</v>
      </c>
      <c r="CH111" s="278">
        <f t="shared" si="409"/>
        <v>2119</v>
      </c>
      <c r="CI111" s="278">
        <f t="shared" si="409"/>
        <v>853</v>
      </c>
      <c r="CJ111" s="278">
        <f t="shared" si="409"/>
        <v>2698</v>
      </c>
      <c r="CK111" s="278">
        <f t="shared" si="409"/>
        <v>182</v>
      </c>
      <c r="CL111" s="278">
        <f t="shared" si="409"/>
        <v>351</v>
      </c>
      <c r="CM111" s="278">
        <f t="shared" si="410"/>
        <v>1871</v>
      </c>
      <c r="CN111" s="278">
        <f t="shared" si="410"/>
        <v>1662</v>
      </c>
      <c r="CO111" s="278">
        <f t="shared" si="410"/>
        <v>-15591</v>
      </c>
      <c r="CP111" s="396">
        <f t="shared" si="410"/>
        <v>-14612</v>
      </c>
      <c r="CQ111" s="396">
        <f t="shared" si="410"/>
        <v>-17117</v>
      </c>
      <c r="CR111" s="396">
        <f t="shared" si="410"/>
        <v>-14348</v>
      </c>
      <c r="CS111" s="348"/>
      <c r="CT111" s="63">
        <f>IF(ISERROR(GETPIVOTDATA("VALUE",'CSS WK pvt'!$I$2,"DT_FILE",CT$8,"CD_CO",CT$6,"TRIM_CAT",TRIM(B111),"TRIM_LINE",A107))=TRUE,0,GETPIVOTDATA("VALUE",'CSS WK pvt'!$I$2,"DT_FILE",CT$8,"CD_CO",CT$6,"TRIM_CAT",TRIM(B111),"TRIM_LINE",A107))</f>
        <v>4664</v>
      </c>
    </row>
    <row r="112" spans="1:98" s="58" customFormat="1" x14ac:dyDescent="0.3">
      <c r="A112" s="146"/>
      <c r="B112" s="59" t="s">
        <v>41</v>
      </c>
      <c r="C112" s="101">
        <v>5020</v>
      </c>
      <c r="D112" s="102">
        <v>5291</v>
      </c>
      <c r="E112" s="102">
        <v>5878</v>
      </c>
      <c r="F112" s="33">
        <v>5042</v>
      </c>
      <c r="G112" s="102">
        <v>5620</v>
      </c>
      <c r="H112" s="102">
        <v>5504</v>
      </c>
      <c r="I112" s="102">
        <v>5253</v>
      </c>
      <c r="J112" s="102">
        <v>6149</v>
      </c>
      <c r="K112" s="102">
        <v>5072</v>
      </c>
      <c r="L112" s="103">
        <v>5738</v>
      </c>
      <c r="M112" s="102">
        <v>6580</v>
      </c>
      <c r="N112" s="102">
        <v>5088</v>
      </c>
      <c r="O112" s="102">
        <v>5423</v>
      </c>
      <c r="P112" s="102">
        <v>4885</v>
      </c>
      <c r="Q112" s="102">
        <v>5534</v>
      </c>
      <c r="R112" s="102">
        <v>5717</v>
      </c>
      <c r="S112" s="102">
        <v>5937</v>
      </c>
      <c r="T112" s="102">
        <v>5795</v>
      </c>
      <c r="U112" s="209">
        <v>6347</v>
      </c>
      <c r="V112" s="209">
        <v>6133</v>
      </c>
      <c r="W112" s="209">
        <v>6347</v>
      </c>
      <c r="X112" s="103">
        <v>5946</v>
      </c>
      <c r="Y112" s="209">
        <v>5675</v>
      </c>
      <c r="Z112" s="209">
        <v>5222</v>
      </c>
      <c r="AA112" s="209">
        <v>6214</v>
      </c>
      <c r="AB112" s="209">
        <v>6021</v>
      </c>
      <c r="AC112" s="209">
        <v>6127</v>
      </c>
      <c r="AD112" s="209">
        <v>6697</v>
      </c>
      <c r="AE112" s="209">
        <v>6626</v>
      </c>
      <c r="AF112" s="209">
        <v>6770</v>
      </c>
      <c r="AG112" s="209">
        <v>6774</v>
      </c>
      <c r="AH112" s="209">
        <v>5852</v>
      </c>
      <c r="AI112" s="209">
        <v>6440</v>
      </c>
      <c r="AJ112" s="103">
        <v>6613</v>
      </c>
      <c r="AK112" s="302">
        <v>7079</v>
      </c>
      <c r="AL112" s="302">
        <v>6922</v>
      </c>
      <c r="AM112" s="302">
        <v>7681</v>
      </c>
      <c r="AN112" s="302">
        <v>7184</v>
      </c>
      <c r="AO112" s="302">
        <v>6774</v>
      </c>
      <c r="AP112" s="302">
        <v>7847</v>
      </c>
      <c r="AQ112" s="63">
        <v>7078</v>
      </c>
      <c r="AR112" s="302">
        <v>7552</v>
      </c>
      <c r="AS112" s="302">
        <v>7860</v>
      </c>
      <c r="AT112" s="302">
        <v>6998</v>
      </c>
      <c r="AU112" s="302">
        <v>831</v>
      </c>
      <c r="AV112" s="320">
        <v>1566</v>
      </c>
      <c r="AW112" s="302">
        <v>1429</v>
      </c>
      <c r="AX112" s="302">
        <v>2073</v>
      </c>
      <c r="AY112" s="302"/>
      <c r="AZ112" s="302"/>
      <c r="BA112" s="302"/>
      <c r="BB112" s="302"/>
      <c r="BC112" s="63"/>
      <c r="BD112" s="302"/>
      <c r="BE112" s="302"/>
      <c r="BF112" s="302"/>
      <c r="BG112" s="302"/>
      <c r="BH112" s="320"/>
      <c r="BI112" s="33">
        <f t="shared" si="407"/>
        <v>403</v>
      </c>
      <c r="BJ112" s="104">
        <f t="shared" si="407"/>
        <v>-406</v>
      </c>
      <c r="BK112" s="104">
        <f t="shared" si="407"/>
        <v>-344</v>
      </c>
      <c r="BL112" s="104">
        <f t="shared" si="407"/>
        <v>675</v>
      </c>
      <c r="BM112" s="104">
        <f t="shared" si="407"/>
        <v>317</v>
      </c>
      <c r="BN112" s="104">
        <f t="shared" si="407"/>
        <v>291</v>
      </c>
      <c r="BO112" s="104">
        <f t="shared" si="407"/>
        <v>1094</v>
      </c>
      <c r="BP112" s="104">
        <f t="shared" si="407"/>
        <v>-16</v>
      </c>
      <c r="BQ112" s="104">
        <f t="shared" si="407"/>
        <v>1275</v>
      </c>
      <c r="BR112" s="416">
        <f t="shared" si="407"/>
        <v>208</v>
      </c>
      <c r="BS112" s="439">
        <f t="shared" si="408"/>
        <v>-905</v>
      </c>
      <c r="BT112" s="104">
        <f t="shared" si="408"/>
        <v>134</v>
      </c>
      <c r="BU112" s="104">
        <f t="shared" si="408"/>
        <v>791</v>
      </c>
      <c r="BV112" s="104">
        <f t="shared" si="408"/>
        <v>1136</v>
      </c>
      <c r="BW112" s="104">
        <f t="shared" si="408"/>
        <v>593</v>
      </c>
      <c r="BX112" s="253">
        <f t="shared" si="408"/>
        <v>980</v>
      </c>
      <c r="BY112" s="253">
        <f t="shared" si="408"/>
        <v>689</v>
      </c>
      <c r="BZ112" s="253">
        <f t="shared" si="408"/>
        <v>975</v>
      </c>
      <c r="CA112" s="253">
        <f t="shared" si="408"/>
        <v>427</v>
      </c>
      <c r="CB112" s="278">
        <f t="shared" si="408"/>
        <v>-281</v>
      </c>
      <c r="CC112" s="278">
        <f t="shared" si="409"/>
        <v>93</v>
      </c>
      <c r="CD112" s="396">
        <f t="shared" si="409"/>
        <v>667</v>
      </c>
      <c r="CE112" s="365">
        <f t="shared" si="409"/>
        <v>1404</v>
      </c>
      <c r="CF112" s="278">
        <f t="shared" si="409"/>
        <v>1700</v>
      </c>
      <c r="CG112" s="278">
        <f t="shared" si="409"/>
        <v>1467</v>
      </c>
      <c r="CH112" s="278">
        <f t="shared" si="409"/>
        <v>1163</v>
      </c>
      <c r="CI112" s="278">
        <f t="shared" si="409"/>
        <v>647</v>
      </c>
      <c r="CJ112" s="278">
        <f t="shared" si="409"/>
        <v>1150</v>
      </c>
      <c r="CK112" s="278">
        <f t="shared" si="409"/>
        <v>452</v>
      </c>
      <c r="CL112" s="278">
        <f t="shared" si="409"/>
        <v>782</v>
      </c>
      <c r="CM112" s="278">
        <f t="shared" si="410"/>
        <v>1086</v>
      </c>
      <c r="CN112" s="278">
        <f t="shared" si="410"/>
        <v>1146</v>
      </c>
      <c r="CO112" s="278">
        <f t="shared" si="410"/>
        <v>-5609</v>
      </c>
      <c r="CP112" s="396">
        <f t="shared" si="410"/>
        <v>-5047</v>
      </c>
      <c r="CQ112" s="396">
        <f t="shared" si="410"/>
        <v>-5650</v>
      </c>
      <c r="CR112" s="396">
        <f t="shared" si="410"/>
        <v>-4849</v>
      </c>
      <c r="CS112" s="348"/>
      <c r="CT112" s="63">
        <f>IF(ISERROR(GETPIVOTDATA("VALUE",'CSS WK pvt'!$I$2,"DT_FILE",CT$8,"CD_CO",CT$6,"TRIM_CAT",TRIM(B112),"TRIM_LINE",A107))=TRUE,0,GETPIVOTDATA("VALUE",'CSS WK pvt'!$I$2,"DT_FILE",CT$8,"CD_CO",CT$6,"TRIM_CAT",TRIM(B112),"TRIM_LINE",A107))</f>
        <v>2073</v>
      </c>
    </row>
    <row r="113" spans="1:98" s="72" customFormat="1" ht="15" thickBot="1" x14ac:dyDescent="0.35">
      <c r="A113" s="147"/>
      <c r="B113" s="66" t="s">
        <v>42</v>
      </c>
      <c r="C113" s="67">
        <f>SUM(C108:C112)</f>
        <v>1136074</v>
      </c>
      <c r="D113" s="68">
        <f t="shared" ref="D113:CT120" si="411">SUM(D108:D112)</f>
        <v>1172966</v>
      </c>
      <c r="E113" s="68">
        <f t="shared" si="411"/>
        <v>1224046</v>
      </c>
      <c r="F113" s="70">
        <f t="shared" si="411"/>
        <v>1084061</v>
      </c>
      <c r="G113" s="68">
        <f t="shared" si="411"/>
        <v>1252801</v>
      </c>
      <c r="H113" s="68">
        <f t="shared" si="411"/>
        <v>1221010</v>
      </c>
      <c r="I113" s="68">
        <f t="shared" si="411"/>
        <v>1181124</v>
      </c>
      <c r="J113" s="68">
        <f t="shared" si="411"/>
        <v>1308798</v>
      </c>
      <c r="K113" s="68">
        <f t="shared" si="411"/>
        <v>1144047</v>
      </c>
      <c r="L113" s="69">
        <f t="shared" si="411"/>
        <v>1311936</v>
      </c>
      <c r="M113" s="68">
        <f t="shared" si="411"/>
        <v>1371036</v>
      </c>
      <c r="N113" s="68">
        <f t="shared" si="411"/>
        <v>1214717</v>
      </c>
      <c r="O113" s="68">
        <f t="shared" si="411"/>
        <v>1294854</v>
      </c>
      <c r="P113" s="68">
        <f t="shared" si="411"/>
        <v>1198531</v>
      </c>
      <c r="Q113" s="68">
        <f t="shared" si="411"/>
        <v>1242947</v>
      </c>
      <c r="R113" s="68">
        <f t="shared" si="411"/>
        <v>1277557</v>
      </c>
      <c r="S113" s="68">
        <f t="shared" si="411"/>
        <v>1306748</v>
      </c>
      <c r="T113" s="68">
        <f t="shared" si="411"/>
        <v>1270665</v>
      </c>
      <c r="U113" s="68">
        <f t="shared" si="411"/>
        <v>1300188</v>
      </c>
      <c r="V113" s="68">
        <f t="shared" si="411"/>
        <v>1276467</v>
      </c>
      <c r="W113" s="68">
        <f t="shared" si="411"/>
        <v>1300188</v>
      </c>
      <c r="X113" s="69">
        <f t="shared" si="411"/>
        <v>1276704</v>
      </c>
      <c r="Y113" s="68">
        <f t="shared" si="411"/>
        <v>1231362</v>
      </c>
      <c r="Z113" s="68">
        <f t="shared" si="411"/>
        <v>1181597</v>
      </c>
      <c r="AA113" s="68">
        <f t="shared" si="411"/>
        <v>1427279</v>
      </c>
      <c r="AB113" s="68">
        <f t="shared" si="411"/>
        <v>1235107</v>
      </c>
      <c r="AC113" s="68">
        <f t="shared" si="411"/>
        <v>1246977</v>
      </c>
      <c r="AD113" s="68">
        <f t="shared" si="411"/>
        <v>1335380</v>
      </c>
      <c r="AE113" s="68">
        <f t="shared" si="411"/>
        <v>1315289</v>
      </c>
      <c r="AF113" s="68">
        <f t="shared" si="411"/>
        <v>1355011</v>
      </c>
      <c r="AG113" s="198">
        <v>1288643</v>
      </c>
      <c r="AH113" s="198">
        <v>1264214</v>
      </c>
      <c r="AI113" s="198">
        <v>1387323</v>
      </c>
      <c r="AJ113" s="69">
        <v>1308706</v>
      </c>
      <c r="AK113" s="291">
        <v>1376068</v>
      </c>
      <c r="AL113" s="291">
        <v>1311155</v>
      </c>
      <c r="AM113" s="291">
        <v>1453033</v>
      </c>
      <c r="AN113" s="291">
        <v>1269603</v>
      </c>
      <c r="AO113" s="291">
        <v>1251186</v>
      </c>
      <c r="AP113" s="291">
        <v>1363015</v>
      </c>
      <c r="AQ113" s="70">
        <v>1292007</v>
      </c>
      <c r="AR113" s="291">
        <v>1426354</v>
      </c>
      <c r="AS113" s="291">
        <v>1312926</v>
      </c>
      <c r="AT113" s="291">
        <v>1274221</v>
      </c>
      <c r="AU113" s="291">
        <v>120677</v>
      </c>
      <c r="AV113" s="308">
        <v>335585</v>
      </c>
      <c r="AW113" s="291">
        <v>202865</v>
      </c>
      <c r="AX113" s="291">
        <v>192399</v>
      </c>
      <c r="AY113" s="291"/>
      <c r="AZ113" s="291"/>
      <c r="BA113" s="291"/>
      <c r="BB113" s="291"/>
      <c r="BC113" s="70"/>
      <c r="BD113" s="291"/>
      <c r="BE113" s="291"/>
      <c r="BF113" s="291"/>
      <c r="BG113" s="291"/>
      <c r="BH113" s="308"/>
      <c r="BI113" s="70">
        <f t="shared" si="411"/>
        <v>158780</v>
      </c>
      <c r="BJ113" s="71">
        <f t="shared" ref="BJ113:BL113" si="412">SUM(BJ108:BJ112)</f>
        <v>25565</v>
      </c>
      <c r="BK113" s="71">
        <f t="shared" si="412"/>
        <v>18901</v>
      </c>
      <c r="BL113" s="71">
        <f t="shared" si="412"/>
        <v>193496</v>
      </c>
      <c r="BM113" s="71">
        <f t="shared" ref="BM113" si="413">SUM(BM108:BM112)</f>
        <v>53947</v>
      </c>
      <c r="BN113" s="71">
        <f t="shared" ref="BN113:BV113" si="414">SUM(BN108:BN112)</f>
        <v>49655</v>
      </c>
      <c r="BO113" s="71">
        <f t="shared" si="414"/>
        <v>119064</v>
      </c>
      <c r="BP113" s="71">
        <f t="shared" si="414"/>
        <v>-32331</v>
      </c>
      <c r="BQ113" s="71">
        <f t="shared" si="414"/>
        <v>156141</v>
      </c>
      <c r="BR113" s="404">
        <f t="shared" si="414"/>
        <v>-35232</v>
      </c>
      <c r="BS113" s="427">
        <f t="shared" si="414"/>
        <v>-139674</v>
      </c>
      <c r="BT113" s="71">
        <f t="shared" si="414"/>
        <v>-33120</v>
      </c>
      <c r="BU113" s="71">
        <f t="shared" si="414"/>
        <v>132425</v>
      </c>
      <c r="BV113" s="71">
        <f t="shared" si="414"/>
        <v>36576</v>
      </c>
      <c r="BW113" s="71">
        <f t="shared" ref="BW113:BX113" si="415">SUM(BW108:BW112)</f>
        <v>4030</v>
      </c>
      <c r="BX113" s="241">
        <f t="shared" si="415"/>
        <v>57823</v>
      </c>
      <c r="BY113" s="241">
        <f t="shared" ref="BY113:BZ113" si="416">SUM(BY108:BY112)</f>
        <v>8541</v>
      </c>
      <c r="BZ113" s="241">
        <f t="shared" si="416"/>
        <v>84346</v>
      </c>
      <c r="CA113" s="241">
        <f t="shared" ref="CA113:CB113" si="417">SUM(CA108:CA112)</f>
        <v>-11545</v>
      </c>
      <c r="CB113" s="267">
        <f t="shared" si="417"/>
        <v>-12253</v>
      </c>
      <c r="CC113" s="267">
        <f t="shared" ref="CC113:CE113" si="418">SUM(CC108:CC112)</f>
        <v>87135</v>
      </c>
      <c r="CD113" s="384">
        <f t="shared" si="418"/>
        <v>32002</v>
      </c>
      <c r="CE113" s="353">
        <f t="shared" si="418"/>
        <v>144706</v>
      </c>
      <c r="CF113" s="267">
        <f t="shared" ref="CF113:CG113" si="419">SUM(CF108:CF112)</f>
        <v>129558</v>
      </c>
      <c r="CG113" s="267">
        <f t="shared" si="419"/>
        <v>25754</v>
      </c>
      <c r="CH113" s="267">
        <f t="shared" ref="CH113" si="420">SUM(CH108:CH112)</f>
        <v>34496</v>
      </c>
      <c r="CI113" s="267">
        <f t="shared" ref="CI113" si="421">SUM(CI108:CI112)</f>
        <v>4209</v>
      </c>
      <c r="CJ113" s="267">
        <f t="shared" ref="CJ113" si="422">SUM(CJ108:CJ112)</f>
        <v>27635</v>
      </c>
      <c r="CK113" s="267">
        <f t="shared" ref="CK113" si="423">SUM(CK108:CK112)</f>
        <v>-23282</v>
      </c>
      <c r="CL113" s="267">
        <f t="shared" ref="CL113" si="424">SUM(CL108:CL112)</f>
        <v>71343</v>
      </c>
      <c r="CM113" s="267">
        <f t="shared" ref="CM113" si="425">SUM(CM108:CM112)</f>
        <v>24283</v>
      </c>
      <c r="CN113" s="267">
        <f t="shared" ref="CN113" si="426">SUM(CN108:CN112)</f>
        <v>10007</v>
      </c>
      <c r="CO113" s="267">
        <f t="shared" ref="CO113" si="427">SUM(CO108:CO112)</f>
        <v>-1266646</v>
      </c>
      <c r="CP113" s="384">
        <f t="shared" ref="CP113" si="428">SUM(CP108:CP112)</f>
        <v>-973121</v>
      </c>
      <c r="CQ113" s="384">
        <f t="shared" ref="CQ113:CR113" si="429">SUM(CQ108:CQ112)</f>
        <v>-1173203</v>
      </c>
      <c r="CR113" s="384">
        <f t="shared" si="429"/>
        <v>-1118756</v>
      </c>
      <c r="CS113" s="349"/>
      <c r="CT113" s="70">
        <f t="shared" si="411"/>
        <v>192399</v>
      </c>
    </row>
    <row r="114" spans="1:98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3"/>
      <c r="V114" s="203"/>
      <c r="W114" s="203"/>
      <c r="X114" s="9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93"/>
      <c r="AK114" s="296"/>
      <c r="AL114" s="296"/>
      <c r="AM114" s="296"/>
      <c r="AN114" s="296"/>
      <c r="AO114" s="296"/>
      <c r="AP114" s="296"/>
      <c r="AQ114" s="94"/>
      <c r="AR114" s="296"/>
      <c r="AS114" s="296"/>
      <c r="AT114" s="296"/>
      <c r="AU114" s="296"/>
      <c r="AV114" s="313"/>
      <c r="AW114" s="296"/>
      <c r="AX114" s="296"/>
      <c r="AY114" s="296"/>
      <c r="AZ114" s="296"/>
      <c r="BA114" s="296"/>
      <c r="BB114" s="296"/>
      <c r="BC114" s="94"/>
      <c r="BD114" s="296"/>
      <c r="BE114" s="296"/>
      <c r="BF114" s="296"/>
      <c r="BG114" s="296"/>
      <c r="BH114" s="313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9"/>
      <c r="BS114" s="432"/>
      <c r="BT114" s="95"/>
      <c r="BU114" s="95"/>
      <c r="BV114" s="95"/>
      <c r="BW114" s="95"/>
      <c r="BX114" s="246"/>
      <c r="BY114" s="246"/>
      <c r="BZ114" s="246"/>
      <c r="CA114" s="246"/>
      <c r="CB114" s="272"/>
      <c r="CC114" s="272"/>
      <c r="CD114" s="389"/>
      <c r="CE114" s="358"/>
      <c r="CF114" s="272"/>
      <c r="CG114" s="272"/>
      <c r="CH114" s="272"/>
      <c r="CI114" s="272"/>
      <c r="CJ114" s="272"/>
      <c r="CK114" s="272"/>
      <c r="CL114" s="272"/>
      <c r="CM114" s="272"/>
      <c r="CN114" s="272"/>
      <c r="CO114" s="272"/>
      <c r="CP114" s="389"/>
      <c r="CQ114" s="389"/>
      <c r="CR114" s="389"/>
      <c r="CS114" s="350"/>
      <c r="CT114" s="94"/>
    </row>
    <row r="115" spans="1:98" s="37" customFormat="1" x14ac:dyDescent="0.3">
      <c r="A115" s="146"/>
      <c r="B115" s="38" t="s">
        <v>37</v>
      </c>
      <c r="C115" s="96">
        <f t="shared" ref="C115" si="430">+C94-C101</f>
        <v>871768.45000001788</v>
      </c>
      <c r="D115" s="97">
        <f t="shared" ref="D115:AA115" si="431">+D94-D101</f>
        <v>-17356920.909999996</v>
      </c>
      <c r="E115" s="97">
        <f t="shared" si="431"/>
        <v>-12654691.670000002</v>
      </c>
      <c r="F115" s="97">
        <f t="shared" si="431"/>
        <v>5998218.2699999958</v>
      </c>
      <c r="G115" s="97">
        <f t="shared" si="431"/>
        <v>30574700.279999986</v>
      </c>
      <c r="H115" s="97">
        <f t="shared" si="431"/>
        <v>8382171.8100000024</v>
      </c>
      <c r="I115" s="97">
        <f t="shared" si="431"/>
        <v>-15251156.600000009</v>
      </c>
      <c r="J115" s="97">
        <f t="shared" si="431"/>
        <v>-14317745.520000011</v>
      </c>
      <c r="K115" s="97">
        <f t="shared" si="431"/>
        <v>7385275.25</v>
      </c>
      <c r="L115" s="98">
        <f t="shared" si="431"/>
        <v>18817319.690000013</v>
      </c>
      <c r="M115" s="97">
        <f t="shared" si="431"/>
        <v>27550879.299999982</v>
      </c>
      <c r="N115" s="97">
        <f t="shared" si="431"/>
        <v>1789403.4799999893</v>
      </c>
      <c r="O115" s="97">
        <f t="shared" si="431"/>
        <v>4376103.6399999857</v>
      </c>
      <c r="P115" s="97">
        <f t="shared" si="431"/>
        <v>15776301.980000004</v>
      </c>
      <c r="Q115" s="97">
        <f t="shared" si="431"/>
        <v>-1220023.2800000012</v>
      </c>
      <c r="R115" s="97">
        <f t="shared" si="431"/>
        <v>13295902.319999993</v>
      </c>
      <c r="S115" s="97">
        <f t="shared" si="431"/>
        <v>40218986.789999992</v>
      </c>
      <c r="T115" s="97">
        <f t="shared" si="431"/>
        <v>30893084.969999999</v>
      </c>
      <c r="U115" s="97">
        <f t="shared" si="431"/>
        <v>-9615763.6299999952</v>
      </c>
      <c r="V115" s="97">
        <f t="shared" si="431"/>
        <v>-12864933</v>
      </c>
      <c r="W115" s="97">
        <f t="shared" si="431"/>
        <v>-9615763.6299999952</v>
      </c>
      <c r="X115" s="98">
        <f t="shared" si="431"/>
        <v>30682109.599999994</v>
      </c>
      <c r="Y115" s="208">
        <f t="shared" si="431"/>
        <v>32689910</v>
      </c>
      <c r="Z115" s="208">
        <f t="shared" si="431"/>
        <v>16206063</v>
      </c>
      <c r="AA115" s="208">
        <f t="shared" si="431"/>
        <v>-5373497.9399999976</v>
      </c>
      <c r="AB115" s="208">
        <f t="shared" ref="AB115:AC115" si="432">+AB94-AB101</f>
        <v>1951577.3300000131</v>
      </c>
      <c r="AC115" s="208">
        <f t="shared" si="432"/>
        <v>-8950027.3700000048</v>
      </c>
      <c r="AD115" s="208">
        <f t="shared" ref="AD115:AF115" si="433">+AD94-AD101</f>
        <v>18747026.180000007</v>
      </c>
      <c r="AE115" s="208">
        <f t="shared" si="433"/>
        <v>17437604</v>
      </c>
      <c r="AF115" s="208">
        <f t="shared" si="433"/>
        <v>5690132.1299999952</v>
      </c>
      <c r="AG115" s="208">
        <v>11040951</v>
      </c>
      <c r="AH115" s="208">
        <v>-27481101</v>
      </c>
      <c r="AI115" s="208">
        <v>-776304</v>
      </c>
      <c r="AJ115" s="98">
        <v>38942936</v>
      </c>
      <c r="AK115" s="300">
        <v>24321190</v>
      </c>
      <c r="AL115" s="300">
        <v>11270292</v>
      </c>
      <c r="AM115" s="300">
        <v>-10062749</v>
      </c>
      <c r="AN115" s="300">
        <v>-8899623</v>
      </c>
      <c r="AO115" s="300">
        <v>-7717075</v>
      </c>
      <c r="AP115" s="300">
        <v>14677442</v>
      </c>
      <c r="AQ115" s="34">
        <v>29701061</v>
      </c>
      <c r="AR115" s="300">
        <v>31766518</v>
      </c>
      <c r="AS115" s="300">
        <v>-12095170</v>
      </c>
      <c r="AT115" s="300">
        <v>-33731290</v>
      </c>
      <c r="AU115" s="300">
        <v>-4853429</v>
      </c>
      <c r="AV115" s="318">
        <v>2794959</v>
      </c>
      <c r="AW115" s="300">
        <v>9808685</v>
      </c>
      <c r="AX115" s="300">
        <v>7684978</v>
      </c>
      <c r="AY115" s="300"/>
      <c r="AZ115" s="300"/>
      <c r="BA115" s="300"/>
      <c r="BB115" s="300"/>
      <c r="BC115" s="34"/>
      <c r="BD115" s="300"/>
      <c r="BE115" s="300"/>
      <c r="BF115" s="300"/>
      <c r="BG115" s="300"/>
      <c r="BH115" s="318"/>
      <c r="BI115" s="34">
        <f t="shared" ref="BI115:BR119" si="434">O115-C115</f>
        <v>3504335.1899999678</v>
      </c>
      <c r="BJ115" s="99">
        <f t="shared" si="434"/>
        <v>33133222.890000001</v>
      </c>
      <c r="BK115" s="99">
        <f t="shared" si="434"/>
        <v>11434668.390000001</v>
      </c>
      <c r="BL115" s="99">
        <f t="shared" si="434"/>
        <v>7297684.049999997</v>
      </c>
      <c r="BM115" s="99">
        <f t="shared" si="434"/>
        <v>9644286.5100000054</v>
      </c>
      <c r="BN115" s="99">
        <f t="shared" si="434"/>
        <v>22510913.159999996</v>
      </c>
      <c r="BO115" s="99">
        <f t="shared" si="434"/>
        <v>5635392.9700000137</v>
      </c>
      <c r="BP115" s="99">
        <f t="shared" si="434"/>
        <v>1452812.5200000107</v>
      </c>
      <c r="BQ115" s="99">
        <f t="shared" si="434"/>
        <v>-17001038.879999995</v>
      </c>
      <c r="BR115" s="414">
        <f t="shared" si="434"/>
        <v>11864789.909999982</v>
      </c>
      <c r="BS115" s="437">
        <f t="shared" ref="BS115:CB119" si="435">Y115-M115</f>
        <v>5139030.7000000179</v>
      </c>
      <c r="BT115" s="99">
        <f t="shared" si="435"/>
        <v>14416659.520000011</v>
      </c>
      <c r="BU115" s="99">
        <f t="shared" si="435"/>
        <v>-9749601.5799999833</v>
      </c>
      <c r="BV115" s="99">
        <f t="shared" si="435"/>
        <v>-13824724.649999991</v>
      </c>
      <c r="BW115" s="99">
        <f t="shared" si="435"/>
        <v>-7730004.0900000036</v>
      </c>
      <c r="BX115" s="251">
        <f t="shared" si="435"/>
        <v>5451123.8600000143</v>
      </c>
      <c r="BY115" s="251">
        <f t="shared" si="435"/>
        <v>-22781382.789999992</v>
      </c>
      <c r="BZ115" s="251">
        <f t="shared" si="435"/>
        <v>-25202952.840000004</v>
      </c>
      <c r="CA115" s="251">
        <f t="shared" si="435"/>
        <v>20656714.629999995</v>
      </c>
      <c r="CB115" s="264">
        <f t="shared" si="435"/>
        <v>-14616168</v>
      </c>
      <c r="CC115" s="264">
        <f t="shared" ref="CC115:CL119" si="436">AI115-W115</f>
        <v>8839459.6299999952</v>
      </c>
      <c r="CD115" s="394">
        <f t="shared" si="436"/>
        <v>8260826.400000006</v>
      </c>
      <c r="CE115" s="363">
        <f t="shared" si="436"/>
        <v>-8368720</v>
      </c>
      <c r="CF115" s="264">
        <f t="shared" si="436"/>
        <v>-4935771</v>
      </c>
      <c r="CG115" s="264">
        <f t="shared" si="436"/>
        <v>-4689251.0600000024</v>
      </c>
      <c r="CH115" s="264">
        <f t="shared" si="436"/>
        <v>-10851200.330000013</v>
      </c>
      <c r="CI115" s="264">
        <f t="shared" si="436"/>
        <v>1232952.3700000048</v>
      </c>
      <c r="CJ115" s="264">
        <f t="shared" si="436"/>
        <v>-4069584.1800000072</v>
      </c>
      <c r="CK115" s="264">
        <f t="shared" si="436"/>
        <v>12263457</v>
      </c>
      <c r="CL115" s="264">
        <f t="shared" si="436"/>
        <v>26076385.870000005</v>
      </c>
      <c r="CM115" s="264">
        <f t="shared" ref="CM115:CR119" si="437">AS115-AG115</f>
        <v>-23136121</v>
      </c>
      <c r="CN115" s="264">
        <f t="shared" si="437"/>
        <v>-6250189</v>
      </c>
      <c r="CO115" s="264">
        <f t="shared" si="437"/>
        <v>-4077125</v>
      </c>
      <c r="CP115" s="394">
        <f t="shared" si="437"/>
        <v>-36147977</v>
      </c>
      <c r="CQ115" s="394">
        <f t="shared" si="437"/>
        <v>-14512505</v>
      </c>
      <c r="CR115" s="394">
        <f t="shared" si="437"/>
        <v>-3585314</v>
      </c>
      <c r="CS115" s="350"/>
      <c r="CT115" s="34">
        <f>CT94-CT101</f>
        <v>7684978</v>
      </c>
    </row>
    <row r="116" spans="1:98" s="37" customFormat="1" x14ac:dyDescent="0.3">
      <c r="A116" s="146"/>
      <c r="B116" s="38" t="s">
        <v>38</v>
      </c>
      <c r="C116" s="96">
        <f t="shared" ref="C116" si="438">+C95-C102</f>
        <v>2427747.1999999993</v>
      </c>
      <c r="D116" s="97">
        <f t="shared" ref="D116:AA116" si="439">+D95-D102</f>
        <v>164118.71000000089</v>
      </c>
      <c r="E116" s="97">
        <f t="shared" si="439"/>
        <v>-967800</v>
      </c>
      <c r="F116" s="97">
        <f t="shared" si="439"/>
        <v>679415.31000000052</v>
      </c>
      <c r="G116" s="97">
        <f t="shared" si="439"/>
        <v>2709482.8200000003</v>
      </c>
      <c r="H116" s="97">
        <f t="shared" si="439"/>
        <v>2882016.459999999</v>
      </c>
      <c r="I116" s="97">
        <f t="shared" si="439"/>
        <v>852526.41000000015</v>
      </c>
      <c r="J116" s="97">
        <f t="shared" si="439"/>
        <v>566315.11999999918</v>
      </c>
      <c r="K116" s="97">
        <f t="shared" si="439"/>
        <v>2236274.3899999997</v>
      </c>
      <c r="L116" s="98">
        <f t="shared" si="439"/>
        <v>4532366.08</v>
      </c>
      <c r="M116" s="97">
        <f t="shared" si="439"/>
        <v>4904981.9700000007</v>
      </c>
      <c r="N116" s="97">
        <f t="shared" si="439"/>
        <v>2244727.66</v>
      </c>
      <c r="O116" s="97">
        <f t="shared" si="439"/>
        <v>1881415.2200000007</v>
      </c>
      <c r="P116" s="97">
        <f t="shared" si="439"/>
        <v>2166894.0699999984</v>
      </c>
      <c r="Q116" s="97">
        <f t="shared" si="439"/>
        <v>639873.3900000006</v>
      </c>
      <c r="R116" s="97">
        <f t="shared" si="439"/>
        <v>1220483.0999999996</v>
      </c>
      <c r="S116" s="97">
        <f t="shared" si="439"/>
        <v>3547599.540000001</v>
      </c>
      <c r="T116" s="97">
        <f t="shared" si="439"/>
        <v>2368873.6199999992</v>
      </c>
      <c r="U116" s="97">
        <f t="shared" si="439"/>
        <v>227490.84000000171</v>
      </c>
      <c r="V116" s="97">
        <f t="shared" si="439"/>
        <v>922041</v>
      </c>
      <c r="W116" s="97">
        <f t="shared" si="439"/>
        <v>227490.84000000171</v>
      </c>
      <c r="X116" s="98">
        <f t="shared" si="439"/>
        <v>4801863.0299999993</v>
      </c>
      <c r="Y116" s="208">
        <f t="shared" si="439"/>
        <v>4722389</v>
      </c>
      <c r="Z116" s="208">
        <f t="shared" si="439"/>
        <v>4261886</v>
      </c>
      <c r="AA116" s="208">
        <f t="shared" si="439"/>
        <v>2282528.7400000002</v>
      </c>
      <c r="AB116" s="208">
        <f t="shared" ref="AB116:AC116" si="440">+AB95-AB102</f>
        <v>1662429.5600000005</v>
      </c>
      <c r="AC116" s="208">
        <f t="shared" si="440"/>
        <v>788402.86999999918</v>
      </c>
      <c r="AD116" s="208">
        <f t="shared" ref="AD116:AF116" si="441">+AD95-AD102</f>
        <v>2447274.629999999</v>
      </c>
      <c r="AE116" s="208">
        <f t="shared" si="441"/>
        <v>2039315</v>
      </c>
      <c r="AF116" s="208">
        <f t="shared" si="441"/>
        <v>-388211.53999999911</v>
      </c>
      <c r="AG116" s="208">
        <v>1106857</v>
      </c>
      <c r="AH116" s="208">
        <v>-57532</v>
      </c>
      <c r="AI116" s="208">
        <v>-24488165</v>
      </c>
      <c r="AJ116" s="98">
        <v>1962534</v>
      </c>
      <c r="AK116" s="300">
        <v>1594395</v>
      </c>
      <c r="AL116" s="300">
        <v>4801171</v>
      </c>
      <c r="AM116" s="300">
        <v>3162599</v>
      </c>
      <c r="AN116" s="300">
        <v>1318568</v>
      </c>
      <c r="AO116" s="300">
        <v>9885</v>
      </c>
      <c r="AP116" s="300">
        <v>754462</v>
      </c>
      <c r="AQ116" s="34">
        <v>3636498</v>
      </c>
      <c r="AR116" s="300">
        <v>-759689</v>
      </c>
      <c r="AS116" s="300">
        <v>32623</v>
      </c>
      <c r="AT116" s="300">
        <v>-2100134</v>
      </c>
      <c r="AU116" s="300">
        <v>-121809</v>
      </c>
      <c r="AV116" s="318">
        <v>1574636</v>
      </c>
      <c r="AW116" s="300">
        <v>2527041</v>
      </c>
      <c r="AX116" s="300">
        <v>2198405</v>
      </c>
      <c r="AY116" s="300"/>
      <c r="AZ116" s="300"/>
      <c r="BA116" s="300"/>
      <c r="BB116" s="300"/>
      <c r="BC116" s="34"/>
      <c r="BD116" s="300"/>
      <c r="BE116" s="300"/>
      <c r="BF116" s="300"/>
      <c r="BG116" s="300"/>
      <c r="BH116" s="318"/>
      <c r="BI116" s="34">
        <f t="shared" si="434"/>
        <v>-546331.97999999858</v>
      </c>
      <c r="BJ116" s="99">
        <f t="shared" si="434"/>
        <v>2002775.3599999975</v>
      </c>
      <c r="BK116" s="99">
        <f t="shared" si="434"/>
        <v>1607673.3900000006</v>
      </c>
      <c r="BL116" s="99">
        <f t="shared" si="434"/>
        <v>541067.78999999911</v>
      </c>
      <c r="BM116" s="99">
        <f t="shared" si="434"/>
        <v>838116.72000000067</v>
      </c>
      <c r="BN116" s="99">
        <f t="shared" si="434"/>
        <v>-513142.83999999985</v>
      </c>
      <c r="BO116" s="99">
        <f t="shared" si="434"/>
        <v>-625035.56999999844</v>
      </c>
      <c r="BP116" s="99">
        <f t="shared" si="434"/>
        <v>355725.88000000082</v>
      </c>
      <c r="BQ116" s="99">
        <f t="shared" si="434"/>
        <v>-2008783.549999998</v>
      </c>
      <c r="BR116" s="414">
        <f t="shared" si="434"/>
        <v>269496.94999999925</v>
      </c>
      <c r="BS116" s="437">
        <f t="shared" si="435"/>
        <v>-182592.97000000067</v>
      </c>
      <c r="BT116" s="99">
        <f t="shared" si="435"/>
        <v>2017158.3399999999</v>
      </c>
      <c r="BU116" s="99">
        <f t="shared" si="435"/>
        <v>401113.51999999955</v>
      </c>
      <c r="BV116" s="99">
        <f t="shared" si="435"/>
        <v>-504464.50999999791</v>
      </c>
      <c r="BW116" s="99">
        <f t="shared" si="435"/>
        <v>148529.47999999858</v>
      </c>
      <c r="BX116" s="251">
        <f t="shared" si="435"/>
        <v>1226791.5299999993</v>
      </c>
      <c r="BY116" s="251">
        <f t="shared" si="435"/>
        <v>-1508284.540000001</v>
      </c>
      <c r="BZ116" s="251">
        <f t="shared" si="435"/>
        <v>-2757085.1599999983</v>
      </c>
      <c r="CA116" s="251">
        <f t="shared" si="435"/>
        <v>879366.15999999829</v>
      </c>
      <c r="CB116" s="264">
        <f t="shared" si="435"/>
        <v>-979573</v>
      </c>
      <c r="CC116" s="264">
        <f t="shared" si="436"/>
        <v>-24715655.840000004</v>
      </c>
      <c r="CD116" s="394">
        <f t="shared" si="436"/>
        <v>-2839329.0299999993</v>
      </c>
      <c r="CE116" s="363">
        <f t="shared" si="436"/>
        <v>-3127994</v>
      </c>
      <c r="CF116" s="264">
        <f t="shared" si="436"/>
        <v>539285</v>
      </c>
      <c r="CG116" s="264">
        <f t="shared" si="436"/>
        <v>880070.25999999978</v>
      </c>
      <c r="CH116" s="264">
        <f t="shared" si="436"/>
        <v>-343861.56000000052</v>
      </c>
      <c r="CI116" s="264">
        <f t="shared" si="436"/>
        <v>-778517.86999999918</v>
      </c>
      <c r="CJ116" s="264">
        <f t="shared" si="436"/>
        <v>-1692812.629999999</v>
      </c>
      <c r="CK116" s="264">
        <f t="shared" si="436"/>
        <v>1597183</v>
      </c>
      <c r="CL116" s="264">
        <f t="shared" si="436"/>
        <v>-371477.46000000089</v>
      </c>
      <c r="CM116" s="264">
        <f t="shared" si="437"/>
        <v>-1074234</v>
      </c>
      <c r="CN116" s="264">
        <f t="shared" si="437"/>
        <v>-2042602</v>
      </c>
      <c r="CO116" s="264">
        <f t="shared" si="437"/>
        <v>24366356</v>
      </c>
      <c r="CP116" s="394">
        <f t="shared" si="437"/>
        <v>-387898</v>
      </c>
      <c r="CQ116" s="394">
        <f t="shared" si="437"/>
        <v>932646</v>
      </c>
      <c r="CR116" s="394">
        <f t="shared" si="437"/>
        <v>-2602766</v>
      </c>
      <c r="CS116" s="350"/>
      <c r="CT116" s="34">
        <f>CT95-CT102</f>
        <v>2198405</v>
      </c>
    </row>
    <row r="117" spans="1:98" s="37" customFormat="1" x14ac:dyDescent="0.3">
      <c r="A117" s="146"/>
      <c r="B117" s="38" t="s">
        <v>39</v>
      </c>
      <c r="C117" s="96">
        <f t="shared" ref="C117" si="442">+C96-C103</f>
        <v>5433281.3099999949</v>
      </c>
      <c r="D117" s="97">
        <f t="shared" ref="D117:AA117" si="443">+D96-D103</f>
        <v>83378.719999998808</v>
      </c>
      <c r="E117" s="97">
        <f t="shared" si="443"/>
        <v>-1529261.2100000009</v>
      </c>
      <c r="F117" s="97">
        <f t="shared" si="443"/>
        <v>3661322.6099999994</v>
      </c>
      <c r="G117" s="97">
        <f t="shared" si="443"/>
        <v>5444509.75</v>
      </c>
      <c r="H117" s="97">
        <f t="shared" si="443"/>
        <v>1933151.5</v>
      </c>
      <c r="I117" s="97">
        <f t="shared" si="443"/>
        <v>-114787.89999999851</v>
      </c>
      <c r="J117" s="97">
        <f t="shared" si="443"/>
        <v>-1447661.8500000015</v>
      </c>
      <c r="K117" s="97">
        <f t="shared" si="443"/>
        <v>2677752.0999999978</v>
      </c>
      <c r="L117" s="98">
        <f t="shared" si="443"/>
        <v>5036492.3999999985</v>
      </c>
      <c r="M117" s="97">
        <f t="shared" si="443"/>
        <v>4791859.1299999952</v>
      </c>
      <c r="N117" s="97">
        <f t="shared" si="443"/>
        <v>2805372.9200000018</v>
      </c>
      <c r="O117" s="97">
        <f t="shared" si="443"/>
        <v>2122445</v>
      </c>
      <c r="P117" s="97">
        <f t="shared" si="443"/>
        <v>5573289.5700000003</v>
      </c>
      <c r="Q117" s="97">
        <f t="shared" si="443"/>
        <v>-516826.1799999997</v>
      </c>
      <c r="R117" s="97">
        <f t="shared" si="443"/>
        <v>3578244.120000001</v>
      </c>
      <c r="S117" s="97">
        <f t="shared" si="443"/>
        <v>6342852.8499999978</v>
      </c>
      <c r="T117" s="97">
        <f t="shared" si="443"/>
        <v>5854977.5700000003</v>
      </c>
      <c r="U117" s="97">
        <f t="shared" si="443"/>
        <v>308867.71999999881</v>
      </c>
      <c r="V117" s="97">
        <f t="shared" si="443"/>
        <v>2881162</v>
      </c>
      <c r="W117" s="97">
        <f t="shared" si="443"/>
        <v>308867.71999999881</v>
      </c>
      <c r="X117" s="98">
        <f t="shared" si="443"/>
        <v>7788667.7200000025</v>
      </c>
      <c r="Y117" s="208">
        <f t="shared" si="443"/>
        <v>8406805</v>
      </c>
      <c r="Z117" s="208">
        <f t="shared" si="443"/>
        <v>6097309</v>
      </c>
      <c r="AA117" s="208">
        <f t="shared" si="443"/>
        <v>690833.21999999881</v>
      </c>
      <c r="AB117" s="208">
        <f t="shared" ref="AB117:AC117" si="444">+AB96-AB103</f>
        <v>4835410.7199999988</v>
      </c>
      <c r="AC117" s="208">
        <f t="shared" si="444"/>
        <v>793645.31000000238</v>
      </c>
      <c r="AD117" s="208">
        <f t="shared" ref="AD117:AF117" si="445">+AD96-AD103</f>
        <v>9179111.5</v>
      </c>
      <c r="AE117" s="208">
        <f t="shared" si="445"/>
        <v>15389775</v>
      </c>
      <c r="AF117" s="208">
        <f t="shared" si="445"/>
        <v>1217857.4499999955</v>
      </c>
      <c r="AG117" s="208">
        <v>5425085</v>
      </c>
      <c r="AH117" s="208">
        <v>-307317</v>
      </c>
      <c r="AI117" s="208">
        <v>347861</v>
      </c>
      <c r="AJ117" s="98">
        <v>13094964</v>
      </c>
      <c r="AK117" s="300">
        <v>9175233</v>
      </c>
      <c r="AL117" s="300">
        <v>5915528</v>
      </c>
      <c r="AM117" s="300">
        <v>329074</v>
      </c>
      <c r="AN117" s="300">
        <v>-356755</v>
      </c>
      <c r="AO117" s="300">
        <v>-805089</v>
      </c>
      <c r="AP117" s="300">
        <v>4290101</v>
      </c>
      <c r="AQ117" s="34">
        <v>5189717</v>
      </c>
      <c r="AR117" s="300">
        <v>6854727</v>
      </c>
      <c r="AS117" s="300">
        <v>5014056</v>
      </c>
      <c r="AT117" s="300">
        <v>-4597394</v>
      </c>
      <c r="AU117" s="300">
        <v>-900744</v>
      </c>
      <c r="AV117" s="318">
        <v>1902813</v>
      </c>
      <c r="AW117" s="300">
        <v>5362984</v>
      </c>
      <c r="AX117" s="300">
        <v>3867817</v>
      </c>
      <c r="AY117" s="300"/>
      <c r="AZ117" s="300"/>
      <c r="BA117" s="300"/>
      <c r="BB117" s="300"/>
      <c r="BC117" s="34"/>
      <c r="BD117" s="300"/>
      <c r="BE117" s="300"/>
      <c r="BF117" s="300"/>
      <c r="BG117" s="300"/>
      <c r="BH117" s="318"/>
      <c r="BI117" s="34">
        <f t="shared" si="434"/>
        <v>-3310836.3099999949</v>
      </c>
      <c r="BJ117" s="99">
        <f t="shared" si="434"/>
        <v>5489910.8500000015</v>
      </c>
      <c r="BK117" s="99">
        <f t="shared" si="434"/>
        <v>1012435.0300000012</v>
      </c>
      <c r="BL117" s="99">
        <f t="shared" si="434"/>
        <v>-83078.489999998361</v>
      </c>
      <c r="BM117" s="99">
        <f t="shared" si="434"/>
        <v>898343.09999999776</v>
      </c>
      <c r="BN117" s="99">
        <f t="shared" si="434"/>
        <v>3921826.0700000003</v>
      </c>
      <c r="BO117" s="99">
        <f t="shared" si="434"/>
        <v>423655.61999999732</v>
      </c>
      <c r="BP117" s="99">
        <f t="shared" si="434"/>
        <v>4328823.8500000015</v>
      </c>
      <c r="BQ117" s="99">
        <f t="shared" si="434"/>
        <v>-2368884.379999999</v>
      </c>
      <c r="BR117" s="414">
        <f t="shared" si="434"/>
        <v>2752175.320000004</v>
      </c>
      <c r="BS117" s="437">
        <f t="shared" si="435"/>
        <v>3614945.8700000048</v>
      </c>
      <c r="BT117" s="99">
        <f t="shared" si="435"/>
        <v>3291936.0799999982</v>
      </c>
      <c r="BU117" s="99">
        <f t="shared" si="435"/>
        <v>-1431611.7800000012</v>
      </c>
      <c r="BV117" s="99">
        <f t="shared" si="435"/>
        <v>-737878.85000000149</v>
      </c>
      <c r="BW117" s="99">
        <f t="shared" si="435"/>
        <v>1310471.4900000021</v>
      </c>
      <c r="BX117" s="251">
        <f t="shared" si="435"/>
        <v>5600867.379999999</v>
      </c>
      <c r="BY117" s="251">
        <f t="shared" si="435"/>
        <v>9046922.1500000022</v>
      </c>
      <c r="BZ117" s="251">
        <f t="shared" si="435"/>
        <v>-4637120.1200000048</v>
      </c>
      <c r="CA117" s="251">
        <f t="shared" si="435"/>
        <v>5116217.2800000012</v>
      </c>
      <c r="CB117" s="264">
        <f t="shared" si="435"/>
        <v>-3188479</v>
      </c>
      <c r="CC117" s="264">
        <f t="shared" si="436"/>
        <v>38993.280000001192</v>
      </c>
      <c r="CD117" s="394">
        <f t="shared" si="436"/>
        <v>5306296.2799999975</v>
      </c>
      <c r="CE117" s="363">
        <f t="shared" si="436"/>
        <v>768428</v>
      </c>
      <c r="CF117" s="264">
        <f t="shared" si="436"/>
        <v>-181781</v>
      </c>
      <c r="CG117" s="264">
        <f t="shared" si="436"/>
        <v>-361759.21999999881</v>
      </c>
      <c r="CH117" s="264">
        <f t="shared" si="436"/>
        <v>-5192165.7199999988</v>
      </c>
      <c r="CI117" s="264">
        <f t="shared" si="436"/>
        <v>-1598734.3100000024</v>
      </c>
      <c r="CJ117" s="264">
        <f t="shared" si="436"/>
        <v>-4889010.5</v>
      </c>
      <c r="CK117" s="264">
        <f t="shared" si="436"/>
        <v>-10200058</v>
      </c>
      <c r="CL117" s="264">
        <f t="shared" si="436"/>
        <v>5636869.5500000045</v>
      </c>
      <c r="CM117" s="264">
        <f t="shared" si="437"/>
        <v>-411029</v>
      </c>
      <c r="CN117" s="264">
        <f t="shared" si="437"/>
        <v>-4290077</v>
      </c>
      <c r="CO117" s="264">
        <f t="shared" si="437"/>
        <v>-1248605</v>
      </c>
      <c r="CP117" s="394">
        <f t="shared" si="437"/>
        <v>-11192151</v>
      </c>
      <c r="CQ117" s="394">
        <f t="shared" si="437"/>
        <v>-3812249</v>
      </c>
      <c r="CR117" s="394">
        <f t="shared" si="437"/>
        <v>-2047711</v>
      </c>
      <c r="CS117" s="350"/>
      <c r="CT117" s="34">
        <f t="shared" ref="CT117:CT119" si="446">CT96-CT103</f>
        <v>3867817</v>
      </c>
    </row>
    <row r="118" spans="1:98" s="37" customFormat="1" x14ac:dyDescent="0.3">
      <c r="A118" s="146"/>
      <c r="B118" s="38" t="s">
        <v>40</v>
      </c>
      <c r="C118" s="96">
        <f t="shared" ref="C118" si="447">+C97-C104</f>
        <v>5397136.8300000019</v>
      </c>
      <c r="D118" s="97">
        <f t="shared" ref="D118:AA118" si="448">+D97-D104</f>
        <v>1769066.7699999958</v>
      </c>
      <c r="E118" s="97">
        <f t="shared" si="448"/>
        <v>-1303454.9599999972</v>
      </c>
      <c r="F118" s="97">
        <f t="shared" si="448"/>
        <v>6390058.4000000022</v>
      </c>
      <c r="G118" s="97">
        <f t="shared" si="448"/>
        <v>5017220.870000001</v>
      </c>
      <c r="H118" s="97">
        <f t="shared" si="448"/>
        <v>3385276.6199999973</v>
      </c>
      <c r="I118" s="97">
        <f t="shared" si="448"/>
        <v>3659843.7399999984</v>
      </c>
      <c r="J118" s="97">
        <f t="shared" si="448"/>
        <v>-40717.64999999851</v>
      </c>
      <c r="K118" s="97">
        <f t="shared" si="448"/>
        <v>2689915.2200000025</v>
      </c>
      <c r="L118" s="98">
        <f t="shared" si="448"/>
        <v>5753907.3499999978</v>
      </c>
      <c r="M118" s="97">
        <f t="shared" si="448"/>
        <v>6502277.700000003</v>
      </c>
      <c r="N118" s="97">
        <f t="shared" si="448"/>
        <v>4661635.6400000006</v>
      </c>
      <c r="O118" s="97">
        <f t="shared" si="448"/>
        <v>3932733.400000006</v>
      </c>
      <c r="P118" s="97">
        <f t="shared" si="448"/>
        <v>7514001.200000003</v>
      </c>
      <c r="Q118" s="97">
        <f t="shared" si="448"/>
        <v>2182647</v>
      </c>
      <c r="R118" s="97">
        <f t="shared" si="448"/>
        <v>3772083.9600000009</v>
      </c>
      <c r="S118" s="97">
        <f t="shared" si="448"/>
        <v>14718330.219999999</v>
      </c>
      <c r="T118" s="97">
        <f t="shared" si="448"/>
        <v>22169596.090000004</v>
      </c>
      <c r="U118" s="97">
        <f t="shared" si="448"/>
        <v>7181463.6700000018</v>
      </c>
      <c r="V118" s="97">
        <f t="shared" si="448"/>
        <v>7246742</v>
      </c>
      <c r="W118" s="97">
        <f t="shared" si="448"/>
        <v>7181463.6700000018</v>
      </c>
      <c r="X118" s="98">
        <f t="shared" si="448"/>
        <v>9909915.5099999979</v>
      </c>
      <c r="Y118" s="208">
        <f t="shared" si="448"/>
        <v>10938504</v>
      </c>
      <c r="Z118" s="208">
        <f t="shared" si="448"/>
        <v>10577005</v>
      </c>
      <c r="AA118" s="208">
        <f t="shared" si="448"/>
        <v>755219.45000000298</v>
      </c>
      <c r="AB118" s="208">
        <f t="shared" ref="AB118:AC118" si="449">+AB97-AB104</f>
        <v>11080727.810000002</v>
      </c>
      <c r="AC118" s="208">
        <f t="shared" si="449"/>
        <v>3282800.1500000022</v>
      </c>
      <c r="AD118" s="208">
        <f t="shared" ref="AD118:AF118" si="450">+AD97-AD104</f>
        <v>12669238.570000004</v>
      </c>
      <c r="AE118" s="208">
        <f t="shared" si="450"/>
        <v>7045959</v>
      </c>
      <c r="AF118" s="208">
        <f t="shared" si="450"/>
        <v>1788634.7199999988</v>
      </c>
      <c r="AG118" s="208">
        <v>6710021</v>
      </c>
      <c r="AH118" s="208">
        <v>7386558</v>
      </c>
      <c r="AI118" s="208">
        <v>3464419</v>
      </c>
      <c r="AJ118" s="98">
        <v>6941163</v>
      </c>
      <c r="AK118" s="300">
        <v>11770666</v>
      </c>
      <c r="AL118" s="300">
        <v>7784700</v>
      </c>
      <c r="AM118" s="300">
        <v>4041880</v>
      </c>
      <c r="AN118" s="300">
        <v>6071390</v>
      </c>
      <c r="AO118" s="300">
        <v>5028541</v>
      </c>
      <c r="AP118" s="300">
        <v>10990605</v>
      </c>
      <c r="AQ118" s="34">
        <v>6201441</v>
      </c>
      <c r="AR118" s="300">
        <v>12184042</v>
      </c>
      <c r="AS118" s="300">
        <v>13697260</v>
      </c>
      <c r="AT118" s="300">
        <v>2011696</v>
      </c>
      <c r="AU118" s="300">
        <v>-674607</v>
      </c>
      <c r="AV118" s="318">
        <v>1461086</v>
      </c>
      <c r="AW118" s="300">
        <v>3180267</v>
      </c>
      <c r="AX118" s="300">
        <v>3332797</v>
      </c>
      <c r="AY118" s="300"/>
      <c r="AZ118" s="300"/>
      <c r="BA118" s="300"/>
      <c r="BB118" s="300"/>
      <c r="BC118" s="34"/>
      <c r="BD118" s="300"/>
      <c r="BE118" s="300"/>
      <c r="BF118" s="300"/>
      <c r="BG118" s="300"/>
      <c r="BH118" s="318"/>
      <c r="BI118" s="34">
        <f t="shared" si="434"/>
        <v>-1464403.429999996</v>
      </c>
      <c r="BJ118" s="99">
        <f t="shared" si="434"/>
        <v>5744934.4300000072</v>
      </c>
      <c r="BK118" s="99">
        <f t="shared" si="434"/>
        <v>3486101.9599999972</v>
      </c>
      <c r="BL118" s="99">
        <f t="shared" si="434"/>
        <v>-2617974.4400000013</v>
      </c>
      <c r="BM118" s="99">
        <f t="shared" si="434"/>
        <v>9701109.3499999978</v>
      </c>
      <c r="BN118" s="99">
        <f t="shared" si="434"/>
        <v>18784319.470000006</v>
      </c>
      <c r="BO118" s="99">
        <f t="shared" si="434"/>
        <v>3521619.9300000034</v>
      </c>
      <c r="BP118" s="99">
        <f t="shared" si="434"/>
        <v>7287459.6499999985</v>
      </c>
      <c r="BQ118" s="99">
        <f t="shared" si="434"/>
        <v>4491548.4499999993</v>
      </c>
      <c r="BR118" s="414">
        <f t="shared" si="434"/>
        <v>4156008.16</v>
      </c>
      <c r="BS118" s="437">
        <f t="shared" si="435"/>
        <v>4436226.299999997</v>
      </c>
      <c r="BT118" s="99">
        <f t="shared" si="435"/>
        <v>5915369.3599999994</v>
      </c>
      <c r="BU118" s="99">
        <f t="shared" si="435"/>
        <v>-3177513.950000003</v>
      </c>
      <c r="BV118" s="99">
        <f t="shared" si="435"/>
        <v>3566726.6099999994</v>
      </c>
      <c r="BW118" s="99">
        <f t="shared" si="435"/>
        <v>1100153.1500000022</v>
      </c>
      <c r="BX118" s="251">
        <f t="shared" si="435"/>
        <v>8897154.6100000031</v>
      </c>
      <c r="BY118" s="251">
        <f t="shared" si="435"/>
        <v>-7672371.2199999988</v>
      </c>
      <c r="BZ118" s="251">
        <f t="shared" si="435"/>
        <v>-20380961.370000005</v>
      </c>
      <c r="CA118" s="251">
        <f t="shared" si="435"/>
        <v>-471442.67000000179</v>
      </c>
      <c r="CB118" s="264">
        <f t="shared" si="435"/>
        <v>139816</v>
      </c>
      <c r="CC118" s="264">
        <f t="shared" si="436"/>
        <v>-3717044.6700000018</v>
      </c>
      <c r="CD118" s="394">
        <f t="shared" si="436"/>
        <v>-2968752.5099999979</v>
      </c>
      <c r="CE118" s="363">
        <f t="shared" si="436"/>
        <v>832162</v>
      </c>
      <c r="CF118" s="264">
        <f t="shared" si="436"/>
        <v>-2792305</v>
      </c>
      <c r="CG118" s="264">
        <f t="shared" si="436"/>
        <v>3286660.549999997</v>
      </c>
      <c r="CH118" s="264">
        <f t="shared" si="436"/>
        <v>-5009337.8100000024</v>
      </c>
      <c r="CI118" s="264">
        <f t="shared" si="436"/>
        <v>1745740.8499999978</v>
      </c>
      <c r="CJ118" s="264">
        <f t="shared" si="436"/>
        <v>-1678633.570000004</v>
      </c>
      <c r="CK118" s="264">
        <f t="shared" si="436"/>
        <v>-844518</v>
      </c>
      <c r="CL118" s="264">
        <f t="shared" si="436"/>
        <v>10395407.280000001</v>
      </c>
      <c r="CM118" s="264">
        <f t="shared" si="437"/>
        <v>6987239</v>
      </c>
      <c r="CN118" s="264">
        <f t="shared" si="437"/>
        <v>-5374862</v>
      </c>
      <c r="CO118" s="264">
        <f t="shared" si="437"/>
        <v>-4139026</v>
      </c>
      <c r="CP118" s="394">
        <f t="shared" si="437"/>
        <v>-5480077</v>
      </c>
      <c r="CQ118" s="394">
        <f t="shared" si="437"/>
        <v>-8590399</v>
      </c>
      <c r="CR118" s="394">
        <f t="shared" si="437"/>
        <v>-4451903</v>
      </c>
      <c r="CS118" s="350"/>
      <c r="CT118" s="34">
        <f t="shared" si="446"/>
        <v>3332797</v>
      </c>
    </row>
    <row r="119" spans="1:98" s="37" customFormat="1" x14ac:dyDescent="0.3">
      <c r="A119" s="146"/>
      <c r="B119" s="38" t="s">
        <v>41</v>
      </c>
      <c r="C119" s="96">
        <f t="shared" ref="C119" si="451">+C98-C105</f>
        <v>9826169.8099999949</v>
      </c>
      <c r="D119" s="97">
        <f t="shared" ref="D119:AA119" si="452">+D98-D105</f>
        <v>8030334.25</v>
      </c>
      <c r="E119" s="97">
        <f t="shared" si="452"/>
        <v>-3692229.1600000039</v>
      </c>
      <c r="F119" s="97">
        <f t="shared" si="452"/>
        <v>13420661.779999994</v>
      </c>
      <c r="G119" s="97">
        <f t="shared" si="452"/>
        <v>6251360.6499999985</v>
      </c>
      <c r="H119" s="97">
        <f t="shared" si="452"/>
        <v>7203253.2400000021</v>
      </c>
      <c r="I119" s="97">
        <f t="shared" si="452"/>
        <v>7730436.8500000015</v>
      </c>
      <c r="J119" s="97">
        <f t="shared" si="452"/>
        <v>4853666.5</v>
      </c>
      <c r="K119" s="97">
        <f t="shared" si="452"/>
        <v>4581950.9400000051</v>
      </c>
      <c r="L119" s="98">
        <f t="shared" si="452"/>
        <v>13886871.019999996</v>
      </c>
      <c r="M119" s="97">
        <f t="shared" si="452"/>
        <v>11472008.5</v>
      </c>
      <c r="N119" s="97">
        <f t="shared" si="452"/>
        <v>6230741.6000000015</v>
      </c>
      <c r="O119" s="97">
        <f t="shared" si="452"/>
        <v>4553774.9600000009</v>
      </c>
      <c r="P119" s="97">
        <f t="shared" si="452"/>
        <v>13715949.190000005</v>
      </c>
      <c r="Q119" s="97">
        <f t="shared" si="452"/>
        <v>4006195.7600000054</v>
      </c>
      <c r="R119" s="97">
        <f t="shared" si="452"/>
        <v>10508141.239999995</v>
      </c>
      <c r="S119" s="97">
        <f t="shared" si="452"/>
        <v>6539612.7899999991</v>
      </c>
      <c r="T119" s="97">
        <f t="shared" si="452"/>
        <v>10166062.600000001</v>
      </c>
      <c r="U119" s="97">
        <f t="shared" si="452"/>
        <v>4207012.3900000006</v>
      </c>
      <c r="V119" s="97">
        <f t="shared" si="452"/>
        <v>18418219</v>
      </c>
      <c r="W119" s="97">
        <f t="shared" si="452"/>
        <v>4207012.3900000006</v>
      </c>
      <c r="X119" s="98">
        <f t="shared" si="452"/>
        <v>11222646.82</v>
      </c>
      <c r="Y119" s="208">
        <f t="shared" si="452"/>
        <v>17114653</v>
      </c>
      <c r="Z119" s="208">
        <f t="shared" si="452"/>
        <v>11303621</v>
      </c>
      <c r="AA119" s="208">
        <f t="shared" si="452"/>
        <v>1342478.2400000021</v>
      </c>
      <c r="AB119" s="208">
        <f t="shared" ref="AB119:AC119" si="453">+AB98-AB105</f>
        <v>8758260.25</v>
      </c>
      <c r="AC119" s="208">
        <f t="shared" si="453"/>
        <v>4337244.7799999937</v>
      </c>
      <c r="AD119" s="208">
        <f t="shared" ref="AD119:AF119" si="454">+AD98-AD105</f>
        <v>12252693.629999995</v>
      </c>
      <c r="AE119" s="208">
        <f t="shared" si="454"/>
        <v>10383315</v>
      </c>
      <c r="AF119" s="208">
        <f t="shared" si="454"/>
        <v>1780697.75</v>
      </c>
      <c r="AG119" s="208">
        <v>14252926</v>
      </c>
      <c r="AH119" s="208">
        <v>15649240</v>
      </c>
      <c r="AI119" s="208">
        <v>-31873</v>
      </c>
      <c r="AJ119" s="98">
        <v>12295515</v>
      </c>
      <c r="AK119" s="300">
        <v>19794372</v>
      </c>
      <c r="AL119" s="300">
        <v>7378829</v>
      </c>
      <c r="AM119" s="300">
        <v>3992765</v>
      </c>
      <c r="AN119" s="300">
        <v>4001631</v>
      </c>
      <c r="AO119" s="300">
        <v>2302013</v>
      </c>
      <c r="AP119" s="300">
        <v>14569196</v>
      </c>
      <c r="AQ119" s="34">
        <v>9661334</v>
      </c>
      <c r="AR119" s="300">
        <v>14571768</v>
      </c>
      <c r="AS119" s="300">
        <v>23557592</v>
      </c>
      <c r="AT119" s="300">
        <v>-6597745</v>
      </c>
      <c r="AU119" s="300">
        <v>798198</v>
      </c>
      <c r="AV119" s="318">
        <v>2014264</v>
      </c>
      <c r="AW119" s="300">
        <v>5837196</v>
      </c>
      <c r="AX119" s="300">
        <v>1748651</v>
      </c>
      <c r="AY119" s="300"/>
      <c r="AZ119" s="300"/>
      <c r="BA119" s="300"/>
      <c r="BB119" s="300"/>
      <c r="BC119" s="34"/>
      <c r="BD119" s="300"/>
      <c r="BE119" s="300"/>
      <c r="BF119" s="300"/>
      <c r="BG119" s="300"/>
      <c r="BH119" s="318"/>
      <c r="BI119" s="34">
        <f t="shared" si="434"/>
        <v>-5272394.849999994</v>
      </c>
      <c r="BJ119" s="99">
        <f t="shared" si="434"/>
        <v>5685614.9400000051</v>
      </c>
      <c r="BK119" s="99">
        <f t="shared" si="434"/>
        <v>7698424.9200000092</v>
      </c>
      <c r="BL119" s="99">
        <f t="shared" si="434"/>
        <v>-2912520.5399999991</v>
      </c>
      <c r="BM119" s="99">
        <f t="shared" si="434"/>
        <v>288252.1400000006</v>
      </c>
      <c r="BN119" s="99">
        <f t="shared" si="434"/>
        <v>2962809.3599999994</v>
      </c>
      <c r="BO119" s="99">
        <f t="shared" si="434"/>
        <v>-3523424.4600000009</v>
      </c>
      <c r="BP119" s="99">
        <f t="shared" si="434"/>
        <v>13564552.5</v>
      </c>
      <c r="BQ119" s="99">
        <f t="shared" si="434"/>
        <v>-374938.55000000447</v>
      </c>
      <c r="BR119" s="414">
        <f t="shared" si="434"/>
        <v>-2664224.1999999955</v>
      </c>
      <c r="BS119" s="437">
        <f t="shared" si="435"/>
        <v>5642644.5</v>
      </c>
      <c r="BT119" s="99">
        <f t="shared" si="435"/>
        <v>5072879.3999999985</v>
      </c>
      <c r="BU119" s="99">
        <f t="shared" si="435"/>
        <v>-3211296.7199999988</v>
      </c>
      <c r="BV119" s="99">
        <f t="shared" si="435"/>
        <v>-4957688.9400000051</v>
      </c>
      <c r="BW119" s="99">
        <f t="shared" si="435"/>
        <v>331049.01999998838</v>
      </c>
      <c r="BX119" s="251">
        <f t="shared" si="435"/>
        <v>1744552.3900000006</v>
      </c>
      <c r="BY119" s="251">
        <f t="shared" si="435"/>
        <v>3843702.2100000009</v>
      </c>
      <c r="BZ119" s="251">
        <f t="shared" si="435"/>
        <v>-8385364.8500000015</v>
      </c>
      <c r="CA119" s="251">
        <f t="shared" si="435"/>
        <v>10045913.609999999</v>
      </c>
      <c r="CB119" s="264">
        <f t="shared" si="435"/>
        <v>-2768979</v>
      </c>
      <c r="CC119" s="264">
        <f t="shared" si="436"/>
        <v>-4238885.3900000006</v>
      </c>
      <c r="CD119" s="394">
        <f t="shared" si="436"/>
        <v>1072868.1799999997</v>
      </c>
      <c r="CE119" s="363">
        <f t="shared" si="436"/>
        <v>2679719</v>
      </c>
      <c r="CF119" s="264">
        <f t="shared" si="436"/>
        <v>-3924792</v>
      </c>
      <c r="CG119" s="264">
        <f t="shared" si="436"/>
        <v>2650286.7599999979</v>
      </c>
      <c r="CH119" s="264">
        <f t="shared" si="436"/>
        <v>-4756629.25</v>
      </c>
      <c r="CI119" s="264">
        <f t="shared" si="436"/>
        <v>-2035231.7799999937</v>
      </c>
      <c r="CJ119" s="264">
        <f t="shared" si="436"/>
        <v>2316502.3700000048</v>
      </c>
      <c r="CK119" s="264">
        <f t="shared" si="436"/>
        <v>-721981</v>
      </c>
      <c r="CL119" s="264">
        <f t="shared" si="436"/>
        <v>12791070.25</v>
      </c>
      <c r="CM119" s="264">
        <f t="shared" si="437"/>
        <v>9304666</v>
      </c>
      <c r="CN119" s="264">
        <f t="shared" si="437"/>
        <v>-22246985</v>
      </c>
      <c r="CO119" s="264">
        <f t="shared" si="437"/>
        <v>830071</v>
      </c>
      <c r="CP119" s="394">
        <f t="shared" si="437"/>
        <v>-10281251</v>
      </c>
      <c r="CQ119" s="394">
        <f t="shared" si="437"/>
        <v>-13957176</v>
      </c>
      <c r="CR119" s="394">
        <f t="shared" si="437"/>
        <v>-5630178</v>
      </c>
      <c r="CS119" s="350"/>
      <c r="CT119" s="34">
        <f t="shared" si="446"/>
        <v>1748651</v>
      </c>
    </row>
    <row r="120" spans="1:98" s="130" customFormat="1" ht="15" thickBot="1" x14ac:dyDescent="0.35">
      <c r="A120" s="147"/>
      <c r="B120" s="51" t="s">
        <v>42</v>
      </c>
      <c r="C120" s="126">
        <f>SUM(C115:C119)</f>
        <v>23956103.600000009</v>
      </c>
      <c r="D120" s="127">
        <f t="shared" ref="D120:AA120" si="455">SUM(D115:D119)</f>
        <v>-7310022.4600000009</v>
      </c>
      <c r="E120" s="127">
        <f t="shared" si="455"/>
        <v>-20147437.000000004</v>
      </c>
      <c r="F120" s="35">
        <f t="shared" si="455"/>
        <v>30149676.36999999</v>
      </c>
      <c r="G120" s="127">
        <f t="shared" si="455"/>
        <v>49997274.369999982</v>
      </c>
      <c r="H120" s="127">
        <f t="shared" si="455"/>
        <v>23785869.630000003</v>
      </c>
      <c r="I120" s="127">
        <f t="shared" si="455"/>
        <v>-3123137.5000000075</v>
      </c>
      <c r="J120" s="127">
        <f t="shared" si="455"/>
        <v>-10386143.400000012</v>
      </c>
      <c r="K120" s="127">
        <f t="shared" si="455"/>
        <v>19571167.900000006</v>
      </c>
      <c r="L120" s="128">
        <f t="shared" si="455"/>
        <v>48026956.540000007</v>
      </c>
      <c r="M120" s="127">
        <f t="shared" si="455"/>
        <v>55222006.599999979</v>
      </c>
      <c r="N120" s="35">
        <f t="shared" si="455"/>
        <v>17731881.299999993</v>
      </c>
      <c r="O120" s="35">
        <f t="shared" si="455"/>
        <v>16866472.219999991</v>
      </c>
      <c r="P120" s="35">
        <f t="shared" si="455"/>
        <v>44746436.010000013</v>
      </c>
      <c r="Q120" s="35">
        <f t="shared" si="455"/>
        <v>5091866.6900000051</v>
      </c>
      <c r="R120" s="35">
        <f t="shared" si="455"/>
        <v>32374854.739999987</v>
      </c>
      <c r="S120" s="35">
        <f t="shared" si="455"/>
        <v>71367382.189999998</v>
      </c>
      <c r="T120" s="35">
        <f t="shared" si="455"/>
        <v>71452594.849999994</v>
      </c>
      <c r="U120" s="35">
        <f t="shared" si="455"/>
        <v>2309070.9900000077</v>
      </c>
      <c r="V120" s="35">
        <f t="shared" si="455"/>
        <v>16603231</v>
      </c>
      <c r="W120" s="35">
        <f t="shared" si="455"/>
        <v>2309070.9900000077</v>
      </c>
      <c r="X120" s="128">
        <f t="shared" si="455"/>
        <v>64405202.679999992</v>
      </c>
      <c r="Y120" s="218">
        <f t="shared" si="455"/>
        <v>73872261</v>
      </c>
      <c r="Z120" s="218">
        <f t="shared" si="455"/>
        <v>48445884</v>
      </c>
      <c r="AA120" s="218">
        <f t="shared" si="455"/>
        <v>-302438.28999999352</v>
      </c>
      <c r="AB120" s="218">
        <f t="shared" ref="AB120:AC120" si="456">SUM(AB115:AB119)</f>
        <v>28288405.670000017</v>
      </c>
      <c r="AC120" s="218">
        <f t="shared" si="456"/>
        <v>252065.73999999277</v>
      </c>
      <c r="AD120" s="218">
        <f t="shared" ref="AD120:AF120" si="457">SUM(AD115:AD119)</f>
        <v>55295344.510000005</v>
      </c>
      <c r="AE120" s="218">
        <f t="shared" si="457"/>
        <v>52295968</v>
      </c>
      <c r="AF120" s="218">
        <f t="shared" si="457"/>
        <v>10089110.50999999</v>
      </c>
      <c r="AG120" s="218">
        <v>38535840</v>
      </c>
      <c r="AH120" s="218">
        <v>-4810152</v>
      </c>
      <c r="AI120" s="218">
        <v>-21484062</v>
      </c>
      <c r="AJ120" s="128">
        <v>73237112</v>
      </c>
      <c r="AK120" s="218">
        <v>66655856</v>
      </c>
      <c r="AL120" s="218">
        <v>37150520</v>
      </c>
      <c r="AM120" s="218">
        <v>1463569</v>
      </c>
      <c r="AN120" s="218">
        <v>2135211</v>
      </c>
      <c r="AO120" s="218">
        <v>-1181725</v>
      </c>
      <c r="AP120" s="218">
        <v>45281806</v>
      </c>
      <c r="AQ120" s="35">
        <v>54390051</v>
      </c>
      <c r="AR120" s="218">
        <v>64617366</v>
      </c>
      <c r="AS120" s="218">
        <v>30206361</v>
      </c>
      <c r="AT120" s="218">
        <v>-45014867</v>
      </c>
      <c r="AU120" s="218">
        <v>-5752391</v>
      </c>
      <c r="AV120" s="317">
        <v>9747758</v>
      </c>
      <c r="AW120" s="218">
        <v>26716173</v>
      </c>
      <c r="AX120" s="218">
        <v>18832648</v>
      </c>
      <c r="AY120" s="218"/>
      <c r="AZ120" s="218"/>
      <c r="BA120" s="218"/>
      <c r="BB120" s="218"/>
      <c r="BC120" s="35"/>
      <c r="BD120" s="218"/>
      <c r="BE120" s="218"/>
      <c r="BF120" s="218"/>
      <c r="BG120" s="218"/>
      <c r="BH120" s="317"/>
      <c r="BI120" s="35">
        <f t="shared" si="411"/>
        <v>-7089631.3800000157</v>
      </c>
      <c r="BJ120" s="129">
        <f t="shared" ref="BJ120:BL120" si="458">SUM(BJ115:BJ119)</f>
        <v>52056458.470000014</v>
      </c>
      <c r="BK120" s="129">
        <f t="shared" si="458"/>
        <v>25239303.690000009</v>
      </c>
      <c r="BL120" s="129">
        <f t="shared" si="458"/>
        <v>2225178.3699999973</v>
      </c>
      <c r="BM120" s="129">
        <f t="shared" ref="BM120" si="459">SUM(BM115:BM119)</f>
        <v>21370107.82</v>
      </c>
      <c r="BN120" s="129">
        <f t="shared" ref="BN120:BV120" si="460">SUM(BN115:BN119)</f>
        <v>47666725.219999999</v>
      </c>
      <c r="BO120" s="129">
        <f t="shared" si="460"/>
        <v>5432208.4900000151</v>
      </c>
      <c r="BP120" s="129">
        <f t="shared" si="460"/>
        <v>26989374.400000013</v>
      </c>
      <c r="BQ120" s="129">
        <f t="shared" si="460"/>
        <v>-17262096.909999996</v>
      </c>
      <c r="BR120" s="413">
        <f t="shared" si="460"/>
        <v>16378246.139999989</v>
      </c>
      <c r="BS120" s="436">
        <f t="shared" si="460"/>
        <v>18650254.400000021</v>
      </c>
      <c r="BT120" s="129">
        <f t="shared" si="460"/>
        <v>30714002.700000007</v>
      </c>
      <c r="BU120" s="129">
        <f t="shared" si="460"/>
        <v>-17168910.509999987</v>
      </c>
      <c r="BV120" s="129">
        <f t="shared" si="460"/>
        <v>-16458030.339999996</v>
      </c>
      <c r="BW120" s="129">
        <f t="shared" ref="BW120:BX120" si="461">SUM(BW115:BW119)</f>
        <v>-4839800.9500000123</v>
      </c>
      <c r="BX120" s="250">
        <f t="shared" si="461"/>
        <v>22920489.770000018</v>
      </c>
      <c r="BY120" s="250">
        <f t="shared" ref="BY120:BZ120" si="462">SUM(BY115:BY119)</f>
        <v>-19071414.189999986</v>
      </c>
      <c r="BZ120" s="250">
        <f t="shared" si="462"/>
        <v>-61363484.340000011</v>
      </c>
      <c r="CA120" s="250">
        <f t="shared" ref="CA120:CB120" si="463">SUM(CA115:CA119)</f>
        <v>36226769.00999999</v>
      </c>
      <c r="CB120" s="276">
        <f t="shared" si="463"/>
        <v>-21413383</v>
      </c>
      <c r="CC120" s="276">
        <f t="shared" ref="CC120:CE120" si="464">SUM(CC115:CC119)</f>
        <v>-23793132.99000001</v>
      </c>
      <c r="CD120" s="393">
        <f t="shared" si="464"/>
        <v>8831909.3200000059</v>
      </c>
      <c r="CE120" s="362">
        <f t="shared" si="464"/>
        <v>-7216405</v>
      </c>
      <c r="CF120" s="276">
        <f t="shared" ref="CF120:CG120" si="465">SUM(CF115:CF119)</f>
        <v>-11295364</v>
      </c>
      <c r="CG120" s="276">
        <f t="shared" si="465"/>
        <v>1766007.2899999935</v>
      </c>
      <c r="CH120" s="276">
        <f t="shared" ref="CH120" si="466">SUM(CH115:CH119)</f>
        <v>-26153194.670000017</v>
      </c>
      <c r="CI120" s="276">
        <f t="shared" ref="CI120" si="467">SUM(CI115:CI119)</f>
        <v>-1433790.7399999928</v>
      </c>
      <c r="CJ120" s="276">
        <f t="shared" ref="CJ120" si="468">SUM(CJ115:CJ119)</f>
        <v>-10013538.510000005</v>
      </c>
      <c r="CK120" s="276">
        <f t="shared" ref="CK120" si="469">SUM(CK115:CK119)</f>
        <v>2094083</v>
      </c>
      <c r="CL120" s="276">
        <f t="shared" ref="CL120" si="470">SUM(CL115:CL119)</f>
        <v>54528255.49000001</v>
      </c>
      <c r="CM120" s="276">
        <f t="shared" ref="CM120" si="471">SUM(CM115:CM119)</f>
        <v>-8329479</v>
      </c>
      <c r="CN120" s="276">
        <f t="shared" ref="CN120" si="472">SUM(CN115:CN119)</f>
        <v>-40204715</v>
      </c>
      <c r="CO120" s="276">
        <f t="shared" ref="CO120" si="473">SUM(CO115:CO119)</f>
        <v>15731671</v>
      </c>
      <c r="CP120" s="393">
        <f t="shared" ref="CP120" si="474">SUM(CP115:CP119)</f>
        <v>-63489354</v>
      </c>
      <c r="CQ120" s="393">
        <f t="shared" ref="CQ120:CR120" si="475">SUM(CQ115:CQ119)</f>
        <v>-39939683</v>
      </c>
      <c r="CR120" s="393">
        <f t="shared" si="475"/>
        <v>-18317872</v>
      </c>
      <c r="CS120" s="351"/>
      <c r="CT120" s="35">
        <f t="shared" si="411"/>
        <v>18832648</v>
      </c>
    </row>
    <row r="121" spans="1:98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9"/>
      <c r="V121" s="199"/>
      <c r="W121" s="199"/>
      <c r="X121" s="76"/>
      <c r="Y121" s="199"/>
      <c r="Z121" s="199"/>
      <c r="AA121" s="199"/>
      <c r="AB121" s="199"/>
      <c r="AC121" s="199"/>
      <c r="AD121" s="199"/>
      <c r="AE121" s="199"/>
      <c r="AF121" s="199"/>
      <c r="AG121" s="199"/>
      <c r="AH121" s="199"/>
      <c r="AI121" s="199"/>
      <c r="AJ121" s="76"/>
      <c r="AK121" s="292"/>
      <c r="AL121" s="292"/>
      <c r="AM121" s="292"/>
      <c r="AN121" s="292"/>
      <c r="AO121" s="292"/>
      <c r="AP121" s="292"/>
      <c r="AQ121" s="77"/>
      <c r="AR121" s="292"/>
      <c r="AS121" s="292"/>
      <c r="AT121" s="292"/>
      <c r="AU121" s="292"/>
      <c r="AV121" s="309"/>
      <c r="AW121" s="292"/>
      <c r="AX121" s="292"/>
      <c r="AY121" s="292"/>
      <c r="AZ121" s="292"/>
      <c r="BA121" s="292"/>
      <c r="BB121" s="292"/>
      <c r="BC121" s="77"/>
      <c r="BD121" s="292"/>
      <c r="BE121" s="292"/>
      <c r="BF121" s="292"/>
      <c r="BG121" s="292"/>
      <c r="BH121" s="309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5"/>
      <c r="BS121" s="428"/>
      <c r="BT121" s="78"/>
      <c r="BU121" s="78"/>
      <c r="BV121" s="78"/>
      <c r="BW121" s="78"/>
      <c r="BX121" s="242"/>
      <c r="BY121" s="242"/>
      <c r="BZ121" s="242"/>
      <c r="CA121" s="242"/>
      <c r="CB121" s="268"/>
      <c r="CC121" s="268"/>
      <c r="CD121" s="385"/>
      <c r="CE121" s="354"/>
      <c r="CF121" s="268"/>
      <c r="CG121" s="268"/>
      <c r="CH121" s="268"/>
      <c r="CI121" s="268"/>
      <c r="CJ121" s="268"/>
      <c r="CK121" s="268"/>
      <c r="CL121" s="268"/>
      <c r="CM121" s="268"/>
      <c r="CN121" s="268"/>
      <c r="CO121" s="268"/>
      <c r="CP121" s="385"/>
      <c r="CQ121" s="385"/>
      <c r="CR121" s="385"/>
      <c r="CS121" s="348"/>
      <c r="CT121" s="77"/>
    </row>
    <row r="122" spans="1:98" s="58" customFormat="1" x14ac:dyDescent="0.3">
      <c r="A122" s="146"/>
      <c r="B122" s="59" t="s">
        <v>37</v>
      </c>
      <c r="C122" s="60">
        <v>1882</v>
      </c>
      <c r="D122" s="61">
        <v>2008</v>
      </c>
      <c r="E122" s="61">
        <v>2205</v>
      </c>
      <c r="F122" s="63">
        <v>2273</v>
      </c>
      <c r="G122" s="61">
        <v>2281</v>
      </c>
      <c r="H122" s="63">
        <v>2249</v>
      </c>
      <c r="I122" s="61">
        <v>2194</v>
      </c>
      <c r="J122" s="63">
        <v>2071</v>
      </c>
      <c r="K122" s="61">
        <v>1901</v>
      </c>
      <c r="L122" s="106">
        <v>1783</v>
      </c>
      <c r="M122" s="63">
        <v>1557</v>
      </c>
      <c r="N122" s="63">
        <v>1396</v>
      </c>
      <c r="O122" s="61">
        <v>1329</v>
      </c>
      <c r="P122" s="63">
        <v>1222</v>
      </c>
      <c r="Q122" s="61">
        <v>932</v>
      </c>
      <c r="R122" s="63">
        <v>835</v>
      </c>
      <c r="S122" s="61">
        <v>784</v>
      </c>
      <c r="T122" s="63">
        <v>789</v>
      </c>
      <c r="U122" s="210">
        <v>835</v>
      </c>
      <c r="V122" s="210">
        <v>1181</v>
      </c>
      <c r="W122" s="210">
        <v>943</v>
      </c>
      <c r="X122" s="106">
        <v>899</v>
      </c>
      <c r="Y122" s="210">
        <v>1106</v>
      </c>
      <c r="Z122" s="210">
        <v>892</v>
      </c>
      <c r="AA122" s="210">
        <v>848</v>
      </c>
      <c r="AB122" s="210">
        <v>2005</v>
      </c>
      <c r="AC122" s="210">
        <v>1846</v>
      </c>
      <c r="AD122" s="210">
        <v>1850</v>
      </c>
      <c r="AE122" s="210">
        <v>2161</v>
      </c>
      <c r="AF122" s="210">
        <v>2119</v>
      </c>
      <c r="AG122" s="210">
        <v>2649</v>
      </c>
      <c r="AH122" s="210">
        <v>3905</v>
      </c>
      <c r="AI122" s="210">
        <v>5119</v>
      </c>
      <c r="AJ122" s="106">
        <v>3431</v>
      </c>
      <c r="AK122" s="210">
        <v>4214</v>
      </c>
      <c r="AL122" s="210">
        <v>4588</v>
      </c>
      <c r="AM122" s="210">
        <v>4377</v>
      </c>
      <c r="AN122" s="210">
        <v>2725</v>
      </c>
      <c r="AO122" s="210">
        <v>2387</v>
      </c>
      <c r="AP122" s="210">
        <v>2088</v>
      </c>
      <c r="AQ122" s="63">
        <v>2418</v>
      </c>
      <c r="AR122" s="210">
        <v>2444</v>
      </c>
      <c r="AS122" s="210">
        <v>2097</v>
      </c>
      <c r="AT122" s="210">
        <v>1799</v>
      </c>
      <c r="AU122" s="210">
        <v>1715</v>
      </c>
      <c r="AV122" s="106">
        <v>2654</v>
      </c>
      <c r="AW122" s="210">
        <v>1648</v>
      </c>
      <c r="AX122" s="210">
        <v>1689</v>
      </c>
      <c r="AY122" s="210"/>
      <c r="AZ122" s="210"/>
      <c r="BA122" s="210"/>
      <c r="BB122" s="210"/>
      <c r="BC122" s="63"/>
      <c r="BD122" s="210"/>
      <c r="BE122" s="210"/>
      <c r="BF122" s="210"/>
      <c r="BG122" s="210"/>
      <c r="BH122" s="106"/>
      <c r="BI122" s="63">
        <f t="shared" ref="BI122:BR126" si="476">O122-C122</f>
        <v>-553</v>
      </c>
      <c r="BJ122" s="107">
        <f t="shared" si="476"/>
        <v>-786</v>
      </c>
      <c r="BK122" s="107">
        <f t="shared" si="476"/>
        <v>-1273</v>
      </c>
      <c r="BL122" s="107">
        <f t="shared" si="476"/>
        <v>-1438</v>
      </c>
      <c r="BM122" s="107">
        <f t="shared" si="476"/>
        <v>-1497</v>
      </c>
      <c r="BN122" s="107">
        <f t="shared" si="476"/>
        <v>-1460</v>
      </c>
      <c r="BO122" s="107">
        <f t="shared" si="476"/>
        <v>-1359</v>
      </c>
      <c r="BP122" s="107">
        <f t="shared" si="476"/>
        <v>-890</v>
      </c>
      <c r="BQ122" s="107">
        <f t="shared" si="476"/>
        <v>-958</v>
      </c>
      <c r="BR122" s="417">
        <f t="shared" si="476"/>
        <v>-884</v>
      </c>
      <c r="BS122" s="107">
        <f t="shared" ref="BS122:CB126" si="477">Y122-M122</f>
        <v>-451</v>
      </c>
      <c r="BT122" s="107">
        <f t="shared" si="477"/>
        <v>-504</v>
      </c>
      <c r="BU122" s="107">
        <f t="shared" si="477"/>
        <v>-481</v>
      </c>
      <c r="BV122" s="107">
        <f t="shared" si="477"/>
        <v>783</v>
      </c>
      <c r="BW122" s="107">
        <f t="shared" si="477"/>
        <v>914</v>
      </c>
      <c r="BX122" s="254">
        <f t="shared" si="477"/>
        <v>1015</v>
      </c>
      <c r="BY122" s="254">
        <f t="shared" si="477"/>
        <v>1377</v>
      </c>
      <c r="BZ122" s="254">
        <f t="shared" si="477"/>
        <v>1330</v>
      </c>
      <c r="CA122" s="254">
        <f t="shared" si="477"/>
        <v>1814</v>
      </c>
      <c r="CB122" s="212">
        <f t="shared" si="477"/>
        <v>2724</v>
      </c>
      <c r="CC122" s="212">
        <f t="shared" ref="CC122:CL126" si="478">AI122-W122</f>
        <v>4176</v>
      </c>
      <c r="CD122" s="397">
        <f t="shared" si="478"/>
        <v>2532</v>
      </c>
      <c r="CE122" s="212">
        <f t="shared" si="478"/>
        <v>3108</v>
      </c>
      <c r="CF122" s="212">
        <f t="shared" si="478"/>
        <v>3696</v>
      </c>
      <c r="CG122" s="212">
        <f t="shared" si="478"/>
        <v>3529</v>
      </c>
      <c r="CH122" s="212">
        <f t="shared" si="478"/>
        <v>720</v>
      </c>
      <c r="CI122" s="212">
        <f t="shared" si="478"/>
        <v>541</v>
      </c>
      <c r="CJ122" s="212">
        <f t="shared" si="478"/>
        <v>238</v>
      </c>
      <c r="CK122" s="212">
        <f t="shared" si="478"/>
        <v>257</v>
      </c>
      <c r="CL122" s="212">
        <f t="shared" si="478"/>
        <v>325</v>
      </c>
      <c r="CM122" s="212">
        <f t="shared" ref="CM122:CR126" si="479">AS122-AG122</f>
        <v>-552</v>
      </c>
      <c r="CN122" s="212">
        <f t="shared" si="479"/>
        <v>-2106</v>
      </c>
      <c r="CO122" s="212">
        <f t="shared" si="479"/>
        <v>-3404</v>
      </c>
      <c r="CP122" s="397">
        <f t="shared" si="479"/>
        <v>-777</v>
      </c>
      <c r="CQ122" s="397">
        <f t="shared" si="479"/>
        <v>-2566</v>
      </c>
      <c r="CR122" s="397">
        <f t="shared" si="479"/>
        <v>-2899</v>
      </c>
      <c r="CS122" s="348"/>
      <c r="CT122" s="63">
        <f>IF(ISERROR(GETPIVOTDATA("VALUE",'CSS WK pvt'!$I$2,"DT_FILE",CT$8,"CD_CO",CT$6,"TRIM_CAT",TRIM(B122),"TRIM_LINE",A121))=TRUE,0,GETPIVOTDATA("VALUE",'CSS WK pvt'!$I$2,"DT_FILE",CT$8,"CD_CO",CT$6,"TRIM_CAT",TRIM(B122),"TRIM_LINE",A121))</f>
        <v>1689</v>
      </c>
    </row>
    <row r="123" spans="1:98" s="58" customFormat="1" x14ac:dyDescent="0.3">
      <c r="A123" s="146"/>
      <c r="B123" s="59" t="s">
        <v>38</v>
      </c>
      <c r="C123" s="60">
        <v>4763</v>
      </c>
      <c r="D123" s="61">
        <v>5349</v>
      </c>
      <c r="E123" s="61">
        <v>6297</v>
      </c>
      <c r="F123" s="63">
        <v>6784</v>
      </c>
      <c r="G123" s="61">
        <v>7083</v>
      </c>
      <c r="H123" s="63">
        <v>7403</v>
      </c>
      <c r="I123" s="61">
        <v>7592</v>
      </c>
      <c r="J123" s="63">
        <v>7651</v>
      </c>
      <c r="K123" s="61">
        <v>7439</v>
      </c>
      <c r="L123" s="106">
        <v>7143</v>
      </c>
      <c r="M123" s="63">
        <v>6790</v>
      </c>
      <c r="N123" s="63">
        <v>6575</v>
      </c>
      <c r="O123" s="61">
        <v>6537</v>
      </c>
      <c r="P123" s="63">
        <v>6160</v>
      </c>
      <c r="Q123" s="61">
        <v>5366</v>
      </c>
      <c r="R123" s="63">
        <v>5051</v>
      </c>
      <c r="S123" s="61">
        <v>5246</v>
      </c>
      <c r="T123" s="63">
        <v>5219</v>
      </c>
      <c r="U123" s="210">
        <v>5185</v>
      </c>
      <c r="V123" s="210">
        <v>6062</v>
      </c>
      <c r="W123" s="210">
        <v>7012</v>
      </c>
      <c r="X123" s="106">
        <v>7615</v>
      </c>
      <c r="Y123" s="210">
        <v>8012</v>
      </c>
      <c r="Z123" s="210">
        <v>9060</v>
      </c>
      <c r="AA123" s="210">
        <v>9767</v>
      </c>
      <c r="AB123" s="210">
        <v>25160</v>
      </c>
      <c r="AC123" s="210">
        <v>27102</v>
      </c>
      <c r="AD123" s="210">
        <v>28388</v>
      </c>
      <c r="AE123" s="210">
        <v>23772</v>
      </c>
      <c r="AF123" s="210">
        <v>24304</v>
      </c>
      <c r="AG123" s="210">
        <v>24584</v>
      </c>
      <c r="AH123" s="210">
        <v>23612</v>
      </c>
      <c r="AI123" s="210">
        <v>21707</v>
      </c>
      <c r="AJ123" s="106">
        <v>21853</v>
      </c>
      <c r="AK123" s="210">
        <v>20042</v>
      </c>
      <c r="AL123" s="210">
        <v>19098</v>
      </c>
      <c r="AM123" s="210">
        <v>18735</v>
      </c>
      <c r="AN123" s="210">
        <v>17420</v>
      </c>
      <c r="AO123" s="210">
        <v>18322</v>
      </c>
      <c r="AP123" s="210">
        <v>18104</v>
      </c>
      <c r="AQ123" s="63">
        <v>16747</v>
      </c>
      <c r="AR123" s="210">
        <v>15836</v>
      </c>
      <c r="AS123" s="210">
        <v>14846</v>
      </c>
      <c r="AT123" s="210">
        <v>15340</v>
      </c>
      <c r="AU123" s="210">
        <v>14815</v>
      </c>
      <c r="AV123" s="106">
        <v>13329</v>
      </c>
      <c r="AW123" s="210">
        <v>14364</v>
      </c>
      <c r="AX123" s="210">
        <v>14702</v>
      </c>
      <c r="AY123" s="210"/>
      <c r="AZ123" s="210"/>
      <c r="BA123" s="210"/>
      <c r="BB123" s="210"/>
      <c r="BC123" s="63"/>
      <c r="BD123" s="210"/>
      <c r="BE123" s="210"/>
      <c r="BF123" s="210"/>
      <c r="BG123" s="210"/>
      <c r="BH123" s="106"/>
      <c r="BI123" s="63">
        <f t="shared" si="476"/>
        <v>1774</v>
      </c>
      <c r="BJ123" s="107">
        <f t="shared" si="476"/>
        <v>811</v>
      </c>
      <c r="BK123" s="107">
        <f t="shared" si="476"/>
        <v>-931</v>
      </c>
      <c r="BL123" s="107">
        <f t="shared" si="476"/>
        <v>-1733</v>
      </c>
      <c r="BM123" s="107">
        <f t="shared" si="476"/>
        <v>-1837</v>
      </c>
      <c r="BN123" s="107">
        <f t="shared" si="476"/>
        <v>-2184</v>
      </c>
      <c r="BO123" s="107">
        <f t="shared" si="476"/>
        <v>-2407</v>
      </c>
      <c r="BP123" s="107">
        <f t="shared" si="476"/>
        <v>-1589</v>
      </c>
      <c r="BQ123" s="107">
        <f t="shared" si="476"/>
        <v>-427</v>
      </c>
      <c r="BR123" s="417">
        <f t="shared" si="476"/>
        <v>472</v>
      </c>
      <c r="BS123" s="107">
        <f t="shared" si="477"/>
        <v>1222</v>
      </c>
      <c r="BT123" s="107">
        <f t="shared" si="477"/>
        <v>2485</v>
      </c>
      <c r="BU123" s="107">
        <f t="shared" si="477"/>
        <v>3230</v>
      </c>
      <c r="BV123" s="107">
        <f t="shared" si="477"/>
        <v>19000</v>
      </c>
      <c r="BW123" s="107">
        <f t="shared" si="477"/>
        <v>21736</v>
      </c>
      <c r="BX123" s="254">
        <f t="shared" si="477"/>
        <v>23337</v>
      </c>
      <c r="BY123" s="254">
        <f t="shared" si="477"/>
        <v>18526</v>
      </c>
      <c r="BZ123" s="254">
        <f t="shared" si="477"/>
        <v>19085</v>
      </c>
      <c r="CA123" s="254">
        <f t="shared" si="477"/>
        <v>19399</v>
      </c>
      <c r="CB123" s="212">
        <f t="shared" si="477"/>
        <v>17550</v>
      </c>
      <c r="CC123" s="212">
        <f t="shared" si="478"/>
        <v>14695</v>
      </c>
      <c r="CD123" s="397">
        <f t="shared" si="478"/>
        <v>14238</v>
      </c>
      <c r="CE123" s="212">
        <f t="shared" si="478"/>
        <v>12030</v>
      </c>
      <c r="CF123" s="212">
        <f t="shared" si="478"/>
        <v>10038</v>
      </c>
      <c r="CG123" s="212">
        <f t="shared" si="478"/>
        <v>8968</v>
      </c>
      <c r="CH123" s="212">
        <f t="shared" si="478"/>
        <v>-7740</v>
      </c>
      <c r="CI123" s="212">
        <f t="shared" si="478"/>
        <v>-8780</v>
      </c>
      <c r="CJ123" s="212">
        <f t="shared" si="478"/>
        <v>-10284</v>
      </c>
      <c r="CK123" s="212">
        <f t="shared" si="478"/>
        <v>-7025</v>
      </c>
      <c r="CL123" s="212">
        <f t="shared" si="478"/>
        <v>-8468</v>
      </c>
      <c r="CM123" s="212">
        <f t="shared" si="479"/>
        <v>-9738</v>
      </c>
      <c r="CN123" s="212">
        <f t="shared" si="479"/>
        <v>-8272</v>
      </c>
      <c r="CO123" s="212">
        <f t="shared" si="479"/>
        <v>-6892</v>
      </c>
      <c r="CP123" s="397">
        <f t="shared" si="479"/>
        <v>-8524</v>
      </c>
      <c r="CQ123" s="397">
        <f t="shared" si="479"/>
        <v>-5678</v>
      </c>
      <c r="CR123" s="397">
        <f t="shared" si="479"/>
        <v>-4396</v>
      </c>
      <c r="CS123" s="348"/>
      <c r="CT123" s="63">
        <f>IF(ISERROR(GETPIVOTDATA("VALUE",'CSS WK pvt'!$I$2,"DT_FILE",CT$8,"CD_CO",CT$6,"TRIM_CAT",TRIM(B123),"TRIM_LINE",A121))=TRUE,0,GETPIVOTDATA("VALUE",'CSS WK pvt'!$I$2,"DT_FILE",CT$8,"CD_CO",CT$6,"TRIM_CAT",TRIM(B123),"TRIM_LINE",A121))</f>
        <v>14702</v>
      </c>
    </row>
    <row r="124" spans="1:98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>
        <v>0</v>
      </c>
      <c r="Q124" s="61">
        <v>0</v>
      </c>
      <c r="R124" s="63">
        <v>0</v>
      </c>
      <c r="S124" s="61">
        <v>0</v>
      </c>
      <c r="T124" s="63">
        <v>0</v>
      </c>
      <c r="U124" s="210">
        <v>0</v>
      </c>
      <c r="V124" s="210">
        <v>0</v>
      </c>
      <c r="W124" s="210">
        <v>0</v>
      </c>
      <c r="X124" s="106">
        <v>0</v>
      </c>
      <c r="Y124" s="210">
        <v>0</v>
      </c>
      <c r="Z124" s="210">
        <v>0</v>
      </c>
      <c r="AA124" s="210">
        <v>0</v>
      </c>
      <c r="AB124" s="210">
        <v>0</v>
      </c>
      <c r="AC124" s="210">
        <v>0</v>
      </c>
      <c r="AD124" s="210">
        <v>1</v>
      </c>
      <c r="AE124" s="210">
        <v>0</v>
      </c>
      <c r="AF124" s="210">
        <v>0</v>
      </c>
      <c r="AG124" s="210">
        <v>0</v>
      </c>
      <c r="AH124" s="210">
        <v>0</v>
      </c>
      <c r="AI124" s="210">
        <v>0</v>
      </c>
      <c r="AJ124" s="106">
        <v>0</v>
      </c>
      <c r="AK124" s="210">
        <v>0</v>
      </c>
      <c r="AL124" s="210">
        <v>0</v>
      </c>
      <c r="AM124" s="210">
        <v>0</v>
      </c>
      <c r="AN124" s="210">
        <v>0</v>
      </c>
      <c r="AO124" s="210">
        <v>0</v>
      </c>
      <c r="AP124" s="210">
        <v>0</v>
      </c>
      <c r="AQ124" s="63">
        <v>0</v>
      </c>
      <c r="AR124" s="210">
        <v>0</v>
      </c>
      <c r="AS124" s="210">
        <v>1</v>
      </c>
      <c r="AT124" s="210">
        <v>2</v>
      </c>
      <c r="AU124" s="210">
        <v>2</v>
      </c>
      <c r="AV124" s="106">
        <v>2</v>
      </c>
      <c r="AW124" s="210">
        <v>2</v>
      </c>
      <c r="AX124" s="210">
        <v>1</v>
      </c>
      <c r="AY124" s="210"/>
      <c r="AZ124" s="210"/>
      <c r="BA124" s="210"/>
      <c r="BB124" s="210"/>
      <c r="BC124" s="63"/>
      <c r="BD124" s="210"/>
      <c r="BE124" s="210"/>
      <c r="BF124" s="210"/>
      <c r="BG124" s="210"/>
      <c r="BH124" s="106"/>
      <c r="BI124" s="63">
        <f t="shared" si="476"/>
        <v>0</v>
      </c>
      <c r="BJ124" s="107">
        <f t="shared" si="476"/>
        <v>0</v>
      </c>
      <c r="BK124" s="107">
        <f t="shared" si="476"/>
        <v>0</v>
      </c>
      <c r="BL124" s="107">
        <f t="shared" si="476"/>
        <v>0</v>
      </c>
      <c r="BM124" s="107">
        <f t="shared" si="476"/>
        <v>0</v>
      </c>
      <c r="BN124" s="107">
        <f t="shared" si="476"/>
        <v>0</v>
      </c>
      <c r="BO124" s="107">
        <f t="shared" si="476"/>
        <v>0</v>
      </c>
      <c r="BP124" s="107">
        <f t="shared" si="476"/>
        <v>0</v>
      </c>
      <c r="BQ124" s="107">
        <f t="shared" si="476"/>
        <v>0</v>
      </c>
      <c r="BR124" s="417">
        <f t="shared" si="476"/>
        <v>0</v>
      </c>
      <c r="BS124" s="107">
        <f t="shared" si="477"/>
        <v>0</v>
      </c>
      <c r="BT124" s="107">
        <f t="shared" si="477"/>
        <v>0</v>
      </c>
      <c r="BU124" s="107">
        <f t="shared" si="477"/>
        <v>0</v>
      </c>
      <c r="BV124" s="107">
        <f t="shared" si="477"/>
        <v>0</v>
      </c>
      <c r="BW124" s="107">
        <f t="shared" si="477"/>
        <v>0</v>
      </c>
      <c r="BX124" s="254">
        <f t="shared" si="477"/>
        <v>1</v>
      </c>
      <c r="BY124" s="254">
        <f t="shared" si="477"/>
        <v>0</v>
      </c>
      <c r="BZ124" s="254">
        <f t="shared" si="477"/>
        <v>0</v>
      </c>
      <c r="CA124" s="254">
        <f t="shared" si="477"/>
        <v>0</v>
      </c>
      <c r="CB124" s="212">
        <f t="shared" si="477"/>
        <v>0</v>
      </c>
      <c r="CC124" s="212">
        <f t="shared" si="478"/>
        <v>0</v>
      </c>
      <c r="CD124" s="397">
        <f t="shared" si="478"/>
        <v>0</v>
      </c>
      <c r="CE124" s="212">
        <f t="shared" si="478"/>
        <v>0</v>
      </c>
      <c r="CF124" s="212">
        <f t="shared" si="478"/>
        <v>0</v>
      </c>
      <c r="CG124" s="212">
        <f t="shared" si="478"/>
        <v>0</v>
      </c>
      <c r="CH124" s="212">
        <f t="shared" si="478"/>
        <v>0</v>
      </c>
      <c r="CI124" s="212">
        <f t="shared" si="478"/>
        <v>0</v>
      </c>
      <c r="CJ124" s="212">
        <f t="shared" si="478"/>
        <v>-1</v>
      </c>
      <c r="CK124" s="212">
        <f t="shared" si="478"/>
        <v>0</v>
      </c>
      <c r="CL124" s="212">
        <f t="shared" si="478"/>
        <v>0</v>
      </c>
      <c r="CM124" s="212">
        <f t="shared" si="479"/>
        <v>1</v>
      </c>
      <c r="CN124" s="212">
        <f t="shared" si="479"/>
        <v>2</v>
      </c>
      <c r="CO124" s="212">
        <f t="shared" si="479"/>
        <v>2</v>
      </c>
      <c r="CP124" s="397">
        <f t="shared" si="479"/>
        <v>2</v>
      </c>
      <c r="CQ124" s="397">
        <f t="shared" si="479"/>
        <v>2</v>
      </c>
      <c r="CR124" s="397">
        <f t="shared" si="479"/>
        <v>1</v>
      </c>
      <c r="CS124" s="348"/>
      <c r="CT124" s="63">
        <f>IF(ISERROR(GETPIVOTDATA("VALUE",'CSS WK pvt'!$I$2,"DT_FILE",CT$8,"CD_CO",CT$6,"TRIM_CAT",TRIM(B124),"TRIM_LINE",A121))=TRUE,0,GETPIVOTDATA("VALUE",'CSS WK pvt'!$I$2,"DT_FILE",CT$8,"CD_CO",CT$6,"TRIM_CAT",TRIM(B124),"TRIM_LINE",A121))</f>
        <v>1</v>
      </c>
    </row>
    <row r="125" spans="1:98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>
        <v>0</v>
      </c>
      <c r="Q125" s="61">
        <v>0</v>
      </c>
      <c r="R125" s="63">
        <v>0</v>
      </c>
      <c r="S125" s="61">
        <v>0</v>
      </c>
      <c r="T125" s="63">
        <v>0</v>
      </c>
      <c r="U125" s="210">
        <v>0</v>
      </c>
      <c r="V125" s="210">
        <v>0</v>
      </c>
      <c r="W125" s="210">
        <v>0</v>
      </c>
      <c r="X125" s="106">
        <v>0</v>
      </c>
      <c r="Y125" s="210">
        <v>0</v>
      </c>
      <c r="Z125" s="210">
        <v>0</v>
      </c>
      <c r="AA125" s="210">
        <v>0</v>
      </c>
      <c r="AB125" s="210">
        <v>0</v>
      </c>
      <c r="AC125" s="210">
        <v>0</v>
      </c>
      <c r="AD125" s="210">
        <v>0</v>
      </c>
      <c r="AE125" s="210">
        <v>0</v>
      </c>
      <c r="AF125" s="210">
        <v>0</v>
      </c>
      <c r="AG125" s="210">
        <v>0</v>
      </c>
      <c r="AH125" s="210">
        <v>0</v>
      </c>
      <c r="AI125" s="210">
        <v>0</v>
      </c>
      <c r="AJ125" s="106">
        <v>0</v>
      </c>
      <c r="AK125" s="210">
        <v>0</v>
      </c>
      <c r="AL125" s="210">
        <v>0</v>
      </c>
      <c r="AM125" s="210">
        <v>0</v>
      </c>
      <c r="AN125" s="210">
        <v>0</v>
      </c>
      <c r="AO125" s="210">
        <v>0</v>
      </c>
      <c r="AP125" s="210">
        <v>0</v>
      </c>
      <c r="AQ125" s="63">
        <v>0</v>
      </c>
      <c r="AR125" s="210">
        <v>0</v>
      </c>
      <c r="AS125" s="210">
        <v>0</v>
      </c>
      <c r="AT125" s="210">
        <v>0</v>
      </c>
      <c r="AU125" s="210">
        <v>0</v>
      </c>
      <c r="AV125" s="106">
        <v>0</v>
      </c>
      <c r="AW125" s="210">
        <v>0</v>
      </c>
      <c r="AX125" s="210">
        <v>0</v>
      </c>
      <c r="AY125" s="210"/>
      <c r="AZ125" s="210"/>
      <c r="BA125" s="210"/>
      <c r="BB125" s="210"/>
      <c r="BC125" s="63"/>
      <c r="BD125" s="210"/>
      <c r="BE125" s="210"/>
      <c r="BF125" s="210"/>
      <c r="BG125" s="210"/>
      <c r="BH125" s="106"/>
      <c r="BI125" s="63">
        <f t="shared" si="476"/>
        <v>0</v>
      </c>
      <c r="BJ125" s="107">
        <f t="shared" si="476"/>
        <v>0</v>
      </c>
      <c r="BK125" s="107">
        <f t="shared" si="476"/>
        <v>0</v>
      </c>
      <c r="BL125" s="107">
        <f t="shared" si="476"/>
        <v>0</v>
      </c>
      <c r="BM125" s="107">
        <f t="shared" si="476"/>
        <v>0</v>
      </c>
      <c r="BN125" s="107">
        <f t="shared" si="476"/>
        <v>0</v>
      </c>
      <c r="BO125" s="107">
        <f t="shared" si="476"/>
        <v>0</v>
      </c>
      <c r="BP125" s="107">
        <f t="shared" si="476"/>
        <v>0</v>
      </c>
      <c r="BQ125" s="107">
        <f t="shared" si="476"/>
        <v>0</v>
      </c>
      <c r="BR125" s="417">
        <f t="shared" si="476"/>
        <v>0</v>
      </c>
      <c r="BS125" s="107">
        <f t="shared" si="477"/>
        <v>0</v>
      </c>
      <c r="BT125" s="107">
        <f t="shared" si="477"/>
        <v>0</v>
      </c>
      <c r="BU125" s="107">
        <f t="shared" si="477"/>
        <v>0</v>
      </c>
      <c r="BV125" s="107">
        <f t="shared" si="477"/>
        <v>0</v>
      </c>
      <c r="BW125" s="107">
        <f t="shared" si="477"/>
        <v>0</v>
      </c>
      <c r="BX125" s="254">
        <f t="shared" si="477"/>
        <v>0</v>
      </c>
      <c r="BY125" s="254">
        <f t="shared" si="477"/>
        <v>0</v>
      </c>
      <c r="BZ125" s="254">
        <f t="shared" si="477"/>
        <v>0</v>
      </c>
      <c r="CA125" s="254">
        <f t="shared" si="477"/>
        <v>0</v>
      </c>
      <c r="CB125" s="212">
        <f t="shared" si="477"/>
        <v>0</v>
      </c>
      <c r="CC125" s="212">
        <f t="shared" si="478"/>
        <v>0</v>
      </c>
      <c r="CD125" s="397">
        <f t="shared" si="478"/>
        <v>0</v>
      </c>
      <c r="CE125" s="212">
        <f t="shared" si="478"/>
        <v>0</v>
      </c>
      <c r="CF125" s="212">
        <f t="shared" si="478"/>
        <v>0</v>
      </c>
      <c r="CG125" s="212">
        <f t="shared" si="478"/>
        <v>0</v>
      </c>
      <c r="CH125" s="212">
        <f t="shared" si="478"/>
        <v>0</v>
      </c>
      <c r="CI125" s="212">
        <f t="shared" si="478"/>
        <v>0</v>
      </c>
      <c r="CJ125" s="212">
        <f t="shared" si="478"/>
        <v>0</v>
      </c>
      <c r="CK125" s="212">
        <f t="shared" si="478"/>
        <v>0</v>
      </c>
      <c r="CL125" s="212">
        <f t="shared" si="478"/>
        <v>0</v>
      </c>
      <c r="CM125" s="212">
        <f t="shared" si="479"/>
        <v>0</v>
      </c>
      <c r="CN125" s="212">
        <f t="shared" si="479"/>
        <v>0</v>
      </c>
      <c r="CO125" s="212">
        <f t="shared" si="479"/>
        <v>0</v>
      </c>
      <c r="CP125" s="397">
        <f t="shared" si="479"/>
        <v>0</v>
      </c>
      <c r="CQ125" s="397">
        <f t="shared" si="479"/>
        <v>0</v>
      </c>
      <c r="CR125" s="397">
        <f t="shared" si="479"/>
        <v>0</v>
      </c>
      <c r="CS125" s="348"/>
      <c r="CT125" s="63">
        <f>IF(ISERROR(GETPIVOTDATA("VALUE",'CSS WK pvt'!$I$2,"DT_FILE",CT$8,"CD_CO",CT$6,"TRIM_CAT",TRIM(B125),"TRIM_LINE",A121))=TRUE,0,GETPIVOTDATA("VALUE",'CSS WK pvt'!$I$2,"DT_FILE",CT$8,"CD_CO",CT$6,"TRIM_CAT",TRIM(B125),"TRIM_LINE",A121))</f>
        <v>0</v>
      </c>
    </row>
    <row r="126" spans="1:98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>
        <v>0</v>
      </c>
      <c r="Q126" s="61">
        <v>0</v>
      </c>
      <c r="R126" s="63">
        <v>0</v>
      </c>
      <c r="S126" s="61">
        <v>0</v>
      </c>
      <c r="T126" s="63">
        <v>0</v>
      </c>
      <c r="U126" s="210">
        <v>0</v>
      </c>
      <c r="V126" s="210">
        <v>0</v>
      </c>
      <c r="W126" s="210">
        <v>0</v>
      </c>
      <c r="X126" s="106">
        <v>0</v>
      </c>
      <c r="Y126" s="210">
        <v>0</v>
      </c>
      <c r="Z126" s="210">
        <v>0</v>
      </c>
      <c r="AA126" s="210">
        <v>0</v>
      </c>
      <c r="AB126" s="210">
        <v>0</v>
      </c>
      <c r="AC126" s="210">
        <v>0</v>
      </c>
      <c r="AD126" s="210">
        <v>0</v>
      </c>
      <c r="AE126" s="210">
        <v>0</v>
      </c>
      <c r="AF126" s="210">
        <v>0</v>
      </c>
      <c r="AG126" s="210">
        <v>0</v>
      </c>
      <c r="AH126" s="210">
        <v>0</v>
      </c>
      <c r="AI126" s="210">
        <v>0</v>
      </c>
      <c r="AJ126" s="106">
        <v>0</v>
      </c>
      <c r="AK126" s="210">
        <v>0</v>
      </c>
      <c r="AL126" s="210">
        <v>0</v>
      </c>
      <c r="AM126" s="210">
        <v>0</v>
      </c>
      <c r="AN126" s="210">
        <v>0</v>
      </c>
      <c r="AO126" s="210">
        <v>0</v>
      </c>
      <c r="AP126" s="210">
        <v>0</v>
      </c>
      <c r="AQ126" s="63">
        <v>0</v>
      </c>
      <c r="AR126" s="210">
        <v>0</v>
      </c>
      <c r="AS126" s="210">
        <v>0</v>
      </c>
      <c r="AT126" s="210">
        <v>0</v>
      </c>
      <c r="AU126" s="210">
        <v>0</v>
      </c>
      <c r="AV126" s="106">
        <v>0</v>
      </c>
      <c r="AW126" s="210">
        <v>0</v>
      </c>
      <c r="AX126" s="210">
        <v>0</v>
      </c>
      <c r="AY126" s="210"/>
      <c r="AZ126" s="210"/>
      <c r="BA126" s="210"/>
      <c r="BB126" s="210"/>
      <c r="BC126" s="63"/>
      <c r="BD126" s="210"/>
      <c r="BE126" s="210"/>
      <c r="BF126" s="210"/>
      <c r="BG126" s="210"/>
      <c r="BH126" s="106"/>
      <c r="BI126" s="63">
        <f t="shared" si="476"/>
        <v>0</v>
      </c>
      <c r="BJ126" s="107">
        <f t="shared" si="476"/>
        <v>0</v>
      </c>
      <c r="BK126" s="107">
        <f t="shared" si="476"/>
        <v>0</v>
      </c>
      <c r="BL126" s="107">
        <f t="shared" si="476"/>
        <v>0</v>
      </c>
      <c r="BM126" s="107">
        <f t="shared" si="476"/>
        <v>0</v>
      </c>
      <c r="BN126" s="107">
        <f t="shared" si="476"/>
        <v>0</v>
      </c>
      <c r="BO126" s="107">
        <f t="shared" si="476"/>
        <v>0</v>
      </c>
      <c r="BP126" s="107">
        <f t="shared" si="476"/>
        <v>0</v>
      </c>
      <c r="BQ126" s="107">
        <f t="shared" si="476"/>
        <v>0</v>
      </c>
      <c r="BR126" s="417">
        <f t="shared" si="476"/>
        <v>0</v>
      </c>
      <c r="BS126" s="107">
        <f t="shared" si="477"/>
        <v>0</v>
      </c>
      <c r="BT126" s="107">
        <f t="shared" si="477"/>
        <v>0</v>
      </c>
      <c r="BU126" s="107">
        <f t="shared" si="477"/>
        <v>0</v>
      </c>
      <c r="BV126" s="107">
        <f t="shared" si="477"/>
        <v>0</v>
      </c>
      <c r="BW126" s="107">
        <f t="shared" si="477"/>
        <v>0</v>
      </c>
      <c r="BX126" s="254">
        <f t="shared" si="477"/>
        <v>0</v>
      </c>
      <c r="BY126" s="254">
        <f t="shared" si="477"/>
        <v>0</v>
      </c>
      <c r="BZ126" s="254">
        <f t="shared" si="477"/>
        <v>0</v>
      </c>
      <c r="CA126" s="254">
        <f t="shared" si="477"/>
        <v>0</v>
      </c>
      <c r="CB126" s="212">
        <f t="shared" si="477"/>
        <v>0</v>
      </c>
      <c r="CC126" s="212">
        <f t="shared" si="478"/>
        <v>0</v>
      </c>
      <c r="CD126" s="397">
        <f t="shared" si="478"/>
        <v>0</v>
      </c>
      <c r="CE126" s="212">
        <f t="shared" si="478"/>
        <v>0</v>
      </c>
      <c r="CF126" s="212">
        <f t="shared" si="478"/>
        <v>0</v>
      </c>
      <c r="CG126" s="212">
        <f t="shared" si="478"/>
        <v>0</v>
      </c>
      <c r="CH126" s="212">
        <f t="shared" si="478"/>
        <v>0</v>
      </c>
      <c r="CI126" s="212">
        <f t="shared" si="478"/>
        <v>0</v>
      </c>
      <c r="CJ126" s="212">
        <f t="shared" si="478"/>
        <v>0</v>
      </c>
      <c r="CK126" s="212">
        <f t="shared" si="478"/>
        <v>0</v>
      </c>
      <c r="CL126" s="212">
        <f t="shared" si="478"/>
        <v>0</v>
      </c>
      <c r="CM126" s="212">
        <f t="shared" si="479"/>
        <v>0</v>
      </c>
      <c r="CN126" s="212">
        <f t="shared" si="479"/>
        <v>0</v>
      </c>
      <c r="CO126" s="212">
        <f t="shared" si="479"/>
        <v>0</v>
      </c>
      <c r="CP126" s="397">
        <f t="shared" si="479"/>
        <v>0</v>
      </c>
      <c r="CQ126" s="397">
        <f t="shared" si="479"/>
        <v>0</v>
      </c>
      <c r="CR126" s="397">
        <f t="shared" si="479"/>
        <v>0</v>
      </c>
      <c r="CS126" s="348"/>
      <c r="CT126" s="63">
        <f>IF(ISERROR(GETPIVOTDATA("VALUE",'CSS WK pvt'!$I$2,"DT_FILE",CT$8,"CD_CO",CT$6,"TRIM_CAT",TRIM(B126),"TRIM_LINE",A121))=TRUE,0,GETPIVOTDATA("VALUE",'CSS WK pvt'!$I$2,"DT_FILE",CT$8,"CD_CO",CT$6,"TRIM_CAT",TRIM(B126),"TRIM_LINE",A121))</f>
        <v>0</v>
      </c>
    </row>
    <row r="127" spans="1:98" s="72" customFormat="1" x14ac:dyDescent="0.3">
      <c r="A127" s="147"/>
      <c r="B127" s="59" t="s">
        <v>42</v>
      </c>
      <c r="C127" s="121">
        <f t="shared" ref="C127:Q127" si="480">SUM(C122:C126)</f>
        <v>6645</v>
      </c>
      <c r="D127" s="122">
        <f t="shared" si="480"/>
        <v>7357</v>
      </c>
      <c r="E127" s="122">
        <f t="shared" si="480"/>
        <v>8502</v>
      </c>
      <c r="F127" s="123">
        <f t="shared" si="480"/>
        <v>9057</v>
      </c>
      <c r="G127" s="122">
        <f t="shared" si="480"/>
        <v>9364</v>
      </c>
      <c r="H127" s="123">
        <f t="shared" si="480"/>
        <v>9652</v>
      </c>
      <c r="I127" s="122">
        <f t="shared" si="480"/>
        <v>9786</v>
      </c>
      <c r="J127" s="123">
        <f t="shared" si="480"/>
        <v>9722</v>
      </c>
      <c r="K127" s="122">
        <f t="shared" si="480"/>
        <v>9340</v>
      </c>
      <c r="L127" s="124">
        <f t="shared" si="480"/>
        <v>8926</v>
      </c>
      <c r="M127" s="123">
        <f t="shared" si="480"/>
        <v>8347</v>
      </c>
      <c r="N127" s="123">
        <f t="shared" si="480"/>
        <v>7971</v>
      </c>
      <c r="O127" s="123">
        <f t="shared" si="480"/>
        <v>7866</v>
      </c>
      <c r="P127" s="123">
        <f t="shared" si="480"/>
        <v>7382</v>
      </c>
      <c r="Q127" s="123">
        <f t="shared" si="480"/>
        <v>6298</v>
      </c>
      <c r="R127" s="123">
        <v>5886</v>
      </c>
      <c r="S127" s="122">
        <v>6030</v>
      </c>
      <c r="T127" s="123">
        <v>6008</v>
      </c>
      <c r="U127" s="211">
        <v>6020</v>
      </c>
      <c r="V127" s="211">
        <v>7243</v>
      </c>
      <c r="W127" s="211">
        <f>SUM(W122+W123+W124+W125+W126)</f>
        <v>7955</v>
      </c>
      <c r="X127" s="124">
        <f>SUM(X122+X123+X124+X125+X126)</f>
        <v>8514</v>
      </c>
      <c r="Y127" s="211">
        <v>9118</v>
      </c>
      <c r="Z127" s="211">
        <v>9952</v>
      </c>
      <c r="AA127" s="211">
        <v>10615</v>
      </c>
      <c r="AB127" s="211">
        <v>27165</v>
      </c>
      <c r="AC127" s="211">
        <v>28948</v>
      </c>
      <c r="AD127" s="211">
        <v>30239</v>
      </c>
      <c r="AE127" s="211">
        <v>25933</v>
      </c>
      <c r="AF127" s="211">
        <v>26423</v>
      </c>
      <c r="AG127" s="211">
        <v>27233</v>
      </c>
      <c r="AH127" s="211">
        <v>27517</v>
      </c>
      <c r="AI127" s="211">
        <v>26826</v>
      </c>
      <c r="AJ127" s="124">
        <v>25284</v>
      </c>
      <c r="AK127" s="211">
        <v>24256</v>
      </c>
      <c r="AL127" s="211">
        <v>23686</v>
      </c>
      <c r="AM127" s="211">
        <v>23112</v>
      </c>
      <c r="AN127" s="211">
        <v>20145</v>
      </c>
      <c r="AO127" s="211">
        <v>20709</v>
      </c>
      <c r="AP127" s="211">
        <v>20192</v>
      </c>
      <c r="AQ127" s="84">
        <v>19165</v>
      </c>
      <c r="AR127" s="211">
        <v>18280</v>
      </c>
      <c r="AS127" s="211">
        <v>16944</v>
      </c>
      <c r="AT127" s="211">
        <v>17141</v>
      </c>
      <c r="AU127" s="211">
        <v>16532</v>
      </c>
      <c r="AV127" s="124">
        <v>15985</v>
      </c>
      <c r="AW127" s="211">
        <v>16014</v>
      </c>
      <c r="AX127" s="211">
        <v>16392</v>
      </c>
      <c r="AY127" s="211"/>
      <c r="AZ127" s="211"/>
      <c r="BA127" s="211"/>
      <c r="BB127" s="211"/>
      <c r="BC127" s="84"/>
      <c r="BD127" s="211"/>
      <c r="BE127" s="211"/>
      <c r="BF127" s="211"/>
      <c r="BG127" s="211"/>
      <c r="BH127" s="124"/>
      <c r="BI127" s="123">
        <f t="shared" ref="BI127:BM127" si="481">SUM(BI122:BI126)</f>
        <v>1221</v>
      </c>
      <c r="BJ127" s="125">
        <f t="shared" si="481"/>
        <v>25</v>
      </c>
      <c r="BK127" s="125">
        <f t="shared" si="481"/>
        <v>-2204</v>
      </c>
      <c r="BL127" s="125">
        <f t="shared" si="481"/>
        <v>-3171</v>
      </c>
      <c r="BM127" s="125">
        <f t="shared" si="481"/>
        <v>-3334</v>
      </c>
      <c r="BN127" s="125">
        <f t="shared" ref="BN127:BV127" si="482">SUM(BN122:BN126)</f>
        <v>-3644</v>
      </c>
      <c r="BO127" s="125">
        <f t="shared" si="482"/>
        <v>-3766</v>
      </c>
      <c r="BP127" s="125">
        <f t="shared" si="482"/>
        <v>-2479</v>
      </c>
      <c r="BQ127" s="125">
        <f t="shared" si="482"/>
        <v>-1385</v>
      </c>
      <c r="BR127" s="418">
        <f t="shared" si="482"/>
        <v>-412</v>
      </c>
      <c r="BS127" s="125">
        <f t="shared" si="482"/>
        <v>771</v>
      </c>
      <c r="BT127" s="125">
        <f t="shared" si="482"/>
        <v>1981</v>
      </c>
      <c r="BU127" s="125">
        <f t="shared" si="482"/>
        <v>2749</v>
      </c>
      <c r="BV127" s="125">
        <f t="shared" si="482"/>
        <v>19783</v>
      </c>
      <c r="BW127" s="125">
        <f t="shared" ref="BW127:BX127" si="483">SUM(BW122:BW126)</f>
        <v>22650</v>
      </c>
      <c r="BX127" s="255">
        <f t="shared" si="483"/>
        <v>24353</v>
      </c>
      <c r="BY127" s="255">
        <f t="shared" ref="BY127:BZ127" si="484">SUM(BY122:BY126)</f>
        <v>19903</v>
      </c>
      <c r="BZ127" s="255">
        <f t="shared" si="484"/>
        <v>20415</v>
      </c>
      <c r="CA127" s="255">
        <f t="shared" ref="CA127:CB127" si="485">SUM(CA122:CA126)</f>
        <v>21213</v>
      </c>
      <c r="CB127" s="213">
        <f t="shared" si="485"/>
        <v>20274</v>
      </c>
      <c r="CC127" s="213">
        <f t="shared" ref="CC127:CE127" si="486">SUM(CC122:CC126)</f>
        <v>18871</v>
      </c>
      <c r="CD127" s="398">
        <f t="shared" si="486"/>
        <v>16770</v>
      </c>
      <c r="CE127" s="213">
        <f t="shared" si="486"/>
        <v>15138</v>
      </c>
      <c r="CF127" s="213">
        <f t="shared" ref="CF127:CG127" si="487">SUM(CF122:CF126)</f>
        <v>13734</v>
      </c>
      <c r="CG127" s="213">
        <f t="shared" si="487"/>
        <v>12497</v>
      </c>
      <c r="CH127" s="213">
        <f t="shared" ref="CH127" si="488">SUM(CH122:CH126)</f>
        <v>-7020</v>
      </c>
      <c r="CI127" s="213">
        <f t="shared" ref="CI127" si="489">SUM(CI122:CI126)</f>
        <v>-8239</v>
      </c>
      <c r="CJ127" s="213">
        <f t="shared" ref="CJ127" si="490">SUM(CJ122:CJ126)</f>
        <v>-10047</v>
      </c>
      <c r="CK127" s="213">
        <f t="shared" ref="CK127" si="491">SUM(CK122:CK126)</f>
        <v>-6768</v>
      </c>
      <c r="CL127" s="213">
        <f t="shared" ref="CL127" si="492">SUM(CL122:CL126)</f>
        <v>-8143</v>
      </c>
      <c r="CM127" s="213">
        <f t="shared" ref="CM127" si="493">SUM(CM122:CM126)</f>
        <v>-10289</v>
      </c>
      <c r="CN127" s="213">
        <f t="shared" ref="CN127" si="494">SUM(CN122:CN126)</f>
        <v>-10376</v>
      </c>
      <c r="CO127" s="213">
        <f t="shared" ref="CO127" si="495">SUM(CO122:CO126)</f>
        <v>-10294</v>
      </c>
      <c r="CP127" s="398">
        <f t="shared" ref="CP127" si="496">SUM(CP122:CP126)</f>
        <v>-9299</v>
      </c>
      <c r="CQ127" s="398">
        <f t="shared" ref="CQ127:CR127" si="497">SUM(CQ122:CQ126)</f>
        <v>-8242</v>
      </c>
      <c r="CR127" s="398">
        <f t="shared" si="497"/>
        <v>-7294</v>
      </c>
      <c r="CS127" s="349"/>
      <c r="CT127" s="84">
        <f>SUM(CT122:CT126)</f>
        <v>16392</v>
      </c>
    </row>
    <row r="128" spans="1:98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202"/>
      <c r="V128" s="202"/>
      <c r="W128" s="202"/>
      <c r="X128" s="88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88"/>
      <c r="AK128" s="295"/>
      <c r="AL128" s="295"/>
      <c r="AM128" s="295"/>
      <c r="AN128" s="295"/>
      <c r="AO128" s="295"/>
      <c r="AP128" s="295"/>
      <c r="AQ128" s="89"/>
      <c r="AR128" s="295"/>
      <c r="AS128" s="295"/>
      <c r="AT128" s="295"/>
      <c r="AU128" s="295"/>
      <c r="AV128" s="312"/>
      <c r="AW128" s="295"/>
      <c r="AX128" s="295"/>
      <c r="AY128" s="295"/>
      <c r="AZ128" s="295"/>
      <c r="BA128" s="295"/>
      <c r="BB128" s="295"/>
      <c r="BC128" s="89"/>
      <c r="BD128" s="295"/>
      <c r="BE128" s="295"/>
      <c r="BF128" s="295"/>
      <c r="BG128" s="295"/>
      <c r="BH128" s="312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8"/>
      <c r="BS128" s="431"/>
      <c r="BT128" s="90"/>
      <c r="BU128" s="90"/>
      <c r="BV128" s="90"/>
      <c r="BW128" s="90"/>
      <c r="BX128" s="245"/>
      <c r="BY128" s="245"/>
      <c r="BZ128" s="245"/>
      <c r="CA128" s="245"/>
      <c r="CB128" s="271"/>
      <c r="CC128" s="271"/>
      <c r="CD128" s="388"/>
      <c r="CE128" s="357"/>
      <c r="CF128" s="271"/>
      <c r="CG128" s="271"/>
      <c r="CH128" s="271"/>
      <c r="CI128" s="271"/>
      <c r="CJ128" s="271"/>
      <c r="CK128" s="271"/>
      <c r="CL128" s="271"/>
      <c r="CM128" s="271"/>
      <c r="CN128" s="271"/>
      <c r="CO128" s="271"/>
      <c r="CP128" s="388"/>
      <c r="CQ128" s="388"/>
      <c r="CR128" s="388"/>
      <c r="CS128" s="348"/>
      <c r="CT128" s="89"/>
    </row>
    <row r="129" spans="1:98" s="58" customFormat="1" x14ac:dyDescent="0.3">
      <c r="A129" s="146"/>
      <c r="B129" s="59" t="s">
        <v>37</v>
      </c>
      <c r="C129" s="111"/>
      <c r="D129" s="65">
        <v>2277</v>
      </c>
      <c r="E129" s="65">
        <v>1914</v>
      </c>
      <c r="F129" s="65">
        <v>1880</v>
      </c>
      <c r="G129" s="65">
        <v>1015</v>
      </c>
      <c r="H129" s="108">
        <v>2078</v>
      </c>
      <c r="I129" s="65">
        <v>2118</v>
      </c>
      <c r="J129" s="108">
        <v>1232</v>
      </c>
      <c r="K129" s="65">
        <v>292</v>
      </c>
      <c r="L129" s="109"/>
      <c r="M129" s="108"/>
      <c r="N129" s="108"/>
      <c r="O129" s="65"/>
      <c r="P129" s="108"/>
      <c r="Q129" s="65"/>
      <c r="R129" s="108">
        <v>0</v>
      </c>
      <c r="S129" s="65">
        <v>0</v>
      </c>
      <c r="T129" s="108">
        <v>0</v>
      </c>
      <c r="U129" s="212">
        <v>0</v>
      </c>
      <c r="V129" s="212">
        <v>0</v>
      </c>
      <c r="W129" s="212">
        <v>0</v>
      </c>
      <c r="X129" s="109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1355</v>
      </c>
      <c r="AF129" s="212">
        <v>1683</v>
      </c>
      <c r="AG129" s="212">
        <v>1572</v>
      </c>
      <c r="AH129" s="212">
        <v>1487</v>
      </c>
      <c r="AI129" s="212">
        <v>729</v>
      </c>
      <c r="AJ129" s="109">
        <v>111</v>
      </c>
      <c r="AK129" s="212">
        <v>0</v>
      </c>
      <c r="AL129" s="212">
        <v>0</v>
      </c>
      <c r="AM129" s="212">
        <v>129</v>
      </c>
      <c r="AN129" s="212">
        <v>1080</v>
      </c>
      <c r="AO129" s="212">
        <v>1370</v>
      </c>
      <c r="AP129" s="212">
        <v>951</v>
      </c>
      <c r="AQ129" s="63">
        <v>1262</v>
      </c>
      <c r="AR129" s="212">
        <v>1296</v>
      </c>
      <c r="AS129" s="212">
        <v>887</v>
      </c>
      <c r="AT129" s="212">
        <v>1683</v>
      </c>
      <c r="AU129" s="212">
        <v>0</v>
      </c>
      <c r="AV129" s="109">
        <v>67</v>
      </c>
      <c r="AW129" s="212">
        <v>0</v>
      </c>
      <c r="AX129" s="212">
        <v>40</v>
      </c>
      <c r="AY129" s="212"/>
      <c r="AZ129" s="212"/>
      <c r="BA129" s="212"/>
      <c r="BB129" s="212"/>
      <c r="BC129" s="63"/>
      <c r="BD129" s="212"/>
      <c r="BE129" s="212"/>
      <c r="BF129" s="212"/>
      <c r="BG129" s="212"/>
      <c r="BH129" s="109"/>
      <c r="BI129" s="111">
        <f t="shared" ref="BI129:BR133" si="498">O129-C129</f>
        <v>0</v>
      </c>
      <c r="BJ129" s="108">
        <f t="shared" si="498"/>
        <v>-2277</v>
      </c>
      <c r="BK129" s="108">
        <f t="shared" si="498"/>
        <v>-1914</v>
      </c>
      <c r="BL129" s="108">
        <f t="shared" si="498"/>
        <v>-1880</v>
      </c>
      <c r="BM129" s="108">
        <f t="shared" si="498"/>
        <v>-1015</v>
      </c>
      <c r="BN129" s="108">
        <f t="shared" si="498"/>
        <v>-2078</v>
      </c>
      <c r="BO129" s="108">
        <f t="shared" si="498"/>
        <v>-2118</v>
      </c>
      <c r="BP129" s="108">
        <f t="shared" si="498"/>
        <v>-1232</v>
      </c>
      <c r="BQ129" s="108">
        <f t="shared" si="498"/>
        <v>-292</v>
      </c>
      <c r="BR129" s="397">
        <f t="shared" si="498"/>
        <v>0</v>
      </c>
      <c r="BS129" s="108">
        <f t="shared" ref="BS129:CB133" si="499">Y129-M129</f>
        <v>0</v>
      </c>
      <c r="BT129" s="108">
        <f t="shared" si="499"/>
        <v>0</v>
      </c>
      <c r="BU129" s="108">
        <f t="shared" si="499"/>
        <v>0</v>
      </c>
      <c r="BV129" s="108">
        <f t="shared" si="499"/>
        <v>0</v>
      </c>
      <c r="BW129" s="108">
        <f t="shared" si="499"/>
        <v>0</v>
      </c>
      <c r="BX129" s="212">
        <f t="shared" si="499"/>
        <v>0</v>
      </c>
      <c r="BY129" s="212">
        <f t="shared" si="499"/>
        <v>1355</v>
      </c>
      <c r="BZ129" s="212">
        <f t="shared" si="499"/>
        <v>1683</v>
      </c>
      <c r="CA129" s="212">
        <f t="shared" si="499"/>
        <v>1572</v>
      </c>
      <c r="CB129" s="212">
        <f t="shared" si="499"/>
        <v>1487</v>
      </c>
      <c r="CC129" s="212">
        <f t="shared" ref="CC129:CL133" si="500">AI129-W129</f>
        <v>729</v>
      </c>
      <c r="CD129" s="397">
        <f t="shared" si="500"/>
        <v>111</v>
      </c>
      <c r="CE129" s="212">
        <f t="shared" si="500"/>
        <v>0</v>
      </c>
      <c r="CF129" s="212">
        <f t="shared" si="500"/>
        <v>0</v>
      </c>
      <c r="CG129" s="212">
        <f t="shared" si="500"/>
        <v>129</v>
      </c>
      <c r="CH129" s="212">
        <f t="shared" si="500"/>
        <v>1080</v>
      </c>
      <c r="CI129" s="212">
        <f t="shared" si="500"/>
        <v>1370</v>
      </c>
      <c r="CJ129" s="212">
        <f t="shared" si="500"/>
        <v>951</v>
      </c>
      <c r="CK129" s="212">
        <f t="shared" si="500"/>
        <v>-93</v>
      </c>
      <c r="CL129" s="212">
        <f t="shared" si="500"/>
        <v>-387</v>
      </c>
      <c r="CM129" s="212">
        <f t="shared" ref="CM129:CR133" si="501">AS129-AG129</f>
        <v>-685</v>
      </c>
      <c r="CN129" s="212">
        <f t="shared" si="501"/>
        <v>196</v>
      </c>
      <c r="CO129" s="212">
        <f t="shared" si="501"/>
        <v>-729</v>
      </c>
      <c r="CP129" s="397">
        <f t="shared" si="501"/>
        <v>-44</v>
      </c>
      <c r="CQ129" s="397">
        <f t="shared" si="501"/>
        <v>0</v>
      </c>
      <c r="CR129" s="397">
        <f t="shared" si="501"/>
        <v>40</v>
      </c>
      <c r="CS129" s="348"/>
      <c r="CT129" s="63">
        <f>IF(ISERROR(GETPIVOTDATA("VALUE",'CSS WK pvt'!$I$2,"DT_FILE",CT$8,"CD_CO",CT$6,"TRIM_CAT",TRIM(B129),"TRIM_LINE",A128))=TRUE,0,GETPIVOTDATA("VALUE",'CSS WK pvt'!$I$2,"DT_FILE",CT$8,"CD_CO",CT$6,"TRIM_CAT",TRIM(B129),"TRIM_LINE",A128))</f>
        <v>40</v>
      </c>
    </row>
    <row r="130" spans="1:98" s="58" customFormat="1" x14ac:dyDescent="0.3">
      <c r="A130" s="146"/>
      <c r="B130" s="59" t="s">
        <v>38</v>
      </c>
      <c r="C130" s="111"/>
      <c r="D130" s="65">
        <v>208</v>
      </c>
      <c r="E130" s="65">
        <v>749</v>
      </c>
      <c r="F130" s="65">
        <v>585</v>
      </c>
      <c r="G130" s="65">
        <v>353</v>
      </c>
      <c r="H130" s="108">
        <v>730</v>
      </c>
      <c r="I130" s="65">
        <v>673</v>
      </c>
      <c r="J130" s="108">
        <v>403</v>
      </c>
      <c r="K130" s="65">
        <v>25</v>
      </c>
      <c r="L130" s="109"/>
      <c r="M130" s="108"/>
      <c r="N130" s="108"/>
      <c r="O130" s="65"/>
      <c r="P130" s="108"/>
      <c r="Q130" s="65"/>
      <c r="R130" s="108">
        <v>0</v>
      </c>
      <c r="S130" s="65">
        <v>0</v>
      </c>
      <c r="T130" s="108">
        <v>0</v>
      </c>
      <c r="U130" s="212">
        <v>0</v>
      </c>
      <c r="V130" s="212">
        <v>0</v>
      </c>
      <c r="W130" s="212">
        <v>0</v>
      </c>
      <c r="X130" s="109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56</v>
      </c>
      <c r="AF130" s="212">
        <v>489</v>
      </c>
      <c r="AG130" s="212">
        <v>443</v>
      </c>
      <c r="AH130" s="212">
        <v>543</v>
      </c>
      <c r="AI130" s="212">
        <v>207</v>
      </c>
      <c r="AJ130" s="109">
        <v>27</v>
      </c>
      <c r="AK130" s="212">
        <v>0</v>
      </c>
      <c r="AL130" s="212">
        <v>0</v>
      </c>
      <c r="AM130" s="212">
        <v>20</v>
      </c>
      <c r="AN130" s="212">
        <v>52</v>
      </c>
      <c r="AO130" s="212">
        <v>769</v>
      </c>
      <c r="AP130" s="212">
        <v>419</v>
      </c>
      <c r="AQ130" s="63">
        <v>510</v>
      </c>
      <c r="AR130" s="212">
        <v>516</v>
      </c>
      <c r="AS130" s="212">
        <v>357</v>
      </c>
      <c r="AT130" s="212">
        <v>752</v>
      </c>
      <c r="AU130" s="212">
        <v>0</v>
      </c>
      <c r="AV130" s="109">
        <v>1</v>
      </c>
      <c r="AW130" s="212">
        <v>0</v>
      </c>
      <c r="AX130" s="212">
        <v>2</v>
      </c>
      <c r="AY130" s="212"/>
      <c r="AZ130" s="212"/>
      <c r="BA130" s="212"/>
      <c r="BB130" s="212"/>
      <c r="BC130" s="63"/>
      <c r="BD130" s="212"/>
      <c r="BE130" s="212"/>
      <c r="BF130" s="212"/>
      <c r="BG130" s="212"/>
      <c r="BH130" s="109"/>
      <c r="BI130" s="111">
        <f t="shared" si="498"/>
        <v>0</v>
      </c>
      <c r="BJ130" s="108">
        <f t="shared" si="498"/>
        <v>-208</v>
      </c>
      <c r="BK130" s="108">
        <f t="shared" si="498"/>
        <v>-749</v>
      </c>
      <c r="BL130" s="108">
        <f t="shared" si="498"/>
        <v>-585</v>
      </c>
      <c r="BM130" s="108">
        <f t="shared" si="498"/>
        <v>-353</v>
      </c>
      <c r="BN130" s="108">
        <f t="shared" si="498"/>
        <v>-730</v>
      </c>
      <c r="BO130" s="108">
        <f t="shared" si="498"/>
        <v>-673</v>
      </c>
      <c r="BP130" s="108">
        <f t="shared" si="498"/>
        <v>-403</v>
      </c>
      <c r="BQ130" s="108">
        <f t="shared" si="498"/>
        <v>-25</v>
      </c>
      <c r="BR130" s="397">
        <f t="shared" si="498"/>
        <v>0</v>
      </c>
      <c r="BS130" s="108">
        <f t="shared" si="499"/>
        <v>0</v>
      </c>
      <c r="BT130" s="108">
        <f t="shared" si="499"/>
        <v>0</v>
      </c>
      <c r="BU130" s="108">
        <f t="shared" si="499"/>
        <v>0</v>
      </c>
      <c r="BV130" s="108">
        <f t="shared" si="499"/>
        <v>0</v>
      </c>
      <c r="BW130" s="108">
        <f t="shared" si="499"/>
        <v>0</v>
      </c>
      <c r="BX130" s="212">
        <f t="shared" si="499"/>
        <v>0</v>
      </c>
      <c r="BY130" s="212">
        <f t="shared" si="499"/>
        <v>56</v>
      </c>
      <c r="BZ130" s="212">
        <f t="shared" si="499"/>
        <v>489</v>
      </c>
      <c r="CA130" s="212">
        <f t="shared" si="499"/>
        <v>443</v>
      </c>
      <c r="CB130" s="212">
        <f t="shared" si="499"/>
        <v>543</v>
      </c>
      <c r="CC130" s="212">
        <f t="shared" si="500"/>
        <v>207</v>
      </c>
      <c r="CD130" s="397">
        <f t="shared" si="500"/>
        <v>27</v>
      </c>
      <c r="CE130" s="212">
        <f t="shared" si="500"/>
        <v>0</v>
      </c>
      <c r="CF130" s="212">
        <f t="shared" si="500"/>
        <v>0</v>
      </c>
      <c r="CG130" s="212">
        <f t="shared" si="500"/>
        <v>20</v>
      </c>
      <c r="CH130" s="212">
        <f t="shared" si="500"/>
        <v>52</v>
      </c>
      <c r="CI130" s="212">
        <f t="shared" si="500"/>
        <v>769</v>
      </c>
      <c r="CJ130" s="212">
        <f t="shared" si="500"/>
        <v>419</v>
      </c>
      <c r="CK130" s="212">
        <f t="shared" si="500"/>
        <v>454</v>
      </c>
      <c r="CL130" s="212">
        <f t="shared" si="500"/>
        <v>27</v>
      </c>
      <c r="CM130" s="212">
        <f t="shared" si="501"/>
        <v>-86</v>
      </c>
      <c r="CN130" s="212">
        <f t="shared" si="501"/>
        <v>209</v>
      </c>
      <c r="CO130" s="212">
        <f t="shared" si="501"/>
        <v>-207</v>
      </c>
      <c r="CP130" s="397">
        <f t="shared" si="501"/>
        <v>-26</v>
      </c>
      <c r="CQ130" s="397">
        <f t="shared" si="501"/>
        <v>0</v>
      </c>
      <c r="CR130" s="397">
        <f t="shared" si="501"/>
        <v>2</v>
      </c>
      <c r="CS130" s="348"/>
      <c r="CT130" s="63">
        <f>IF(ISERROR(GETPIVOTDATA("VALUE",'CSS WK pvt'!$I$2,"DT_FILE",CT$8,"CD_CO",CT$6,"TRIM_CAT",TRIM(B130),"TRIM_LINE",A128))=TRUE,0,GETPIVOTDATA("VALUE",'CSS WK pvt'!$I$2,"DT_FILE",CT$8,"CD_CO",CT$6,"TRIM_CAT",TRIM(B130),"TRIM_LINE",A128))</f>
        <v>2</v>
      </c>
    </row>
    <row r="131" spans="1:98" s="58" customFormat="1" x14ac:dyDescent="0.3">
      <c r="A131" s="146"/>
      <c r="B131" s="59" t="s">
        <v>39</v>
      </c>
      <c r="C131" s="111">
        <v>88</v>
      </c>
      <c r="D131" s="65">
        <v>64</v>
      </c>
      <c r="E131" s="65">
        <v>61</v>
      </c>
      <c r="F131" s="65">
        <v>89</v>
      </c>
      <c r="G131" s="65">
        <v>32</v>
      </c>
      <c r="H131" s="108">
        <v>78</v>
      </c>
      <c r="I131" s="65">
        <v>68</v>
      </c>
      <c r="J131" s="108">
        <v>36</v>
      </c>
      <c r="K131" s="65">
        <v>49</v>
      </c>
      <c r="L131" s="109">
        <v>37</v>
      </c>
      <c r="M131" s="108">
        <v>57</v>
      </c>
      <c r="N131" s="108">
        <v>94</v>
      </c>
      <c r="O131" s="65">
        <v>50</v>
      </c>
      <c r="P131" s="108"/>
      <c r="Q131" s="65"/>
      <c r="R131" s="108">
        <v>0</v>
      </c>
      <c r="S131" s="65">
        <v>0</v>
      </c>
      <c r="T131" s="108">
        <v>0</v>
      </c>
      <c r="U131" s="212">
        <v>0</v>
      </c>
      <c r="V131" s="212">
        <v>24</v>
      </c>
      <c r="W131" s="212">
        <v>29</v>
      </c>
      <c r="X131" s="109">
        <v>8</v>
      </c>
      <c r="Y131" s="212">
        <v>27</v>
      </c>
      <c r="Z131" s="212">
        <v>20</v>
      </c>
      <c r="AA131" s="212">
        <v>12</v>
      </c>
      <c r="AB131" s="212">
        <v>20</v>
      </c>
      <c r="AC131" s="212">
        <v>32</v>
      </c>
      <c r="AD131" s="212">
        <v>22</v>
      </c>
      <c r="AE131" s="212">
        <v>37</v>
      </c>
      <c r="AF131" s="212">
        <v>27</v>
      </c>
      <c r="AG131" s="212">
        <v>90</v>
      </c>
      <c r="AH131" s="212">
        <v>43</v>
      </c>
      <c r="AI131" s="212">
        <v>70</v>
      </c>
      <c r="AJ131" s="109">
        <v>48</v>
      </c>
      <c r="AK131" s="212">
        <v>0</v>
      </c>
      <c r="AL131" s="212">
        <v>0</v>
      </c>
      <c r="AM131" s="212">
        <v>54</v>
      </c>
      <c r="AN131" s="212">
        <v>67</v>
      </c>
      <c r="AO131" s="212">
        <v>68</v>
      </c>
      <c r="AP131" s="212">
        <v>40</v>
      </c>
      <c r="AQ131" s="63">
        <v>71</v>
      </c>
      <c r="AR131" s="212">
        <v>50</v>
      </c>
      <c r="AS131" s="212">
        <v>32</v>
      </c>
      <c r="AT131" s="212">
        <v>83</v>
      </c>
      <c r="AU131" s="212">
        <v>14</v>
      </c>
      <c r="AV131" s="109">
        <v>35</v>
      </c>
      <c r="AW131" s="212">
        <v>10</v>
      </c>
      <c r="AX131" s="212">
        <v>10</v>
      </c>
      <c r="AY131" s="212"/>
      <c r="AZ131" s="212"/>
      <c r="BA131" s="212"/>
      <c r="BB131" s="212"/>
      <c r="BC131" s="63"/>
      <c r="BD131" s="212"/>
      <c r="BE131" s="212"/>
      <c r="BF131" s="212"/>
      <c r="BG131" s="212"/>
      <c r="BH131" s="109"/>
      <c r="BI131" s="111">
        <f t="shared" si="498"/>
        <v>-38</v>
      </c>
      <c r="BJ131" s="108">
        <f t="shared" si="498"/>
        <v>-64</v>
      </c>
      <c r="BK131" s="108">
        <f t="shared" si="498"/>
        <v>-61</v>
      </c>
      <c r="BL131" s="108">
        <f t="shared" si="498"/>
        <v>-89</v>
      </c>
      <c r="BM131" s="108">
        <f t="shared" si="498"/>
        <v>-32</v>
      </c>
      <c r="BN131" s="108">
        <f t="shared" si="498"/>
        <v>-78</v>
      </c>
      <c r="BO131" s="108">
        <f t="shared" si="498"/>
        <v>-68</v>
      </c>
      <c r="BP131" s="108">
        <f t="shared" si="498"/>
        <v>-12</v>
      </c>
      <c r="BQ131" s="108">
        <f t="shared" si="498"/>
        <v>-20</v>
      </c>
      <c r="BR131" s="397">
        <f t="shared" si="498"/>
        <v>-29</v>
      </c>
      <c r="BS131" s="108">
        <f t="shared" si="499"/>
        <v>-30</v>
      </c>
      <c r="BT131" s="108">
        <f t="shared" si="499"/>
        <v>-74</v>
      </c>
      <c r="BU131" s="108">
        <f t="shared" si="499"/>
        <v>-38</v>
      </c>
      <c r="BV131" s="108">
        <f t="shared" si="499"/>
        <v>20</v>
      </c>
      <c r="BW131" s="108">
        <f t="shared" si="499"/>
        <v>32</v>
      </c>
      <c r="BX131" s="212">
        <f t="shared" si="499"/>
        <v>22</v>
      </c>
      <c r="BY131" s="212">
        <f t="shared" si="499"/>
        <v>37</v>
      </c>
      <c r="BZ131" s="212">
        <f t="shared" si="499"/>
        <v>27</v>
      </c>
      <c r="CA131" s="212">
        <f t="shared" si="499"/>
        <v>90</v>
      </c>
      <c r="CB131" s="212">
        <f t="shared" si="499"/>
        <v>19</v>
      </c>
      <c r="CC131" s="212">
        <f t="shared" si="500"/>
        <v>41</v>
      </c>
      <c r="CD131" s="397">
        <f t="shared" si="500"/>
        <v>40</v>
      </c>
      <c r="CE131" s="212">
        <f t="shared" si="500"/>
        <v>-27</v>
      </c>
      <c r="CF131" s="212">
        <f t="shared" si="500"/>
        <v>-20</v>
      </c>
      <c r="CG131" s="212">
        <f t="shared" si="500"/>
        <v>42</v>
      </c>
      <c r="CH131" s="212">
        <f t="shared" si="500"/>
        <v>47</v>
      </c>
      <c r="CI131" s="212">
        <f t="shared" si="500"/>
        <v>36</v>
      </c>
      <c r="CJ131" s="212">
        <f t="shared" si="500"/>
        <v>18</v>
      </c>
      <c r="CK131" s="212">
        <f t="shared" si="500"/>
        <v>34</v>
      </c>
      <c r="CL131" s="212">
        <f t="shared" si="500"/>
        <v>23</v>
      </c>
      <c r="CM131" s="212">
        <f t="shared" si="501"/>
        <v>-58</v>
      </c>
      <c r="CN131" s="212">
        <f t="shared" si="501"/>
        <v>40</v>
      </c>
      <c r="CO131" s="212">
        <f t="shared" si="501"/>
        <v>-56</v>
      </c>
      <c r="CP131" s="397">
        <f t="shared" si="501"/>
        <v>-13</v>
      </c>
      <c r="CQ131" s="397">
        <f t="shared" si="501"/>
        <v>10</v>
      </c>
      <c r="CR131" s="397">
        <f t="shared" si="501"/>
        <v>10</v>
      </c>
      <c r="CS131" s="348"/>
      <c r="CT131" s="63">
        <f>IF(ISERROR(GETPIVOTDATA("VALUE",'CSS WK pvt'!$I$2,"DT_FILE",CT$8,"CD_CO",CT$6,"TRIM_CAT",TRIM(B131),"TRIM_LINE",A128))=TRUE,0,GETPIVOTDATA("VALUE",'CSS WK pvt'!$I$2,"DT_FILE",CT$8,"CD_CO",CT$6,"TRIM_CAT",TRIM(B131),"TRIM_LINE",A128))</f>
        <v>10</v>
      </c>
    </row>
    <row r="132" spans="1:98" s="58" customFormat="1" x14ac:dyDescent="0.3">
      <c r="A132" s="146"/>
      <c r="B132" s="59" t="s">
        <v>40</v>
      </c>
      <c r="C132" s="111"/>
      <c r="D132" s="65"/>
      <c r="E132" s="65"/>
      <c r="F132" s="65">
        <v>2</v>
      </c>
      <c r="G132" s="65">
        <v>1</v>
      </c>
      <c r="H132" s="108">
        <v>3</v>
      </c>
      <c r="I132" s="65"/>
      <c r="J132" s="108"/>
      <c r="K132" s="65"/>
      <c r="L132" s="109"/>
      <c r="M132" s="108">
        <v>2</v>
      </c>
      <c r="N132" s="108">
        <v>5</v>
      </c>
      <c r="O132" s="65">
        <v>1</v>
      </c>
      <c r="P132" s="108"/>
      <c r="Q132" s="65"/>
      <c r="R132" s="108">
        <v>0</v>
      </c>
      <c r="S132" s="65">
        <v>0</v>
      </c>
      <c r="T132" s="108">
        <v>0</v>
      </c>
      <c r="U132" s="212">
        <v>0</v>
      </c>
      <c r="V132" s="212">
        <v>4</v>
      </c>
      <c r="W132" s="212">
        <v>1</v>
      </c>
      <c r="X132" s="109">
        <v>0</v>
      </c>
      <c r="Y132" s="212">
        <v>0</v>
      </c>
      <c r="Z132" s="212">
        <v>1</v>
      </c>
      <c r="AA132" s="212">
        <v>0</v>
      </c>
      <c r="AB132" s="212">
        <v>0</v>
      </c>
      <c r="AC132" s="212">
        <v>0</v>
      </c>
      <c r="AD132" s="212">
        <v>2</v>
      </c>
      <c r="AE132" s="212">
        <v>1</v>
      </c>
      <c r="AF132" s="212">
        <v>2</v>
      </c>
      <c r="AG132" s="212">
        <v>5</v>
      </c>
      <c r="AH132" s="212">
        <v>3</v>
      </c>
      <c r="AI132" s="212">
        <v>0</v>
      </c>
      <c r="AJ132" s="109">
        <v>1</v>
      </c>
      <c r="AK132" s="212">
        <v>0</v>
      </c>
      <c r="AL132" s="212">
        <v>0</v>
      </c>
      <c r="AM132" s="212">
        <v>4</v>
      </c>
      <c r="AN132" s="212">
        <v>3</v>
      </c>
      <c r="AO132" s="212">
        <v>1</v>
      </c>
      <c r="AP132" s="212">
        <v>4</v>
      </c>
      <c r="AQ132" s="63">
        <v>5</v>
      </c>
      <c r="AR132" s="212">
        <v>1</v>
      </c>
      <c r="AS132" s="212">
        <v>0</v>
      </c>
      <c r="AT132" s="212">
        <v>5</v>
      </c>
      <c r="AU132" s="212">
        <v>0</v>
      </c>
      <c r="AV132" s="109">
        <v>0</v>
      </c>
      <c r="AW132" s="212">
        <v>0</v>
      </c>
      <c r="AX132" s="212">
        <v>0</v>
      </c>
      <c r="AY132" s="212"/>
      <c r="AZ132" s="212"/>
      <c r="BA132" s="212"/>
      <c r="BB132" s="212"/>
      <c r="BC132" s="63"/>
      <c r="BD132" s="212"/>
      <c r="BE132" s="212"/>
      <c r="BF132" s="212"/>
      <c r="BG132" s="212"/>
      <c r="BH132" s="109"/>
      <c r="BI132" s="111">
        <f t="shared" si="498"/>
        <v>1</v>
      </c>
      <c r="BJ132" s="108">
        <f t="shared" si="498"/>
        <v>0</v>
      </c>
      <c r="BK132" s="108">
        <f t="shared" si="498"/>
        <v>0</v>
      </c>
      <c r="BL132" s="108">
        <f t="shared" si="498"/>
        <v>-2</v>
      </c>
      <c r="BM132" s="108">
        <f t="shared" si="498"/>
        <v>-1</v>
      </c>
      <c r="BN132" s="108">
        <f t="shared" si="498"/>
        <v>-3</v>
      </c>
      <c r="BO132" s="108">
        <f t="shared" si="498"/>
        <v>0</v>
      </c>
      <c r="BP132" s="108">
        <f t="shared" si="498"/>
        <v>4</v>
      </c>
      <c r="BQ132" s="108">
        <f t="shared" si="498"/>
        <v>1</v>
      </c>
      <c r="BR132" s="397">
        <f t="shared" si="498"/>
        <v>0</v>
      </c>
      <c r="BS132" s="108">
        <f t="shared" si="499"/>
        <v>-2</v>
      </c>
      <c r="BT132" s="108">
        <f t="shared" si="499"/>
        <v>-4</v>
      </c>
      <c r="BU132" s="108">
        <f t="shared" si="499"/>
        <v>-1</v>
      </c>
      <c r="BV132" s="108">
        <f t="shared" si="499"/>
        <v>0</v>
      </c>
      <c r="BW132" s="108">
        <f t="shared" si="499"/>
        <v>0</v>
      </c>
      <c r="BX132" s="212">
        <f t="shared" si="499"/>
        <v>2</v>
      </c>
      <c r="BY132" s="212">
        <f t="shared" si="499"/>
        <v>1</v>
      </c>
      <c r="BZ132" s="212">
        <f t="shared" si="499"/>
        <v>2</v>
      </c>
      <c r="CA132" s="212">
        <f t="shared" si="499"/>
        <v>5</v>
      </c>
      <c r="CB132" s="212">
        <f t="shared" si="499"/>
        <v>-1</v>
      </c>
      <c r="CC132" s="212">
        <f t="shared" si="500"/>
        <v>-1</v>
      </c>
      <c r="CD132" s="397">
        <f t="shared" si="500"/>
        <v>1</v>
      </c>
      <c r="CE132" s="212">
        <f t="shared" si="500"/>
        <v>0</v>
      </c>
      <c r="CF132" s="212">
        <f t="shared" si="500"/>
        <v>-1</v>
      </c>
      <c r="CG132" s="212">
        <f t="shared" si="500"/>
        <v>4</v>
      </c>
      <c r="CH132" s="212">
        <f t="shared" si="500"/>
        <v>3</v>
      </c>
      <c r="CI132" s="212">
        <f t="shared" si="500"/>
        <v>1</v>
      </c>
      <c r="CJ132" s="212">
        <f t="shared" si="500"/>
        <v>2</v>
      </c>
      <c r="CK132" s="212">
        <f t="shared" si="500"/>
        <v>4</v>
      </c>
      <c r="CL132" s="212">
        <f t="shared" si="500"/>
        <v>-1</v>
      </c>
      <c r="CM132" s="212">
        <f t="shared" si="501"/>
        <v>-5</v>
      </c>
      <c r="CN132" s="212">
        <f t="shared" si="501"/>
        <v>2</v>
      </c>
      <c r="CO132" s="212">
        <f t="shared" si="501"/>
        <v>0</v>
      </c>
      <c r="CP132" s="397">
        <f t="shared" si="501"/>
        <v>-1</v>
      </c>
      <c r="CQ132" s="397">
        <f t="shared" si="501"/>
        <v>0</v>
      </c>
      <c r="CR132" s="397">
        <f t="shared" si="501"/>
        <v>0</v>
      </c>
      <c r="CS132" s="348"/>
      <c r="CT132" s="63">
        <f>IF(ISERROR(GETPIVOTDATA("VALUE",'CSS WK pvt'!$I$2,"DT_FILE",CT$8,"CD_CO",CT$6,"TRIM_CAT",TRIM(B132),"TRIM_LINE",A128))=TRUE,0,GETPIVOTDATA("VALUE",'CSS WK pvt'!$I$2,"DT_FILE",CT$8,"CD_CO",CT$6,"TRIM_CAT",TRIM(B132),"TRIM_LINE",A128))</f>
        <v>0</v>
      </c>
    </row>
    <row r="133" spans="1:98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65"/>
      <c r="P133" s="108"/>
      <c r="Q133" s="65"/>
      <c r="R133" s="108">
        <v>0</v>
      </c>
      <c r="S133" s="65">
        <v>0</v>
      </c>
      <c r="T133" s="108">
        <v>0</v>
      </c>
      <c r="U133" s="212">
        <v>0</v>
      </c>
      <c r="V133" s="212">
        <v>0</v>
      </c>
      <c r="W133" s="212">
        <v>0</v>
      </c>
      <c r="X133" s="109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109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1</v>
      </c>
      <c r="AP133" s="212">
        <v>0</v>
      </c>
      <c r="AQ133" s="63">
        <v>0</v>
      </c>
      <c r="AR133" s="212">
        <v>0</v>
      </c>
      <c r="AS133" s="212">
        <v>0</v>
      </c>
      <c r="AT133" s="212">
        <v>1</v>
      </c>
      <c r="AU133" s="212">
        <v>0</v>
      </c>
      <c r="AV133" s="109">
        <v>0</v>
      </c>
      <c r="AW133" s="212">
        <v>0</v>
      </c>
      <c r="AX133" s="212">
        <v>0</v>
      </c>
      <c r="AY133" s="212"/>
      <c r="AZ133" s="212"/>
      <c r="BA133" s="212"/>
      <c r="BB133" s="212"/>
      <c r="BC133" s="63"/>
      <c r="BD133" s="212"/>
      <c r="BE133" s="212"/>
      <c r="BF133" s="212"/>
      <c r="BG133" s="212"/>
      <c r="BH133" s="109"/>
      <c r="BI133" s="111">
        <f t="shared" si="498"/>
        <v>0</v>
      </c>
      <c r="BJ133" s="108">
        <f t="shared" si="498"/>
        <v>0</v>
      </c>
      <c r="BK133" s="108">
        <f t="shared" si="498"/>
        <v>0</v>
      </c>
      <c r="BL133" s="108">
        <f t="shared" si="498"/>
        <v>0</v>
      </c>
      <c r="BM133" s="108">
        <f t="shared" si="498"/>
        <v>0</v>
      </c>
      <c r="BN133" s="108">
        <f t="shared" si="498"/>
        <v>0</v>
      </c>
      <c r="BO133" s="108">
        <f t="shared" si="498"/>
        <v>0</v>
      </c>
      <c r="BP133" s="108">
        <f t="shared" si="498"/>
        <v>0</v>
      </c>
      <c r="BQ133" s="108">
        <f t="shared" si="498"/>
        <v>0</v>
      </c>
      <c r="BR133" s="397">
        <f t="shared" si="498"/>
        <v>0</v>
      </c>
      <c r="BS133" s="108">
        <f t="shared" si="499"/>
        <v>0</v>
      </c>
      <c r="BT133" s="108">
        <f t="shared" si="499"/>
        <v>0</v>
      </c>
      <c r="BU133" s="108">
        <f t="shared" si="499"/>
        <v>0</v>
      </c>
      <c r="BV133" s="108">
        <f t="shared" si="499"/>
        <v>0</v>
      </c>
      <c r="BW133" s="108">
        <f t="shared" si="499"/>
        <v>0</v>
      </c>
      <c r="BX133" s="212">
        <f t="shared" si="499"/>
        <v>0</v>
      </c>
      <c r="BY133" s="212">
        <f t="shared" si="499"/>
        <v>0</v>
      </c>
      <c r="BZ133" s="212">
        <f t="shared" si="499"/>
        <v>0</v>
      </c>
      <c r="CA133" s="212">
        <f t="shared" si="499"/>
        <v>0</v>
      </c>
      <c r="CB133" s="212">
        <f t="shared" si="499"/>
        <v>0</v>
      </c>
      <c r="CC133" s="212">
        <f t="shared" si="500"/>
        <v>0</v>
      </c>
      <c r="CD133" s="397">
        <f t="shared" si="500"/>
        <v>0</v>
      </c>
      <c r="CE133" s="212">
        <f t="shared" si="500"/>
        <v>0</v>
      </c>
      <c r="CF133" s="212">
        <f t="shared" si="500"/>
        <v>0</v>
      </c>
      <c r="CG133" s="212">
        <f t="shared" si="500"/>
        <v>0</v>
      </c>
      <c r="CH133" s="212">
        <f t="shared" si="500"/>
        <v>0</v>
      </c>
      <c r="CI133" s="212">
        <f t="shared" si="500"/>
        <v>1</v>
      </c>
      <c r="CJ133" s="212">
        <f t="shared" si="500"/>
        <v>0</v>
      </c>
      <c r="CK133" s="212">
        <f t="shared" si="500"/>
        <v>0</v>
      </c>
      <c r="CL133" s="212">
        <f t="shared" si="500"/>
        <v>0</v>
      </c>
      <c r="CM133" s="212">
        <f t="shared" si="501"/>
        <v>0</v>
      </c>
      <c r="CN133" s="212">
        <f t="shared" si="501"/>
        <v>1</v>
      </c>
      <c r="CO133" s="212">
        <f t="shared" si="501"/>
        <v>0</v>
      </c>
      <c r="CP133" s="397">
        <f t="shared" si="501"/>
        <v>0</v>
      </c>
      <c r="CQ133" s="397">
        <f t="shared" si="501"/>
        <v>0</v>
      </c>
      <c r="CR133" s="397">
        <f t="shared" si="501"/>
        <v>0</v>
      </c>
      <c r="CS133" s="348"/>
      <c r="CT133" s="63">
        <f>IF(ISERROR(GETPIVOTDATA("VALUE",'CSS WK pvt'!$I$2,"DT_FILE",CT$8,"CD_CO",CT$6,"TRIM_CAT",TRIM(B133),"TRIM_LINE",A128))=TRUE,0,GETPIVOTDATA("VALUE",'CSS WK pvt'!$I$2,"DT_FILE",CT$8,"CD_CO",CT$6,"TRIM_CAT",TRIM(B133),"TRIM_LINE",A128))</f>
        <v>0</v>
      </c>
    </row>
    <row r="134" spans="1:98" s="72" customFormat="1" x14ac:dyDescent="0.3">
      <c r="A134" s="147"/>
      <c r="B134" s="59" t="s">
        <v>42</v>
      </c>
      <c r="C134" s="117">
        <f t="shared" ref="C134:Q134" si="502">SUM(C129:C133)</f>
        <v>88</v>
      </c>
      <c r="D134" s="118">
        <f t="shared" si="502"/>
        <v>2549</v>
      </c>
      <c r="E134" s="118">
        <f t="shared" si="502"/>
        <v>2724</v>
      </c>
      <c r="F134" s="118">
        <f t="shared" si="502"/>
        <v>2556</v>
      </c>
      <c r="G134" s="118">
        <f t="shared" si="502"/>
        <v>1401</v>
      </c>
      <c r="H134" s="119">
        <f t="shared" si="502"/>
        <v>2889</v>
      </c>
      <c r="I134" s="118">
        <f t="shared" si="502"/>
        <v>2859</v>
      </c>
      <c r="J134" s="119">
        <f t="shared" si="502"/>
        <v>1671</v>
      </c>
      <c r="K134" s="118">
        <f t="shared" si="502"/>
        <v>366</v>
      </c>
      <c r="L134" s="120">
        <f t="shared" si="502"/>
        <v>37</v>
      </c>
      <c r="M134" s="119">
        <f t="shared" si="502"/>
        <v>59</v>
      </c>
      <c r="N134" s="119">
        <f t="shared" si="502"/>
        <v>99</v>
      </c>
      <c r="O134" s="119">
        <f t="shared" si="502"/>
        <v>51</v>
      </c>
      <c r="P134" s="119">
        <f t="shared" si="502"/>
        <v>0</v>
      </c>
      <c r="Q134" s="119">
        <f t="shared" si="502"/>
        <v>0</v>
      </c>
      <c r="R134" s="119">
        <v>0</v>
      </c>
      <c r="S134" s="118">
        <v>0</v>
      </c>
      <c r="T134" s="119">
        <v>0</v>
      </c>
      <c r="U134" s="213">
        <v>0</v>
      </c>
      <c r="V134" s="213">
        <v>28</v>
      </c>
      <c r="W134" s="213">
        <f>SUM(W129+W130+W131+W132+W133)</f>
        <v>30</v>
      </c>
      <c r="X134" s="120">
        <f t="shared" ref="X134:AF134" si="503">SUM(X129+X130+X131+X132+X133)</f>
        <v>8</v>
      </c>
      <c r="Y134" s="213">
        <f t="shared" si="503"/>
        <v>27</v>
      </c>
      <c r="Z134" s="213">
        <f t="shared" si="503"/>
        <v>21</v>
      </c>
      <c r="AA134" s="213">
        <f t="shared" si="503"/>
        <v>12</v>
      </c>
      <c r="AB134" s="213">
        <f t="shared" si="503"/>
        <v>20</v>
      </c>
      <c r="AC134" s="213">
        <f t="shared" si="503"/>
        <v>32</v>
      </c>
      <c r="AD134" s="213">
        <f t="shared" si="503"/>
        <v>24</v>
      </c>
      <c r="AE134" s="213">
        <f t="shared" si="503"/>
        <v>1449</v>
      </c>
      <c r="AF134" s="213">
        <f t="shared" si="503"/>
        <v>2201</v>
      </c>
      <c r="AG134" s="213">
        <v>2110</v>
      </c>
      <c r="AH134" s="213">
        <v>2076</v>
      </c>
      <c r="AI134" s="213">
        <v>1006</v>
      </c>
      <c r="AJ134" s="120">
        <v>187</v>
      </c>
      <c r="AK134" s="213">
        <v>0</v>
      </c>
      <c r="AL134" s="213">
        <v>0</v>
      </c>
      <c r="AM134" s="213">
        <v>207</v>
      </c>
      <c r="AN134" s="213">
        <v>1202</v>
      </c>
      <c r="AO134" s="213">
        <v>2209</v>
      </c>
      <c r="AP134" s="213">
        <v>1414</v>
      </c>
      <c r="AQ134" s="84">
        <v>1848</v>
      </c>
      <c r="AR134" s="213">
        <v>1863</v>
      </c>
      <c r="AS134" s="213">
        <v>1276</v>
      </c>
      <c r="AT134" s="213">
        <v>2524</v>
      </c>
      <c r="AU134" s="213">
        <v>14</v>
      </c>
      <c r="AV134" s="120">
        <v>103</v>
      </c>
      <c r="AW134" s="213">
        <v>10</v>
      </c>
      <c r="AX134" s="213">
        <v>52</v>
      </c>
      <c r="AY134" s="213"/>
      <c r="AZ134" s="213"/>
      <c r="BA134" s="213"/>
      <c r="BB134" s="213"/>
      <c r="BC134" s="84"/>
      <c r="BD134" s="213"/>
      <c r="BE134" s="213"/>
      <c r="BF134" s="213"/>
      <c r="BG134" s="213"/>
      <c r="BH134" s="120"/>
      <c r="BI134" s="117">
        <f t="shared" ref="BI134:BM134" si="504">SUM(BI129:BI133)</f>
        <v>-37</v>
      </c>
      <c r="BJ134" s="119">
        <f t="shared" si="504"/>
        <v>-2549</v>
      </c>
      <c r="BK134" s="119">
        <f t="shared" si="504"/>
        <v>-2724</v>
      </c>
      <c r="BL134" s="119">
        <f t="shared" si="504"/>
        <v>-2556</v>
      </c>
      <c r="BM134" s="119">
        <f t="shared" si="504"/>
        <v>-1401</v>
      </c>
      <c r="BN134" s="119">
        <f t="shared" ref="BN134:BV134" si="505">SUM(BN129:BN133)</f>
        <v>-2889</v>
      </c>
      <c r="BO134" s="119">
        <f t="shared" si="505"/>
        <v>-2859</v>
      </c>
      <c r="BP134" s="119">
        <f t="shared" si="505"/>
        <v>-1643</v>
      </c>
      <c r="BQ134" s="119">
        <f t="shared" si="505"/>
        <v>-336</v>
      </c>
      <c r="BR134" s="398">
        <f t="shared" si="505"/>
        <v>-29</v>
      </c>
      <c r="BS134" s="119">
        <f t="shared" si="505"/>
        <v>-32</v>
      </c>
      <c r="BT134" s="119">
        <f t="shared" si="505"/>
        <v>-78</v>
      </c>
      <c r="BU134" s="119">
        <f t="shared" si="505"/>
        <v>-39</v>
      </c>
      <c r="BV134" s="119">
        <f t="shared" si="505"/>
        <v>20</v>
      </c>
      <c r="BW134" s="119">
        <f t="shared" ref="BW134:BX134" si="506">SUM(BW129:BW133)</f>
        <v>32</v>
      </c>
      <c r="BX134" s="213">
        <f t="shared" si="506"/>
        <v>24</v>
      </c>
      <c r="BY134" s="213">
        <f t="shared" ref="BY134:BZ134" si="507">SUM(BY129:BY133)</f>
        <v>1449</v>
      </c>
      <c r="BZ134" s="213">
        <f t="shared" si="507"/>
        <v>2201</v>
      </c>
      <c r="CA134" s="213">
        <f t="shared" ref="CA134:CB134" si="508">SUM(CA129:CA133)</f>
        <v>2110</v>
      </c>
      <c r="CB134" s="213">
        <f t="shared" si="508"/>
        <v>2048</v>
      </c>
      <c r="CC134" s="213">
        <f t="shared" ref="CC134:CE134" si="509">SUM(CC129:CC133)</f>
        <v>976</v>
      </c>
      <c r="CD134" s="398">
        <f t="shared" si="509"/>
        <v>179</v>
      </c>
      <c r="CE134" s="213">
        <f t="shared" si="509"/>
        <v>-27</v>
      </c>
      <c r="CF134" s="213">
        <f t="shared" ref="CF134:CG134" si="510">SUM(CF129:CF133)</f>
        <v>-21</v>
      </c>
      <c r="CG134" s="213">
        <f t="shared" si="510"/>
        <v>195</v>
      </c>
      <c r="CH134" s="213">
        <f t="shared" ref="CH134" si="511">SUM(CH129:CH133)</f>
        <v>1182</v>
      </c>
      <c r="CI134" s="213">
        <f t="shared" ref="CI134" si="512">SUM(CI129:CI133)</f>
        <v>2177</v>
      </c>
      <c r="CJ134" s="213">
        <f t="shared" ref="CJ134" si="513">SUM(CJ129:CJ133)</f>
        <v>1390</v>
      </c>
      <c r="CK134" s="213">
        <f t="shared" ref="CK134" si="514">SUM(CK129:CK133)</f>
        <v>399</v>
      </c>
      <c r="CL134" s="213">
        <f t="shared" ref="CL134" si="515">SUM(CL129:CL133)</f>
        <v>-338</v>
      </c>
      <c r="CM134" s="213">
        <f t="shared" ref="CM134" si="516">SUM(CM129:CM133)</f>
        <v>-834</v>
      </c>
      <c r="CN134" s="213">
        <f t="shared" ref="CN134" si="517">SUM(CN129:CN133)</f>
        <v>448</v>
      </c>
      <c r="CO134" s="213">
        <f t="shared" ref="CO134" si="518">SUM(CO129:CO133)</f>
        <v>-992</v>
      </c>
      <c r="CP134" s="398">
        <f t="shared" ref="CP134" si="519">SUM(CP129:CP133)</f>
        <v>-84</v>
      </c>
      <c r="CQ134" s="398">
        <f t="shared" ref="CQ134:CR134" si="520">SUM(CQ129:CQ133)</f>
        <v>10</v>
      </c>
      <c r="CR134" s="398">
        <f t="shared" si="520"/>
        <v>52</v>
      </c>
      <c r="CS134" s="349"/>
      <c r="CT134" s="84">
        <f>SUM(CT129:CT133)</f>
        <v>52</v>
      </c>
    </row>
    <row r="135" spans="1:98" s="58" customFormat="1" x14ac:dyDescent="0.3">
      <c r="A135" s="146" t="s">
        <v>654</v>
      </c>
      <c r="B135" s="110" t="s">
        <v>655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202"/>
      <c r="V135" s="202"/>
      <c r="W135" s="202"/>
      <c r="X135" s="88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88"/>
      <c r="AK135" s="295"/>
      <c r="AL135" s="295"/>
      <c r="AM135" s="295"/>
      <c r="AN135" s="295"/>
      <c r="AO135" s="295"/>
      <c r="AP135" s="295"/>
      <c r="AQ135" s="89"/>
      <c r="AR135" s="295"/>
      <c r="AS135" s="295"/>
      <c r="AT135" s="295"/>
      <c r="AU135" s="295"/>
      <c r="AV135" s="312"/>
      <c r="AW135" s="295"/>
      <c r="AX135" s="295"/>
      <c r="AY135" s="295"/>
      <c r="AZ135" s="295"/>
      <c r="BA135" s="295"/>
      <c r="BB135" s="295"/>
      <c r="BC135" s="89"/>
      <c r="BD135" s="295"/>
      <c r="BE135" s="295"/>
      <c r="BF135" s="295"/>
      <c r="BG135" s="295"/>
      <c r="BH135" s="312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8"/>
      <c r="BS135" s="431"/>
      <c r="BT135" s="90"/>
      <c r="BU135" s="90"/>
      <c r="BV135" s="90"/>
      <c r="BW135" s="90"/>
      <c r="BX135" s="245"/>
      <c r="BY135" s="245"/>
      <c r="BZ135" s="245"/>
      <c r="CA135" s="245"/>
      <c r="CB135" s="271"/>
      <c r="CC135" s="271"/>
      <c r="CD135" s="388"/>
      <c r="CE135" s="357"/>
      <c r="CF135" s="271"/>
      <c r="CG135" s="271"/>
      <c r="CH135" s="271"/>
      <c r="CI135" s="271"/>
      <c r="CJ135" s="271"/>
      <c r="CK135" s="271"/>
      <c r="CL135" s="271"/>
      <c r="CM135" s="271"/>
      <c r="CN135" s="271"/>
      <c r="CO135" s="271"/>
      <c r="CP135" s="388"/>
      <c r="CQ135" s="388"/>
      <c r="CR135" s="388"/>
      <c r="CS135" s="348"/>
      <c r="CT135" s="89"/>
    </row>
    <row r="136" spans="1:98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19"/>
      <c r="O136" s="119"/>
      <c r="P136" s="119"/>
      <c r="Q136" s="119"/>
      <c r="R136" s="119"/>
      <c r="S136" s="118"/>
      <c r="T136" s="119"/>
      <c r="U136" s="213"/>
      <c r="V136" s="213"/>
      <c r="W136" s="213"/>
      <c r="X136" s="120"/>
      <c r="Y136" s="213"/>
      <c r="Z136" s="213"/>
      <c r="AA136" s="213"/>
      <c r="AB136" s="213"/>
      <c r="AC136" s="213"/>
      <c r="AD136" s="213"/>
      <c r="AE136" s="213"/>
      <c r="AF136" s="212">
        <v>1457</v>
      </c>
      <c r="AG136" s="212">
        <v>1835</v>
      </c>
      <c r="AH136" s="212">
        <v>1485</v>
      </c>
      <c r="AI136" s="212">
        <v>686</v>
      </c>
      <c r="AJ136" s="120">
        <v>100</v>
      </c>
      <c r="AK136" s="213">
        <v>0</v>
      </c>
      <c r="AL136" s="213">
        <v>1</v>
      </c>
      <c r="AM136" s="213">
        <v>141</v>
      </c>
      <c r="AN136" s="213">
        <v>1004</v>
      </c>
      <c r="AO136" s="213">
        <v>1215</v>
      </c>
      <c r="AP136" s="213">
        <v>1258</v>
      </c>
      <c r="AQ136" s="63">
        <v>1185</v>
      </c>
      <c r="AR136" s="213">
        <v>1450</v>
      </c>
      <c r="AS136" s="213">
        <v>1335</v>
      </c>
      <c r="AT136" s="213">
        <v>1518</v>
      </c>
      <c r="AU136" s="213">
        <v>67</v>
      </c>
      <c r="AV136" s="120">
        <v>48</v>
      </c>
      <c r="AW136" s="213">
        <v>4</v>
      </c>
      <c r="AX136" s="213">
        <v>27</v>
      </c>
      <c r="AY136" s="213"/>
      <c r="AZ136" s="213"/>
      <c r="BA136" s="213"/>
      <c r="BB136" s="213"/>
      <c r="BC136" s="63"/>
      <c r="BD136" s="213"/>
      <c r="BE136" s="213"/>
      <c r="BF136" s="213"/>
      <c r="BG136" s="213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8"/>
      <c r="BS136" s="119"/>
      <c r="BT136" s="119"/>
      <c r="BU136" s="119"/>
      <c r="BV136" s="119"/>
      <c r="BW136" s="119"/>
      <c r="BX136" s="213"/>
      <c r="BY136" s="213"/>
      <c r="BZ136" s="213"/>
      <c r="CA136" s="213"/>
      <c r="CB136" s="213"/>
      <c r="CC136" s="213"/>
      <c r="CD136" s="398"/>
      <c r="CE136" s="213"/>
      <c r="CF136" s="213"/>
      <c r="CG136" s="213"/>
      <c r="CH136" s="213"/>
      <c r="CI136" s="213"/>
      <c r="CJ136" s="213"/>
      <c r="CK136" s="213"/>
      <c r="CL136" s="213"/>
      <c r="CM136" s="213"/>
      <c r="CN136" s="213"/>
      <c r="CO136" s="213"/>
      <c r="CP136" s="398"/>
      <c r="CQ136" s="398"/>
      <c r="CR136" s="398"/>
      <c r="CS136" s="349"/>
      <c r="CT136" s="63">
        <f>IF(ISERROR(GETPIVOTDATA("VALUE",'CSS WK pvt'!$I$2,"DT_FILE",CT$8,"CD_CO",CT$6,"TRIM_CAT",TRIM(B136),"TRIM_LINE","99"))=TRUE,0,GETPIVOTDATA("VALUE",'CSS WK pvt'!$I$2,"DT_FILE",CT$8,"CD_CO",CT$6,"TRIM_CAT",TRIM(B136),"TRIM_LINE","99"))</f>
        <v>27</v>
      </c>
    </row>
    <row r="137" spans="1:98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19"/>
      <c r="O137" s="119"/>
      <c r="P137" s="119"/>
      <c r="Q137" s="119"/>
      <c r="R137" s="119"/>
      <c r="S137" s="118"/>
      <c r="T137" s="119"/>
      <c r="U137" s="213"/>
      <c r="V137" s="213"/>
      <c r="W137" s="213"/>
      <c r="X137" s="120"/>
      <c r="Y137" s="213"/>
      <c r="Z137" s="213"/>
      <c r="AA137" s="213"/>
      <c r="AB137" s="213"/>
      <c r="AC137" s="213"/>
      <c r="AD137" s="213"/>
      <c r="AE137" s="213"/>
      <c r="AF137" s="212">
        <v>413</v>
      </c>
      <c r="AG137" s="212">
        <v>568</v>
      </c>
      <c r="AH137" s="212">
        <v>548</v>
      </c>
      <c r="AI137" s="212">
        <v>197</v>
      </c>
      <c r="AJ137" s="120">
        <v>27</v>
      </c>
      <c r="AK137" s="213">
        <v>0</v>
      </c>
      <c r="AL137" s="213">
        <v>0</v>
      </c>
      <c r="AM137" s="213">
        <v>22</v>
      </c>
      <c r="AN137" s="213">
        <v>50</v>
      </c>
      <c r="AO137" s="213">
        <v>688</v>
      </c>
      <c r="AP137" s="213">
        <v>515</v>
      </c>
      <c r="AQ137" s="63">
        <v>473</v>
      </c>
      <c r="AR137" s="213">
        <v>583</v>
      </c>
      <c r="AS137" s="213">
        <v>615</v>
      </c>
      <c r="AT137" s="213">
        <v>706</v>
      </c>
      <c r="AU137" s="213">
        <v>1</v>
      </c>
      <c r="AV137" s="120">
        <v>1</v>
      </c>
      <c r="AW137" s="213">
        <v>1</v>
      </c>
      <c r="AX137" s="213">
        <v>1</v>
      </c>
      <c r="AY137" s="213"/>
      <c r="AZ137" s="213"/>
      <c r="BA137" s="213"/>
      <c r="BB137" s="213"/>
      <c r="BC137" s="63"/>
      <c r="BD137" s="213"/>
      <c r="BE137" s="213"/>
      <c r="BF137" s="213"/>
      <c r="BG137" s="213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8"/>
      <c r="BS137" s="119"/>
      <c r="BT137" s="119"/>
      <c r="BU137" s="119"/>
      <c r="BV137" s="119"/>
      <c r="BW137" s="119"/>
      <c r="BX137" s="213"/>
      <c r="BY137" s="213"/>
      <c r="BZ137" s="213"/>
      <c r="CA137" s="213"/>
      <c r="CB137" s="213"/>
      <c r="CC137" s="213"/>
      <c r="CD137" s="398"/>
      <c r="CE137" s="213"/>
      <c r="CF137" s="213"/>
      <c r="CG137" s="213"/>
      <c r="CH137" s="213"/>
      <c r="CI137" s="213"/>
      <c r="CJ137" s="213"/>
      <c r="CK137" s="213"/>
      <c r="CL137" s="213"/>
      <c r="CM137" s="213"/>
      <c r="CN137" s="213"/>
      <c r="CO137" s="213"/>
      <c r="CP137" s="398"/>
      <c r="CQ137" s="398"/>
      <c r="CR137" s="398"/>
      <c r="CS137" s="349"/>
      <c r="CT137" s="63">
        <f>IF(ISERROR(GETPIVOTDATA("VALUE",'CSS WK pvt'!$I$2,"DT_FILE",CT$8,"CD_CO",CT$6,"TRIM_CAT",TRIM(B137),"TRIM_LINE","99"))=TRUE,0,GETPIVOTDATA("VALUE",'CSS WK pvt'!$I$2,"DT_FILE",CT$8,"CD_CO",CT$6,"TRIM_CAT",TRIM(B137),"TRIM_LINE","99"))</f>
        <v>1</v>
      </c>
    </row>
    <row r="138" spans="1:98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19"/>
      <c r="O138" s="119"/>
      <c r="P138" s="119"/>
      <c r="Q138" s="119"/>
      <c r="R138" s="119"/>
      <c r="S138" s="118"/>
      <c r="T138" s="119"/>
      <c r="U138" s="213"/>
      <c r="V138" s="213"/>
      <c r="W138" s="213"/>
      <c r="X138" s="120"/>
      <c r="Y138" s="213"/>
      <c r="Z138" s="213"/>
      <c r="AA138" s="213"/>
      <c r="AB138" s="213"/>
      <c r="AC138" s="213"/>
      <c r="AD138" s="213"/>
      <c r="AE138" s="213"/>
      <c r="AF138" s="212">
        <v>23</v>
      </c>
      <c r="AG138" s="212">
        <v>70</v>
      </c>
      <c r="AH138" s="212">
        <v>31</v>
      </c>
      <c r="AI138" s="212">
        <v>48</v>
      </c>
      <c r="AJ138" s="120">
        <v>36</v>
      </c>
      <c r="AK138" s="213">
        <v>1</v>
      </c>
      <c r="AL138" s="213">
        <v>0</v>
      </c>
      <c r="AM138" s="213">
        <v>58</v>
      </c>
      <c r="AN138" s="213">
        <v>48</v>
      </c>
      <c r="AO138" s="213">
        <v>61</v>
      </c>
      <c r="AP138" s="213">
        <v>37</v>
      </c>
      <c r="AQ138" s="63">
        <v>42</v>
      </c>
      <c r="AR138" s="213">
        <v>49</v>
      </c>
      <c r="AS138" s="213">
        <v>39</v>
      </c>
      <c r="AT138" s="213">
        <v>51</v>
      </c>
      <c r="AU138" s="213">
        <v>8</v>
      </c>
      <c r="AV138" s="120">
        <v>14</v>
      </c>
      <c r="AW138" s="213">
        <v>6</v>
      </c>
      <c r="AX138" s="213">
        <v>4</v>
      </c>
      <c r="AY138" s="213"/>
      <c r="AZ138" s="213"/>
      <c r="BA138" s="213"/>
      <c r="BB138" s="213"/>
      <c r="BC138" s="63"/>
      <c r="BD138" s="213"/>
      <c r="BE138" s="213"/>
      <c r="BF138" s="213"/>
      <c r="BG138" s="213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8"/>
      <c r="BS138" s="119"/>
      <c r="BT138" s="119"/>
      <c r="BU138" s="119"/>
      <c r="BV138" s="119"/>
      <c r="BW138" s="119"/>
      <c r="BX138" s="213"/>
      <c r="BY138" s="213"/>
      <c r="BZ138" s="213"/>
      <c r="CA138" s="213"/>
      <c r="CB138" s="213"/>
      <c r="CC138" s="213"/>
      <c r="CD138" s="398"/>
      <c r="CE138" s="213"/>
      <c r="CF138" s="213"/>
      <c r="CG138" s="213"/>
      <c r="CH138" s="213"/>
      <c r="CI138" s="213"/>
      <c r="CJ138" s="213"/>
      <c r="CK138" s="213"/>
      <c r="CL138" s="213"/>
      <c r="CM138" s="213"/>
      <c r="CN138" s="213"/>
      <c r="CO138" s="213"/>
      <c r="CP138" s="398"/>
      <c r="CQ138" s="398"/>
      <c r="CR138" s="398"/>
      <c r="CS138" s="349"/>
      <c r="CT138" s="63">
        <f>IF(ISERROR(GETPIVOTDATA("VALUE",'CSS WK pvt'!$I$2,"DT_FILE",CT$8,"CD_CO",CT$6,"TRIM_CAT",TRIM(B138),"TRIM_LINE","99"))=TRUE,0,GETPIVOTDATA("VALUE",'CSS WK pvt'!$I$2,"DT_FILE",CT$8,"CD_CO",CT$6,"TRIM_CAT",TRIM(B138),"TRIM_LINE","99"))</f>
        <v>4</v>
      </c>
    </row>
    <row r="139" spans="1:98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19"/>
      <c r="O139" s="119"/>
      <c r="P139" s="119"/>
      <c r="Q139" s="119"/>
      <c r="R139" s="119"/>
      <c r="S139" s="118"/>
      <c r="T139" s="119"/>
      <c r="U139" s="213"/>
      <c r="V139" s="213"/>
      <c r="W139" s="213"/>
      <c r="X139" s="120"/>
      <c r="Y139" s="213"/>
      <c r="Z139" s="213"/>
      <c r="AA139" s="213"/>
      <c r="AB139" s="213"/>
      <c r="AC139" s="213"/>
      <c r="AD139" s="213"/>
      <c r="AE139" s="213"/>
      <c r="AF139" s="213">
        <v>1</v>
      </c>
      <c r="AG139" s="213">
        <v>2</v>
      </c>
      <c r="AH139" s="213">
        <v>1</v>
      </c>
      <c r="AI139" s="213">
        <v>0</v>
      </c>
      <c r="AJ139" s="120">
        <v>0</v>
      </c>
      <c r="AK139" s="213">
        <v>0</v>
      </c>
      <c r="AL139" s="213">
        <v>0</v>
      </c>
      <c r="AM139" s="213">
        <v>2</v>
      </c>
      <c r="AN139" s="213">
        <v>3</v>
      </c>
      <c r="AO139" s="213">
        <v>1</v>
      </c>
      <c r="AP139" s="213">
        <v>2</v>
      </c>
      <c r="AQ139" s="63">
        <v>3</v>
      </c>
      <c r="AR139" s="213">
        <v>1</v>
      </c>
      <c r="AS139" s="213">
        <v>0</v>
      </c>
      <c r="AT139" s="213">
        <v>1</v>
      </c>
      <c r="AU139" s="213">
        <v>0</v>
      </c>
      <c r="AV139" s="120">
        <v>0</v>
      </c>
      <c r="AW139" s="213">
        <v>0</v>
      </c>
      <c r="AX139" s="213">
        <v>0</v>
      </c>
      <c r="AY139" s="213"/>
      <c r="AZ139" s="213"/>
      <c r="BA139" s="213"/>
      <c r="BB139" s="213"/>
      <c r="BC139" s="63"/>
      <c r="BD139" s="213"/>
      <c r="BE139" s="213"/>
      <c r="BF139" s="213"/>
      <c r="BG139" s="213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8"/>
      <c r="BS139" s="119"/>
      <c r="BT139" s="119"/>
      <c r="BU139" s="119"/>
      <c r="BV139" s="119"/>
      <c r="BW139" s="119"/>
      <c r="BX139" s="213"/>
      <c r="BY139" s="213"/>
      <c r="BZ139" s="213"/>
      <c r="CA139" s="213"/>
      <c r="CB139" s="213"/>
      <c r="CC139" s="213"/>
      <c r="CD139" s="398"/>
      <c r="CE139" s="213"/>
      <c r="CF139" s="213"/>
      <c r="CG139" s="213"/>
      <c r="CH139" s="213"/>
      <c r="CI139" s="213"/>
      <c r="CJ139" s="213"/>
      <c r="CK139" s="213"/>
      <c r="CL139" s="213"/>
      <c r="CM139" s="213"/>
      <c r="CN139" s="213"/>
      <c r="CO139" s="213"/>
      <c r="CP139" s="398"/>
      <c r="CQ139" s="398"/>
      <c r="CR139" s="398"/>
      <c r="CS139" s="349"/>
      <c r="CT139" s="63">
        <f>IF(ISERROR(GETPIVOTDATA("VALUE",'CSS WK pvt'!$I$2,"DT_FILE",CT$8,"CD_CO",CT$6,"TRIM_CAT",TRIM(B139),"TRIM_LINE","99"))=TRUE,0,GETPIVOTDATA("VALUE",'CSS WK pvt'!$I$2,"DT_FILE",CT$8,"CD_CO",CT$6,"TRIM_CAT",TRIM(B139),"TRIM_LINE","99"))</f>
        <v>0</v>
      </c>
    </row>
    <row r="140" spans="1:98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19"/>
      <c r="O140" s="119"/>
      <c r="P140" s="119"/>
      <c r="Q140" s="119"/>
      <c r="R140" s="119"/>
      <c r="S140" s="118"/>
      <c r="T140" s="119"/>
      <c r="U140" s="213"/>
      <c r="V140" s="213"/>
      <c r="W140" s="213"/>
      <c r="X140" s="120"/>
      <c r="Y140" s="213"/>
      <c r="Z140" s="213"/>
      <c r="AA140" s="213"/>
      <c r="AB140" s="213"/>
      <c r="AC140" s="213"/>
      <c r="AD140" s="213"/>
      <c r="AE140" s="213"/>
      <c r="AF140" s="213"/>
      <c r="AG140" s="213">
        <v>0</v>
      </c>
      <c r="AH140" s="213">
        <v>0</v>
      </c>
      <c r="AI140" s="213">
        <v>0</v>
      </c>
      <c r="AJ140" s="120">
        <v>0</v>
      </c>
      <c r="AK140" s="213">
        <v>0</v>
      </c>
      <c r="AL140" s="213">
        <v>0</v>
      </c>
      <c r="AM140" s="213">
        <v>0</v>
      </c>
      <c r="AN140" s="213">
        <v>0</v>
      </c>
      <c r="AO140" s="213">
        <v>0</v>
      </c>
      <c r="AP140" s="213">
        <v>0</v>
      </c>
      <c r="AQ140" s="63">
        <v>0</v>
      </c>
      <c r="AR140" s="213">
        <v>0</v>
      </c>
      <c r="AS140" s="213">
        <v>0</v>
      </c>
      <c r="AT140" s="213">
        <v>0</v>
      </c>
      <c r="AU140" s="213">
        <v>0</v>
      </c>
      <c r="AV140" s="120">
        <v>0</v>
      </c>
      <c r="AW140" s="213">
        <v>0</v>
      </c>
      <c r="AX140" s="213">
        <v>0</v>
      </c>
      <c r="AY140" s="213"/>
      <c r="AZ140" s="213"/>
      <c r="BA140" s="213"/>
      <c r="BB140" s="213"/>
      <c r="BC140" s="63"/>
      <c r="BD140" s="213"/>
      <c r="BE140" s="213"/>
      <c r="BF140" s="213"/>
      <c r="BG140" s="213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8"/>
      <c r="BS140" s="119"/>
      <c r="BT140" s="119"/>
      <c r="BU140" s="119"/>
      <c r="BV140" s="119"/>
      <c r="BW140" s="119"/>
      <c r="BX140" s="213"/>
      <c r="BY140" s="213"/>
      <c r="BZ140" s="213"/>
      <c r="CA140" s="213"/>
      <c r="CB140" s="213"/>
      <c r="CC140" s="213"/>
      <c r="CD140" s="398"/>
      <c r="CE140" s="213"/>
      <c r="CF140" s="213"/>
      <c r="CG140" s="213"/>
      <c r="CH140" s="213"/>
      <c r="CI140" s="213"/>
      <c r="CJ140" s="213"/>
      <c r="CK140" s="213"/>
      <c r="CL140" s="213"/>
      <c r="CM140" s="213"/>
      <c r="CN140" s="213"/>
      <c r="CO140" s="213"/>
      <c r="CP140" s="398"/>
      <c r="CQ140" s="398"/>
      <c r="CR140" s="398"/>
      <c r="CS140" s="349"/>
      <c r="CT140" s="63">
        <f>IF(ISERROR(GETPIVOTDATA("VALUE",'CSS WK pvt'!$I$2,"DT_FILE",CT$8,"CD_CO",CT$6,"TRIM_CAT",TRIM(B140),"TRIM_LINE","99"))=TRUE,0,GETPIVOTDATA("VALUE",'CSS WK pvt'!$I$2,"DT_FILE",CT$8,"CD_CO",CT$6,"TRIM_CAT",TRIM(B140),"TRIM_LINE","99"))</f>
        <v>0</v>
      </c>
    </row>
    <row r="141" spans="1:98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19"/>
      <c r="O141" s="119"/>
      <c r="P141" s="119"/>
      <c r="Q141" s="119"/>
      <c r="R141" s="119"/>
      <c r="S141" s="118"/>
      <c r="T141" s="119"/>
      <c r="U141" s="213"/>
      <c r="V141" s="213"/>
      <c r="W141" s="213"/>
      <c r="X141" s="120"/>
      <c r="Y141" s="213"/>
      <c r="Z141" s="213"/>
      <c r="AA141" s="213"/>
      <c r="AB141" s="213"/>
      <c r="AC141" s="213"/>
      <c r="AD141" s="213"/>
      <c r="AE141" s="213"/>
      <c r="AF141" s="213">
        <f t="shared" ref="AF141" si="521">SUM(AF136+AF137+AF138+AF139+AF140)</f>
        <v>1894</v>
      </c>
      <c r="AG141" s="213">
        <v>2475</v>
      </c>
      <c r="AH141" s="213">
        <v>2065</v>
      </c>
      <c r="AI141" s="213">
        <v>931</v>
      </c>
      <c r="AJ141" s="120">
        <v>163</v>
      </c>
      <c r="AK141" s="213">
        <v>1</v>
      </c>
      <c r="AL141" s="213">
        <v>1</v>
      </c>
      <c r="AM141" s="213">
        <v>223</v>
      </c>
      <c r="AN141" s="213">
        <v>1105</v>
      </c>
      <c r="AO141" s="213">
        <v>1965</v>
      </c>
      <c r="AP141" s="213">
        <v>1812</v>
      </c>
      <c r="AQ141" s="84">
        <v>1703</v>
      </c>
      <c r="AR141" s="213">
        <v>2083</v>
      </c>
      <c r="AS141" s="213">
        <v>1989</v>
      </c>
      <c r="AT141" s="213">
        <v>2276</v>
      </c>
      <c r="AU141" s="213">
        <v>76</v>
      </c>
      <c r="AV141" s="120">
        <v>63</v>
      </c>
      <c r="AW141" s="213">
        <v>11</v>
      </c>
      <c r="AX141" s="213">
        <v>32</v>
      </c>
      <c r="AY141" s="213"/>
      <c r="AZ141" s="213"/>
      <c r="BA141" s="213"/>
      <c r="BB141" s="213"/>
      <c r="BC141" s="84"/>
      <c r="BD141" s="213"/>
      <c r="BE141" s="213"/>
      <c r="BF141" s="213"/>
      <c r="BG141" s="213"/>
      <c r="BH141" s="120"/>
      <c r="BI141" s="117"/>
      <c r="BJ141" s="119"/>
      <c r="BK141" s="119"/>
      <c r="BL141" s="119"/>
      <c r="BM141" s="119"/>
      <c r="BN141" s="119"/>
      <c r="BO141" s="119"/>
      <c r="BP141" s="119"/>
      <c r="BQ141" s="119"/>
      <c r="BR141" s="398"/>
      <c r="BS141" s="119"/>
      <c r="BT141" s="119"/>
      <c r="BU141" s="119"/>
      <c r="BV141" s="119"/>
      <c r="BW141" s="119"/>
      <c r="BX141" s="213"/>
      <c r="BY141" s="213"/>
      <c r="BZ141" s="213"/>
      <c r="CA141" s="213"/>
      <c r="CB141" s="213"/>
      <c r="CC141" s="213"/>
      <c r="CD141" s="398"/>
      <c r="CE141" s="213"/>
      <c r="CF141" s="213"/>
      <c r="CG141" s="213"/>
      <c r="CH141" s="213"/>
      <c r="CI141" s="213"/>
      <c r="CJ141" s="213"/>
      <c r="CK141" s="213"/>
      <c r="CL141" s="213"/>
      <c r="CM141" s="213"/>
      <c r="CN141" s="213"/>
      <c r="CO141" s="213"/>
      <c r="CP141" s="398"/>
      <c r="CQ141" s="398"/>
      <c r="CR141" s="398"/>
      <c r="CS141" s="349"/>
      <c r="CT141" s="84">
        <f>SUM(CT136:CT140)</f>
        <v>32</v>
      </c>
    </row>
    <row r="142" spans="1:98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202"/>
      <c r="V142" s="202"/>
      <c r="W142" s="202"/>
      <c r="X142" s="88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88"/>
      <c r="AK142" s="295"/>
      <c r="AL142" s="295"/>
      <c r="AM142" s="295"/>
      <c r="AN142" s="295"/>
      <c r="AO142" s="295"/>
      <c r="AP142" s="295"/>
      <c r="AQ142" s="89"/>
      <c r="AR142" s="295"/>
      <c r="AS142" s="295"/>
      <c r="AT142" s="295"/>
      <c r="AU142" s="295"/>
      <c r="AV142" s="312"/>
      <c r="AW142" s="295"/>
      <c r="AX142" s="295"/>
      <c r="AY142" s="295"/>
      <c r="AZ142" s="295"/>
      <c r="BA142" s="295"/>
      <c r="BB142" s="295"/>
      <c r="BC142" s="89"/>
      <c r="BD142" s="295"/>
      <c r="BE142" s="295"/>
      <c r="BF142" s="295"/>
      <c r="BG142" s="295"/>
      <c r="BH142" s="312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8"/>
      <c r="BS142" s="431"/>
      <c r="BT142" s="90"/>
      <c r="BU142" s="90"/>
      <c r="BV142" s="90"/>
      <c r="BW142" s="90"/>
      <c r="BX142" s="245"/>
      <c r="BY142" s="245"/>
      <c r="BZ142" s="245"/>
      <c r="CA142" s="245"/>
      <c r="CB142" s="271"/>
      <c r="CC142" s="271"/>
      <c r="CD142" s="388"/>
      <c r="CE142" s="357"/>
      <c r="CF142" s="271"/>
      <c r="CG142" s="271"/>
      <c r="CH142" s="271"/>
      <c r="CI142" s="271"/>
      <c r="CJ142" s="271"/>
      <c r="CK142" s="271"/>
      <c r="CL142" s="271"/>
      <c r="CM142" s="271"/>
      <c r="CN142" s="271"/>
      <c r="CO142" s="271"/>
      <c r="CP142" s="388"/>
      <c r="CQ142" s="388"/>
      <c r="CR142" s="388"/>
      <c r="CS142" s="348"/>
      <c r="CT142" s="89"/>
    </row>
    <row r="143" spans="1:98" s="58" customFormat="1" x14ac:dyDescent="0.3">
      <c r="A143" s="146"/>
      <c r="B143" s="59" t="s">
        <v>37</v>
      </c>
      <c r="C143" s="111">
        <v>18995</v>
      </c>
      <c r="D143" s="65">
        <v>20783</v>
      </c>
      <c r="E143" s="65">
        <v>22714</v>
      </c>
      <c r="F143" s="65">
        <v>23461</v>
      </c>
      <c r="G143" s="65">
        <v>23001</v>
      </c>
      <c r="H143" s="108">
        <v>22263</v>
      </c>
      <c r="I143" s="65">
        <v>23456</v>
      </c>
      <c r="J143" s="108">
        <v>23458</v>
      </c>
      <c r="K143" s="65">
        <v>21665</v>
      </c>
      <c r="L143" s="109">
        <v>19990</v>
      </c>
      <c r="M143" s="108">
        <v>19634</v>
      </c>
      <c r="N143" s="108">
        <v>19934</v>
      </c>
      <c r="O143" s="65">
        <v>17241</v>
      </c>
      <c r="P143" s="108">
        <v>11723</v>
      </c>
      <c r="Q143" s="65">
        <v>8723</v>
      </c>
      <c r="R143" s="108">
        <v>8635</v>
      </c>
      <c r="S143" s="65">
        <v>8312</v>
      </c>
      <c r="T143" s="108">
        <v>8251</v>
      </c>
      <c r="U143" s="212">
        <v>9037</v>
      </c>
      <c r="V143" s="212">
        <v>10147</v>
      </c>
      <c r="W143" s="212">
        <v>10804</v>
      </c>
      <c r="X143" s="109">
        <v>10294</v>
      </c>
      <c r="Y143" s="212">
        <v>10872</v>
      </c>
      <c r="Z143" s="212">
        <v>10814</v>
      </c>
      <c r="AA143" s="212">
        <v>11742</v>
      </c>
      <c r="AB143" s="212">
        <v>13011</v>
      </c>
      <c r="AC143" s="212">
        <v>17062</v>
      </c>
      <c r="AD143" s="212">
        <v>23920</v>
      </c>
      <c r="AE143" s="212">
        <v>32399</v>
      </c>
      <c r="AF143" s="212">
        <v>31947</v>
      </c>
      <c r="AG143" s="212">
        <v>33709</v>
      </c>
      <c r="AH143" s="212">
        <v>31827</v>
      </c>
      <c r="AI143" s="212">
        <v>32335</v>
      </c>
      <c r="AJ143" s="109">
        <v>27795</v>
      </c>
      <c r="AK143" s="212">
        <v>27212</v>
      </c>
      <c r="AL143" s="212">
        <v>28319</v>
      </c>
      <c r="AM143" s="212">
        <v>30686</v>
      </c>
      <c r="AN143" s="212">
        <v>31761</v>
      </c>
      <c r="AO143" s="212">
        <v>28980</v>
      </c>
      <c r="AP143" s="212">
        <v>27699</v>
      </c>
      <c r="AQ143" s="63">
        <v>27078</v>
      </c>
      <c r="AR143" s="212">
        <v>27415</v>
      </c>
      <c r="AS143" s="212">
        <v>26457</v>
      </c>
      <c r="AT143" s="212">
        <v>25486</v>
      </c>
      <c r="AU143" s="212">
        <v>23912</v>
      </c>
      <c r="AV143" s="109">
        <v>22837</v>
      </c>
      <c r="AW143" s="212">
        <v>22425</v>
      </c>
      <c r="AX143" s="212">
        <v>23365</v>
      </c>
      <c r="AY143" s="212"/>
      <c r="AZ143" s="212"/>
      <c r="BA143" s="212"/>
      <c r="BB143" s="212"/>
      <c r="BC143" s="63"/>
      <c r="BD143" s="212"/>
      <c r="BE143" s="212"/>
      <c r="BF143" s="212"/>
      <c r="BG143" s="212"/>
      <c r="BH143" s="109"/>
      <c r="BI143" s="111">
        <f t="shared" ref="BI143:BR147" si="522">O143-C143</f>
        <v>-1754</v>
      </c>
      <c r="BJ143" s="108">
        <f t="shared" si="522"/>
        <v>-9060</v>
      </c>
      <c r="BK143" s="108">
        <f t="shared" si="522"/>
        <v>-13991</v>
      </c>
      <c r="BL143" s="108">
        <f t="shared" si="522"/>
        <v>-14826</v>
      </c>
      <c r="BM143" s="108">
        <f t="shared" si="522"/>
        <v>-14689</v>
      </c>
      <c r="BN143" s="108">
        <f t="shared" si="522"/>
        <v>-14012</v>
      </c>
      <c r="BO143" s="108">
        <f t="shared" si="522"/>
        <v>-14419</v>
      </c>
      <c r="BP143" s="108">
        <f t="shared" si="522"/>
        <v>-13311</v>
      </c>
      <c r="BQ143" s="108">
        <f t="shared" si="522"/>
        <v>-10861</v>
      </c>
      <c r="BR143" s="397">
        <f t="shared" si="522"/>
        <v>-9696</v>
      </c>
      <c r="BS143" s="108">
        <f t="shared" ref="BS143:CB147" si="523">Y143-M143</f>
        <v>-8762</v>
      </c>
      <c r="BT143" s="108">
        <f t="shared" si="523"/>
        <v>-9120</v>
      </c>
      <c r="BU143" s="108">
        <f t="shared" si="523"/>
        <v>-5499</v>
      </c>
      <c r="BV143" s="108">
        <f t="shared" si="523"/>
        <v>1288</v>
      </c>
      <c r="BW143" s="108">
        <f t="shared" si="523"/>
        <v>8339</v>
      </c>
      <c r="BX143" s="212">
        <f t="shared" si="523"/>
        <v>15285</v>
      </c>
      <c r="BY143" s="212">
        <f t="shared" si="523"/>
        <v>24087</v>
      </c>
      <c r="BZ143" s="212">
        <f t="shared" si="523"/>
        <v>23696</v>
      </c>
      <c r="CA143" s="212">
        <f t="shared" si="523"/>
        <v>24672</v>
      </c>
      <c r="CB143" s="212">
        <f t="shared" si="523"/>
        <v>21680</v>
      </c>
      <c r="CC143" s="212">
        <f t="shared" ref="CC143:CL147" si="524">AI143-W143</f>
        <v>21531</v>
      </c>
      <c r="CD143" s="397">
        <f t="shared" si="524"/>
        <v>17501</v>
      </c>
      <c r="CE143" s="212">
        <f t="shared" si="524"/>
        <v>16340</v>
      </c>
      <c r="CF143" s="212">
        <f t="shared" si="524"/>
        <v>17505</v>
      </c>
      <c r="CG143" s="212">
        <f t="shared" si="524"/>
        <v>18944</v>
      </c>
      <c r="CH143" s="212">
        <f t="shared" si="524"/>
        <v>18750</v>
      </c>
      <c r="CI143" s="212">
        <f t="shared" si="524"/>
        <v>11918</v>
      </c>
      <c r="CJ143" s="212">
        <f t="shared" si="524"/>
        <v>3779</v>
      </c>
      <c r="CK143" s="212">
        <f t="shared" si="524"/>
        <v>-5321</v>
      </c>
      <c r="CL143" s="212">
        <f t="shared" si="524"/>
        <v>-4532</v>
      </c>
      <c r="CM143" s="212">
        <f t="shared" ref="CM143:CR147" si="525">AS143-AG143</f>
        <v>-7252</v>
      </c>
      <c r="CN143" s="212">
        <f t="shared" si="525"/>
        <v>-6341</v>
      </c>
      <c r="CO143" s="212">
        <f t="shared" si="525"/>
        <v>-8423</v>
      </c>
      <c r="CP143" s="397">
        <f t="shared" si="525"/>
        <v>-4958</v>
      </c>
      <c r="CQ143" s="397">
        <f t="shared" si="525"/>
        <v>-4787</v>
      </c>
      <c r="CR143" s="397">
        <f t="shared" si="525"/>
        <v>-4954</v>
      </c>
      <c r="CS143" s="348"/>
      <c r="CT143" s="63">
        <f>IF(ISERROR(GETPIVOTDATA("VALUE",'CSS WK pvt'!$I$2,"DT_FILE",CT$8,"CD_CO",CT$6,"TRIM_CAT",TRIM(B143),"TRIM_LINE",A142))=TRUE,0,GETPIVOTDATA("VALUE",'CSS WK pvt'!$I$2,"DT_FILE",CT$8,"CD_CO",CT$6,"TRIM_CAT",TRIM(B143),"TRIM_LINE",A142))</f>
        <v>23365</v>
      </c>
    </row>
    <row r="144" spans="1:98" s="58" customFormat="1" x14ac:dyDescent="0.3">
      <c r="A144" s="146"/>
      <c r="B144" s="59" t="s">
        <v>38</v>
      </c>
      <c r="C144" s="111">
        <v>5791</v>
      </c>
      <c r="D144" s="65">
        <v>6373</v>
      </c>
      <c r="E144" s="65">
        <v>8259</v>
      </c>
      <c r="F144" s="65">
        <v>8573</v>
      </c>
      <c r="G144" s="65">
        <v>8556</v>
      </c>
      <c r="H144" s="108">
        <v>8506</v>
      </c>
      <c r="I144" s="65">
        <v>8711</v>
      </c>
      <c r="J144" s="108">
        <v>8882</v>
      </c>
      <c r="K144" s="65">
        <v>8061</v>
      </c>
      <c r="L144" s="109">
        <v>7113</v>
      </c>
      <c r="M144" s="108">
        <v>6619</v>
      </c>
      <c r="N144" s="108">
        <v>6237</v>
      </c>
      <c r="O144" s="65">
        <v>5417</v>
      </c>
      <c r="P144" s="108">
        <v>4201</v>
      </c>
      <c r="Q144" s="65">
        <v>3372</v>
      </c>
      <c r="R144" s="108">
        <v>3214</v>
      </c>
      <c r="S144" s="65">
        <v>3312</v>
      </c>
      <c r="T144" s="108">
        <v>3142</v>
      </c>
      <c r="U144" s="212">
        <v>3194</v>
      </c>
      <c r="V144" s="212">
        <v>2981</v>
      </c>
      <c r="W144" s="212">
        <v>3024</v>
      </c>
      <c r="X144" s="109">
        <v>2877</v>
      </c>
      <c r="Y144" s="212">
        <v>2940</v>
      </c>
      <c r="Z144" s="212">
        <v>3106</v>
      </c>
      <c r="AA144" s="212">
        <v>3214</v>
      </c>
      <c r="AB144" s="212">
        <v>3468</v>
      </c>
      <c r="AC144" s="212">
        <v>4628</v>
      </c>
      <c r="AD144" s="212">
        <v>5601</v>
      </c>
      <c r="AE144" s="212">
        <v>7396</v>
      </c>
      <c r="AF144" s="212">
        <v>7604</v>
      </c>
      <c r="AG144" s="212">
        <v>7738</v>
      </c>
      <c r="AH144" s="212">
        <v>6943</v>
      </c>
      <c r="AI144" s="212">
        <v>6161</v>
      </c>
      <c r="AJ144" s="109">
        <v>6513</v>
      </c>
      <c r="AK144" s="212">
        <v>5449</v>
      </c>
      <c r="AL144" s="212">
        <v>4965</v>
      </c>
      <c r="AM144" s="212">
        <v>5239</v>
      </c>
      <c r="AN144" s="212">
        <v>6917</v>
      </c>
      <c r="AO144" s="212">
        <v>7691</v>
      </c>
      <c r="AP144" s="212">
        <v>7513</v>
      </c>
      <c r="AQ144" s="63">
        <v>7912</v>
      </c>
      <c r="AR144" s="212">
        <v>8360</v>
      </c>
      <c r="AS144" s="212">
        <v>8572</v>
      </c>
      <c r="AT144" s="212">
        <v>8644</v>
      </c>
      <c r="AU144" s="212">
        <v>7534</v>
      </c>
      <c r="AV144" s="109">
        <v>6051</v>
      </c>
      <c r="AW144" s="212">
        <v>6238</v>
      </c>
      <c r="AX144" s="212">
        <v>6372</v>
      </c>
      <c r="AY144" s="212"/>
      <c r="AZ144" s="212"/>
      <c r="BA144" s="212"/>
      <c r="BB144" s="212"/>
      <c r="BC144" s="63"/>
      <c r="BD144" s="212"/>
      <c r="BE144" s="212"/>
      <c r="BF144" s="212"/>
      <c r="BG144" s="212"/>
      <c r="BH144" s="109"/>
      <c r="BI144" s="111">
        <f t="shared" si="522"/>
        <v>-374</v>
      </c>
      <c r="BJ144" s="108">
        <f t="shared" si="522"/>
        <v>-2172</v>
      </c>
      <c r="BK144" s="108">
        <f t="shared" si="522"/>
        <v>-4887</v>
      </c>
      <c r="BL144" s="108">
        <f t="shared" si="522"/>
        <v>-5359</v>
      </c>
      <c r="BM144" s="108">
        <f t="shared" si="522"/>
        <v>-5244</v>
      </c>
      <c r="BN144" s="108">
        <f t="shared" si="522"/>
        <v>-5364</v>
      </c>
      <c r="BO144" s="108">
        <f t="shared" si="522"/>
        <v>-5517</v>
      </c>
      <c r="BP144" s="108">
        <f t="shared" si="522"/>
        <v>-5901</v>
      </c>
      <c r="BQ144" s="108">
        <f t="shared" si="522"/>
        <v>-5037</v>
      </c>
      <c r="BR144" s="397">
        <f t="shared" si="522"/>
        <v>-4236</v>
      </c>
      <c r="BS144" s="108">
        <f t="shared" si="523"/>
        <v>-3679</v>
      </c>
      <c r="BT144" s="108">
        <f t="shared" si="523"/>
        <v>-3131</v>
      </c>
      <c r="BU144" s="108">
        <f t="shared" si="523"/>
        <v>-2203</v>
      </c>
      <c r="BV144" s="108">
        <f t="shared" si="523"/>
        <v>-733</v>
      </c>
      <c r="BW144" s="108">
        <f t="shared" si="523"/>
        <v>1256</v>
      </c>
      <c r="BX144" s="212">
        <f t="shared" si="523"/>
        <v>2387</v>
      </c>
      <c r="BY144" s="212">
        <f t="shared" si="523"/>
        <v>4084</v>
      </c>
      <c r="BZ144" s="212">
        <f t="shared" si="523"/>
        <v>4462</v>
      </c>
      <c r="CA144" s="212">
        <f t="shared" si="523"/>
        <v>4544</v>
      </c>
      <c r="CB144" s="212">
        <f t="shared" si="523"/>
        <v>3962</v>
      </c>
      <c r="CC144" s="212">
        <f t="shared" si="524"/>
        <v>3137</v>
      </c>
      <c r="CD144" s="397">
        <f t="shared" si="524"/>
        <v>3636</v>
      </c>
      <c r="CE144" s="212">
        <f t="shared" si="524"/>
        <v>2509</v>
      </c>
      <c r="CF144" s="212">
        <f t="shared" si="524"/>
        <v>1859</v>
      </c>
      <c r="CG144" s="212">
        <f t="shared" si="524"/>
        <v>2025</v>
      </c>
      <c r="CH144" s="212">
        <f t="shared" si="524"/>
        <v>3449</v>
      </c>
      <c r="CI144" s="212">
        <f t="shared" si="524"/>
        <v>3063</v>
      </c>
      <c r="CJ144" s="212">
        <f t="shared" si="524"/>
        <v>1912</v>
      </c>
      <c r="CK144" s="212">
        <f t="shared" si="524"/>
        <v>516</v>
      </c>
      <c r="CL144" s="212">
        <f t="shared" si="524"/>
        <v>756</v>
      </c>
      <c r="CM144" s="212">
        <f t="shared" si="525"/>
        <v>834</v>
      </c>
      <c r="CN144" s="212">
        <f t="shared" si="525"/>
        <v>1701</v>
      </c>
      <c r="CO144" s="212">
        <f t="shared" si="525"/>
        <v>1373</v>
      </c>
      <c r="CP144" s="397">
        <f t="shared" si="525"/>
        <v>-462</v>
      </c>
      <c r="CQ144" s="397">
        <f t="shared" si="525"/>
        <v>789</v>
      </c>
      <c r="CR144" s="397">
        <f t="shared" si="525"/>
        <v>1407</v>
      </c>
      <c r="CS144" s="348"/>
      <c r="CT144" s="63">
        <f>IF(ISERROR(GETPIVOTDATA("VALUE",'CSS WK pvt'!$I$2,"DT_FILE",CT$8,"CD_CO",CT$6,"TRIM_CAT",TRIM(B144),"TRIM_LINE",A142))=TRUE,0,GETPIVOTDATA("VALUE",'CSS WK pvt'!$I$2,"DT_FILE",CT$8,"CD_CO",CT$6,"TRIM_CAT",TRIM(B144),"TRIM_LINE",A142))</f>
        <v>6372</v>
      </c>
    </row>
    <row r="145" spans="1:98" s="58" customFormat="1" x14ac:dyDescent="0.3">
      <c r="A145" s="146"/>
      <c r="B145" s="59" t="s">
        <v>39</v>
      </c>
      <c r="C145" s="111">
        <v>445</v>
      </c>
      <c r="D145" s="65">
        <v>501</v>
      </c>
      <c r="E145" s="65">
        <v>606</v>
      </c>
      <c r="F145" s="65">
        <v>659</v>
      </c>
      <c r="G145" s="65">
        <v>614</v>
      </c>
      <c r="H145" s="108">
        <v>598</v>
      </c>
      <c r="I145" s="65">
        <v>590</v>
      </c>
      <c r="J145" s="108">
        <v>595</v>
      </c>
      <c r="K145" s="65">
        <v>494</v>
      </c>
      <c r="L145" s="109">
        <v>438</v>
      </c>
      <c r="M145" s="108">
        <v>477</v>
      </c>
      <c r="N145" s="108">
        <v>472</v>
      </c>
      <c r="O145" s="65">
        <v>392</v>
      </c>
      <c r="P145" s="108">
        <v>281</v>
      </c>
      <c r="Q145" s="65">
        <v>321</v>
      </c>
      <c r="R145" s="108">
        <v>381</v>
      </c>
      <c r="S145" s="65">
        <v>468</v>
      </c>
      <c r="T145" s="108">
        <v>649</v>
      </c>
      <c r="U145" s="212">
        <v>817</v>
      </c>
      <c r="V145" s="212">
        <v>1402</v>
      </c>
      <c r="W145" s="212">
        <v>1426</v>
      </c>
      <c r="X145" s="109">
        <v>1119</v>
      </c>
      <c r="Y145" s="212">
        <v>1054</v>
      </c>
      <c r="Z145" s="212">
        <v>995</v>
      </c>
      <c r="AA145" s="212">
        <v>1011</v>
      </c>
      <c r="AB145" s="212">
        <v>972</v>
      </c>
      <c r="AC145" s="212">
        <v>898</v>
      </c>
      <c r="AD145" s="212">
        <v>864</v>
      </c>
      <c r="AE145" s="212">
        <v>1065</v>
      </c>
      <c r="AF145" s="212">
        <v>1247</v>
      </c>
      <c r="AG145" s="212">
        <v>1386</v>
      </c>
      <c r="AH145" s="212">
        <v>1361</v>
      </c>
      <c r="AI145" s="212">
        <v>1414</v>
      </c>
      <c r="AJ145" s="109">
        <v>1410</v>
      </c>
      <c r="AK145" s="212">
        <v>1293</v>
      </c>
      <c r="AL145" s="212">
        <v>1151</v>
      </c>
      <c r="AM145" s="212">
        <v>1269</v>
      </c>
      <c r="AN145" s="212">
        <v>1343</v>
      </c>
      <c r="AO145" s="212">
        <v>1183</v>
      </c>
      <c r="AP145" s="212">
        <v>1167</v>
      </c>
      <c r="AQ145" s="63">
        <v>1064</v>
      </c>
      <c r="AR145" s="212">
        <v>1007</v>
      </c>
      <c r="AS145" s="212">
        <v>1022</v>
      </c>
      <c r="AT145" s="212">
        <v>818</v>
      </c>
      <c r="AU145" s="212">
        <v>824</v>
      </c>
      <c r="AV145" s="109">
        <v>754</v>
      </c>
      <c r="AW145" s="212">
        <v>788</v>
      </c>
      <c r="AX145" s="212">
        <v>858</v>
      </c>
      <c r="AY145" s="212"/>
      <c r="AZ145" s="212"/>
      <c r="BA145" s="212"/>
      <c r="BB145" s="212"/>
      <c r="BC145" s="63"/>
      <c r="BD145" s="212"/>
      <c r="BE145" s="212"/>
      <c r="BF145" s="212"/>
      <c r="BG145" s="212"/>
      <c r="BH145" s="109"/>
      <c r="BI145" s="111">
        <f t="shared" si="522"/>
        <v>-53</v>
      </c>
      <c r="BJ145" s="108">
        <f t="shared" si="522"/>
        <v>-220</v>
      </c>
      <c r="BK145" s="108">
        <f t="shared" si="522"/>
        <v>-285</v>
      </c>
      <c r="BL145" s="108">
        <f t="shared" si="522"/>
        <v>-278</v>
      </c>
      <c r="BM145" s="108">
        <f t="shared" si="522"/>
        <v>-146</v>
      </c>
      <c r="BN145" s="108">
        <f t="shared" si="522"/>
        <v>51</v>
      </c>
      <c r="BO145" s="108">
        <f t="shared" si="522"/>
        <v>227</v>
      </c>
      <c r="BP145" s="108">
        <f t="shared" si="522"/>
        <v>807</v>
      </c>
      <c r="BQ145" s="108">
        <f t="shared" si="522"/>
        <v>932</v>
      </c>
      <c r="BR145" s="397">
        <f t="shared" si="522"/>
        <v>681</v>
      </c>
      <c r="BS145" s="108">
        <f t="shared" si="523"/>
        <v>577</v>
      </c>
      <c r="BT145" s="108">
        <f t="shared" si="523"/>
        <v>523</v>
      </c>
      <c r="BU145" s="108">
        <f t="shared" si="523"/>
        <v>619</v>
      </c>
      <c r="BV145" s="108">
        <f t="shared" si="523"/>
        <v>691</v>
      </c>
      <c r="BW145" s="108">
        <f t="shared" si="523"/>
        <v>577</v>
      </c>
      <c r="BX145" s="212">
        <f t="shared" si="523"/>
        <v>483</v>
      </c>
      <c r="BY145" s="212">
        <f t="shared" si="523"/>
        <v>597</v>
      </c>
      <c r="BZ145" s="212">
        <f t="shared" si="523"/>
        <v>598</v>
      </c>
      <c r="CA145" s="212">
        <f t="shared" si="523"/>
        <v>569</v>
      </c>
      <c r="CB145" s="212">
        <f t="shared" si="523"/>
        <v>-41</v>
      </c>
      <c r="CC145" s="212">
        <f t="shared" si="524"/>
        <v>-12</v>
      </c>
      <c r="CD145" s="397">
        <f t="shared" si="524"/>
        <v>291</v>
      </c>
      <c r="CE145" s="212">
        <f t="shared" si="524"/>
        <v>239</v>
      </c>
      <c r="CF145" s="212">
        <f t="shared" si="524"/>
        <v>156</v>
      </c>
      <c r="CG145" s="212">
        <f t="shared" si="524"/>
        <v>258</v>
      </c>
      <c r="CH145" s="212">
        <f t="shared" si="524"/>
        <v>371</v>
      </c>
      <c r="CI145" s="212">
        <f t="shared" si="524"/>
        <v>285</v>
      </c>
      <c r="CJ145" s="212">
        <f t="shared" si="524"/>
        <v>303</v>
      </c>
      <c r="CK145" s="212">
        <f t="shared" si="524"/>
        <v>-1</v>
      </c>
      <c r="CL145" s="212">
        <f t="shared" si="524"/>
        <v>-240</v>
      </c>
      <c r="CM145" s="212">
        <f t="shared" si="525"/>
        <v>-364</v>
      </c>
      <c r="CN145" s="212">
        <f t="shared" si="525"/>
        <v>-543</v>
      </c>
      <c r="CO145" s="212">
        <f t="shared" si="525"/>
        <v>-590</v>
      </c>
      <c r="CP145" s="397">
        <f t="shared" si="525"/>
        <v>-656</v>
      </c>
      <c r="CQ145" s="397">
        <f t="shared" si="525"/>
        <v>-505</v>
      </c>
      <c r="CR145" s="397">
        <f t="shared" si="525"/>
        <v>-293</v>
      </c>
      <c r="CS145" s="348"/>
      <c r="CT145" s="63">
        <f>IF(ISERROR(GETPIVOTDATA("VALUE",'CSS WK pvt'!$I$2,"DT_FILE",CT$8,"CD_CO",CT$6,"TRIM_CAT",TRIM(B145),"TRIM_LINE",A142))=TRUE,0,GETPIVOTDATA("VALUE",'CSS WK pvt'!$I$2,"DT_FILE",CT$8,"CD_CO",CT$6,"TRIM_CAT",TRIM(B145),"TRIM_LINE",A142))</f>
        <v>858</v>
      </c>
    </row>
    <row r="146" spans="1:98" s="58" customFormat="1" ht="15" thickBot="1" x14ac:dyDescent="0.35">
      <c r="A146" s="146"/>
      <c r="B146" s="59" t="s">
        <v>40</v>
      </c>
      <c r="C146" s="111">
        <v>37</v>
      </c>
      <c r="D146" s="65">
        <v>42</v>
      </c>
      <c r="E146" s="65">
        <v>40</v>
      </c>
      <c r="F146" s="65">
        <v>42</v>
      </c>
      <c r="G146" s="65">
        <v>38</v>
      </c>
      <c r="H146" s="108">
        <v>42</v>
      </c>
      <c r="I146" s="65">
        <v>45</v>
      </c>
      <c r="J146" s="108">
        <v>43</v>
      </c>
      <c r="K146" s="65">
        <v>46</v>
      </c>
      <c r="L146" s="109">
        <v>41</v>
      </c>
      <c r="M146" s="108">
        <v>41</v>
      </c>
      <c r="N146" s="108">
        <v>33</v>
      </c>
      <c r="O146" s="65">
        <v>33</v>
      </c>
      <c r="P146" s="108">
        <v>34</v>
      </c>
      <c r="Q146" s="65">
        <v>40</v>
      </c>
      <c r="R146" s="108">
        <v>45</v>
      </c>
      <c r="S146" s="65">
        <v>46</v>
      </c>
      <c r="T146" s="108">
        <v>57</v>
      </c>
      <c r="U146" s="212">
        <v>81</v>
      </c>
      <c r="V146" s="212">
        <v>100</v>
      </c>
      <c r="W146" s="212">
        <v>100</v>
      </c>
      <c r="X146" s="109">
        <v>95</v>
      </c>
      <c r="Y146" s="212">
        <v>98</v>
      </c>
      <c r="Z146" s="212">
        <v>95</v>
      </c>
      <c r="AA146" s="212">
        <v>91</v>
      </c>
      <c r="AB146" s="212">
        <v>92</v>
      </c>
      <c r="AC146" s="212">
        <v>84</v>
      </c>
      <c r="AD146" s="212">
        <v>85</v>
      </c>
      <c r="AE146" s="212">
        <v>87</v>
      </c>
      <c r="AF146" s="212">
        <v>102</v>
      </c>
      <c r="AG146" s="212">
        <v>99</v>
      </c>
      <c r="AH146" s="212">
        <v>111</v>
      </c>
      <c r="AI146" s="212">
        <v>108</v>
      </c>
      <c r="AJ146" s="109">
        <v>107</v>
      </c>
      <c r="AK146" s="212">
        <v>103</v>
      </c>
      <c r="AL146" s="212">
        <v>96</v>
      </c>
      <c r="AM146" s="212">
        <v>102</v>
      </c>
      <c r="AN146" s="212">
        <v>110</v>
      </c>
      <c r="AO146" s="212">
        <v>99</v>
      </c>
      <c r="AP146" s="212">
        <v>108</v>
      </c>
      <c r="AQ146" s="63">
        <v>102</v>
      </c>
      <c r="AR146" s="212">
        <v>88</v>
      </c>
      <c r="AS146" s="212">
        <v>86</v>
      </c>
      <c r="AT146" s="212">
        <v>63</v>
      </c>
      <c r="AU146" s="212">
        <v>72</v>
      </c>
      <c r="AV146" s="321">
        <v>64</v>
      </c>
      <c r="AW146" s="212">
        <v>78</v>
      </c>
      <c r="AX146" s="212">
        <v>77</v>
      </c>
      <c r="AY146" s="212"/>
      <c r="AZ146" s="212"/>
      <c r="BA146" s="212"/>
      <c r="BB146" s="212"/>
      <c r="BC146" s="63"/>
      <c r="BD146" s="212"/>
      <c r="BE146" s="212"/>
      <c r="BF146" s="212"/>
      <c r="BG146" s="212"/>
      <c r="BH146" s="321"/>
      <c r="BI146" s="111">
        <f t="shared" si="522"/>
        <v>-4</v>
      </c>
      <c r="BJ146" s="108">
        <f t="shared" si="522"/>
        <v>-8</v>
      </c>
      <c r="BK146" s="108">
        <f t="shared" si="522"/>
        <v>0</v>
      </c>
      <c r="BL146" s="108">
        <f t="shared" si="522"/>
        <v>3</v>
      </c>
      <c r="BM146" s="108">
        <f t="shared" si="522"/>
        <v>8</v>
      </c>
      <c r="BN146" s="108">
        <f t="shared" si="522"/>
        <v>15</v>
      </c>
      <c r="BO146" s="108">
        <f t="shared" si="522"/>
        <v>36</v>
      </c>
      <c r="BP146" s="108">
        <f t="shared" si="522"/>
        <v>57</v>
      </c>
      <c r="BQ146" s="108">
        <f t="shared" si="522"/>
        <v>54</v>
      </c>
      <c r="BR146" s="397">
        <f t="shared" si="522"/>
        <v>54</v>
      </c>
      <c r="BS146" s="108">
        <f t="shared" si="523"/>
        <v>57</v>
      </c>
      <c r="BT146" s="108">
        <f t="shared" si="523"/>
        <v>62</v>
      </c>
      <c r="BU146" s="108">
        <f t="shared" si="523"/>
        <v>58</v>
      </c>
      <c r="BV146" s="108">
        <f t="shared" si="523"/>
        <v>58</v>
      </c>
      <c r="BW146" s="108">
        <f t="shared" si="523"/>
        <v>44</v>
      </c>
      <c r="BX146" s="212">
        <f t="shared" si="523"/>
        <v>40</v>
      </c>
      <c r="BY146" s="212">
        <f t="shared" si="523"/>
        <v>41</v>
      </c>
      <c r="BZ146" s="212">
        <f t="shared" si="523"/>
        <v>45</v>
      </c>
      <c r="CA146" s="212">
        <f t="shared" si="523"/>
        <v>18</v>
      </c>
      <c r="CB146" s="212">
        <f t="shared" si="523"/>
        <v>11</v>
      </c>
      <c r="CC146" s="212">
        <f t="shared" si="524"/>
        <v>8</v>
      </c>
      <c r="CD146" s="397">
        <f t="shared" si="524"/>
        <v>12</v>
      </c>
      <c r="CE146" s="212">
        <f t="shared" si="524"/>
        <v>5</v>
      </c>
      <c r="CF146" s="212">
        <f t="shared" si="524"/>
        <v>1</v>
      </c>
      <c r="CG146" s="212">
        <f t="shared" si="524"/>
        <v>11</v>
      </c>
      <c r="CH146" s="212">
        <f t="shared" si="524"/>
        <v>18</v>
      </c>
      <c r="CI146" s="212">
        <f t="shared" si="524"/>
        <v>15</v>
      </c>
      <c r="CJ146" s="212">
        <f t="shared" si="524"/>
        <v>23</v>
      </c>
      <c r="CK146" s="212">
        <f t="shared" si="524"/>
        <v>15</v>
      </c>
      <c r="CL146" s="212">
        <f t="shared" si="524"/>
        <v>-14</v>
      </c>
      <c r="CM146" s="212">
        <f t="shared" si="525"/>
        <v>-13</v>
      </c>
      <c r="CN146" s="212">
        <f t="shared" si="525"/>
        <v>-48</v>
      </c>
      <c r="CO146" s="212">
        <f t="shared" si="525"/>
        <v>-36</v>
      </c>
      <c r="CP146" s="397">
        <f t="shared" si="525"/>
        <v>-43</v>
      </c>
      <c r="CQ146" s="397">
        <f t="shared" si="525"/>
        <v>-25</v>
      </c>
      <c r="CR146" s="397">
        <f t="shared" si="525"/>
        <v>-19</v>
      </c>
      <c r="CS146" s="348"/>
      <c r="CT146" s="63">
        <f>IF(ISERROR(GETPIVOTDATA("VALUE",'CSS WK pvt'!$I$2,"DT_FILE",CT$8,"CD_CO",CT$6,"TRIM_CAT",TRIM(B146),"TRIM_LINE",A142))=TRUE,0,GETPIVOTDATA("VALUE",'CSS WK pvt'!$I$2,"DT_FILE",CT$8,"CD_CO",CT$6,"TRIM_CAT",TRIM(B146),"TRIM_LINE",A142))</f>
        <v>77</v>
      </c>
    </row>
    <row r="147" spans="1:98" s="58" customFormat="1" x14ac:dyDescent="0.3">
      <c r="A147" s="146"/>
      <c r="B147" s="59" t="s">
        <v>41</v>
      </c>
      <c r="C147" s="111">
        <v>6</v>
      </c>
      <c r="D147" s="65">
        <v>11</v>
      </c>
      <c r="E147" s="65">
        <v>8</v>
      </c>
      <c r="F147" s="65">
        <v>9</v>
      </c>
      <c r="G147" s="65">
        <v>13</v>
      </c>
      <c r="H147" s="108">
        <v>9</v>
      </c>
      <c r="I147" s="65">
        <v>11</v>
      </c>
      <c r="J147" s="108">
        <v>10</v>
      </c>
      <c r="K147" s="65">
        <v>10</v>
      </c>
      <c r="L147" s="109">
        <v>9</v>
      </c>
      <c r="M147" s="108">
        <v>8</v>
      </c>
      <c r="N147" s="108">
        <v>10</v>
      </c>
      <c r="O147" s="65">
        <v>10</v>
      </c>
      <c r="P147" s="108">
        <v>11</v>
      </c>
      <c r="Q147" s="65">
        <v>6</v>
      </c>
      <c r="R147" s="108">
        <v>12</v>
      </c>
      <c r="S147" s="65">
        <v>12</v>
      </c>
      <c r="T147" s="108">
        <v>16</v>
      </c>
      <c r="U147" s="212">
        <v>21</v>
      </c>
      <c r="V147" s="212">
        <v>26</v>
      </c>
      <c r="W147" s="212">
        <v>24</v>
      </c>
      <c r="X147" s="109">
        <v>24</v>
      </c>
      <c r="Y147" s="212">
        <v>27</v>
      </c>
      <c r="Z147" s="212">
        <v>25</v>
      </c>
      <c r="AA147" s="212">
        <v>23</v>
      </c>
      <c r="AB147" s="212">
        <v>22</v>
      </c>
      <c r="AC147" s="212">
        <v>24</v>
      </c>
      <c r="AD147" s="212">
        <v>22</v>
      </c>
      <c r="AE147" s="212">
        <v>26</v>
      </c>
      <c r="AF147" s="212">
        <v>26</v>
      </c>
      <c r="AG147" s="212">
        <v>21</v>
      </c>
      <c r="AH147" s="212">
        <v>22</v>
      </c>
      <c r="AI147" s="212">
        <v>21</v>
      </c>
      <c r="AJ147" s="109">
        <v>23</v>
      </c>
      <c r="AK147" s="212">
        <v>18</v>
      </c>
      <c r="AL147" s="212">
        <v>20</v>
      </c>
      <c r="AM147" s="212">
        <v>21</v>
      </c>
      <c r="AN147" s="212">
        <v>19</v>
      </c>
      <c r="AO147" s="212">
        <v>18</v>
      </c>
      <c r="AP147" s="212">
        <v>20</v>
      </c>
      <c r="AQ147" s="63">
        <v>16</v>
      </c>
      <c r="AR147" s="212">
        <v>14</v>
      </c>
      <c r="AS147" s="212">
        <v>10</v>
      </c>
      <c r="AT147" s="212">
        <v>17</v>
      </c>
      <c r="AU147" s="212">
        <v>20</v>
      </c>
      <c r="AV147" s="322">
        <v>20</v>
      </c>
      <c r="AW147" s="212">
        <v>18</v>
      </c>
      <c r="AX147" s="212">
        <v>21</v>
      </c>
      <c r="AY147" s="212"/>
      <c r="AZ147" s="212"/>
      <c r="BA147" s="212"/>
      <c r="BB147" s="212"/>
      <c r="BC147" s="63"/>
      <c r="BD147" s="212"/>
      <c r="BE147" s="212"/>
      <c r="BF147" s="212"/>
      <c r="BG147" s="212"/>
      <c r="BH147" s="322"/>
      <c r="BI147" s="111">
        <f t="shared" si="522"/>
        <v>4</v>
      </c>
      <c r="BJ147" s="108">
        <f t="shared" si="522"/>
        <v>0</v>
      </c>
      <c r="BK147" s="108">
        <f t="shared" si="522"/>
        <v>-2</v>
      </c>
      <c r="BL147" s="108">
        <f t="shared" si="522"/>
        <v>3</v>
      </c>
      <c r="BM147" s="108">
        <f t="shared" si="522"/>
        <v>-1</v>
      </c>
      <c r="BN147" s="108">
        <f t="shared" si="522"/>
        <v>7</v>
      </c>
      <c r="BO147" s="108">
        <f t="shared" si="522"/>
        <v>10</v>
      </c>
      <c r="BP147" s="108">
        <f t="shared" si="522"/>
        <v>16</v>
      </c>
      <c r="BQ147" s="108">
        <f t="shared" si="522"/>
        <v>14</v>
      </c>
      <c r="BR147" s="397">
        <f t="shared" si="522"/>
        <v>15</v>
      </c>
      <c r="BS147" s="108">
        <f t="shared" si="523"/>
        <v>19</v>
      </c>
      <c r="BT147" s="108">
        <f t="shared" si="523"/>
        <v>15</v>
      </c>
      <c r="BU147" s="108">
        <f t="shared" si="523"/>
        <v>13</v>
      </c>
      <c r="BV147" s="108">
        <f t="shared" si="523"/>
        <v>11</v>
      </c>
      <c r="BW147" s="108">
        <f t="shared" si="523"/>
        <v>18</v>
      </c>
      <c r="BX147" s="212">
        <f t="shared" si="523"/>
        <v>10</v>
      </c>
      <c r="BY147" s="212">
        <f t="shared" si="523"/>
        <v>14</v>
      </c>
      <c r="BZ147" s="212">
        <f t="shared" si="523"/>
        <v>10</v>
      </c>
      <c r="CA147" s="212">
        <f t="shared" si="523"/>
        <v>0</v>
      </c>
      <c r="CB147" s="212">
        <f t="shared" si="523"/>
        <v>-4</v>
      </c>
      <c r="CC147" s="212">
        <f t="shared" si="524"/>
        <v>-3</v>
      </c>
      <c r="CD147" s="397">
        <f t="shared" si="524"/>
        <v>-1</v>
      </c>
      <c r="CE147" s="212">
        <f t="shared" si="524"/>
        <v>-9</v>
      </c>
      <c r="CF147" s="212">
        <f t="shared" si="524"/>
        <v>-5</v>
      </c>
      <c r="CG147" s="212">
        <f t="shared" si="524"/>
        <v>-2</v>
      </c>
      <c r="CH147" s="212">
        <f t="shared" si="524"/>
        <v>-3</v>
      </c>
      <c r="CI147" s="212">
        <f t="shared" si="524"/>
        <v>-6</v>
      </c>
      <c r="CJ147" s="212">
        <f t="shared" si="524"/>
        <v>-2</v>
      </c>
      <c r="CK147" s="212">
        <f t="shared" si="524"/>
        <v>-10</v>
      </c>
      <c r="CL147" s="212">
        <f t="shared" si="524"/>
        <v>-12</v>
      </c>
      <c r="CM147" s="212">
        <f t="shared" si="525"/>
        <v>-11</v>
      </c>
      <c r="CN147" s="212">
        <f t="shared" si="525"/>
        <v>-5</v>
      </c>
      <c r="CO147" s="212">
        <f t="shared" si="525"/>
        <v>-1</v>
      </c>
      <c r="CP147" s="397">
        <f t="shared" si="525"/>
        <v>-3</v>
      </c>
      <c r="CQ147" s="397">
        <f t="shared" si="525"/>
        <v>0</v>
      </c>
      <c r="CR147" s="397">
        <f t="shared" si="525"/>
        <v>1</v>
      </c>
      <c r="CS147" s="348"/>
      <c r="CT147" s="63">
        <f>IF(ISERROR(GETPIVOTDATA("VALUE",'CSS WK pvt'!$I$2,"DT_FILE",CT$8,"CD_CO",CT$6,"TRIM_CAT",TRIM(B147),"TRIM_LINE",A142))=TRUE,0,GETPIVOTDATA("VALUE",'CSS WK pvt'!$I$2,"DT_FILE",CT$8,"CD_CO",CT$6,"TRIM_CAT",TRIM(B147),"TRIM_LINE",A142))</f>
        <v>21</v>
      </c>
    </row>
    <row r="148" spans="1:98" s="72" customFormat="1" ht="15" thickBot="1" x14ac:dyDescent="0.35">
      <c r="A148" s="147"/>
      <c r="B148" s="112" t="s">
        <v>42</v>
      </c>
      <c r="C148" s="113">
        <f t="shared" ref="C148:Q148" si="526">SUM(C143:C147)</f>
        <v>25274</v>
      </c>
      <c r="D148" s="114">
        <f t="shared" si="526"/>
        <v>27710</v>
      </c>
      <c r="E148" s="114">
        <f t="shared" si="526"/>
        <v>31627</v>
      </c>
      <c r="F148" s="114">
        <f t="shared" si="526"/>
        <v>32744</v>
      </c>
      <c r="G148" s="114">
        <f t="shared" si="526"/>
        <v>32222</v>
      </c>
      <c r="H148" s="115">
        <f t="shared" si="526"/>
        <v>31418</v>
      </c>
      <c r="I148" s="114">
        <f t="shared" si="526"/>
        <v>32813</v>
      </c>
      <c r="J148" s="115">
        <f t="shared" si="526"/>
        <v>32988</v>
      </c>
      <c r="K148" s="114">
        <f t="shared" si="526"/>
        <v>30276</v>
      </c>
      <c r="L148" s="116">
        <f t="shared" si="526"/>
        <v>27591</v>
      </c>
      <c r="M148" s="115">
        <f t="shared" si="526"/>
        <v>26779</v>
      </c>
      <c r="N148" s="115">
        <f t="shared" si="526"/>
        <v>26686</v>
      </c>
      <c r="O148" s="115">
        <f t="shared" si="526"/>
        <v>23093</v>
      </c>
      <c r="P148" s="115">
        <f t="shared" si="526"/>
        <v>16250</v>
      </c>
      <c r="Q148" s="115">
        <f t="shared" si="526"/>
        <v>12462</v>
      </c>
      <c r="R148" s="115">
        <v>12287</v>
      </c>
      <c r="S148" s="114">
        <v>12150</v>
      </c>
      <c r="T148" s="115">
        <v>12115</v>
      </c>
      <c r="U148" s="214">
        <v>13150</v>
      </c>
      <c r="V148" s="214">
        <v>14656</v>
      </c>
      <c r="W148" s="214">
        <f>SUM(W143+W144+W145+W146+W147)</f>
        <v>15378</v>
      </c>
      <c r="X148" s="116">
        <f>SUM(X143+X144+X145+X146+X147)</f>
        <v>14409</v>
      </c>
      <c r="Y148" s="214">
        <v>14991</v>
      </c>
      <c r="Z148" s="214">
        <v>15035</v>
      </c>
      <c r="AA148" s="214">
        <v>16081</v>
      </c>
      <c r="AB148" s="214">
        <v>17565</v>
      </c>
      <c r="AC148" s="214">
        <v>22696</v>
      </c>
      <c r="AD148" s="214">
        <v>30492</v>
      </c>
      <c r="AE148" s="214">
        <v>40973</v>
      </c>
      <c r="AF148" s="214">
        <v>40926</v>
      </c>
      <c r="AG148" s="214">
        <v>42953</v>
      </c>
      <c r="AH148" s="214">
        <v>40264</v>
      </c>
      <c r="AI148" s="214">
        <v>40039</v>
      </c>
      <c r="AJ148" s="116">
        <v>35848</v>
      </c>
      <c r="AK148" s="214">
        <v>34075</v>
      </c>
      <c r="AL148" s="214">
        <v>34551</v>
      </c>
      <c r="AM148" s="214">
        <v>37317</v>
      </c>
      <c r="AN148" s="214">
        <v>40150</v>
      </c>
      <c r="AO148" s="214">
        <v>37971</v>
      </c>
      <c r="AP148" s="214">
        <v>36507</v>
      </c>
      <c r="AQ148" s="115">
        <v>36172</v>
      </c>
      <c r="AR148" s="214">
        <v>36884</v>
      </c>
      <c r="AS148" s="214">
        <v>36147</v>
      </c>
      <c r="AT148" s="214">
        <v>35028</v>
      </c>
      <c r="AU148" s="214">
        <v>32362</v>
      </c>
      <c r="AV148" s="116">
        <v>29726</v>
      </c>
      <c r="AW148" s="214">
        <v>29547</v>
      </c>
      <c r="AX148" s="214">
        <v>30693</v>
      </c>
      <c r="AY148" s="214"/>
      <c r="AZ148" s="214"/>
      <c r="BA148" s="214"/>
      <c r="BB148" s="214"/>
      <c r="BC148" s="115"/>
      <c r="BD148" s="214"/>
      <c r="BE148" s="214"/>
      <c r="BF148" s="214"/>
      <c r="BG148" s="214"/>
      <c r="BH148" s="116"/>
      <c r="BI148" s="113">
        <f t="shared" ref="BI148:BM148" si="527">SUM(BI143:BI147)</f>
        <v>-2181</v>
      </c>
      <c r="BJ148" s="115">
        <f t="shared" si="527"/>
        <v>-11460</v>
      </c>
      <c r="BK148" s="115">
        <f t="shared" si="527"/>
        <v>-19165</v>
      </c>
      <c r="BL148" s="115">
        <f t="shared" si="527"/>
        <v>-20457</v>
      </c>
      <c r="BM148" s="115">
        <f t="shared" si="527"/>
        <v>-20072</v>
      </c>
      <c r="BN148" s="115">
        <f t="shared" ref="BN148:BV148" si="528">SUM(BN143:BN147)</f>
        <v>-19303</v>
      </c>
      <c r="BO148" s="115">
        <f t="shared" si="528"/>
        <v>-19663</v>
      </c>
      <c r="BP148" s="115">
        <f t="shared" si="528"/>
        <v>-18332</v>
      </c>
      <c r="BQ148" s="115">
        <f t="shared" si="528"/>
        <v>-14898</v>
      </c>
      <c r="BR148" s="399">
        <f t="shared" si="528"/>
        <v>-13182</v>
      </c>
      <c r="BS148" s="115">
        <f t="shared" si="528"/>
        <v>-11788</v>
      </c>
      <c r="BT148" s="115">
        <f t="shared" si="528"/>
        <v>-11651</v>
      </c>
      <c r="BU148" s="115">
        <f t="shared" si="528"/>
        <v>-7012</v>
      </c>
      <c r="BV148" s="115">
        <f t="shared" si="528"/>
        <v>1315</v>
      </c>
      <c r="BW148" s="115">
        <f t="shared" ref="BW148:BX148" si="529">SUM(BW143:BW147)</f>
        <v>10234</v>
      </c>
      <c r="BX148" s="214">
        <f t="shared" si="529"/>
        <v>18205</v>
      </c>
      <c r="BY148" s="214">
        <f t="shared" ref="BY148:BZ148" si="530">SUM(BY143:BY147)</f>
        <v>28823</v>
      </c>
      <c r="BZ148" s="214">
        <f t="shared" si="530"/>
        <v>28811</v>
      </c>
      <c r="CA148" s="214">
        <f t="shared" ref="CA148:CB148" si="531">SUM(CA143:CA147)</f>
        <v>29803</v>
      </c>
      <c r="CB148" s="214">
        <f t="shared" si="531"/>
        <v>25608</v>
      </c>
      <c r="CC148" s="214">
        <f t="shared" ref="CC148:CE148" si="532">SUM(CC143:CC147)</f>
        <v>24661</v>
      </c>
      <c r="CD148" s="399">
        <f t="shared" si="532"/>
        <v>21439</v>
      </c>
      <c r="CE148" s="214">
        <f t="shared" si="532"/>
        <v>19084</v>
      </c>
      <c r="CF148" s="214">
        <f t="shared" ref="CF148:CG148" si="533">SUM(CF143:CF147)</f>
        <v>19516</v>
      </c>
      <c r="CG148" s="214">
        <f t="shared" si="533"/>
        <v>21236</v>
      </c>
      <c r="CH148" s="214">
        <f t="shared" ref="CH148" si="534">SUM(CH143:CH147)</f>
        <v>22585</v>
      </c>
      <c r="CI148" s="214">
        <f t="shared" ref="CI148" si="535">SUM(CI143:CI147)</f>
        <v>15275</v>
      </c>
      <c r="CJ148" s="214">
        <f t="shared" ref="CJ148" si="536">SUM(CJ143:CJ147)</f>
        <v>6015</v>
      </c>
      <c r="CK148" s="214">
        <f t="shared" ref="CK148" si="537">SUM(CK143:CK147)</f>
        <v>-4801</v>
      </c>
      <c r="CL148" s="214">
        <f t="shared" ref="CL148" si="538">SUM(CL143:CL147)</f>
        <v>-4042</v>
      </c>
      <c r="CM148" s="214">
        <f t="shared" ref="CM148" si="539">SUM(CM143:CM147)</f>
        <v>-6806</v>
      </c>
      <c r="CN148" s="214">
        <f t="shared" ref="CN148" si="540">SUM(CN143:CN147)</f>
        <v>-5236</v>
      </c>
      <c r="CO148" s="214">
        <f t="shared" ref="CO148" si="541">SUM(CO143:CO147)</f>
        <v>-7677</v>
      </c>
      <c r="CP148" s="399">
        <f t="shared" ref="CP148" si="542">SUM(CP143:CP147)</f>
        <v>-6122</v>
      </c>
      <c r="CQ148" s="399">
        <f t="shared" ref="CQ148:CR148" si="543">SUM(CQ143:CQ147)</f>
        <v>-4528</v>
      </c>
      <c r="CR148" s="399">
        <f t="shared" si="543"/>
        <v>-3858</v>
      </c>
      <c r="CS148" s="349"/>
      <c r="CT148" s="115">
        <f>SUM(CT143:CT147)</f>
        <v>30693</v>
      </c>
    </row>
    <row r="149" spans="1:98" s="58" customFormat="1" ht="15" thickTop="1" x14ac:dyDescent="0.3">
      <c r="A149" s="146">
        <f>+A142+1</f>
        <v>20</v>
      </c>
      <c r="B149" s="105" t="s">
        <v>344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9"/>
      <c r="V149" s="199"/>
      <c r="W149" s="199"/>
      <c r="X149" s="76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199"/>
      <c r="AI149" s="199"/>
      <c r="AJ149" s="76"/>
      <c r="AK149" s="292"/>
      <c r="AL149" s="292"/>
      <c r="AM149" s="292"/>
      <c r="AN149" s="292"/>
      <c r="AO149" s="292"/>
      <c r="AP149" s="292"/>
      <c r="AQ149" s="77"/>
      <c r="AR149" s="292"/>
      <c r="AS149" s="292"/>
      <c r="AT149" s="292"/>
      <c r="AU149" s="292"/>
      <c r="AV149" s="309"/>
      <c r="AW149" s="292"/>
      <c r="AX149" s="292"/>
      <c r="AY149" s="292"/>
      <c r="AZ149" s="292"/>
      <c r="BA149" s="292"/>
      <c r="BB149" s="292"/>
      <c r="BC149" s="77"/>
      <c r="BD149" s="292"/>
      <c r="BE149" s="292"/>
      <c r="BF149" s="292"/>
      <c r="BG149" s="292"/>
      <c r="BH149" s="309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5"/>
      <c r="BS149" s="428"/>
      <c r="BT149" s="78"/>
      <c r="BU149" s="78"/>
      <c r="BV149" s="78"/>
      <c r="BW149" s="78"/>
      <c r="BX149" s="242"/>
      <c r="BY149" s="242"/>
      <c r="BZ149" s="242"/>
      <c r="CA149" s="242"/>
      <c r="CB149" s="268"/>
      <c r="CC149" s="268"/>
      <c r="CD149" s="385"/>
      <c r="CE149" s="354"/>
      <c r="CF149" s="268"/>
      <c r="CG149" s="268"/>
      <c r="CH149" s="268"/>
      <c r="CI149" s="268"/>
      <c r="CJ149" s="268"/>
      <c r="CK149" s="268"/>
      <c r="CL149" s="268"/>
      <c r="CM149" s="268"/>
      <c r="CN149" s="268"/>
      <c r="CO149" s="268"/>
      <c r="CP149" s="385"/>
      <c r="CQ149" s="385"/>
      <c r="CR149" s="385"/>
      <c r="CS149" s="348"/>
      <c r="CT149" s="77"/>
    </row>
    <row r="150" spans="1:98" s="58" customFormat="1" x14ac:dyDescent="0.3">
      <c r="A150" s="146"/>
      <c r="B150" s="59" t="s">
        <v>37</v>
      </c>
      <c r="C150" s="219">
        <v>92580915.019999996</v>
      </c>
      <c r="D150" s="220">
        <v>76115125.299999997</v>
      </c>
      <c r="E150" s="220">
        <v>71021794.120000005</v>
      </c>
      <c r="F150" s="221">
        <v>75588513.870000005</v>
      </c>
      <c r="G150" s="220">
        <v>100128342.31</v>
      </c>
      <c r="H150" s="221">
        <v>110224917.31999999</v>
      </c>
      <c r="I150" s="220">
        <v>92219244.629999995</v>
      </c>
      <c r="J150" s="221">
        <v>72763689.140000001</v>
      </c>
      <c r="K150" s="220">
        <v>82170102.010000005</v>
      </c>
      <c r="L150" s="222">
        <v>108011018.33</v>
      </c>
      <c r="M150" s="221">
        <v>118317275.66</v>
      </c>
      <c r="N150" s="221">
        <v>104055366.95999999</v>
      </c>
      <c r="O150" s="220">
        <v>97247055.760000005</v>
      </c>
      <c r="P150" s="221">
        <v>97161393.819999993</v>
      </c>
      <c r="Q150" s="220">
        <v>87157978</v>
      </c>
      <c r="R150" s="221">
        <v>92470861</v>
      </c>
      <c r="S150" s="220">
        <v>127384398</v>
      </c>
      <c r="T150" s="221">
        <v>143787541</v>
      </c>
      <c r="U150" s="223">
        <v>110185596</v>
      </c>
      <c r="V150" s="223">
        <v>83556381</v>
      </c>
      <c r="W150" s="223">
        <v>87918216</v>
      </c>
      <c r="X150" s="222">
        <v>105355336</v>
      </c>
      <c r="Y150" s="223">
        <v>124387934</v>
      </c>
      <c r="Z150" s="223">
        <v>121907245</v>
      </c>
      <c r="AA150" s="223">
        <v>102848714</v>
      </c>
      <c r="AB150" s="223">
        <v>94152489</v>
      </c>
      <c r="AC150" s="223">
        <v>83745053</v>
      </c>
      <c r="AD150" s="223">
        <v>97115659</v>
      </c>
      <c r="AE150" s="223">
        <v>119285950</v>
      </c>
      <c r="AF150" s="223">
        <v>117263614</v>
      </c>
      <c r="AG150" s="223">
        <v>130860780</v>
      </c>
      <c r="AH150" s="223">
        <v>85572201</v>
      </c>
      <c r="AI150" s="223">
        <v>91279710</v>
      </c>
      <c r="AJ150" s="238">
        <v>119644558</v>
      </c>
      <c r="AK150" s="303">
        <v>133451692</v>
      </c>
      <c r="AL150" s="303">
        <v>133443585</v>
      </c>
      <c r="AM150" s="303">
        <v>111199594</v>
      </c>
      <c r="AN150" s="303">
        <v>97816538</v>
      </c>
      <c r="AO150" s="303">
        <v>87597529</v>
      </c>
      <c r="AP150" s="303">
        <v>96058399</v>
      </c>
      <c r="AQ150" s="63">
        <v>127862352</v>
      </c>
      <c r="AR150" s="303">
        <v>147337852</v>
      </c>
      <c r="AS150" s="303">
        <v>138426024</v>
      </c>
      <c r="AT150" s="303">
        <v>85325395</v>
      </c>
      <c r="AU150" s="303">
        <v>95639228</v>
      </c>
      <c r="AV150" s="238">
        <v>161832530</v>
      </c>
      <c r="AW150" s="303">
        <v>164572950</v>
      </c>
      <c r="AX150" s="303">
        <v>0</v>
      </c>
      <c r="AY150" s="303"/>
      <c r="AZ150" s="303"/>
      <c r="BA150" s="303"/>
      <c r="BB150" s="303"/>
      <c r="BC150" s="63"/>
      <c r="BD150" s="303"/>
      <c r="BE150" s="303"/>
      <c r="BF150" s="303"/>
      <c r="BG150" s="303"/>
      <c r="BH150" s="238"/>
      <c r="BI150" s="229">
        <f t="shared" ref="BI150:BR154" si="544">O150-C150</f>
        <v>4666140.7400000095</v>
      </c>
      <c r="BJ150" s="230">
        <f t="shared" si="544"/>
        <v>21046268.519999996</v>
      </c>
      <c r="BK150" s="230">
        <f t="shared" si="544"/>
        <v>16136183.879999995</v>
      </c>
      <c r="BL150" s="230">
        <f t="shared" si="544"/>
        <v>16882347.129999995</v>
      </c>
      <c r="BM150" s="230">
        <f t="shared" si="544"/>
        <v>27256055.689999998</v>
      </c>
      <c r="BN150" s="230">
        <f t="shared" si="544"/>
        <v>33562623.680000007</v>
      </c>
      <c r="BO150" s="230">
        <f t="shared" si="544"/>
        <v>17966351.370000005</v>
      </c>
      <c r="BP150" s="230">
        <f t="shared" si="544"/>
        <v>10792691.859999999</v>
      </c>
      <c r="BQ150" s="230">
        <f t="shared" si="544"/>
        <v>5748113.9899999946</v>
      </c>
      <c r="BR150" s="419">
        <f t="shared" si="544"/>
        <v>-2655682.3299999982</v>
      </c>
      <c r="BS150" s="230">
        <f t="shared" ref="BS150:CB154" si="545">Y150-M150</f>
        <v>6070658.3400000036</v>
      </c>
      <c r="BT150" s="230">
        <f t="shared" si="545"/>
        <v>17851878.040000007</v>
      </c>
      <c r="BU150" s="230">
        <f t="shared" si="545"/>
        <v>5601658.2399999946</v>
      </c>
      <c r="BV150" s="230">
        <f t="shared" si="545"/>
        <v>-3008904.8199999928</v>
      </c>
      <c r="BW150" s="230">
        <f t="shared" si="545"/>
        <v>-3412925</v>
      </c>
      <c r="BX150" s="256">
        <f t="shared" si="545"/>
        <v>4644798</v>
      </c>
      <c r="BY150" s="256">
        <f t="shared" si="545"/>
        <v>-8098448</v>
      </c>
      <c r="BZ150" s="256">
        <f t="shared" si="545"/>
        <v>-26523927</v>
      </c>
      <c r="CA150" s="256">
        <f t="shared" si="545"/>
        <v>20675184</v>
      </c>
      <c r="CB150" s="212">
        <f t="shared" si="545"/>
        <v>2015820</v>
      </c>
      <c r="CC150" s="212">
        <f t="shared" ref="CC150:CL154" si="546">AI150-W150</f>
        <v>3361494</v>
      </c>
      <c r="CD150" s="397">
        <f t="shared" si="546"/>
        <v>14289222</v>
      </c>
      <c r="CE150" s="212">
        <f t="shared" si="546"/>
        <v>9063758</v>
      </c>
      <c r="CF150" s="212">
        <f t="shared" si="546"/>
        <v>11536340</v>
      </c>
      <c r="CG150" s="212">
        <f t="shared" si="546"/>
        <v>8350880</v>
      </c>
      <c r="CH150" s="212">
        <f t="shared" si="546"/>
        <v>3664049</v>
      </c>
      <c r="CI150" s="212">
        <f t="shared" si="546"/>
        <v>3852476</v>
      </c>
      <c r="CJ150" s="212">
        <f t="shared" si="546"/>
        <v>-1057260</v>
      </c>
      <c r="CK150" s="212">
        <f t="shared" si="546"/>
        <v>8576402</v>
      </c>
      <c r="CL150" s="212">
        <f t="shared" si="546"/>
        <v>30074238</v>
      </c>
      <c r="CM150" s="212">
        <f t="shared" ref="CM150:CR154" si="547">AS150-AG150</f>
        <v>7565244</v>
      </c>
      <c r="CN150" s="212">
        <f t="shared" si="547"/>
        <v>-246806</v>
      </c>
      <c r="CO150" s="212">
        <f t="shared" si="547"/>
        <v>4359518</v>
      </c>
      <c r="CP150" s="397">
        <f t="shared" si="547"/>
        <v>42187972</v>
      </c>
      <c r="CQ150" s="397">
        <f t="shared" si="547"/>
        <v>31121258</v>
      </c>
      <c r="CR150" s="397">
        <f t="shared" si="547"/>
        <v>-133443585</v>
      </c>
      <c r="CS150" s="348"/>
      <c r="CT150" s="63">
        <f>IF(ISERROR(GETPIVOTDATA("VALUE",'CSS WK pvt'!$I$2,"DT_FILE",CT$8,"CD_CO",CT$6,"TRIM_CAT",TRIM(B150),"TRIM_LINE",A149))=TRUE,0,GETPIVOTDATA("VALUE",'CSS WK pvt'!$I$2,"DT_FILE",CT$8,"CD_CO",CT$6,"TRIM_CAT",TRIM(B150),"TRIM_LINE",A149))</f>
        <v>0</v>
      </c>
    </row>
    <row r="151" spans="1:98" s="58" customFormat="1" x14ac:dyDescent="0.3">
      <c r="A151" s="146"/>
      <c r="B151" s="59" t="s">
        <v>38</v>
      </c>
      <c r="C151" s="219">
        <v>11474884.550000001</v>
      </c>
      <c r="D151" s="220">
        <v>8998566.6699999999</v>
      </c>
      <c r="E151" s="220">
        <v>8272775.4100000001</v>
      </c>
      <c r="F151" s="221">
        <v>8264801.1500000004</v>
      </c>
      <c r="G151" s="220">
        <v>10285085.65</v>
      </c>
      <c r="H151" s="221">
        <v>11455288.42</v>
      </c>
      <c r="I151" s="220">
        <v>9728701.6899999995</v>
      </c>
      <c r="J151" s="221">
        <v>7733509.8499999996</v>
      </c>
      <c r="K151" s="220">
        <v>8729644.7200000007</v>
      </c>
      <c r="L151" s="222">
        <v>11494312.279999999</v>
      </c>
      <c r="M151" s="221">
        <v>12808930.109999999</v>
      </c>
      <c r="N151" s="221">
        <v>11406465.039999999</v>
      </c>
      <c r="O151" s="220">
        <v>10703971.48</v>
      </c>
      <c r="P151" s="221">
        <v>9891512.2699999996</v>
      </c>
      <c r="Q151" s="220">
        <v>8547370</v>
      </c>
      <c r="R151" s="221">
        <v>8343187</v>
      </c>
      <c r="S151" s="220">
        <v>11754045</v>
      </c>
      <c r="T151" s="221">
        <v>12462064</v>
      </c>
      <c r="U151" s="223">
        <v>9564263</v>
      </c>
      <c r="V151" s="223">
        <v>7403585</v>
      </c>
      <c r="W151" s="223">
        <v>8180711</v>
      </c>
      <c r="X151" s="222">
        <v>9794686</v>
      </c>
      <c r="Y151" s="223">
        <v>12392765</v>
      </c>
      <c r="Z151" s="223">
        <v>12827280</v>
      </c>
      <c r="AA151" s="223">
        <v>11654812</v>
      </c>
      <c r="AB151" s="223">
        <v>10157902</v>
      </c>
      <c r="AC151" s="223">
        <v>8981330</v>
      </c>
      <c r="AD151" s="223">
        <v>9589782</v>
      </c>
      <c r="AE151" s="223">
        <v>12210439</v>
      </c>
      <c r="AF151" s="223">
        <v>11250080</v>
      </c>
      <c r="AG151" s="223">
        <v>11631362</v>
      </c>
      <c r="AH151" s="223">
        <v>7839990</v>
      </c>
      <c r="AI151" s="223">
        <v>6293003</v>
      </c>
      <c r="AJ151" s="238">
        <v>10121480</v>
      </c>
      <c r="AK151" s="303">
        <v>10390421</v>
      </c>
      <c r="AL151" s="303">
        <v>11321704</v>
      </c>
      <c r="AM151" s="303">
        <v>10363042</v>
      </c>
      <c r="AN151" s="303">
        <v>10007376</v>
      </c>
      <c r="AO151" s="303">
        <v>8924705</v>
      </c>
      <c r="AP151" s="303">
        <v>8846847</v>
      </c>
      <c r="AQ151" s="63">
        <v>11830530</v>
      </c>
      <c r="AR151" s="303">
        <v>13513541</v>
      </c>
      <c r="AS151" s="303">
        <v>13102556</v>
      </c>
      <c r="AT151" s="303">
        <v>8694964</v>
      </c>
      <c r="AU151" s="303">
        <v>10120193</v>
      </c>
      <c r="AV151" s="238">
        <v>17240796</v>
      </c>
      <c r="AW151" s="303">
        <v>20369789</v>
      </c>
      <c r="AX151" s="303">
        <v>0</v>
      </c>
      <c r="AY151" s="303"/>
      <c r="AZ151" s="303"/>
      <c r="BA151" s="303"/>
      <c r="BB151" s="303"/>
      <c r="BC151" s="63"/>
      <c r="BD151" s="303"/>
      <c r="BE151" s="303"/>
      <c r="BF151" s="303"/>
      <c r="BG151" s="303"/>
      <c r="BH151" s="238"/>
      <c r="BI151" s="229">
        <f t="shared" si="544"/>
        <v>-770913.0700000003</v>
      </c>
      <c r="BJ151" s="230">
        <f t="shared" si="544"/>
        <v>892945.59999999963</v>
      </c>
      <c r="BK151" s="230">
        <f t="shared" si="544"/>
        <v>274594.58999999985</v>
      </c>
      <c r="BL151" s="230">
        <f t="shared" si="544"/>
        <v>78385.849999999627</v>
      </c>
      <c r="BM151" s="230">
        <f t="shared" si="544"/>
        <v>1468959.3499999996</v>
      </c>
      <c r="BN151" s="230">
        <f t="shared" si="544"/>
        <v>1006775.5800000001</v>
      </c>
      <c r="BO151" s="230">
        <f t="shared" si="544"/>
        <v>-164438.68999999948</v>
      </c>
      <c r="BP151" s="230">
        <f t="shared" si="544"/>
        <v>-329924.84999999963</v>
      </c>
      <c r="BQ151" s="230">
        <f t="shared" si="544"/>
        <v>-548933.72000000067</v>
      </c>
      <c r="BR151" s="419">
        <f t="shared" si="544"/>
        <v>-1699626.2799999993</v>
      </c>
      <c r="BS151" s="230">
        <f t="shared" si="545"/>
        <v>-416165.1099999994</v>
      </c>
      <c r="BT151" s="230">
        <f t="shared" si="545"/>
        <v>1420814.9600000009</v>
      </c>
      <c r="BU151" s="230">
        <f t="shared" si="545"/>
        <v>950840.51999999955</v>
      </c>
      <c r="BV151" s="230">
        <f t="shared" si="545"/>
        <v>266389.73000000045</v>
      </c>
      <c r="BW151" s="230">
        <f t="shared" si="545"/>
        <v>433960</v>
      </c>
      <c r="BX151" s="256">
        <f t="shared" si="545"/>
        <v>1246595</v>
      </c>
      <c r="BY151" s="256">
        <f t="shared" si="545"/>
        <v>456394</v>
      </c>
      <c r="BZ151" s="256">
        <f t="shared" si="545"/>
        <v>-1211984</v>
      </c>
      <c r="CA151" s="256">
        <f t="shared" si="545"/>
        <v>2067099</v>
      </c>
      <c r="CB151" s="212">
        <f t="shared" si="545"/>
        <v>436405</v>
      </c>
      <c r="CC151" s="212">
        <f t="shared" si="546"/>
        <v>-1887708</v>
      </c>
      <c r="CD151" s="397">
        <f t="shared" si="546"/>
        <v>326794</v>
      </c>
      <c r="CE151" s="212">
        <f t="shared" si="546"/>
        <v>-2002344</v>
      </c>
      <c r="CF151" s="212">
        <f t="shared" si="546"/>
        <v>-1505576</v>
      </c>
      <c r="CG151" s="212">
        <f t="shared" si="546"/>
        <v>-1291770</v>
      </c>
      <c r="CH151" s="212">
        <f t="shared" si="546"/>
        <v>-150526</v>
      </c>
      <c r="CI151" s="212">
        <f t="shared" si="546"/>
        <v>-56625</v>
      </c>
      <c r="CJ151" s="212">
        <f t="shared" si="546"/>
        <v>-742935</v>
      </c>
      <c r="CK151" s="212">
        <f t="shared" si="546"/>
        <v>-379909</v>
      </c>
      <c r="CL151" s="212">
        <f t="shared" si="546"/>
        <v>2263461</v>
      </c>
      <c r="CM151" s="212">
        <f t="shared" si="547"/>
        <v>1471194</v>
      </c>
      <c r="CN151" s="212">
        <f t="shared" si="547"/>
        <v>854974</v>
      </c>
      <c r="CO151" s="212">
        <f t="shared" si="547"/>
        <v>3827190</v>
      </c>
      <c r="CP151" s="397">
        <f t="shared" si="547"/>
        <v>7119316</v>
      </c>
      <c r="CQ151" s="397">
        <f t="shared" si="547"/>
        <v>9979368</v>
      </c>
      <c r="CR151" s="397">
        <f t="shared" si="547"/>
        <v>-11321704</v>
      </c>
      <c r="CS151" s="348"/>
      <c r="CT151" s="63">
        <f>IF(ISERROR(GETPIVOTDATA("VALUE",'CSS WK pvt'!$I$2,"DT_FILE",CT$8,"CD_CO",CT$6,"TRIM_CAT",TRIM(B151),"TRIM_LINE",A149))=TRUE,0,GETPIVOTDATA("VALUE",'CSS WK pvt'!$I$2,"DT_FILE",CT$8,"CD_CO",CT$6,"TRIM_CAT",TRIM(B151),"TRIM_LINE",A149))</f>
        <v>0</v>
      </c>
    </row>
    <row r="152" spans="1:98" s="58" customFormat="1" x14ac:dyDescent="0.3">
      <c r="A152" s="146"/>
      <c r="B152" s="59" t="s">
        <v>39</v>
      </c>
      <c r="C152" s="219">
        <v>26513249.379999999</v>
      </c>
      <c r="D152" s="220">
        <v>22838535.949999999</v>
      </c>
      <c r="E152" s="220">
        <v>20313064.690000001</v>
      </c>
      <c r="F152" s="221">
        <v>21361020.059999999</v>
      </c>
      <c r="G152" s="220">
        <v>23924517.210000001</v>
      </c>
      <c r="H152" s="221">
        <v>25825022.82</v>
      </c>
      <c r="I152" s="220">
        <v>23532193.510000002</v>
      </c>
      <c r="J152" s="221">
        <v>20051038.890000001</v>
      </c>
      <c r="K152" s="220">
        <v>21371428.18</v>
      </c>
      <c r="L152" s="222">
        <v>27471179.699999999</v>
      </c>
      <c r="M152" s="221">
        <v>28540246.149999999</v>
      </c>
      <c r="N152" s="221">
        <v>27174500.82</v>
      </c>
      <c r="O152" s="220">
        <v>25275615.66</v>
      </c>
      <c r="P152" s="221">
        <v>23995167.120000001</v>
      </c>
      <c r="Q152" s="220">
        <v>19827429</v>
      </c>
      <c r="R152" s="221">
        <v>20598714</v>
      </c>
      <c r="S152" s="220">
        <v>25537659</v>
      </c>
      <c r="T152" s="221">
        <v>26952631</v>
      </c>
      <c r="U152" s="223">
        <v>23712210</v>
      </c>
      <c r="V152" s="223">
        <v>20248626</v>
      </c>
      <c r="W152" s="223">
        <v>20594100</v>
      </c>
      <c r="X152" s="222">
        <v>23621743</v>
      </c>
      <c r="Y152" s="223">
        <v>27821588</v>
      </c>
      <c r="Z152" s="223">
        <v>28869573</v>
      </c>
      <c r="AA152" s="223">
        <v>25336353</v>
      </c>
      <c r="AB152" s="223">
        <v>24921384</v>
      </c>
      <c r="AC152" s="223">
        <v>21936815</v>
      </c>
      <c r="AD152" s="223">
        <v>24186673</v>
      </c>
      <c r="AE152" s="223">
        <v>28154108</v>
      </c>
      <c r="AF152" s="223">
        <v>26675256</v>
      </c>
      <c r="AG152" s="223">
        <v>29536572</v>
      </c>
      <c r="AH152" s="223">
        <v>23521580</v>
      </c>
      <c r="AI152" s="223">
        <v>23604028</v>
      </c>
      <c r="AJ152" s="238">
        <v>29555765</v>
      </c>
      <c r="AK152" s="303">
        <v>32298706</v>
      </c>
      <c r="AL152" s="303">
        <v>33043408</v>
      </c>
      <c r="AM152" s="303">
        <v>29342617</v>
      </c>
      <c r="AN152" s="303">
        <v>27041210</v>
      </c>
      <c r="AO152" s="303">
        <v>23548595</v>
      </c>
      <c r="AP152" s="303">
        <v>25189020</v>
      </c>
      <c r="AQ152" s="63">
        <v>29230242</v>
      </c>
      <c r="AR152" s="303">
        <v>32534602</v>
      </c>
      <c r="AS152" s="303">
        <v>33420886</v>
      </c>
      <c r="AT152" s="303">
        <v>23463742</v>
      </c>
      <c r="AU152" s="303">
        <v>25418784</v>
      </c>
      <c r="AV152" s="238">
        <v>38696908</v>
      </c>
      <c r="AW152" s="303">
        <v>42367218</v>
      </c>
      <c r="AX152" s="303">
        <v>0</v>
      </c>
      <c r="AY152" s="303"/>
      <c r="AZ152" s="303"/>
      <c r="BA152" s="303"/>
      <c r="BB152" s="303"/>
      <c r="BC152" s="63"/>
      <c r="BD152" s="303"/>
      <c r="BE152" s="303"/>
      <c r="BF152" s="303"/>
      <c r="BG152" s="303"/>
      <c r="BH152" s="238"/>
      <c r="BI152" s="229">
        <f t="shared" si="544"/>
        <v>-1237633.7199999988</v>
      </c>
      <c r="BJ152" s="230">
        <f t="shared" si="544"/>
        <v>1156631.1700000018</v>
      </c>
      <c r="BK152" s="230">
        <f t="shared" si="544"/>
        <v>-485635.69000000134</v>
      </c>
      <c r="BL152" s="230">
        <f t="shared" si="544"/>
        <v>-762306.05999999866</v>
      </c>
      <c r="BM152" s="230">
        <f t="shared" si="544"/>
        <v>1613141.7899999991</v>
      </c>
      <c r="BN152" s="230">
        <f t="shared" si="544"/>
        <v>1127608.1799999997</v>
      </c>
      <c r="BO152" s="230">
        <f t="shared" si="544"/>
        <v>180016.48999999836</v>
      </c>
      <c r="BP152" s="230">
        <f t="shared" si="544"/>
        <v>197587.1099999994</v>
      </c>
      <c r="BQ152" s="230">
        <f t="shared" si="544"/>
        <v>-777328.1799999997</v>
      </c>
      <c r="BR152" s="419">
        <f t="shared" si="544"/>
        <v>-3849436.6999999993</v>
      </c>
      <c r="BS152" s="230">
        <f t="shared" si="545"/>
        <v>-718658.14999999851</v>
      </c>
      <c r="BT152" s="230">
        <f t="shared" si="545"/>
        <v>1695072.1799999997</v>
      </c>
      <c r="BU152" s="230">
        <f t="shared" si="545"/>
        <v>60737.339999999851</v>
      </c>
      <c r="BV152" s="230">
        <f t="shared" si="545"/>
        <v>926216.87999999896</v>
      </c>
      <c r="BW152" s="230">
        <f t="shared" si="545"/>
        <v>2109386</v>
      </c>
      <c r="BX152" s="256">
        <f t="shared" si="545"/>
        <v>3587959</v>
      </c>
      <c r="BY152" s="256">
        <f t="shared" si="545"/>
        <v>2616449</v>
      </c>
      <c r="BZ152" s="256">
        <f t="shared" si="545"/>
        <v>-277375</v>
      </c>
      <c r="CA152" s="256">
        <f t="shared" si="545"/>
        <v>5824362</v>
      </c>
      <c r="CB152" s="212">
        <f t="shared" si="545"/>
        <v>3272954</v>
      </c>
      <c r="CC152" s="212">
        <f t="shared" si="546"/>
        <v>3009928</v>
      </c>
      <c r="CD152" s="397">
        <f t="shared" si="546"/>
        <v>5934022</v>
      </c>
      <c r="CE152" s="212">
        <f t="shared" si="546"/>
        <v>4477118</v>
      </c>
      <c r="CF152" s="212">
        <f t="shared" si="546"/>
        <v>4173835</v>
      </c>
      <c r="CG152" s="212">
        <f t="shared" si="546"/>
        <v>4006264</v>
      </c>
      <c r="CH152" s="212">
        <f t="shared" si="546"/>
        <v>2119826</v>
      </c>
      <c r="CI152" s="212">
        <f t="shared" si="546"/>
        <v>1611780</v>
      </c>
      <c r="CJ152" s="212">
        <f t="shared" si="546"/>
        <v>1002347</v>
      </c>
      <c r="CK152" s="212">
        <f t="shared" si="546"/>
        <v>1076134</v>
      </c>
      <c r="CL152" s="212">
        <f t="shared" si="546"/>
        <v>5859346</v>
      </c>
      <c r="CM152" s="212">
        <f t="shared" si="547"/>
        <v>3884314</v>
      </c>
      <c r="CN152" s="212">
        <f t="shared" si="547"/>
        <v>-57838</v>
      </c>
      <c r="CO152" s="212">
        <f t="shared" si="547"/>
        <v>1814756</v>
      </c>
      <c r="CP152" s="397">
        <f t="shared" si="547"/>
        <v>9141143</v>
      </c>
      <c r="CQ152" s="397">
        <f t="shared" si="547"/>
        <v>10068512</v>
      </c>
      <c r="CR152" s="397">
        <f t="shared" si="547"/>
        <v>-33043408</v>
      </c>
      <c r="CS152" s="348"/>
      <c r="CT152" s="63">
        <f>IF(ISERROR(GETPIVOTDATA("VALUE",'CSS WK pvt'!$I$2,"DT_FILE",CT$8,"CD_CO",CT$6,"TRIM_CAT",TRIM(B152),"TRIM_LINE",A149))=TRUE,0,GETPIVOTDATA("VALUE",'CSS WK pvt'!$I$2,"DT_FILE",CT$8,"CD_CO",CT$6,"TRIM_CAT",TRIM(B152),"TRIM_LINE",A149))</f>
        <v>0</v>
      </c>
    </row>
    <row r="153" spans="1:98" s="58" customFormat="1" x14ac:dyDescent="0.3">
      <c r="A153" s="146"/>
      <c r="B153" s="59" t="s">
        <v>40</v>
      </c>
      <c r="C153" s="219">
        <v>24977745.989999998</v>
      </c>
      <c r="D153" s="220">
        <v>21794886.420000002</v>
      </c>
      <c r="E153" s="220">
        <v>20577345.73</v>
      </c>
      <c r="F153" s="221">
        <v>21830117.850000001</v>
      </c>
      <c r="G153" s="220">
        <v>23561301.239999998</v>
      </c>
      <c r="H153" s="221">
        <v>24229865</v>
      </c>
      <c r="I153" s="220">
        <v>23292095.120000001</v>
      </c>
      <c r="J153" s="221">
        <v>20990372.32</v>
      </c>
      <c r="K153" s="220">
        <v>20738013.16</v>
      </c>
      <c r="L153" s="222">
        <v>26007498.359999999</v>
      </c>
      <c r="M153" s="221">
        <v>27134039.84</v>
      </c>
      <c r="N153" s="221">
        <v>25402447.449999999</v>
      </c>
      <c r="O153" s="220">
        <v>24130116.210000001</v>
      </c>
      <c r="P153" s="221">
        <v>23259572.789999999</v>
      </c>
      <c r="Q153" s="220">
        <v>20263524</v>
      </c>
      <c r="R153" s="221">
        <v>21680285</v>
      </c>
      <c r="S153" s="220">
        <v>25584056</v>
      </c>
      <c r="T153" s="221">
        <v>28116983</v>
      </c>
      <c r="U153" s="223">
        <v>25387779</v>
      </c>
      <c r="V153" s="223">
        <v>21519593</v>
      </c>
      <c r="W153" s="223">
        <v>20734566</v>
      </c>
      <c r="X153" s="222">
        <v>22093620</v>
      </c>
      <c r="Y153" s="223">
        <v>26981938</v>
      </c>
      <c r="Z153" s="223">
        <v>28720800</v>
      </c>
      <c r="AA153" s="223">
        <v>23690576</v>
      </c>
      <c r="AB153" s="223">
        <v>24337828</v>
      </c>
      <c r="AC153" s="223">
        <v>22034690</v>
      </c>
      <c r="AD153" s="223">
        <v>25591000</v>
      </c>
      <c r="AE153" s="223">
        <v>27491668</v>
      </c>
      <c r="AF153" s="223">
        <v>26237580</v>
      </c>
      <c r="AG153" s="223">
        <v>28660626</v>
      </c>
      <c r="AH153" s="223">
        <v>25372239</v>
      </c>
      <c r="AI153" s="223">
        <v>24620469</v>
      </c>
      <c r="AJ153" s="238">
        <v>27058098</v>
      </c>
      <c r="AK153" s="303">
        <v>29726879</v>
      </c>
      <c r="AL153" s="303">
        <v>31459239</v>
      </c>
      <c r="AM153" s="303">
        <v>26961184</v>
      </c>
      <c r="AN153" s="303">
        <v>25457989</v>
      </c>
      <c r="AO153" s="303">
        <v>22248522</v>
      </c>
      <c r="AP153" s="303">
        <v>25132931</v>
      </c>
      <c r="AQ153" s="63">
        <v>27184240</v>
      </c>
      <c r="AR153" s="303">
        <v>32278518</v>
      </c>
      <c r="AS153" s="303">
        <v>34788507</v>
      </c>
      <c r="AT153" s="303">
        <v>27700454</v>
      </c>
      <c r="AU153" s="303">
        <v>24211878</v>
      </c>
      <c r="AV153" s="238">
        <v>28769732</v>
      </c>
      <c r="AW153" s="303">
        <v>31842593</v>
      </c>
      <c r="AX153" s="303">
        <v>33009485</v>
      </c>
      <c r="AY153" s="303"/>
      <c r="AZ153" s="303"/>
      <c r="BA153" s="303"/>
      <c r="BB153" s="303"/>
      <c r="BC153" s="63"/>
      <c r="BD153" s="303"/>
      <c r="BE153" s="303"/>
      <c r="BF153" s="303"/>
      <c r="BG153" s="303"/>
      <c r="BH153" s="238"/>
      <c r="BI153" s="229">
        <f t="shared" si="544"/>
        <v>-847629.77999999747</v>
      </c>
      <c r="BJ153" s="230">
        <f t="shared" si="544"/>
        <v>1464686.3699999973</v>
      </c>
      <c r="BK153" s="230">
        <f t="shared" si="544"/>
        <v>-313821.73000000045</v>
      </c>
      <c r="BL153" s="230">
        <f t="shared" si="544"/>
        <v>-149832.85000000149</v>
      </c>
      <c r="BM153" s="230">
        <f t="shared" si="544"/>
        <v>2022754.7600000016</v>
      </c>
      <c r="BN153" s="230">
        <f t="shared" si="544"/>
        <v>3887118</v>
      </c>
      <c r="BO153" s="230">
        <f t="shared" si="544"/>
        <v>2095683.879999999</v>
      </c>
      <c r="BP153" s="230">
        <f t="shared" si="544"/>
        <v>529220.6799999997</v>
      </c>
      <c r="BQ153" s="230">
        <f t="shared" si="544"/>
        <v>-3447.160000000149</v>
      </c>
      <c r="BR153" s="419">
        <f t="shared" si="544"/>
        <v>-3913878.3599999994</v>
      </c>
      <c r="BS153" s="230">
        <f t="shared" si="545"/>
        <v>-152101.83999999985</v>
      </c>
      <c r="BT153" s="230">
        <f t="shared" si="545"/>
        <v>3318352.5500000007</v>
      </c>
      <c r="BU153" s="230">
        <f t="shared" si="545"/>
        <v>-439540.21000000089</v>
      </c>
      <c r="BV153" s="230">
        <f t="shared" si="545"/>
        <v>1078255.2100000009</v>
      </c>
      <c r="BW153" s="230">
        <f t="shared" si="545"/>
        <v>1771166</v>
      </c>
      <c r="BX153" s="256">
        <f t="shared" si="545"/>
        <v>3910715</v>
      </c>
      <c r="BY153" s="256">
        <f t="shared" si="545"/>
        <v>1907612</v>
      </c>
      <c r="BZ153" s="256">
        <f t="shared" si="545"/>
        <v>-1879403</v>
      </c>
      <c r="CA153" s="256">
        <f t="shared" si="545"/>
        <v>3272847</v>
      </c>
      <c r="CB153" s="212">
        <f t="shared" si="545"/>
        <v>3852646</v>
      </c>
      <c r="CC153" s="212">
        <f t="shared" si="546"/>
        <v>3885903</v>
      </c>
      <c r="CD153" s="397">
        <f t="shared" si="546"/>
        <v>4964478</v>
      </c>
      <c r="CE153" s="212">
        <f t="shared" si="546"/>
        <v>2744941</v>
      </c>
      <c r="CF153" s="212">
        <f t="shared" si="546"/>
        <v>2738439</v>
      </c>
      <c r="CG153" s="212">
        <f t="shared" si="546"/>
        <v>3270608</v>
      </c>
      <c r="CH153" s="212">
        <f t="shared" si="546"/>
        <v>1120161</v>
      </c>
      <c r="CI153" s="212">
        <f t="shared" si="546"/>
        <v>213832</v>
      </c>
      <c r="CJ153" s="212">
        <f t="shared" si="546"/>
        <v>-458069</v>
      </c>
      <c r="CK153" s="212">
        <f t="shared" si="546"/>
        <v>-307428</v>
      </c>
      <c r="CL153" s="212">
        <f t="shared" si="546"/>
        <v>6040938</v>
      </c>
      <c r="CM153" s="212">
        <f t="shared" si="547"/>
        <v>6127881</v>
      </c>
      <c r="CN153" s="212">
        <f t="shared" si="547"/>
        <v>2328215</v>
      </c>
      <c r="CO153" s="212">
        <f t="shared" si="547"/>
        <v>-408591</v>
      </c>
      <c r="CP153" s="397">
        <f t="shared" si="547"/>
        <v>1711634</v>
      </c>
      <c r="CQ153" s="397">
        <f t="shared" si="547"/>
        <v>2115714</v>
      </c>
      <c r="CR153" s="397">
        <f t="shared" si="547"/>
        <v>1550246</v>
      </c>
      <c r="CS153" s="348"/>
      <c r="CT153" s="63">
        <f>IF(ISERROR(GETPIVOTDATA("VALUE",'CSS WK pvt'!$I$2,"DT_FILE",CT$8,"CD_CO",CT$6,"TRIM_CAT",TRIM(B153),"TRIM_LINE",A149))=TRUE,0,GETPIVOTDATA("VALUE",'CSS WK pvt'!$I$2,"DT_FILE",CT$8,"CD_CO",CT$6,"TRIM_CAT",TRIM(B153),"TRIM_LINE",A149))</f>
        <v>33009485</v>
      </c>
    </row>
    <row r="154" spans="1:98" s="58" customFormat="1" x14ac:dyDescent="0.3">
      <c r="A154" s="146"/>
      <c r="B154" s="59" t="s">
        <v>41</v>
      </c>
      <c r="C154" s="219">
        <v>37260550.359999999</v>
      </c>
      <c r="D154" s="220">
        <v>34898282.340000004</v>
      </c>
      <c r="E154" s="220">
        <v>28454388.91</v>
      </c>
      <c r="F154" s="221">
        <v>36593379.159999996</v>
      </c>
      <c r="G154" s="220">
        <v>35306916.960000001</v>
      </c>
      <c r="H154" s="221">
        <v>38186170.630000003</v>
      </c>
      <c r="I154" s="220">
        <v>36694202.710000001</v>
      </c>
      <c r="J154" s="221">
        <v>32567202.989999998</v>
      </c>
      <c r="K154" s="220">
        <v>33189585.440000001</v>
      </c>
      <c r="L154" s="222">
        <v>38708523.82</v>
      </c>
      <c r="M154" s="221">
        <v>37599283.640000001</v>
      </c>
      <c r="N154" s="221">
        <v>39970210.350000001</v>
      </c>
      <c r="O154" s="220">
        <v>34327208.869999997</v>
      </c>
      <c r="P154" s="221">
        <v>35419438.729999997</v>
      </c>
      <c r="Q154" s="220">
        <v>33488913</v>
      </c>
      <c r="R154" s="221">
        <v>35018604</v>
      </c>
      <c r="S154" s="220">
        <v>41521678</v>
      </c>
      <c r="T154" s="221">
        <v>42664334</v>
      </c>
      <c r="U154" s="223">
        <v>38064388</v>
      </c>
      <c r="V154" s="223">
        <v>36683498</v>
      </c>
      <c r="W154" s="223">
        <v>33831144</v>
      </c>
      <c r="X154" s="222">
        <v>33196349</v>
      </c>
      <c r="Y154" s="223">
        <v>42279260</v>
      </c>
      <c r="Z154" s="223">
        <v>43398067</v>
      </c>
      <c r="AA154" s="223">
        <v>35595728</v>
      </c>
      <c r="AB154" s="223">
        <v>38689305</v>
      </c>
      <c r="AC154" s="223">
        <v>36087605</v>
      </c>
      <c r="AD154" s="223">
        <v>37918642</v>
      </c>
      <c r="AE154" s="223">
        <v>44534498</v>
      </c>
      <c r="AF154" s="223">
        <v>40686592</v>
      </c>
      <c r="AG154" s="223">
        <v>44177157</v>
      </c>
      <c r="AH154" s="223">
        <v>43588690</v>
      </c>
      <c r="AI154" s="223">
        <v>38080968</v>
      </c>
      <c r="AJ154" s="238">
        <v>42072965</v>
      </c>
      <c r="AK154" s="303">
        <v>47405094</v>
      </c>
      <c r="AL154" s="303">
        <v>45471976</v>
      </c>
      <c r="AM154" s="303">
        <v>40668843</v>
      </c>
      <c r="AN154" s="303">
        <v>40259168</v>
      </c>
      <c r="AO154" s="303">
        <v>36138785</v>
      </c>
      <c r="AP154" s="303">
        <v>38857490</v>
      </c>
      <c r="AQ154" s="63">
        <v>43737291</v>
      </c>
      <c r="AR154" s="303">
        <v>45693870</v>
      </c>
      <c r="AS154" s="303">
        <v>53074200</v>
      </c>
      <c r="AT154" s="303">
        <v>40724057</v>
      </c>
      <c r="AU154" s="303">
        <v>40490571</v>
      </c>
      <c r="AV154" s="238">
        <v>46113486</v>
      </c>
      <c r="AW154" s="303">
        <v>47535110</v>
      </c>
      <c r="AX154" s="303">
        <v>47913775</v>
      </c>
      <c r="AY154" s="303"/>
      <c r="AZ154" s="303"/>
      <c r="BA154" s="303"/>
      <c r="BB154" s="303"/>
      <c r="BC154" s="63"/>
      <c r="BD154" s="303"/>
      <c r="BE154" s="303"/>
      <c r="BF154" s="303"/>
      <c r="BG154" s="303"/>
      <c r="BH154" s="238"/>
      <c r="BI154" s="229">
        <f t="shared" si="544"/>
        <v>-2933341.4900000021</v>
      </c>
      <c r="BJ154" s="230">
        <f t="shared" si="544"/>
        <v>521156.38999999315</v>
      </c>
      <c r="BK154" s="230">
        <f t="shared" si="544"/>
        <v>5034524.09</v>
      </c>
      <c r="BL154" s="230">
        <f t="shared" si="544"/>
        <v>-1574775.1599999964</v>
      </c>
      <c r="BM154" s="230">
        <f t="shared" si="544"/>
        <v>6214761.0399999991</v>
      </c>
      <c r="BN154" s="230">
        <f t="shared" si="544"/>
        <v>4478163.3699999973</v>
      </c>
      <c r="BO154" s="230">
        <f t="shared" si="544"/>
        <v>1370185.2899999991</v>
      </c>
      <c r="BP154" s="230">
        <f t="shared" si="544"/>
        <v>4116295.0100000016</v>
      </c>
      <c r="BQ154" s="230">
        <f t="shared" si="544"/>
        <v>641558.55999999866</v>
      </c>
      <c r="BR154" s="419">
        <f t="shared" si="544"/>
        <v>-5512174.8200000003</v>
      </c>
      <c r="BS154" s="230">
        <f t="shared" si="545"/>
        <v>4679976.3599999994</v>
      </c>
      <c r="BT154" s="230">
        <f t="shared" si="545"/>
        <v>3427856.6499999985</v>
      </c>
      <c r="BU154" s="230">
        <f t="shared" si="545"/>
        <v>1268519.1300000027</v>
      </c>
      <c r="BV154" s="230">
        <f t="shared" si="545"/>
        <v>3269866.2700000033</v>
      </c>
      <c r="BW154" s="230">
        <f t="shared" si="545"/>
        <v>2598692</v>
      </c>
      <c r="BX154" s="256">
        <f t="shared" si="545"/>
        <v>2900038</v>
      </c>
      <c r="BY154" s="256">
        <f t="shared" si="545"/>
        <v>3012820</v>
      </c>
      <c r="BZ154" s="256">
        <f t="shared" si="545"/>
        <v>-1977742</v>
      </c>
      <c r="CA154" s="256">
        <f t="shared" si="545"/>
        <v>6112769</v>
      </c>
      <c r="CB154" s="212">
        <f t="shared" si="545"/>
        <v>6905192</v>
      </c>
      <c r="CC154" s="212">
        <f t="shared" si="546"/>
        <v>4249824</v>
      </c>
      <c r="CD154" s="397">
        <f t="shared" si="546"/>
        <v>8876616</v>
      </c>
      <c r="CE154" s="212">
        <f t="shared" si="546"/>
        <v>5125834</v>
      </c>
      <c r="CF154" s="212">
        <f t="shared" si="546"/>
        <v>2073909</v>
      </c>
      <c r="CG154" s="212">
        <f t="shared" si="546"/>
        <v>5073115</v>
      </c>
      <c r="CH154" s="212">
        <f t="shared" si="546"/>
        <v>1569863</v>
      </c>
      <c r="CI154" s="212">
        <f t="shared" si="546"/>
        <v>51180</v>
      </c>
      <c r="CJ154" s="212">
        <f t="shared" si="546"/>
        <v>938848</v>
      </c>
      <c r="CK154" s="212">
        <f t="shared" si="546"/>
        <v>-797207</v>
      </c>
      <c r="CL154" s="212">
        <f t="shared" si="546"/>
        <v>5007278</v>
      </c>
      <c r="CM154" s="212">
        <f t="shared" si="547"/>
        <v>8897043</v>
      </c>
      <c r="CN154" s="212">
        <f t="shared" si="547"/>
        <v>-2864633</v>
      </c>
      <c r="CO154" s="212">
        <f t="shared" si="547"/>
        <v>2409603</v>
      </c>
      <c r="CP154" s="397">
        <f t="shared" si="547"/>
        <v>4040521</v>
      </c>
      <c r="CQ154" s="397">
        <f t="shared" si="547"/>
        <v>130016</v>
      </c>
      <c r="CR154" s="397">
        <f t="shared" si="547"/>
        <v>2441799</v>
      </c>
      <c r="CS154" s="348"/>
      <c r="CT154" s="63">
        <f>IF(ISERROR(GETPIVOTDATA("VALUE",'CSS WK pvt'!$I$2,"DT_FILE",CT$8,"CD_CO",CT$6,"TRIM_CAT",TRIM(B154),"TRIM_LINE",A149))=TRUE,0,GETPIVOTDATA("VALUE",'CSS WK pvt'!$I$2,"DT_FILE",CT$8,"CD_CO",CT$6,"TRIM_CAT",TRIM(B154),"TRIM_LINE",A149))</f>
        <v>47913775</v>
      </c>
    </row>
    <row r="155" spans="1:98" s="72" customFormat="1" x14ac:dyDescent="0.3">
      <c r="A155" s="147"/>
      <c r="B155" s="59" t="s">
        <v>42</v>
      </c>
      <c r="C155" s="224">
        <f t="shared" ref="C155:Q155" si="548">SUM(C150:C154)</f>
        <v>192807345.30000001</v>
      </c>
      <c r="D155" s="225">
        <f t="shared" si="548"/>
        <v>164645396.68000001</v>
      </c>
      <c r="E155" s="225">
        <f t="shared" si="548"/>
        <v>148639368.86000001</v>
      </c>
      <c r="F155" s="226">
        <f t="shared" si="548"/>
        <v>163637832.09</v>
      </c>
      <c r="G155" s="225">
        <f t="shared" si="548"/>
        <v>193206163.37000003</v>
      </c>
      <c r="H155" s="226">
        <f t="shared" si="548"/>
        <v>209921264.19</v>
      </c>
      <c r="I155" s="225">
        <f t="shared" si="548"/>
        <v>185466437.66</v>
      </c>
      <c r="J155" s="226">
        <f t="shared" si="548"/>
        <v>154105813.19</v>
      </c>
      <c r="K155" s="225">
        <f t="shared" si="548"/>
        <v>166198773.50999999</v>
      </c>
      <c r="L155" s="227">
        <f t="shared" si="548"/>
        <v>211692532.49000001</v>
      </c>
      <c r="M155" s="226">
        <f t="shared" si="548"/>
        <v>224399775.39999998</v>
      </c>
      <c r="N155" s="226">
        <f t="shared" si="548"/>
        <v>208008990.61999997</v>
      </c>
      <c r="O155" s="226">
        <f t="shared" si="548"/>
        <v>191683967.98000002</v>
      </c>
      <c r="P155" s="226">
        <f t="shared" si="548"/>
        <v>189727084.72999999</v>
      </c>
      <c r="Q155" s="226">
        <f t="shared" si="548"/>
        <v>169285214</v>
      </c>
      <c r="R155" s="226">
        <v>178111651</v>
      </c>
      <c r="S155" s="225">
        <v>231781836</v>
      </c>
      <c r="T155" s="226">
        <v>253983553</v>
      </c>
      <c r="U155" s="228">
        <v>206914236</v>
      </c>
      <c r="V155" s="228">
        <v>169411683</v>
      </c>
      <c r="W155" s="228">
        <f>SUM(W150+W151+W152+W153+W154)</f>
        <v>171258737</v>
      </c>
      <c r="X155" s="227">
        <f>SUM(X150+X151+X152+X153+X154)</f>
        <v>194061734</v>
      </c>
      <c r="Y155" s="228">
        <v>233863485</v>
      </c>
      <c r="Z155" s="228">
        <v>235722965</v>
      </c>
      <c r="AA155" s="228">
        <v>199126183</v>
      </c>
      <c r="AB155" s="228">
        <v>192258908</v>
      </c>
      <c r="AC155" s="228">
        <v>172785493</v>
      </c>
      <c r="AD155" s="228">
        <v>194401756</v>
      </c>
      <c r="AE155" s="228">
        <v>231676663</v>
      </c>
      <c r="AF155" s="228">
        <v>222113122</v>
      </c>
      <c r="AG155" s="228">
        <v>244866497</v>
      </c>
      <c r="AH155" s="228">
        <v>185894700</v>
      </c>
      <c r="AI155" s="228">
        <v>183878178</v>
      </c>
      <c r="AJ155" s="237">
        <v>228452866</v>
      </c>
      <c r="AK155" s="304">
        <v>253272792</v>
      </c>
      <c r="AL155" s="304">
        <v>254739912</v>
      </c>
      <c r="AM155" s="304">
        <v>218535280</v>
      </c>
      <c r="AN155" s="304">
        <v>200582281</v>
      </c>
      <c r="AO155" s="304">
        <v>178458136</v>
      </c>
      <c r="AP155" s="304">
        <v>194084687</v>
      </c>
      <c r="AQ155" s="84">
        <v>239844655</v>
      </c>
      <c r="AR155" s="304">
        <v>271358383</v>
      </c>
      <c r="AS155" s="304">
        <v>272812173</v>
      </c>
      <c r="AT155" s="304">
        <v>185908612</v>
      </c>
      <c r="AU155" s="304">
        <v>195880654</v>
      </c>
      <c r="AV155" s="237">
        <v>292653452</v>
      </c>
      <c r="AW155" s="304">
        <v>306687660</v>
      </c>
      <c r="AX155" s="304">
        <v>80923260</v>
      </c>
      <c r="AY155" s="304"/>
      <c r="AZ155" s="304"/>
      <c r="BA155" s="304"/>
      <c r="BB155" s="304"/>
      <c r="BC155" s="84"/>
      <c r="BD155" s="304"/>
      <c r="BE155" s="304"/>
      <c r="BF155" s="304"/>
      <c r="BG155" s="304"/>
      <c r="BH155" s="237"/>
      <c r="BI155" s="231">
        <f t="shared" ref="BI155:BM155" si="549">SUM(BI150:BI154)</f>
        <v>-1123377.3199999891</v>
      </c>
      <c r="BJ155" s="232">
        <f t="shared" si="549"/>
        <v>25081688.04999999</v>
      </c>
      <c r="BK155" s="232">
        <f t="shared" si="549"/>
        <v>20645845.139999993</v>
      </c>
      <c r="BL155" s="232">
        <f t="shared" si="549"/>
        <v>14473818.91</v>
      </c>
      <c r="BM155" s="232">
        <f t="shared" si="549"/>
        <v>38575672.629999995</v>
      </c>
      <c r="BN155" s="232">
        <f t="shared" ref="BN155:BV155" si="550">SUM(BN150:BN154)</f>
        <v>44062288.810000002</v>
      </c>
      <c r="BO155" s="232">
        <f t="shared" si="550"/>
        <v>21447798.340000004</v>
      </c>
      <c r="BP155" s="232">
        <f t="shared" si="550"/>
        <v>15305869.810000001</v>
      </c>
      <c r="BQ155" s="232">
        <f t="shared" si="550"/>
        <v>5059963.4899999928</v>
      </c>
      <c r="BR155" s="420">
        <f t="shared" si="550"/>
        <v>-17630798.489999995</v>
      </c>
      <c r="BS155" s="232">
        <f t="shared" si="550"/>
        <v>9463709.6000000052</v>
      </c>
      <c r="BT155" s="232">
        <f t="shared" si="550"/>
        <v>27713974.380000006</v>
      </c>
      <c r="BU155" s="232">
        <f t="shared" si="550"/>
        <v>7442215.0199999958</v>
      </c>
      <c r="BV155" s="232">
        <f t="shared" si="550"/>
        <v>2531823.2700000107</v>
      </c>
      <c r="BW155" s="232">
        <f t="shared" ref="BW155:BX155" si="551">SUM(BW150:BW154)</f>
        <v>3500279</v>
      </c>
      <c r="BX155" s="257">
        <f t="shared" si="551"/>
        <v>16290105</v>
      </c>
      <c r="BY155" s="257">
        <f t="shared" ref="BY155:BZ155" si="552">SUM(BY150:BY154)</f>
        <v>-105173</v>
      </c>
      <c r="BZ155" s="257">
        <f t="shared" si="552"/>
        <v>-31870431</v>
      </c>
      <c r="CA155" s="257">
        <f t="shared" ref="CA155:CB155" si="553">SUM(CA150:CA154)</f>
        <v>37952261</v>
      </c>
      <c r="CB155" s="213">
        <f t="shared" si="553"/>
        <v>16483017</v>
      </c>
      <c r="CC155" s="213">
        <f t="shared" ref="CC155:CE155" si="554">SUM(CC150:CC154)</f>
        <v>12619441</v>
      </c>
      <c r="CD155" s="398">
        <f t="shared" si="554"/>
        <v>34391132</v>
      </c>
      <c r="CE155" s="213">
        <f t="shared" si="554"/>
        <v>19409307</v>
      </c>
      <c r="CF155" s="213">
        <f t="shared" ref="CF155:CG155" si="555">SUM(CF150:CF154)</f>
        <v>19016947</v>
      </c>
      <c r="CG155" s="213">
        <f t="shared" si="555"/>
        <v>19409097</v>
      </c>
      <c r="CH155" s="213">
        <f t="shared" ref="CH155" si="556">SUM(CH150:CH154)</f>
        <v>8323373</v>
      </c>
      <c r="CI155" s="213">
        <f t="shared" ref="CI155" si="557">SUM(CI150:CI154)</f>
        <v>5672643</v>
      </c>
      <c r="CJ155" s="213">
        <f t="shared" ref="CJ155" si="558">SUM(CJ150:CJ154)</f>
        <v>-317069</v>
      </c>
      <c r="CK155" s="213">
        <f t="shared" ref="CK155" si="559">SUM(CK150:CK154)</f>
        <v>8167992</v>
      </c>
      <c r="CL155" s="213">
        <f t="shared" ref="CL155" si="560">SUM(CL150:CL154)</f>
        <v>49245261</v>
      </c>
      <c r="CM155" s="213">
        <f t="shared" ref="CM155" si="561">SUM(CM150:CM154)</f>
        <v>27945676</v>
      </c>
      <c r="CN155" s="213">
        <f t="shared" ref="CN155" si="562">SUM(CN150:CN154)</f>
        <v>13912</v>
      </c>
      <c r="CO155" s="213">
        <f t="shared" ref="CO155" si="563">SUM(CO150:CO154)</f>
        <v>12002476</v>
      </c>
      <c r="CP155" s="398">
        <f t="shared" ref="CP155" si="564">SUM(CP150:CP154)</f>
        <v>64200586</v>
      </c>
      <c r="CQ155" s="398">
        <f t="shared" ref="CQ155:CR155" si="565">SUM(CQ150:CQ154)</f>
        <v>53414868</v>
      </c>
      <c r="CR155" s="398">
        <f t="shared" si="565"/>
        <v>-173816652</v>
      </c>
      <c r="CS155" s="349"/>
      <c r="CT155" s="84">
        <f>SUM(CT150:CT154)</f>
        <v>80923260</v>
      </c>
    </row>
    <row r="156" spans="1:98" s="58" customFormat="1" x14ac:dyDescent="0.3">
      <c r="A156" s="146">
        <f>+A149+1</f>
        <v>21</v>
      </c>
      <c r="B156" s="110" t="s">
        <v>345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202"/>
      <c r="V156" s="202"/>
      <c r="W156" s="202"/>
      <c r="X156" s="88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88"/>
      <c r="AK156" s="295"/>
      <c r="AL156" s="295"/>
      <c r="AM156" s="295"/>
      <c r="AN156" s="295"/>
      <c r="AO156" s="295"/>
      <c r="AP156" s="295"/>
      <c r="AQ156" s="89"/>
      <c r="AR156" s="295"/>
      <c r="AS156" s="295"/>
      <c r="AT156" s="295"/>
      <c r="AU156" s="295"/>
      <c r="AV156" s="312"/>
      <c r="AW156" s="295"/>
      <c r="AX156" s="295"/>
      <c r="AY156" s="295"/>
      <c r="AZ156" s="295"/>
      <c r="BA156" s="295"/>
      <c r="BB156" s="295"/>
      <c r="BC156" s="89"/>
      <c r="BD156" s="295"/>
      <c r="BE156" s="295"/>
      <c r="BF156" s="295"/>
      <c r="BG156" s="295"/>
      <c r="BH156" s="312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8"/>
      <c r="BS156" s="431"/>
      <c r="BT156" s="90"/>
      <c r="BU156" s="90"/>
      <c r="BV156" s="90"/>
      <c r="BW156" s="90"/>
      <c r="BX156" s="245"/>
      <c r="BY156" s="245"/>
      <c r="BZ156" s="245"/>
      <c r="CA156" s="245"/>
      <c r="CB156" s="271"/>
      <c r="CC156" s="271"/>
      <c r="CD156" s="388"/>
      <c r="CE156" s="357"/>
      <c r="CF156" s="271"/>
      <c r="CG156" s="271"/>
      <c r="CH156" s="271"/>
      <c r="CI156" s="271"/>
      <c r="CJ156" s="271"/>
      <c r="CK156" s="271"/>
      <c r="CL156" s="271"/>
      <c r="CM156" s="271"/>
      <c r="CN156" s="271"/>
      <c r="CO156" s="271"/>
      <c r="CP156" s="388"/>
      <c r="CQ156" s="388"/>
      <c r="CR156" s="388"/>
      <c r="CS156" s="348"/>
      <c r="CT156" s="89"/>
    </row>
    <row r="157" spans="1:98" s="58" customFormat="1" x14ac:dyDescent="0.3">
      <c r="A157" s="146"/>
      <c r="B157" s="59" t="s">
        <v>37</v>
      </c>
      <c r="C157" s="111"/>
      <c r="D157" s="183">
        <f t="shared" ref="D157:AA157" si="566">(C66+C150+D94-D66-D150)/(C66+C150+D94-D150)</f>
        <v>0.50833385930004771</v>
      </c>
      <c r="E157" s="184">
        <f t="shared" si="566"/>
        <v>0.48844564303899474</v>
      </c>
      <c r="F157" s="184">
        <f t="shared" si="566"/>
        <v>0.47172473383620184</v>
      </c>
      <c r="G157" s="184">
        <f t="shared" si="566"/>
        <v>0.51905484024697013</v>
      </c>
      <c r="H157" s="185">
        <f t="shared" si="566"/>
        <v>0.54236372819462586</v>
      </c>
      <c r="I157" s="184">
        <f t="shared" si="566"/>
        <v>0.52378974332454564</v>
      </c>
      <c r="J157" s="185">
        <f t="shared" si="566"/>
        <v>0.50431756682942308</v>
      </c>
      <c r="K157" s="184">
        <f t="shared" si="566"/>
        <v>0.42353220876551917</v>
      </c>
      <c r="L157" s="186">
        <f t="shared" si="566"/>
        <v>0.47197772241997021</v>
      </c>
      <c r="M157" s="185">
        <f t="shared" si="566"/>
        <v>0.52798482272454106</v>
      </c>
      <c r="N157" s="185">
        <f t="shared" si="566"/>
        <v>0.48255149920616758</v>
      </c>
      <c r="O157" s="185">
        <f t="shared" si="566"/>
        <v>0.46277878057248784</v>
      </c>
      <c r="P157" s="185">
        <f t="shared" si="566"/>
        <v>0.44683091305740175</v>
      </c>
      <c r="Q157" s="185">
        <f t="shared" si="566"/>
        <v>0.41958139580149129</v>
      </c>
      <c r="R157" s="185">
        <f t="shared" si="566"/>
        <v>0.41099957193116304</v>
      </c>
      <c r="S157" s="185">
        <f t="shared" si="566"/>
        <v>0.45010647658336489</v>
      </c>
      <c r="T157" s="185">
        <f t="shared" si="566"/>
        <v>0.47179039678237877</v>
      </c>
      <c r="U157" s="185">
        <f t="shared" si="566"/>
        <v>0.44183112916040673</v>
      </c>
      <c r="V157" s="185">
        <f t="shared" si="566"/>
        <v>0.37241314028959871</v>
      </c>
      <c r="W157" s="185">
        <f t="shared" si="566"/>
        <v>0.40823309520465401</v>
      </c>
      <c r="X157" s="186">
        <f t="shared" si="566"/>
        <v>0.37335596732146065</v>
      </c>
      <c r="Y157" s="185">
        <f t="shared" si="566"/>
        <v>0.38800719427594715</v>
      </c>
      <c r="Z157" s="185">
        <f t="shared" si="566"/>
        <v>0.38711047596755832</v>
      </c>
      <c r="AA157" s="185">
        <f t="shared" si="566"/>
        <v>0.43288665155272704</v>
      </c>
      <c r="AB157" s="185">
        <f t="shared" ref="AB157:AX162" si="567">(AA66+AA150+AB94-AB66-AB150)/(AA66+AA150+AB94-AB150)</f>
        <v>0.34501627213560582</v>
      </c>
      <c r="AC157" s="185">
        <f t="shared" si="567"/>
        <v>0.36042310089458979</v>
      </c>
      <c r="AD157" s="185">
        <f t="shared" si="567"/>
        <v>0.37303430646889024</v>
      </c>
      <c r="AE157" s="185">
        <f t="shared" si="567"/>
        <v>0.42294102796806937</v>
      </c>
      <c r="AF157" s="185">
        <f t="shared" si="567"/>
        <v>0.4587465675574352</v>
      </c>
      <c r="AG157" s="185">
        <f t="shared" si="567"/>
        <v>0.44867578072727055</v>
      </c>
      <c r="AH157" s="185">
        <f t="shared" si="567"/>
        <v>0.43422824466082177</v>
      </c>
      <c r="AI157" s="185">
        <f t="shared" ref="AI157:AX157" si="568">(AH66+AH150+AI94-AI66-AI150)/(AH66+AH150+AI94-AI150)</f>
        <v>0.35721990978955126</v>
      </c>
      <c r="AJ157" s="185">
        <f t="shared" si="568"/>
        <v>0.42645159487165507</v>
      </c>
      <c r="AK157" s="185">
        <f t="shared" si="568"/>
        <v>0.42615789145143851</v>
      </c>
      <c r="AL157" s="185">
        <f t="shared" si="568"/>
        <v>0.43768798515766782</v>
      </c>
      <c r="AM157" s="185">
        <f t="shared" si="568"/>
        <v>0.46552543130867435</v>
      </c>
      <c r="AN157" s="185">
        <f t="shared" si="568"/>
        <v>0.43269733505078101</v>
      </c>
      <c r="AO157" s="185">
        <f t="shared" si="568"/>
        <v>0.4047015770130622</v>
      </c>
      <c r="AP157" s="185">
        <f t="shared" si="568"/>
        <v>0.43726070319029858</v>
      </c>
      <c r="AQ157" s="185">
        <f t="shared" si="568"/>
        <v>0.43080986837093049</v>
      </c>
      <c r="AR157" s="185">
        <f t="shared" si="568"/>
        <v>0.5271279520606551</v>
      </c>
      <c r="AS157" s="185">
        <f t="shared" si="568"/>
        <v>0.48863546295665117</v>
      </c>
      <c r="AT157" s="185">
        <f t="shared" si="568"/>
        <v>0.47116319583306232</v>
      </c>
      <c r="AU157" s="185">
        <f t="shared" si="568"/>
        <v>3.4104574019889096E-2</v>
      </c>
      <c r="AV157" s="185">
        <f t="shared" si="568"/>
        <v>-0.17155998614902396</v>
      </c>
      <c r="AW157" s="185">
        <f t="shared" si="568"/>
        <v>0.13520780220833784</v>
      </c>
      <c r="AX157" s="185">
        <f t="shared" si="568"/>
        <v>0.46143958517406075</v>
      </c>
      <c r="AY157" s="185"/>
      <c r="AZ157" s="185"/>
      <c r="BA157" s="185"/>
      <c r="BB157" s="185"/>
      <c r="BC157" s="185"/>
      <c r="BD157" s="185"/>
      <c r="BE157" s="185"/>
      <c r="BF157" s="185"/>
      <c r="BG157" s="185"/>
      <c r="BH157" s="185"/>
      <c r="BI157" s="111"/>
      <c r="BJ157" s="185">
        <f t="shared" ref="BJ157:BS162" si="569">P157-D157</f>
        <v>-6.1502946242645962E-2</v>
      </c>
      <c r="BK157" s="185">
        <f t="shared" si="569"/>
        <v>-6.8864247237503451E-2</v>
      </c>
      <c r="BL157" s="185">
        <f t="shared" si="569"/>
        <v>-6.0725161905038794E-2</v>
      </c>
      <c r="BM157" s="185">
        <f t="shared" si="569"/>
        <v>-6.8948363663605239E-2</v>
      </c>
      <c r="BN157" s="185">
        <f t="shared" si="569"/>
        <v>-7.0573331412247087E-2</v>
      </c>
      <c r="BO157" s="185">
        <f t="shared" si="569"/>
        <v>-8.195861416413891E-2</v>
      </c>
      <c r="BP157" s="185">
        <f t="shared" si="569"/>
        <v>-0.13190442653982437</v>
      </c>
      <c r="BQ157" s="185">
        <f t="shared" si="569"/>
        <v>-1.5299113560865163E-2</v>
      </c>
      <c r="BR157" s="421">
        <f t="shared" si="569"/>
        <v>-9.8621755098509567E-2</v>
      </c>
      <c r="BS157" s="185">
        <f t="shared" si="569"/>
        <v>-0.1399776284485939</v>
      </c>
      <c r="BT157" s="185">
        <f t="shared" ref="BT157:CC162" si="570">Z157-N157</f>
        <v>-9.5441023238609257E-2</v>
      </c>
      <c r="BU157" s="185">
        <f t="shared" si="570"/>
        <v>-2.9892129019760794E-2</v>
      </c>
      <c r="BV157" s="185">
        <f t="shared" si="570"/>
        <v>-0.10181464092179593</v>
      </c>
      <c r="BW157" s="185">
        <f t="shared" si="570"/>
        <v>-5.9158294906901498E-2</v>
      </c>
      <c r="BX157" s="258">
        <f t="shared" si="570"/>
        <v>-3.7965265462272801E-2</v>
      </c>
      <c r="BY157" s="258">
        <f t="shared" si="570"/>
        <v>-2.7165448615295518E-2</v>
      </c>
      <c r="BZ157" s="258">
        <f t="shared" si="570"/>
        <v>-1.3043829224943571E-2</v>
      </c>
      <c r="CA157" s="258">
        <f t="shared" si="570"/>
        <v>6.844651566863813E-3</v>
      </c>
      <c r="CB157" s="286">
        <f t="shared" si="570"/>
        <v>6.1815104371223062E-2</v>
      </c>
      <c r="CC157" s="288">
        <f t="shared" si="570"/>
        <v>-5.1013185415102746E-2</v>
      </c>
      <c r="CD157" s="400">
        <f t="shared" ref="CD157:CM162" si="571">AJ157-X157</f>
        <v>5.3095627550194424E-2</v>
      </c>
      <c r="CE157" s="288">
        <f t="shared" si="571"/>
        <v>3.8150697175491355E-2</v>
      </c>
      <c r="CF157" s="288">
        <f t="shared" si="571"/>
        <v>5.0577509190109504E-2</v>
      </c>
      <c r="CG157" s="288">
        <f t="shared" si="571"/>
        <v>3.2638779755947311E-2</v>
      </c>
      <c r="CH157" s="288">
        <f t="shared" si="571"/>
        <v>8.768106291517519E-2</v>
      </c>
      <c r="CI157" s="288">
        <f t="shared" si="571"/>
        <v>4.427847611847241E-2</v>
      </c>
      <c r="CJ157" s="288">
        <f t="shared" si="571"/>
        <v>6.4226396721408341E-2</v>
      </c>
      <c r="CK157" s="288">
        <f t="shared" si="571"/>
        <v>7.8688404028611214E-3</v>
      </c>
      <c r="CL157" s="288">
        <f t="shared" si="571"/>
        <v>6.83813845032199E-2</v>
      </c>
      <c r="CM157" s="288">
        <f t="shared" si="571"/>
        <v>3.9959682229380622E-2</v>
      </c>
      <c r="CN157" s="288">
        <f t="shared" ref="CN157:CR162" si="572">AT157-AH157</f>
        <v>3.6934951172240549E-2</v>
      </c>
      <c r="CO157" s="288">
        <f t="shared" si="572"/>
        <v>-0.32311533576966217</v>
      </c>
      <c r="CP157" s="400">
        <f t="shared" si="572"/>
        <v>-0.59801158102067897</v>
      </c>
      <c r="CQ157" s="400">
        <f t="shared" si="572"/>
        <v>-0.29095008924310067</v>
      </c>
      <c r="CR157" s="400">
        <f t="shared" si="572"/>
        <v>2.3751600016392926E-2</v>
      </c>
      <c r="CS157" s="348"/>
      <c r="CT157" s="63">
        <f>IF(ISERROR(GETPIVOTDATA("VALUE",'CRS WK pvt'!$I$2,"DT_FILE",CT$8,"CD_CO",CT$6,"TRIM_CAT",TRIM(B157),"TRIM_LINE",A156))=TRUE,0,GETPIVOTDATA("VALUE",'CRS WK pvt'!$I$2,"DT_FILE",CT$8,"CD_CO",CT$6,"TRIM_CAT",TRIM(B157),"TRIM_LINE",A156))</f>
        <v>0</v>
      </c>
    </row>
    <row r="158" spans="1:98" s="58" customFormat="1" x14ac:dyDescent="0.3">
      <c r="A158" s="146"/>
      <c r="B158" s="59" t="s">
        <v>38</v>
      </c>
      <c r="C158" s="111"/>
      <c r="D158" s="184">
        <f t="shared" ref="D158:AA158" si="573">(C67+C151+D95-D67-D151)/(C67+C151+D95-D151)</f>
        <v>0.16964694494341612</v>
      </c>
      <c r="E158" s="184">
        <f t="shared" si="573"/>
        <v>0.15796110330007282</v>
      </c>
      <c r="F158" s="184">
        <f t="shared" si="573"/>
        <v>0.14863344575139331</v>
      </c>
      <c r="G158" s="184">
        <f t="shared" si="573"/>
        <v>0.15234430332129478</v>
      </c>
      <c r="H158" s="185">
        <f t="shared" si="573"/>
        <v>0.15809233715907064</v>
      </c>
      <c r="I158" s="184">
        <f t="shared" si="573"/>
        <v>0.15612602165117517</v>
      </c>
      <c r="J158" s="185">
        <f t="shared" si="573"/>
        <v>0.16024806450659043</v>
      </c>
      <c r="K158" s="184">
        <f t="shared" si="573"/>
        <v>0.11720664528128168</v>
      </c>
      <c r="L158" s="186">
        <f t="shared" si="573"/>
        <v>0.13259983328284422</v>
      </c>
      <c r="M158" s="185">
        <f t="shared" si="573"/>
        <v>0.15336864960550226</v>
      </c>
      <c r="N158" s="185">
        <f t="shared" si="573"/>
        <v>0.13550663080192921</v>
      </c>
      <c r="O158" s="185">
        <f t="shared" si="573"/>
        <v>0.13798706347785211</v>
      </c>
      <c r="P158" s="185">
        <f t="shared" si="573"/>
        <v>6.6743845583029413E-2</v>
      </c>
      <c r="Q158" s="185">
        <f t="shared" si="573"/>
        <v>0.14649002688010945</v>
      </c>
      <c r="R158" s="185">
        <f t="shared" si="573"/>
        <v>0.13414503084739013</v>
      </c>
      <c r="S158" s="185">
        <f t="shared" si="573"/>
        <v>6.9719029863303403E-2</v>
      </c>
      <c r="T158" s="185">
        <f t="shared" si="573"/>
        <v>0.14542189940273351</v>
      </c>
      <c r="U158" s="185">
        <f t="shared" si="573"/>
        <v>0.14760441353409698</v>
      </c>
      <c r="V158" s="185">
        <f t="shared" si="573"/>
        <v>0.16097462372325697</v>
      </c>
      <c r="W158" s="185">
        <f t="shared" si="573"/>
        <v>5.4606202917977804E-2</v>
      </c>
      <c r="X158" s="186">
        <f t="shared" si="573"/>
        <v>7.3181428548666105E-2</v>
      </c>
      <c r="Y158" s="185">
        <f t="shared" si="573"/>
        <v>0.11988544995235161</v>
      </c>
      <c r="Z158" s="185">
        <f t="shared" si="573"/>
        <v>6.6743472167424073E-2</v>
      </c>
      <c r="AA158" s="185">
        <f t="shared" si="573"/>
        <v>0.1122707310076218</v>
      </c>
      <c r="AB158" s="185">
        <f t="shared" si="567"/>
        <v>0.14187600142281931</v>
      </c>
      <c r="AC158" s="185">
        <f t="shared" si="567"/>
        <v>9.6407514976080286E-2</v>
      </c>
      <c r="AD158" s="185">
        <f t="shared" si="567"/>
        <v>0.10837138367992097</v>
      </c>
      <c r="AE158" s="185">
        <f t="shared" si="567"/>
        <v>9.5073808587442632E-2</v>
      </c>
      <c r="AF158" s="185">
        <f t="shared" si="567"/>
        <v>0.11779063355032048</v>
      </c>
      <c r="AG158" s="185">
        <f t="shared" si="567"/>
        <v>0.14421198230435026</v>
      </c>
      <c r="AH158" s="185">
        <f t="shared" si="567"/>
        <v>0.16847673528869886</v>
      </c>
      <c r="AI158" s="185">
        <f t="shared" si="567"/>
        <v>0.22296991069704664</v>
      </c>
      <c r="AJ158" s="185">
        <f t="shared" si="567"/>
        <v>-4.0729044421587951E-2</v>
      </c>
      <c r="AK158" s="185">
        <f t="shared" si="567"/>
        <v>0.14664566447667199</v>
      </c>
      <c r="AL158" s="185">
        <f t="shared" si="567"/>
        <v>0.13010566371903393</v>
      </c>
      <c r="AM158" s="185">
        <f t="shared" si="567"/>
        <v>0.11585227936029487</v>
      </c>
      <c r="AN158" s="185">
        <f t="shared" si="567"/>
        <v>3.9451423164717982E-2</v>
      </c>
      <c r="AO158" s="185">
        <f t="shared" si="567"/>
        <v>9.9150763679836704E-2</v>
      </c>
      <c r="AP158" s="185">
        <f t="shared" si="567"/>
        <v>0.14627984534447902</v>
      </c>
      <c r="AQ158" s="185">
        <f t="shared" si="567"/>
        <v>0.15524237490167189</v>
      </c>
      <c r="AR158" s="185">
        <f t="shared" si="567"/>
        <v>0.17793903677341874</v>
      </c>
      <c r="AS158" s="185">
        <f t="shared" si="567"/>
        <v>0.11710722144129529</v>
      </c>
      <c r="AT158" s="185">
        <f t="shared" si="567"/>
        <v>0.14203111091406409</v>
      </c>
      <c r="AU158" s="185">
        <f t="shared" si="567"/>
        <v>1.4991389098019928E-2</v>
      </c>
      <c r="AV158" s="185">
        <f t="shared" si="567"/>
        <v>3.788102191471316E-2</v>
      </c>
      <c r="AW158" s="185">
        <f t="shared" si="567"/>
        <v>-0.1550644285102499</v>
      </c>
      <c r="AX158" s="185">
        <f t="shared" si="567"/>
        <v>0.1506189789506979</v>
      </c>
      <c r="AY158" s="185"/>
      <c r="AZ158" s="185"/>
      <c r="BA158" s="185"/>
      <c r="BB158" s="185"/>
      <c r="BC158" s="185"/>
      <c r="BD158" s="185"/>
      <c r="BE158" s="185"/>
      <c r="BF158" s="185"/>
      <c r="BG158" s="185"/>
      <c r="BH158" s="185"/>
      <c r="BI158" s="111"/>
      <c r="BJ158" s="185">
        <f t="shared" si="569"/>
        <v>-0.1029030993603867</v>
      </c>
      <c r="BK158" s="185">
        <f t="shared" si="569"/>
        <v>-1.1471076419963366E-2</v>
      </c>
      <c r="BL158" s="185">
        <f t="shared" si="569"/>
        <v>-1.4488414904003183E-2</v>
      </c>
      <c r="BM158" s="185">
        <f t="shared" si="569"/>
        <v>-8.262527345799138E-2</v>
      </c>
      <c r="BN158" s="185">
        <f t="shared" si="569"/>
        <v>-1.2670437756337138E-2</v>
      </c>
      <c r="BO158" s="185">
        <f t="shared" si="569"/>
        <v>-8.5216081170781943E-3</v>
      </c>
      <c r="BP158" s="185">
        <f t="shared" si="569"/>
        <v>7.2655921666653356E-4</v>
      </c>
      <c r="BQ158" s="185">
        <f t="shared" si="569"/>
        <v>-6.2600442363303865E-2</v>
      </c>
      <c r="BR158" s="421">
        <f t="shared" si="569"/>
        <v>-5.9418404734178115E-2</v>
      </c>
      <c r="BS158" s="185">
        <f t="shared" si="569"/>
        <v>-3.348319965315065E-2</v>
      </c>
      <c r="BT158" s="185">
        <f t="shared" si="570"/>
        <v>-6.8763158634505134E-2</v>
      </c>
      <c r="BU158" s="185">
        <f t="shared" si="570"/>
        <v>-2.5716332470230308E-2</v>
      </c>
      <c r="BV158" s="185">
        <f t="shared" si="570"/>
        <v>7.5132155839789896E-2</v>
      </c>
      <c r="BW158" s="185">
        <f t="shared" si="570"/>
        <v>-5.0082511904029167E-2</v>
      </c>
      <c r="BX158" s="258">
        <f t="shared" si="570"/>
        <v>-2.577364716746916E-2</v>
      </c>
      <c r="BY158" s="258">
        <f t="shared" si="570"/>
        <v>2.5354778724139229E-2</v>
      </c>
      <c r="BZ158" s="258">
        <f t="shared" si="570"/>
        <v>-2.7631265852413031E-2</v>
      </c>
      <c r="CA158" s="258">
        <f t="shared" si="570"/>
        <v>-3.392431229746723E-3</v>
      </c>
      <c r="CB158" s="286">
        <f t="shared" si="570"/>
        <v>7.5021115654418935E-3</v>
      </c>
      <c r="CC158" s="288">
        <f t="shared" si="570"/>
        <v>0.16836370777906884</v>
      </c>
      <c r="CD158" s="400">
        <f t="shared" si="571"/>
        <v>-0.11391047297025406</v>
      </c>
      <c r="CE158" s="288">
        <f t="shared" si="571"/>
        <v>2.6760214524320383E-2</v>
      </c>
      <c r="CF158" s="288">
        <f t="shared" si="571"/>
        <v>6.3362191551609853E-2</v>
      </c>
      <c r="CG158" s="288">
        <f t="shared" si="571"/>
        <v>3.5815483526730613E-3</v>
      </c>
      <c r="CH158" s="288">
        <f t="shared" si="571"/>
        <v>-0.10242457825810133</v>
      </c>
      <c r="CI158" s="288">
        <f t="shared" si="571"/>
        <v>2.7432487037564179E-3</v>
      </c>
      <c r="CJ158" s="288">
        <f t="shared" si="571"/>
        <v>3.7908461664558052E-2</v>
      </c>
      <c r="CK158" s="288">
        <f t="shared" si="571"/>
        <v>6.016856631422926E-2</v>
      </c>
      <c r="CL158" s="288">
        <f t="shared" si="571"/>
        <v>6.0148403223098265E-2</v>
      </c>
      <c r="CM158" s="288">
        <f t="shared" si="571"/>
        <v>-2.7104760863054966E-2</v>
      </c>
      <c r="CN158" s="288">
        <f t="shared" si="572"/>
        <v>-2.6445624374634769E-2</v>
      </c>
      <c r="CO158" s="288">
        <f t="shared" si="572"/>
        <v>-0.20797852159902672</v>
      </c>
      <c r="CP158" s="400">
        <f t="shared" si="572"/>
        <v>7.8610066336301104E-2</v>
      </c>
      <c r="CQ158" s="400">
        <f t="shared" si="572"/>
        <v>-0.30171009298692186</v>
      </c>
      <c r="CR158" s="400">
        <f t="shared" si="572"/>
        <v>2.051331523166397E-2</v>
      </c>
      <c r="CS158" s="282"/>
      <c r="CT158" s="63">
        <f>IF(ISERROR(GETPIVOTDATA("VALUE",'CRS WK pvt'!$I$2,"DT_FILE",CT$8,"CD_CO",CT$6,"TRIM_CAT",TRIM(B158),"TRIM_LINE",A156))=TRUE,0,GETPIVOTDATA("VALUE",'CRS WK pvt'!$I$2,"DT_FILE",CT$8,"CD_CO",CT$6,"TRIM_CAT",TRIM(B158),"TRIM_LINE",A156))</f>
        <v>0</v>
      </c>
    </row>
    <row r="159" spans="1:98" s="58" customFormat="1" x14ac:dyDescent="0.3">
      <c r="A159" s="146"/>
      <c r="B159" s="59" t="s">
        <v>39</v>
      </c>
      <c r="C159" s="111"/>
      <c r="D159" s="184">
        <f t="shared" ref="D159:AA159" si="574">(C68+C152+D96-D68-D152)/(C68+C152+D96-D152)</f>
        <v>0.78614974426539397</v>
      </c>
      <c r="E159" s="184">
        <f t="shared" si="574"/>
        <v>0.81423396240345225</v>
      </c>
      <c r="F159" s="184">
        <f t="shared" si="574"/>
        <v>0.79251563294324057</v>
      </c>
      <c r="G159" s="184">
        <f t="shared" si="574"/>
        <v>0.80402139759511881</v>
      </c>
      <c r="H159" s="185">
        <f t="shared" si="574"/>
        <v>0.80337875881114551</v>
      </c>
      <c r="I159" s="184">
        <f t="shared" si="574"/>
        <v>0.79606860911024213</v>
      </c>
      <c r="J159" s="185">
        <f t="shared" si="574"/>
        <v>0.7993062522406823</v>
      </c>
      <c r="K159" s="184">
        <f t="shared" si="574"/>
        <v>0.73402703735626973</v>
      </c>
      <c r="L159" s="186">
        <f t="shared" si="574"/>
        <v>0.75397767158147699</v>
      </c>
      <c r="M159" s="185">
        <f t="shared" si="574"/>
        <v>0.80981538346930215</v>
      </c>
      <c r="N159" s="185">
        <f t="shared" si="574"/>
        <v>0.77767454602502839</v>
      </c>
      <c r="O159" s="185">
        <f t="shared" si="574"/>
        <v>0.75491020110147367</v>
      </c>
      <c r="P159" s="185">
        <f t="shared" si="574"/>
        <v>0.63614389462160736</v>
      </c>
      <c r="Q159" s="185">
        <f t="shared" si="574"/>
        <v>0.67082235779258481</v>
      </c>
      <c r="R159" s="185">
        <f t="shared" si="574"/>
        <v>0.64671500178752495</v>
      </c>
      <c r="S159" s="185">
        <f t="shared" si="574"/>
        <v>0.66533755909971382</v>
      </c>
      <c r="T159" s="185">
        <f t="shared" si="574"/>
        <v>0.68314973967820447</v>
      </c>
      <c r="U159" s="185">
        <f t="shared" si="574"/>
        <v>0.69822824861777122</v>
      </c>
      <c r="V159" s="185">
        <f t="shared" si="574"/>
        <v>0.70223389315181994</v>
      </c>
      <c r="W159" s="185">
        <f t="shared" si="574"/>
        <v>0.67256491304103072</v>
      </c>
      <c r="X159" s="186">
        <f t="shared" si="574"/>
        <v>0.64684279406888101</v>
      </c>
      <c r="Y159" s="185">
        <f t="shared" si="574"/>
        <v>0.64723758392948882</v>
      </c>
      <c r="Z159" s="185">
        <f t="shared" si="574"/>
        <v>0.65195824699315907</v>
      </c>
      <c r="AA159" s="185">
        <f t="shared" si="574"/>
        <v>0.72142970724079147</v>
      </c>
      <c r="AB159" s="185">
        <f t="shared" si="567"/>
        <v>0.66084515319945925</v>
      </c>
      <c r="AC159" s="185">
        <f t="shared" si="567"/>
        <v>0.65177768948838022</v>
      </c>
      <c r="AD159" s="185">
        <f t="shared" si="567"/>
        <v>0.65000051949030035</v>
      </c>
      <c r="AE159" s="185">
        <f t="shared" si="567"/>
        <v>0.69524152919642723</v>
      </c>
      <c r="AF159" s="185">
        <f t="shared" si="567"/>
        <v>0.67983522989415079</v>
      </c>
      <c r="AG159" s="185">
        <f t="shared" si="567"/>
        <v>0.66251228889013258</v>
      </c>
      <c r="AH159" s="185">
        <f t="shared" si="567"/>
        <v>0.6515586761686758</v>
      </c>
      <c r="AI159" s="185">
        <f t="shared" si="567"/>
        <v>0.6126628420772956</v>
      </c>
      <c r="AJ159" s="185">
        <f t="shared" si="567"/>
        <v>0.67110240579389957</v>
      </c>
      <c r="AK159" s="185">
        <f t="shared" si="567"/>
        <v>0.62961799730953505</v>
      </c>
      <c r="AL159" s="185">
        <f t="shared" si="567"/>
        <v>0.677334226429817</v>
      </c>
      <c r="AM159" s="185">
        <f t="shared" si="567"/>
        <v>0.70065960134755567</v>
      </c>
      <c r="AN159" s="185">
        <f t="shared" si="567"/>
        <v>0.66465951116795674</v>
      </c>
      <c r="AO159" s="185">
        <f t="shared" si="567"/>
        <v>0.6479730210022957</v>
      </c>
      <c r="AP159" s="185">
        <f t="shared" si="567"/>
        <v>0.65439485037175171</v>
      </c>
      <c r="AQ159" s="185">
        <f t="shared" si="567"/>
        <v>0.66101620536372696</v>
      </c>
      <c r="AR159" s="185">
        <f t="shared" si="567"/>
        <v>0.71589192100262178</v>
      </c>
      <c r="AS159" s="185">
        <f t="shared" si="567"/>
        <v>0.69201017257878539</v>
      </c>
      <c r="AT159" s="185">
        <f t="shared" si="567"/>
        <v>0.69168940415402447</v>
      </c>
      <c r="AU159" s="185">
        <f t="shared" si="567"/>
        <v>0.11749961896750409</v>
      </c>
      <c r="AV159" s="185">
        <f t="shared" si="567"/>
        <v>-4.2833795135462822E-2</v>
      </c>
      <c r="AW159" s="185">
        <f t="shared" si="567"/>
        <v>0.29390253010260792</v>
      </c>
      <c r="AX159" s="185">
        <f t="shared" si="567"/>
        <v>0.69280273689308303</v>
      </c>
      <c r="AY159" s="185"/>
      <c r="AZ159" s="185"/>
      <c r="BA159" s="185"/>
      <c r="BB159" s="185"/>
      <c r="BC159" s="185"/>
      <c r="BD159" s="185"/>
      <c r="BE159" s="185"/>
      <c r="BF159" s="185"/>
      <c r="BG159" s="185"/>
      <c r="BH159" s="185"/>
      <c r="BI159" s="111"/>
      <c r="BJ159" s="185">
        <f t="shared" si="569"/>
        <v>-0.1500058496437866</v>
      </c>
      <c r="BK159" s="185">
        <f t="shared" si="569"/>
        <v>-0.14341160461086744</v>
      </c>
      <c r="BL159" s="185">
        <f t="shared" si="569"/>
        <v>-0.14580063115571562</v>
      </c>
      <c r="BM159" s="185">
        <f t="shared" si="569"/>
        <v>-0.138683838495405</v>
      </c>
      <c r="BN159" s="185">
        <f t="shared" si="569"/>
        <v>-0.12022901913294104</v>
      </c>
      <c r="BO159" s="185">
        <f t="shared" si="569"/>
        <v>-9.7840360492470912E-2</v>
      </c>
      <c r="BP159" s="185">
        <f t="shared" si="569"/>
        <v>-9.7072359088862359E-2</v>
      </c>
      <c r="BQ159" s="185">
        <f t="shared" si="569"/>
        <v>-6.1462124315239008E-2</v>
      </c>
      <c r="BR159" s="421">
        <f t="shared" si="569"/>
        <v>-0.10713487751259598</v>
      </c>
      <c r="BS159" s="185">
        <f t="shared" si="569"/>
        <v>-0.16257779953981333</v>
      </c>
      <c r="BT159" s="185">
        <f t="shared" si="570"/>
        <v>-0.12571629903186932</v>
      </c>
      <c r="BU159" s="185">
        <f t="shared" si="570"/>
        <v>-3.3480493860682192E-2</v>
      </c>
      <c r="BV159" s="185">
        <f t="shared" si="570"/>
        <v>2.4701258577851881E-2</v>
      </c>
      <c r="BW159" s="185">
        <f t="shared" si="570"/>
        <v>-1.9044668304204593E-2</v>
      </c>
      <c r="BX159" s="258">
        <f t="shared" si="570"/>
        <v>3.285517702775409E-3</v>
      </c>
      <c r="BY159" s="258">
        <f t="shared" si="570"/>
        <v>2.9903970096713417E-2</v>
      </c>
      <c r="BZ159" s="258">
        <f t="shared" si="570"/>
        <v>-3.3145097840536764E-3</v>
      </c>
      <c r="CA159" s="258">
        <f t="shared" si="570"/>
        <v>-3.5715959727638635E-2</v>
      </c>
      <c r="CB159" s="286">
        <f t="shared" si="570"/>
        <v>-5.0675216983144145E-2</v>
      </c>
      <c r="CC159" s="288">
        <f t="shared" si="570"/>
        <v>-5.9902070963735121E-2</v>
      </c>
      <c r="CD159" s="400">
        <f t="shared" si="571"/>
        <v>2.4259611725018559E-2</v>
      </c>
      <c r="CE159" s="288">
        <f t="shared" si="571"/>
        <v>-1.7619586619953775E-2</v>
      </c>
      <c r="CF159" s="288">
        <f t="shared" si="571"/>
        <v>2.5375979436657925E-2</v>
      </c>
      <c r="CG159" s="288">
        <f t="shared" si="571"/>
        <v>-2.0770105893235802E-2</v>
      </c>
      <c r="CH159" s="288">
        <f t="shared" si="571"/>
        <v>3.8143579684974949E-3</v>
      </c>
      <c r="CI159" s="288">
        <f t="shared" si="571"/>
        <v>-3.804668486084517E-3</v>
      </c>
      <c r="CJ159" s="288">
        <f t="shared" si="571"/>
        <v>4.3943308814513582E-3</v>
      </c>
      <c r="CK159" s="288">
        <f t="shared" si="571"/>
        <v>-3.4225323832700272E-2</v>
      </c>
      <c r="CL159" s="288">
        <f t="shared" si="571"/>
        <v>3.6056691108470984E-2</v>
      </c>
      <c r="CM159" s="288">
        <f t="shared" si="571"/>
        <v>2.9497883688652804E-2</v>
      </c>
      <c r="CN159" s="288">
        <f t="shared" si="572"/>
        <v>4.0130727985348669E-2</v>
      </c>
      <c r="CO159" s="288">
        <f t="shared" si="572"/>
        <v>-0.49516322310979149</v>
      </c>
      <c r="CP159" s="400">
        <f t="shared" si="572"/>
        <v>-0.71393620092936239</v>
      </c>
      <c r="CQ159" s="400">
        <f t="shared" si="572"/>
        <v>-0.33571546720692713</v>
      </c>
      <c r="CR159" s="400">
        <f t="shared" si="572"/>
        <v>1.5468510463266028E-2</v>
      </c>
      <c r="CS159" s="282"/>
      <c r="CT159" s="63">
        <f>IF(ISERROR(GETPIVOTDATA("VALUE",'CRS WK pvt'!$I$2,"DT_FILE",CT$8,"CD_CO",CT$6,"TRIM_CAT",TRIM(B159),"TRIM_LINE",A156))=TRUE,0,GETPIVOTDATA("VALUE",'CRS WK pvt'!$I$2,"DT_FILE",CT$8,"CD_CO",CT$6,"TRIM_CAT",TRIM(B159),"TRIM_LINE",A156))</f>
        <v>0</v>
      </c>
    </row>
    <row r="160" spans="1:98" s="58" customFormat="1" x14ac:dyDescent="0.3">
      <c r="A160" s="146"/>
      <c r="B160" s="59" t="s">
        <v>40</v>
      </c>
      <c r="C160" s="111"/>
      <c r="D160" s="184">
        <f t="shared" ref="D160:AA160" si="575">(C69+C153+D97-D69-D153)/(C69+C153+D97-D153)</f>
        <v>0.83133147084208825</v>
      </c>
      <c r="E160" s="184">
        <f t="shared" si="575"/>
        <v>0.85655724191658988</v>
      </c>
      <c r="F160" s="184">
        <f t="shared" si="575"/>
        <v>0.8293378896821002</v>
      </c>
      <c r="G160" s="184">
        <f t="shared" si="575"/>
        <v>0.84054330431992463</v>
      </c>
      <c r="H160" s="185">
        <f t="shared" si="575"/>
        <v>0.83766601294117959</v>
      </c>
      <c r="I160" s="184">
        <f t="shared" si="575"/>
        <v>0.83624075064831471</v>
      </c>
      <c r="J160" s="185">
        <f t="shared" si="575"/>
        <v>0.82951589456217611</v>
      </c>
      <c r="K160" s="184">
        <f t="shared" si="575"/>
        <v>0.79381404379861731</v>
      </c>
      <c r="L160" s="186">
        <f t="shared" si="575"/>
        <v>0.78724035925305125</v>
      </c>
      <c r="M160" s="185">
        <f t="shared" si="575"/>
        <v>0.85206280582654104</v>
      </c>
      <c r="N160" s="185">
        <f t="shared" si="575"/>
        <v>0.82373606058347715</v>
      </c>
      <c r="O160" s="185">
        <f t="shared" si="575"/>
        <v>0.81061422215078127</v>
      </c>
      <c r="P160" s="185">
        <f t="shared" si="575"/>
        <v>0.68454730355128102</v>
      </c>
      <c r="Q160" s="185">
        <f t="shared" si="575"/>
        <v>0.73118418079300751</v>
      </c>
      <c r="R160" s="185">
        <f t="shared" si="575"/>
        <v>0.70364209074641615</v>
      </c>
      <c r="S160" s="185">
        <f t="shared" si="575"/>
        <v>0.7886438588463841</v>
      </c>
      <c r="T160" s="185">
        <f t="shared" si="575"/>
        <v>0.8051190335196956</v>
      </c>
      <c r="U160" s="185">
        <f t="shared" si="575"/>
        <v>0.79153096950841573</v>
      </c>
      <c r="V160" s="185">
        <f t="shared" si="575"/>
        <v>0.77930301432142635</v>
      </c>
      <c r="W160" s="185">
        <f t="shared" si="575"/>
        <v>0.78357989119887894</v>
      </c>
      <c r="X160" s="186">
        <f t="shared" si="575"/>
        <v>0.73980902855435182</v>
      </c>
      <c r="Y160" s="185">
        <f t="shared" si="575"/>
        <v>0.71789452422410316</v>
      </c>
      <c r="Z160" s="185">
        <f t="shared" si="575"/>
        <v>0.7213473987734943</v>
      </c>
      <c r="AA160" s="185">
        <f t="shared" si="575"/>
        <v>0.78265915647456419</v>
      </c>
      <c r="AB160" s="185">
        <f t="shared" si="567"/>
        <v>0.76440752983629678</v>
      </c>
      <c r="AC160" s="185">
        <f t="shared" si="567"/>
        <v>0.7483963037528425</v>
      </c>
      <c r="AD160" s="185">
        <f t="shared" si="567"/>
        <v>0.73787126142983783</v>
      </c>
      <c r="AE160" s="185">
        <f t="shared" si="567"/>
        <v>0.73073230431538605</v>
      </c>
      <c r="AF160" s="185">
        <f t="shared" si="567"/>
        <v>0.77183690585217168</v>
      </c>
      <c r="AG160" s="185">
        <f t="shared" si="567"/>
        <v>0.73901557574572774</v>
      </c>
      <c r="AH160" s="185">
        <f t="shared" si="567"/>
        <v>0.6865296926047243</v>
      </c>
      <c r="AI160" s="185">
        <f t="shared" si="567"/>
        <v>0.67343614138429175</v>
      </c>
      <c r="AJ160" s="185">
        <f t="shared" si="567"/>
        <v>0.69895864643561834</v>
      </c>
      <c r="AK160" s="185">
        <f t="shared" si="567"/>
        <v>0.66462349671252841</v>
      </c>
      <c r="AL160" s="185">
        <f t="shared" si="567"/>
        <v>0.72665709627354225</v>
      </c>
      <c r="AM160" s="185">
        <f t="shared" si="567"/>
        <v>0.76020995128511359</v>
      </c>
      <c r="AN160" s="185">
        <f t="shared" si="567"/>
        <v>0.75551218588747782</v>
      </c>
      <c r="AO160" s="185">
        <f t="shared" si="567"/>
        <v>0.72593856347887853</v>
      </c>
      <c r="AP160" s="185">
        <f t="shared" si="567"/>
        <v>0.72933915619622181</v>
      </c>
      <c r="AQ160" s="185">
        <f t="shared" si="567"/>
        <v>0.71928958811021848</v>
      </c>
      <c r="AR160" s="185">
        <f t="shared" si="567"/>
        <v>0.76159468706617761</v>
      </c>
      <c r="AS160" s="185">
        <f t="shared" si="567"/>
        <v>0.75315466713728085</v>
      </c>
      <c r="AT160" s="185">
        <f t="shared" si="567"/>
        <v>0.73567189938319755</v>
      </c>
      <c r="AU160" s="185">
        <f t="shared" si="567"/>
        <v>0.27562148040925605</v>
      </c>
      <c r="AV160" s="185">
        <f t="shared" si="567"/>
        <v>0.26443606748101678</v>
      </c>
      <c r="AW160" s="185">
        <f t="shared" si="567"/>
        <v>0.30317895962209246</v>
      </c>
      <c r="AX160" s="185">
        <f t="shared" si="567"/>
        <v>0.30770768019937311</v>
      </c>
      <c r="AY160" s="185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11"/>
      <c r="BJ160" s="185">
        <f t="shared" si="569"/>
        <v>-0.14678416729080723</v>
      </c>
      <c r="BK160" s="185">
        <f t="shared" si="569"/>
        <v>-0.12537306112358237</v>
      </c>
      <c r="BL160" s="185">
        <f t="shared" si="569"/>
        <v>-0.12569579893568406</v>
      </c>
      <c r="BM160" s="185">
        <f t="shared" si="569"/>
        <v>-5.1899445473540529E-2</v>
      </c>
      <c r="BN160" s="185">
        <f t="shared" si="569"/>
        <v>-3.254697942148399E-2</v>
      </c>
      <c r="BO160" s="185">
        <f t="shared" si="569"/>
        <v>-4.4709781139898985E-2</v>
      </c>
      <c r="BP160" s="185">
        <f t="shared" si="569"/>
        <v>-5.0212880240749769E-2</v>
      </c>
      <c r="BQ160" s="185">
        <f t="shared" si="569"/>
        <v>-1.0234152599738366E-2</v>
      </c>
      <c r="BR160" s="421">
        <f t="shared" si="569"/>
        <v>-4.7431330698699425E-2</v>
      </c>
      <c r="BS160" s="185">
        <f t="shared" si="569"/>
        <v>-0.13416828160243788</v>
      </c>
      <c r="BT160" s="185">
        <f t="shared" si="570"/>
        <v>-0.10238866180998285</v>
      </c>
      <c r="BU160" s="185">
        <f t="shared" si="570"/>
        <v>-2.7955065676217083E-2</v>
      </c>
      <c r="BV160" s="185">
        <f t="shared" si="570"/>
        <v>7.9860226285015767E-2</v>
      </c>
      <c r="BW160" s="185">
        <f t="shared" si="570"/>
        <v>1.7212122959834986E-2</v>
      </c>
      <c r="BX160" s="258">
        <f t="shared" si="570"/>
        <v>3.4229170683421684E-2</v>
      </c>
      <c r="BY160" s="258">
        <f t="shared" si="570"/>
        <v>-5.7911554530998055E-2</v>
      </c>
      <c r="BZ160" s="258">
        <f t="shared" si="570"/>
        <v>-3.328212766752392E-2</v>
      </c>
      <c r="CA160" s="258">
        <f t="shared" si="570"/>
        <v>-5.251539376268799E-2</v>
      </c>
      <c r="CB160" s="286">
        <f t="shared" si="570"/>
        <v>-9.2773321716702051E-2</v>
      </c>
      <c r="CC160" s="288">
        <f t="shared" si="570"/>
        <v>-0.11014374981458719</v>
      </c>
      <c r="CD160" s="400">
        <f t="shared" si="571"/>
        <v>-4.0850382118733486E-2</v>
      </c>
      <c r="CE160" s="288">
        <f t="shared" si="571"/>
        <v>-5.3271027511574753E-2</v>
      </c>
      <c r="CF160" s="288">
        <f t="shared" si="571"/>
        <v>5.3096975000479496E-3</v>
      </c>
      <c r="CG160" s="288">
        <f t="shared" si="571"/>
        <v>-2.2449205189450594E-2</v>
      </c>
      <c r="CH160" s="288">
        <f t="shared" si="571"/>
        <v>-8.8953439488189678E-3</v>
      </c>
      <c r="CI160" s="288">
        <f t="shared" si="571"/>
        <v>-2.2457740273963966E-2</v>
      </c>
      <c r="CJ160" s="288">
        <f t="shared" si="571"/>
        <v>-8.5321052336160275E-3</v>
      </c>
      <c r="CK160" s="288">
        <f t="shared" si="571"/>
        <v>-1.1442716205167569E-2</v>
      </c>
      <c r="CL160" s="288">
        <f t="shared" si="571"/>
        <v>-1.0242218785994073E-2</v>
      </c>
      <c r="CM160" s="288">
        <f t="shared" si="571"/>
        <v>1.4139091391553116E-2</v>
      </c>
      <c r="CN160" s="288">
        <f t="shared" si="572"/>
        <v>4.9142206778473252E-2</v>
      </c>
      <c r="CO160" s="288">
        <f t="shared" si="572"/>
        <v>-0.39781466097503571</v>
      </c>
      <c r="CP160" s="400">
        <f t="shared" si="572"/>
        <v>-0.43452257895460156</v>
      </c>
      <c r="CQ160" s="400">
        <f t="shared" si="572"/>
        <v>-0.36144453709043595</v>
      </c>
      <c r="CR160" s="400">
        <f t="shared" si="572"/>
        <v>-0.41894941607416913</v>
      </c>
      <c r="CS160" s="282"/>
      <c r="CT160" s="63">
        <f>IF(ISERROR(GETPIVOTDATA("VALUE",'CRS WK pvt'!$I$2,"DT_FILE",CT$8,"CD_CO",CT$6,"TRIM_CAT",TRIM(B160),"TRIM_LINE",A156))=TRUE,0,GETPIVOTDATA("VALUE",'CRS WK pvt'!$I$2,"DT_FILE",CT$8,"CD_CO",CT$6,"TRIM_CAT",TRIM(B160),"TRIM_LINE",A156))</f>
        <v>0</v>
      </c>
    </row>
    <row r="161" spans="1:98" s="58" customFormat="1" x14ac:dyDescent="0.3">
      <c r="A161" s="146"/>
      <c r="B161" s="59" t="s">
        <v>41</v>
      </c>
      <c r="C161" s="111"/>
      <c r="D161" s="184">
        <f t="shared" ref="D161:AA161" si="576">(C70+C154+D98-D70-D154)/(C70+C154+D98-D154)</f>
        <v>0.85288789492434613</v>
      </c>
      <c r="E161" s="184">
        <f t="shared" si="576"/>
        <v>0.85922293142760109</v>
      </c>
      <c r="F161" s="184">
        <f t="shared" si="576"/>
        <v>0.83651896881154297</v>
      </c>
      <c r="G161" s="184">
        <f t="shared" si="576"/>
        <v>0.86192073187901386</v>
      </c>
      <c r="H161" s="185">
        <f t="shared" si="576"/>
        <v>0.84850253094815031</v>
      </c>
      <c r="I161" s="184">
        <f t="shared" si="576"/>
        <v>0.84358349188611859</v>
      </c>
      <c r="J161" s="185">
        <f t="shared" si="576"/>
        <v>0.87859965378669802</v>
      </c>
      <c r="K161" s="184">
        <f t="shared" si="576"/>
        <v>0.79942619476121513</v>
      </c>
      <c r="L161" s="186">
        <f t="shared" si="576"/>
        <v>0.83943597367875455</v>
      </c>
      <c r="M161" s="185">
        <f t="shared" si="576"/>
        <v>0.83939085313547823</v>
      </c>
      <c r="N161" s="185">
        <f t="shared" si="576"/>
        <v>0.80393213639382288</v>
      </c>
      <c r="O161" s="185">
        <f t="shared" si="576"/>
        <v>0.79749715048140346</v>
      </c>
      <c r="P161" s="185">
        <f t="shared" si="576"/>
        <v>0.75242218762138413</v>
      </c>
      <c r="Q161" s="185">
        <f t="shared" si="576"/>
        <v>0.72758485943767259</v>
      </c>
      <c r="R161" s="185">
        <f t="shared" si="576"/>
        <v>0.73802474539627738</v>
      </c>
      <c r="S161" s="185">
        <f t="shared" si="576"/>
        <v>0.75601795555316198</v>
      </c>
      <c r="T161" s="185">
        <f t="shared" si="576"/>
        <v>0.76777521555268369</v>
      </c>
      <c r="U161" s="185">
        <f t="shared" si="576"/>
        <v>0.79873440134244467</v>
      </c>
      <c r="V161" s="185">
        <f t="shared" si="576"/>
        <v>0.80825098944842</v>
      </c>
      <c r="W161" s="185">
        <f t="shared" si="576"/>
        <v>0.76742116889620038</v>
      </c>
      <c r="X161" s="186">
        <f t="shared" si="576"/>
        <v>0.7779523405480353</v>
      </c>
      <c r="Y161" s="185">
        <f t="shared" si="576"/>
        <v>0.72415308379264931</v>
      </c>
      <c r="Z161" s="185">
        <f t="shared" si="576"/>
        <v>0.76293443558901897</v>
      </c>
      <c r="AA161" s="185">
        <f t="shared" si="576"/>
        <v>0.83739959831138855</v>
      </c>
      <c r="AB161" s="185">
        <f t="shared" si="567"/>
        <v>0.77302193279690257</v>
      </c>
      <c r="AC161" s="185">
        <f t="shared" si="567"/>
        <v>0.79309002596056632</v>
      </c>
      <c r="AD161" s="185">
        <f t="shared" si="567"/>
        <v>0.77976946215799048</v>
      </c>
      <c r="AE161" s="185">
        <f t="shared" si="567"/>
        <v>0.76120066852517732</v>
      </c>
      <c r="AF161" s="185">
        <f t="shared" si="567"/>
        <v>0.81035232023112214</v>
      </c>
      <c r="AG161" s="185">
        <f t="shared" si="567"/>
        <v>0.79645528668249455</v>
      </c>
      <c r="AH161" s="185">
        <f t="shared" si="567"/>
        <v>0.68601800210107111</v>
      </c>
      <c r="AI161" s="185">
        <f t="shared" si="567"/>
        <v>0.69705089964909595</v>
      </c>
      <c r="AJ161" s="185">
        <f t="shared" si="567"/>
        <v>0.74785612338243457</v>
      </c>
      <c r="AK161" s="185">
        <f t="shared" si="567"/>
        <v>0.64567927941003078</v>
      </c>
      <c r="AL161" s="185">
        <f t="shared" si="567"/>
        <v>0.7256840485280619</v>
      </c>
      <c r="AM161" s="185">
        <f t="shared" si="567"/>
        <v>0.7515123658883005</v>
      </c>
      <c r="AN161" s="185">
        <f t="shared" si="567"/>
        <v>0.74438165392335853</v>
      </c>
      <c r="AO161" s="185">
        <f t="shared" si="567"/>
        <v>0.73253588401116398</v>
      </c>
      <c r="AP161" s="185">
        <f t="shared" si="567"/>
        <v>0.74920705014917588</v>
      </c>
      <c r="AQ161" s="185">
        <f t="shared" si="567"/>
        <v>0.70879693188262483</v>
      </c>
      <c r="AR161" s="185">
        <f t="shared" si="567"/>
        <v>0.77659368963560549</v>
      </c>
      <c r="AS161" s="185">
        <f t="shared" si="567"/>
        <v>0.75395690911734004</v>
      </c>
      <c r="AT161" s="185">
        <f t="shared" si="567"/>
        <v>0.75136991446620993</v>
      </c>
      <c r="AU161" s="185">
        <f t="shared" si="567"/>
        <v>0.1726208625679333</v>
      </c>
      <c r="AV161" s="185">
        <f t="shared" si="567"/>
        <v>9.5655249958940286E-2</v>
      </c>
      <c r="AW161" s="185">
        <f t="shared" si="567"/>
        <v>0.29197876118428429</v>
      </c>
      <c r="AX161" s="185">
        <f t="shared" si="567"/>
        <v>0.23776995049907343</v>
      </c>
      <c r="AY161" s="185"/>
      <c r="AZ161" s="185"/>
      <c r="BA161" s="185"/>
      <c r="BB161" s="185"/>
      <c r="BC161" s="185"/>
      <c r="BD161" s="185"/>
      <c r="BE161" s="185"/>
      <c r="BF161" s="185"/>
      <c r="BG161" s="185"/>
      <c r="BH161" s="185"/>
      <c r="BI161" s="111"/>
      <c r="BJ161" s="185">
        <f t="shared" si="569"/>
        <v>-0.100465707302962</v>
      </c>
      <c r="BK161" s="185">
        <f t="shared" si="569"/>
        <v>-0.1316380719899285</v>
      </c>
      <c r="BL161" s="185">
        <f t="shared" si="569"/>
        <v>-9.8494223415265592E-2</v>
      </c>
      <c r="BM161" s="185">
        <f t="shared" si="569"/>
        <v>-0.10590277632585188</v>
      </c>
      <c r="BN161" s="185">
        <f t="shared" si="569"/>
        <v>-8.0727315395466626E-2</v>
      </c>
      <c r="BO161" s="185">
        <f t="shared" si="569"/>
        <v>-4.484909054367392E-2</v>
      </c>
      <c r="BP161" s="185">
        <f t="shared" si="569"/>
        <v>-7.0348664338278022E-2</v>
      </c>
      <c r="BQ161" s="185">
        <f t="shared" si="569"/>
        <v>-3.2005025865014747E-2</v>
      </c>
      <c r="BR161" s="421">
        <f t="shared" si="569"/>
        <v>-6.1483633130719251E-2</v>
      </c>
      <c r="BS161" s="185">
        <f t="shared" si="569"/>
        <v>-0.11523776934282892</v>
      </c>
      <c r="BT161" s="185">
        <f t="shared" si="570"/>
        <v>-4.0997700804803916E-2</v>
      </c>
      <c r="BU161" s="185">
        <f t="shared" si="570"/>
        <v>3.9902447829985088E-2</v>
      </c>
      <c r="BV161" s="185">
        <f t="shared" si="570"/>
        <v>2.0599745175518436E-2</v>
      </c>
      <c r="BW161" s="185">
        <f t="shared" si="570"/>
        <v>6.5505166522893732E-2</v>
      </c>
      <c r="BX161" s="258">
        <f t="shared" si="570"/>
        <v>4.1744716761713097E-2</v>
      </c>
      <c r="BY161" s="258">
        <f t="shared" si="570"/>
        <v>5.1827129720153353E-3</v>
      </c>
      <c r="BZ161" s="258">
        <f t="shared" si="570"/>
        <v>4.2577104678438449E-2</v>
      </c>
      <c r="CA161" s="258">
        <f t="shared" si="570"/>
        <v>-2.2791146599501211E-3</v>
      </c>
      <c r="CB161" s="286">
        <f t="shared" si="570"/>
        <v>-0.12223298734734889</v>
      </c>
      <c r="CC161" s="288">
        <f t="shared" si="570"/>
        <v>-7.0370269247104433E-2</v>
      </c>
      <c r="CD161" s="400">
        <f t="shared" si="571"/>
        <v>-3.0096217165600736E-2</v>
      </c>
      <c r="CE161" s="288">
        <f t="shared" si="571"/>
        <v>-7.8473804382618528E-2</v>
      </c>
      <c r="CF161" s="288">
        <f t="shared" si="571"/>
        <v>-3.7250387060957069E-2</v>
      </c>
      <c r="CG161" s="288">
        <f t="shared" si="571"/>
        <v>-8.5887232423088045E-2</v>
      </c>
      <c r="CH161" s="288">
        <f t="shared" si="571"/>
        <v>-2.8640278873544034E-2</v>
      </c>
      <c r="CI161" s="288">
        <f t="shared" si="571"/>
        <v>-6.055414194940234E-2</v>
      </c>
      <c r="CJ161" s="288">
        <f t="shared" si="571"/>
        <v>-3.0562412008814599E-2</v>
      </c>
      <c r="CK161" s="288">
        <f t="shared" si="571"/>
        <v>-5.240373664255249E-2</v>
      </c>
      <c r="CL161" s="288">
        <f t="shared" si="571"/>
        <v>-3.3758630595516648E-2</v>
      </c>
      <c r="CM161" s="288">
        <f t="shared" si="571"/>
        <v>-4.249837756515451E-2</v>
      </c>
      <c r="CN161" s="288">
        <f t="shared" si="572"/>
        <v>6.535191236513882E-2</v>
      </c>
      <c r="CO161" s="288">
        <f t="shared" si="572"/>
        <v>-0.52443003708116265</v>
      </c>
      <c r="CP161" s="400">
        <f t="shared" si="572"/>
        <v>-0.65220087342349431</v>
      </c>
      <c r="CQ161" s="400">
        <f t="shared" si="572"/>
        <v>-0.3537005182257465</v>
      </c>
      <c r="CR161" s="400">
        <f t="shared" si="572"/>
        <v>-0.48791409802898844</v>
      </c>
      <c r="CS161" s="282"/>
      <c r="CT161" s="63">
        <f>IF(ISERROR(GETPIVOTDATA("VALUE",'CRS WK pvt'!$I$2,"DT_FILE",CT$8,"CD_CO",CT$6,"TRIM_CAT",TRIM(B161),"TRIM_LINE",A156))=TRUE,0,GETPIVOTDATA("VALUE",'CRS WK pvt'!$I$2,"DT_FILE",CT$8,"CD_CO",CT$6,"TRIM_CAT",TRIM(B161),"TRIM_LINE",A156))</f>
        <v>0</v>
      </c>
    </row>
    <row r="162" spans="1:98" s="72" customFormat="1" ht="15" thickBot="1" x14ac:dyDescent="0.35">
      <c r="A162" s="147"/>
      <c r="B162" s="112" t="s">
        <v>42</v>
      </c>
      <c r="C162" s="113"/>
      <c r="D162" s="187">
        <f t="shared" ref="D162:AA162" si="577">(C71+C155+D99-D71-D155)/(C71+C155+D99-D155)</f>
        <v>0.56443258813095887</v>
      </c>
      <c r="E162" s="187">
        <f t="shared" si="577"/>
        <v>0.56075971135964442</v>
      </c>
      <c r="F162" s="187">
        <f t="shared" si="577"/>
        <v>0.52863750219125083</v>
      </c>
      <c r="G162" s="187">
        <f t="shared" si="577"/>
        <v>0.57079279322973575</v>
      </c>
      <c r="H162" s="188">
        <f t="shared" si="577"/>
        <v>0.57877199787810185</v>
      </c>
      <c r="I162" s="187">
        <f t="shared" si="577"/>
        <v>0.56714890916693483</v>
      </c>
      <c r="J162" s="188">
        <f t="shared" si="577"/>
        <v>0.564204810050837</v>
      </c>
      <c r="K162" s="187">
        <f t="shared" si="577"/>
        <v>0.47795421049473225</v>
      </c>
      <c r="L162" s="189">
        <f t="shared" si="577"/>
        <v>0.51830681983226834</v>
      </c>
      <c r="M162" s="188">
        <f t="shared" si="577"/>
        <v>0.57332491548616915</v>
      </c>
      <c r="N162" s="188">
        <f t="shared" si="577"/>
        <v>0.52510581954441682</v>
      </c>
      <c r="O162" s="188">
        <f t="shared" si="577"/>
        <v>0.51572608828317668</v>
      </c>
      <c r="P162" s="188">
        <f t="shared" si="577"/>
        <v>0.46080392031655765</v>
      </c>
      <c r="Q162" s="188">
        <f t="shared" si="577"/>
        <v>0.46170336691635477</v>
      </c>
      <c r="R162" s="188">
        <f t="shared" si="577"/>
        <v>0.44958425417388936</v>
      </c>
      <c r="S162" s="188">
        <f t="shared" si="577"/>
        <v>0.47800592087811128</v>
      </c>
      <c r="T162" s="188">
        <f t="shared" si="577"/>
        <v>0.50715685503899854</v>
      </c>
      <c r="U162" s="188">
        <f t="shared" si="577"/>
        <v>0.49297572624286534</v>
      </c>
      <c r="V162" s="188">
        <f t="shared" si="577"/>
        <v>0.45862160589220602</v>
      </c>
      <c r="W162" s="188">
        <f t="shared" si="577"/>
        <v>0.45393147854248123</v>
      </c>
      <c r="X162" s="189">
        <f t="shared" si="577"/>
        <v>0.42327210993671677</v>
      </c>
      <c r="Y162" s="188">
        <f t="shared" si="577"/>
        <v>0.42411907420934808</v>
      </c>
      <c r="Z162" s="188">
        <f t="shared" si="577"/>
        <v>0.42612980699444042</v>
      </c>
      <c r="AA162" s="188">
        <f t="shared" si="577"/>
        <v>0.48474577461105889</v>
      </c>
      <c r="AB162" s="188">
        <f t="shared" si="567"/>
        <v>0.41334396934654272</v>
      </c>
      <c r="AC162" s="188">
        <f t="shared" si="567"/>
        <v>0.41438664813953491</v>
      </c>
      <c r="AD162" s="188">
        <f t="shared" si="567"/>
        <v>0.42225259068049642</v>
      </c>
      <c r="AE162" s="188">
        <f t="shared" si="567"/>
        <v>0.45167241573324829</v>
      </c>
      <c r="AF162" s="188">
        <f t="shared" si="567"/>
        <v>0.48548575907020375</v>
      </c>
      <c r="AG162" s="188">
        <f t="shared" si="567"/>
        <v>0.47546452050259513</v>
      </c>
      <c r="AH162" s="188">
        <f>(AG71+AG155+AH99-AH71-AH155)/(AG71+AG155+AH99-AH155)</f>
        <v>0.45654836867499049</v>
      </c>
      <c r="AI162" s="188">
        <f>(AH71+AH155+AI99-AI71-AI155)/(AH71+AH155+AI99-AI155)</f>
        <v>0.4296591953702843</v>
      </c>
      <c r="AJ162" s="188">
        <f t="shared" ref="AJ162:AX162" si="578">(AI71+AI155+AJ99-AJ71-AJ155)/(AI71+AI155+AJ99-AJ155)</f>
        <v>0.4467552376280885</v>
      </c>
      <c r="AK162" s="188">
        <f t="shared" si="578"/>
        <v>0.44622057579211449</v>
      </c>
      <c r="AL162" s="188">
        <f t="shared" si="578"/>
        <v>0.47967756696011643</v>
      </c>
      <c r="AM162" s="188">
        <f t="shared" si="578"/>
        <v>0.50360111948175279</v>
      </c>
      <c r="AN162" s="188">
        <f t="shared" si="578"/>
        <v>0.45913692054741223</v>
      </c>
      <c r="AO162" s="188">
        <f t="shared" si="578"/>
        <v>0.43846872241353263</v>
      </c>
      <c r="AP162" s="188">
        <f t="shared" si="578"/>
        <v>0.46741293410979035</v>
      </c>
      <c r="AQ162" s="188">
        <f t="shared" si="578"/>
        <v>0.46095013411815045</v>
      </c>
      <c r="AR162" s="188">
        <f t="shared" si="578"/>
        <v>0.54445359761383549</v>
      </c>
      <c r="AS162" s="188">
        <f t="shared" si="578"/>
        <v>0.51120411400584087</v>
      </c>
      <c r="AT162" s="188">
        <f t="shared" si="578"/>
        <v>0.50238241081862667</v>
      </c>
      <c r="AU162" s="188">
        <f t="shared" si="578"/>
        <v>6.1804834210602323E-2</v>
      </c>
      <c r="AV162" s="188">
        <f t="shared" si="578"/>
        <v>-5.1601421339450025E-2</v>
      </c>
      <c r="AW162" s="188">
        <f t="shared" si="578"/>
        <v>0.10975847433335466</v>
      </c>
      <c r="AX162" s="188">
        <f t="shared" si="578"/>
        <v>0.40990731448320183</v>
      </c>
      <c r="AY162" s="188"/>
      <c r="AZ162" s="188"/>
      <c r="BA162" s="188"/>
      <c r="BB162" s="188"/>
      <c r="BC162" s="188"/>
      <c r="BD162" s="188"/>
      <c r="BE162" s="188"/>
      <c r="BF162" s="188"/>
      <c r="BG162" s="188"/>
      <c r="BH162" s="188"/>
      <c r="BI162" s="113"/>
      <c r="BJ162" s="188">
        <f t="shared" si="569"/>
        <v>-0.10362866781440122</v>
      </c>
      <c r="BK162" s="188">
        <f t="shared" si="569"/>
        <v>-9.9056344443289646E-2</v>
      </c>
      <c r="BL162" s="188">
        <f t="shared" si="569"/>
        <v>-7.9053248017361466E-2</v>
      </c>
      <c r="BM162" s="188">
        <f t="shared" si="569"/>
        <v>-9.2786872351624472E-2</v>
      </c>
      <c r="BN162" s="188">
        <f t="shared" si="569"/>
        <v>-7.1615142839103307E-2</v>
      </c>
      <c r="BO162" s="188">
        <f t="shared" si="569"/>
        <v>-7.4173182924069492E-2</v>
      </c>
      <c r="BP162" s="188">
        <f t="shared" si="569"/>
        <v>-0.10558320415863098</v>
      </c>
      <c r="BQ162" s="188">
        <f t="shared" si="569"/>
        <v>-2.402273195225102E-2</v>
      </c>
      <c r="BR162" s="422">
        <f t="shared" si="569"/>
        <v>-9.5034709895551572E-2</v>
      </c>
      <c r="BS162" s="188">
        <f t="shared" si="569"/>
        <v>-0.14920584127682107</v>
      </c>
      <c r="BT162" s="188">
        <f t="shared" si="570"/>
        <v>-9.89760125499764E-2</v>
      </c>
      <c r="BU162" s="188">
        <f t="shared" si="570"/>
        <v>-3.0980313672117787E-2</v>
      </c>
      <c r="BV162" s="188">
        <f t="shared" si="570"/>
        <v>-4.745995097001493E-2</v>
      </c>
      <c r="BW162" s="188">
        <f t="shared" si="570"/>
        <v>-4.7316718776819866E-2</v>
      </c>
      <c r="BX162" s="259">
        <f t="shared" si="570"/>
        <v>-2.7331663493392944E-2</v>
      </c>
      <c r="BY162" s="259">
        <f t="shared" si="570"/>
        <v>-2.633350514486299E-2</v>
      </c>
      <c r="BZ162" s="259">
        <f t="shared" si="570"/>
        <v>-2.1671095968794796E-2</v>
      </c>
      <c r="CA162" s="259">
        <f t="shared" si="570"/>
        <v>-1.7511205740270208E-2</v>
      </c>
      <c r="CB162" s="287">
        <f t="shared" si="570"/>
        <v>-2.0732372172155289E-3</v>
      </c>
      <c r="CC162" s="289">
        <f t="shared" si="570"/>
        <v>-2.4272283172196929E-2</v>
      </c>
      <c r="CD162" s="401">
        <f t="shared" si="571"/>
        <v>2.348312769137173E-2</v>
      </c>
      <c r="CE162" s="289">
        <f t="shared" si="571"/>
        <v>2.2101501582766414E-2</v>
      </c>
      <c r="CF162" s="289">
        <f t="shared" si="571"/>
        <v>5.3547759965676012E-2</v>
      </c>
      <c r="CG162" s="289">
        <f t="shared" si="571"/>
        <v>1.8855344870693902E-2</v>
      </c>
      <c r="CH162" s="289">
        <f t="shared" si="571"/>
        <v>4.5792951200869514E-2</v>
      </c>
      <c r="CI162" s="289">
        <f t="shared" si="571"/>
        <v>2.4082074273997722E-2</v>
      </c>
      <c r="CJ162" s="289">
        <f t="shared" si="571"/>
        <v>4.5160343429293925E-2</v>
      </c>
      <c r="CK162" s="289">
        <f t="shared" si="571"/>
        <v>9.2777183849021561E-3</v>
      </c>
      <c r="CL162" s="289">
        <f t="shared" si="571"/>
        <v>5.8967838543631745E-2</v>
      </c>
      <c r="CM162" s="289">
        <f t="shared" si="571"/>
        <v>3.5739593503245737E-2</v>
      </c>
      <c r="CN162" s="289">
        <f t="shared" si="572"/>
        <v>4.5834042143636178E-2</v>
      </c>
      <c r="CO162" s="289">
        <f t="shared" si="572"/>
        <v>-0.36785436115968195</v>
      </c>
      <c r="CP162" s="401">
        <f t="shared" si="572"/>
        <v>-0.4983566589675385</v>
      </c>
      <c r="CQ162" s="401">
        <f t="shared" si="572"/>
        <v>-0.33646210145875982</v>
      </c>
      <c r="CR162" s="401">
        <f t="shared" si="572"/>
        <v>-6.9770252476914596E-2</v>
      </c>
      <c r="CS162" s="283"/>
      <c r="CT162" s="115">
        <f t="shared" ref="CT162" si="579">SUM(CT157:CT161)</f>
        <v>0</v>
      </c>
    </row>
    <row r="163" spans="1:98" ht="15" thickTop="1" x14ac:dyDescent="0.3">
      <c r="A163" s="146"/>
    </row>
    <row r="164" spans="1:98" x14ac:dyDescent="0.3">
      <c r="B164" s="1" t="s">
        <v>24</v>
      </c>
    </row>
    <row r="165" spans="1:98" x14ac:dyDescent="0.3">
      <c r="B165" s="30" t="s">
        <v>341</v>
      </c>
    </row>
    <row r="166" spans="1:98" x14ac:dyDescent="0.3">
      <c r="B166" s="2" t="s">
        <v>316</v>
      </c>
    </row>
    <row r="168" spans="1:98" x14ac:dyDescent="0.3">
      <c r="B168" s="31" t="s">
        <v>23</v>
      </c>
    </row>
    <row r="169" spans="1:98" x14ac:dyDescent="0.3">
      <c r="B169" s="2" t="s">
        <v>25</v>
      </c>
    </row>
    <row r="170" spans="1:98" x14ac:dyDescent="0.3">
      <c r="B170" s="2" t="s">
        <v>26</v>
      </c>
    </row>
    <row r="171" spans="1:98" x14ac:dyDescent="0.3">
      <c r="B171" s="2" t="s">
        <v>27</v>
      </c>
    </row>
    <row r="172" spans="1:98" x14ac:dyDescent="0.3">
      <c r="B172" s="2" t="s">
        <v>28</v>
      </c>
    </row>
  </sheetData>
  <mergeCells count="11">
    <mergeCell ref="B1:BJ1"/>
    <mergeCell ref="Y7:AJ7"/>
    <mergeCell ref="M7:X7"/>
    <mergeCell ref="C7:L7"/>
    <mergeCell ref="AK7:AV7"/>
    <mergeCell ref="BI7:CR7"/>
    <mergeCell ref="AW7:BH7"/>
    <mergeCell ref="CE6:CP6"/>
    <mergeCell ref="BS6:CD6"/>
    <mergeCell ref="BI6:BR6"/>
    <mergeCell ref="CQ6:CR6"/>
  </mergeCells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CT172"/>
  <sheetViews>
    <sheetView zoomScale="99" zoomScaleNormal="99" workbookViewId="0">
      <pane xSplit="2" ySplit="8" topLeftCell="C9" activePane="bottomRight" state="frozen"/>
      <selection activeCell="D6" sqref="D6"/>
      <selection pane="topRight" activeCell="D6" sqref="D6"/>
      <selection pane="bottomLeft" activeCell="D6" sqref="D6"/>
      <selection pane="bottomRight" activeCell="C9" sqref="C9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80" customWidth="1"/>
    <col min="71" max="81" width="13.77734375" style="2" customWidth="1"/>
    <col min="82" max="82" width="13.77734375" style="380" customWidth="1"/>
    <col min="83" max="93" width="13.77734375" style="2" customWidth="1"/>
    <col min="94" max="94" width="13.77734375" style="380" customWidth="1"/>
    <col min="95" max="95" width="13.77734375" style="281" customWidth="1"/>
    <col min="96" max="96" width="17.109375" style="2" customWidth="1"/>
    <col min="97" max="97" width="4.109375" style="281" customWidth="1"/>
    <col min="98" max="98" width="13.77734375" style="2" hidden="1" customWidth="1"/>
    <col min="99" max="16384" width="9.21875" style="2"/>
  </cols>
  <sheetData>
    <row r="1" spans="1:98" ht="15.6" thickTop="1" thickBot="1" x14ac:dyDescent="0.35">
      <c r="B1" s="451" t="s">
        <v>17</v>
      </c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2"/>
      <c r="AH1" s="452"/>
      <c r="AI1" s="452"/>
      <c r="AJ1" s="452"/>
      <c r="AK1" s="452"/>
      <c r="AL1" s="452"/>
      <c r="AM1" s="452"/>
      <c r="AN1" s="452"/>
      <c r="AO1" s="452"/>
      <c r="AP1" s="452"/>
      <c r="AQ1" s="452"/>
      <c r="AR1" s="452"/>
      <c r="AS1" s="452"/>
      <c r="AT1" s="452"/>
      <c r="AU1" s="452"/>
      <c r="AV1" s="452"/>
      <c r="AW1" s="452"/>
      <c r="AX1" s="452"/>
      <c r="AY1" s="452"/>
      <c r="AZ1" s="452"/>
      <c r="BA1" s="452"/>
      <c r="BB1" s="452"/>
      <c r="BC1" s="452"/>
      <c r="BD1" s="452"/>
      <c r="BE1" s="452"/>
      <c r="BF1" s="452"/>
      <c r="BG1" s="452"/>
      <c r="BH1" s="452"/>
      <c r="BI1" s="452"/>
      <c r="BJ1" s="452"/>
      <c r="BK1" s="32"/>
      <c r="BL1" s="32"/>
      <c r="BM1" s="32"/>
      <c r="BN1" s="32"/>
      <c r="BO1" s="32"/>
      <c r="BP1" s="32"/>
      <c r="BQ1" s="32"/>
      <c r="BR1" s="424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4"/>
      <c r="CE1" s="263"/>
      <c r="CF1" s="263"/>
      <c r="CG1" s="263"/>
      <c r="CH1" s="263"/>
      <c r="CI1" s="263"/>
      <c r="CJ1" s="263"/>
      <c r="CK1" s="263"/>
      <c r="CL1" s="263"/>
      <c r="CM1" s="263"/>
      <c r="CN1" s="263"/>
      <c r="CO1" s="263"/>
      <c r="CP1" s="379"/>
      <c r="CQ1" s="263"/>
      <c r="CR1" s="263"/>
      <c r="CS1" s="263"/>
    </row>
    <row r="2" spans="1:98" ht="27.6" customHeight="1" thickTop="1" x14ac:dyDescent="0.3">
      <c r="B2" s="4" t="s">
        <v>310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T2" s="8"/>
    </row>
    <row r="3" spans="1:98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T3" s="11"/>
    </row>
    <row r="4" spans="1:98" ht="27.6" customHeight="1" x14ac:dyDescent="0.3">
      <c r="B4" s="4" t="s">
        <v>1</v>
      </c>
      <c r="C4" s="13" t="s">
        <v>682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T4" s="11"/>
    </row>
    <row r="5" spans="1:98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T5" s="11"/>
    </row>
    <row r="6" spans="1:98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59">
        <v>2020</v>
      </c>
      <c r="BJ6" s="460"/>
      <c r="BK6" s="460"/>
      <c r="BL6" s="460"/>
      <c r="BM6" s="460"/>
      <c r="BN6" s="460"/>
      <c r="BO6" s="460"/>
      <c r="BP6" s="460"/>
      <c r="BQ6" s="460"/>
      <c r="BR6" s="461"/>
      <c r="BS6" s="464">
        <v>2021</v>
      </c>
      <c r="BT6" s="465"/>
      <c r="BU6" s="465"/>
      <c r="BV6" s="465"/>
      <c r="BW6" s="465"/>
      <c r="BX6" s="465"/>
      <c r="BY6" s="465"/>
      <c r="BZ6" s="465"/>
      <c r="CA6" s="465"/>
      <c r="CB6" s="465"/>
      <c r="CC6" s="465"/>
      <c r="CD6" s="466"/>
      <c r="CE6" s="464">
        <v>2022</v>
      </c>
      <c r="CF6" s="465"/>
      <c r="CG6" s="465"/>
      <c r="CH6" s="465"/>
      <c r="CI6" s="465"/>
      <c r="CJ6" s="465"/>
      <c r="CK6" s="465"/>
      <c r="CL6" s="465"/>
      <c r="CM6" s="465"/>
      <c r="CN6" s="465"/>
      <c r="CO6" s="465"/>
      <c r="CP6" s="466"/>
      <c r="CQ6" s="467">
        <v>2023</v>
      </c>
      <c r="CR6" s="468"/>
      <c r="CT6" s="23">
        <v>4</v>
      </c>
    </row>
    <row r="7" spans="1:98" s="3" customFormat="1" ht="15" thickBot="1" x14ac:dyDescent="0.35">
      <c r="A7" s="145"/>
      <c r="B7" s="25"/>
      <c r="C7" s="455">
        <v>2019</v>
      </c>
      <c r="D7" s="453"/>
      <c r="E7" s="453"/>
      <c r="F7" s="453"/>
      <c r="G7" s="453"/>
      <c r="H7" s="453"/>
      <c r="I7" s="453"/>
      <c r="J7" s="453"/>
      <c r="K7" s="453"/>
      <c r="L7" s="454"/>
      <c r="M7" s="455">
        <v>2020</v>
      </c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4"/>
      <c r="Y7" s="453">
        <v>2021</v>
      </c>
      <c r="Z7" s="453"/>
      <c r="AA7" s="453"/>
      <c r="AB7" s="453"/>
      <c r="AC7" s="453"/>
      <c r="AD7" s="453"/>
      <c r="AE7" s="453"/>
      <c r="AF7" s="453"/>
      <c r="AG7" s="453"/>
      <c r="AH7" s="453"/>
      <c r="AI7" s="453"/>
      <c r="AJ7" s="454"/>
      <c r="AK7" s="455">
        <v>2022</v>
      </c>
      <c r="AL7" s="453"/>
      <c r="AM7" s="453"/>
      <c r="AN7" s="453"/>
      <c r="AO7" s="453"/>
      <c r="AP7" s="453"/>
      <c r="AQ7" s="453"/>
      <c r="AR7" s="453"/>
      <c r="AS7" s="453"/>
      <c r="AT7" s="453"/>
      <c r="AU7" s="453"/>
      <c r="AV7" s="454"/>
      <c r="AW7" s="455">
        <v>2023</v>
      </c>
      <c r="AX7" s="453"/>
      <c r="AY7" s="453"/>
      <c r="AZ7" s="453"/>
      <c r="BA7" s="453"/>
      <c r="BB7" s="453"/>
      <c r="BC7" s="453"/>
      <c r="BD7" s="453"/>
      <c r="BE7" s="453"/>
      <c r="BF7" s="453"/>
      <c r="BG7" s="453"/>
      <c r="BH7" s="454"/>
      <c r="BI7" s="455" t="s">
        <v>347</v>
      </c>
      <c r="BJ7" s="453"/>
      <c r="BK7" s="453"/>
      <c r="BL7" s="453"/>
      <c r="BM7" s="453"/>
      <c r="BN7" s="453"/>
      <c r="BO7" s="453"/>
      <c r="BP7" s="453"/>
      <c r="BQ7" s="453"/>
      <c r="BR7" s="453"/>
      <c r="BS7" s="453"/>
      <c r="BT7" s="453"/>
      <c r="BU7" s="453"/>
      <c r="BV7" s="453"/>
      <c r="BW7" s="453"/>
      <c r="BX7" s="453"/>
      <c r="BY7" s="453"/>
      <c r="BZ7" s="453"/>
      <c r="CA7" s="453"/>
      <c r="CB7" s="453"/>
      <c r="CC7" s="453"/>
      <c r="CD7" s="453"/>
      <c r="CE7" s="453"/>
      <c r="CF7" s="453"/>
      <c r="CG7" s="453"/>
      <c r="CH7" s="453"/>
      <c r="CI7" s="453"/>
      <c r="CJ7" s="453"/>
      <c r="CK7" s="453"/>
      <c r="CL7" s="453"/>
      <c r="CM7" s="453"/>
      <c r="CN7" s="453"/>
      <c r="CO7" s="453"/>
      <c r="CP7" s="453"/>
      <c r="CQ7" s="453"/>
      <c r="CR7" s="454"/>
      <c r="CS7" s="330"/>
      <c r="CT7" s="279" t="s">
        <v>97</v>
      </c>
    </row>
    <row r="8" spans="1:98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8" t="s">
        <v>8</v>
      </c>
      <c r="P8" s="28" t="s">
        <v>9</v>
      </c>
      <c r="Q8" s="178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8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6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6" t="s">
        <v>5</v>
      </c>
      <c r="BI8" s="27" t="s">
        <v>646</v>
      </c>
      <c r="BJ8" s="28" t="s">
        <v>645</v>
      </c>
      <c r="BK8" s="28" t="s">
        <v>644</v>
      </c>
      <c r="BL8" s="28" t="s">
        <v>643</v>
      </c>
      <c r="BM8" s="28" t="s">
        <v>642</v>
      </c>
      <c r="BN8" s="28" t="s">
        <v>641</v>
      </c>
      <c r="BO8" s="215" t="s">
        <v>640</v>
      </c>
      <c r="BP8" s="215" t="s">
        <v>639</v>
      </c>
      <c r="BQ8" s="215" t="s">
        <v>638</v>
      </c>
      <c r="BR8" s="425" t="s">
        <v>637</v>
      </c>
      <c r="BS8" s="423" t="s">
        <v>636</v>
      </c>
      <c r="BT8" s="215" t="s">
        <v>635</v>
      </c>
      <c r="BU8" s="215" t="s">
        <v>634</v>
      </c>
      <c r="BV8" s="215" t="s">
        <v>633</v>
      </c>
      <c r="BW8" s="215" t="s">
        <v>632</v>
      </c>
      <c r="BX8" s="215" t="s">
        <v>631</v>
      </c>
      <c r="BY8" s="215" t="s">
        <v>647</v>
      </c>
      <c r="BZ8" s="215" t="s">
        <v>651</v>
      </c>
      <c r="CA8" s="215" t="s">
        <v>653</v>
      </c>
      <c r="CB8" s="215" t="s">
        <v>658</v>
      </c>
      <c r="CC8" s="215" t="s">
        <v>659</v>
      </c>
      <c r="CD8" s="425" t="s">
        <v>660</v>
      </c>
      <c r="CE8" s="423" t="s">
        <v>668</v>
      </c>
      <c r="CF8" s="331" t="s">
        <v>670</v>
      </c>
      <c r="CG8" s="331" t="s">
        <v>671</v>
      </c>
      <c r="CH8" s="346" t="s">
        <v>673</v>
      </c>
      <c r="CI8" s="346" t="s">
        <v>672</v>
      </c>
      <c r="CJ8" s="346" t="s">
        <v>674</v>
      </c>
      <c r="CK8" s="346" t="s">
        <v>675</v>
      </c>
      <c r="CL8" s="346" t="s">
        <v>677</v>
      </c>
      <c r="CM8" s="346" t="s">
        <v>677</v>
      </c>
      <c r="CN8" s="346" t="s">
        <v>676</v>
      </c>
      <c r="CO8" s="346" t="s">
        <v>678</v>
      </c>
      <c r="CP8" s="402" t="s">
        <v>679</v>
      </c>
      <c r="CQ8" s="346" t="s">
        <v>680</v>
      </c>
      <c r="CR8" s="346" t="s">
        <v>681</v>
      </c>
      <c r="CS8" s="347"/>
      <c r="CT8" s="280">
        <v>44989</v>
      </c>
    </row>
    <row r="9" spans="1:98" s="58" customFormat="1" x14ac:dyDescent="0.3">
      <c r="A9" s="146">
        <v>1</v>
      </c>
      <c r="B9" s="52" t="s">
        <v>13</v>
      </c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6"/>
      <c r="V9" s="196"/>
      <c r="W9" s="196"/>
      <c r="X9" s="55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55"/>
      <c r="AK9" s="290"/>
      <c r="AL9" s="290"/>
      <c r="AM9" s="290"/>
      <c r="AN9" s="290"/>
      <c r="AO9" s="290"/>
      <c r="AP9" s="290"/>
      <c r="AQ9" s="56"/>
      <c r="AR9" s="290"/>
      <c r="AS9" s="290"/>
      <c r="AT9" s="290"/>
      <c r="AU9" s="290"/>
      <c r="AV9" s="307"/>
      <c r="AW9" s="290"/>
      <c r="AX9" s="290"/>
      <c r="AY9" s="290"/>
      <c r="AZ9" s="290"/>
      <c r="BA9" s="290"/>
      <c r="BB9" s="290"/>
      <c r="BC9" s="56"/>
      <c r="BD9" s="290"/>
      <c r="BE9" s="290"/>
      <c r="BF9" s="290"/>
      <c r="BG9" s="290"/>
      <c r="BH9" s="307"/>
      <c r="BI9" s="56"/>
      <c r="BJ9" s="57"/>
      <c r="BK9" s="57"/>
      <c r="BL9" s="57"/>
      <c r="BM9" s="57"/>
      <c r="BN9" s="57"/>
      <c r="BO9" s="57"/>
      <c r="BP9" s="57"/>
      <c r="BQ9" s="57"/>
      <c r="BR9" s="440"/>
      <c r="BS9" s="426"/>
      <c r="BT9" s="57"/>
      <c r="BU9" s="57"/>
      <c r="BV9" s="57"/>
      <c r="BW9" s="57"/>
      <c r="BX9" s="239"/>
      <c r="BY9" s="239"/>
      <c r="BZ9" s="239"/>
      <c r="CA9" s="265"/>
      <c r="CB9" s="265"/>
      <c r="CC9" s="265"/>
      <c r="CD9" s="382"/>
      <c r="CE9" s="352"/>
      <c r="CF9" s="265"/>
      <c r="CG9" s="265"/>
      <c r="CH9" s="265"/>
      <c r="CI9" s="265"/>
      <c r="CJ9" s="265"/>
      <c r="CK9" s="265"/>
      <c r="CL9" s="265"/>
      <c r="CM9" s="265"/>
      <c r="CN9" s="265"/>
      <c r="CO9" s="265"/>
      <c r="CP9" s="382"/>
      <c r="CQ9" s="382"/>
      <c r="CR9" s="382"/>
      <c r="CS9" s="348"/>
      <c r="CT9" s="56"/>
    </row>
    <row r="10" spans="1:98" s="58" customFormat="1" x14ac:dyDescent="0.3">
      <c r="A10" s="146"/>
      <c r="B10" s="59" t="s">
        <v>37</v>
      </c>
      <c r="C10" s="60">
        <v>11636</v>
      </c>
      <c r="D10" s="61">
        <v>11648</v>
      </c>
      <c r="E10" s="61">
        <v>11670</v>
      </c>
      <c r="F10" s="61">
        <v>11695</v>
      </c>
      <c r="G10" s="61">
        <v>11726</v>
      </c>
      <c r="H10" s="61">
        <v>11731</v>
      </c>
      <c r="I10" s="61">
        <v>11755</v>
      </c>
      <c r="J10" s="61">
        <v>11755</v>
      </c>
      <c r="K10" s="61">
        <v>11807</v>
      </c>
      <c r="L10" s="62">
        <v>11862</v>
      </c>
      <c r="M10" s="61">
        <v>11887</v>
      </c>
      <c r="N10" s="61">
        <v>11929</v>
      </c>
      <c r="O10" s="61">
        <v>11951</v>
      </c>
      <c r="P10" s="61">
        <v>11949</v>
      </c>
      <c r="Q10" s="61">
        <v>11982</v>
      </c>
      <c r="R10" s="61">
        <v>11997</v>
      </c>
      <c r="S10" s="61">
        <v>12010</v>
      </c>
      <c r="T10" s="61">
        <v>12002</v>
      </c>
      <c r="U10" s="197">
        <v>11988</v>
      </c>
      <c r="V10" s="197">
        <v>11985</v>
      </c>
      <c r="W10" s="197">
        <v>11983</v>
      </c>
      <c r="X10" s="62">
        <v>11954</v>
      </c>
      <c r="Y10" s="197">
        <v>11938</v>
      </c>
      <c r="Z10" s="197">
        <v>11963</v>
      </c>
      <c r="AA10" s="197">
        <v>11969</v>
      </c>
      <c r="AB10" s="197">
        <v>11965</v>
      </c>
      <c r="AC10" s="197">
        <v>11957</v>
      </c>
      <c r="AD10" s="197">
        <v>11949</v>
      </c>
      <c r="AE10" s="197">
        <v>11957</v>
      </c>
      <c r="AF10" s="197">
        <v>11985</v>
      </c>
      <c r="AG10" s="197">
        <v>11951</v>
      </c>
      <c r="AH10" s="197">
        <v>11954</v>
      </c>
      <c r="AI10" s="197">
        <v>11964</v>
      </c>
      <c r="AJ10" s="62">
        <v>11956</v>
      </c>
      <c r="AK10" s="210">
        <v>11974</v>
      </c>
      <c r="AL10" s="210">
        <v>11971</v>
      </c>
      <c r="AM10" s="210">
        <v>11974</v>
      </c>
      <c r="AN10" s="210">
        <v>11982</v>
      </c>
      <c r="AO10" s="210">
        <v>12001</v>
      </c>
      <c r="AP10" s="210">
        <v>12020</v>
      </c>
      <c r="AQ10" s="63">
        <v>12052</v>
      </c>
      <c r="AR10" s="210">
        <v>12034</v>
      </c>
      <c r="AS10" s="210">
        <v>12026</v>
      </c>
      <c r="AT10" s="210">
        <v>12052</v>
      </c>
      <c r="AU10" s="210">
        <v>12047</v>
      </c>
      <c r="AV10" s="106">
        <v>12059</v>
      </c>
      <c r="AW10" s="210">
        <v>12070</v>
      </c>
      <c r="AX10" s="210">
        <v>12074</v>
      </c>
      <c r="AY10" s="210"/>
      <c r="AZ10" s="210"/>
      <c r="BA10" s="210"/>
      <c r="BB10" s="210"/>
      <c r="BC10" s="63"/>
      <c r="BD10" s="210"/>
      <c r="BE10" s="210"/>
      <c r="BF10" s="210"/>
      <c r="BG10" s="210"/>
      <c r="BH10" s="106"/>
      <c r="BI10" s="63">
        <f t="shared" ref="BI10:BR14" si="0">O10-C10</f>
        <v>315</v>
      </c>
      <c r="BJ10" s="64">
        <f t="shared" si="0"/>
        <v>301</v>
      </c>
      <c r="BK10" s="64">
        <f t="shared" si="0"/>
        <v>312</v>
      </c>
      <c r="BL10" s="64">
        <f t="shared" si="0"/>
        <v>302</v>
      </c>
      <c r="BM10" s="64">
        <f t="shared" si="0"/>
        <v>284</v>
      </c>
      <c r="BN10" s="64">
        <f t="shared" si="0"/>
        <v>271</v>
      </c>
      <c r="BO10" s="64">
        <f t="shared" si="0"/>
        <v>233</v>
      </c>
      <c r="BP10" s="64">
        <f t="shared" si="0"/>
        <v>230</v>
      </c>
      <c r="BQ10" s="64">
        <f t="shared" si="0"/>
        <v>176</v>
      </c>
      <c r="BR10" s="403">
        <f t="shared" si="0"/>
        <v>92</v>
      </c>
      <c r="BS10" s="107">
        <f t="shared" ref="BS10:CB14" si="1">Y10-M10</f>
        <v>51</v>
      </c>
      <c r="BT10" s="64">
        <f t="shared" si="1"/>
        <v>34</v>
      </c>
      <c r="BU10" s="64">
        <f t="shared" si="1"/>
        <v>18</v>
      </c>
      <c r="BV10" s="64">
        <f t="shared" si="1"/>
        <v>16</v>
      </c>
      <c r="BW10" s="64">
        <f t="shared" si="1"/>
        <v>-25</v>
      </c>
      <c r="BX10" s="240">
        <f t="shared" si="1"/>
        <v>-48</v>
      </c>
      <c r="BY10" s="240">
        <f t="shared" si="1"/>
        <v>-53</v>
      </c>
      <c r="BZ10" s="240">
        <f t="shared" si="1"/>
        <v>-17</v>
      </c>
      <c r="CA10" s="266">
        <f t="shared" si="1"/>
        <v>-37</v>
      </c>
      <c r="CB10" s="266">
        <f t="shared" si="1"/>
        <v>-31</v>
      </c>
      <c r="CC10" s="266">
        <f t="shared" ref="CC10:CL14" si="2">AI10-W10</f>
        <v>-19</v>
      </c>
      <c r="CD10" s="383">
        <f t="shared" si="2"/>
        <v>2</v>
      </c>
      <c r="CE10" s="212">
        <f t="shared" si="2"/>
        <v>36</v>
      </c>
      <c r="CF10" s="266">
        <f t="shared" si="2"/>
        <v>8</v>
      </c>
      <c r="CG10" s="266">
        <f t="shared" si="2"/>
        <v>5</v>
      </c>
      <c r="CH10" s="266">
        <f t="shared" si="2"/>
        <v>17</v>
      </c>
      <c r="CI10" s="266">
        <f t="shared" si="2"/>
        <v>44</v>
      </c>
      <c r="CJ10" s="266">
        <f t="shared" si="2"/>
        <v>71</v>
      </c>
      <c r="CK10" s="266">
        <f t="shared" si="2"/>
        <v>95</v>
      </c>
      <c r="CL10" s="266">
        <f t="shared" si="2"/>
        <v>49</v>
      </c>
      <c r="CM10" s="266">
        <f t="shared" ref="CM10:CR14" si="3">AS10-AG10</f>
        <v>75</v>
      </c>
      <c r="CN10" s="266">
        <f t="shared" si="3"/>
        <v>98</v>
      </c>
      <c r="CO10" s="266">
        <f t="shared" si="3"/>
        <v>83</v>
      </c>
      <c r="CP10" s="383">
        <f t="shared" si="3"/>
        <v>103</v>
      </c>
      <c r="CQ10" s="383">
        <f t="shared" si="3"/>
        <v>96</v>
      </c>
      <c r="CR10" s="383">
        <f t="shared" si="3"/>
        <v>103</v>
      </c>
      <c r="CS10" s="348"/>
      <c r="CT10" s="63">
        <f>IF(ISERROR(GETPIVOTDATA("VALUE",'CSS WK pvt'!$I$2,"DT_FILE",CT$8,"CD_CO",CT$6,"TRIM_CAT",TRIM(B10),"TRIM_LINE",A9))=TRUE,0,GETPIVOTDATA("VALUE",'CSS WK pvt'!$I$2,"DT_FILE",CT$8,"CD_CO",CT$6,"TRIM_CAT",TRIM(B10),"TRIM_LINE",A9))</f>
        <v>12074</v>
      </c>
    </row>
    <row r="11" spans="1:98" s="58" customFormat="1" x14ac:dyDescent="0.3">
      <c r="A11" s="146"/>
      <c r="B11" s="59" t="s">
        <v>38</v>
      </c>
      <c r="C11" s="60">
        <v>134</v>
      </c>
      <c r="D11" s="61">
        <v>134</v>
      </c>
      <c r="E11" s="61">
        <v>134</v>
      </c>
      <c r="F11" s="61">
        <v>134</v>
      </c>
      <c r="G11" s="61">
        <v>134</v>
      </c>
      <c r="H11" s="61">
        <v>134</v>
      </c>
      <c r="I11" s="61">
        <v>135</v>
      </c>
      <c r="J11" s="61">
        <v>135</v>
      </c>
      <c r="K11" s="61">
        <v>136</v>
      </c>
      <c r="L11" s="62">
        <v>136</v>
      </c>
      <c r="M11" s="61">
        <v>136</v>
      </c>
      <c r="N11" s="61">
        <v>135</v>
      </c>
      <c r="O11" s="61">
        <v>135</v>
      </c>
      <c r="P11" s="61">
        <v>137</v>
      </c>
      <c r="Q11" s="61">
        <v>140</v>
      </c>
      <c r="R11" s="61">
        <v>142</v>
      </c>
      <c r="S11" s="61">
        <v>148</v>
      </c>
      <c r="T11" s="61">
        <v>151</v>
      </c>
      <c r="U11" s="197">
        <v>148</v>
      </c>
      <c r="V11" s="197">
        <v>138</v>
      </c>
      <c r="W11" s="197">
        <v>142</v>
      </c>
      <c r="X11" s="62">
        <v>154</v>
      </c>
      <c r="Y11" s="197">
        <v>156</v>
      </c>
      <c r="Z11" s="197">
        <v>162</v>
      </c>
      <c r="AA11" s="197">
        <v>165</v>
      </c>
      <c r="AB11" s="197">
        <v>178</v>
      </c>
      <c r="AC11" s="197">
        <v>180</v>
      </c>
      <c r="AD11" s="197">
        <v>179</v>
      </c>
      <c r="AE11" s="197">
        <v>178</v>
      </c>
      <c r="AF11" s="197">
        <v>176</v>
      </c>
      <c r="AG11" s="197">
        <v>169</v>
      </c>
      <c r="AH11" s="197">
        <v>159</v>
      </c>
      <c r="AI11" s="197">
        <v>153</v>
      </c>
      <c r="AJ11" s="62">
        <v>147</v>
      </c>
      <c r="AK11" s="210">
        <v>150</v>
      </c>
      <c r="AL11" s="210">
        <v>152</v>
      </c>
      <c r="AM11" s="210">
        <v>150</v>
      </c>
      <c r="AN11" s="210">
        <v>149</v>
      </c>
      <c r="AO11" s="210">
        <v>152</v>
      </c>
      <c r="AP11" s="210">
        <v>155</v>
      </c>
      <c r="AQ11" s="63">
        <v>147</v>
      </c>
      <c r="AR11" s="210">
        <v>144</v>
      </c>
      <c r="AS11" s="210">
        <v>151</v>
      </c>
      <c r="AT11" s="210">
        <v>149</v>
      </c>
      <c r="AU11" s="210">
        <v>145</v>
      </c>
      <c r="AV11" s="106">
        <v>138</v>
      </c>
      <c r="AW11" s="210">
        <v>142</v>
      </c>
      <c r="AX11" s="210">
        <v>145</v>
      </c>
      <c r="AY11" s="210"/>
      <c r="AZ11" s="210"/>
      <c r="BA11" s="210"/>
      <c r="BB11" s="210"/>
      <c r="BC11" s="63"/>
      <c r="BD11" s="210"/>
      <c r="BE11" s="210"/>
      <c r="BF11" s="210"/>
      <c r="BG11" s="210"/>
      <c r="BH11" s="106"/>
      <c r="BI11" s="63">
        <f t="shared" si="0"/>
        <v>1</v>
      </c>
      <c r="BJ11" s="64">
        <f t="shared" si="0"/>
        <v>3</v>
      </c>
      <c r="BK11" s="64">
        <f t="shared" si="0"/>
        <v>6</v>
      </c>
      <c r="BL11" s="64">
        <f t="shared" si="0"/>
        <v>8</v>
      </c>
      <c r="BM11" s="64">
        <f t="shared" si="0"/>
        <v>14</v>
      </c>
      <c r="BN11" s="64">
        <f t="shared" si="0"/>
        <v>17</v>
      </c>
      <c r="BO11" s="64">
        <f t="shared" si="0"/>
        <v>13</v>
      </c>
      <c r="BP11" s="64">
        <f t="shared" si="0"/>
        <v>3</v>
      </c>
      <c r="BQ11" s="64">
        <f t="shared" si="0"/>
        <v>6</v>
      </c>
      <c r="BR11" s="403">
        <f t="shared" si="0"/>
        <v>18</v>
      </c>
      <c r="BS11" s="107">
        <f t="shared" si="1"/>
        <v>20</v>
      </c>
      <c r="BT11" s="64">
        <f t="shared" si="1"/>
        <v>27</v>
      </c>
      <c r="BU11" s="64">
        <f t="shared" si="1"/>
        <v>30</v>
      </c>
      <c r="BV11" s="64">
        <f t="shared" si="1"/>
        <v>41</v>
      </c>
      <c r="BW11" s="64">
        <f t="shared" si="1"/>
        <v>40</v>
      </c>
      <c r="BX11" s="240">
        <f t="shared" si="1"/>
        <v>37</v>
      </c>
      <c r="BY11" s="240">
        <f t="shared" si="1"/>
        <v>30</v>
      </c>
      <c r="BZ11" s="240">
        <f t="shared" si="1"/>
        <v>25</v>
      </c>
      <c r="CA11" s="266">
        <f t="shared" si="1"/>
        <v>21</v>
      </c>
      <c r="CB11" s="266">
        <f t="shared" si="1"/>
        <v>21</v>
      </c>
      <c r="CC11" s="266">
        <f t="shared" si="2"/>
        <v>11</v>
      </c>
      <c r="CD11" s="383">
        <f t="shared" si="2"/>
        <v>-7</v>
      </c>
      <c r="CE11" s="212">
        <f t="shared" si="2"/>
        <v>-6</v>
      </c>
      <c r="CF11" s="266">
        <f t="shared" si="2"/>
        <v>-10</v>
      </c>
      <c r="CG11" s="266">
        <f t="shared" si="2"/>
        <v>-15</v>
      </c>
      <c r="CH11" s="266">
        <f t="shared" si="2"/>
        <v>-29</v>
      </c>
      <c r="CI11" s="266">
        <f t="shared" si="2"/>
        <v>-28</v>
      </c>
      <c r="CJ11" s="266">
        <f t="shared" si="2"/>
        <v>-24</v>
      </c>
      <c r="CK11" s="266">
        <f t="shared" si="2"/>
        <v>-31</v>
      </c>
      <c r="CL11" s="266">
        <f t="shared" si="2"/>
        <v>-32</v>
      </c>
      <c r="CM11" s="266">
        <f t="shared" si="3"/>
        <v>-18</v>
      </c>
      <c r="CN11" s="266">
        <f t="shared" si="3"/>
        <v>-10</v>
      </c>
      <c r="CO11" s="266">
        <f t="shared" si="3"/>
        <v>-8</v>
      </c>
      <c r="CP11" s="383">
        <f t="shared" si="3"/>
        <v>-9</v>
      </c>
      <c r="CQ11" s="383">
        <f t="shared" si="3"/>
        <v>-8</v>
      </c>
      <c r="CR11" s="383">
        <f t="shared" si="3"/>
        <v>-7</v>
      </c>
      <c r="CS11" s="348"/>
      <c r="CT11" s="63">
        <f>IF(ISERROR(GETPIVOTDATA("VALUE",'CSS WK pvt'!$I$2,"DT_FILE",CT$8,"CD_CO",CT$6,"TRIM_CAT",TRIM(B11),"TRIM_LINE",A9))=TRUE,0,GETPIVOTDATA("VALUE",'CSS WK pvt'!$I$2,"DT_FILE",CT$8,"CD_CO",CT$6,"TRIM_CAT",TRIM(B11),"TRIM_LINE",A9))</f>
        <v>145</v>
      </c>
    </row>
    <row r="12" spans="1:98" s="58" customFormat="1" x14ac:dyDescent="0.3">
      <c r="A12" s="146"/>
      <c r="B12" s="59" t="s">
        <v>39</v>
      </c>
      <c r="C12" s="60">
        <v>1507</v>
      </c>
      <c r="D12" s="61">
        <v>1511</v>
      </c>
      <c r="E12" s="61">
        <v>1515</v>
      </c>
      <c r="F12" s="61">
        <v>1519</v>
      </c>
      <c r="G12" s="61">
        <v>1524</v>
      </c>
      <c r="H12" s="61">
        <v>1526</v>
      </c>
      <c r="I12" s="61">
        <v>1533</v>
      </c>
      <c r="J12" s="61">
        <v>1537</v>
      </c>
      <c r="K12" s="61">
        <v>1550</v>
      </c>
      <c r="L12" s="62">
        <v>1560</v>
      </c>
      <c r="M12" s="61">
        <v>1563</v>
      </c>
      <c r="N12" s="61">
        <v>1574</v>
      </c>
      <c r="O12" s="61">
        <v>1575</v>
      </c>
      <c r="P12" s="61">
        <v>1573</v>
      </c>
      <c r="Q12" s="61">
        <v>1583</v>
      </c>
      <c r="R12" s="61">
        <v>1586</v>
      </c>
      <c r="S12" s="61">
        <v>1589</v>
      </c>
      <c r="T12" s="61">
        <v>1584</v>
      </c>
      <c r="U12" s="197">
        <v>1583</v>
      </c>
      <c r="V12" s="197">
        <v>1585</v>
      </c>
      <c r="W12" s="197">
        <v>1590</v>
      </c>
      <c r="X12" s="62">
        <v>1591</v>
      </c>
      <c r="Y12" s="197">
        <v>1588</v>
      </c>
      <c r="Z12" s="197">
        <v>1591</v>
      </c>
      <c r="AA12" s="197">
        <v>1600</v>
      </c>
      <c r="AB12" s="197">
        <v>1596</v>
      </c>
      <c r="AC12" s="197">
        <v>1599</v>
      </c>
      <c r="AD12" s="197">
        <v>1605</v>
      </c>
      <c r="AE12" s="197">
        <v>1607</v>
      </c>
      <c r="AF12" s="197">
        <v>1607</v>
      </c>
      <c r="AG12" s="197">
        <v>1603</v>
      </c>
      <c r="AH12" s="197">
        <v>1602</v>
      </c>
      <c r="AI12" s="197">
        <v>1604</v>
      </c>
      <c r="AJ12" s="62">
        <v>1603</v>
      </c>
      <c r="AK12" s="210">
        <v>1604</v>
      </c>
      <c r="AL12" s="210">
        <v>1600</v>
      </c>
      <c r="AM12" s="210">
        <v>1604</v>
      </c>
      <c r="AN12" s="210">
        <v>1597</v>
      </c>
      <c r="AO12" s="210">
        <v>1597</v>
      </c>
      <c r="AP12" s="210">
        <v>1595</v>
      </c>
      <c r="AQ12" s="63">
        <v>1595</v>
      </c>
      <c r="AR12" s="210">
        <v>1596</v>
      </c>
      <c r="AS12" s="210">
        <v>1595</v>
      </c>
      <c r="AT12" s="210">
        <v>1601</v>
      </c>
      <c r="AU12" s="210">
        <v>1607</v>
      </c>
      <c r="AV12" s="106">
        <v>1600</v>
      </c>
      <c r="AW12" s="210">
        <v>1600</v>
      </c>
      <c r="AX12" s="210">
        <v>1599</v>
      </c>
      <c r="AY12" s="210"/>
      <c r="AZ12" s="210"/>
      <c r="BA12" s="210"/>
      <c r="BB12" s="210"/>
      <c r="BC12" s="63"/>
      <c r="BD12" s="210"/>
      <c r="BE12" s="210"/>
      <c r="BF12" s="210"/>
      <c r="BG12" s="210"/>
      <c r="BH12" s="106"/>
      <c r="BI12" s="63">
        <f t="shared" si="0"/>
        <v>68</v>
      </c>
      <c r="BJ12" s="64">
        <f t="shared" si="0"/>
        <v>62</v>
      </c>
      <c r="BK12" s="64">
        <f t="shared" si="0"/>
        <v>68</v>
      </c>
      <c r="BL12" s="64">
        <f t="shared" si="0"/>
        <v>67</v>
      </c>
      <c r="BM12" s="64">
        <f t="shared" si="0"/>
        <v>65</v>
      </c>
      <c r="BN12" s="64">
        <f t="shared" si="0"/>
        <v>58</v>
      </c>
      <c r="BO12" s="64">
        <f t="shared" si="0"/>
        <v>50</v>
      </c>
      <c r="BP12" s="64">
        <f t="shared" si="0"/>
        <v>48</v>
      </c>
      <c r="BQ12" s="64">
        <f t="shared" si="0"/>
        <v>40</v>
      </c>
      <c r="BR12" s="403">
        <f t="shared" si="0"/>
        <v>31</v>
      </c>
      <c r="BS12" s="107">
        <f t="shared" si="1"/>
        <v>25</v>
      </c>
      <c r="BT12" s="64">
        <f t="shared" si="1"/>
        <v>17</v>
      </c>
      <c r="BU12" s="64">
        <f t="shared" si="1"/>
        <v>25</v>
      </c>
      <c r="BV12" s="64">
        <f t="shared" si="1"/>
        <v>23</v>
      </c>
      <c r="BW12" s="64">
        <f t="shared" si="1"/>
        <v>16</v>
      </c>
      <c r="BX12" s="240">
        <f t="shared" si="1"/>
        <v>19</v>
      </c>
      <c r="BY12" s="240">
        <f t="shared" si="1"/>
        <v>18</v>
      </c>
      <c r="BZ12" s="240">
        <f t="shared" si="1"/>
        <v>23</v>
      </c>
      <c r="CA12" s="266">
        <f t="shared" si="1"/>
        <v>20</v>
      </c>
      <c r="CB12" s="266">
        <f t="shared" si="1"/>
        <v>17</v>
      </c>
      <c r="CC12" s="266">
        <f t="shared" si="2"/>
        <v>14</v>
      </c>
      <c r="CD12" s="383">
        <f t="shared" si="2"/>
        <v>12</v>
      </c>
      <c r="CE12" s="212">
        <f t="shared" si="2"/>
        <v>16</v>
      </c>
      <c r="CF12" s="266">
        <f t="shared" si="2"/>
        <v>9</v>
      </c>
      <c r="CG12" s="266">
        <f t="shared" si="2"/>
        <v>4</v>
      </c>
      <c r="CH12" s="266">
        <f t="shared" si="2"/>
        <v>1</v>
      </c>
      <c r="CI12" s="266">
        <f t="shared" si="2"/>
        <v>-2</v>
      </c>
      <c r="CJ12" s="266">
        <f t="shared" si="2"/>
        <v>-10</v>
      </c>
      <c r="CK12" s="266">
        <f t="shared" si="2"/>
        <v>-12</v>
      </c>
      <c r="CL12" s="266">
        <f t="shared" si="2"/>
        <v>-11</v>
      </c>
      <c r="CM12" s="266">
        <f t="shared" si="3"/>
        <v>-8</v>
      </c>
      <c r="CN12" s="266">
        <f t="shared" si="3"/>
        <v>-1</v>
      </c>
      <c r="CO12" s="266">
        <f t="shared" si="3"/>
        <v>3</v>
      </c>
      <c r="CP12" s="383">
        <f t="shared" si="3"/>
        <v>-3</v>
      </c>
      <c r="CQ12" s="383">
        <f t="shared" si="3"/>
        <v>-4</v>
      </c>
      <c r="CR12" s="383">
        <f t="shared" si="3"/>
        <v>-1</v>
      </c>
      <c r="CS12" s="348"/>
      <c r="CT12" s="63">
        <f>IF(ISERROR(GETPIVOTDATA("VALUE",'CSS WK pvt'!$I$2,"DT_FILE",CT$8,"CD_CO",CT$6,"TRIM_CAT",TRIM(B12),"TRIM_LINE",A9))=TRUE,0,GETPIVOTDATA("VALUE",'CSS WK pvt'!$I$2,"DT_FILE",CT$8,"CD_CO",CT$6,"TRIM_CAT",TRIM(B12),"TRIM_LINE",A9))</f>
        <v>1599</v>
      </c>
    </row>
    <row r="13" spans="1:98" s="58" customFormat="1" x14ac:dyDescent="0.3">
      <c r="A13" s="146"/>
      <c r="B13" s="59" t="s">
        <v>40</v>
      </c>
      <c r="C13" s="60">
        <v>78</v>
      </c>
      <c r="D13" s="61">
        <v>78</v>
      </c>
      <c r="E13" s="61">
        <v>78</v>
      </c>
      <c r="F13" s="61">
        <v>78</v>
      </c>
      <c r="G13" s="61">
        <v>78</v>
      </c>
      <c r="H13" s="61">
        <v>79</v>
      </c>
      <c r="I13" s="61">
        <v>79</v>
      </c>
      <c r="J13" s="61">
        <v>79</v>
      </c>
      <c r="K13" s="61">
        <v>79</v>
      </c>
      <c r="L13" s="62">
        <v>79</v>
      </c>
      <c r="M13" s="61">
        <v>79</v>
      </c>
      <c r="N13" s="61">
        <v>79</v>
      </c>
      <c r="O13" s="61">
        <v>79</v>
      </c>
      <c r="P13" s="61">
        <v>79</v>
      </c>
      <c r="Q13" s="61">
        <v>80</v>
      </c>
      <c r="R13" s="61">
        <v>79</v>
      </c>
      <c r="S13" s="61">
        <v>79</v>
      </c>
      <c r="T13" s="61">
        <v>79</v>
      </c>
      <c r="U13" s="197">
        <v>79</v>
      </c>
      <c r="V13" s="197">
        <v>79</v>
      </c>
      <c r="W13" s="197">
        <v>79</v>
      </c>
      <c r="X13" s="62">
        <v>78</v>
      </c>
      <c r="Y13" s="197">
        <v>79</v>
      </c>
      <c r="Z13" s="197">
        <v>78</v>
      </c>
      <c r="AA13" s="197">
        <v>78</v>
      </c>
      <c r="AB13" s="197">
        <v>78</v>
      </c>
      <c r="AC13" s="197">
        <v>78</v>
      </c>
      <c r="AD13" s="197">
        <v>78</v>
      </c>
      <c r="AE13" s="197">
        <v>77</v>
      </c>
      <c r="AF13" s="197">
        <v>79</v>
      </c>
      <c r="AG13" s="197">
        <v>77</v>
      </c>
      <c r="AH13" s="197">
        <v>78</v>
      </c>
      <c r="AI13" s="197">
        <v>77</v>
      </c>
      <c r="AJ13" s="62">
        <v>77</v>
      </c>
      <c r="AK13" s="210">
        <v>78</v>
      </c>
      <c r="AL13" s="210">
        <v>77</v>
      </c>
      <c r="AM13" s="210">
        <v>77</v>
      </c>
      <c r="AN13" s="210">
        <v>77</v>
      </c>
      <c r="AO13" s="210">
        <v>77</v>
      </c>
      <c r="AP13" s="210">
        <v>76</v>
      </c>
      <c r="AQ13" s="63">
        <v>76</v>
      </c>
      <c r="AR13" s="210">
        <v>76</v>
      </c>
      <c r="AS13" s="210">
        <v>77</v>
      </c>
      <c r="AT13" s="210">
        <v>77</v>
      </c>
      <c r="AU13" s="210">
        <v>77</v>
      </c>
      <c r="AV13" s="106">
        <v>77</v>
      </c>
      <c r="AW13" s="210">
        <v>78</v>
      </c>
      <c r="AX13" s="210">
        <v>78</v>
      </c>
      <c r="AY13" s="210"/>
      <c r="AZ13" s="210"/>
      <c r="BA13" s="210"/>
      <c r="BB13" s="210"/>
      <c r="BC13" s="63"/>
      <c r="BD13" s="210"/>
      <c r="BE13" s="210"/>
      <c r="BF13" s="210"/>
      <c r="BG13" s="210"/>
      <c r="BH13" s="106"/>
      <c r="BI13" s="63">
        <f t="shared" si="0"/>
        <v>1</v>
      </c>
      <c r="BJ13" s="64">
        <f t="shared" si="0"/>
        <v>1</v>
      </c>
      <c r="BK13" s="64">
        <f t="shared" si="0"/>
        <v>2</v>
      </c>
      <c r="BL13" s="64">
        <f t="shared" si="0"/>
        <v>1</v>
      </c>
      <c r="BM13" s="64">
        <f t="shared" si="0"/>
        <v>1</v>
      </c>
      <c r="BN13" s="64">
        <f t="shared" si="0"/>
        <v>0</v>
      </c>
      <c r="BO13" s="64">
        <f t="shared" si="0"/>
        <v>0</v>
      </c>
      <c r="BP13" s="64">
        <f t="shared" si="0"/>
        <v>0</v>
      </c>
      <c r="BQ13" s="64">
        <f t="shared" si="0"/>
        <v>0</v>
      </c>
      <c r="BR13" s="403">
        <f t="shared" si="0"/>
        <v>-1</v>
      </c>
      <c r="BS13" s="107">
        <f t="shared" si="1"/>
        <v>0</v>
      </c>
      <c r="BT13" s="64">
        <f t="shared" si="1"/>
        <v>-1</v>
      </c>
      <c r="BU13" s="64">
        <f t="shared" si="1"/>
        <v>-1</v>
      </c>
      <c r="BV13" s="64">
        <f t="shared" si="1"/>
        <v>-1</v>
      </c>
      <c r="BW13" s="64">
        <f t="shared" si="1"/>
        <v>-2</v>
      </c>
      <c r="BX13" s="240">
        <f t="shared" si="1"/>
        <v>-1</v>
      </c>
      <c r="BY13" s="240">
        <f t="shared" si="1"/>
        <v>-2</v>
      </c>
      <c r="BZ13" s="240">
        <f t="shared" si="1"/>
        <v>0</v>
      </c>
      <c r="CA13" s="266">
        <f t="shared" si="1"/>
        <v>-2</v>
      </c>
      <c r="CB13" s="266">
        <f t="shared" si="1"/>
        <v>-1</v>
      </c>
      <c r="CC13" s="266">
        <f t="shared" si="2"/>
        <v>-2</v>
      </c>
      <c r="CD13" s="383">
        <f t="shared" si="2"/>
        <v>-1</v>
      </c>
      <c r="CE13" s="212">
        <f t="shared" si="2"/>
        <v>-1</v>
      </c>
      <c r="CF13" s="266">
        <f t="shared" si="2"/>
        <v>-1</v>
      </c>
      <c r="CG13" s="266">
        <f t="shared" si="2"/>
        <v>-1</v>
      </c>
      <c r="CH13" s="266">
        <f t="shared" si="2"/>
        <v>-1</v>
      </c>
      <c r="CI13" s="266">
        <f t="shared" si="2"/>
        <v>-1</v>
      </c>
      <c r="CJ13" s="266">
        <f t="shared" si="2"/>
        <v>-2</v>
      </c>
      <c r="CK13" s="266">
        <f t="shared" si="2"/>
        <v>-1</v>
      </c>
      <c r="CL13" s="266">
        <f t="shared" si="2"/>
        <v>-3</v>
      </c>
      <c r="CM13" s="266">
        <f t="shared" si="3"/>
        <v>0</v>
      </c>
      <c r="CN13" s="266">
        <f t="shared" si="3"/>
        <v>-1</v>
      </c>
      <c r="CO13" s="266">
        <f t="shared" si="3"/>
        <v>0</v>
      </c>
      <c r="CP13" s="383">
        <f t="shared" si="3"/>
        <v>0</v>
      </c>
      <c r="CQ13" s="383">
        <f t="shared" si="3"/>
        <v>0</v>
      </c>
      <c r="CR13" s="383">
        <f t="shared" si="3"/>
        <v>1</v>
      </c>
      <c r="CS13" s="348"/>
      <c r="CT13" s="63">
        <f>IF(ISERROR(GETPIVOTDATA("VALUE",'CSS WK pvt'!$I$2,"DT_FILE",CT$8,"CD_CO",CT$6,"TRIM_CAT",TRIM(B13),"TRIM_LINE",A9))=TRUE,0,GETPIVOTDATA("VALUE",'CSS WK pvt'!$I$2,"DT_FILE",CT$8,"CD_CO",CT$6,"TRIM_CAT",TRIM(B13),"TRIM_LINE",A9))</f>
        <v>78</v>
      </c>
    </row>
    <row r="14" spans="1:98" s="58" customFormat="1" x14ac:dyDescent="0.3">
      <c r="A14" s="146"/>
      <c r="B14" s="59" t="s">
        <v>41</v>
      </c>
      <c r="C14" s="60">
        <v>11</v>
      </c>
      <c r="D14" s="61">
        <v>11</v>
      </c>
      <c r="E14" s="61">
        <v>11</v>
      </c>
      <c r="F14" s="61">
        <v>11</v>
      </c>
      <c r="G14" s="61">
        <v>11</v>
      </c>
      <c r="H14" s="61">
        <v>11</v>
      </c>
      <c r="I14" s="61">
        <v>11</v>
      </c>
      <c r="J14" s="61">
        <v>11</v>
      </c>
      <c r="K14" s="61">
        <v>11</v>
      </c>
      <c r="L14" s="62">
        <v>11</v>
      </c>
      <c r="M14" s="61">
        <v>11</v>
      </c>
      <c r="N14" s="61">
        <v>11</v>
      </c>
      <c r="O14" s="61">
        <v>11</v>
      </c>
      <c r="P14" s="61">
        <v>11</v>
      </c>
      <c r="Q14" s="61">
        <v>11</v>
      </c>
      <c r="R14" s="61">
        <v>11</v>
      </c>
      <c r="S14" s="61">
        <v>11</v>
      </c>
      <c r="T14" s="61">
        <v>11</v>
      </c>
      <c r="U14" s="197">
        <v>11</v>
      </c>
      <c r="V14" s="197">
        <v>11</v>
      </c>
      <c r="W14" s="197">
        <v>11</v>
      </c>
      <c r="X14" s="62">
        <v>11</v>
      </c>
      <c r="Y14" s="197">
        <v>11</v>
      </c>
      <c r="Z14" s="197">
        <v>11</v>
      </c>
      <c r="AA14" s="197">
        <v>11</v>
      </c>
      <c r="AB14" s="197">
        <v>11</v>
      </c>
      <c r="AC14" s="197">
        <v>11</v>
      </c>
      <c r="AD14" s="197">
        <v>11</v>
      </c>
      <c r="AE14" s="197">
        <v>11</v>
      </c>
      <c r="AF14" s="197">
        <v>11</v>
      </c>
      <c r="AG14" s="197">
        <v>11</v>
      </c>
      <c r="AH14" s="197">
        <v>11</v>
      </c>
      <c r="AI14" s="197">
        <v>11</v>
      </c>
      <c r="AJ14" s="62">
        <v>11</v>
      </c>
      <c r="AK14" s="210">
        <v>11</v>
      </c>
      <c r="AL14" s="210">
        <v>11</v>
      </c>
      <c r="AM14" s="210">
        <v>11</v>
      </c>
      <c r="AN14" s="210">
        <v>11</v>
      </c>
      <c r="AO14" s="210">
        <v>11</v>
      </c>
      <c r="AP14" s="210">
        <v>11</v>
      </c>
      <c r="AQ14" s="63">
        <v>11</v>
      </c>
      <c r="AR14" s="210">
        <v>11</v>
      </c>
      <c r="AS14" s="210">
        <v>11</v>
      </c>
      <c r="AT14" s="210">
        <v>11</v>
      </c>
      <c r="AU14" s="210">
        <v>11</v>
      </c>
      <c r="AV14" s="106">
        <v>11</v>
      </c>
      <c r="AW14" s="210">
        <v>11</v>
      </c>
      <c r="AX14" s="210">
        <v>11</v>
      </c>
      <c r="AY14" s="210"/>
      <c r="AZ14" s="210"/>
      <c r="BA14" s="210"/>
      <c r="BB14" s="210"/>
      <c r="BC14" s="63"/>
      <c r="BD14" s="210"/>
      <c r="BE14" s="210"/>
      <c r="BF14" s="210"/>
      <c r="BG14" s="210"/>
      <c r="BH14" s="106"/>
      <c r="BI14" s="63">
        <f t="shared" si="0"/>
        <v>0</v>
      </c>
      <c r="BJ14" s="64">
        <f t="shared" si="0"/>
        <v>0</v>
      </c>
      <c r="BK14" s="64">
        <f t="shared" si="0"/>
        <v>0</v>
      </c>
      <c r="BL14" s="64">
        <f t="shared" si="0"/>
        <v>0</v>
      </c>
      <c r="BM14" s="64">
        <f t="shared" si="0"/>
        <v>0</v>
      </c>
      <c r="BN14" s="64">
        <f t="shared" si="0"/>
        <v>0</v>
      </c>
      <c r="BO14" s="64">
        <f t="shared" si="0"/>
        <v>0</v>
      </c>
      <c r="BP14" s="64">
        <f t="shared" si="0"/>
        <v>0</v>
      </c>
      <c r="BQ14" s="64">
        <f t="shared" si="0"/>
        <v>0</v>
      </c>
      <c r="BR14" s="403">
        <f t="shared" si="0"/>
        <v>0</v>
      </c>
      <c r="BS14" s="107">
        <f t="shared" si="1"/>
        <v>0</v>
      </c>
      <c r="BT14" s="64">
        <f t="shared" si="1"/>
        <v>0</v>
      </c>
      <c r="BU14" s="64">
        <f t="shared" si="1"/>
        <v>0</v>
      </c>
      <c r="BV14" s="64">
        <f t="shared" si="1"/>
        <v>0</v>
      </c>
      <c r="BW14" s="64">
        <f t="shared" si="1"/>
        <v>0</v>
      </c>
      <c r="BX14" s="240">
        <f t="shared" si="1"/>
        <v>0</v>
      </c>
      <c r="BY14" s="240">
        <f t="shared" si="1"/>
        <v>0</v>
      </c>
      <c r="BZ14" s="240">
        <f t="shared" si="1"/>
        <v>0</v>
      </c>
      <c r="CA14" s="266">
        <f t="shared" si="1"/>
        <v>0</v>
      </c>
      <c r="CB14" s="266">
        <f t="shared" si="1"/>
        <v>0</v>
      </c>
      <c r="CC14" s="266">
        <f t="shared" si="2"/>
        <v>0</v>
      </c>
      <c r="CD14" s="383">
        <f t="shared" si="2"/>
        <v>0</v>
      </c>
      <c r="CE14" s="212">
        <f t="shared" si="2"/>
        <v>0</v>
      </c>
      <c r="CF14" s="266">
        <f t="shared" si="2"/>
        <v>0</v>
      </c>
      <c r="CG14" s="266">
        <f t="shared" si="2"/>
        <v>0</v>
      </c>
      <c r="CH14" s="266">
        <f t="shared" si="2"/>
        <v>0</v>
      </c>
      <c r="CI14" s="266">
        <f t="shared" si="2"/>
        <v>0</v>
      </c>
      <c r="CJ14" s="266">
        <f t="shared" si="2"/>
        <v>0</v>
      </c>
      <c r="CK14" s="266">
        <f t="shared" si="2"/>
        <v>0</v>
      </c>
      <c r="CL14" s="266">
        <f t="shared" si="2"/>
        <v>0</v>
      </c>
      <c r="CM14" s="266">
        <f t="shared" si="3"/>
        <v>0</v>
      </c>
      <c r="CN14" s="266">
        <f t="shared" si="3"/>
        <v>0</v>
      </c>
      <c r="CO14" s="266">
        <f t="shared" si="3"/>
        <v>0</v>
      </c>
      <c r="CP14" s="383">
        <f t="shared" si="3"/>
        <v>0</v>
      </c>
      <c r="CQ14" s="383">
        <f t="shared" si="3"/>
        <v>0</v>
      </c>
      <c r="CR14" s="383">
        <f t="shared" si="3"/>
        <v>0</v>
      </c>
      <c r="CS14" s="348"/>
      <c r="CT14" s="63">
        <f>IF(ISERROR(GETPIVOTDATA("VALUE",'CSS WK pvt'!$I$2,"DT_FILE",CT$8,"CD_CO",CT$6,"TRIM_CAT",TRIM(B14),"TRIM_LINE",A9))=TRUE,0,GETPIVOTDATA("VALUE",'CSS WK pvt'!$I$2,"DT_FILE",CT$8,"CD_CO",CT$6,"TRIM_CAT",TRIM(B14),"TRIM_LINE",A9))</f>
        <v>11</v>
      </c>
    </row>
    <row r="15" spans="1:98" s="72" customFormat="1" ht="15" thickBot="1" x14ac:dyDescent="0.35">
      <c r="A15" s="147"/>
      <c r="B15" s="66" t="s">
        <v>42</v>
      </c>
      <c r="C15" s="67">
        <f t="shared" ref="C15:Q15" si="4">SUM(C10:C14)</f>
        <v>13366</v>
      </c>
      <c r="D15" s="68">
        <f t="shared" si="4"/>
        <v>13382</v>
      </c>
      <c r="E15" s="68">
        <f t="shared" si="4"/>
        <v>13408</v>
      </c>
      <c r="F15" s="68">
        <f t="shared" si="4"/>
        <v>13437</v>
      </c>
      <c r="G15" s="68">
        <f t="shared" si="4"/>
        <v>13473</v>
      </c>
      <c r="H15" s="68">
        <f t="shared" si="4"/>
        <v>13481</v>
      </c>
      <c r="I15" s="68">
        <f t="shared" si="4"/>
        <v>13513</v>
      </c>
      <c r="J15" s="68">
        <f t="shared" si="4"/>
        <v>13517</v>
      </c>
      <c r="K15" s="68">
        <f t="shared" si="4"/>
        <v>13583</v>
      </c>
      <c r="L15" s="69">
        <f t="shared" si="4"/>
        <v>13648</v>
      </c>
      <c r="M15" s="68">
        <f t="shared" si="4"/>
        <v>13676</v>
      </c>
      <c r="N15" s="68">
        <f t="shared" si="4"/>
        <v>13728</v>
      </c>
      <c r="O15" s="68">
        <f t="shared" si="4"/>
        <v>13751</v>
      </c>
      <c r="P15" s="68">
        <f t="shared" si="4"/>
        <v>13749</v>
      </c>
      <c r="Q15" s="68">
        <f t="shared" si="4"/>
        <v>13796</v>
      </c>
      <c r="R15" s="68">
        <v>13815</v>
      </c>
      <c r="S15" s="68">
        <v>13837</v>
      </c>
      <c r="T15" s="68">
        <v>13827</v>
      </c>
      <c r="U15" s="198">
        <v>13809</v>
      </c>
      <c r="V15" s="198">
        <v>13798</v>
      </c>
      <c r="W15" s="198">
        <f>SUM(W10+W11+W12+W13+W14)</f>
        <v>13805</v>
      </c>
      <c r="X15" s="69">
        <f>SUM(X10+X11+X12+X13+X14)</f>
        <v>13788</v>
      </c>
      <c r="Y15" s="198">
        <v>13772</v>
      </c>
      <c r="Z15" s="198">
        <v>13805</v>
      </c>
      <c r="AA15" s="198">
        <v>13823</v>
      </c>
      <c r="AB15" s="198">
        <v>13828</v>
      </c>
      <c r="AC15" s="198">
        <v>13825</v>
      </c>
      <c r="AD15" s="198">
        <v>13822</v>
      </c>
      <c r="AE15" s="198">
        <v>13830</v>
      </c>
      <c r="AF15" s="198">
        <v>13858</v>
      </c>
      <c r="AG15" s="198">
        <v>13811</v>
      </c>
      <c r="AH15" s="198">
        <v>13804</v>
      </c>
      <c r="AI15" s="198">
        <v>13809</v>
      </c>
      <c r="AJ15" s="69">
        <v>13794</v>
      </c>
      <c r="AK15" s="291">
        <v>13817</v>
      </c>
      <c r="AL15" s="291">
        <v>13811</v>
      </c>
      <c r="AM15" s="291">
        <v>13816</v>
      </c>
      <c r="AN15" s="291">
        <v>13816</v>
      </c>
      <c r="AO15" s="291">
        <v>13838</v>
      </c>
      <c r="AP15" s="291">
        <v>13857</v>
      </c>
      <c r="AQ15" s="70">
        <v>13881</v>
      </c>
      <c r="AR15" s="291">
        <v>13861</v>
      </c>
      <c r="AS15" s="291">
        <v>13860</v>
      </c>
      <c r="AT15" s="291">
        <v>13890</v>
      </c>
      <c r="AU15" s="291">
        <v>13887</v>
      </c>
      <c r="AV15" s="308">
        <v>13885</v>
      </c>
      <c r="AW15" s="291">
        <v>13901</v>
      </c>
      <c r="AX15" s="291">
        <v>13907</v>
      </c>
      <c r="AY15" s="291"/>
      <c r="AZ15" s="291"/>
      <c r="BA15" s="291"/>
      <c r="BB15" s="291"/>
      <c r="BC15" s="70"/>
      <c r="BD15" s="291"/>
      <c r="BE15" s="291"/>
      <c r="BF15" s="291"/>
      <c r="BG15" s="291"/>
      <c r="BH15" s="308"/>
      <c r="BI15" s="70">
        <f t="shared" ref="BI15:BM15" si="5">SUM(BI10:BI14)</f>
        <v>385</v>
      </c>
      <c r="BJ15" s="71">
        <f t="shared" si="5"/>
        <v>367</v>
      </c>
      <c r="BK15" s="71">
        <f t="shared" si="5"/>
        <v>388</v>
      </c>
      <c r="BL15" s="71">
        <f t="shared" si="5"/>
        <v>378</v>
      </c>
      <c r="BM15" s="71">
        <f t="shared" si="5"/>
        <v>364</v>
      </c>
      <c r="BN15" s="71">
        <f t="shared" ref="BN15:BV15" si="6">SUM(BN10:BN14)</f>
        <v>346</v>
      </c>
      <c r="BO15" s="71">
        <f t="shared" si="6"/>
        <v>296</v>
      </c>
      <c r="BP15" s="71">
        <f t="shared" si="6"/>
        <v>281</v>
      </c>
      <c r="BQ15" s="71">
        <f t="shared" si="6"/>
        <v>222</v>
      </c>
      <c r="BR15" s="404">
        <f t="shared" si="6"/>
        <v>140</v>
      </c>
      <c r="BS15" s="427">
        <f t="shared" si="6"/>
        <v>96</v>
      </c>
      <c r="BT15" s="71">
        <f t="shared" si="6"/>
        <v>77</v>
      </c>
      <c r="BU15" s="71">
        <f t="shared" si="6"/>
        <v>72</v>
      </c>
      <c r="BV15" s="71">
        <f t="shared" si="6"/>
        <v>79</v>
      </c>
      <c r="BW15" s="71">
        <f t="shared" ref="BW15:BX15" si="7">SUM(BW10:BW14)</f>
        <v>29</v>
      </c>
      <c r="BX15" s="241">
        <f t="shared" si="7"/>
        <v>7</v>
      </c>
      <c r="BY15" s="241">
        <f t="shared" ref="BY15" si="8">SUM(BY10:BY14)</f>
        <v>-7</v>
      </c>
      <c r="BZ15" s="241">
        <f t="shared" ref="BZ15:CA15" si="9">SUM(BZ10:BZ14)</f>
        <v>31</v>
      </c>
      <c r="CA15" s="267">
        <f t="shared" si="9"/>
        <v>2</v>
      </c>
      <c r="CB15" s="267">
        <f t="shared" ref="CB15:CC15" si="10">SUM(CB10:CB14)</f>
        <v>6</v>
      </c>
      <c r="CC15" s="267">
        <f t="shared" si="10"/>
        <v>4</v>
      </c>
      <c r="CD15" s="384">
        <f t="shared" ref="CD15:CE15" si="11">SUM(CD10:CD14)</f>
        <v>6</v>
      </c>
      <c r="CE15" s="353">
        <f t="shared" si="11"/>
        <v>45</v>
      </c>
      <c r="CF15" s="267">
        <f t="shared" ref="CF15" si="12">SUM(CF10:CF14)</f>
        <v>6</v>
      </c>
      <c r="CG15" s="267">
        <f t="shared" ref="CG15" si="13">SUM(CG10:CG14)</f>
        <v>-7</v>
      </c>
      <c r="CH15" s="267">
        <f t="shared" ref="CH15" si="14">SUM(CH10:CH14)</f>
        <v>-12</v>
      </c>
      <c r="CI15" s="267">
        <f t="shared" ref="CI15" si="15">SUM(CI10:CI14)</f>
        <v>13</v>
      </c>
      <c r="CJ15" s="267">
        <f t="shared" ref="CJ15" si="16">SUM(CJ10:CJ14)</f>
        <v>35</v>
      </c>
      <c r="CK15" s="267">
        <f t="shared" ref="CK15" si="17">SUM(CK10:CK14)</f>
        <v>51</v>
      </c>
      <c r="CL15" s="267">
        <f t="shared" ref="CL15" si="18">SUM(CL10:CL14)</f>
        <v>3</v>
      </c>
      <c r="CM15" s="267">
        <f t="shared" ref="CM15" si="19">SUM(CM10:CM14)</f>
        <v>49</v>
      </c>
      <c r="CN15" s="267">
        <f t="shared" ref="CN15" si="20">SUM(CN10:CN14)</f>
        <v>86</v>
      </c>
      <c r="CO15" s="267">
        <f t="shared" ref="CO15" si="21">SUM(CO10:CO14)</f>
        <v>78</v>
      </c>
      <c r="CP15" s="384">
        <f t="shared" ref="CP15" si="22">SUM(CP10:CP14)</f>
        <v>91</v>
      </c>
      <c r="CQ15" s="384">
        <f t="shared" ref="CQ15:CR15" si="23">SUM(CQ10:CQ14)</f>
        <v>84</v>
      </c>
      <c r="CR15" s="384">
        <f t="shared" si="23"/>
        <v>96</v>
      </c>
      <c r="CS15" s="349"/>
      <c r="CT15" s="70">
        <f>SUM(CT10:CT14)</f>
        <v>13907</v>
      </c>
    </row>
    <row r="16" spans="1:98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9"/>
      <c r="V16" s="199"/>
      <c r="W16" s="199"/>
      <c r="X16" s="76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76"/>
      <c r="AK16" s="292"/>
      <c r="AL16" s="292"/>
      <c r="AM16" s="292"/>
      <c r="AN16" s="292"/>
      <c r="AO16" s="292"/>
      <c r="AP16" s="292"/>
      <c r="AQ16" s="77"/>
      <c r="AR16" s="292"/>
      <c r="AS16" s="292"/>
      <c r="AT16" s="292"/>
      <c r="AU16" s="292"/>
      <c r="AV16" s="309"/>
      <c r="AW16" s="292"/>
      <c r="AX16" s="292"/>
      <c r="AY16" s="292"/>
      <c r="AZ16" s="292"/>
      <c r="BA16" s="292"/>
      <c r="BB16" s="292"/>
      <c r="BC16" s="77"/>
      <c r="BD16" s="292"/>
      <c r="BE16" s="292"/>
      <c r="BF16" s="292"/>
      <c r="BG16" s="292"/>
      <c r="BH16" s="309"/>
      <c r="BI16" s="77"/>
      <c r="BJ16" s="78"/>
      <c r="BK16" s="78"/>
      <c r="BL16" s="78"/>
      <c r="BM16" s="78"/>
      <c r="BN16" s="78"/>
      <c r="BO16" s="78"/>
      <c r="BP16" s="78"/>
      <c r="BQ16" s="78"/>
      <c r="BR16" s="405"/>
      <c r="BS16" s="428"/>
      <c r="BT16" s="78"/>
      <c r="BU16" s="78"/>
      <c r="BV16" s="78"/>
      <c r="BW16" s="78"/>
      <c r="BX16" s="242"/>
      <c r="BY16" s="242"/>
      <c r="BZ16" s="242"/>
      <c r="CA16" s="268"/>
      <c r="CB16" s="268"/>
      <c r="CC16" s="268"/>
      <c r="CD16" s="385"/>
      <c r="CE16" s="354"/>
      <c r="CF16" s="268"/>
      <c r="CG16" s="268"/>
      <c r="CH16" s="268"/>
      <c r="CI16" s="268"/>
      <c r="CJ16" s="268"/>
      <c r="CK16" s="268"/>
      <c r="CL16" s="268"/>
      <c r="CM16" s="268"/>
      <c r="CN16" s="268"/>
      <c r="CO16" s="268"/>
      <c r="CP16" s="385"/>
      <c r="CQ16" s="385"/>
      <c r="CR16" s="385"/>
      <c r="CS16" s="348"/>
      <c r="CT16" s="77"/>
    </row>
    <row r="17" spans="1:98" s="58" customFormat="1" x14ac:dyDescent="0.3">
      <c r="A17" s="146"/>
      <c r="B17" s="59" t="s">
        <v>37</v>
      </c>
      <c r="C17" s="79">
        <v>982</v>
      </c>
      <c r="D17" s="80">
        <v>1102</v>
      </c>
      <c r="E17" s="80">
        <v>1100</v>
      </c>
      <c r="F17" s="80">
        <v>860</v>
      </c>
      <c r="G17" s="80">
        <v>1027</v>
      </c>
      <c r="H17" s="80">
        <v>812</v>
      </c>
      <c r="I17" s="80">
        <v>1026</v>
      </c>
      <c r="J17" s="80">
        <v>1193</v>
      </c>
      <c r="K17" s="80">
        <v>1422</v>
      </c>
      <c r="L17" s="81">
        <v>1350</v>
      </c>
      <c r="M17" s="80">
        <v>1225</v>
      </c>
      <c r="N17" s="80">
        <v>1138</v>
      </c>
      <c r="O17" s="80">
        <v>1313</v>
      </c>
      <c r="P17" s="80">
        <v>1549</v>
      </c>
      <c r="Q17" s="80">
        <v>1513</v>
      </c>
      <c r="R17" s="80">
        <v>1481</v>
      </c>
      <c r="S17" s="80">
        <v>1567</v>
      </c>
      <c r="T17" s="80">
        <v>1280</v>
      </c>
      <c r="U17" s="200">
        <v>1374</v>
      </c>
      <c r="V17" s="200">
        <v>1499</v>
      </c>
      <c r="W17" s="200">
        <v>1739</v>
      </c>
      <c r="X17" s="81">
        <v>1543</v>
      </c>
      <c r="Y17" s="200">
        <v>1392</v>
      </c>
      <c r="Z17" s="200">
        <v>1369</v>
      </c>
      <c r="AA17" s="200">
        <v>1269</v>
      </c>
      <c r="AB17" s="200">
        <v>1295</v>
      </c>
      <c r="AC17" s="200">
        <v>1179</v>
      </c>
      <c r="AD17" s="200">
        <v>1171</v>
      </c>
      <c r="AE17" s="200">
        <v>1138</v>
      </c>
      <c r="AF17" s="200">
        <v>1020</v>
      </c>
      <c r="AG17" s="200">
        <v>1096</v>
      </c>
      <c r="AH17" s="200">
        <v>1274</v>
      </c>
      <c r="AI17" s="200">
        <v>1201</v>
      </c>
      <c r="AJ17" s="81">
        <v>1216</v>
      </c>
      <c r="AK17" s="293">
        <v>1226</v>
      </c>
      <c r="AL17" s="293">
        <v>1109</v>
      </c>
      <c r="AM17" s="293">
        <v>1153</v>
      </c>
      <c r="AN17" s="293">
        <v>952</v>
      </c>
      <c r="AO17" s="293">
        <v>989</v>
      </c>
      <c r="AP17" s="293">
        <v>999</v>
      </c>
      <c r="AQ17" s="63">
        <v>1108</v>
      </c>
      <c r="AR17" s="293">
        <v>886</v>
      </c>
      <c r="AS17" s="293">
        <v>1053</v>
      </c>
      <c r="AT17" s="293">
        <v>1054</v>
      </c>
      <c r="AU17" s="293">
        <v>1166</v>
      </c>
      <c r="AV17" s="310">
        <v>1049</v>
      </c>
      <c r="AW17" s="293">
        <v>951</v>
      </c>
      <c r="AX17" s="293">
        <v>1204</v>
      </c>
      <c r="AY17" s="293"/>
      <c r="AZ17" s="293"/>
      <c r="BA17" s="293"/>
      <c r="BB17" s="293"/>
      <c r="BC17" s="63"/>
      <c r="BD17" s="293"/>
      <c r="BE17" s="293"/>
      <c r="BF17" s="293"/>
      <c r="BG17" s="293"/>
      <c r="BH17" s="310"/>
      <c r="BI17" s="82">
        <f t="shared" ref="BI17:BR21" si="24">O17-C17</f>
        <v>331</v>
      </c>
      <c r="BJ17" s="83">
        <f t="shared" si="24"/>
        <v>447</v>
      </c>
      <c r="BK17" s="83">
        <f t="shared" si="24"/>
        <v>413</v>
      </c>
      <c r="BL17" s="83">
        <f t="shared" si="24"/>
        <v>621</v>
      </c>
      <c r="BM17" s="83">
        <f t="shared" si="24"/>
        <v>540</v>
      </c>
      <c r="BN17" s="83">
        <f t="shared" si="24"/>
        <v>468</v>
      </c>
      <c r="BO17" s="83">
        <f t="shared" si="24"/>
        <v>348</v>
      </c>
      <c r="BP17" s="83">
        <f t="shared" si="24"/>
        <v>306</v>
      </c>
      <c r="BQ17" s="83">
        <f t="shared" si="24"/>
        <v>317</v>
      </c>
      <c r="BR17" s="406">
        <f t="shared" si="24"/>
        <v>193</v>
      </c>
      <c r="BS17" s="429">
        <f t="shared" ref="BS17:CB21" si="25">Y17-M17</f>
        <v>167</v>
      </c>
      <c r="BT17" s="83">
        <f t="shared" si="25"/>
        <v>231</v>
      </c>
      <c r="BU17" s="83">
        <f t="shared" si="25"/>
        <v>-44</v>
      </c>
      <c r="BV17" s="83">
        <f t="shared" si="25"/>
        <v>-254</v>
      </c>
      <c r="BW17" s="83">
        <f t="shared" si="25"/>
        <v>-334</v>
      </c>
      <c r="BX17" s="243">
        <f t="shared" si="25"/>
        <v>-310</v>
      </c>
      <c r="BY17" s="243">
        <f t="shared" si="25"/>
        <v>-429</v>
      </c>
      <c r="BZ17" s="243">
        <f t="shared" si="25"/>
        <v>-260</v>
      </c>
      <c r="CA17" s="269">
        <f t="shared" si="25"/>
        <v>-278</v>
      </c>
      <c r="CB17" s="269">
        <f t="shared" si="25"/>
        <v>-225</v>
      </c>
      <c r="CC17" s="269">
        <f t="shared" ref="CC17:CL21" si="26">AI17-W17</f>
        <v>-538</v>
      </c>
      <c r="CD17" s="386">
        <f t="shared" si="26"/>
        <v>-327</v>
      </c>
      <c r="CE17" s="355">
        <f t="shared" si="26"/>
        <v>-166</v>
      </c>
      <c r="CF17" s="269">
        <f t="shared" si="26"/>
        <v>-260</v>
      </c>
      <c r="CG17" s="269">
        <f t="shared" si="26"/>
        <v>-116</v>
      </c>
      <c r="CH17" s="269">
        <f t="shared" si="26"/>
        <v>-343</v>
      </c>
      <c r="CI17" s="269">
        <f t="shared" si="26"/>
        <v>-190</v>
      </c>
      <c r="CJ17" s="269">
        <f t="shared" si="26"/>
        <v>-172</v>
      </c>
      <c r="CK17" s="269">
        <f t="shared" si="26"/>
        <v>-30</v>
      </c>
      <c r="CL17" s="269">
        <f t="shared" si="26"/>
        <v>-134</v>
      </c>
      <c r="CM17" s="269">
        <f t="shared" ref="CM17:CR21" si="27">AS17-AG17</f>
        <v>-43</v>
      </c>
      <c r="CN17" s="269">
        <f t="shared" si="27"/>
        <v>-220</v>
      </c>
      <c r="CO17" s="269">
        <f t="shared" si="27"/>
        <v>-35</v>
      </c>
      <c r="CP17" s="386">
        <f t="shared" si="27"/>
        <v>-167</v>
      </c>
      <c r="CQ17" s="386">
        <f t="shared" si="27"/>
        <v>-275</v>
      </c>
      <c r="CR17" s="386">
        <f t="shared" si="27"/>
        <v>95</v>
      </c>
      <c r="CS17" s="348"/>
      <c r="CT17" s="63">
        <f>IF(ISERROR(GETPIVOTDATA("VALUE",'CSS WK pvt'!$I$2,"DT_FILE",CT$8,"CD_CO",CT$6,"TRIM_CAT",TRIM(B17),"TRIM_LINE",A16))=TRUE,0,GETPIVOTDATA("VALUE",'CSS WK pvt'!$I$2,"DT_FILE",CT$8,"CD_CO",CT$6,"TRIM_CAT",TRIM(B17),"TRIM_LINE",A16))</f>
        <v>1204</v>
      </c>
    </row>
    <row r="18" spans="1:98" s="58" customFormat="1" x14ac:dyDescent="0.3">
      <c r="A18" s="146"/>
      <c r="B18" s="59" t="s">
        <v>38</v>
      </c>
      <c r="C18" s="79">
        <v>38</v>
      </c>
      <c r="D18" s="80">
        <v>38</v>
      </c>
      <c r="E18" s="80">
        <v>43</v>
      </c>
      <c r="F18" s="80">
        <v>38</v>
      </c>
      <c r="G18" s="80">
        <v>38</v>
      </c>
      <c r="H18" s="80">
        <v>39</v>
      </c>
      <c r="I18" s="80">
        <v>37</v>
      </c>
      <c r="J18" s="80">
        <v>38</v>
      </c>
      <c r="K18" s="80">
        <v>47</v>
      </c>
      <c r="L18" s="81">
        <v>40</v>
      </c>
      <c r="M18" s="80">
        <v>38</v>
      </c>
      <c r="N18" s="80">
        <v>37</v>
      </c>
      <c r="O18" s="80">
        <v>46</v>
      </c>
      <c r="P18" s="80">
        <v>42</v>
      </c>
      <c r="Q18" s="80">
        <v>46</v>
      </c>
      <c r="R18" s="80">
        <v>45</v>
      </c>
      <c r="S18" s="80">
        <v>49</v>
      </c>
      <c r="T18" s="80">
        <v>45</v>
      </c>
      <c r="U18" s="200">
        <v>43</v>
      </c>
      <c r="V18" s="200">
        <v>38</v>
      </c>
      <c r="W18" s="200">
        <v>47</v>
      </c>
      <c r="X18" s="81">
        <v>42</v>
      </c>
      <c r="Y18" s="200">
        <v>42</v>
      </c>
      <c r="Z18" s="200">
        <v>52</v>
      </c>
      <c r="AA18" s="200">
        <v>54</v>
      </c>
      <c r="AB18" s="200">
        <v>56</v>
      </c>
      <c r="AC18" s="200">
        <v>54</v>
      </c>
      <c r="AD18" s="200">
        <v>51</v>
      </c>
      <c r="AE18" s="200">
        <v>54</v>
      </c>
      <c r="AF18" s="200">
        <v>48</v>
      </c>
      <c r="AG18" s="200">
        <v>53</v>
      </c>
      <c r="AH18" s="200">
        <v>45</v>
      </c>
      <c r="AI18" s="200">
        <v>30</v>
      </c>
      <c r="AJ18" s="81">
        <v>33</v>
      </c>
      <c r="AK18" s="293">
        <v>40</v>
      </c>
      <c r="AL18" s="293">
        <v>35</v>
      </c>
      <c r="AM18" s="293">
        <v>40</v>
      </c>
      <c r="AN18" s="293">
        <v>43</v>
      </c>
      <c r="AO18" s="293">
        <v>39</v>
      </c>
      <c r="AP18" s="293">
        <v>44</v>
      </c>
      <c r="AQ18" s="63">
        <v>40</v>
      </c>
      <c r="AR18" s="293">
        <v>29</v>
      </c>
      <c r="AS18" s="293">
        <v>40</v>
      </c>
      <c r="AT18" s="293">
        <v>31</v>
      </c>
      <c r="AU18" s="293">
        <v>33</v>
      </c>
      <c r="AV18" s="310">
        <v>38</v>
      </c>
      <c r="AW18" s="293">
        <v>38</v>
      </c>
      <c r="AX18" s="293">
        <v>44</v>
      </c>
      <c r="AY18" s="293"/>
      <c r="AZ18" s="293"/>
      <c r="BA18" s="293"/>
      <c r="BB18" s="293"/>
      <c r="BC18" s="63"/>
      <c r="BD18" s="293"/>
      <c r="BE18" s="293"/>
      <c r="BF18" s="293"/>
      <c r="BG18" s="293"/>
      <c r="BH18" s="310"/>
      <c r="BI18" s="82">
        <f t="shared" si="24"/>
        <v>8</v>
      </c>
      <c r="BJ18" s="83">
        <f t="shared" si="24"/>
        <v>4</v>
      </c>
      <c r="BK18" s="83">
        <f t="shared" si="24"/>
        <v>3</v>
      </c>
      <c r="BL18" s="83">
        <f t="shared" si="24"/>
        <v>7</v>
      </c>
      <c r="BM18" s="83">
        <f t="shared" si="24"/>
        <v>11</v>
      </c>
      <c r="BN18" s="83">
        <f t="shared" si="24"/>
        <v>6</v>
      </c>
      <c r="BO18" s="83">
        <f t="shared" si="24"/>
        <v>6</v>
      </c>
      <c r="BP18" s="83">
        <f t="shared" si="24"/>
        <v>0</v>
      </c>
      <c r="BQ18" s="83">
        <f t="shared" si="24"/>
        <v>0</v>
      </c>
      <c r="BR18" s="406">
        <f t="shared" si="24"/>
        <v>2</v>
      </c>
      <c r="BS18" s="429">
        <f t="shared" si="25"/>
        <v>4</v>
      </c>
      <c r="BT18" s="83">
        <f t="shared" si="25"/>
        <v>15</v>
      </c>
      <c r="BU18" s="83">
        <f t="shared" si="25"/>
        <v>8</v>
      </c>
      <c r="BV18" s="83">
        <f t="shared" si="25"/>
        <v>14</v>
      </c>
      <c r="BW18" s="83">
        <f t="shared" si="25"/>
        <v>8</v>
      </c>
      <c r="BX18" s="243">
        <f t="shared" si="25"/>
        <v>6</v>
      </c>
      <c r="BY18" s="243">
        <f t="shared" si="25"/>
        <v>5</v>
      </c>
      <c r="BZ18" s="243">
        <f t="shared" si="25"/>
        <v>3</v>
      </c>
      <c r="CA18" s="269">
        <f t="shared" si="25"/>
        <v>10</v>
      </c>
      <c r="CB18" s="269">
        <f t="shared" si="25"/>
        <v>7</v>
      </c>
      <c r="CC18" s="269">
        <f t="shared" si="26"/>
        <v>-17</v>
      </c>
      <c r="CD18" s="386">
        <f t="shared" si="26"/>
        <v>-9</v>
      </c>
      <c r="CE18" s="355">
        <f t="shared" si="26"/>
        <v>-2</v>
      </c>
      <c r="CF18" s="269">
        <f t="shared" si="26"/>
        <v>-17</v>
      </c>
      <c r="CG18" s="269">
        <f t="shared" si="26"/>
        <v>-14</v>
      </c>
      <c r="CH18" s="269">
        <f t="shared" si="26"/>
        <v>-13</v>
      </c>
      <c r="CI18" s="269">
        <f t="shared" si="26"/>
        <v>-15</v>
      </c>
      <c r="CJ18" s="269">
        <f t="shared" si="26"/>
        <v>-7</v>
      </c>
      <c r="CK18" s="269">
        <f t="shared" si="26"/>
        <v>-14</v>
      </c>
      <c r="CL18" s="269">
        <f t="shared" si="26"/>
        <v>-19</v>
      </c>
      <c r="CM18" s="269">
        <f t="shared" si="27"/>
        <v>-13</v>
      </c>
      <c r="CN18" s="269">
        <f t="shared" si="27"/>
        <v>-14</v>
      </c>
      <c r="CO18" s="269">
        <f t="shared" si="27"/>
        <v>3</v>
      </c>
      <c r="CP18" s="386">
        <f t="shared" si="27"/>
        <v>5</v>
      </c>
      <c r="CQ18" s="386">
        <f t="shared" si="27"/>
        <v>-2</v>
      </c>
      <c r="CR18" s="386">
        <f t="shared" si="27"/>
        <v>9</v>
      </c>
      <c r="CS18" s="348"/>
      <c r="CT18" s="63">
        <f>IF(ISERROR(GETPIVOTDATA("VALUE",'CSS WK pvt'!$I$2,"DT_FILE",CT$8,"CD_CO",CT$6,"TRIM_CAT",TRIM(B18),"TRIM_LINE",A16))=TRUE,0,GETPIVOTDATA("VALUE",'CSS WK pvt'!$I$2,"DT_FILE",CT$8,"CD_CO",CT$6,"TRIM_CAT",TRIM(B18),"TRIM_LINE",A16))</f>
        <v>44</v>
      </c>
    </row>
    <row r="19" spans="1:98" s="58" customFormat="1" x14ac:dyDescent="0.3">
      <c r="A19" s="146"/>
      <c r="B19" s="59" t="s">
        <v>39</v>
      </c>
      <c r="C19" s="79">
        <v>238</v>
      </c>
      <c r="D19" s="80">
        <v>256</v>
      </c>
      <c r="E19" s="80">
        <v>174</v>
      </c>
      <c r="F19" s="80">
        <v>249</v>
      </c>
      <c r="G19" s="80">
        <v>205</v>
      </c>
      <c r="H19" s="80">
        <v>225</v>
      </c>
      <c r="I19" s="80">
        <v>132</v>
      </c>
      <c r="J19" s="80">
        <v>203</v>
      </c>
      <c r="K19" s="80">
        <v>308</v>
      </c>
      <c r="L19" s="81">
        <v>281</v>
      </c>
      <c r="M19" s="80">
        <v>280</v>
      </c>
      <c r="N19" s="80">
        <v>273</v>
      </c>
      <c r="O19" s="80">
        <v>232</v>
      </c>
      <c r="P19" s="80">
        <v>391</v>
      </c>
      <c r="Q19" s="80">
        <v>354</v>
      </c>
      <c r="R19" s="80">
        <v>200</v>
      </c>
      <c r="S19" s="80">
        <v>255</v>
      </c>
      <c r="T19" s="80">
        <v>157</v>
      </c>
      <c r="U19" s="200">
        <v>162</v>
      </c>
      <c r="V19" s="200">
        <v>232</v>
      </c>
      <c r="W19" s="200">
        <v>351</v>
      </c>
      <c r="X19" s="81">
        <v>296</v>
      </c>
      <c r="Y19" s="200">
        <v>201</v>
      </c>
      <c r="Z19" s="200">
        <v>159</v>
      </c>
      <c r="AA19" s="200">
        <v>160</v>
      </c>
      <c r="AB19" s="200">
        <v>180</v>
      </c>
      <c r="AC19" s="200">
        <v>150</v>
      </c>
      <c r="AD19" s="200">
        <v>168</v>
      </c>
      <c r="AE19" s="200">
        <v>165</v>
      </c>
      <c r="AF19" s="200">
        <v>138</v>
      </c>
      <c r="AG19" s="200">
        <v>166</v>
      </c>
      <c r="AH19" s="200">
        <v>229</v>
      </c>
      <c r="AI19" s="200">
        <v>294</v>
      </c>
      <c r="AJ19" s="81">
        <v>270</v>
      </c>
      <c r="AK19" s="293">
        <v>343</v>
      </c>
      <c r="AL19" s="293">
        <v>310</v>
      </c>
      <c r="AM19" s="293">
        <v>246</v>
      </c>
      <c r="AN19" s="293">
        <v>160</v>
      </c>
      <c r="AO19" s="293">
        <v>151</v>
      </c>
      <c r="AP19" s="293">
        <v>241</v>
      </c>
      <c r="AQ19" s="63">
        <v>301</v>
      </c>
      <c r="AR19" s="293">
        <v>209</v>
      </c>
      <c r="AS19" s="293">
        <v>253</v>
      </c>
      <c r="AT19" s="293">
        <v>285</v>
      </c>
      <c r="AU19" s="293">
        <v>355</v>
      </c>
      <c r="AV19" s="310">
        <v>302</v>
      </c>
      <c r="AW19" s="293">
        <v>234</v>
      </c>
      <c r="AX19" s="293">
        <v>265</v>
      </c>
      <c r="AY19" s="293"/>
      <c r="AZ19" s="293"/>
      <c r="BA19" s="293"/>
      <c r="BB19" s="293"/>
      <c r="BC19" s="63"/>
      <c r="BD19" s="293"/>
      <c r="BE19" s="293"/>
      <c r="BF19" s="293"/>
      <c r="BG19" s="293"/>
      <c r="BH19" s="310"/>
      <c r="BI19" s="82">
        <f t="shared" si="24"/>
        <v>-6</v>
      </c>
      <c r="BJ19" s="83">
        <f t="shared" si="24"/>
        <v>135</v>
      </c>
      <c r="BK19" s="83">
        <f t="shared" si="24"/>
        <v>180</v>
      </c>
      <c r="BL19" s="83">
        <f t="shared" si="24"/>
        <v>-49</v>
      </c>
      <c r="BM19" s="83">
        <f t="shared" si="24"/>
        <v>50</v>
      </c>
      <c r="BN19" s="83">
        <f t="shared" si="24"/>
        <v>-68</v>
      </c>
      <c r="BO19" s="83">
        <f t="shared" si="24"/>
        <v>30</v>
      </c>
      <c r="BP19" s="83">
        <f t="shared" si="24"/>
        <v>29</v>
      </c>
      <c r="BQ19" s="83">
        <f t="shared" si="24"/>
        <v>43</v>
      </c>
      <c r="BR19" s="406">
        <f t="shared" si="24"/>
        <v>15</v>
      </c>
      <c r="BS19" s="429">
        <f t="shared" si="25"/>
        <v>-79</v>
      </c>
      <c r="BT19" s="83">
        <f t="shared" si="25"/>
        <v>-114</v>
      </c>
      <c r="BU19" s="83">
        <f t="shared" si="25"/>
        <v>-72</v>
      </c>
      <c r="BV19" s="83">
        <f t="shared" si="25"/>
        <v>-211</v>
      </c>
      <c r="BW19" s="83">
        <f t="shared" si="25"/>
        <v>-204</v>
      </c>
      <c r="BX19" s="243">
        <f t="shared" si="25"/>
        <v>-32</v>
      </c>
      <c r="BY19" s="243">
        <f t="shared" si="25"/>
        <v>-90</v>
      </c>
      <c r="BZ19" s="243">
        <f t="shared" si="25"/>
        <v>-19</v>
      </c>
      <c r="CA19" s="269">
        <f t="shared" si="25"/>
        <v>4</v>
      </c>
      <c r="CB19" s="269">
        <f t="shared" si="25"/>
        <v>-3</v>
      </c>
      <c r="CC19" s="269">
        <f t="shared" si="26"/>
        <v>-57</v>
      </c>
      <c r="CD19" s="386">
        <f t="shared" si="26"/>
        <v>-26</v>
      </c>
      <c r="CE19" s="355">
        <f t="shared" si="26"/>
        <v>142</v>
      </c>
      <c r="CF19" s="269">
        <f t="shared" si="26"/>
        <v>151</v>
      </c>
      <c r="CG19" s="269">
        <f t="shared" si="26"/>
        <v>86</v>
      </c>
      <c r="CH19" s="269">
        <f t="shared" si="26"/>
        <v>-20</v>
      </c>
      <c r="CI19" s="269">
        <f t="shared" si="26"/>
        <v>1</v>
      </c>
      <c r="CJ19" s="269">
        <f t="shared" si="26"/>
        <v>73</v>
      </c>
      <c r="CK19" s="269">
        <f t="shared" si="26"/>
        <v>136</v>
      </c>
      <c r="CL19" s="269">
        <f t="shared" si="26"/>
        <v>71</v>
      </c>
      <c r="CM19" s="269">
        <f t="shared" si="27"/>
        <v>87</v>
      </c>
      <c r="CN19" s="269">
        <f t="shared" si="27"/>
        <v>56</v>
      </c>
      <c r="CO19" s="269">
        <f t="shared" si="27"/>
        <v>61</v>
      </c>
      <c r="CP19" s="386">
        <f t="shared" si="27"/>
        <v>32</v>
      </c>
      <c r="CQ19" s="386">
        <f t="shared" si="27"/>
        <v>-109</v>
      </c>
      <c r="CR19" s="386">
        <f t="shared" si="27"/>
        <v>-45</v>
      </c>
      <c r="CS19" s="348"/>
      <c r="CT19" s="63">
        <f>IF(ISERROR(GETPIVOTDATA("VALUE",'CSS WK pvt'!$I$2,"DT_FILE",CT$8,"CD_CO",CT$6,"TRIM_CAT",TRIM(B19),"TRIM_LINE",A16))=TRUE,0,GETPIVOTDATA("VALUE",'CSS WK pvt'!$I$2,"DT_FILE",CT$8,"CD_CO",CT$6,"TRIM_CAT",TRIM(B19),"TRIM_LINE",A16))</f>
        <v>265</v>
      </c>
    </row>
    <row r="20" spans="1:98" s="58" customFormat="1" x14ac:dyDescent="0.3">
      <c r="A20" s="146"/>
      <c r="B20" s="59" t="s">
        <v>40</v>
      </c>
      <c r="C20" s="79">
        <v>15</v>
      </c>
      <c r="D20" s="80">
        <v>16</v>
      </c>
      <c r="E20" s="80">
        <v>20</v>
      </c>
      <c r="F20" s="80">
        <v>12</v>
      </c>
      <c r="G20" s="80">
        <v>13</v>
      </c>
      <c r="H20" s="80">
        <v>18</v>
      </c>
      <c r="I20" s="80">
        <v>13</v>
      </c>
      <c r="J20" s="80">
        <v>12</v>
      </c>
      <c r="K20" s="80">
        <v>24</v>
      </c>
      <c r="L20" s="81">
        <v>20</v>
      </c>
      <c r="M20" s="80">
        <v>26</v>
      </c>
      <c r="N20" s="80">
        <v>26</v>
      </c>
      <c r="O20" s="80">
        <v>27</v>
      </c>
      <c r="P20" s="80">
        <v>30</v>
      </c>
      <c r="Q20" s="80">
        <v>29</v>
      </c>
      <c r="R20" s="80">
        <v>16</v>
      </c>
      <c r="S20" s="80">
        <v>20</v>
      </c>
      <c r="T20" s="80">
        <v>16</v>
      </c>
      <c r="U20" s="200">
        <v>13</v>
      </c>
      <c r="V20" s="200">
        <v>17</v>
      </c>
      <c r="W20" s="200">
        <v>25</v>
      </c>
      <c r="X20" s="81">
        <v>22</v>
      </c>
      <c r="Y20" s="200">
        <v>22</v>
      </c>
      <c r="Z20" s="200">
        <v>8</v>
      </c>
      <c r="AA20" s="200">
        <v>8</v>
      </c>
      <c r="AB20" s="200">
        <v>14</v>
      </c>
      <c r="AC20" s="200">
        <v>10</v>
      </c>
      <c r="AD20" s="200">
        <v>12</v>
      </c>
      <c r="AE20" s="200">
        <v>10</v>
      </c>
      <c r="AF20" s="200">
        <v>8</v>
      </c>
      <c r="AG20" s="200">
        <v>12</v>
      </c>
      <c r="AH20" s="200">
        <v>26</v>
      </c>
      <c r="AI20" s="200">
        <v>14</v>
      </c>
      <c r="AJ20" s="81">
        <v>19</v>
      </c>
      <c r="AK20" s="293">
        <v>33</v>
      </c>
      <c r="AL20" s="293">
        <v>28</v>
      </c>
      <c r="AM20" s="293">
        <v>15</v>
      </c>
      <c r="AN20" s="293">
        <v>9</v>
      </c>
      <c r="AO20" s="293">
        <v>16</v>
      </c>
      <c r="AP20" s="293">
        <v>8</v>
      </c>
      <c r="AQ20" s="63">
        <v>16</v>
      </c>
      <c r="AR20" s="293">
        <v>12</v>
      </c>
      <c r="AS20" s="293">
        <v>6</v>
      </c>
      <c r="AT20" s="293">
        <v>24</v>
      </c>
      <c r="AU20" s="293">
        <v>23</v>
      </c>
      <c r="AV20" s="310">
        <v>23</v>
      </c>
      <c r="AW20" s="293">
        <v>17</v>
      </c>
      <c r="AX20" s="293">
        <v>22</v>
      </c>
      <c r="AY20" s="293"/>
      <c r="AZ20" s="293"/>
      <c r="BA20" s="293"/>
      <c r="BB20" s="293"/>
      <c r="BC20" s="63"/>
      <c r="BD20" s="293"/>
      <c r="BE20" s="293"/>
      <c r="BF20" s="293"/>
      <c r="BG20" s="293"/>
      <c r="BH20" s="310"/>
      <c r="BI20" s="82">
        <f t="shared" si="24"/>
        <v>12</v>
      </c>
      <c r="BJ20" s="83">
        <f t="shared" si="24"/>
        <v>14</v>
      </c>
      <c r="BK20" s="83">
        <f t="shared" si="24"/>
        <v>9</v>
      </c>
      <c r="BL20" s="83">
        <f t="shared" si="24"/>
        <v>4</v>
      </c>
      <c r="BM20" s="83">
        <f t="shared" si="24"/>
        <v>7</v>
      </c>
      <c r="BN20" s="83">
        <f t="shared" si="24"/>
        <v>-2</v>
      </c>
      <c r="BO20" s="83">
        <f t="shared" si="24"/>
        <v>0</v>
      </c>
      <c r="BP20" s="83">
        <f t="shared" si="24"/>
        <v>5</v>
      </c>
      <c r="BQ20" s="83">
        <f t="shared" si="24"/>
        <v>1</v>
      </c>
      <c r="BR20" s="406">
        <f t="shared" si="24"/>
        <v>2</v>
      </c>
      <c r="BS20" s="429">
        <f t="shared" si="25"/>
        <v>-4</v>
      </c>
      <c r="BT20" s="83">
        <f t="shared" si="25"/>
        <v>-18</v>
      </c>
      <c r="BU20" s="83">
        <f t="shared" si="25"/>
        <v>-19</v>
      </c>
      <c r="BV20" s="83">
        <f t="shared" si="25"/>
        <v>-16</v>
      </c>
      <c r="BW20" s="83">
        <f t="shared" si="25"/>
        <v>-19</v>
      </c>
      <c r="BX20" s="243">
        <f t="shared" si="25"/>
        <v>-4</v>
      </c>
      <c r="BY20" s="243">
        <f t="shared" si="25"/>
        <v>-10</v>
      </c>
      <c r="BZ20" s="243">
        <f t="shared" si="25"/>
        <v>-8</v>
      </c>
      <c r="CA20" s="269">
        <f t="shared" si="25"/>
        <v>-1</v>
      </c>
      <c r="CB20" s="269">
        <f t="shared" si="25"/>
        <v>9</v>
      </c>
      <c r="CC20" s="269">
        <f t="shared" si="26"/>
        <v>-11</v>
      </c>
      <c r="CD20" s="386">
        <f t="shared" si="26"/>
        <v>-3</v>
      </c>
      <c r="CE20" s="355">
        <f t="shared" si="26"/>
        <v>11</v>
      </c>
      <c r="CF20" s="269">
        <f t="shared" si="26"/>
        <v>20</v>
      </c>
      <c r="CG20" s="269">
        <f t="shared" si="26"/>
        <v>7</v>
      </c>
      <c r="CH20" s="269">
        <f t="shared" si="26"/>
        <v>-5</v>
      </c>
      <c r="CI20" s="269">
        <f t="shared" si="26"/>
        <v>6</v>
      </c>
      <c r="CJ20" s="269">
        <f t="shared" si="26"/>
        <v>-4</v>
      </c>
      <c r="CK20" s="269">
        <f t="shared" si="26"/>
        <v>6</v>
      </c>
      <c r="CL20" s="269">
        <f t="shared" si="26"/>
        <v>4</v>
      </c>
      <c r="CM20" s="269">
        <f t="shared" si="27"/>
        <v>-6</v>
      </c>
      <c r="CN20" s="269">
        <f t="shared" si="27"/>
        <v>-2</v>
      </c>
      <c r="CO20" s="269">
        <f t="shared" si="27"/>
        <v>9</v>
      </c>
      <c r="CP20" s="386">
        <f t="shared" si="27"/>
        <v>4</v>
      </c>
      <c r="CQ20" s="386">
        <f t="shared" si="27"/>
        <v>-16</v>
      </c>
      <c r="CR20" s="386">
        <f t="shared" si="27"/>
        <v>-6</v>
      </c>
      <c r="CS20" s="348"/>
      <c r="CT20" s="63">
        <f>IF(ISERROR(GETPIVOTDATA("VALUE",'CSS WK pvt'!$I$2,"DT_FILE",CT$8,"CD_CO",CT$6,"TRIM_CAT",TRIM(B20),"TRIM_LINE",A16))=TRUE,0,GETPIVOTDATA("VALUE",'CSS WK pvt'!$I$2,"DT_FILE",CT$8,"CD_CO",CT$6,"TRIM_CAT",TRIM(B20),"TRIM_LINE",A16))</f>
        <v>22</v>
      </c>
    </row>
    <row r="21" spans="1:98" s="58" customFormat="1" x14ac:dyDescent="0.3">
      <c r="A21" s="146"/>
      <c r="B21" s="59" t="s">
        <v>41</v>
      </c>
      <c r="C21" s="79">
        <v>1</v>
      </c>
      <c r="D21" s="80">
        <v>4</v>
      </c>
      <c r="E21" s="80"/>
      <c r="F21" s="80">
        <v>5</v>
      </c>
      <c r="G21" s="80">
        <v>4</v>
      </c>
      <c r="H21" s="80">
        <v>2</v>
      </c>
      <c r="I21" s="80">
        <v>3</v>
      </c>
      <c r="J21" s="80">
        <v>3</v>
      </c>
      <c r="K21" s="80">
        <v>3</v>
      </c>
      <c r="L21" s="81">
        <v>1</v>
      </c>
      <c r="M21" s="80">
        <v>2</v>
      </c>
      <c r="N21" s="80">
        <v>6</v>
      </c>
      <c r="O21" s="80">
        <v>2</v>
      </c>
      <c r="P21" s="80">
        <v>4</v>
      </c>
      <c r="Q21" s="80">
        <v>5</v>
      </c>
      <c r="R21" s="80">
        <v>3</v>
      </c>
      <c r="S21" s="80">
        <v>1</v>
      </c>
      <c r="T21" s="80">
        <v>3</v>
      </c>
      <c r="U21" s="200">
        <v>4</v>
      </c>
      <c r="V21" s="200">
        <v>4</v>
      </c>
      <c r="W21" s="200">
        <v>3</v>
      </c>
      <c r="X21" s="81">
        <v>3</v>
      </c>
      <c r="Y21" s="200">
        <v>1</v>
      </c>
      <c r="Z21" s="200">
        <v>5</v>
      </c>
      <c r="AA21" s="200">
        <v>1</v>
      </c>
      <c r="AB21" s="200">
        <v>4</v>
      </c>
      <c r="AC21" s="200">
        <v>2</v>
      </c>
      <c r="AD21" s="200">
        <v>2</v>
      </c>
      <c r="AE21" s="200">
        <v>3</v>
      </c>
      <c r="AF21" s="200">
        <v>5</v>
      </c>
      <c r="AG21" s="200">
        <v>3</v>
      </c>
      <c r="AH21" s="200">
        <v>5</v>
      </c>
      <c r="AI21" s="200">
        <v>4</v>
      </c>
      <c r="AJ21" s="81">
        <v>3</v>
      </c>
      <c r="AK21" s="293">
        <v>6</v>
      </c>
      <c r="AL21" s="293">
        <v>6</v>
      </c>
      <c r="AM21" s="293">
        <v>4</v>
      </c>
      <c r="AN21" s="293">
        <v>3</v>
      </c>
      <c r="AO21" s="293">
        <v>4</v>
      </c>
      <c r="AP21" s="293">
        <v>4</v>
      </c>
      <c r="AQ21" s="63">
        <v>2</v>
      </c>
      <c r="AR21" s="293">
        <v>3</v>
      </c>
      <c r="AS21" s="293">
        <v>5</v>
      </c>
      <c r="AT21" s="293">
        <v>4</v>
      </c>
      <c r="AU21" s="293">
        <v>3</v>
      </c>
      <c r="AV21" s="310">
        <v>4</v>
      </c>
      <c r="AW21" s="293">
        <v>4</v>
      </c>
      <c r="AX21" s="293">
        <v>4</v>
      </c>
      <c r="AY21" s="293"/>
      <c r="AZ21" s="293"/>
      <c r="BA21" s="293"/>
      <c r="BB21" s="293"/>
      <c r="BC21" s="63"/>
      <c r="BD21" s="293"/>
      <c r="BE21" s="293"/>
      <c r="BF21" s="293"/>
      <c r="BG21" s="293"/>
      <c r="BH21" s="310"/>
      <c r="BI21" s="82">
        <f t="shared" si="24"/>
        <v>1</v>
      </c>
      <c r="BJ21" s="83">
        <f t="shared" si="24"/>
        <v>0</v>
      </c>
      <c r="BK21" s="83">
        <f t="shared" si="24"/>
        <v>5</v>
      </c>
      <c r="BL21" s="83">
        <f t="shared" si="24"/>
        <v>-2</v>
      </c>
      <c r="BM21" s="83">
        <f t="shared" si="24"/>
        <v>-3</v>
      </c>
      <c r="BN21" s="83">
        <f t="shared" si="24"/>
        <v>1</v>
      </c>
      <c r="BO21" s="83">
        <f t="shared" si="24"/>
        <v>1</v>
      </c>
      <c r="BP21" s="83">
        <f t="shared" si="24"/>
        <v>1</v>
      </c>
      <c r="BQ21" s="83">
        <f t="shared" si="24"/>
        <v>0</v>
      </c>
      <c r="BR21" s="406">
        <f t="shared" si="24"/>
        <v>2</v>
      </c>
      <c r="BS21" s="429">
        <f t="shared" si="25"/>
        <v>-1</v>
      </c>
      <c r="BT21" s="83">
        <f t="shared" si="25"/>
        <v>-1</v>
      </c>
      <c r="BU21" s="83">
        <f t="shared" si="25"/>
        <v>-1</v>
      </c>
      <c r="BV21" s="83">
        <f t="shared" si="25"/>
        <v>0</v>
      </c>
      <c r="BW21" s="83">
        <f t="shared" si="25"/>
        <v>-3</v>
      </c>
      <c r="BX21" s="243">
        <f t="shared" si="25"/>
        <v>-1</v>
      </c>
      <c r="BY21" s="243">
        <f t="shared" si="25"/>
        <v>2</v>
      </c>
      <c r="BZ21" s="243">
        <f t="shared" si="25"/>
        <v>2</v>
      </c>
      <c r="CA21" s="269">
        <f t="shared" si="25"/>
        <v>-1</v>
      </c>
      <c r="CB21" s="269">
        <f t="shared" si="25"/>
        <v>1</v>
      </c>
      <c r="CC21" s="269">
        <f t="shared" si="26"/>
        <v>1</v>
      </c>
      <c r="CD21" s="386">
        <f t="shared" si="26"/>
        <v>0</v>
      </c>
      <c r="CE21" s="355">
        <f t="shared" si="26"/>
        <v>5</v>
      </c>
      <c r="CF21" s="269">
        <f t="shared" si="26"/>
        <v>1</v>
      </c>
      <c r="CG21" s="269">
        <f t="shared" si="26"/>
        <v>3</v>
      </c>
      <c r="CH21" s="269">
        <f t="shared" si="26"/>
        <v>-1</v>
      </c>
      <c r="CI21" s="269">
        <f t="shared" si="26"/>
        <v>2</v>
      </c>
      <c r="CJ21" s="269">
        <f t="shared" si="26"/>
        <v>2</v>
      </c>
      <c r="CK21" s="269">
        <f t="shared" si="26"/>
        <v>-1</v>
      </c>
      <c r="CL21" s="269">
        <f t="shared" si="26"/>
        <v>-2</v>
      </c>
      <c r="CM21" s="269">
        <f t="shared" si="27"/>
        <v>2</v>
      </c>
      <c r="CN21" s="269">
        <f t="shared" si="27"/>
        <v>-1</v>
      </c>
      <c r="CO21" s="269">
        <f t="shared" si="27"/>
        <v>-1</v>
      </c>
      <c r="CP21" s="386">
        <f t="shared" si="27"/>
        <v>1</v>
      </c>
      <c r="CQ21" s="386">
        <f t="shared" si="27"/>
        <v>-2</v>
      </c>
      <c r="CR21" s="386">
        <f t="shared" si="27"/>
        <v>-2</v>
      </c>
      <c r="CS21" s="348"/>
      <c r="CT21" s="63">
        <f>IF(ISERROR(GETPIVOTDATA("VALUE",'CSS WK pvt'!$I$2,"DT_FILE",CT$8,"CD_CO",CT$6,"TRIM_CAT",TRIM(B21),"TRIM_LINE",A16))=TRUE,0,GETPIVOTDATA("VALUE",'CSS WK pvt'!$I$2,"DT_FILE",CT$8,"CD_CO",CT$6,"TRIM_CAT",TRIM(B21),"TRIM_LINE",A16))</f>
        <v>4</v>
      </c>
    </row>
    <row r="22" spans="1:98" s="72" customFormat="1" x14ac:dyDescent="0.3">
      <c r="A22" s="148"/>
      <c r="B22" s="59" t="s">
        <v>42</v>
      </c>
      <c r="C22" s="136">
        <f t="shared" ref="C22:Q22" si="28">SUM(C17:C21)</f>
        <v>1274</v>
      </c>
      <c r="D22" s="137">
        <f t="shared" si="28"/>
        <v>1416</v>
      </c>
      <c r="E22" s="137">
        <f t="shared" si="28"/>
        <v>1337</v>
      </c>
      <c r="F22" s="137">
        <f t="shared" si="28"/>
        <v>1164</v>
      </c>
      <c r="G22" s="137">
        <f t="shared" si="28"/>
        <v>1287</v>
      </c>
      <c r="H22" s="137">
        <f t="shared" si="28"/>
        <v>1096</v>
      </c>
      <c r="I22" s="137">
        <f t="shared" si="28"/>
        <v>1211</v>
      </c>
      <c r="J22" s="137">
        <f t="shared" si="28"/>
        <v>1449</v>
      </c>
      <c r="K22" s="137">
        <f t="shared" si="28"/>
        <v>1804</v>
      </c>
      <c r="L22" s="138">
        <f t="shared" si="28"/>
        <v>1692</v>
      </c>
      <c r="M22" s="137">
        <f t="shared" si="28"/>
        <v>1571</v>
      </c>
      <c r="N22" s="137">
        <f t="shared" si="28"/>
        <v>1480</v>
      </c>
      <c r="O22" s="137">
        <f t="shared" si="28"/>
        <v>1620</v>
      </c>
      <c r="P22" s="137">
        <f t="shared" si="28"/>
        <v>2016</v>
      </c>
      <c r="Q22" s="137">
        <f t="shared" si="28"/>
        <v>1947</v>
      </c>
      <c r="R22" s="137">
        <v>1745</v>
      </c>
      <c r="S22" s="137">
        <v>1892</v>
      </c>
      <c r="T22" s="137">
        <v>1501</v>
      </c>
      <c r="U22" s="201">
        <v>1596</v>
      </c>
      <c r="V22" s="201">
        <v>1790</v>
      </c>
      <c r="W22" s="201">
        <f>SUM(W17+W18+W19+W20+W21)</f>
        <v>2165</v>
      </c>
      <c r="X22" s="138">
        <f>SUM(X17+X18+X19+X20+X21)</f>
        <v>1906</v>
      </c>
      <c r="Y22" s="201">
        <v>1658</v>
      </c>
      <c r="Z22" s="201">
        <v>1593</v>
      </c>
      <c r="AA22" s="201">
        <v>1492</v>
      </c>
      <c r="AB22" s="201">
        <v>1549</v>
      </c>
      <c r="AC22" s="201">
        <v>1395</v>
      </c>
      <c r="AD22" s="201">
        <v>1404</v>
      </c>
      <c r="AE22" s="201">
        <v>1370</v>
      </c>
      <c r="AF22" s="201">
        <v>1219</v>
      </c>
      <c r="AG22" s="201">
        <v>1330</v>
      </c>
      <c r="AH22" s="201">
        <v>1579</v>
      </c>
      <c r="AI22" s="201">
        <v>1543</v>
      </c>
      <c r="AJ22" s="138">
        <v>1541</v>
      </c>
      <c r="AK22" s="294">
        <v>1648</v>
      </c>
      <c r="AL22" s="294">
        <v>1488</v>
      </c>
      <c r="AM22" s="294">
        <v>1458</v>
      </c>
      <c r="AN22" s="294">
        <v>1167</v>
      </c>
      <c r="AO22" s="294">
        <v>1199</v>
      </c>
      <c r="AP22" s="294">
        <v>1296</v>
      </c>
      <c r="AQ22" s="84">
        <v>1467</v>
      </c>
      <c r="AR22" s="294">
        <v>1139</v>
      </c>
      <c r="AS22" s="294">
        <v>1357</v>
      </c>
      <c r="AT22" s="294">
        <v>1398</v>
      </c>
      <c r="AU22" s="294">
        <v>1580</v>
      </c>
      <c r="AV22" s="311">
        <v>1416</v>
      </c>
      <c r="AW22" s="294">
        <v>1244</v>
      </c>
      <c r="AX22" s="294">
        <v>1539</v>
      </c>
      <c r="AY22" s="294"/>
      <c r="AZ22" s="294"/>
      <c r="BA22" s="294"/>
      <c r="BB22" s="294"/>
      <c r="BC22" s="84"/>
      <c r="BD22" s="294"/>
      <c r="BE22" s="294"/>
      <c r="BF22" s="294"/>
      <c r="BG22" s="294"/>
      <c r="BH22" s="311"/>
      <c r="BI22" s="84">
        <f t="shared" ref="BI22:BM22" si="29">SUM(BI17:BI21)</f>
        <v>346</v>
      </c>
      <c r="BJ22" s="139">
        <f t="shared" si="29"/>
        <v>600</v>
      </c>
      <c r="BK22" s="139">
        <f t="shared" si="29"/>
        <v>610</v>
      </c>
      <c r="BL22" s="139">
        <f t="shared" si="29"/>
        <v>581</v>
      </c>
      <c r="BM22" s="139">
        <f t="shared" si="29"/>
        <v>605</v>
      </c>
      <c r="BN22" s="139">
        <f t="shared" ref="BN22:BV22" si="30">SUM(BN17:BN21)</f>
        <v>405</v>
      </c>
      <c r="BO22" s="139">
        <f t="shared" si="30"/>
        <v>385</v>
      </c>
      <c r="BP22" s="139">
        <f t="shared" si="30"/>
        <v>341</v>
      </c>
      <c r="BQ22" s="139">
        <f t="shared" si="30"/>
        <v>361</v>
      </c>
      <c r="BR22" s="407">
        <f t="shared" si="30"/>
        <v>214</v>
      </c>
      <c r="BS22" s="430">
        <f t="shared" si="30"/>
        <v>87</v>
      </c>
      <c r="BT22" s="139">
        <f t="shared" si="30"/>
        <v>113</v>
      </c>
      <c r="BU22" s="139">
        <f t="shared" si="30"/>
        <v>-128</v>
      </c>
      <c r="BV22" s="139">
        <f t="shared" si="30"/>
        <v>-467</v>
      </c>
      <c r="BW22" s="139">
        <f t="shared" ref="BW22:BX22" si="31">SUM(BW17:BW21)</f>
        <v>-552</v>
      </c>
      <c r="BX22" s="244">
        <f t="shared" si="31"/>
        <v>-341</v>
      </c>
      <c r="BY22" s="244">
        <f t="shared" ref="BY22" si="32">SUM(BY17:BY21)</f>
        <v>-522</v>
      </c>
      <c r="BZ22" s="244">
        <f t="shared" ref="BZ22:CA22" si="33">SUM(BZ17:BZ21)</f>
        <v>-282</v>
      </c>
      <c r="CA22" s="270">
        <f t="shared" si="33"/>
        <v>-266</v>
      </c>
      <c r="CB22" s="270">
        <f t="shared" ref="CB22:CC22" si="34">SUM(CB17:CB21)</f>
        <v>-211</v>
      </c>
      <c r="CC22" s="270">
        <f t="shared" si="34"/>
        <v>-622</v>
      </c>
      <c r="CD22" s="387">
        <f t="shared" ref="CD22:CE22" si="35">SUM(CD17:CD21)</f>
        <v>-365</v>
      </c>
      <c r="CE22" s="356">
        <f t="shared" si="35"/>
        <v>-10</v>
      </c>
      <c r="CF22" s="270">
        <f t="shared" ref="CF22" si="36">SUM(CF17:CF21)</f>
        <v>-105</v>
      </c>
      <c r="CG22" s="270">
        <f t="shared" ref="CG22" si="37">SUM(CG17:CG21)</f>
        <v>-34</v>
      </c>
      <c r="CH22" s="270">
        <f t="shared" ref="CH22" si="38">SUM(CH17:CH21)</f>
        <v>-382</v>
      </c>
      <c r="CI22" s="270">
        <f t="shared" ref="CI22" si="39">SUM(CI17:CI21)</f>
        <v>-196</v>
      </c>
      <c r="CJ22" s="270">
        <f t="shared" ref="CJ22" si="40">SUM(CJ17:CJ21)</f>
        <v>-108</v>
      </c>
      <c r="CK22" s="270">
        <f t="shared" ref="CK22" si="41">SUM(CK17:CK21)</f>
        <v>97</v>
      </c>
      <c r="CL22" s="270">
        <f t="shared" ref="CL22" si="42">SUM(CL17:CL21)</f>
        <v>-80</v>
      </c>
      <c r="CM22" s="270">
        <f t="shared" ref="CM22" si="43">SUM(CM17:CM21)</f>
        <v>27</v>
      </c>
      <c r="CN22" s="270">
        <f t="shared" ref="CN22" si="44">SUM(CN17:CN21)</f>
        <v>-181</v>
      </c>
      <c r="CO22" s="270">
        <f t="shared" ref="CO22" si="45">SUM(CO17:CO21)</f>
        <v>37</v>
      </c>
      <c r="CP22" s="387">
        <f t="shared" ref="CP22" si="46">SUM(CP17:CP21)</f>
        <v>-125</v>
      </c>
      <c r="CQ22" s="387">
        <f t="shared" ref="CQ22:CR22" si="47">SUM(CQ17:CQ21)</f>
        <v>-404</v>
      </c>
      <c r="CR22" s="387">
        <f t="shared" si="47"/>
        <v>51</v>
      </c>
      <c r="CS22" s="349"/>
      <c r="CT22" s="84">
        <f>SUM(CT17:CT21)</f>
        <v>1539</v>
      </c>
    </row>
    <row r="23" spans="1:98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202"/>
      <c r="V23" s="202"/>
      <c r="W23" s="202"/>
      <c r="X23" s="88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88"/>
      <c r="AK23" s="295"/>
      <c r="AL23" s="295"/>
      <c r="AM23" s="295"/>
      <c r="AN23" s="295"/>
      <c r="AO23" s="295"/>
      <c r="AP23" s="295"/>
      <c r="AQ23" s="89"/>
      <c r="AR23" s="295"/>
      <c r="AS23" s="295"/>
      <c r="AT23" s="295"/>
      <c r="AU23" s="295"/>
      <c r="AV23" s="312"/>
      <c r="AW23" s="295"/>
      <c r="AX23" s="295"/>
      <c r="AY23" s="295"/>
      <c r="AZ23" s="295"/>
      <c r="BA23" s="295"/>
      <c r="BB23" s="295"/>
      <c r="BC23" s="89"/>
      <c r="BD23" s="295"/>
      <c r="BE23" s="295"/>
      <c r="BF23" s="295"/>
      <c r="BG23" s="295"/>
      <c r="BH23" s="312"/>
      <c r="BI23" s="89"/>
      <c r="BJ23" s="90"/>
      <c r="BK23" s="90"/>
      <c r="BL23" s="90"/>
      <c r="BM23" s="90"/>
      <c r="BN23" s="90"/>
      <c r="BO23" s="90"/>
      <c r="BP23" s="90"/>
      <c r="BQ23" s="90"/>
      <c r="BR23" s="408"/>
      <c r="BS23" s="431"/>
      <c r="BT23" s="90"/>
      <c r="BU23" s="90"/>
      <c r="BV23" s="90"/>
      <c r="BW23" s="90"/>
      <c r="BX23" s="245"/>
      <c r="BY23" s="245"/>
      <c r="BZ23" s="245"/>
      <c r="CA23" s="271"/>
      <c r="CB23" s="271"/>
      <c r="CC23" s="271"/>
      <c r="CD23" s="388"/>
      <c r="CE23" s="357"/>
      <c r="CF23" s="271"/>
      <c r="CG23" s="271"/>
      <c r="CH23" s="271"/>
      <c r="CI23" s="271"/>
      <c r="CJ23" s="271"/>
      <c r="CK23" s="271"/>
      <c r="CL23" s="271"/>
      <c r="CM23" s="271"/>
      <c r="CN23" s="271"/>
      <c r="CO23" s="271"/>
      <c r="CP23" s="388"/>
      <c r="CQ23" s="388"/>
      <c r="CR23" s="388"/>
      <c r="CS23" s="348"/>
      <c r="CT23" s="89"/>
    </row>
    <row r="24" spans="1:98" s="58" customFormat="1" x14ac:dyDescent="0.3">
      <c r="A24" s="144"/>
      <c r="B24" s="59" t="s">
        <v>37</v>
      </c>
      <c r="C24" s="79">
        <v>585</v>
      </c>
      <c r="D24" s="80">
        <v>667</v>
      </c>
      <c r="E24" s="80">
        <v>642</v>
      </c>
      <c r="F24" s="80">
        <v>454</v>
      </c>
      <c r="G24" s="80">
        <v>622</v>
      </c>
      <c r="H24" s="80">
        <v>430</v>
      </c>
      <c r="I24" s="80">
        <v>666</v>
      </c>
      <c r="J24" s="80">
        <v>762</v>
      </c>
      <c r="K24" s="80">
        <v>994</v>
      </c>
      <c r="L24" s="81">
        <v>844</v>
      </c>
      <c r="M24" s="80">
        <v>696</v>
      </c>
      <c r="N24" s="80">
        <v>718</v>
      </c>
      <c r="O24" s="80">
        <v>742</v>
      </c>
      <c r="P24" s="80">
        <v>752</v>
      </c>
      <c r="Q24" s="80">
        <v>683</v>
      </c>
      <c r="R24" s="80">
        <v>647</v>
      </c>
      <c r="S24" s="80">
        <v>781</v>
      </c>
      <c r="T24" s="80">
        <v>580</v>
      </c>
      <c r="U24" s="200">
        <v>634</v>
      </c>
      <c r="V24" s="200">
        <v>744</v>
      </c>
      <c r="W24" s="200">
        <v>940</v>
      </c>
      <c r="X24" s="81">
        <v>759</v>
      </c>
      <c r="Y24" s="200">
        <v>629</v>
      </c>
      <c r="Z24" s="200">
        <v>640</v>
      </c>
      <c r="AA24" s="200">
        <v>547</v>
      </c>
      <c r="AB24" s="200">
        <v>603</v>
      </c>
      <c r="AC24" s="200">
        <v>525</v>
      </c>
      <c r="AD24" s="200">
        <v>561</v>
      </c>
      <c r="AE24" s="200">
        <v>595</v>
      </c>
      <c r="AF24" s="200">
        <v>542</v>
      </c>
      <c r="AG24" s="200">
        <v>613</v>
      </c>
      <c r="AH24" s="200">
        <v>786</v>
      </c>
      <c r="AI24" s="200">
        <v>647</v>
      </c>
      <c r="AJ24" s="81">
        <v>636</v>
      </c>
      <c r="AK24" s="293">
        <v>710</v>
      </c>
      <c r="AL24" s="293">
        <v>594</v>
      </c>
      <c r="AM24" s="293">
        <v>634</v>
      </c>
      <c r="AN24" s="293">
        <v>400</v>
      </c>
      <c r="AO24" s="293">
        <v>514</v>
      </c>
      <c r="AP24" s="293">
        <v>555</v>
      </c>
      <c r="AQ24" s="63">
        <v>718</v>
      </c>
      <c r="AR24" s="293">
        <v>477</v>
      </c>
      <c r="AS24" s="293">
        <v>649</v>
      </c>
      <c r="AT24" s="293">
        <v>670</v>
      </c>
      <c r="AU24" s="293">
        <v>707</v>
      </c>
      <c r="AV24" s="310">
        <v>579</v>
      </c>
      <c r="AW24" s="293">
        <v>563</v>
      </c>
      <c r="AX24" s="293">
        <v>769</v>
      </c>
      <c r="AY24" s="293"/>
      <c r="AZ24" s="293"/>
      <c r="BA24" s="293"/>
      <c r="BB24" s="293"/>
      <c r="BC24" s="63"/>
      <c r="BD24" s="293"/>
      <c r="BE24" s="293"/>
      <c r="BF24" s="293"/>
      <c r="BG24" s="293"/>
      <c r="BH24" s="310"/>
      <c r="BI24" s="82">
        <f t="shared" ref="BI24:BR28" si="48">O24-C24</f>
        <v>157</v>
      </c>
      <c r="BJ24" s="83">
        <f t="shared" si="48"/>
        <v>85</v>
      </c>
      <c r="BK24" s="83">
        <f t="shared" si="48"/>
        <v>41</v>
      </c>
      <c r="BL24" s="83">
        <f t="shared" si="48"/>
        <v>193</v>
      </c>
      <c r="BM24" s="83">
        <f t="shared" si="48"/>
        <v>159</v>
      </c>
      <c r="BN24" s="83">
        <f t="shared" si="48"/>
        <v>150</v>
      </c>
      <c r="BO24" s="83">
        <f t="shared" si="48"/>
        <v>-32</v>
      </c>
      <c r="BP24" s="83">
        <f t="shared" si="48"/>
        <v>-18</v>
      </c>
      <c r="BQ24" s="83">
        <f t="shared" si="48"/>
        <v>-54</v>
      </c>
      <c r="BR24" s="406">
        <f t="shared" si="48"/>
        <v>-85</v>
      </c>
      <c r="BS24" s="429">
        <f t="shared" ref="BS24:CB28" si="49">Y24-M24</f>
        <v>-67</v>
      </c>
      <c r="BT24" s="83">
        <f t="shared" si="49"/>
        <v>-78</v>
      </c>
      <c r="BU24" s="83">
        <f t="shared" si="49"/>
        <v>-195</v>
      </c>
      <c r="BV24" s="83">
        <f t="shared" si="49"/>
        <v>-149</v>
      </c>
      <c r="BW24" s="83">
        <f t="shared" si="49"/>
        <v>-158</v>
      </c>
      <c r="BX24" s="243">
        <f t="shared" si="49"/>
        <v>-86</v>
      </c>
      <c r="BY24" s="243">
        <f t="shared" si="49"/>
        <v>-186</v>
      </c>
      <c r="BZ24" s="243">
        <f t="shared" si="49"/>
        <v>-38</v>
      </c>
      <c r="CA24" s="269">
        <f t="shared" si="49"/>
        <v>-21</v>
      </c>
      <c r="CB24" s="269">
        <f t="shared" si="49"/>
        <v>42</v>
      </c>
      <c r="CC24" s="269">
        <f t="shared" ref="CC24:CL28" si="50">AI24-W24</f>
        <v>-293</v>
      </c>
      <c r="CD24" s="386">
        <f t="shared" si="50"/>
        <v>-123</v>
      </c>
      <c r="CE24" s="355">
        <f t="shared" si="50"/>
        <v>81</v>
      </c>
      <c r="CF24" s="269">
        <f t="shared" si="50"/>
        <v>-46</v>
      </c>
      <c r="CG24" s="269">
        <f t="shared" si="50"/>
        <v>87</v>
      </c>
      <c r="CH24" s="269">
        <f t="shared" si="50"/>
        <v>-203</v>
      </c>
      <c r="CI24" s="269">
        <f t="shared" si="50"/>
        <v>-11</v>
      </c>
      <c r="CJ24" s="269">
        <f t="shared" si="50"/>
        <v>-6</v>
      </c>
      <c r="CK24" s="269">
        <f t="shared" si="50"/>
        <v>123</v>
      </c>
      <c r="CL24" s="269">
        <f t="shared" si="50"/>
        <v>-65</v>
      </c>
      <c r="CM24" s="269">
        <f t="shared" ref="CM24:CR28" si="51">AS24-AG24</f>
        <v>36</v>
      </c>
      <c r="CN24" s="269">
        <f t="shared" si="51"/>
        <v>-116</v>
      </c>
      <c r="CO24" s="269">
        <f t="shared" si="51"/>
        <v>60</v>
      </c>
      <c r="CP24" s="386">
        <f t="shared" si="51"/>
        <v>-57</v>
      </c>
      <c r="CQ24" s="386">
        <f t="shared" si="51"/>
        <v>-147</v>
      </c>
      <c r="CR24" s="386">
        <f t="shared" si="51"/>
        <v>175</v>
      </c>
      <c r="CS24" s="348"/>
      <c r="CT24" s="63">
        <f>IF(ISERROR(GETPIVOTDATA("VALUE",'CSS WK pvt'!$I$2,"DT_FILE",CT$8,"CD_CO",CT$6,"TRIM_CAT",TRIM(B24),"TRIM_LINE",A23))=TRUE,0,GETPIVOTDATA("VALUE",'CSS WK pvt'!$I$2,"DT_FILE",CT$8,"CD_CO",CT$6,"TRIM_CAT",TRIM(B24),"TRIM_LINE",A23))</f>
        <v>769</v>
      </c>
    </row>
    <row r="25" spans="1:98" s="58" customFormat="1" x14ac:dyDescent="0.3">
      <c r="A25" s="144"/>
      <c r="B25" s="59" t="s">
        <v>38</v>
      </c>
      <c r="C25" s="79">
        <v>9</v>
      </c>
      <c r="D25" s="80">
        <v>7</v>
      </c>
      <c r="E25" s="80">
        <v>12</v>
      </c>
      <c r="F25" s="80">
        <v>10</v>
      </c>
      <c r="G25" s="80">
        <v>10</v>
      </c>
      <c r="H25" s="80">
        <v>18</v>
      </c>
      <c r="I25" s="80">
        <v>15</v>
      </c>
      <c r="J25" s="80">
        <v>10</v>
      </c>
      <c r="K25" s="80">
        <v>21</v>
      </c>
      <c r="L25" s="81">
        <v>9</v>
      </c>
      <c r="M25" s="80">
        <v>10</v>
      </c>
      <c r="N25" s="80">
        <v>9</v>
      </c>
      <c r="O25" s="80">
        <v>18</v>
      </c>
      <c r="P25" s="80">
        <v>10</v>
      </c>
      <c r="Q25" s="80">
        <v>13</v>
      </c>
      <c r="R25" s="80">
        <v>10</v>
      </c>
      <c r="S25" s="80">
        <v>9</v>
      </c>
      <c r="T25" s="80">
        <v>10</v>
      </c>
      <c r="U25" s="200">
        <v>6</v>
      </c>
      <c r="V25" s="200">
        <v>8</v>
      </c>
      <c r="W25" s="200">
        <v>15</v>
      </c>
      <c r="X25" s="81">
        <v>5</v>
      </c>
      <c r="Y25" s="200">
        <v>10</v>
      </c>
      <c r="Z25" s="200">
        <v>14</v>
      </c>
      <c r="AA25" s="200">
        <v>11</v>
      </c>
      <c r="AB25" s="200">
        <v>10</v>
      </c>
      <c r="AC25" s="200">
        <v>8</v>
      </c>
      <c r="AD25" s="200">
        <v>7</v>
      </c>
      <c r="AE25" s="200">
        <v>14</v>
      </c>
      <c r="AF25" s="200">
        <v>5</v>
      </c>
      <c r="AG25" s="200">
        <v>12</v>
      </c>
      <c r="AH25" s="200">
        <v>8</v>
      </c>
      <c r="AI25" s="200">
        <v>5</v>
      </c>
      <c r="AJ25" s="81">
        <v>6</v>
      </c>
      <c r="AK25" s="293">
        <v>10</v>
      </c>
      <c r="AL25" s="293">
        <v>5</v>
      </c>
      <c r="AM25" s="293">
        <v>13</v>
      </c>
      <c r="AN25" s="293">
        <v>12</v>
      </c>
      <c r="AO25" s="293">
        <v>5</v>
      </c>
      <c r="AP25" s="293">
        <v>11</v>
      </c>
      <c r="AQ25" s="63">
        <v>10</v>
      </c>
      <c r="AR25" s="293">
        <v>9</v>
      </c>
      <c r="AS25" s="293">
        <v>17</v>
      </c>
      <c r="AT25" s="293">
        <v>9</v>
      </c>
      <c r="AU25" s="293">
        <v>8</v>
      </c>
      <c r="AV25" s="310">
        <v>16</v>
      </c>
      <c r="AW25" s="293">
        <v>13</v>
      </c>
      <c r="AX25" s="293">
        <v>17</v>
      </c>
      <c r="AY25" s="293"/>
      <c r="AZ25" s="293"/>
      <c r="BA25" s="293"/>
      <c r="BB25" s="293"/>
      <c r="BC25" s="63"/>
      <c r="BD25" s="293"/>
      <c r="BE25" s="293"/>
      <c r="BF25" s="293"/>
      <c r="BG25" s="293"/>
      <c r="BH25" s="310"/>
      <c r="BI25" s="82">
        <f t="shared" si="48"/>
        <v>9</v>
      </c>
      <c r="BJ25" s="83">
        <f t="shared" si="48"/>
        <v>3</v>
      </c>
      <c r="BK25" s="83">
        <f t="shared" si="48"/>
        <v>1</v>
      </c>
      <c r="BL25" s="83">
        <f t="shared" si="48"/>
        <v>0</v>
      </c>
      <c r="BM25" s="83">
        <f t="shared" si="48"/>
        <v>-1</v>
      </c>
      <c r="BN25" s="83">
        <f t="shared" si="48"/>
        <v>-8</v>
      </c>
      <c r="BO25" s="83">
        <f t="shared" si="48"/>
        <v>-9</v>
      </c>
      <c r="BP25" s="83">
        <f t="shared" si="48"/>
        <v>-2</v>
      </c>
      <c r="BQ25" s="83">
        <f t="shared" si="48"/>
        <v>-6</v>
      </c>
      <c r="BR25" s="406">
        <f t="shared" si="48"/>
        <v>-4</v>
      </c>
      <c r="BS25" s="429">
        <f t="shared" si="49"/>
        <v>0</v>
      </c>
      <c r="BT25" s="83">
        <f t="shared" si="49"/>
        <v>5</v>
      </c>
      <c r="BU25" s="83">
        <f t="shared" si="49"/>
        <v>-7</v>
      </c>
      <c r="BV25" s="83">
        <f t="shared" si="49"/>
        <v>0</v>
      </c>
      <c r="BW25" s="83">
        <f t="shared" si="49"/>
        <v>-5</v>
      </c>
      <c r="BX25" s="243">
        <f t="shared" si="49"/>
        <v>-3</v>
      </c>
      <c r="BY25" s="243">
        <f t="shared" si="49"/>
        <v>5</v>
      </c>
      <c r="BZ25" s="243">
        <f t="shared" si="49"/>
        <v>-5</v>
      </c>
      <c r="CA25" s="269">
        <f t="shared" si="49"/>
        <v>6</v>
      </c>
      <c r="CB25" s="269">
        <f t="shared" si="49"/>
        <v>0</v>
      </c>
      <c r="CC25" s="269">
        <f t="shared" si="50"/>
        <v>-10</v>
      </c>
      <c r="CD25" s="386">
        <f t="shared" si="50"/>
        <v>1</v>
      </c>
      <c r="CE25" s="355">
        <f t="shared" si="50"/>
        <v>0</v>
      </c>
      <c r="CF25" s="269">
        <f t="shared" si="50"/>
        <v>-9</v>
      </c>
      <c r="CG25" s="269">
        <f t="shared" si="50"/>
        <v>2</v>
      </c>
      <c r="CH25" s="269">
        <f t="shared" si="50"/>
        <v>2</v>
      </c>
      <c r="CI25" s="269">
        <f t="shared" si="50"/>
        <v>-3</v>
      </c>
      <c r="CJ25" s="269">
        <f t="shared" si="50"/>
        <v>4</v>
      </c>
      <c r="CK25" s="269">
        <f t="shared" si="50"/>
        <v>-4</v>
      </c>
      <c r="CL25" s="269">
        <f t="shared" si="50"/>
        <v>4</v>
      </c>
      <c r="CM25" s="269">
        <f t="shared" si="51"/>
        <v>5</v>
      </c>
      <c r="CN25" s="269">
        <f t="shared" si="51"/>
        <v>1</v>
      </c>
      <c r="CO25" s="269">
        <f t="shared" si="51"/>
        <v>3</v>
      </c>
      <c r="CP25" s="386">
        <f t="shared" si="51"/>
        <v>10</v>
      </c>
      <c r="CQ25" s="386">
        <f t="shared" si="51"/>
        <v>3</v>
      </c>
      <c r="CR25" s="386">
        <f t="shared" si="51"/>
        <v>12</v>
      </c>
      <c r="CS25" s="348"/>
      <c r="CT25" s="63">
        <f>IF(ISERROR(GETPIVOTDATA("VALUE",'CSS WK pvt'!$I$2,"DT_FILE",CT$8,"CD_CO",CT$6,"TRIM_CAT",TRIM(B25),"TRIM_LINE",A23))=TRUE,0,GETPIVOTDATA("VALUE",'CSS WK pvt'!$I$2,"DT_FILE",CT$8,"CD_CO",CT$6,"TRIM_CAT",TRIM(B25),"TRIM_LINE",A23))</f>
        <v>17</v>
      </c>
    </row>
    <row r="26" spans="1:98" s="58" customFormat="1" x14ac:dyDescent="0.3">
      <c r="A26" s="144"/>
      <c r="B26" s="59" t="s">
        <v>39</v>
      </c>
      <c r="C26" s="79">
        <v>165</v>
      </c>
      <c r="D26" s="80">
        <v>202</v>
      </c>
      <c r="E26" s="80">
        <v>110</v>
      </c>
      <c r="F26" s="80">
        <v>180</v>
      </c>
      <c r="G26" s="80">
        <v>146</v>
      </c>
      <c r="H26" s="80">
        <v>148</v>
      </c>
      <c r="I26" s="80">
        <v>84</v>
      </c>
      <c r="J26" s="80">
        <v>154</v>
      </c>
      <c r="K26" s="80">
        <v>251</v>
      </c>
      <c r="L26" s="81">
        <v>214</v>
      </c>
      <c r="M26" s="80">
        <v>213</v>
      </c>
      <c r="N26" s="80">
        <v>211</v>
      </c>
      <c r="O26" s="80">
        <v>168</v>
      </c>
      <c r="P26" s="80">
        <v>257</v>
      </c>
      <c r="Q26" s="80">
        <v>218</v>
      </c>
      <c r="R26" s="80">
        <v>81</v>
      </c>
      <c r="S26" s="80">
        <v>164</v>
      </c>
      <c r="T26" s="80">
        <v>78</v>
      </c>
      <c r="U26" s="200">
        <v>87</v>
      </c>
      <c r="V26" s="200">
        <v>156</v>
      </c>
      <c r="W26" s="200">
        <v>269</v>
      </c>
      <c r="X26" s="81">
        <v>222</v>
      </c>
      <c r="Y26" s="200">
        <v>124</v>
      </c>
      <c r="Z26" s="200">
        <v>82</v>
      </c>
      <c r="AA26" s="200">
        <v>83</v>
      </c>
      <c r="AB26" s="200">
        <v>101</v>
      </c>
      <c r="AC26" s="200">
        <v>82</v>
      </c>
      <c r="AD26" s="200">
        <v>96</v>
      </c>
      <c r="AE26" s="200">
        <v>110</v>
      </c>
      <c r="AF26" s="200">
        <v>86</v>
      </c>
      <c r="AG26" s="200">
        <v>112</v>
      </c>
      <c r="AH26" s="200">
        <v>179</v>
      </c>
      <c r="AI26" s="200">
        <v>228</v>
      </c>
      <c r="AJ26" s="81">
        <v>173</v>
      </c>
      <c r="AK26" s="293">
        <v>263</v>
      </c>
      <c r="AL26" s="293">
        <v>240</v>
      </c>
      <c r="AM26" s="293">
        <v>160</v>
      </c>
      <c r="AN26" s="293">
        <v>87</v>
      </c>
      <c r="AO26" s="293">
        <v>80</v>
      </c>
      <c r="AP26" s="293">
        <v>174</v>
      </c>
      <c r="AQ26" s="63">
        <v>165</v>
      </c>
      <c r="AR26" s="293">
        <v>153</v>
      </c>
      <c r="AS26" s="293">
        <v>185</v>
      </c>
      <c r="AT26" s="293">
        <v>216</v>
      </c>
      <c r="AU26" s="293">
        <v>212</v>
      </c>
      <c r="AV26" s="310">
        <v>187</v>
      </c>
      <c r="AW26" s="293">
        <v>171</v>
      </c>
      <c r="AX26" s="293">
        <v>190</v>
      </c>
      <c r="AY26" s="293"/>
      <c r="AZ26" s="293"/>
      <c r="BA26" s="293"/>
      <c r="BB26" s="293"/>
      <c r="BC26" s="63"/>
      <c r="BD26" s="293"/>
      <c r="BE26" s="293"/>
      <c r="BF26" s="293"/>
      <c r="BG26" s="293"/>
      <c r="BH26" s="310"/>
      <c r="BI26" s="82">
        <f t="shared" si="48"/>
        <v>3</v>
      </c>
      <c r="BJ26" s="83">
        <f t="shared" si="48"/>
        <v>55</v>
      </c>
      <c r="BK26" s="83">
        <f t="shared" si="48"/>
        <v>108</v>
      </c>
      <c r="BL26" s="83">
        <f t="shared" si="48"/>
        <v>-99</v>
      </c>
      <c r="BM26" s="83">
        <f t="shared" si="48"/>
        <v>18</v>
      </c>
      <c r="BN26" s="83">
        <f t="shared" si="48"/>
        <v>-70</v>
      </c>
      <c r="BO26" s="83">
        <f t="shared" si="48"/>
        <v>3</v>
      </c>
      <c r="BP26" s="83">
        <f t="shared" si="48"/>
        <v>2</v>
      </c>
      <c r="BQ26" s="83">
        <f t="shared" si="48"/>
        <v>18</v>
      </c>
      <c r="BR26" s="406">
        <f t="shared" si="48"/>
        <v>8</v>
      </c>
      <c r="BS26" s="429">
        <f t="shared" si="49"/>
        <v>-89</v>
      </c>
      <c r="BT26" s="83">
        <f t="shared" si="49"/>
        <v>-129</v>
      </c>
      <c r="BU26" s="83">
        <f t="shared" si="49"/>
        <v>-85</v>
      </c>
      <c r="BV26" s="83">
        <f t="shared" si="49"/>
        <v>-156</v>
      </c>
      <c r="BW26" s="83">
        <f t="shared" si="49"/>
        <v>-136</v>
      </c>
      <c r="BX26" s="243">
        <f t="shared" si="49"/>
        <v>15</v>
      </c>
      <c r="BY26" s="243">
        <f t="shared" si="49"/>
        <v>-54</v>
      </c>
      <c r="BZ26" s="243">
        <f t="shared" si="49"/>
        <v>8</v>
      </c>
      <c r="CA26" s="269">
        <f t="shared" si="49"/>
        <v>25</v>
      </c>
      <c r="CB26" s="269">
        <f t="shared" si="49"/>
        <v>23</v>
      </c>
      <c r="CC26" s="269">
        <f t="shared" si="50"/>
        <v>-41</v>
      </c>
      <c r="CD26" s="386">
        <f t="shared" si="50"/>
        <v>-49</v>
      </c>
      <c r="CE26" s="355">
        <f t="shared" si="50"/>
        <v>139</v>
      </c>
      <c r="CF26" s="269">
        <f t="shared" si="50"/>
        <v>158</v>
      </c>
      <c r="CG26" s="269">
        <f t="shared" si="50"/>
        <v>77</v>
      </c>
      <c r="CH26" s="269">
        <f t="shared" si="50"/>
        <v>-14</v>
      </c>
      <c r="CI26" s="269">
        <f t="shared" si="50"/>
        <v>-2</v>
      </c>
      <c r="CJ26" s="269">
        <f t="shared" si="50"/>
        <v>78</v>
      </c>
      <c r="CK26" s="269">
        <f t="shared" si="50"/>
        <v>55</v>
      </c>
      <c r="CL26" s="269">
        <f t="shared" si="50"/>
        <v>67</v>
      </c>
      <c r="CM26" s="269">
        <f t="shared" si="51"/>
        <v>73</v>
      </c>
      <c r="CN26" s="269">
        <f t="shared" si="51"/>
        <v>37</v>
      </c>
      <c r="CO26" s="269">
        <f t="shared" si="51"/>
        <v>-16</v>
      </c>
      <c r="CP26" s="386">
        <f t="shared" si="51"/>
        <v>14</v>
      </c>
      <c r="CQ26" s="386">
        <f t="shared" si="51"/>
        <v>-92</v>
      </c>
      <c r="CR26" s="386">
        <f t="shared" si="51"/>
        <v>-50</v>
      </c>
      <c r="CS26" s="348"/>
      <c r="CT26" s="63">
        <f>IF(ISERROR(GETPIVOTDATA("VALUE",'CSS WK pvt'!$I$2,"DT_FILE",CT$8,"CD_CO",CT$6,"TRIM_CAT",TRIM(B26),"TRIM_LINE",A23))=TRUE,0,GETPIVOTDATA("VALUE",'CSS WK pvt'!$I$2,"DT_FILE",CT$8,"CD_CO",CT$6,"TRIM_CAT",TRIM(B26),"TRIM_LINE",A23))</f>
        <v>190</v>
      </c>
    </row>
    <row r="27" spans="1:98" s="58" customFormat="1" x14ac:dyDescent="0.3">
      <c r="A27" s="144"/>
      <c r="B27" s="59" t="s">
        <v>40</v>
      </c>
      <c r="C27" s="79">
        <v>10</v>
      </c>
      <c r="D27" s="80">
        <v>14</v>
      </c>
      <c r="E27" s="80">
        <v>17</v>
      </c>
      <c r="F27" s="80">
        <v>10</v>
      </c>
      <c r="G27" s="80">
        <v>11</v>
      </c>
      <c r="H27" s="80">
        <v>14</v>
      </c>
      <c r="I27" s="80">
        <v>10</v>
      </c>
      <c r="J27" s="80">
        <v>11</v>
      </c>
      <c r="K27" s="80">
        <v>20</v>
      </c>
      <c r="L27" s="81">
        <v>16</v>
      </c>
      <c r="M27" s="80">
        <v>21</v>
      </c>
      <c r="N27" s="80">
        <v>22</v>
      </c>
      <c r="O27" s="80">
        <v>23</v>
      </c>
      <c r="P27" s="80">
        <v>14</v>
      </c>
      <c r="Q27" s="80">
        <v>22</v>
      </c>
      <c r="R27" s="80">
        <v>14</v>
      </c>
      <c r="S27" s="80">
        <v>16</v>
      </c>
      <c r="T27" s="80">
        <v>11</v>
      </c>
      <c r="U27" s="200">
        <v>8</v>
      </c>
      <c r="V27" s="200">
        <v>11</v>
      </c>
      <c r="W27" s="200">
        <v>20</v>
      </c>
      <c r="X27" s="81">
        <v>15</v>
      </c>
      <c r="Y27" s="200">
        <v>17</v>
      </c>
      <c r="Z27" s="200">
        <v>7</v>
      </c>
      <c r="AA27" s="200">
        <v>6</v>
      </c>
      <c r="AB27" s="200">
        <v>11</v>
      </c>
      <c r="AC27" s="200">
        <v>8</v>
      </c>
      <c r="AD27" s="200">
        <v>11</v>
      </c>
      <c r="AE27" s="200">
        <v>10</v>
      </c>
      <c r="AF27" s="200">
        <v>7</v>
      </c>
      <c r="AG27" s="200">
        <v>10</v>
      </c>
      <c r="AH27" s="200">
        <v>25</v>
      </c>
      <c r="AI27" s="200">
        <v>13</v>
      </c>
      <c r="AJ27" s="81">
        <v>13</v>
      </c>
      <c r="AK27" s="293">
        <v>29</v>
      </c>
      <c r="AL27" s="293">
        <v>24</v>
      </c>
      <c r="AM27" s="293">
        <v>11</v>
      </c>
      <c r="AN27" s="293">
        <v>5</v>
      </c>
      <c r="AO27" s="293">
        <v>14</v>
      </c>
      <c r="AP27" s="293">
        <v>6</v>
      </c>
      <c r="AQ27" s="63">
        <v>15</v>
      </c>
      <c r="AR27" s="293">
        <v>11</v>
      </c>
      <c r="AS27" s="293">
        <v>2</v>
      </c>
      <c r="AT27" s="293">
        <v>21</v>
      </c>
      <c r="AU27" s="293">
        <v>22</v>
      </c>
      <c r="AV27" s="310">
        <v>18</v>
      </c>
      <c r="AW27" s="293">
        <v>13</v>
      </c>
      <c r="AX27" s="293">
        <v>19</v>
      </c>
      <c r="AY27" s="293"/>
      <c r="AZ27" s="293"/>
      <c r="BA27" s="293"/>
      <c r="BB27" s="293"/>
      <c r="BC27" s="63"/>
      <c r="BD27" s="293"/>
      <c r="BE27" s="293"/>
      <c r="BF27" s="293"/>
      <c r="BG27" s="293"/>
      <c r="BH27" s="310"/>
      <c r="BI27" s="82">
        <f t="shared" si="48"/>
        <v>13</v>
      </c>
      <c r="BJ27" s="83">
        <f t="shared" si="48"/>
        <v>0</v>
      </c>
      <c r="BK27" s="83">
        <f t="shared" si="48"/>
        <v>5</v>
      </c>
      <c r="BL27" s="83">
        <f t="shared" si="48"/>
        <v>4</v>
      </c>
      <c r="BM27" s="83">
        <f t="shared" si="48"/>
        <v>5</v>
      </c>
      <c r="BN27" s="83">
        <f t="shared" si="48"/>
        <v>-3</v>
      </c>
      <c r="BO27" s="83">
        <f t="shared" si="48"/>
        <v>-2</v>
      </c>
      <c r="BP27" s="83">
        <f t="shared" si="48"/>
        <v>0</v>
      </c>
      <c r="BQ27" s="83">
        <f t="shared" si="48"/>
        <v>0</v>
      </c>
      <c r="BR27" s="406">
        <f t="shared" si="48"/>
        <v>-1</v>
      </c>
      <c r="BS27" s="429">
        <f t="shared" si="49"/>
        <v>-4</v>
      </c>
      <c r="BT27" s="83">
        <f t="shared" si="49"/>
        <v>-15</v>
      </c>
      <c r="BU27" s="83">
        <f t="shared" si="49"/>
        <v>-17</v>
      </c>
      <c r="BV27" s="83">
        <f t="shared" si="49"/>
        <v>-3</v>
      </c>
      <c r="BW27" s="83">
        <f t="shared" si="49"/>
        <v>-14</v>
      </c>
      <c r="BX27" s="243">
        <f t="shared" si="49"/>
        <v>-3</v>
      </c>
      <c r="BY27" s="243">
        <f t="shared" si="49"/>
        <v>-6</v>
      </c>
      <c r="BZ27" s="243">
        <f t="shared" si="49"/>
        <v>-4</v>
      </c>
      <c r="CA27" s="269">
        <f t="shared" si="49"/>
        <v>2</v>
      </c>
      <c r="CB27" s="269">
        <f t="shared" si="49"/>
        <v>14</v>
      </c>
      <c r="CC27" s="269">
        <f t="shared" si="50"/>
        <v>-7</v>
      </c>
      <c r="CD27" s="386">
        <f t="shared" si="50"/>
        <v>-2</v>
      </c>
      <c r="CE27" s="355">
        <f t="shared" si="50"/>
        <v>12</v>
      </c>
      <c r="CF27" s="269">
        <f t="shared" si="50"/>
        <v>17</v>
      </c>
      <c r="CG27" s="269">
        <f t="shared" si="50"/>
        <v>5</v>
      </c>
      <c r="CH27" s="269">
        <f t="shared" si="50"/>
        <v>-6</v>
      </c>
      <c r="CI27" s="269">
        <f t="shared" si="50"/>
        <v>6</v>
      </c>
      <c r="CJ27" s="269">
        <f t="shared" si="50"/>
        <v>-5</v>
      </c>
      <c r="CK27" s="269">
        <f t="shared" si="50"/>
        <v>5</v>
      </c>
      <c r="CL27" s="269">
        <f t="shared" si="50"/>
        <v>4</v>
      </c>
      <c r="CM27" s="269">
        <f t="shared" si="51"/>
        <v>-8</v>
      </c>
      <c r="CN27" s="269">
        <f t="shared" si="51"/>
        <v>-4</v>
      </c>
      <c r="CO27" s="269">
        <f t="shared" si="51"/>
        <v>9</v>
      </c>
      <c r="CP27" s="386">
        <f t="shared" si="51"/>
        <v>5</v>
      </c>
      <c r="CQ27" s="386">
        <f t="shared" si="51"/>
        <v>-16</v>
      </c>
      <c r="CR27" s="386">
        <f t="shared" si="51"/>
        <v>-5</v>
      </c>
      <c r="CS27" s="348"/>
      <c r="CT27" s="63">
        <f>IF(ISERROR(GETPIVOTDATA("VALUE",'CSS WK pvt'!$I$2,"DT_FILE",CT$8,"CD_CO",CT$6,"TRIM_CAT",TRIM(B27),"TRIM_LINE",A23))=TRUE,0,GETPIVOTDATA("VALUE",'CSS WK pvt'!$I$2,"DT_FILE",CT$8,"CD_CO",CT$6,"TRIM_CAT",TRIM(B27),"TRIM_LINE",A23))</f>
        <v>19</v>
      </c>
    </row>
    <row r="28" spans="1:98" s="58" customFormat="1" x14ac:dyDescent="0.3">
      <c r="A28" s="144"/>
      <c r="B28" s="59" t="s">
        <v>41</v>
      </c>
      <c r="C28" s="79">
        <v>1</v>
      </c>
      <c r="D28" s="80">
        <v>4</v>
      </c>
      <c r="E28" s="80"/>
      <c r="F28" s="80">
        <v>5</v>
      </c>
      <c r="G28" s="80">
        <v>3</v>
      </c>
      <c r="H28" s="80">
        <v>2</v>
      </c>
      <c r="I28" s="80">
        <v>3</v>
      </c>
      <c r="J28" s="80">
        <v>3</v>
      </c>
      <c r="K28" s="80">
        <v>3</v>
      </c>
      <c r="L28" s="81">
        <v>1</v>
      </c>
      <c r="M28" s="80">
        <v>2</v>
      </c>
      <c r="N28" s="80">
        <v>6</v>
      </c>
      <c r="O28" s="80"/>
      <c r="P28" s="80">
        <v>2</v>
      </c>
      <c r="Q28" s="80">
        <v>3</v>
      </c>
      <c r="R28" s="80">
        <v>3</v>
      </c>
      <c r="S28" s="80">
        <v>0</v>
      </c>
      <c r="T28" s="80">
        <v>3</v>
      </c>
      <c r="U28" s="200">
        <v>4</v>
      </c>
      <c r="V28" s="200">
        <v>2</v>
      </c>
      <c r="W28" s="200">
        <v>2</v>
      </c>
      <c r="X28" s="81">
        <v>2</v>
      </c>
      <c r="Y28" s="200">
        <v>1</v>
      </c>
      <c r="Z28" s="200">
        <v>5</v>
      </c>
      <c r="AA28" s="200">
        <v>0</v>
      </c>
      <c r="AB28" s="200">
        <v>4</v>
      </c>
      <c r="AC28" s="200">
        <v>1</v>
      </c>
      <c r="AD28" s="200">
        <v>1</v>
      </c>
      <c r="AE28" s="200">
        <v>2</v>
      </c>
      <c r="AF28" s="200">
        <v>4</v>
      </c>
      <c r="AG28" s="200">
        <v>2</v>
      </c>
      <c r="AH28" s="200">
        <v>2</v>
      </c>
      <c r="AI28" s="200">
        <v>1</v>
      </c>
      <c r="AJ28" s="81">
        <v>1</v>
      </c>
      <c r="AK28" s="293">
        <v>5</v>
      </c>
      <c r="AL28" s="293">
        <v>4</v>
      </c>
      <c r="AM28" s="293">
        <v>2</v>
      </c>
      <c r="AN28" s="293">
        <v>1</v>
      </c>
      <c r="AO28" s="293">
        <v>2</v>
      </c>
      <c r="AP28" s="293">
        <v>1</v>
      </c>
      <c r="AQ28" s="63">
        <v>0</v>
      </c>
      <c r="AR28" s="293">
        <v>2</v>
      </c>
      <c r="AS28" s="293">
        <v>2</v>
      </c>
      <c r="AT28" s="293">
        <v>3</v>
      </c>
      <c r="AU28" s="293">
        <v>2</v>
      </c>
      <c r="AV28" s="310">
        <v>3</v>
      </c>
      <c r="AW28" s="293">
        <v>3</v>
      </c>
      <c r="AX28" s="293">
        <v>3</v>
      </c>
      <c r="AY28" s="293"/>
      <c r="AZ28" s="293"/>
      <c r="BA28" s="293"/>
      <c r="BB28" s="293"/>
      <c r="BC28" s="63"/>
      <c r="BD28" s="293"/>
      <c r="BE28" s="293"/>
      <c r="BF28" s="293"/>
      <c r="BG28" s="293"/>
      <c r="BH28" s="310"/>
      <c r="BI28" s="82">
        <f t="shared" si="48"/>
        <v>-1</v>
      </c>
      <c r="BJ28" s="83">
        <f t="shared" si="48"/>
        <v>-2</v>
      </c>
      <c r="BK28" s="83">
        <f t="shared" si="48"/>
        <v>3</v>
      </c>
      <c r="BL28" s="83">
        <f t="shared" si="48"/>
        <v>-2</v>
      </c>
      <c r="BM28" s="83">
        <f t="shared" si="48"/>
        <v>-3</v>
      </c>
      <c r="BN28" s="83">
        <f t="shared" si="48"/>
        <v>1</v>
      </c>
      <c r="BO28" s="83">
        <f t="shared" si="48"/>
        <v>1</v>
      </c>
      <c r="BP28" s="83">
        <f t="shared" si="48"/>
        <v>-1</v>
      </c>
      <c r="BQ28" s="83">
        <f t="shared" si="48"/>
        <v>-1</v>
      </c>
      <c r="BR28" s="406">
        <f t="shared" si="48"/>
        <v>1</v>
      </c>
      <c r="BS28" s="429">
        <f t="shared" si="49"/>
        <v>-1</v>
      </c>
      <c r="BT28" s="83">
        <f t="shared" si="49"/>
        <v>-1</v>
      </c>
      <c r="BU28" s="83">
        <f t="shared" si="49"/>
        <v>0</v>
      </c>
      <c r="BV28" s="83">
        <f t="shared" si="49"/>
        <v>2</v>
      </c>
      <c r="BW28" s="83">
        <f t="shared" si="49"/>
        <v>-2</v>
      </c>
      <c r="BX28" s="243">
        <f t="shared" si="49"/>
        <v>-2</v>
      </c>
      <c r="BY28" s="243">
        <f t="shared" si="49"/>
        <v>2</v>
      </c>
      <c r="BZ28" s="243">
        <f t="shared" si="49"/>
        <v>1</v>
      </c>
      <c r="CA28" s="269">
        <f t="shared" si="49"/>
        <v>-2</v>
      </c>
      <c r="CB28" s="269">
        <f t="shared" si="49"/>
        <v>0</v>
      </c>
      <c r="CC28" s="269">
        <f t="shared" si="50"/>
        <v>-1</v>
      </c>
      <c r="CD28" s="386">
        <f t="shared" si="50"/>
        <v>-1</v>
      </c>
      <c r="CE28" s="355">
        <f t="shared" si="50"/>
        <v>4</v>
      </c>
      <c r="CF28" s="269">
        <f t="shared" si="50"/>
        <v>-1</v>
      </c>
      <c r="CG28" s="269">
        <f t="shared" si="50"/>
        <v>2</v>
      </c>
      <c r="CH28" s="269">
        <f t="shared" si="50"/>
        <v>-3</v>
      </c>
      <c r="CI28" s="269">
        <f t="shared" si="50"/>
        <v>1</v>
      </c>
      <c r="CJ28" s="269">
        <f t="shared" si="50"/>
        <v>0</v>
      </c>
      <c r="CK28" s="269">
        <f t="shared" si="50"/>
        <v>-2</v>
      </c>
      <c r="CL28" s="269">
        <f t="shared" si="50"/>
        <v>-2</v>
      </c>
      <c r="CM28" s="269">
        <f t="shared" si="51"/>
        <v>0</v>
      </c>
      <c r="CN28" s="269">
        <f t="shared" si="51"/>
        <v>1</v>
      </c>
      <c r="CO28" s="269">
        <f t="shared" si="51"/>
        <v>1</v>
      </c>
      <c r="CP28" s="386">
        <f t="shared" si="51"/>
        <v>2</v>
      </c>
      <c r="CQ28" s="386">
        <f t="shared" si="51"/>
        <v>-2</v>
      </c>
      <c r="CR28" s="386">
        <f t="shared" si="51"/>
        <v>-1</v>
      </c>
      <c r="CS28" s="348"/>
      <c r="CT28" s="63">
        <f>IF(ISERROR(GETPIVOTDATA("VALUE",'CSS WK pvt'!$I$2,"DT_FILE",CT$8,"CD_CO",CT$6,"TRIM_CAT",TRIM(B28),"TRIM_LINE",A23))=TRUE,0,GETPIVOTDATA("VALUE",'CSS WK pvt'!$I$2,"DT_FILE",CT$8,"CD_CO",CT$6,"TRIM_CAT",TRIM(B28),"TRIM_LINE",A23))</f>
        <v>3</v>
      </c>
    </row>
    <row r="29" spans="1:98" s="72" customFormat="1" x14ac:dyDescent="0.3">
      <c r="A29" s="148"/>
      <c r="B29" s="59" t="s">
        <v>42</v>
      </c>
      <c r="C29" s="136">
        <f t="shared" ref="C29:Q29" si="52">SUM(C24:C28)</f>
        <v>770</v>
      </c>
      <c r="D29" s="137">
        <f t="shared" si="52"/>
        <v>894</v>
      </c>
      <c r="E29" s="137">
        <f t="shared" si="52"/>
        <v>781</v>
      </c>
      <c r="F29" s="137">
        <f t="shared" si="52"/>
        <v>659</v>
      </c>
      <c r="G29" s="137">
        <f t="shared" si="52"/>
        <v>792</v>
      </c>
      <c r="H29" s="137">
        <f t="shared" si="52"/>
        <v>612</v>
      </c>
      <c r="I29" s="137">
        <f t="shared" si="52"/>
        <v>778</v>
      </c>
      <c r="J29" s="137">
        <f t="shared" si="52"/>
        <v>940</v>
      </c>
      <c r="K29" s="137">
        <f t="shared" si="52"/>
        <v>1289</v>
      </c>
      <c r="L29" s="138">
        <f t="shared" si="52"/>
        <v>1084</v>
      </c>
      <c r="M29" s="137">
        <f t="shared" si="52"/>
        <v>942</v>
      </c>
      <c r="N29" s="137">
        <f t="shared" si="52"/>
        <v>966</v>
      </c>
      <c r="O29" s="137">
        <f t="shared" si="52"/>
        <v>951</v>
      </c>
      <c r="P29" s="137">
        <f t="shared" si="52"/>
        <v>1035</v>
      </c>
      <c r="Q29" s="137">
        <f t="shared" si="52"/>
        <v>939</v>
      </c>
      <c r="R29" s="137">
        <v>755</v>
      </c>
      <c r="S29" s="137">
        <v>970</v>
      </c>
      <c r="T29" s="137">
        <v>682</v>
      </c>
      <c r="U29" s="201">
        <v>739</v>
      </c>
      <c r="V29" s="201">
        <v>921</v>
      </c>
      <c r="W29" s="201">
        <f>SUM(W24+W25+W26+W27+W28)</f>
        <v>1246</v>
      </c>
      <c r="X29" s="138">
        <f>SUM(X24+X25+X26+X27+X28)</f>
        <v>1003</v>
      </c>
      <c r="Y29" s="201">
        <v>781</v>
      </c>
      <c r="Z29" s="201">
        <v>748</v>
      </c>
      <c r="AA29" s="201">
        <v>647</v>
      </c>
      <c r="AB29" s="201">
        <v>729</v>
      </c>
      <c r="AC29" s="201">
        <v>624</v>
      </c>
      <c r="AD29" s="201">
        <v>676</v>
      </c>
      <c r="AE29" s="201">
        <v>731</v>
      </c>
      <c r="AF29" s="201">
        <v>644</v>
      </c>
      <c r="AG29" s="201">
        <v>749</v>
      </c>
      <c r="AH29" s="201">
        <v>1000</v>
      </c>
      <c r="AI29" s="201">
        <v>894</v>
      </c>
      <c r="AJ29" s="138">
        <v>829</v>
      </c>
      <c r="AK29" s="294">
        <v>1017</v>
      </c>
      <c r="AL29" s="294">
        <v>867</v>
      </c>
      <c r="AM29" s="294">
        <v>820</v>
      </c>
      <c r="AN29" s="294">
        <v>505</v>
      </c>
      <c r="AO29" s="294">
        <v>615</v>
      </c>
      <c r="AP29" s="294">
        <v>747</v>
      </c>
      <c r="AQ29" s="84">
        <v>908</v>
      </c>
      <c r="AR29" s="294">
        <v>652</v>
      </c>
      <c r="AS29" s="294">
        <v>855</v>
      </c>
      <c r="AT29" s="294">
        <v>919</v>
      </c>
      <c r="AU29" s="294">
        <v>951</v>
      </c>
      <c r="AV29" s="311">
        <v>803</v>
      </c>
      <c r="AW29" s="294">
        <v>763</v>
      </c>
      <c r="AX29" s="294">
        <v>998</v>
      </c>
      <c r="AY29" s="294"/>
      <c r="AZ29" s="294"/>
      <c r="BA29" s="294"/>
      <c r="BB29" s="294"/>
      <c r="BC29" s="84"/>
      <c r="BD29" s="294"/>
      <c r="BE29" s="294"/>
      <c r="BF29" s="294"/>
      <c r="BG29" s="294"/>
      <c r="BH29" s="311"/>
      <c r="BI29" s="84">
        <f t="shared" ref="BI29:BM29" si="53">SUM(BI24:BI28)</f>
        <v>181</v>
      </c>
      <c r="BJ29" s="139">
        <f t="shared" si="53"/>
        <v>141</v>
      </c>
      <c r="BK29" s="139">
        <f t="shared" si="53"/>
        <v>158</v>
      </c>
      <c r="BL29" s="139">
        <f t="shared" si="53"/>
        <v>96</v>
      </c>
      <c r="BM29" s="139">
        <f t="shared" si="53"/>
        <v>178</v>
      </c>
      <c r="BN29" s="139">
        <f t="shared" ref="BN29:BV29" si="54">SUM(BN24:BN28)</f>
        <v>70</v>
      </c>
      <c r="BO29" s="139">
        <f t="shared" si="54"/>
        <v>-39</v>
      </c>
      <c r="BP29" s="139">
        <f t="shared" si="54"/>
        <v>-19</v>
      </c>
      <c r="BQ29" s="139">
        <f t="shared" si="54"/>
        <v>-43</v>
      </c>
      <c r="BR29" s="407">
        <f t="shared" si="54"/>
        <v>-81</v>
      </c>
      <c r="BS29" s="430">
        <f t="shared" si="54"/>
        <v>-161</v>
      </c>
      <c r="BT29" s="139">
        <f t="shared" si="54"/>
        <v>-218</v>
      </c>
      <c r="BU29" s="139">
        <f t="shared" si="54"/>
        <v>-304</v>
      </c>
      <c r="BV29" s="139">
        <f t="shared" si="54"/>
        <v>-306</v>
      </c>
      <c r="BW29" s="139">
        <f t="shared" ref="BW29:BX29" si="55">SUM(BW24:BW28)</f>
        <v>-315</v>
      </c>
      <c r="BX29" s="244">
        <f t="shared" si="55"/>
        <v>-79</v>
      </c>
      <c r="BY29" s="244">
        <f t="shared" ref="BY29" si="56">SUM(BY24:BY28)</f>
        <v>-239</v>
      </c>
      <c r="BZ29" s="244">
        <f t="shared" ref="BZ29:CA29" si="57">SUM(BZ24:BZ28)</f>
        <v>-38</v>
      </c>
      <c r="CA29" s="270">
        <f t="shared" si="57"/>
        <v>10</v>
      </c>
      <c r="CB29" s="270">
        <f t="shared" ref="CB29:CC29" si="58">SUM(CB24:CB28)</f>
        <v>79</v>
      </c>
      <c r="CC29" s="270">
        <f t="shared" si="58"/>
        <v>-352</v>
      </c>
      <c r="CD29" s="387">
        <f t="shared" ref="CD29:CE29" si="59">SUM(CD24:CD28)</f>
        <v>-174</v>
      </c>
      <c r="CE29" s="356">
        <f t="shared" si="59"/>
        <v>236</v>
      </c>
      <c r="CF29" s="270">
        <f t="shared" ref="CF29" si="60">SUM(CF24:CF28)</f>
        <v>119</v>
      </c>
      <c r="CG29" s="270">
        <f t="shared" ref="CG29" si="61">SUM(CG24:CG28)</f>
        <v>173</v>
      </c>
      <c r="CH29" s="270">
        <f t="shared" ref="CH29" si="62">SUM(CH24:CH28)</f>
        <v>-224</v>
      </c>
      <c r="CI29" s="270">
        <f t="shared" ref="CI29" si="63">SUM(CI24:CI28)</f>
        <v>-9</v>
      </c>
      <c r="CJ29" s="270">
        <f t="shared" ref="CJ29" si="64">SUM(CJ24:CJ28)</f>
        <v>71</v>
      </c>
      <c r="CK29" s="270">
        <f t="shared" ref="CK29" si="65">SUM(CK24:CK28)</f>
        <v>177</v>
      </c>
      <c r="CL29" s="270">
        <f t="shared" ref="CL29" si="66">SUM(CL24:CL28)</f>
        <v>8</v>
      </c>
      <c r="CM29" s="270">
        <f t="shared" ref="CM29" si="67">SUM(CM24:CM28)</f>
        <v>106</v>
      </c>
      <c r="CN29" s="270">
        <f t="shared" ref="CN29" si="68">SUM(CN24:CN28)</f>
        <v>-81</v>
      </c>
      <c r="CO29" s="270">
        <f t="shared" ref="CO29" si="69">SUM(CO24:CO28)</f>
        <v>57</v>
      </c>
      <c r="CP29" s="387">
        <f t="shared" ref="CP29" si="70">SUM(CP24:CP28)</f>
        <v>-26</v>
      </c>
      <c r="CQ29" s="387">
        <f t="shared" ref="CQ29:CR29" si="71">SUM(CQ24:CQ28)</f>
        <v>-254</v>
      </c>
      <c r="CR29" s="387">
        <f t="shared" si="71"/>
        <v>131</v>
      </c>
      <c r="CS29" s="349"/>
      <c r="CT29" s="84">
        <f>SUM(CT24:CT28)</f>
        <v>998</v>
      </c>
    </row>
    <row r="30" spans="1:98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202"/>
      <c r="V30" s="202"/>
      <c r="W30" s="202"/>
      <c r="X30" s="88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88"/>
      <c r="AK30" s="295"/>
      <c r="AL30" s="295"/>
      <c r="AM30" s="295"/>
      <c r="AN30" s="295"/>
      <c r="AO30" s="295"/>
      <c r="AP30" s="295"/>
      <c r="AQ30" s="89"/>
      <c r="AR30" s="295"/>
      <c r="AS30" s="295"/>
      <c r="AT30" s="295"/>
      <c r="AU30" s="295"/>
      <c r="AV30" s="312"/>
      <c r="AW30" s="295"/>
      <c r="AX30" s="295"/>
      <c r="AY30" s="295"/>
      <c r="AZ30" s="295"/>
      <c r="BA30" s="295"/>
      <c r="BB30" s="295"/>
      <c r="BC30" s="89"/>
      <c r="BD30" s="295"/>
      <c r="BE30" s="295"/>
      <c r="BF30" s="295"/>
      <c r="BG30" s="295"/>
      <c r="BH30" s="312"/>
      <c r="BI30" s="89"/>
      <c r="BJ30" s="90"/>
      <c r="BK30" s="90"/>
      <c r="BL30" s="90"/>
      <c r="BM30" s="90"/>
      <c r="BN30" s="90"/>
      <c r="BO30" s="90"/>
      <c r="BP30" s="90"/>
      <c r="BQ30" s="90"/>
      <c r="BR30" s="408"/>
      <c r="BS30" s="431"/>
      <c r="BT30" s="90"/>
      <c r="BU30" s="90"/>
      <c r="BV30" s="90"/>
      <c r="BW30" s="90"/>
      <c r="BX30" s="245"/>
      <c r="BY30" s="245"/>
      <c r="BZ30" s="245"/>
      <c r="CA30" s="271"/>
      <c r="CB30" s="271"/>
      <c r="CC30" s="271"/>
      <c r="CD30" s="388"/>
      <c r="CE30" s="357"/>
      <c r="CF30" s="271"/>
      <c r="CG30" s="271"/>
      <c r="CH30" s="271"/>
      <c r="CI30" s="271"/>
      <c r="CJ30" s="271"/>
      <c r="CK30" s="271"/>
      <c r="CL30" s="271"/>
      <c r="CM30" s="271"/>
      <c r="CN30" s="271"/>
      <c r="CO30" s="271"/>
      <c r="CP30" s="388"/>
      <c r="CQ30" s="388"/>
      <c r="CR30" s="388"/>
      <c r="CS30" s="348"/>
      <c r="CT30" s="89"/>
    </row>
    <row r="31" spans="1:98" s="58" customFormat="1" x14ac:dyDescent="0.3">
      <c r="A31" s="146"/>
      <c r="B31" s="59" t="s">
        <v>37</v>
      </c>
      <c r="C31" s="79">
        <v>162</v>
      </c>
      <c r="D31" s="80">
        <v>167</v>
      </c>
      <c r="E31" s="80">
        <v>198</v>
      </c>
      <c r="F31" s="80">
        <v>157</v>
      </c>
      <c r="G31" s="80">
        <v>166</v>
      </c>
      <c r="H31" s="80">
        <v>192</v>
      </c>
      <c r="I31" s="80">
        <v>162</v>
      </c>
      <c r="J31" s="80">
        <v>229</v>
      </c>
      <c r="K31" s="80">
        <v>182</v>
      </c>
      <c r="L31" s="81">
        <v>263</v>
      </c>
      <c r="M31" s="80">
        <v>243</v>
      </c>
      <c r="N31" s="80">
        <v>145</v>
      </c>
      <c r="O31" s="80">
        <v>260</v>
      </c>
      <c r="P31" s="80">
        <v>364</v>
      </c>
      <c r="Q31" s="80">
        <v>294</v>
      </c>
      <c r="R31" s="80">
        <v>246</v>
      </c>
      <c r="S31" s="80">
        <v>222</v>
      </c>
      <c r="T31" s="80">
        <v>167</v>
      </c>
      <c r="U31" s="200">
        <v>219</v>
      </c>
      <c r="V31" s="200">
        <v>247</v>
      </c>
      <c r="W31" s="200">
        <v>288</v>
      </c>
      <c r="X31" s="81">
        <v>231</v>
      </c>
      <c r="Y31" s="200">
        <v>190</v>
      </c>
      <c r="Z31" s="200">
        <v>209</v>
      </c>
      <c r="AA31" s="200">
        <v>183</v>
      </c>
      <c r="AB31" s="200">
        <v>194</v>
      </c>
      <c r="AC31" s="200">
        <v>169</v>
      </c>
      <c r="AD31" s="200">
        <v>173</v>
      </c>
      <c r="AE31" s="200">
        <v>149</v>
      </c>
      <c r="AF31" s="200">
        <v>125</v>
      </c>
      <c r="AG31" s="200">
        <v>169</v>
      </c>
      <c r="AH31" s="200">
        <v>165</v>
      </c>
      <c r="AI31" s="200">
        <v>219</v>
      </c>
      <c r="AJ31" s="81">
        <v>211</v>
      </c>
      <c r="AK31" s="293">
        <v>155</v>
      </c>
      <c r="AL31" s="293">
        <v>177</v>
      </c>
      <c r="AM31" s="293">
        <v>179</v>
      </c>
      <c r="AN31" s="293">
        <v>226</v>
      </c>
      <c r="AO31" s="293">
        <v>158</v>
      </c>
      <c r="AP31" s="293">
        <v>164</v>
      </c>
      <c r="AQ31" s="63">
        <v>125</v>
      </c>
      <c r="AR31" s="293">
        <v>146</v>
      </c>
      <c r="AS31" s="293">
        <v>147</v>
      </c>
      <c r="AT31" s="293">
        <v>132</v>
      </c>
      <c r="AU31" s="293">
        <v>197</v>
      </c>
      <c r="AV31" s="310">
        <v>209</v>
      </c>
      <c r="AW31" s="293">
        <v>119</v>
      </c>
      <c r="AX31" s="293">
        <v>180</v>
      </c>
      <c r="AY31" s="293"/>
      <c r="AZ31" s="293"/>
      <c r="BA31" s="293"/>
      <c r="BB31" s="293"/>
      <c r="BC31" s="63"/>
      <c r="BD31" s="293"/>
      <c r="BE31" s="293"/>
      <c r="BF31" s="293"/>
      <c r="BG31" s="293"/>
      <c r="BH31" s="310"/>
      <c r="BI31" s="82">
        <f t="shared" ref="BI31:BR35" si="72">O31-C31</f>
        <v>98</v>
      </c>
      <c r="BJ31" s="83">
        <f t="shared" si="72"/>
        <v>197</v>
      </c>
      <c r="BK31" s="83">
        <f t="shared" si="72"/>
        <v>96</v>
      </c>
      <c r="BL31" s="83">
        <f t="shared" si="72"/>
        <v>89</v>
      </c>
      <c r="BM31" s="83">
        <f t="shared" si="72"/>
        <v>56</v>
      </c>
      <c r="BN31" s="83">
        <f t="shared" si="72"/>
        <v>-25</v>
      </c>
      <c r="BO31" s="83">
        <f t="shared" si="72"/>
        <v>57</v>
      </c>
      <c r="BP31" s="83">
        <f t="shared" si="72"/>
        <v>18</v>
      </c>
      <c r="BQ31" s="83">
        <f t="shared" si="72"/>
        <v>106</v>
      </c>
      <c r="BR31" s="406">
        <f t="shared" si="72"/>
        <v>-32</v>
      </c>
      <c r="BS31" s="429">
        <f t="shared" ref="BS31:CB35" si="73">Y31-M31</f>
        <v>-53</v>
      </c>
      <c r="BT31" s="83">
        <f t="shared" si="73"/>
        <v>64</v>
      </c>
      <c r="BU31" s="83">
        <f t="shared" si="73"/>
        <v>-77</v>
      </c>
      <c r="BV31" s="83">
        <f t="shared" si="73"/>
        <v>-170</v>
      </c>
      <c r="BW31" s="83">
        <f t="shared" si="73"/>
        <v>-125</v>
      </c>
      <c r="BX31" s="243">
        <f t="shared" si="73"/>
        <v>-73</v>
      </c>
      <c r="BY31" s="243">
        <f t="shared" si="73"/>
        <v>-73</v>
      </c>
      <c r="BZ31" s="243">
        <f t="shared" si="73"/>
        <v>-42</v>
      </c>
      <c r="CA31" s="269">
        <f t="shared" si="73"/>
        <v>-50</v>
      </c>
      <c r="CB31" s="269">
        <f t="shared" si="73"/>
        <v>-82</v>
      </c>
      <c r="CC31" s="269">
        <f t="shared" ref="CC31:CL35" si="74">AI31-W31</f>
        <v>-69</v>
      </c>
      <c r="CD31" s="386">
        <f t="shared" si="74"/>
        <v>-20</v>
      </c>
      <c r="CE31" s="355">
        <f t="shared" si="74"/>
        <v>-35</v>
      </c>
      <c r="CF31" s="269">
        <f t="shared" si="74"/>
        <v>-32</v>
      </c>
      <c r="CG31" s="269">
        <f t="shared" si="74"/>
        <v>-4</v>
      </c>
      <c r="CH31" s="269">
        <f t="shared" si="74"/>
        <v>32</v>
      </c>
      <c r="CI31" s="269">
        <f t="shared" si="74"/>
        <v>-11</v>
      </c>
      <c r="CJ31" s="269">
        <f t="shared" si="74"/>
        <v>-9</v>
      </c>
      <c r="CK31" s="269">
        <f t="shared" si="74"/>
        <v>-24</v>
      </c>
      <c r="CL31" s="269">
        <f t="shared" si="74"/>
        <v>21</v>
      </c>
      <c r="CM31" s="269">
        <f t="shared" ref="CM31:CR35" si="75">AS31-AG31</f>
        <v>-22</v>
      </c>
      <c r="CN31" s="269">
        <f t="shared" si="75"/>
        <v>-33</v>
      </c>
      <c r="CO31" s="269">
        <f t="shared" si="75"/>
        <v>-22</v>
      </c>
      <c r="CP31" s="386">
        <f t="shared" si="75"/>
        <v>-2</v>
      </c>
      <c r="CQ31" s="386">
        <f t="shared" si="75"/>
        <v>-36</v>
      </c>
      <c r="CR31" s="386">
        <f t="shared" si="75"/>
        <v>3</v>
      </c>
      <c r="CS31" s="348"/>
      <c r="CT31" s="63">
        <f>IF(ISERROR(GETPIVOTDATA("VALUE",'CSS WK pvt'!$I$2,"DT_FILE",CT$8,"CD_CO",CT$6,"TRIM_CAT",TRIM(B31),"TRIM_LINE",A30))=TRUE,0,GETPIVOTDATA("VALUE",'CSS WK pvt'!$I$2,"DT_FILE",CT$8,"CD_CO",CT$6,"TRIM_CAT",TRIM(B31),"TRIM_LINE",A30))</f>
        <v>180</v>
      </c>
    </row>
    <row r="32" spans="1:98" s="58" customFormat="1" x14ac:dyDescent="0.3">
      <c r="A32" s="146"/>
      <c r="B32" s="59" t="s">
        <v>38</v>
      </c>
      <c r="C32" s="79">
        <v>7</v>
      </c>
      <c r="D32" s="80">
        <v>6</v>
      </c>
      <c r="E32" s="80">
        <v>5</v>
      </c>
      <c r="F32" s="80">
        <v>5</v>
      </c>
      <c r="G32" s="80">
        <v>4</v>
      </c>
      <c r="H32" s="80">
        <v>4</v>
      </c>
      <c r="I32" s="80">
        <v>4</v>
      </c>
      <c r="J32" s="80">
        <v>10</v>
      </c>
      <c r="K32" s="80">
        <v>3</v>
      </c>
      <c r="L32" s="81">
        <v>8</v>
      </c>
      <c r="M32" s="80">
        <v>5</v>
      </c>
      <c r="N32" s="80">
        <v>7</v>
      </c>
      <c r="O32" s="80">
        <v>3</v>
      </c>
      <c r="P32" s="80">
        <v>9</v>
      </c>
      <c r="Q32" s="80">
        <v>4</v>
      </c>
      <c r="R32" s="80">
        <v>5</v>
      </c>
      <c r="S32" s="80">
        <v>6</v>
      </c>
      <c r="T32" s="80">
        <v>3</v>
      </c>
      <c r="U32" s="200">
        <v>4</v>
      </c>
      <c r="V32" s="200">
        <v>3</v>
      </c>
      <c r="W32" s="200">
        <v>2</v>
      </c>
      <c r="X32" s="81">
        <v>6</v>
      </c>
      <c r="Y32" s="200">
        <v>3</v>
      </c>
      <c r="Z32" s="200">
        <v>2</v>
      </c>
      <c r="AA32" s="200">
        <v>5</v>
      </c>
      <c r="AB32" s="200">
        <v>7</v>
      </c>
      <c r="AC32" s="200">
        <v>3</v>
      </c>
      <c r="AD32" s="200">
        <v>1</v>
      </c>
      <c r="AE32" s="200">
        <v>2</v>
      </c>
      <c r="AF32" s="200">
        <v>4</v>
      </c>
      <c r="AG32" s="200">
        <v>4</v>
      </c>
      <c r="AH32" s="200">
        <v>6</v>
      </c>
      <c r="AI32" s="200">
        <v>1</v>
      </c>
      <c r="AJ32" s="81">
        <v>1</v>
      </c>
      <c r="AK32" s="293">
        <v>3</v>
      </c>
      <c r="AL32" s="293">
        <v>3</v>
      </c>
      <c r="AM32" s="293">
        <v>2</v>
      </c>
      <c r="AN32" s="293">
        <v>5</v>
      </c>
      <c r="AO32" s="293">
        <v>4</v>
      </c>
      <c r="AP32" s="293">
        <v>2</v>
      </c>
      <c r="AQ32" s="63">
        <v>5</v>
      </c>
      <c r="AR32" s="293">
        <v>1</v>
      </c>
      <c r="AS32" s="293">
        <v>3</v>
      </c>
      <c r="AT32" s="293">
        <v>2</v>
      </c>
      <c r="AU32" s="293">
        <v>6</v>
      </c>
      <c r="AV32" s="310">
        <v>6</v>
      </c>
      <c r="AW32" s="293">
        <v>6</v>
      </c>
      <c r="AX32" s="293">
        <v>7</v>
      </c>
      <c r="AY32" s="293"/>
      <c r="AZ32" s="293"/>
      <c r="BA32" s="293"/>
      <c r="BB32" s="293"/>
      <c r="BC32" s="63"/>
      <c r="BD32" s="293"/>
      <c r="BE32" s="293"/>
      <c r="BF32" s="293"/>
      <c r="BG32" s="293"/>
      <c r="BH32" s="310"/>
      <c r="BI32" s="82">
        <f t="shared" si="72"/>
        <v>-4</v>
      </c>
      <c r="BJ32" s="83">
        <f t="shared" si="72"/>
        <v>3</v>
      </c>
      <c r="BK32" s="83">
        <f t="shared" si="72"/>
        <v>-1</v>
      </c>
      <c r="BL32" s="83">
        <f t="shared" si="72"/>
        <v>0</v>
      </c>
      <c r="BM32" s="83">
        <f t="shared" si="72"/>
        <v>2</v>
      </c>
      <c r="BN32" s="83">
        <f t="shared" si="72"/>
        <v>-1</v>
      </c>
      <c r="BO32" s="83">
        <f t="shared" si="72"/>
        <v>0</v>
      </c>
      <c r="BP32" s="83">
        <f t="shared" si="72"/>
        <v>-7</v>
      </c>
      <c r="BQ32" s="83">
        <f t="shared" si="72"/>
        <v>-1</v>
      </c>
      <c r="BR32" s="406">
        <f t="shared" si="72"/>
        <v>-2</v>
      </c>
      <c r="BS32" s="429">
        <f t="shared" si="73"/>
        <v>-2</v>
      </c>
      <c r="BT32" s="83">
        <f t="shared" si="73"/>
        <v>-5</v>
      </c>
      <c r="BU32" s="83">
        <f t="shared" si="73"/>
        <v>2</v>
      </c>
      <c r="BV32" s="83">
        <f t="shared" si="73"/>
        <v>-2</v>
      </c>
      <c r="BW32" s="83">
        <f t="shared" si="73"/>
        <v>-1</v>
      </c>
      <c r="BX32" s="243">
        <f t="shared" si="73"/>
        <v>-4</v>
      </c>
      <c r="BY32" s="243">
        <f t="shared" si="73"/>
        <v>-4</v>
      </c>
      <c r="BZ32" s="243">
        <f t="shared" si="73"/>
        <v>1</v>
      </c>
      <c r="CA32" s="269">
        <f t="shared" si="73"/>
        <v>0</v>
      </c>
      <c r="CB32" s="269">
        <f t="shared" si="73"/>
        <v>3</v>
      </c>
      <c r="CC32" s="269">
        <f t="shared" si="74"/>
        <v>-1</v>
      </c>
      <c r="CD32" s="386">
        <f t="shared" si="74"/>
        <v>-5</v>
      </c>
      <c r="CE32" s="355">
        <f t="shared" si="74"/>
        <v>0</v>
      </c>
      <c r="CF32" s="269">
        <f t="shared" si="74"/>
        <v>1</v>
      </c>
      <c r="CG32" s="269">
        <f t="shared" si="74"/>
        <v>-3</v>
      </c>
      <c r="CH32" s="269">
        <f t="shared" si="74"/>
        <v>-2</v>
      </c>
      <c r="CI32" s="269">
        <f t="shared" si="74"/>
        <v>1</v>
      </c>
      <c r="CJ32" s="269">
        <f t="shared" si="74"/>
        <v>1</v>
      </c>
      <c r="CK32" s="269">
        <f t="shared" si="74"/>
        <v>3</v>
      </c>
      <c r="CL32" s="269">
        <f t="shared" si="74"/>
        <v>-3</v>
      </c>
      <c r="CM32" s="269">
        <f t="shared" si="75"/>
        <v>-1</v>
      </c>
      <c r="CN32" s="269">
        <f t="shared" si="75"/>
        <v>-4</v>
      </c>
      <c r="CO32" s="269">
        <f t="shared" si="75"/>
        <v>5</v>
      </c>
      <c r="CP32" s="386">
        <f t="shared" si="75"/>
        <v>5</v>
      </c>
      <c r="CQ32" s="386">
        <f t="shared" si="75"/>
        <v>3</v>
      </c>
      <c r="CR32" s="386">
        <f t="shared" si="75"/>
        <v>4</v>
      </c>
      <c r="CS32" s="348"/>
      <c r="CT32" s="63">
        <f>IF(ISERROR(GETPIVOTDATA("VALUE",'CSS WK pvt'!$I$2,"DT_FILE",CT$8,"CD_CO",CT$6,"TRIM_CAT",TRIM(B32),"TRIM_LINE",A30))=TRUE,0,GETPIVOTDATA("VALUE",'CSS WK pvt'!$I$2,"DT_FILE",CT$8,"CD_CO",CT$6,"TRIM_CAT",TRIM(B32),"TRIM_LINE",A30))</f>
        <v>7</v>
      </c>
    </row>
    <row r="33" spans="1:98" s="58" customFormat="1" x14ac:dyDescent="0.3">
      <c r="A33" s="146"/>
      <c r="B33" s="59" t="s">
        <v>39</v>
      </c>
      <c r="C33" s="79">
        <v>55</v>
      </c>
      <c r="D33" s="80">
        <v>31</v>
      </c>
      <c r="E33" s="80">
        <v>34</v>
      </c>
      <c r="F33" s="80">
        <v>38</v>
      </c>
      <c r="G33" s="80">
        <v>20</v>
      </c>
      <c r="H33" s="80">
        <v>52</v>
      </c>
      <c r="I33" s="80">
        <v>31</v>
      </c>
      <c r="J33" s="80">
        <v>26</v>
      </c>
      <c r="K33" s="80">
        <v>39</v>
      </c>
      <c r="L33" s="81">
        <v>35</v>
      </c>
      <c r="M33" s="80">
        <v>38</v>
      </c>
      <c r="N33" s="80">
        <v>39</v>
      </c>
      <c r="O33" s="80">
        <v>35</v>
      </c>
      <c r="P33" s="80">
        <v>79</v>
      </c>
      <c r="Q33" s="80">
        <v>51</v>
      </c>
      <c r="R33" s="80">
        <v>50</v>
      </c>
      <c r="S33" s="80">
        <v>20</v>
      </c>
      <c r="T33" s="80">
        <v>21</v>
      </c>
      <c r="U33" s="200">
        <v>22</v>
      </c>
      <c r="V33" s="200">
        <v>35</v>
      </c>
      <c r="W33" s="200">
        <v>41</v>
      </c>
      <c r="X33" s="81">
        <v>30</v>
      </c>
      <c r="Y33" s="200">
        <v>28</v>
      </c>
      <c r="Z33" s="200">
        <v>31</v>
      </c>
      <c r="AA33" s="200">
        <v>22</v>
      </c>
      <c r="AB33" s="200">
        <v>36</v>
      </c>
      <c r="AC33" s="200">
        <v>19</v>
      </c>
      <c r="AD33" s="200">
        <v>33</v>
      </c>
      <c r="AE33" s="200">
        <v>24</v>
      </c>
      <c r="AF33" s="200">
        <v>16</v>
      </c>
      <c r="AG33" s="200">
        <v>24</v>
      </c>
      <c r="AH33" s="200">
        <v>16</v>
      </c>
      <c r="AI33" s="200">
        <v>34</v>
      </c>
      <c r="AJ33" s="81">
        <v>66</v>
      </c>
      <c r="AK33" s="293">
        <v>34</v>
      </c>
      <c r="AL33" s="293">
        <v>30</v>
      </c>
      <c r="AM33" s="293">
        <v>51</v>
      </c>
      <c r="AN33" s="293">
        <v>39</v>
      </c>
      <c r="AO33" s="293">
        <v>38</v>
      </c>
      <c r="AP33" s="293">
        <v>33</v>
      </c>
      <c r="AQ33" s="63">
        <v>105</v>
      </c>
      <c r="AR33" s="293">
        <v>25</v>
      </c>
      <c r="AS33" s="293">
        <v>31</v>
      </c>
      <c r="AT33" s="293">
        <v>28</v>
      </c>
      <c r="AU33" s="293">
        <v>108</v>
      </c>
      <c r="AV33" s="310">
        <v>80</v>
      </c>
      <c r="AW33" s="293">
        <v>26</v>
      </c>
      <c r="AX33" s="293">
        <v>33</v>
      </c>
      <c r="AY33" s="293"/>
      <c r="AZ33" s="293"/>
      <c r="BA33" s="293"/>
      <c r="BB33" s="293"/>
      <c r="BC33" s="63"/>
      <c r="BD33" s="293"/>
      <c r="BE33" s="293"/>
      <c r="BF33" s="293"/>
      <c r="BG33" s="293"/>
      <c r="BH33" s="310"/>
      <c r="BI33" s="82">
        <f t="shared" si="72"/>
        <v>-20</v>
      </c>
      <c r="BJ33" s="83">
        <f t="shared" si="72"/>
        <v>48</v>
      </c>
      <c r="BK33" s="83">
        <f t="shared" si="72"/>
        <v>17</v>
      </c>
      <c r="BL33" s="83">
        <f t="shared" si="72"/>
        <v>12</v>
      </c>
      <c r="BM33" s="83">
        <f t="shared" si="72"/>
        <v>0</v>
      </c>
      <c r="BN33" s="83">
        <f t="shared" si="72"/>
        <v>-31</v>
      </c>
      <c r="BO33" s="83">
        <f t="shared" si="72"/>
        <v>-9</v>
      </c>
      <c r="BP33" s="83">
        <f t="shared" si="72"/>
        <v>9</v>
      </c>
      <c r="BQ33" s="83">
        <f t="shared" si="72"/>
        <v>2</v>
      </c>
      <c r="BR33" s="406">
        <f t="shared" si="72"/>
        <v>-5</v>
      </c>
      <c r="BS33" s="429">
        <f t="shared" si="73"/>
        <v>-10</v>
      </c>
      <c r="BT33" s="83">
        <f t="shared" si="73"/>
        <v>-8</v>
      </c>
      <c r="BU33" s="83">
        <f t="shared" si="73"/>
        <v>-13</v>
      </c>
      <c r="BV33" s="83">
        <f t="shared" si="73"/>
        <v>-43</v>
      </c>
      <c r="BW33" s="83">
        <f t="shared" si="73"/>
        <v>-32</v>
      </c>
      <c r="BX33" s="243">
        <f t="shared" si="73"/>
        <v>-17</v>
      </c>
      <c r="BY33" s="243">
        <f t="shared" si="73"/>
        <v>4</v>
      </c>
      <c r="BZ33" s="243">
        <f t="shared" si="73"/>
        <v>-5</v>
      </c>
      <c r="CA33" s="269">
        <f t="shared" si="73"/>
        <v>2</v>
      </c>
      <c r="CB33" s="269">
        <f t="shared" si="73"/>
        <v>-19</v>
      </c>
      <c r="CC33" s="269">
        <f t="shared" si="74"/>
        <v>-7</v>
      </c>
      <c r="CD33" s="386">
        <f t="shared" si="74"/>
        <v>36</v>
      </c>
      <c r="CE33" s="355">
        <f t="shared" si="74"/>
        <v>6</v>
      </c>
      <c r="CF33" s="269">
        <f t="shared" si="74"/>
        <v>-1</v>
      </c>
      <c r="CG33" s="269">
        <f t="shared" si="74"/>
        <v>29</v>
      </c>
      <c r="CH33" s="269">
        <f t="shared" si="74"/>
        <v>3</v>
      </c>
      <c r="CI33" s="269">
        <f t="shared" si="74"/>
        <v>19</v>
      </c>
      <c r="CJ33" s="269">
        <f t="shared" si="74"/>
        <v>0</v>
      </c>
      <c r="CK33" s="269">
        <f t="shared" si="74"/>
        <v>81</v>
      </c>
      <c r="CL33" s="269">
        <f t="shared" si="74"/>
        <v>9</v>
      </c>
      <c r="CM33" s="269">
        <f t="shared" si="75"/>
        <v>7</v>
      </c>
      <c r="CN33" s="269">
        <f t="shared" si="75"/>
        <v>12</v>
      </c>
      <c r="CO33" s="269">
        <f t="shared" si="75"/>
        <v>74</v>
      </c>
      <c r="CP33" s="386">
        <f t="shared" si="75"/>
        <v>14</v>
      </c>
      <c r="CQ33" s="386">
        <f t="shared" si="75"/>
        <v>-8</v>
      </c>
      <c r="CR33" s="386">
        <f t="shared" si="75"/>
        <v>3</v>
      </c>
      <c r="CS33" s="348"/>
      <c r="CT33" s="63">
        <f>IF(ISERROR(GETPIVOTDATA("VALUE",'CSS WK pvt'!$I$2,"DT_FILE",CT$8,"CD_CO",CT$6,"TRIM_CAT",TRIM(B33),"TRIM_LINE",A30))=TRUE,0,GETPIVOTDATA("VALUE",'CSS WK pvt'!$I$2,"DT_FILE",CT$8,"CD_CO",CT$6,"TRIM_CAT",TRIM(B33),"TRIM_LINE",A30))</f>
        <v>33</v>
      </c>
    </row>
    <row r="34" spans="1:98" s="58" customFormat="1" x14ac:dyDescent="0.3">
      <c r="A34" s="146"/>
      <c r="B34" s="59" t="s">
        <v>40</v>
      </c>
      <c r="C34" s="79">
        <v>4</v>
      </c>
      <c r="D34" s="80"/>
      <c r="E34" s="80">
        <v>2</v>
      </c>
      <c r="F34" s="80">
        <v>1</v>
      </c>
      <c r="G34" s="80">
        <v>2</v>
      </c>
      <c r="H34" s="80">
        <v>3</v>
      </c>
      <c r="I34" s="80">
        <v>1</v>
      </c>
      <c r="J34" s="80"/>
      <c r="K34" s="80">
        <v>3</v>
      </c>
      <c r="L34" s="81">
        <v>3</v>
      </c>
      <c r="M34" s="80">
        <v>4</v>
      </c>
      <c r="N34" s="80">
        <v>2</v>
      </c>
      <c r="O34" s="80"/>
      <c r="P34" s="80">
        <v>12</v>
      </c>
      <c r="Q34" s="80">
        <v>4</v>
      </c>
      <c r="R34" s="80">
        <v>0</v>
      </c>
      <c r="S34" s="80">
        <v>1</v>
      </c>
      <c r="T34" s="80">
        <v>3</v>
      </c>
      <c r="U34" s="200">
        <v>2</v>
      </c>
      <c r="V34" s="200">
        <v>2</v>
      </c>
      <c r="W34" s="200">
        <v>2</v>
      </c>
      <c r="X34" s="81">
        <v>4</v>
      </c>
      <c r="Y34" s="200">
        <v>2</v>
      </c>
      <c r="Z34" s="200">
        <v>0</v>
      </c>
      <c r="AA34" s="200">
        <v>1</v>
      </c>
      <c r="AB34" s="200">
        <v>2</v>
      </c>
      <c r="AC34" s="200">
        <v>1</v>
      </c>
      <c r="AD34" s="200">
        <v>1</v>
      </c>
      <c r="AE34" s="200">
        <v>0</v>
      </c>
      <c r="AF34" s="200">
        <v>1</v>
      </c>
      <c r="AG34" s="200">
        <v>2</v>
      </c>
      <c r="AH34" s="200">
        <v>1</v>
      </c>
      <c r="AI34" s="200">
        <v>1</v>
      </c>
      <c r="AJ34" s="81">
        <v>5</v>
      </c>
      <c r="AK34" s="293">
        <v>2</v>
      </c>
      <c r="AL34" s="293">
        <v>3</v>
      </c>
      <c r="AM34" s="293">
        <v>4</v>
      </c>
      <c r="AN34" s="293">
        <v>4</v>
      </c>
      <c r="AO34" s="293">
        <v>2</v>
      </c>
      <c r="AP34" s="293">
        <v>2</v>
      </c>
      <c r="AQ34" s="63">
        <v>1</v>
      </c>
      <c r="AR34" s="293">
        <v>0</v>
      </c>
      <c r="AS34" s="293">
        <v>2</v>
      </c>
      <c r="AT34" s="293">
        <v>1</v>
      </c>
      <c r="AU34" s="293">
        <v>0</v>
      </c>
      <c r="AV34" s="310">
        <v>4</v>
      </c>
      <c r="AW34" s="293">
        <v>3</v>
      </c>
      <c r="AX34" s="293">
        <v>1</v>
      </c>
      <c r="AY34" s="293"/>
      <c r="AZ34" s="293"/>
      <c r="BA34" s="293"/>
      <c r="BB34" s="293"/>
      <c r="BC34" s="63"/>
      <c r="BD34" s="293"/>
      <c r="BE34" s="293"/>
      <c r="BF34" s="293"/>
      <c r="BG34" s="293"/>
      <c r="BH34" s="310"/>
      <c r="BI34" s="82">
        <f t="shared" si="72"/>
        <v>-4</v>
      </c>
      <c r="BJ34" s="83">
        <f t="shared" si="72"/>
        <v>12</v>
      </c>
      <c r="BK34" s="83">
        <f t="shared" si="72"/>
        <v>2</v>
      </c>
      <c r="BL34" s="83">
        <f t="shared" si="72"/>
        <v>-1</v>
      </c>
      <c r="BM34" s="83">
        <f t="shared" si="72"/>
        <v>-1</v>
      </c>
      <c r="BN34" s="83">
        <f t="shared" si="72"/>
        <v>0</v>
      </c>
      <c r="BO34" s="83">
        <f t="shared" si="72"/>
        <v>1</v>
      </c>
      <c r="BP34" s="83">
        <f t="shared" si="72"/>
        <v>2</v>
      </c>
      <c r="BQ34" s="83">
        <f t="shared" si="72"/>
        <v>-1</v>
      </c>
      <c r="BR34" s="406">
        <f t="shared" si="72"/>
        <v>1</v>
      </c>
      <c r="BS34" s="429">
        <f t="shared" si="73"/>
        <v>-2</v>
      </c>
      <c r="BT34" s="83">
        <f t="shared" si="73"/>
        <v>-2</v>
      </c>
      <c r="BU34" s="83">
        <f t="shared" si="73"/>
        <v>1</v>
      </c>
      <c r="BV34" s="83">
        <f t="shared" si="73"/>
        <v>-10</v>
      </c>
      <c r="BW34" s="83">
        <f t="shared" si="73"/>
        <v>-3</v>
      </c>
      <c r="BX34" s="243">
        <f t="shared" si="73"/>
        <v>1</v>
      </c>
      <c r="BY34" s="243">
        <f t="shared" si="73"/>
        <v>-1</v>
      </c>
      <c r="BZ34" s="243">
        <f t="shared" si="73"/>
        <v>-2</v>
      </c>
      <c r="CA34" s="269">
        <f t="shared" si="73"/>
        <v>0</v>
      </c>
      <c r="CB34" s="269">
        <f t="shared" si="73"/>
        <v>-1</v>
      </c>
      <c r="CC34" s="269">
        <f t="shared" si="74"/>
        <v>-1</v>
      </c>
      <c r="CD34" s="386">
        <f t="shared" si="74"/>
        <v>1</v>
      </c>
      <c r="CE34" s="355">
        <f t="shared" si="74"/>
        <v>0</v>
      </c>
      <c r="CF34" s="269">
        <f t="shared" si="74"/>
        <v>3</v>
      </c>
      <c r="CG34" s="269">
        <f t="shared" si="74"/>
        <v>3</v>
      </c>
      <c r="CH34" s="269">
        <f t="shared" si="74"/>
        <v>2</v>
      </c>
      <c r="CI34" s="269">
        <f t="shared" si="74"/>
        <v>1</v>
      </c>
      <c r="CJ34" s="269">
        <f t="shared" si="74"/>
        <v>1</v>
      </c>
      <c r="CK34" s="269">
        <f t="shared" si="74"/>
        <v>1</v>
      </c>
      <c r="CL34" s="269">
        <f t="shared" si="74"/>
        <v>-1</v>
      </c>
      <c r="CM34" s="269">
        <f t="shared" si="75"/>
        <v>0</v>
      </c>
      <c r="CN34" s="269">
        <f t="shared" si="75"/>
        <v>0</v>
      </c>
      <c r="CO34" s="269">
        <f t="shared" si="75"/>
        <v>-1</v>
      </c>
      <c r="CP34" s="386">
        <f t="shared" si="75"/>
        <v>-1</v>
      </c>
      <c r="CQ34" s="386">
        <f t="shared" si="75"/>
        <v>1</v>
      </c>
      <c r="CR34" s="386">
        <f t="shared" si="75"/>
        <v>-2</v>
      </c>
      <c r="CS34" s="348"/>
      <c r="CT34" s="63">
        <f>IF(ISERROR(GETPIVOTDATA("VALUE",'CSS WK pvt'!$I$2,"DT_FILE",CT$8,"CD_CO",CT$6,"TRIM_CAT",TRIM(B34),"TRIM_LINE",A30))=TRUE,0,GETPIVOTDATA("VALUE",'CSS WK pvt'!$I$2,"DT_FILE",CT$8,"CD_CO",CT$6,"TRIM_CAT",TRIM(B34),"TRIM_LINE",A30))</f>
        <v>1</v>
      </c>
    </row>
    <row r="35" spans="1:98" s="58" customFormat="1" x14ac:dyDescent="0.3">
      <c r="A35" s="146"/>
      <c r="B35" s="59" t="s">
        <v>41</v>
      </c>
      <c r="C35" s="79"/>
      <c r="D35" s="80"/>
      <c r="E35" s="80"/>
      <c r="F35" s="80"/>
      <c r="G35" s="80">
        <v>1</v>
      </c>
      <c r="H35" s="80"/>
      <c r="I35" s="80"/>
      <c r="J35" s="80"/>
      <c r="K35" s="80"/>
      <c r="L35" s="81"/>
      <c r="M35" s="80"/>
      <c r="N35" s="80"/>
      <c r="O35" s="80">
        <v>2</v>
      </c>
      <c r="P35" s="80">
        <v>2</v>
      </c>
      <c r="Q35" s="80">
        <v>2</v>
      </c>
      <c r="R35" s="80">
        <v>0</v>
      </c>
      <c r="S35" s="80">
        <v>1</v>
      </c>
      <c r="T35" s="80">
        <v>0</v>
      </c>
      <c r="U35" s="200">
        <v>0</v>
      </c>
      <c r="V35" s="200">
        <v>2</v>
      </c>
      <c r="W35" s="200">
        <v>1</v>
      </c>
      <c r="X35" s="81">
        <v>1</v>
      </c>
      <c r="Y35" s="200">
        <v>0</v>
      </c>
      <c r="Z35" s="200">
        <v>0</v>
      </c>
      <c r="AA35" s="200">
        <v>1</v>
      </c>
      <c r="AB35" s="200">
        <v>0</v>
      </c>
      <c r="AC35" s="200">
        <v>1</v>
      </c>
      <c r="AD35" s="200">
        <v>1</v>
      </c>
      <c r="AE35" s="200">
        <v>1</v>
      </c>
      <c r="AF35" s="200">
        <v>1</v>
      </c>
      <c r="AG35" s="200">
        <v>0</v>
      </c>
      <c r="AH35" s="200">
        <v>2</v>
      </c>
      <c r="AI35" s="200">
        <v>1</v>
      </c>
      <c r="AJ35" s="81">
        <v>0</v>
      </c>
      <c r="AK35" s="293">
        <v>0</v>
      </c>
      <c r="AL35" s="293">
        <v>1</v>
      </c>
      <c r="AM35" s="293">
        <v>0</v>
      </c>
      <c r="AN35" s="293">
        <v>0</v>
      </c>
      <c r="AO35" s="293">
        <v>0</v>
      </c>
      <c r="AP35" s="293">
        <v>1</v>
      </c>
      <c r="AQ35" s="63">
        <v>0</v>
      </c>
      <c r="AR35" s="293">
        <v>0</v>
      </c>
      <c r="AS35" s="293">
        <v>2</v>
      </c>
      <c r="AT35" s="293">
        <v>0</v>
      </c>
      <c r="AU35" s="293">
        <v>0</v>
      </c>
      <c r="AV35" s="310">
        <v>1</v>
      </c>
      <c r="AW35" s="293">
        <v>1</v>
      </c>
      <c r="AX35" s="293">
        <v>0</v>
      </c>
      <c r="AY35" s="293"/>
      <c r="AZ35" s="293"/>
      <c r="BA35" s="293"/>
      <c r="BB35" s="293"/>
      <c r="BC35" s="63"/>
      <c r="BD35" s="293"/>
      <c r="BE35" s="293"/>
      <c r="BF35" s="293"/>
      <c r="BG35" s="293"/>
      <c r="BH35" s="310"/>
      <c r="BI35" s="82">
        <f t="shared" si="72"/>
        <v>2</v>
      </c>
      <c r="BJ35" s="83">
        <f t="shared" si="72"/>
        <v>2</v>
      </c>
      <c r="BK35" s="83">
        <f t="shared" si="72"/>
        <v>2</v>
      </c>
      <c r="BL35" s="83">
        <f t="shared" si="72"/>
        <v>0</v>
      </c>
      <c r="BM35" s="83">
        <f t="shared" si="72"/>
        <v>0</v>
      </c>
      <c r="BN35" s="83">
        <f t="shared" si="72"/>
        <v>0</v>
      </c>
      <c r="BO35" s="83">
        <f t="shared" si="72"/>
        <v>0</v>
      </c>
      <c r="BP35" s="83">
        <f t="shared" si="72"/>
        <v>2</v>
      </c>
      <c r="BQ35" s="83">
        <f t="shared" si="72"/>
        <v>1</v>
      </c>
      <c r="BR35" s="406">
        <f t="shared" si="72"/>
        <v>1</v>
      </c>
      <c r="BS35" s="429">
        <f t="shared" si="73"/>
        <v>0</v>
      </c>
      <c r="BT35" s="83">
        <f t="shared" si="73"/>
        <v>0</v>
      </c>
      <c r="BU35" s="83">
        <f t="shared" si="73"/>
        <v>-1</v>
      </c>
      <c r="BV35" s="83">
        <f t="shared" si="73"/>
        <v>-2</v>
      </c>
      <c r="BW35" s="83">
        <f t="shared" si="73"/>
        <v>-1</v>
      </c>
      <c r="BX35" s="243">
        <f t="shared" si="73"/>
        <v>1</v>
      </c>
      <c r="BY35" s="243">
        <f t="shared" si="73"/>
        <v>0</v>
      </c>
      <c r="BZ35" s="243">
        <f t="shared" si="73"/>
        <v>1</v>
      </c>
      <c r="CA35" s="269">
        <f t="shared" si="73"/>
        <v>0</v>
      </c>
      <c r="CB35" s="269">
        <f t="shared" si="73"/>
        <v>0</v>
      </c>
      <c r="CC35" s="269">
        <f t="shared" si="74"/>
        <v>0</v>
      </c>
      <c r="CD35" s="386">
        <f t="shared" si="74"/>
        <v>-1</v>
      </c>
      <c r="CE35" s="355">
        <f t="shared" si="74"/>
        <v>0</v>
      </c>
      <c r="CF35" s="269">
        <f t="shared" si="74"/>
        <v>1</v>
      </c>
      <c r="CG35" s="269">
        <f t="shared" si="74"/>
        <v>-1</v>
      </c>
      <c r="CH35" s="269">
        <f t="shared" si="74"/>
        <v>0</v>
      </c>
      <c r="CI35" s="269">
        <f t="shared" si="74"/>
        <v>-1</v>
      </c>
      <c r="CJ35" s="269">
        <f t="shared" si="74"/>
        <v>0</v>
      </c>
      <c r="CK35" s="269">
        <f t="shared" si="74"/>
        <v>-1</v>
      </c>
      <c r="CL35" s="269">
        <f t="shared" si="74"/>
        <v>-1</v>
      </c>
      <c r="CM35" s="269">
        <f t="shared" si="75"/>
        <v>2</v>
      </c>
      <c r="CN35" s="269">
        <f t="shared" si="75"/>
        <v>-2</v>
      </c>
      <c r="CO35" s="269">
        <f t="shared" si="75"/>
        <v>-1</v>
      </c>
      <c r="CP35" s="386">
        <f t="shared" si="75"/>
        <v>1</v>
      </c>
      <c r="CQ35" s="386">
        <f t="shared" si="75"/>
        <v>1</v>
      </c>
      <c r="CR35" s="386">
        <f t="shared" si="75"/>
        <v>-1</v>
      </c>
      <c r="CS35" s="348"/>
      <c r="CT35" s="63">
        <f>IF(ISERROR(GETPIVOTDATA("VALUE",'CSS WK pvt'!$I$2,"DT_FILE",CT$8,"CD_CO",CT$6,"TRIM_CAT",TRIM(B35),"TRIM_LINE",A30))=TRUE,0,GETPIVOTDATA("VALUE",'CSS WK pvt'!$I$2,"DT_FILE",CT$8,"CD_CO",CT$6,"TRIM_CAT",TRIM(B35),"TRIM_LINE",A30))</f>
        <v>0</v>
      </c>
    </row>
    <row r="36" spans="1:98" s="72" customFormat="1" x14ac:dyDescent="0.3">
      <c r="A36" s="147"/>
      <c r="B36" s="59" t="s">
        <v>42</v>
      </c>
      <c r="C36" s="136">
        <f t="shared" ref="C36:Q36" si="76">SUM(C31:C35)</f>
        <v>228</v>
      </c>
      <c r="D36" s="137">
        <f t="shared" si="76"/>
        <v>204</v>
      </c>
      <c r="E36" s="137">
        <f t="shared" si="76"/>
        <v>239</v>
      </c>
      <c r="F36" s="137">
        <f t="shared" si="76"/>
        <v>201</v>
      </c>
      <c r="G36" s="137">
        <f t="shared" si="76"/>
        <v>193</v>
      </c>
      <c r="H36" s="137">
        <f t="shared" si="76"/>
        <v>251</v>
      </c>
      <c r="I36" s="137">
        <f t="shared" si="76"/>
        <v>198</v>
      </c>
      <c r="J36" s="137">
        <f t="shared" si="76"/>
        <v>265</v>
      </c>
      <c r="K36" s="137">
        <f t="shared" si="76"/>
        <v>227</v>
      </c>
      <c r="L36" s="138">
        <f t="shared" si="76"/>
        <v>309</v>
      </c>
      <c r="M36" s="137">
        <f t="shared" si="76"/>
        <v>290</v>
      </c>
      <c r="N36" s="137">
        <f t="shared" si="76"/>
        <v>193</v>
      </c>
      <c r="O36" s="137">
        <f t="shared" si="76"/>
        <v>300</v>
      </c>
      <c r="P36" s="137">
        <f t="shared" si="76"/>
        <v>466</v>
      </c>
      <c r="Q36" s="137">
        <f t="shared" si="76"/>
        <v>355</v>
      </c>
      <c r="R36" s="137">
        <v>301</v>
      </c>
      <c r="S36" s="137">
        <v>250</v>
      </c>
      <c r="T36" s="137">
        <v>194</v>
      </c>
      <c r="U36" s="201">
        <v>247</v>
      </c>
      <c r="V36" s="201">
        <v>289</v>
      </c>
      <c r="W36" s="201">
        <f>SUM(W31+W32+W33+W34+W35)</f>
        <v>334</v>
      </c>
      <c r="X36" s="138">
        <f>SUM(X31+X32+X33+X34+X35)</f>
        <v>272</v>
      </c>
      <c r="Y36" s="201">
        <v>223</v>
      </c>
      <c r="Z36" s="201">
        <v>242</v>
      </c>
      <c r="AA36" s="201">
        <v>212</v>
      </c>
      <c r="AB36" s="201">
        <v>239</v>
      </c>
      <c r="AC36" s="201">
        <v>193</v>
      </c>
      <c r="AD36" s="201">
        <v>209</v>
      </c>
      <c r="AE36" s="201">
        <v>176</v>
      </c>
      <c r="AF36" s="201">
        <v>147</v>
      </c>
      <c r="AG36" s="201">
        <v>199</v>
      </c>
      <c r="AH36" s="201">
        <v>190</v>
      </c>
      <c r="AI36" s="201">
        <v>256</v>
      </c>
      <c r="AJ36" s="138">
        <v>283</v>
      </c>
      <c r="AK36" s="294">
        <v>194</v>
      </c>
      <c r="AL36" s="294">
        <v>214</v>
      </c>
      <c r="AM36" s="294">
        <v>236</v>
      </c>
      <c r="AN36" s="294">
        <v>274</v>
      </c>
      <c r="AO36" s="294">
        <v>202</v>
      </c>
      <c r="AP36" s="294">
        <v>202</v>
      </c>
      <c r="AQ36" s="84">
        <v>236</v>
      </c>
      <c r="AR36" s="294">
        <v>172</v>
      </c>
      <c r="AS36" s="294">
        <v>185</v>
      </c>
      <c r="AT36" s="294">
        <v>163</v>
      </c>
      <c r="AU36" s="294">
        <v>311</v>
      </c>
      <c r="AV36" s="311">
        <v>300</v>
      </c>
      <c r="AW36" s="294">
        <v>155</v>
      </c>
      <c r="AX36" s="294">
        <v>221</v>
      </c>
      <c r="AY36" s="294"/>
      <c r="AZ36" s="294"/>
      <c r="BA36" s="294"/>
      <c r="BB36" s="294"/>
      <c r="BC36" s="84"/>
      <c r="BD36" s="294"/>
      <c r="BE36" s="294"/>
      <c r="BF36" s="294"/>
      <c r="BG36" s="294"/>
      <c r="BH36" s="311"/>
      <c r="BI36" s="84">
        <f t="shared" ref="BI36:BM36" si="77">SUM(BI31:BI35)</f>
        <v>72</v>
      </c>
      <c r="BJ36" s="139">
        <f t="shared" si="77"/>
        <v>262</v>
      </c>
      <c r="BK36" s="139">
        <f t="shared" si="77"/>
        <v>116</v>
      </c>
      <c r="BL36" s="139">
        <f t="shared" si="77"/>
        <v>100</v>
      </c>
      <c r="BM36" s="139">
        <f t="shared" si="77"/>
        <v>57</v>
      </c>
      <c r="BN36" s="139">
        <f t="shared" ref="BN36:BV36" si="78">SUM(BN31:BN35)</f>
        <v>-57</v>
      </c>
      <c r="BO36" s="139">
        <f t="shared" si="78"/>
        <v>49</v>
      </c>
      <c r="BP36" s="139">
        <f t="shared" si="78"/>
        <v>24</v>
      </c>
      <c r="BQ36" s="139">
        <f t="shared" si="78"/>
        <v>107</v>
      </c>
      <c r="BR36" s="407">
        <f t="shared" si="78"/>
        <v>-37</v>
      </c>
      <c r="BS36" s="430">
        <f t="shared" si="78"/>
        <v>-67</v>
      </c>
      <c r="BT36" s="139">
        <f t="shared" si="78"/>
        <v>49</v>
      </c>
      <c r="BU36" s="139">
        <f t="shared" si="78"/>
        <v>-88</v>
      </c>
      <c r="BV36" s="139">
        <f t="shared" si="78"/>
        <v>-227</v>
      </c>
      <c r="BW36" s="139">
        <f t="shared" ref="BW36:BX36" si="79">SUM(BW31:BW35)</f>
        <v>-162</v>
      </c>
      <c r="BX36" s="244">
        <f t="shared" si="79"/>
        <v>-92</v>
      </c>
      <c r="BY36" s="244">
        <f t="shared" ref="BY36" si="80">SUM(BY31:BY35)</f>
        <v>-74</v>
      </c>
      <c r="BZ36" s="244">
        <f t="shared" ref="BZ36:CA36" si="81">SUM(BZ31:BZ35)</f>
        <v>-47</v>
      </c>
      <c r="CA36" s="270">
        <f t="shared" si="81"/>
        <v>-48</v>
      </c>
      <c r="CB36" s="270">
        <f t="shared" ref="CB36:CC36" si="82">SUM(CB31:CB35)</f>
        <v>-99</v>
      </c>
      <c r="CC36" s="270">
        <f t="shared" si="82"/>
        <v>-78</v>
      </c>
      <c r="CD36" s="387">
        <f t="shared" ref="CD36:CE36" si="83">SUM(CD31:CD35)</f>
        <v>11</v>
      </c>
      <c r="CE36" s="356">
        <f t="shared" si="83"/>
        <v>-29</v>
      </c>
      <c r="CF36" s="270">
        <f t="shared" ref="CF36" si="84">SUM(CF31:CF35)</f>
        <v>-28</v>
      </c>
      <c r="CG36" s="270">
        <f t="shared" ref="CG36" si="85">SUM(CG31:CG35)</f>
        <v>24</v>
      </c>
      <c r="CH36" s="270">
        <f t="shared" ref="CH36" si="86">SUM(CH31:CH35)</f>
        <v>35</v>
      </c>
      <c r="CI36" s="270">
        <f t="shared" ref="CI36" si="87">SUM(CI31:CI35)</f>
        <v>9</v>
      </c>
      <c r="CJ36" s="270">
        <f t="shared" ref="CJ36" si="88">SUM(CJ31:CJ35)</f>
        <v>-7</v>
      </c>
      <c r="CK36" s="270">
        <f t="shared" ref="CK36" si="89">SUM(CK31:CK35)</f>
        <v>60</v>
      </c>
      <c r="CL36" s="270">
        <f t="shared" ref="CL36" si="90">SUM(CL31:CL35)</f>
        <v>25</v>
      </c>
      <c r="CM36" s="270">
        <f t="shared" ref="CM36" si="91">SUM(CM31:CM35)</f>
        <v>-14</v>
      </c>
      <c r="CN36" s="270">
        <f t="shared" ref="CN36" si="92">SUM(CN31:CN35)</f>
        <v>-27</v>
      </c>
      <c r="CO36" s="270">
        <f t="shared" ref="CO36" si="93">SUM(CO31:CO35)</f>
        <v>55</v>
      </c>
      <c r="CP36" s="387">
        <f t="shared" ref="CP36" si="94">SUM(CP31:CP35)</f>
        <v>17</v>
      </c>
      <c r="CQ36" s="387">
        <f t="shared" ref="CQ36:CR36" si="95">SUM(CQ31:CQ35)</f>
        <v>-39</v>
      </c>
      <c r="CR36" s="387">
        <f t="shared" si="95"/>
        <v>7</v>
      </c>
      <c r="CS36" s="349"/>
      <c r="CT36" s="84">
        <f>SUM(CT31:CT35)</f>
        <v>221</v>
      </c>
    </row>
    <row r="37" spans="1:98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202"/>
      <c r="V37" s="202"/>
      <c r="W37" s="202"/>
      <c r="X37" s="88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88"/>
      <c r="AK37" s="295"/>
      <c r="AL37" s="295"/>
      <c r="AM37" s="295"/>
      <c r="AN37" s="295"/>
      <c r="AO37" s="295"/>
      <c r="AP37" s="295"/>
      <c r="AQ37" s="89"/>
      <c r="AR37" s="295"/>
      <c r="AS37" s="295"/>
      <c r="AT37" s="295"/>
      <c r="AU37" s="295"/>
      <c r="AV37" s="312"/>
      <c r="AW37" s="295"/>
      <c r="AX37" s="295"/>
      <c r="AY37" s="295"/>
      <c r="AZ37" s="295"/>
      <c r="BA37" s="295"/>
      <c r="BB37" s="295"/>
      <c r="BC37" s="89"/>
      <c r="BD37" s="295"/>
      <c r="BE37" s="295"/>
      <c r="BF37" s="295"/>
      <c r="BG37" s="295"/>
      <c r="BH37" s="312"/>
      <c r="BI37" s="89"/>
      <c r="BJ37" s="90"/>
      <c r="BK37" s="90"/>
      <c r="BL37" s="90"/>
      <c r="BM37" s="90"/>
      <c r="BN37" s="90"/>
      <c r="BO37" s="90"/>
      <c r="BP37" s="90"/>
      <c r="BQ37" s="90"/>
      <c r="BR37" s="408"/>
      <c r="BS37" s="431"/>
      <c r="BT37" s="90"/>
      <c r="BU37" s="90"/>
      <c r="BV37" s="90"/>
      <c r="BW37" s="90"/>
      <c r="BX37" s="245"/>
      <c r="BY37" s="245"/>
      <c r="BZ37" s="245"/>
      <c r="CA37" s="271"/>
      <c r="CB37" s="271"/>
      <c r="CC37" s="271"/>
      <c r="CD37" s="388"/>
      <c r="CE37" s="357"/>
      <c r="CF37" s="271"/>
      <c r="CG37" s="271"/>
      <c r="CH37" s="271"/>
      <c r="CI37" s="271"/>
      <c r="CJ37" s="271"/>
      <c r="CK37" s="271"/>
      <c r="CL37" s="271"/>
      <c r="CM37" s="271"/>
      <c r="CN37" s="271"/>
      <c r="CO37" s="271"/>
      <c r="CP37" s="388"/>
      <c r="CQ37" s="388"/>
      <c r="CR37" s="388"/>
      <c r="CS37" s="348"/>
      <c r="CT37" s="89"/>
    </row>
    <row r="38" spans="1:98" s="58" customFormat="1" x14ac:dyDescent="0.3">
      <c r="A38" s="146"/>
      <c r="B38" s="59" t="s">
        <v>37</v>
      </c>
      <c r="C38" s="79">
        <v>235</v>
      </c>
      <c r="D38" s="80">
        <v>268</v>
      </c>
      <c r="E38" s="80">
        <v>260</v>
      </c>
      <c r="F38" s="80">
        <v>249</v>
      </c>
      <c r="G38" s="80">
        <v>239</v>
      </c>
      <c r="H38" s="80">
        <v>190</v>
      </c>
      <c r="I38" s="80">
        <v>198</v>
      </c>
      <c r="J38" s="80">
        <v>202</v>
      </c>
      <c r="K38" s="80">
        <v>246</v>
      </c>
      <c r="L38" s="81">
        <v>243</v>
      </c>
      <c r="M38" s="80">
        <v>286</v>
      </c>
      <c r="N38" s="80">
        <v>275</v>
      </c>
      <c r="O38" s="80">
        <v>311</v>
      </c>
      <c r="P38" s="80">
        <v>433</v>
      </c>
      <c r="Q38" s="80">
        <v>536</v>
      </c>
      <c r="R38" s="80">
        <v>588</v>
      </c>
      <c r="S38" s="80">
        <v>564</v>
      </c>
      <c r="T38" s="80">
        <v>533</v>
      </c>
      <c r="U38" s="200">
        <v>521</v>
      </c>
      <c r="V38" s="200">
        <v>508</v>
      </c>
      <c r="W38" s="200">
        <v>511</v>
      </c>
      <c r="X38" s="81">
        <v>553</v>
      </c>
      <c r="Y38" s="200">
        <v>573</v>
      </c>
      <c r="Z38" s="200">
        <v>520</v>
      </c>
      <c r="AA38" s="200">
        <v>539</v>
      </c>
      <c r="AB38" s="200">
        <v>498</v>
      </c>
      <c r="AC38" s="200">
        <v>485</v>
      </c>
      <c r="AD38" s="200">
        <v>437</v>
      </c>
      <c r="AE38" s="200">
        <v>394</v>
      </c>
      <c r="AF38" s="200">
        <v>353</v>
      </c>
      <c r="AG38" s="200">
        <v>314</v>
      </c>
      <c r="AH38" s="200">
        <v>323</v>
      </c>
      <c r="AI38" s="200">
        <v>335</v>
      </c>
      <c r="AJ38" s="81">
        <v>369</v>
      </c>
      <c r="AK38" s="293">
        <v>361</v>
      </c>
      <c r="AL38" s="293">
        <v>338</v>
      </c>
      <c r="AM38" s="293">
        <v>340</v>
      </c>
      <c r="AN38" s="293">
        <v>326</v>
      </c>
      <c r="AO38" s="293">
        <v>317</v>
      </c>
      <c r="AP38" s="293">
        <v>280</v>
      </c>
      <c r="AQ38" s="63">
        <v>265</v>
      </c>
      <c r="AR38" s="293">
        <v>263</v>
      </c>
      <c r="AS38" s="293">
        <v>257</v>
      </c>
      <c r="AT38" s="293">
        <v>252</v>
      </c>
      <c r="AU38" s="293">
        <v>262</v>
      </c>
      <c r="AV38" s="310">
        <v>261</v>
      </c>
      <c r="AW38" s="293">
        <v>269</v>
      </c>
      <c r="AX38" s="293">
        <v>255</v>
      </c>
      <c r="AY38" s="293"/>
      <c r="AZ38" s="293"/>
      <c r="BA38" s="293"/>
      <c r="BB38" s="293"/>
      <c r="BC38" s="63"/>
      <c r="BD38" s="293"/>
      <c r="BE38" s="293"/>
      <c r="BF38" s="293"/>
      <c r="BG38" s="293"/>
      <c r="BH38" s="310"/>
      <c r="BI38" s="82">
        <f t="shared" ref="BI38:BR42" si="96">O38-C38</f>
        <v>76</v>
      </c>
      <c r="BJ38" s="83">
        <f t="shared" si="96"/>
        <v>165</v>
      </c>
      <c r="BK38" s="83">
        <f t="shared" si="96"/>
        <v>276</v>
      </c>
      <c r="BL38" s="83">
        <f t="shared" si="96"/>
        <v>339</v>
      </c>
      <c r="BM38" s="83">
        <f t="shared" si="96"/>
        <v>325</v>
      </c>
      <c r="BN38" s="83">
        <f t="shared" si="96"/>
        <v>343</v>
      </c>
      <c r="BO38" s="83">
        <f t="shared" si="96"/>
        <v>323</v>
      </c>
      <c r="BP38" s="83">
        <f t="shared" si="96"/>
        <v>306</v>
      </c>
      <c r="BQ38" s="83">
        <f t="shared" si="96"/>
        <v>265</v>
      </c>
      <c r="BR38" s="406">
        <f t="shared" si="96"/>
        <v>310</v>
      </c>
      <c r="BS38" s="429">
        <f t="shared" ref="BS38:CB42" si="97">Y38-M38</f>
        <v>287</v>
      </c>
      <c r="BT38" s="83">
        <f t="shared" si="97"/>
        <v>245</v>
      </c>
      <c r="BU38" s="83">
        <f t="shared" si="97"/>
        <v>228</v>
      </c>
      <c r="BV38" s="83">
        <f t="shared" si="97"/>
        <v>65</v>
      </c>
      <c r="BW38" s="83">
        <f t="shared" si="97"/>
        <v>-51</v>
      </c>
      <c r="BX38" s="243">
        <f t="shared" si="97"/>
        <v>-151</v>
      </c>
      <c r="BY38" s="243">
        <f t="shared" si="97"/>
        <v>-170</v>
      </c>
      <c r="BZ38" s="243">
        <f t="shared" si="97"/>
        <v>-180</v>
      </c>
      <c r="CA38" s="269">
        <f t="shared" si="97"/>
        <v>-207</v>
      </c>
      <c r="CB38" s="269">
        <f t="shared" si="97"/>
        <v>-185</v>
      </c>
      <c r="CC38" s="269">
        <f t="shared" ref="CC38:CL42" si="98">AI38-W38</f>
        <v>-176</v>
      </c>
      <c r="CD38" s="386">
        <f t="shared" si="98"/>
        <v>-184</v>
      </c>
      <c r="CE38" s="355">
        <f t="shared" si="98"/>
        <v>-212</v>
      </c>
      <c r="CF38" s="269">
        <f t="shared" si="98"/>
        <v>-182</v>
      </c>
      <c r="CG38" s="269">
        <f t="shared" si="98"/>
        <v>-199</v>
      </c>
      <c r="CH38" s="269">
        <f t="shared" si="98"/>
        <v>-172</v>
      </c>
      <c r="CI38" s="269">
        <f t="shared" si="98"/>
        <v>-168</v>
      </c>
      <c r="CJ38" s="269">
        <f t="shared" si="98"/>
        <v>-157</v>
      </c>
      <c r="CK38" s="269">
        <f t="shared" si="98"/>
        <v>-129</v>
      </c>
      <c r="CL38" s="269">
        <f t="shared" si="98"/>
        <v>-90</v>
      </c>
      <c r="CM38" s="269">
        <f t="shared" ref="CM38:CR42" si="99">AS38-AG38</f>
        <v>-57</v>
      </c>
      <c r="CN38" s="269">
        <f t="shared" si="99"/>
        <v>-71</v>
      </c>
      <c r="CO38" s="269">
        <f t="shared" si="99"/>
        <v>-73</v>
      </c>
      <c r="CP38" s="386">
        <f t="shared" si="99"/>
        <v>-108</v>
      </c>
      <c r="CQ38" s="386">
        <f t="shared" si="99"/>
        <v>-92</v>
      </c>
      <c r="CR38" s="386">
        <f t="shared" si="99"/>
        <v>-83</v>
      </c>
      <c r="CS38" s="348"/>
      <c r="CT38" s="63">
        <f>IF(ISERROR(GETPIVOTDATA("VALUE",'CSS WK pvt'!$I$2,"DT_FILE",CT$8,"CD_CO",CT$6,"TRIM_CAT",TRIM(B38),"TRIM_LINE",A37))=TRUE,0,GETPIVOTDATA("VALUE",'CSS WK pvt'!$I$2,"DT_FILE",CT$8,"CD_CO",CT$6,"TRIM_CAT",TRIM(B38),"TRIM_LINE",A37))</f>
        <v>255</v>
      </c>
    </row>
    <row r="39" spans="1:98" s="58" customFormat="1" x14ac:dyDescent="0.3">
      <c r="A39" s="146"/>
      <c r="B39" s="59" t="s">
        <v>38</v>
      </c>
      <c r="C39" s="79">
        <v>22</v>
      </c>
      <c r="D39" s="80">
        <v>25</v>
      </c>
      <c r="E39" s="80">
        <v>26</v>
      </c>
      <c r="F39" s="80">
        <v>23</v>
      </c>
      <c r="G39" s="80">
        <v>24</v>
      </c>
      <c r="H39" s="80">
        <v>17</v>
      </c>
      <c r="I39" s="80">
        <v>18</v>
      </c>
      <c r="J39" s="80">
        <v>18</v>
      </c>
      <c r="K39" s="80">
        <v>23</v>
      </c>
      <c r="L39" s="81">
        <v>23</v>
      </c>
      <c r="M39" s="80">
        <v>23</v>
      </c>
      <c r="N39" s="80">
        <v>21</v>
      </c>
      <c r="O39" s="80">
        <v>25</v>
      </c>
      <c r="P39" s="80">
        <v>23</v>
      </c>
      <c r="Q39" s="80">
        <v>29</v>
      </c>
      <c r="R39" s="80">
        <v>30</v>
      </c>
      <c r="S39" s="80">
        <v>34</v>
      </c>
      <c r="T39" s="80">
        <v>32</v>
      </c>
      <c r="U39" s="200">
        <v>33</v>
      </c>
      <c r="V39" s="200">
        <v>27</v>
      </c>
      <c r="W39" s="200">
        <v>30</v>
      </c>
      <c r="X39" s="81">
        <v>31</v>
      </c>
      <c r="Y39" s="200">
        <v>29</v>
      </c>
      <c r="Z39" s="200">
        <v>36</v>
      </c>
      <c r="AA39" s="200">
        <v>38</v>
      </c>
      <c r="AB39" s="200">
        <v>39</v>
      </c>
      <c r="AC39" s="200">
        <v>43</v>
      </c>
      <c r="AD39" s="200">
        <v>43</v>
      </c>
      <c r="AE39" s="200">
        <v>38</v>
      </c>
      <c r="AF39" s="200">
        <v>39</v>
      </c>
      <c r="AG39" s="200">
        <v>37</v>
      </c>
      <c r="AH39" s="200">
        <v>31</v>
      </c>
      <c r="AI39" s="200">
        <v>24</v>
      </c>
      <c r="AJ39" s="81">
        <v>26</v>
      </c>
      <c r="AK39" s="293">
        <v>27</v>
      </c>
      <c r="AL39" s="293">
        <v>27</v>
      </c>
      <c r="AM39" s="293">
        <v>25</v>
      </c>
      <c r="AN39" s="293">
        <v>26</v>
      </c>
      <c r="AO39" s="293">
        <v>30</v>
      </c>
      <c r="AP39" s="293">
        <v>31</v>
      </c>
      <c r="AQ39" s="63">
        <v>25</v>
      </c>
      <c r="AR39" s="293">
        <v>19</v>
      </c>
      <c r="AS39" s="293">
        <v>20</v>
      </c>
      <c r="AT39" s="293">
        <v>20</v>
      </c>
      <c r="AU39" s="293">
        <v>19</v>
      </c>
      <c r="AV39" s="310">
        <v>16</v>
      </c>
      <c r="AW39" s="293">
        <v>19</v>
      </c>
      <c r="AX39" s="293">
        <v>20</v>
      </c>
      <c r="AY39" s="293"/>
      <c r="AZ39" s="293"/>
      <c r="BA39" s="293"/>
      <c r="BB39" s="293"/>
      <c r="BC39" s="63"/>
      <c r="BD39" s="293"/>
      <c r="BE39" s="293"/>
      <c r="BF39" s="293"/>
      <c r="BG39" s="293"/>
      <c r="BH39" s="310"/>
      <c r="BI39" s="82">
        <f t="shared" si="96"/>
        <v>3</v>
      </c>
      <c r="BJ39" s="83">
        <f t="shared" si="96"/>
        <v>-2</v>
      </c>
      <c r="BK39" s="83">
        <f t="shared" si="96"/>
        <v>3</v>
      </c>
      <c r="BL39" s="83">
        <f t="shared" si="96"/>
        <v>7</v>
      </c>
      <c r="BM39" s="83">
        <f t="shared" si="96"/>
        <v>10</v>
      </c>
      <c r="BN39" s="83">
        <f t="shared" si="96"/>
        <v>15</v>
      </c>
      <c r="BO39" s="83">
        <f t="shared" si="96"/>
        <v>15</v>
      </c>
      <c r="BP39" s="83">
        <f t="shared" si="96"/>
        <v>9</v>
      </c>
      <c r="BQ39" s="83">
        <f t="shared" si="96"/>
        <v>7</v>
      </c>
      <c r="BR39" s="406">
        <f t="shared" si="96"/>
        <v>8</v>
      </c>
      <c r="BS39" s="429">
        <f t="shared" si="97"/>
        <v>6</v>
      </c>
      <c r="BT39" s="83">
        <f t="shared" si="97"/>
        <v>15</v>
      </c>
      <c r="BU39" s="83">
        <f t="shared" si="97"/>
        <v>13</v>
      </c>
      <c r="BV39" s="83">
        <f t="shared" si="97"/>
        <v>16</v>
      </c>
      <c r="BW39" s="83">
        <f t="shared" si="97"/>
        <v>14</v>
      </c>
      <c r="BX39" s="243">
        <f t="shared" si="97"/>
        <v>13</v>
      </c>
      <c r="BY39" s="243">
        <f t="shared" si="97"/>
        <v>4</v>
      </c>
      <c r="BZ39" s="243">
        <f t="shared" si="97"/>
        <v>7</v>
      </c>
      <c r="CA39" s="269">
        <f t="shared" si="97"/>
        <v>4</v>
      </c>
      <c r="CB39" s="269">
        <f t="shared" si="97"/>
        <v>4</v>
      </c>
      <c r="CC39" s="269">
        <f t="shared" si="98"/>
        <v>-6</v>
      </c>
      <c r="CD39" s="386">
        <f t="shared" si="98"/>
        <v>-5</v>
      </c>
      <c r="CE39" s="355">
        <f t="shared" si="98"/>
        <v>-2</v>
      </c>
      <c r="CF39" s="269">
        <f t="shared" si="98"/>
        <v>-9</v>
      </c>
      <c r="CG39" s="269">
        <f t="shared" si="98"/>
        <v>-13</v>
      </c>
      <c r="CH39" s="269">
        <f t="shared" si="98"/>
        <v>-13</v>
      </c>
      <c r="CI39" s="269">
        <f t="shared" si="98"/>
        <v>-13</v>
      </c>
      <c r="CJ39" s="269">
        <f t="shared" si="98"/>
        <v>-12</v>
      </c>
      <c r="CK39" s="269">
        <f t="shared" si="98"/>
        <v>-13</v>
      </c>
      <c r="CL39" s="269">
        <f t="shared" si="98"/>
        <v>-20</v>
      </c>
      <c r="CM39" s="269">
        <f t="shared" si="99"/>
        <v>-17</v>
      </c>
      <c r="CN39" s="269">
        <f t="shared" si="99"/>
        <v>-11</v>
      </c>
      <c r="CO39" s="269">
        <f t="shared" si="99"/>
        <v>-5</v>
      </c>
      <c r="CP39" s="386">
        <f t="shared" si="99"/>
        <v>-10</v>
      </c>
      <c r="CQ39" s="386">
        <f t="shared" si="99"/>
        <v>-8</v>
      </c>
      <c r="CR39" s="386">
        <f t="shared" si="99"/>
        <v>-7</v>
      </c>
      <c r="CS39" s="348"/>
      <c r="CT39" s="63">
        <f>IF(ISERROR(GETPIVOTDATA("VALUE",'CSS WK pvt'!$I$2,"DT_FILE",CT$8,"CD_CO",CT$6,"TRIM_CAT",TRIM(B39),"TRIM_LINE",A37))=TRUE,0,GETPIVOTDATA("VALUE",'CSS WK pvt'!$I$2,"DT_FILE",CT$8,"CD_CO",CT$6,"TRIM_CAT",TRIM(B39),"TRIM_LINE",A37))</f>
        <v>20</v>
      </c>
    </row>
    <row r="40" spans="1:98" s="58" customFormat="1" x14ac:dyDescent="0.3">
      <c r="A40" s="146"/>
      <c r="B40" s="59" t="s">
        <v>39</v>
      </c>
      <c r="C40" s="79">
        <v>18</v>
      </c>
      <c r="D40" s="80">
        <v>23</v>
      </c>
      <c r="E40" s="80">
        <v>30</v>
      </c>
      <c r="F40" s="80">
        <v>31</v>
      </c>
      <c r="G40" s="80">
        <v>39</v>
      </c>
      <c r="H40" s="80">
        <v>25</v>
      </c>
      <c r="I40" s="80">
        <v>17</v>
      </c>
      <c r="J40" s="80">
        <v>23</v>
      </c>
      <c r="K40" s="80">
        <v>18</v>
      </c>
      <c r="L40" s="81">
        <v>32</v>
      </c>
      <c r="M40" s="80">
        <v>29</v>
      </c>
      <c r="N40" s="80">
        <v>23</v>
      </c>
      <c r="O40" s="80">
        <v>29</v>
      </c>
      <c r="P40" s="80">
        <v>55</v>
      </c>
      <c r="Q40" s="80">
        <v>85</v>
      </c>
      <c r="R40" s="80">
        <v>69</v>
      </c>
      <c r="S40" s="80">
        <v>71</v>
      </c>
      <c r="T40" s="80">
        <v>58</v>
      </c>
      <c r="U40" s="200">
        <v>53</v>
      </c>
      <c r="V40" s="200">
        <v>41</v>
      </c>
      <c r="W40" s="200">
        <v>41</v>
      </c>
      <c r="X40" s="81">
        <v>44</v>
      </c>
      <c r="Y40" s="200">
        <v>49</v>
      </c>
      <c r="Z40" s="200">
        <v>46</v>
      </c>
      <c r="AA40" s="200">
        <v>55</v>
      </c>
      <c r="AB40" s="200">
        <v>43</v>
      </c>
      <c r="AC40" s="200">
        <v>49</v>
      </c>
      <c r="AD40" s="200">
        <v>39</v>
      </c>
      <c r="AE40" s="200">
        <v>31</v>
      </c>
      <c r="AF40" s="200">
        <v>36</v>
      </c>
      <c r="AG40" s="200">
        <v>30</v>
      </c>
      <c r="AH40" s="200">
        <v>34</v>
      </c>
      <c r="AI40" s="200">
        <v>32</v>
      </c>
      <c r="AJ40" s="81">
        <v>31</v>
      </c>
      <c r="AK40" s="293">
        <v>46</v>
      </c>
      <c r="AL40" s="293">
        <v>40</v>
      </c>
      <c r="AM40" s="293">
        <v>35</v>
      </c>
      <c r="AN40" s="293">
        <v>34</v>
      </c>
      <c r="AO40" s="293">
        <v>33</v>
      </c>
      <c r="AP40" s="293">
        <v>34</v>
      </c>
      <c r="AQ40" s="63">
        <v>31</v>
      </c>
      <c r="AR40" s="293">
        <v>31</v>
      </c>
      <c r="AS40" s="293">
        <v>37</v>
      </c>
      <c r="AT40" s="293">
        <v>41</v>
      </c>
      <c r="AU40" s="293">
        <v>35</v>
      </c>
      <c r="AV40" s="310">
        <v>35</v>
      </c>
      <c r="AW40" s="293">
        <v>37</v>
      </c>
      <c r="AX40" s="293">
        <v>42</v>
      </c>
      <c r="AY40" s="293"/>
      <c r="AZ40" s="293"/>
      <c r="BA40" s="293"/>
      <c r="BB40" s="293"/>
      <c r="BC40" s="63"/>
      <c r="BD40" s="293"/>
      <c r="BE40" s="293"/>
      <c r="BF40" s="293"/>
      <c r="BG40" s="293"/>
      <c r="BH40" s="310"/>
      <c r="BI40" s="82">
        <f t="shared" si="96"/>
        <v>11</v>
      </c>
      <c r="BJ40" s="83">
        <f t="shared" si="96"/>
        <v>32</v>
      </c>
      <c r="BK40" s="83">
        <f t="shared" si="96"/>
        <v>55</v>
      </c>
      <c r="BL40" s="83">
        <f t="shared" si="96"/>
        <v>38</v>
      </c>
      <c r="BM40" s="83">
        <f t="shared" si="96"/>
        <v>32</v>
      </c>
      <c r="BN40" s="83">
        <f t="shared" si="96"/>
        <v>33</v>
      </c>
      <c r="BO40" s="83">
        <f t="shared" si="96"/>
        <v>36</v>
      </c>
      <c r="BP40" s="83">
        <f t="shared" si="96"/>
        <v>18</v>
      </c>
      <c r="BQ40" s="83">
        <f t="shared" si="96"/>
        <v>23</v>
      </c>
      <c r="BR40" s="406">
        <f t="shared" si="96"/>
        <v>12</v>
      </c>
      <c r="BS40" s="429">
        <f t="shared" si="97"/>
        <v>20</v>
      </c>
      <c r="BT40" s="83">
        <f t="shared" si="97"/>
        <v>23</v>
      </c>
      <c r="BU40" s="83">
        <f t="shared" si="97"/>
        <v>26</v>
      </c>
      <c r="BV40" s="83">
        <f t="shared" si="97"/>
        <v>-12</v>
      </c>
      <c r="BW40" s="83">
        <f t="shared" si="97"/>
        <v>-36</v>
      </c>
      <c r="BX40" s="243">
        <f t="shared" si="97"/>
        <v>-30</v>
      </c>
      <c r="BY40" s="243">
        <f t="shared" si="97"/>
        <v>-40</v>
      </c>
      <c r="BZ40" s="243">
        <f t="shared" si="97"/>
        <v>-22</v>
      </c>
      <c r="CA40" s="269">
        <f t="shared" si="97"/>
        <v>-23</v>
      </c>
      <c r="CB40" s="269">
        <f t="shared" si="97"/>
        <v>-7</v>
      </c>
      <c r="CC40" s="269">
        <f t="shared" si="98"/>
        <v>-9</v>
      </c>
      <c r="CD40" s="386">
        <f t="shared" si="98"/>
        <v>-13</v>
      </c>
      <c r="CE40" s="355">
        <f t="shared" si="98"/>
        <v>-3</v>
      </c>
      <c r="CF40" s="269">
        <f t="shared" si="98"/>
        <v>-6</v>
      </c>
      <c r="CG40" s="269">
        <f t="shared" si="98"/>
        <v>-20</v>
      </c>
      <c r="CH40" s="269">
        <f t="shared" si="98"/>
        <v>-9</v>
      </c>
      <c r="CI40" s="269">
        <f t="shared" si="98"/>
        <v>-16</v>
      </c>
      <c r="CJ40" s="269">
        <f t="shared" si="98"/>
        <v>-5</v>
      </c>
      <c r="CK40" s="269">
        <f t="shared" si="98"/>
        <v>0</v>
      </c>
      <c r="CL40" s="269">
        <f t="shared" si="98"/>
        <v>-5</v>
      </c>
      <c r="CM40" s="269">
        <f t="shared" si="99"/>
        <v>7</v>
      </c>
      <c r="CN40" s="269">
        <f t="shared" si="99"/>
        <v>7</v>
      </c>
      <c r="CO40" s="269">
        <f t="shared" si="99"/>
        <v>3</v>
      </c>
      <c r="CP40" s="386">
        <f t="shared" si="99"/>
        <v>4</v>
      </c>
      <c r="CQ40" s="386">
        <f t="shared" si="99"/>
        <v>-9</v>
      </c>
      <c r="CR40" s="386">
        <f t="shared" si="99"/>
        <v>2</v>
      </c>
      <c r="CS40" s="348"/>
      <c r="CT40" s="63">
        <f>IF(ISERROR(GETPIVOTDATA("VALUE",'CSS WK pvt'!$I$2,"DT_FILE",CT$8,"CD_CO",CT$6,"TRIM_CAT",TRIM(B40),"TRIM_LINE",A37))=TRUE,0,GETPIVOTDATA("VALUE",'CSS WK pvt'!$I$2,"DT_FILE",CT$8,"CD_CO",CT$6,"TRIM_CAT",TRIM(B40),"TRIM_LINE",A37))</f>
        <v>42</v>
      </c>
    </row>
    <row r="41" spans="1:98" s="58" customFormat="1" x14ac:dyDescent="0.3">
      <c r="A41" s="146"/>
      <c r="B41" s="59" t="s">
        <v>40</v>
      </c>
      <c r="C41" s="79">
        <v>1</v>
      </c>
      <c r="D41" s="80">
        <v>2</v>
      </c>
      <c r="E41" s="80">
        <v>1</v>
      </c>
      <c r="F41" s="80">
        <v>1</v>
      </c>
      <c r="G41" s="80"/>
      <c r="H41" s="80">
        <v>1</v>
      </c>
      <c r="I41" s="80">
        <v>2</v>
      </c>
      <c r="J41" s="80">
        <v>1</v>
      </c>
      <c r="K41" s="80">
        <v>1</v>
      </c>
      <c r="L41" s="81">
        <v>1</v>
      </c>
      <c r="M41" s="80">
        <v>1</v>
      </c>
      <c r="N41" s="80">
        <v>2</v>
      </c>
      <c r="O41" s="80">
        <v>4</v>
      </c>
      <c r="P41" s="80">
        <v>4</v>
      </c>
      <c r="Q41" s="80">
        <v>3</v>
      </c>
      <c r="R41" s="80">
        <v>2</v>
      </c>
      <c r="S41" s="80">
        <v>3</v>
      </c>
      <c r="T41" s="80">
        <v>2</v>
      </c>
      <c r="U41" s="200">
        <v>3</v>
      </c>
      <c r="V41" s="200">
        <v>4</v>
      </c>
      <c r="W41" s="200">
        <v>3</v>
      </c>
      <c r="X41" s="81">
        <v>3</v>
      </c>
      <c r="Y41" s="200">
        <v>3</v>
      </c>
      <c r="Z41" s="200">
        <v>1</v>
      </c>
      <c r="AA41" s="200">
        <v>1</v>
      </c>
      <c r="AB41" s="200">
        <v>1</v>
      </c>
      <c r="AC41" s="200">
        <v>1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81">
        <v>1</v>
      </c>
      <c r="AK41" s="293">
        <v>2</v>
      </c>
      <c r="AL41" s="293">
        <v>1</v>
      </c>
      <c r="AM41" s="293">
        <v>0</v>
      </c>
      <c r="AN41" s="293">
        <v>0</v>
      </c>
      <c r="AO41" s="293">
        <v>0</v>
      </c>
      <c r="AP41" s="293">
        <v>0</v>
      </c>
      <c r="AQ41" s="63">
        <v>0</v>
      </c>
      <c r="AR41" s="293">
        <v>1</v>
      </c>
      <c r="AS41" s="293">
        <v>2</v>
      </c>
      <c r="AT41" s="293">
        <v>2</v>
      </c>
      <c r="AU41" s="293">
        <v>1</v>
      </c>
      <c r="AV41" s="310">
        <v>1</v>
      </c>
      <c r="AW41" s="293">
        <v>1</v>
      </c>
      <c r="AX41" s="293">
        <v>2</v>
      </c>
      <c r="AY41" s="293"/>
      <c r="AZ41" s="293"/>
      <c r="BA41" s="293"/>
      <c r="BB41" s="293"/>
      <c r="BC41" s="63"/>
      <c r="BD41" s="293"/>
      <c r="BE41" s="293"/>
      <c r="BF41" s="293"/>
      <c r="BG41" s="293"/>
      <c r="BH41" s="310"/>
      <c r="BI41" s="82">
        <f t="shared" si="96"/>
        <v>3</v>
      </c>
      <c r="BJ41" s="83">
        <f t="shared" si="96"/>
        <v>2</v>
      </c>
      <c r="BK41" s="83">
        <f t="shared" si="96"/>
        <v>2</v>
      </c>
      <c r="BL41" s="83">
        <f t="shared" si="96"/>
        <v>1</v>
      </c>
      <c r="BM41" s="83">
        <f t="shared" si="96"/>
        <v>3</v>
      </c>
      <c r="BN41" s="83">
        <f t="shared" si="96"/>
        <v>1</v>
      </c>
      <c r="BO41" s="83">
        <f t="shared" si="96"/>
        <v>1</v>
      </c>
      <c r="BP41" s="83">
        <f t="shared" si="96"/>
        <v>3</v>
      </c>
      <c r="BQ41" s="83">
        <f t="shared" si="96"/>
        <v>2</v>
      </c>
      <c r="BR41" s="406">
        <f t="shared" si="96"/>
        <v>2</v>
      </c>
      <c r="BS41" s="429">
        <f t="shared" si="97"/>
        <v>2</v>
      </c>
      <c r="BT41" s="83">
        <f t="shared" si="97"/>
        <v>-1</v>
      </c>
      <c r="BU41" s="83">
        <f t="shared" si="97"/>
        <v>-3</v>
      </c>
      <c r="BV41" s="83">
        <f t="shared" si="97"/>
        <v>-3</v>
      </c>
      <c r="BW41" s="83">
        <f t="shared" si="97"/>
        <v>-2</v>
      </c>
      <c r="BX41" s="243">
        <f t="shared" si="97"/>
        <v>-2</v>
      </c>
      <c r="BY41" s="243">
        <f t="shared" si="97"/>
        <v>-3</v>
      </c>
      <c r="BZ41" s="243">
        <f t="shared" si="97"/>
        <v>-2</v>
      </c>
      <c r="CA41" s="269">
        <f t="shared" si="97"/>
        <v>-3</v>
      </c>
      <c r="CB41" s="269">
        <f t="shared" si="97"/>
        <v>-4</v>
      </c>
      <c r="CC41" s="269">
        <f t="shared" si="98"/>
        <v>-3</v>
      </c>
      <c r="CD41" s="386">
        <f t="shared" si="98"/>
        <v>-2</v>
      </c>
      <c r="CE41" s="355">
        <f t="shared" si="98"/>
        <v>-1</v>
      </c>
      <c r="CF41" s="269">
        <f t="shared" si="98"/>
        <v>0</v>
      </c>
      <c r="CG41" s="269">
        <f t="shared" si="98"/>
        <v>-1</v>
      </c>
      <c r="CH41" s="269">
        <f t="shared" si="98"/>
        <v>-1</v>
      </c>
      <c r="CI41" s="269">
        <f t="shared" si="98"/>
        <v>-1</v>
      </c>
      <c r="CJ41" s="269">
        <f t="shared" si="98"/>
        <v>0</v>
      </c>
      <c r="CK41" s="269">
        <f t="shared" si="98"/>
        <v>0</v>
      </c>
      <c r="CL41" s="269">
        <f t="shared" si="98"/>
        <v>1</v>
      </c>
      <c r="CM41" s="269">
        <f t="shared" si="99"/>
        <v>2</v>
      </c>
      <c r="CN41" s="269">
        <f t="shared" si="99"/>
        <v>2</v>
      </c>
      <c r="CO41" s="269">
        <f t="shared" si="99"/>
        <v>1</v>
      </c>
      <c r="CP41" s="386">
        <f t="shared" si="99"/>
        <v>0</v>
      </c>
      <c r="CQ41" s="386">
        <f t="shared" si="99"/>
        <v>-1</v>
      </c>
      <c r="CR41" s="386">
        <f t="shared" si="99"/>
        <v>1</v>
      </c>
      <c r="CS41" s="348"/>
      <c r="CT41" s="63">
        <f>IF(ISERROR(GETPIVOTDATA("VALUE",'CSS WK pvt'!$I$2,"DT_FILE",CT$8,"CD_CO",CT$6,"TRIM_CAT",TRIM(B41),"TRIM_LINE",A37))=TRUE,0,GETPIVOTDATA("VALUE",'CSS WK pvt'!$I$2,"DT_FILE",CT$8,"CD_CO",CT$6,"TRIM_CAT",TRIM(B41),"TRIM_LINE",A37))</f>
        <v>2</v>
      </c>
    </row>
    <row r="42" spans="1:98" s="58" customFormat="1" x14ac:dyDescent="0.3">
      <c r="A42" s="146"/>
      <c r="B42" s="59" t="s">
        <v>41</v>
      </c>
      <c r="C42" s="79"/>
      <c r="D42" s="80"/>
      <c r="E42" s="80"/>
      <c r="F42" s="80"/>
      <c r="G42" s="80"/>
      <c r="H42" s="80"/>
      <c r="I42" s="80"/>
      <c r="J42" s="80"/>
      <c r="K42" s="80"/>
      <c r="L42" s="81"/>
      <c r="M42" s="80"/>
      <c r="N42" s="80"/>
      <c r="O42" s="80"/>
      <c r="P42" s="80">
        <v>0</v>
      </c>
      <c r="Q42" s="80">
        <v>0</v>
      </c>
      <c r="R42" s="80">
        <v>0</v>
      </c>
      <c r="S42" s="80">
        <v>0</v>
      </c>
      <c r="T42" s="80">
        <v>0</v>
      </c>
      <c r="U42" s="200">
        <v>0</v>
      </c>
      <c r="V42" s="200">
        <v>0</v>
      </c>
      <c r="W42" s="200">
        <v>0</v>
      </c>
      <c r="X42" s="81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</v>
      </c>
      <c r="AH42" s="200">
        <v>1</v>
      </c>
      <c r="AI42" s="200">
        <v>2</v>
      </c>
      <c r="AJ42" s="81">
        <v>2</v>
      </c>
      <c r="AK42" s="293">
        <v>1</v>
      </c>
      <c r="AL42" s="293">
        <v>1</v>
      </c>
      <c r="AM42" s="293">
        <v>2</v>
      </c>
      <c r="AN42" s="293">
        <v>2</v>
      </c>
      <c r="AO42" s="293">
        <v>2</v>
      </c>
      <c r="AP42" s="293">
        <v>2</v>
      </c>
      <c r="AQ42" s="63">
        <v>2</v>
      </c>
      <c r="AR42" s="293">
        <v>1</v>
      </c>
      <c r="AS42" s="293">
        <v>1</v>
      </c>
      <c r="AT42" s="293">
        <v>1</v>
      </c>
      <c r="AU42" s="293">
        <v>1</v>
      </c>
      <c r="AV42" s="310">
        <v>0</v>
      </c>
      <c r="AW42" s="293">
        <v>0</v>
      </c>
      <c r="AX42" s="293">
        <v>1</v>
      </c>
      <c r="AY42" s="293"/>
      <c r="AZ42" s="293"/>
      <c r="BA42" s="293"/>
      <c r="BB42" s="293"/>
      <c r="BC42" s="63"/>
      <c r="BD42" s="293"/>
      <c r="BE42" s="293"/>
      <c r="BF42" s="293"/>
      <c r="BG42" s="293"/>
      <c r="BH42" s="310"/>
      <c r="BI42" s="82">
        <f t="shared" si="96"/>
        <v>0</v>
      </c>
      <c r="BJ42" s="83">
        <f t="shared" si="96"/>
        <v>0</v>
      </c>
      <c r="BK42" s="83">
        <f t="shared" si="96"/>
        <v>0</v>
      </c>
      <c r="BL42" s="83">
        <f t="shared" si="96"/>
        <v>0</v>
      </c>
      <c r="BM42" s="83">
        <f t="shared" si="96"/>
        <v>0</v>
      </c>
      <c r="BN42" s="83">
        <f t="shared" si="96"/>
        <v>0</v>
      </c>
      <c r="BO42" s="83">
        <f t="shared" si="96"/>
        <v>0</v>
      </c>
      <c r="BP42" s="83">
        <f t="shared" si="96"/>
        <v>0</v>
      </c>
      <c r="BQ42" s="83">
        <f t="shared" si="96"/>
        <v>0</v>
      </c>
      <c r="BR42" s="406">
        <f t="shared" si="96"/>
        <v>0</v>
      </c>
      <c r="BS42" s="429">
        <f t="shared" si="97"/>
        <v>0</v>
      </c>
      <c r="BT42" s="83">
        <f t="shared" si="97"/>
        <v>0</v>
      </c>
      <c r="BU42" s="83">
        <f t="shared" si="97"/>
        <v>0</v>
      </c>
      <c r="BV42" s="83">
        <f t="shared" si="97"/>
        <v>0</v>
      </c>
      <c r="BW42" s="83">
        <f t="shared" si="97"/>
        <v>0</v>
      </c>
      <c r="BX42" s="243">
        <f t="shared" si="97"/>
        <v>0</v>
      </c>
      <c r="BY42" s="243">
        <f t="shared" si="97"/>
        <v>0</v>
      </c>
      <c r="BZ42" s="243">
        <f t="shared" si="97"/>
        <v>0</v>
      </c>
      <c r="CA42" s="269">
        <f t="shared" si="97"/>
        <v>1</v>
      </c>
      <c r="CB42" s="269">
        <f t="shared" si="97"/>
        <v>1</v>
      </c>
      <c r="CC42" s="269">
        <f t="shared" si="98"/>
        <v>2</v>
      </c>
      <c r="CD42" s="386">
        <f t="shared" si="98"/>
        <v>2</v>
      </c>
      <c r="CE42" s="355">
        <f t="shared" si="98"/>
        <v>1</v>
      </c>
      <c r="CF42" s="269">
        <f t="shared" si="98"/>
        <v>1</v>
      </c>
      <c r="CG42" s="269">
        <f t="shared" si="98"/>
        <v>2</v>
      </c>
      <c r="CH42" s="269">
        <f t="shared" si="98"/>
        <v>2</v>
      </c>
      <c r="CI42" s="269">
        <f t="shared" si="98"/>
        <v>2</v>
      </c>
      <c r="CJ42" s="269">
        <f t="shared" si="98"/>
        <v>2</v>
      </c>
      <c r="CK42" s="269">
        <f t="shared" si="98"/>
        <v>2</v>
      </c>
      <c r="CL42" s="269">
        <f t="shared" si="98"/>
        <v>1</v>
      </c>
      <c r="CM42" s="269">
        <f t="shared" si="99"/>
        <v>0</v>
      </c>
      <c r="CN42" s="269">
        <f t="shared" si="99"/>
        <v>0</v>
      </c>
      <c r="CO42" s="269">
        <f t="shared" si="99"/>
        <v>-1</v>
      </c>
      <c r="CP42" s="386">
        <f t="shared" si="99"/>
        <v>-2</v>
      </c>
      <c r="CQ42" s="386">
        <f t="shared" si="99"/>
        <v>-1</v>
      </c>
      <c r="CR42" s="386">
        <f t="shared" si="99"/>
        <v>0</v>
      </c>
      <c r="CS42" s="348"/>
      <c r="CT42" s="63">
        <f>IF(ISERROR(GETPIVOTDATA("VALUE",'CSS WK pvt'!$I$2,"DT_FILE",CT$8,"CD_CO",CT$6,"TRIM_CAT",TRIM(B42),"TRIM_LINE",A37))=TRUE,0,GETPIVOTDATA("VALUE",'CSS WK pvt'!$I$2,"DT_FILE",CT$8,"CD_CO",CT$6,"TRIM_CAT",TRIM(B42),"TRIM_LINE",A37))</f>
        <v>1</v>
      </c>
    </row>
    <row r="43" spans="1:98" s="72" customFormat="1" ht="15" thickBot="1" x14ac:dyDescent="0.35">
      <c r="A43" s="147"/>
      <c r="B43" s="66" t="s">
        <v>42</v>
      </c>
      <c r="C43" s="67">
        <f t="shared" ref="C43:Q43" si="100">SUM(C38:C42)</f>
        <v>276</v>
      </c>
      <c r="D43" s="68">
        <f t="shared" si="100"/>
        <v>318</v>
      </c>
      <c r="E43" s="68">
        <f t="shared" si="100"/>
        <v>317</v>
      </c>
      <c r="F43" s="68">
        <f t="shared" si="100"/>
        <v>304</v>
      </c>
      <c r="G43" s="68">
        <f t="shared" si="100"/>
        <v>302</v>
      </c>
      <c r="H43" s="68">
        <f t="shared" si="100"/>
        <v>233</v>
      </c>
      <c r="I43" s="68">
        <f t="shared" si="100"/>
        <v>235</v>
      </c>
      <c r="J43" s="68">
        <f t="shared" si="100"/>
        <v>244</v>
      </c>
      <c r="K43" s="68">
        <f t="shared" si="100"/>
        <v>288</v>
      </c>
      <c r="L43" s="69">
        <f t="shared" si="100"/>
        <v>299</v>
      </c>
      <c r="M43" s="68">
        <f t="shared" si="100"/>
        <v>339</v>
      </c>
      <c r="N43" s="68">
        <f t="shared" si="100"/>
        <v>321</v>
      </c>
      <c r="O43" s="68">
        <f t="shared" si="100"/>
        <v>369</v>
      </c>
      <c r="P43" s="68">
        <f t="shared" si="100"/>
        <v>515</v>
      </c>
      <c r="Q43" s="68">
        <f t="shared" si="100"/>
        <v>653</v>
      </c>
      <c r="R43" s="68">
        <v>689</v>
      </c>
      <c r="S43" s="68">
        <v>672</v>
      </c>
      <c r="T43" s="68">
        <v>625</v>
      </c>
      <c r="U43" s="198">
        <v>610</v>
      </c>
      <c r="V43" s="198">
        <v>580</v>
      </c>
      <c r="W43" s="198">
        <f>SUM(W38+W39+W40+W41+W42)</f>
        <v>585</v>
      </c>
      <c r="X43" s="69">
        <f>SUM(X38+X39+X40+X41+X42)</f>
        <v>631</v>
      </c>
      <c r="Y43" s="198">
        <v>654</v>
      </c>
      <c r="Z43" s="198">
        <v>603</v>
      </c>
      <c r="AA43" s="198">
        <v>633</v>
      </c>
      <c r="AB43" s="198">
        <v>581</v>
      </c>
      <c r="AC43" s="198">
        <v>578</v>
      </c>
      <c r="AD43" s="198">
        <v>519</v>
      </c>
      <c r="AE43" s="198">
        <v>463</v>
      </c>
      <c r="AF43" s="198">
        <v>428</v>
      </c>
      <c r="AG43" s="198">
        <v>382</v>
      </c>
      <c r="AH43" s="198">
        <v>389</v>
      </c>
      <c r="AI43" s="198">
        <v>393</v>
      </c>
      <c r="AJ43" s="69">
        <v>429</v>
      </c>
      <c r="AK43" s="291">
        <v>437</v>
      </c>
      <c r="AL43" s="291">
        <v>407</v>
      </c>
      <c r="AM43" s="291">
        <v>402</v>
      </c>
      <c r="AN43" s="291">
        <v>388</v>
      </c>
      <c r="AO43" s="291">
        <v>382</v>
      </c>
      <c r="AP43" s="291">
        <v>347</v>
      </c>
      <c r="AQ43" s="70">
        <v>323</v>
      </c>
      <c r="AR43" s="291">
        <v>315</v>
      </c>
      <c r="AS43" s="291">
        <v>317</v>
      </c>
      <c r="AT43" s="291">
        <v>316</v>
      </c>
      <c r="AU43" s="291">
        <v>318</v>
      </c>
      <c r="AV43" s="308">
        <v>313</v>
      </c>
      <c r="AW43" s="291">
        <v>326</v>
      </c>
      <c r="AX43" s="291">
        <v>320</v>
      </c>
      <c r="AY43" s="291"/>
      <c r="AZ43" s="291"/>
      <c r="BA43" s="291"/>
      <c r="BB43" s="291"/>
      <c r="BC43" s="70"/>
      <c r="BD43" s="291"/>
      <c r="BE43" s="291"/>
      <c r="BF43" s="291"/>
      <c r="BG43" s="291"/>
      <c r="BH43" s="308"/>
      <c r="BI43" s="70">
        <f t="shared" ref="BI43:BM43" si="101">SUM(BI38:BI42)</f>
        <v>93</v>
      </c>
      <c r="BJ43" s="71">
        <f t="shared" si="101"/>
        <v>197</v>
      </c>
      <c r="BK43" s="71">
        <f t="shared" si="101"/>
        <v>336</v>
      </c>
      <c r="BL43" s="71">
        <f t="shared" si="101"/>
        <v>385</v>
      </c>
      <c r="BM43" s="71">
        <f t="shared" si="101"/>
        <v>370</v>
      </c>
      <c r="BN43" s="71">
        <f t="shared" ref="BN43:BV43" si="102">SUM(BN38:BN42)</f>
        <v>392</v>
      </c>
      <c r="BO43" s="71">
        <f t="shared" si="102"/>
        <v>375</v>
      </c>
      <c r="BP43" s="71">
        <f t="shared" si="102"/>
        <v>336</v>
      </c>
      <c r="BQ43" s="71">
        <f t="shared" si="102"/>
        <v>297</v>
      </c>
      <c r="BR43" s="404">
        <f t="shared" si="102"/>
        <v>332</v>
      </c>
      <c r="BS43" s="427">
        <f t="shared" si="102"/>
        <v>315</v>
      </c>
      <c r="BT43" s="71">
        <f t="shared" si="102"/>
        <v>282</v>
      </c>
      <c r="BU43" s="71">
        <f t="shared" si="102"/>
        <v>264</v>
      </c>
      <c r="BV43" s="71">
        <f t="shared" si="102"/>
        <v>66</v>
      </c>
      <c r="BW43" s="71">
        <f t="shared" ref="BW43:BX43" si="103">SUM(BW38:BW42)</f>
        <v>-75</v>
      </c>
      <c r="BX43" s="241">
        <f t="shared" si="103"/>
        <v>-170</v>
      </c>
      <c r="BY43" s="241">
        <f t="shared" ref="BY43" si="104">SUM(BY38:BY42)</f>
        <v>-209</v>
      </c>
      <c r="BZ43" s="241">
        <f t="shared" ref="BZ43:CA43" si="105">SUM(BZ38:BZ42)</f>
        <v>-197</v>
      </c>
      <c r="CA43" s="267">
        <f t="shared" si="105"/>
        <v>-228</v>
      </c>
      <c r="CB43" s="267">
        <f t="shared" ref="CB43:CC43" si="106">SUM(CB38:CB42)</f>
        <v>-191</v>
      </c>
      <c r="CC43" s="267">
        <f t="shared" si="106"/>
        <v>-192</v>
      </c>
      <c r="CD43" s="384">
        <f t="shared" ref="CD43:CE43" si="107">SUM(CD38:CD42)</f>
        <v>-202</v>
      </c>
      <c r="CE43" s="353">
        <f t="shared" si="107"/>
        <v>-217</v>
      </c>
      <c r="CF43" s="267">
        <f t="shared" ref="CF43" si="108">SUM(CF38:CF42)</f>
        <v>-196</v>
      </c>
      <c r="CG43" s="267">
        <f t="shared" ref="CG43" si="109">SUM(CG38:CG42)</f>
        <v>-231</v>
      </c>
      <c r="CH43" s="267">
        <f t="shared" ref="CH43" si="110">SUM(CH38:CH42)</f>
        <v>-193</v>
      </c>
      <c r="CI43" s="267">
        <f t="shared" ref="CI43" si="111">SUM(CI38:CI42)</f>
        <v>-196</v>
      </c>
      <c r="CJ43" s="267">
        <f t="shared" ref="CJ43" si="112">SUM(CJ38:CJ42)</f>
        <v>-172</v>
      </c>
      <c r="CK43" s="267">
        <f t="shared" ref="CK43" si="113">SUM(CK38:CK42)</f>
        <v>-140</v>
      </c>
      <c r="CL43" s="267">
        <f t="shared" ref="CL43" si="114">SUM(CL38:CL42)</f>
        <v>-113</v>
      </c>
      <c r="CM43" s="267">
        <f t="shared" ref="CM43" si="115">SUM(CM38:CM42)</f>
        <v>-65</v>
      </c>
      <c r="CN43" s="267">
        <f t="shared" ref="CN43" si="116">SUM(CN38:CN42)</f>
        <v>-73</v>
      </c>
      <c r="CO43" s="267">
        <f t="shared" ref="CO43" si="117">SUM(CO38:CO42)</f>
        <v>-75</v>
      </c>
      <c r="CP43" s="384">
        <f t="shared" ref="CP43" si="118">SUM(CP38:CP42)</f>
        <v>-116</v>
      </c>
      <c r="CQ43" s="384">
        <f t="shared" ref="CQ43:CR43" si="119">SUM(CQ38:CQ42)</f>
        <v>-111</v>
      </c>
      <c r="CR43" s="384">
        <f t="shared" si="119"/>
        <v>-87</v>
      </c>
      <c r="CS43" s="349"/>
      <c r="CT43" s="70">
        <f>SUM(CT38:CT42)</f>
        <v>320</v>
      </c>
    </row>
    <row r="44" spans="1:98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3"/>
      <c r="V44" s="203"/>
      <c r="W44" s="203"/>
      <c r="X44" s="9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93"/>
      <c r="AK44" s="296"/>
      <c r="AL44" s="296"/>
      <c r="AM44" s="296"/>
      <c r="AN44" s="296"/>
      <c r="AO44" s="296"/>
      <c r="AP44" s="296"/>
      <c r="AQ44" s="94"/>
      <c r="AR44" s="296"/>
      <c r="AS44" s="296"/>
      <c r="AT44" s="296"/>
      <c r="AU44" s="296"/>
      <c r="AV44" s="313"/>
      <c r="AW44" s="296"/>
      <c r="AX44" s="296"/>
      <c r="AY44" s="296"/>
      <c r="AZ44" s="296"/>
      <c r="BA44" s="296"/>
      <c r="BB44" s="296"/>
      <c r="BC44" s="94"/>
      <c r="BD44" s="296"/>
      <c r="BE44" s="296"/>
      <c r="BF44" s="296"/>
      <c r="BG44" s="296"/>
      <c r="BH44" s="313"/>
      <c r="BI44" s="94"/>
      <c r="BJ44" s="95"/>
      <c r="BK44" s="95"/>
      <c r="BL44" s="95"/>
      <c r="BM44" s="95"/>
      <c r="BN44" s="95"/>
      <c r="BO44" s="95"/>
      <c r="BP44" s="95"/>
      <c r="BQ44" s="95"/>
      <c r="BR44" s="409"/>
      <c r="BS44" s="432"/>
      <c r="BT44" s="95"/>
      <c r="BU44" s="95"/>
      <c r="BV44" s="95"/>
      <c r="BW44" s="95"/>
      <c r="BX44" s="246"/>
      <c r="BY44" s="246"/>
      <c r="BZ44" s="246"/>
      <c r="CA44" s="272"/>
      <c r="CB44" s="272"/>
      <c r="CC44" s="272"/>
      <c r="CD44" s="389"/>
      <c r="CE44" s="358"/>
      <c r="CF44" s="272"/>
      <c r="CG44" s="272"/>
      <c r="CH44" s="272"/>
      <c r="CI44" s="272"/>
      <c r="CJ44" s="272"/>
      <c r="CK44" s="272"/>
      <c r="CL44" s="272"/>
      <c r="CM44" s="272"/>
      <c r="CN44" s="272"/>
      <c r="CO44" s="272"/>
      <c r="CP44" s="389"/>
      <c r="CQ44" s="389"/>
      <c r="CR44" s="389"/>
      <c r="CS44" s="350"/>
      <c r="CT44" s="94"/>
    </row>
    <row r="45" spans="1:98" s="37" customFormat="1" x14ac:dyDescent="0.3">
      <c r="A45" s="146"/>
      <c r="B45" s="38" t="s">
        <v>37</v>
      </c>
      <c r="C45" s="39">
        <v>190641.79</v>
      </c>
      <c r="D45" s="40">
        <v>189665.5</v>
      </c>
      <c r="E45" s="40">
        <v>183086.38</v>
      </c>
      <c r="F45" s="40">
        <v>120907.28</v>
      </c>
      <c r="G45" s="40">
        <v>156496.85</v>
      </c>
      <c r="H45" s="40">
        <v>139658.5</v>
      </c>
      <c r="I45" s="40">
        <v>220721.65</v>
      </c>
      <c r="J45" s="40">
        <v>203450.52</v>
      </c>
      <c r="K45" s="40">
        <v>191142.76</v>
      </c>
      <c r="L45" s="41">
        <v>182494.58</v>
      </c>
      <c r="M45" s="40">
        <v>220675.66</v>
      </c>
      <c r="N45" s="40">
        <v>212554.99</v>
      </c>
      <c r="O45" s="40">
        <v>245435.69</v>
      </c>
      <c r="P45" s="40">
        <v>276049</v>
      </c>
      <c r="Q45" s="40">
        <v>257201</v>
      </c>
      <c r="R45" s="40">
        <v>225420</v>
      </c>
      <c r="S45" s="40">
        <v>258395</v>
      </c>
      <c r="T45" s="40">
        <v>276624</v>
      </c>
      <c r="U45" s="204">
        <v>373381</v>
      </c>
      <c r="V45" s="204">
        <v>312586</v>
      </c>
      <c r="W45" s="204">
        <v>290178</v>
      </c>
      <c r="X45" s="41">
        <v>241186</v>
      </c>
      <c r="Y45" s="204">
        <v>258460</v>
      </c>
      <c r="Z45" s="204">
        <v>298066</v>
      </c>
      <c r="AA45" s="204">
        <v>281346</v>
      </c>
      <c r="AB45" s="204">
        <v>274949</v>
      </c>
      <c r="AC45" s="204">
        <v>212392</v>
      </c>
      <c r="AD45" s="204">
        <v>178249</v>
      </c>
      <c r="AE45" s="204">
        <v>222671</v>
      </c>
      <c r="AF45" s="204">
        <v>236497</v>
      </c>
      <c r="AG45" s="204">
        <v>277080</v>
      </c>
      <c r="AH45" s="204">
        <v>322920</v>
      </c>
      <c r="AI45" s="204">
        <v>233252</v>
      </c>
      <c r="AJ45" s="41">
        <v>187622</v>
      </c>
      <c r="AK45" s="297">
        <v>257669</v>
      </c>
      <c r="AL45" s="297">
        <v>230572</v>
      </c>
      <c r="AM45" s="297">
        <v>261241</v>
      </c>
      <c r="AN45" s="297">
        <v>168335</v>
      </c>
      <c r="AO45" s="297">
        <v>182013</v>
      </c>
      <c r="AP45" s="297">
        <v>170667</v>
      </c>
      <c r="AQ45" s="63">
        <v>219028</v>
      </c>
      <c r="AR45" s="297">
        <v>178392</v>
      </c>
      <c r="AS45" s="297">
        <v>271687</v>
      </c>
      <c r="AT45" s="297">
        <v>268157</v>
      </c>
      <c r="AU45" s="297">
        <v>184906</v>
      </c>
      <c r="AV45" s="314">
        <v>182632</v>
      </c>
      <c r="AW45" s="297">
        <v>216324</v>
      </c>
      <c r="AX45" s="297">
        <v>325105</v>
      </c>
      <c r="AY45" s="297"/>
      <c r="AZ45" s="297"/>
      <c r="BA45" s="297"/>
      <c r="BB45" s="297"/>
      <c r="BC45" s="63"/>
      <c r="BD45" s="297"/>
      <c r="BE45" s="297"/>
      <c r="BF45" s="297"/>
      <c r="BG45" s="297"/>
      <c r="BH45" s="314"/>
      <c r="BI45" s="42">
        <f t="shared" ref="BI45:BR49" si="120">O45-C45</f>
        <v>54793.899999999994</v>
      </c>
      <c r="BJ45" s="43">
        <f t="shared" si="120"/>
        <v>86383.5</v>
      </c>
      <c r="BK45" s="43">
        <f t="shared" si="120"/>
        <v>74114.62</v>
      </c>
      <c r="BL45" s="43">
        <f t="shared" si="120"/>
        <v>104512.72</v>
      </c>
      <c r="BM45" s="43">
        <f t="shared" si="120"/>
        <v>101898.15</v>
      </c>
      <c r="BN45" s="43">
        <f t="shared" si="120"/>
        <v>136965.5</v>
      </c>
      <c r="BO45" s="43">
        <f t="shared" si="120"/>
        <v>152659.35</v>
      </c>
      <c r="BP45" s="43">
        <f t="shared" si="120"/>
        <v>109135.48000000001</v>
      </c>
      <c r="BQ45" s="43">
        <f t="shared" si="120"/>
        <v>99035.239999999991</v>
      </c>
      <c r="BR45" s="410">
        <f t="shared" si="120"/>
        <v>58691.420000000013</v>
      </c>
      <c r="BS45" s="433">
        <f t="shared" ref="BS45:CB49" si="121">Y45-M45</f>
        <v>37784.339999999997</v>
      </c>
      <c r="BT45" s="43">
        <f t="shared" si="121"/>
        <v>85511.010000000009</v>
      </c>
      <c r="BU45" s="43">
        <f t="shared" si="121"/>
        <v>35910.31</v>
      </c>
      <c r="BV45" s="43">
        <f t="shared" si="121"/>
        <v>-1100</v>
      </c>
      <c r="BW45" s="43">
        <f t="shared" si="121"/>
        <v>-44809</v>
      </c>
      <c r="BX45" s="247">
        <f t="shared" si="121"/>
        <v>-47171</v>
      </c>
      <c r="BY45" s="247">
        <f t="shared" si="121"/>
        <v>-35724</v>
      </c>
      <c r="BZ45" s="247">
        <f t="shared" si="121"/>
        <v>-40127</v>
      </c>
      <c r="CA45" s="273">
        <f t="shared" si="121"/>
        <v>-96301</v>
      </c>
      <c r="CB45" s="273">
        <f t="shared" si="121"/>
        <v>10334</v>
      </c>
      <c r="CC45" s="273">
        <f t="shared" ref="CC45:CL49" si="122">AI45-W45</f>
        <v>-56926</v>
      </c>
      <c r="CD45" s="390">
        <f t="shared" si="122"/>
        <v>-53564</v>
      </c>
      <c r="CE45" s="359">
        <f t="shared" si="122"/>
        <v>-791</v>
      </c>
      <c r="CF45" s="273">
        <f t="shared" si="122"/>
        <v>-67494</v>
      </c>
      <c r="CG45" s="273">
        <f t="shared" si="122"/>
        <v>-20105</v>
      </c>
      <c r="CH45" s="273">
        <f t="shared" si="122"/>
        <v>-106614</v>
      </c>
      <c r="CI45" s="273">
        <f t="shared" si="122"/>
        <v>-30379</v>
      </c>
      <c r="CJ45" s="273">
        <f t="shared" si="122"/>
        <v>-7582</v>
      </c>
      <c r="CK45" s="273">
        <f t="shared" si="122"/>
        <v>-3643</v>
      </c>
      <c r="CL45" s="273">
        <f t="shared" si="122"/>
        <v>-58105</v>
      </c>
      <c r="CM45" s="273">
        <f t="shared" ref="CM45:CR49" si="123">AS45-AG45</f>
        <v>-5393</v>
      </c>
      <c r="CN45" s="273">
        <f t="shared" si="123"/>
        <v>-54763</v>
      </c>
      <c r="CO45" s="273">
        <f t="shared" si="123"/>
        <v>-48346</v>
      </c>
      <c r="CP45" s="390">
        <f t="shared" si="123"/>
        <v>-4990</v>
      </c>
      <c r="CQ45" s="390">
        <f t="shared" si="123"/>
        <v>-41345</v>
      </c>
      <c r="CR45" s="390">
        <f t="shared" si="123"/>
        <v>94533</v>
      </c>
      <c r="CS45" s="350"/>
      <c r="CT45" s="63">
        <f>IF(ISERROR(GETPIVOTDATA("VALUE",'CSS WK pvt'!$I$2,"DT_FILE",CT$8,"CD_CO",CT$6,"TRIM_CAT",TRIM(B45),"TRIM_LINE",A44))=TRUE,0,GETPIVOTDATA("VALUE",'CSS WK pvt'!$I$2,"DT_FILE",CT$8,"CD_CO",CT$6,"TRIM_CAT",TRIM(B45),"TRIM_LINE",A44))</f>
        <v>325105</v>
      </c>
    </row>
    <row r="46" spans="1:98" s="37" customFormat="1" x14ac:dyDescent="0.3">
      <c r="A46" s="146"/>
      <c r="B46" s="38" t="s">
        <v>38</v>
      </c>
      <c r="C46" s="39">
        <v>6254.66</v>
      </c>
      <c r="D46" s="40">
        <v>6112.85</v>
      </c>
      <c r="E46" s="40">
        <v>6570.76</v>
      </c>
      <c r="F46" s="40">
        <v>5029.84</v>
      </c>
      <c r="G46" s="40">
        <v>3995.71</v>
      </c>
      <c r="H46" s="40">
        <v>5084.32</v>
      </c>
      <c r="I46" s="40">
        <v>5015.87</v>
      </c>
      <c r="J46" s="40">
        <v>4244.57</v>
      </c>
      <c r="K46" s="40">
        <v>4422.8100000000004</v>
      </c>
      <c r="L46" s="41">
        <v>4861.2299999999996</v>
      </c>
      <c r="M46" s="40">
        <v>5734.61</v>
      </c>
      <c r="N46" s="40">
        <v>5784.46</v>
      </c>
      <c r="O46" s="40">
        <v>6963.42</v>
      </c>
      <c r="P46" s="40">
        <v>6032</v>
      </c>
      <c r="Q46" s="40">
        <v>6842</v>
      </c>
      <c r="R46" s="40">
        <v>5588</v>
      </c>
      <c r="S46" s="40">
        <v>5220</v>
      </c>
      <c r="T46" s="40">
        <v>5672</v>
      </c>
      <c r="U46" s="204">
        <v>7165</v>
      </c>
      <c r="V46" s="204">
        <v>4373</v>
      </c>
      <c r="W46" s="204">
        <v>4843</v>
      </c>
      <c r="X46" s="41">
        <v>4431</v>
      </c>
      <c r="Y46" s="204">
        <v>4937</v>
      </c>
      <c r="Z46" s="204">
        <v>12151</v>
      </c>
      <c r="AA46" s="204">
        <v>10302</v>
      </c>
      <c r="AB46" s="204">
        <v>13567</v>
      </c>
      <c r="AC46" s="204">
        <v>9125</v>
      </c>
      <c r="AD46" s="204">
        <v>7448</v>
      </c>
      <c r="AE46" s="204">
        <v>6633</v>
      </c>
      <c r="AF46" s="204">
        <v>6738</v>
      </c>
      <c r="AG46" s="204">
        <v>7752</v>
      </c>
      <c r="AH46" s="204">
        <v>5627</v>
      </c>
      <c r="AI46" s="204">
        <v>10338</v>
      </c>
      <c r="AJ46" s="41">
        <v>4279</v>
      </c>
      <c r="AK46" s="297">
        <v>8729</v>
      </c>
      <c r="AL46" s="297">
        <v>7544</v>
      </c>
      <c r="AM46" s="297">
        <v>9649</v>
      </c>
      <c r="AN46" s="297">
        <v>6859</v>
      </c>
      <c r="AO46" s="297">
        <v>7537</v>
      </c>
      <c r="AP46" s="297">
        <v>7091</v>
      </c>
      <c r="AQ46" s="63">
        <v>5580</v>
      </c>
      <c r="AR46" s="297">
        <v>3600</v>
      </c>
      <c r="AS46" s="297">
        <v>6311</v>
      </c>
      <c r="AT46" s="297">
        <v>4900</v>
      </c>
      <c r="AU46" s="297">
        <v>3940</v>
      </c>
      <c r="AV46" s="314">
        <v>5974</v>
      </c>
      <c r="AW46" s="297">
        <v>7426</v>
      </c>
      <c r="AX46" s="297">
        <v>14222</v>
      </c>
      <c r="AY46" s="297"/>
      <c r="AZ46" s="297"/>
      <c r="BA46" s="297"/>
      <c r="BB46" s="297"/>
      <c r="BC46" s="63"/>
      <c r="BD46" s="297"/>
      <c r="BE46" s="297"/>
      <c r="BF46" s="297"/>
      <c r="BG46" s="297"/>
      <c r="BH46" s="314"/>
      <c r="BI46" s="42">
        <f t="shared" si="120"/>
        <v>708.76000000000022</v>
      </c>
      <c r="BJ46" s="43">
        <f t="shared" si="120"/>
        <v>-80.850000000000364</v>
      </c>
      <c r="BK46" s="43">
        <f t="shared" si="120"/>
        <v>271.23999999999978</v>
      </c>
      <c r="BL46" s="43">
        <f t="shared" si="120"/>
        <v>558.15999999999985</v>
      </c>
      <c r="BM46" s="43">
        <f t="shared" si="120"/>
        <v>1224.29</v>
      </c>
      <c r="BN46" s="43">
        <f t="shared" si="120"/>
        <v>587.68000000000029</v>
      </c>
      <c r="BO46" s="43">
        <f t="shared" si="120"/>
        <v>2149.13</v>
      </c>
      <c r="BP46" s="43">
        <f t="shared" si="120"/>
        <v>128.43000000000029</v>
      </c>
      <c r="BQ46" s="43">
        <f t="shared" si="120"/>
        <v>420.1899999999996</v>
      </c>
      <c r="BR46" s="410">
        <f t="shared" si="120"/>
        <v>-430.22999999999956</v>
      </c>
      <c r="BS46" s="433">
        <f t="shared" si="121"/>
        <v>-797.60999999999967</v>
      </c>
      <c r="BT46" s="43">
        <f t="shared" si="121"/>
        <v>6366.54</v>
      </c>
      <c r="BU46" s="43">
        <f t="shared" si="121"/>
        <v>3338.58</v>
      </c>
      <c r="BV46" s="43">
        <f t="shared" si="121"/>
        <v>7535</v>
      </c>
      <c r="BW46" s="43">
        <f t="shared" si="121"/>
        <v>2283</v>
      </c>
      <c r="BX46" s="247">
        <f t="shared" si="121"/>
        <v>1860</v>
      </c>
      <c r="BY46" s="247">
        <f t="shared" si="121"/>
        <v>1413</v>
      </c>
      <c r="BZ46" s="247">
        <f t="shared" si="121"/>
        <v>1066</v>
      </c>
      <c r="CA46" s="273">
        <f t="shared" si="121"/>
        <v>587</v>
      </c>
      <c r="CB46" s="273">
        <f t="shared" si="121"/>
        <v>1254</v>
      </c>
      <c r="CC46" s="273">
        <f t="shared" si="122"/>
        <v>5495</v>
      </c>
      <c r="CD46" s="390">
        <f t="shared" si="122"/>
        <v>-152</v>
      </c>
      <c r="CE46" s="359">
        <f t="shared" si="122"/>
        <v>3792</v>
      </c>
      <c r="CF46" s="273">
        <f t="shared" si="122"/>
        <v>-4607</v>
      </c>
      <c r="CG46" s="273">
        <f t="shared" si="122"/>
        <v>-653</v>
      </c>
      <c r="CH46" s="273">
        <f t="shared" si="122"/>
        <v>-6708</v>
      </c>
      <c r="CI46" s="273">
        <f t="shared" si="122"/>
        <v>-1588</v>
      </c>
      <c r="CJ46" s="273">
        <f t="shared" si="122"/>
        <v>-357</v>
      </c>
      <c r="CK46" s="273">
        <f t="shared" si="122"/>
        <v>-1053</v>
      </c>
      <c r="CL46" s="273">
        <f t="shared" si="122"/>
        <v>-3138</v>
      </c>
      <c r="CM46" s="273">
        <f t="shared" si="123"/>
        <v>-1441</v>
      </c>
      <c r="CN46" s="273">
        <f t="shared" si="123"/>
        <v>-727</v>
      </c>
      <c r="CO46" s="273">
        <f t="shared" si="123"/>
        <v>-6398</v>
      </c>
      <c r="CP46" s="390">
        <f t="shared" si="123"/>
        <v>1695</v>
      </c>
      <c r="CQ46" s="390">
        <f t="shared" si="123"/>
        <v>-1303</v>
      </c>
      <c r="CR46" s="390">
        <f t="shared" si="123"/>
        <v>6678</v>
      </c>
      <c r="CS46" s="350"/>
      <c r="CT46" s="63">
        <f>IF(ISERROR(GETPIVOTDATA("VALUE",'CSS WK pvt'!$I$2,"DT_FILE",CT$8,"CD_CO",CT$6,"TRIM_CAT",TRIM(B46),"TRIM_LINE",A44))=TRUE,0,GETPIVOTDATA("VALUE",'CSS WK pvt'!$I$2,"DT_FILE",CT$8,"CD_CO",CT$6,"TRIM_CAT",TRIM(B46),"TRIM_LINE",A44))</f>
        <v>14222</v>
      </c>
    </row>
    <row r="47" spans="1:98" s="37" customFormat="1" x14ac:dyDescent="0.3">
      <c r="A47" s="146"/>
      <c r="B47" s="38" t="s">
        <v>39</v>
      </c>
      <c r="C47" s="39">
        <v>38269.46</v>
      </c>
      <c r="D47" s="40">
        <v>33040.639999999999</v>
      </c>
      <c r="E47" s="40">
        <v>29542.81</v>
      </c>
      <c r="F47" s="40">
        <v>23310.91</v>
      </c>
      <c r="G47" s="40">
        <v>21232.06</v>
      </c>
      <c r="H47" s="40">
        <v>12619.87</v>
      </c>
      <c r="I47" s="40">
        <v>38121.919999999998</v>
      </c>
      <c r="J47" s="40">
        <v>43569.21</v>
      </c>
      <c r="K47" s="40">
        <v>72954.559999999998</v>
      </c>
      <c r="L47" s="41">
        <v>46571.67</v>
      </c>
      <c r="M47" s="40">
        <v>48000.61</v>
      </c>
      <c r="N47" s="40">
        <v>55701.95</v>
      </c>
      <c r="O47" s="40">
        <v>38541.82</v>
      </c>
      <c r="P47" s="40">
        <v>88019</v>
      </c>
      <c r="Q47" s="40">
        <v>63068</v>
      </c>
      <c r="R47" s="40">
        <v>30459</v>
      </c>
      <c r="S47" s="40">
        <v>70186</v>
      </c>
      <c r="T47" s="40">
        <v>24471</v>
      </c>
      <c r="U47" s="204">
        <v>32452</v>
      </c>
      <c r="V47" s="204">
        <v>65372</v>
      </c>
      <c r="W47" s="204">
        <v>76144</v>
      </c>
      <c r="X47" s="41">
        <v>48682</v>
      </c>
      <c r="Y47" s="204">
        <v>36727</v>
      </c>
      <c r="Z47" s="204">
        <v>59621</v>
      </c>
      <c r="AA47" s="204">
        <v>24982</v>
      </c>
      <c r="AB47" s="204">
        <v>39668</v>
      </c>
      <c r="AC47" s="204">
        <v>23044</v>
      </c>
      <c r="AD47" s="204">
        <v>33236</v>
      </c>
      <c r="AE47" s="204">
        <v>35542</v>
      </c>
      <c r="AF47" s="204">
        <v>31036</v>
      </c>
      <c r="AG47" s="204">
        <v>36159</v>
      </c>
      <c r="AH47" s="204">
        <v>105551</v>
      </c>
      <c r="AI47" s="204">
        <v>78120</v>
      </c>
      <c r="AJ47" s="41">
        <v>45222</v>
      </c>
      <c r="AK47" s="297">
        <v>82771</v>
      </c>
      <c r="AL47" s="297">
        <v>57098</v>
      </c>
      <c r="AM47" s="297">
        <v>53468</v>
      </c>
      <c r="AN47" s="297">
        <v>20996</v>
      </c>
      <c r="AO47" s="297">
        <v>34349</v>
      </c>
      <c r="AP47" s="297">
        <v>42038</v>
      </c>
      <c r="AQ47" s="63">
        <v>77836</v>
      </c>
      <c r="AR47" s="297">
        <v>18821</v>
      </c>
      <c r="AS47" s="297">
        <v>47577</v>
      </c>
      <c r="AT47" s="297">
        <v>52730</v>
      </c>
      <c r="AU47" s="297">
        <v>63570</v>
      </c>
      <c r="AV47" s="314">
        <v>52353</v>
      </c>
      <c r="AW47" s="297">
        <v>57249</v>
      </c>
      <c r="AX47" s="297">
        <v>66648</v>
      </c>
      <c r="AY47" s="297"/>
      <c r="AZ47" s="297"/>
      <c r="BA47" s="297"/>
      <c r="BB47" s="297"/>
      <c r="BC47" s="63"/>
      <c r="BD47" s="297"/>
      <c r="BE47" s="297"/>
      <c r="BF47" s="297"/>
      <c r="BG47" s="297"/>
      <c r="BH47" s="314"/>
      <c r="BI47" s="42">
        <f t="shared" si="120"/>
        <v>272.36000000000058</v>
      </c>
      <c r="BJ47" s="43">
        <f t="shared" si="120"/>
        <v>54978.36</v>
      </c>
      <c r="BK47" s="43">
        <f t="shared" si="120"/>
        <v>33525.19</v>
      </c>
      <c r="BL47" s="43">
        <f t="shared" si="120"/>
        <v>7148.09</v>
      </c>
      <c r="BM47" s="43">
        <f t="shared" si="120"/>
        <v>48953.94</v>
      </c>
      <c r="BN47" s="43">
        <f t="shared" si="120"/>
        <v>11851.13</v>
      </c>
      <c r="BO47" s="43">
        <f t="shared" si="120"/>
        <v>-5669.9199999999983</v>
      </c>
      <c r="BP47" s="43">
        <f t="shared" si="120"/>
        <v>21802.79</v>
      </c>
      <c r="BQ47" s="43">
        <f t="shared" si="120"/>
        <v>3189.4400000000023</v>
      </c>
      <c r="BR47" s="410">
        <f t="shared" si="120"/>
        <v>2110.3300000000017</v>
      </c>
      <c r="BS47" s="433">
        <f t="shared" si="121"/>
        <v>-11273.61</v>
      </c>
      <c r="BT47" s="43">
        <f t="shared" si="121"/>
        <v>3919.0500000000029</v>
      </c>
      <c r="BU47" s="43">
        <f t="shared" si="121"/>
        <v>-13559.82</v>
      </c>
      <c r="BV47" s="43">
        <f t="shared" si="121"/>
        <v>-48351</v>
      </c>
      <c r="BW47" s="43">
        <f t="shared" si="121"/>
        <v>-40024</v>
      </c>
      <c r="BX47" s="247">
        <f t="shared" si="121"/>
        <v>2777</v>
      </c>
      <c r="BY47" s="247">
        <f t="shared" si="121"/>
        <v>-34644</v>
      </c>
      <c r="BZ47" s="247">
        <f t="shared" si="121"/>
        <v>6565</v>
      </c>
      <c r="CA47" s="273">
        <f t="shared" si="121"/>
        <v>3707</v>
      </c>
      <c r="CB47" s="273">
        <f t="shared" si="121"/>
        <v>40179</v>
      </c>
      <c r="CC47" s="273">
        <f t="shared" si="122"/>
        <v>1976</v>
      </c>
      <c r="CD47" s="390">
        <f t="shared" si="122"/>
        <v>-3460</v>
      </c>
      <c r="CE47" s="359">
        <f t="shared" si="122"/>
        <v>46044</v>
      </c>
      <c r="CF47" s="273">
        <f t="shared" si="122"/>
        <v>-2523</v>
      </c>
      <c r="CG47" s="273">
        <f t="shared" si="122"/>
        <v>28486</v>
      </c>
      <c r="CH47" s="273">
        <f t="shared" si="122"/>
        <v>-18672</v>
      </c>
      <c r="CI47" s="273">
        <f t="shared" si="122"/>
        <v>11305</v>
      </c>
      <c r="CJ47" s="273">
        <f t="shared" si="122"/>
        <v>8802</v>
      </c>
      <c r="CK47" s="273">
        <f t="shared" si="122"/>
        <v>42294</v>
      </c>
      <c r="CL47" s="273">
        <f t="shared" si="122"/>
        <v>-12215</v>
      </c>
      <c r="CM47" s="273">
        <f t="shared" si="123"/>
        <v>11418</v>
      </c>
      <c r="CN47" s="273">
        <f t="shared" si="123"/>
        <v>-52821</v>
      </c>
      <c r="CO47" s="273">
        <f t="shared" si="123"/>
        <v>-14550</v>
      </c>
      <c r="CP47" s="390">
        <f t="shared" si="123"/>
        <v>7131</v>
      </c>
      <c r="CQ47" s="390">
        <f t="shared" si="123"/>
        <v>-25522</v>
      </c>
      <c r="CR47" s="390">
        <f t="shared" si="123"/>
        <v>9550</v>
      </c>
      <c r="CS47" s="350"/>
      <c r="CT47" s="63">
        <f>IF(ISERROR(GETPIVOTDATA("VALUE",'CSS WK pvt'!$I$2,"DT_FILE",CT$8,"CD_CO",CT$6,"TRIM_CAT",TRIM(B47),"TRIM_LINE",A44))=TRUE,0,GETPIVOTDATA("VALUE",'CSS WK pvt'!$I$2,"DT_FILE",CT$8,"CD_CO",CT$6,"TRIM_CAT",TRIM(B47),"TRIM_LINE",A44))</f>
        <v>66648</v>
      </c>
    </row>
    <row r="48" spans="1:98" s="37" customFormat="1" x14ac:dyDescent="0.3">
      <c r="A48" s="146"/>
      <c r="B48" s="38" t="s">
        <v>40</v>
      </c>
      <c r="C48" s="39">
        <v>24372.95</v>
      </c>
      <c r="D48" s="40">
        <v>23262.58</v>
      </c>
      <c r="E48" s="40">
        <v>11562.19</v>
      </c>
      <c r="F48" s="40">
        <v>23927.84</v>
      </c>
      <c r="G48" s="40">
        <v>21871.52</v>
      </c>
      <c r="H48" s="40">
        <v>15224.92</v>
      </c>
      <c r="I48" s="40">
        <v>17020.099999999999</v>
      </c>
      <c r="J48" s="40">
        <v>16485.990000000002</v>
      </c>
      <c r="K48" s="40">
        <v>69899.710000000006</v>
      </c>
      <c r="L48" s="41">
        <v>54675.44</v>
      </c>
      <c r="M48" s="40">
        <v>49977.919999999998</v>
      </c>
      <c r="N48" s="40">
        <v>37990.82</v>
      </c>
      <c r="O48" s="40">
        <v>20374.759999999998</v>
      </c>
      <c r="P48" s="40">
        <v>72620</v>
      </c>
      <c r="Q48" s="40">
        <v>40983</v>
      </c>
      <c r="R48" s="40">
        <v>9584</v>
      </c>
      <c r="S48" s="40">
        <v>64166</v>
      </c>
      <c r="T48" s="40">
        <v>30699</v>
      </c>
      <c r="U48" s="204">
        <v>21822</v>
      </c>
      <c r="V48" s="204">
        <v>76851</v>
      </c>
      <c r="W48" s="204">
        <v>81255</v>
      </c>
      <c r="X48" s="41">
        <v>76339</v>
      </c>
      <c r="Y48" s="204">
        <v>44531</v>
      </c>
      <c r="Z48" s="204">
        <v>11466</v>
      </c>
      <c r="AA48" s="204">
        <v>6450</v>
      </c>
      <c r="AB48" s="204">
        <v>35914</v>
      </c>
      <c r="AC48" s="204">
        <v>8286</v>
      </c>
      <c r="AD48" s="204">
        <v>46589</v>
      </c>
      <c r="AE48" s="204">
        <v>61394</v>
      </c>
      <c r="AF48" s="204">
        <v>30110</v>
      </c>
      <c r="AG48" s="204">
        <v>21166</v>
      </c>
      <c r="AH48" s="204">
        <v>136746</v>
      </c>
      <c r="AI48" s="204">
        <v>31793</v>
      </c>
      <c r="AJ48" s="41">
        <v>36214</v>
      </c>
      <c r="AK48" s="297">
        <v>74402</v>
      </c>
      <c r="AL48" s="297">
        <v>8109</v>
      </c>
      <c r="AM48" s="297">
        <v>13049</v>
      </c>
      <c r="AN48" s="297">
        <v>9011</v>
      </c>
      <c r="AO48" s="297">
        <v>9776</v>
      </c>
      <c r="AP48" s="297">
        <v>11014</v>
      </c>
      <c r="AQ48" s="63">
        <v>75043</v>
      </c>
      <c r="AR48" s="297">
        <v>13940</v>
      </c>
      <c r="AS48" s="297">
        <v>29274</v>
      </c>
      <c r="AT48" s="297">
        <v>89301</v>
      </c>
      <c r="AU48" s="297">
        <v>92762</v>
      </c>
      <c r="AV48" s="314">
        <v>78779</v>
      </c>
      <c r="AW48" s="297">
        <v>39048</v>
      </c>
      <c r="AX48" s="297">
        <v>52708</v>
      </c>
      <c r="AY48" s="297"/>
      <c r="AZ48" s="297"/>
      <c r="BA48" s="297"/>
      <c r="BB48" s="297"/>
      <c r="BC48" s="63"/>
      <c r="BD48" s="297"/>
      <c r="BE48" s="297"/>
      <c r="BF48" s="297"/>
      <c r="BG48" s="297"/>
      <c r="BH48" s="314"/>
      <c r="BI48" s="42">
        <f t="shared" si="120"/>
        <v>-3998.1900000000023</v>
      </c>
      <c r="BJ48" s="43">
        <f t="shared" si="120"/>
        <v>49357.42</v>
      </c>
      <c r="BK48" s="43">
        <f t="shared" si="120"/>
        <v>29420.809999999998</v>
      </c>
      <c r="BL48" s="43">
        <f t="shared" si="120"/>
        <v>-14343.84</v>
      </c>
      <c r="BM48" s="43">
        <f t="shared" si="120"/>
        <v>42294.479999999996</v>
      </c>
      <c r="BN48" s="43">
        <f t="shared" si="120"/>
        <v>15474.08</v>
      </c>
      <c r="BO48" s="43">
        <f t="shared" si="120"/>
        <v>4801.9000000000015</v>
      </c>
      <c r="BP48" s="43">
        <f t="shared" si="120"/>
        <v>60365.009999999995</v>
      </c>
      <c r="BQ48" s="43">
        <f t="shared" si="120"/>
        <v>11355.289999999994</v>
      </c>
      <c r="BR48" s="410">
        <f t="shared" si="120"/>
        <v>21663.559999999998</v>
      </c>
      <c r="BS48" s="433">
        <f t="shared" si="121"/>
        <v>-5446.9199999999983</v>
      </c>
      <c r="BT48" s="43">
        <f t="shared" si="121"/>
        <v>-26524.82</v>
      </c>
      <c r="BU48" s="43">
        <f t="shared" si="121"/>
        <v>-13924.759999999998</v>
      </c>
      <c r="BV48" s="43">
        <f t="shared" si="121"/>
        <v>-36706</v>
      </c>
      <c r="BW48" s="43">
        <f t="shared" si="121"/>
        <v>-32697</v>
      </c>
      <c r="BX48" s="247">
        <f t="shared" si="121"/>
        <v>37005</v>
      </c>
      <c r="BY48" s="247">
        <f t="shared" si="121"/>
        <v>-2772</v>
      </c>
      <c r="BZ48" s="247">
        <f t="shared" si="121"/>
        <v>-589</v>
      </c>
      <c r="CA48" s="273">
        <f t="shared" si="121"/>
        <v>-656</v>
      </c>
      <c r="CB48" s="273">
        <f t="shared" si="121"/>
        <v>59895</v>
      </c>
      <c r="CC48" s="273">
        <f t="shared" si="122"/>
        <v>-49462</v>
      </c>
      <c r="CD48" s="390">
        <f t="shared" si="122"/>
        <v>-40125</v>
      </c>
      <c r="CE48" s="359">
        <f t="shared" si="122"/>
        <v>29871</v>
      </c>
      <c r="CF48" s="273">
        <f t="shared" si="122"/>
        <v>-3357</v>
      </c>
      <c r="CG48" s="273">
        <f t="shared" si="122"/>
        <v>6599</v>
      </c>
      <c r="CH48" s="273">
        <f t="shared" si="122"/>
        <v>-26903</v>
      </c>
      <c r="CI48" s="273">
        <f t="shared" si="122"/>
        <v>1490</v>
      </c>
      <c r="CJ48" s="273">
        <f t="shared" si="122"/>
        <v>-35575</v>
      </c>
      <c r="CK48" s="273">
        <f t="shared" si="122"/>
        <v>13649</v>
      </c>
      <c r="CL48" s="273">
        <f t="shared" si="122"/>
        <v>-16170</v>
      </c>
      <c r="CM48" s="273">
        <f t="shared" si="123"/>
        <v>8108</v>
      </c>
      <c r="CN48" s="273">
        <f t="shared" si="123"/>
        <v>-47445</v>
      </c>
      <c r="CO48" s="273">
        <f t="shared" si="123"/>
        <v>60969</v>
      </c>
      <c r="CP48" s="390">
        <f t="shared" si="123"/>
        <v>42565</v>
      </c>
      <c r="CQ48" s="390">
        <f t="shared" si="123"/>
        <v>-35354</v>
      </c>
      <c r="CR48" s="390">
        <f t="shared" si="123"/>
        <v>44599</v>
      </c>
      <c r="CS48" s="350"/>
      <c r="CT48" s="63">
        <f>IF(ISERROR(GETPIVOTDATA("VALUE",'CSS WK pvt'!$I$2,"DT_FILE",CT$8,"CD_CO",CT$6,"TRIM_CAT",TRIM(B48),"TRIM_LINE",A44))=TRUE,0,GETPIVOTDATA("VALUE",'CSS WK pvt'!$I$2,"DT_FILE",CT$8,"CD_CO",CT$6,"TRIM_CAT",TRIM(B48),"TRIM_LINE",A44))</f>
        <v>52708</v>
      </c>
    </row>
    <row r="49" spans="1:98" s="37" customFormat="1" x14ac:dyDescent="0.3">
      <c r="A49" s="146"/>
      <c r="B49" s="38" t="s">
        <v>41</v>
      </c>
      <c r="C49" s="39">
        <v>0.79</v>
      </c>
      <c r="D49" s="40">
        <v>348.28</v>
      </c>
      <c r="E49" s="40">
        <v>0</v>
      </c>
      <c r="F49" s="40">
        <v>16546.490000000002</v>
      </c>
      <c r="G49" s="40">
        <v>24862.12</v>
      </c>
      <c r="H49" s="40">
        <v>31340.82</v>
      </c>
      <c r="I49" s="40">
        <v>275.51</v>
      </c>
      <c r="J49" s="40">
        <v>101.35</v>
      </c>
      <c r="K49" s="40">
        <v>106.05</v>
      </c>
      <c r="L49" s="41">
        <v>22714.720000000001</v>
      </c>
      <c r="M49" s="40">
        <v>0.54</v>
      </c>
      <c r="N49" s="40">
        <v>14791.05</v>
      </c>
      <c r="O49" s="40">
        <v>44784.14</v>
      </c>
      <c r="P49" s="40">
        <v>13716</v>
      </c>
      <c r="Q49" s="40">
        <v>15739</v>
      </c>
      <c r="R49" s="40">
        <v>94878</v>
      </c>
      <c r="S49" s="40">
        <v>25516</v>
      </c>
      <c r="T49" s="40">
        <v>37076</v>
      </c>
      <c r="U49" s="204">
        <v>13918</v>
      </c>
      <c r="V49" s="204">
        <v>33710</v>
      </c>
      <c r="W49" s="204">
        <v>10193</v>
      </c>
      <c r="X49" s="41">
        <v>62797</v>
      </c>
      <c r="Y49" s="204">
        <v>30</v>
      </c>
      <c r="Z49" s="204">
        <v>37396</v>
      </c>
      <c r="AA49" s="204">
        <v>11343</v>
      </c>
      <c r="AB49" s="204">
        <v>3599</v>
      </c>
      <c r="AC49" s="204">
        <v>16869</v>
      </c>
      <c r="AD49" s="204">
        <v>15950</v>
      </c>
      <c r="AE49" s="204">
        <v>19075</v>
      </c>
      <c r="AF49" s="204">
        <v>30917</v>
      </c>
      <c r="AG49" s="204">
        <v>30777</v>
      </c>
      <c r="AH49" s="204">
        <v>44335</v>
      </c>
      <c r="AI49" s="204">
        <v>51393</v>
      </c>
      <c r="AJ49" s="41">
        <v>14458</v>
      </c>
      <c r="AK49" s="297">
        <v>76322</v>
      </c>
      <c r="AL49" s="297">
        <v>54858</v>
      </c>
      <c r="AM49" s="297">
        <v>12342</v>
      </c>
      <c r="AN49" s="297">
        <v>123552</v>
      </c>
      <c r="AO49" s="297">
        <v>48587</v>
      </c>
      <c r="AP49" s="297">
        <v>46036</v>
      </c>
      <c r="AQ49" s="63">
        <v>19318</v>
      </c>
      <c r="AR49" s="297">
        <v>6402</v>
      </c>
      <c r="AS49" s="297">
        <v>89303</v>
      </c>
      <c r="AT49" s="297">
        <v>40748</v>
      </c>
      <c r="AU49" s="297">
        <v>14653</v>
      </c>
      <c r="AV49" s="314">
        <v>16742</v>
      </c>
      <c r="AW49" s="297">
        <v>13841</v>
      </c>
      <c r="AX49" s="297">
        <v>30053</v>
      </c>
      <c r="AY49" s="297"/>
      <c r="AZ49" s="297"/>
      <c r="BA49" s="297"/>
      <c r="BB49" s="297"/>
      <c r="BC49" s="63"/>
      <c r="BD49" s="297"/>
      <c r="BE49" s="297"/>
      <c r="BF49" s="297"/>
      <c r="BG49" s="297"/>
      <c r="BH49" s="314"/>
      <c r="BI49" s="42">
        <f t="shared" si="120"/>
        <v>44783.35</v>
      </c>
      <c r="BJ49" s="43">
        <f t="shared" si="120"/>
        <v>13367.72</v>
      </c>
      <c r="BK49" s="43">
        <f t="shared" si="120"/>
        <v>15739</v>
      </c>
      <c r="BL49" s="43">
        <f t="shared" si="120"/>
        <v>78331.509999999995</v>
      </c>
      <c r="BM49" s="43">
        <f t="shared" si="120"/>
        <v>653.88000000000102</v>
      </c>
      <c r="BN49" s="43">
        <f t="shared" si="120"/>
        <v>5735.18</v>
      </c>
      <c r="BO49" s="43">
        <f t="shared" si="120"/>
        <v>13642.49</v>
      </c>
      <c r="BP49" s="43">
        <f t="shared" si="120"/>
        <v>33608.65</v>
      </c>
      <c r="BQ49" s="43">
        <f t="shared" si="120"/>
        <v>10086.950000000001</v>
      </c>
      <c r="BR49" s="410">
        <f t="shared" si="120"/>
        <v>40082.28</v>
      </c>
      <c r="BS49" s="433">
        <f t="shared" si="121"/>
        <v>29.46</v>
      </c>
      <c r="BT49" s="43">
        <f t="shared" si="121"/>
        <v>22604.95</v>
      </c>
      <c r="BU49" s="43">
        <f t="shared" si="121"/>
        <v>-33441.14</v>
      </c>
      <c r="BV49" s="43">
        <f t="shared" si="121"/>
        <v>-10117</v>
      </c>
      <c r="BW49" s="43">
        <f t="shared" si="121"/>
        <v>1130</v>
      </c>
      <c r="BX49" s="247">
        <f t="shared" si="121"/>
        <v>-78928</v>
      </c>
      <c r="BY49" s="247">
        <f t="shared" si="121"/>
        <v>-6441</v>
      </c>
      <c r="BZ49" s="247">
        <f t="shared" si="121"/>
        <v>-6159</v>
      </c>
      <c r="CA49" s="273">
        <f t="shared" si="121"/>
        <v>16859</v>
      </c>
      <c r="CB49" s="273">
        <f t="shared" si="121"/>
        <v>10625</v>
      </c>
      <c r="CC49" s="273">
        <f t="shared" si="122"/>
        <v>41200</v>
      </c>
      <c r="CD49" s="390">
        <f t="shared" si="122"/>
        <v>-48339</v>
      </c>
      <c r="CE49" s="359">
        <f t="shared" si="122"/>
        <v>76292</v>
      </c>
      <c r="CF49" s="273">
        <f t="shared" si="122"/>
        <v>17462</v>
      </c>
      <c r="CG49" s="273">
        <f t="shared" si="122"/>
        <v>999</v>
      </c>
      <c r="CH49" s="273">
        <f t="shared" si="122"/>
        <v>119953</v>
      </c>
      <c r="CI49" s="273">
        <f t="shared" si="122"/>
        <v>31718</v>
      </c>
      <c r="CJ49" s="273">
        <f t="shared" si="122"/>
        <v>30086</v>
      </c>
      <c r="CK49" s="273">
        <f t="shared" si="122"/>
        <v>243</v>
      </c>
      <c r="CL49" s="273">
        <f t="shared" si="122"/>
        <v>-24515</v>
      </c>
      <c r="CM49" s="273">
        <f t="shared" si="123"/>
        <v>58526</v>
      </c>
      <c r="CN49" s="273">
        <f t="shared" si="123"/>
        <v>-3587</v>
      </c>
      <c r="CO49" s="273">
        <f t="shared" si="123"/>
        <v>-36740</v>
      </c>
      <c r="CP49" s="390">
        <f t="shared" si="123"/>
        <v>2284</v>
      </c>
      <c r="CQ49" s="390">
        <f t="shared" si="123"/>
        <v>-62481</v>
      </c>
      <c r="CR49" s="390">
        <f t="shared" si="123"/>
        <v>-24805</v>
      </c>
      <c r="CS49" s="350"/>
      <c r="CT49" s="63">
        <f>IF(ISERROR(GETPIVOTDATA("VALUE",'CSS WK pvt'!$I$2,"DT_FILE",CT$8,"CD_CO",CT$6,"TRIM_CAT",TRIM(B49),"TRIM_LINE",A44))=TRUE,0,GETPIVOTDATA("VALUE",'CSS WK pvt'!$I$2,"DT_FILE",CT$8,"CD_CO",CT$6,"TRIM_CAT",TRIM(B49),"TRIM_LINE",A44))</f>
        <v>30053</v>
      </c>
    </row>
    <row r="50" spans="1:98" s="130" customFormat="1" x14ac:dyDescent="0.3">
      <c r="A50" s="147"/>
      <c r="B50" s="38" t="s">
        <v>42</v>
      </c>
      <c r="C50" s="140">
        <f t="shared" ref="C50:Q50" si="124">SUM(C45:C49)</f>
        <v>259539.65000000002</v>
      </c>
      <c r="D50" s="141">
        <f t="shared" si="124"/>
        <v>252429.85</v>
      </c>
      <c r="E50" s="141">
        <f t="shared" si="124"/>
        <v>230762.14</v>
      </c>
      <c r="F50" s="141">
        <f t="shared" si="124"/>
        <v>189722.36</v>
      </c>
      <c r="G50" s="141">
        <f t="shared" si="124"/>
        <v>228458.25999999998</v>
      </c>
      <c r="H50" s="141">
        <f t="shared" si="124"/>
        <v>203928.43000000002</v>
      </c>
      <c r="I50" s="141">
        <f t="shared" si="124"/>
        <v>281155.05</v>
      </c>
      <c r="J50" s="141">
        <f t="shared" si="124"/>
        <v>267851.63999999996</v>
      </c>
      <c r="K50" s="141">
        <f t="shared" si="124"/>
        <v>338525.89</v>
      </c>
      <c r="L50" s="142">
        <f t="shared" si="124"/>
        <v>311317.64</v>
      </c>
      <c r="M50" s="141">
        <f t="shared" si="124"/>
        <v>324389.33999999997</v>
      </c>
      <c r="N50" s="141">
        <f t="shared" si="124"/>
        <v>326823.26999999996</v>
      </c>
      <c r="O50" s="141">
        <f t="shared" si="124"/>
        <v>356099.83</v>
      </c>
      <c r="P50" s="141">
        <f t="shared" si="124"/>
        <v>456436</v>
      </c>
      <c r="Q50" s="141">
        <f t="shared" si="124"/>
        <v>383833</v>
      </c>
      <c r="R50" s="141">
        <v>365929</v>
      </c>
      <c r="S50" s="141">
        <v>423483</v>
      </c>
      <c r="T50" s="141">
        <v>374542</v>
      </c>
      <c r="U50" s="205">
        <v>448738</v>
      </c>
      <c r="V50" s="205">
        <v>492892</v>
      </c>
      <c r="W50" s="205">
        <f>SUM(W45+W46+W47+W48+W49)</f>
        <v>462613</v>
      </c>
      <c r="X50" s="142">
        <f>SUM(X45+X46+X47+X48+X49)</f>
        <v>433435</v>
      </c>
      <c r="Y50" s="205">
        <v>344685</v>
      </c>
      <c r="Z50" s="205">
        <v>418700</v>
      </c>
      <c r="AA50" s="205">
        <v>334423</v>
      </c>
      <c r="AB50" s="205">
        <v>367697</v>
      </c>
      <c r="AC50" s="205">
        <v>269716</v>
      </c>
      <c r="AD50" s="205">
        <v>281472</v>
      </c>
      <c r="AE50" s="205">
        <v>345315</v>
      </c>
      <c r="AF50" s="205">
        <v>335298</v>
      </c>
      <c r="AG50" s="205">
        <v>372934</v>
      </c>
      <c r="AH50" s="205">
        <v>615179</v>
      </c>
      <c r="AI50" s="205">
        <v>404896</v>
      </c>
      <c r="AJ50" s="142">
        <v>287795</v>
      </c>
      <c r="AK50" s="298">
        <v>499893</v>
      </c>
      <c r="AL50" s="298">
        <v>358181</v>
      </c>
      <c r="AM50" s="298">
        <v>349749</v>
      </c>
      <c r="AN50" s="298">
        <v>328753</v>
      </c>
      <c r="AO50" s="298">
        <v>282262</v>
      </c>
      <c r="AP50" s="298">
        <v>276846</v>
      </c>
      <c r="AQ50" s="44">
        <v>396805</v>
      </c>
      <c r="AR50" s="298">
        <v>221155</v>
      </c>
      <c r="AS50" s="298">
        <v>444152</v>
      </c>
      <c r="AT50" s="298">
        <v>455836</v>
      </c>
      <c r="AU50" s="298">
        <v>359831</v>
      </c>
      <c r="AV50" s="315">
        <v>336480</v>
      </c>
      <c r="AW50" s="298">
        <v>333888</v>
      </c>
      <c r="AX50" s="298">
        <v>488736</v>
      </c>
      <c r="AY50" s="298"/>
      <c r="AZ50" s="298"/>
      <c r="BA50" s="298"/>
      <c r="BB50" s="298"/>
      <c r="BC50" s="44"/>
      <c r="BD50" s="298"/>
      <c r="BE50" s="298"/>
      <c r="BF50" s="298"/>
      <c r="BG50" s="298"/>
      <c r="BH50" s="315"/>
      <c r="BI50" s="44">
        <f t="shared" ref="BI50:BM50" si="125">SUM(BI45:BI49)</f>
        <v>96560.18</v>
      </c>
      <c r="BJ50" s="143">
        <f t="shared" si="125"/>
        <v>204006.15</v>
      </c>
      <c r="BK50" s="143">
        <f t="shared" si="125"/>
        <v>153070.85999999999</v>
      </c>
      <c r="BL50" s="143">
        <f t="shared" si="125"/>
        <v>176206.64</v>
      </c>
      <c r="BM50" s="143">
        <f t="shared" si="125"/>
        <v>195024.74</v>
      </c>
      <c r="BN50" s="143">
        <f t="shared" ref="BN50:BV50" si="126">SUM(BN45:BN49)</f>
        <v>170613.56999999998</v>
      </c>
      <c r="BO50" s="143">
        <f t="shared" si="126"/>
        <v>167582.94999999998</v>
      </c>
      <c r="BP50" s="143">
        <f t="shared" si="126"/>
        <v>225040.36000000002</v>
      </c>
      <c r="BQ50" s="143">
        <f t="shared" si="126"/>
        <v>124087.10999999999</v>
      </c>
      <c r="BR50" s="411">
        <f t="shared" si="126"/>
        <v>122117.36000000002</v>
      </c>
      <c r="BS50" s="434">
        <f t="shared" si="126"/>
        <v>20295.659999999996</v>
      </c>
      <c r="BT50" s="143">
        <f t="shared" si="126"/>
        <v>91876.73</v>
      </c>
      <c r="BU50" s="143">
        <f t="shared" si="126"/>
        <v>-21676.829999999998</v>
      </c>
      <c r="BV50" s="143">
        <f t="shared" si="126"/>
        <v>-88739</v>
      </c>
      <c r="BW50" s="143">
        <f t="shared" ref="BW50:BX50" si="127">SUM(BW45:BW49)</f>
        <v>-114117</v>
      </c>
      <c r="BX50" s="248">
        <f t="shared" si="127"/>
        <v>-84457</v>
      </c>
      <c r="BY50" s="248">
        <f t="shared" ref="BY50" si="128">SUM(BY45:BY49)</f>
        <v>-78168</v>
      </c>
      <c r="BZ50" s="248">
        <f t="shared" ref="BZ50:CA50" si="129">SUM(BZ45:BZ49)</f>
        <v>-39244</v>
      </c>
      <c r="CA50" s="274">
        <f t="shared" si="129"/>
        <v>-75804</v>
      </c>
      <c r="CB50" s="274">
        <f t="shared" ref="CB50:CC50" si="130">SUM(CB45:CB49)</f>
        <v>122287</v>
      </c>
      <c r="CC50" s="274">
        <f t="shared" si="130"/>
        <v>-57717</v>
      </c>
      <c r="CD50" s="391">
        <f t="shared" ref="CD50:CE50" si="131">SUM(CD45:CD49)</f>
        <v>-145640</v>
      </c>
      <c r="CE50" s="360">
        <f t="shared" si="131"/>
        <v>155208</v>
      </c>
      <c r="CF50" s="274">
        <f t="shared" ref="CF50" si="132">SUM(CF45:CF49)</f>
        <v>-60519</v>
      </c>
      <c r="CG50" s="274">
        <f t="shared" ref="CG50" si="133">SUM(CG45:CG49)</f>
        <v>15326</v>
      </c>
      <c r="CH50" s="274">
        <f t="shared" ref="CH50" si="134">SUM(CH45:CH49)</f>
        <v>-38944</v>
      </c>
      <c r="CI50" s="274">
        <f t="shared" ref="CI50" si="135">SUM(CI45:CI49)</f>
        <v>12546</v>
      </c>
      <c r="CJ50" s="274">
        <f t="shared" ref="CJ50" si="136">SUM(CJ45:CJ49)</f>
        <v>-4626</v>
      </c>
      <c r="CK50" s="274">
        <f t="shared" ref="CK50" si="137">SUM(CK45:CK49)</f>
        <v>51490</v>
      </c>
      <c r="CL50" s="274">
        <f t="shared" ref="CL50" si="138">SUM(CL45:CL49)</f>
        <v>-114143</v>
      </c>
      <c r="CM50" s="274">
        <f t="shared" ref="CM50" si="139">SUM(CM45:CM49)</f>
        <v>71218</v>
      </c>
      <c r="CN50" s="274">
        <f t="shared" ref="CN50" si="140">SUM(CN45:CN49)</f>
        <v>-159343</v>
      </c>
      <c r="CO50" s="274">
        <f t="shared" ref="CO50" si="141">SUM(CO45:CO49)</f>
        <v>-45065</v>
      </c>
      <c r="CP50" s="391">
        <f t="shared" ref="CP50" si="142">SUM(CP45:CP49)</f>
        <v>48685</v>
      </c>
      <c r="CQ50" s="391">
        <f t="shared" ref="CQ50:CR50" si="143">SUM(CQ45:CQ49)</f>
        <v>-166005</v>
      </c>
      <c r="CR50" s="391">
        <f t="shared" si="143"/>
        <v>130555</v>
      </c>
      <c r="CS50" s="351"/>
      <c r="CT50" s="44">
        <f>SUM(CT45:CT49)</f>
        <v>488736</v>
      </c>
    </row>
    <row r="51" spans="1:98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6"/>
      <c r="V51" s="206"/>
      <c r="W51" s="206"/>
      <c r="X51" s="48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48"/>
      <c r="AK51" s="299"/>
      <c r="AL51" s="299"/>
      <c r="AM51" s="299"/>
      <c r="AN51" s="299"/>
      <c r="AO51" s="299"/>
      <c r="AP51" s="299"/>
      <c r="AQ51" s="49"/>
      <c r="AR51" s="299"/>
      <c r="AS51" s="299"/>
      <c r="AT51" s="299"/>
      <c r="AU51" s="299"/>
      <c r="AV51" s="316"/>
      <c r="AW51" s="299"/>
      <c r="AX51" s="299"/>
      <c r="AY51" s="299"/>
      <c r="AZ51" s="299"/>
      <c r="BA51" s="299"/>
      <c r="BB51" s="299"/>
      <c r="BC51" s="49"/>
      <c r="BD51" s="299"/>
      <c r="BE51" s="299"/>
      <c r="BF51" s="299"/>
      <c r="BG51" s="299"/>
      <c r="BH51" s="316"/>
      <c r="BI51" s="49"/>
      <c r="BJ51" s="50"/>
      <c r="BK51" s="50"/>
      <c r="BL51" s="50"/>
      <c r="BM51" s="50"/>
      <c r="BN51" s="50"/>
      <c r="BO51" s="50"/>
      <c r="BP51" s="50"/>
      <c r="BQ51" s="50"/>
      <c r="BR51" s="412"/>
      <c r="BS51" s="435"/>
      <c r="BT51" s="50"/>
      <c r="BU51" s="50"/>
      <c r="BV51" s="50"/>
      <c r="BW51" s="50"/>
      <c r="BX51" s="249"/>
      <c r="BY51" s="249"/>
      <c r="BZ51" s="249"/>
      <c r="CA51" s="275"/>
      <c r="CB51" s="275"/>
      <c r="CC51" s="275"/>
      <c r="CD51" s="392"/>
      <c r="CE51" s="361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392"/>
      <c r="CQ51" s="392"/>
      <c r="CR51" s="392"/>
      <c r="CS51" s="350"/>
      <c r="CT51" s="49"/>
    </row>
    <row r="52" spans="1:98" s="37" customFormat="1" x14ac:dyDescent="0.3">
      <c r="A52" s="146"/>
      <c r="B52" s="38" t="s">
        <v>37</v>
      </c>
      <c r="C52" s="39">
        <v>74756.33</v>
      </c>
      <c r="D52" s="40">
        <v>77226.009999999995</v>
      </c>
      <c r="E52" s="40">
        <v>81916.66</v>
      </c>
      <c r="F52" s="40">
        <v>65618.41</v>
      </c>
      <c r="G52" s="40">
        <v>53128.1</v>
      </c>
      <c r="H52" s="40">
        <v>50910.77</v>
      </c>
      <c r="I52" s="40">
        <v>60106.73</v>
      </c>
      <c r="J52" s="40">
        <v>85656.45</v>
      </c>
      <c r="K52" s="40">
        <v>68293.850000000006</v>
      </c>
      <c r="L52" s="41">
        <v>71220.66</v>
      </c>
      <c r="M52" s="40">
        <v>66928.44</v>
      </c>
      <c r="N52" s="40">
        <v>68834.17</v>
      </c>
      <c r="O52" s="40">
        <v>102855.05</v>
      </c>
      <c r="P52" s="40">
        <v>155850</v>
      </c>
      <c r="Q52" s="40">
        <v>148310</v>
      </c>
      <c r="R52" s="40">
        <v>144886</v>
      </c>
      <c r="S52" s="40">
        <v>123922</v>
      </c>
      <c r="T52" s="40">
        <v>108090</v>
      </c>
      <c r="U52" s="204">
        <v>139100</v>
      </c>
      <c r="V52" s="204">
        <v>213615</v>
      </c>
      <c r="W52" s="204">
        <v>186880</v>
      </c>
      <c r="X52" s="41">
        <v>139068</v>
      </c>
      <c r="Y52" s="204">
        <v>117632</v>
      </c>
      <c r="Z52" s="204">
        <v>140332</v>
      </c>
      <c r="AA52" s="204">
        <v>158472</v>
      </c>
      <c r="AB52" s="204">
        <v>170185</v>
      </c>
      <c r="AC52" s="204">
        <v>142918</v>
      </c>
      <c r="AD52" s="204">
        <v>113899</v>
      </c>
      <c r="AE52" s="204">
        <v>90892</v>
      </c>
      <c r="AF52" s="204">
        <v>78495</v>
      </c>
      <c r="AG52" s="204">
        <v>96586</v>
      </c>
      <c r="AH52" s="204">
        <v>110790</v>
      </c>
      <c r="AI52" s="204">
        <v>122868</v>
      </c>
      <c r="AJ52" s="41">
        <v>108226</v>
      </c>
      <c r="AK52" s="297">
        <v>79007</v>
      </c>
      <c r="AL52" s="297">
        <v>96489</v>
      </c>
      <c r="AM52" s="297">
        <v>103111</v>
      </c>
      <c r="AN52" s="297">
        <v>146308</v>
      </c>
      <c r="AO52" s="297">
        <v>98042</v>
      </c>
      <c r="AP52" s="297">
        <v>79297</v>
      </c>
      <c r="AQ52" s="63">
        <v>67360</v>
      </c>
      <c r="AR52" s="297">
        <v>67231</v>
      </c>
      <c r="AS52" s="297">
        <v>77276</v>
      </c>
      <c r="AT52" s="297">
        <v>90189</v>
      </c>
      <c r="AU52" s="297">
        <v>101423</v>
      </c>
      <c r="AV52" s="314">
        <v>72188</v>
      </c>
      <c r="AW52" s="297">
        <v>53313</v>
      </c>
      <c r="AX52" s="297">
        <v>95262</v>
      </c>
      <c r="AY52" s="297"/>
      <c r="AZ52" s="297"/>
      <c r="BA52" s="297"/>
      <c r="BB52" s="297"/>
      <c r="BC52" s="63"/>
      <c r="BD52" s="297"/>
      <c r="BE52" s="297"/>
      <c r="BF52" s="297"/>
      <c r="BG52" s="297"/>
      <c r="BH52" s="314"/>
      <c r="BI52" s="42">
        <f t="shared" ref="BI52:BR56" si="144">O52-C52</f>
        <v>28098.720000000001</v>
      </c>
      <c r="BJ52" s="43">
        <f t="shared" si="144"/>
        <v>78623.990000000005</v>
      </c>
      <c r="BK52" s="43">
        <f t="shared" si="144"/>
        <v>66393.34</v>
      </c>
      <c r="BL52" s="43">
        <f t="shared" si="144"/>
        <v>79267.59</v>
      </c>
      <c r="BM52" s="43">
        <f t="shared" si="144"/>
        <v>70793.899999999994</v>
      </c>
      <c r="BN52" s="43">
        <f t="shared" si="144"/>
        <v>57179.23</v>
      </c>
      <c r="BO52" s="43">
        <f t="shared" si="144"/>
        <v>78993.26999999999</v>
      </c>
      <c r="BP52" s="43">
        <f t="shared" si="144"/>
        <v>127958.55</v>
      </c>
      <c r="BQ52" s="43">
        <f t="shared" si="144"/>
        <v>118586.15</v>
      </c>
      <c r="BR52" s="410">
        <f t="shared" si="144"/>
        <v>67847.34</v>
      </c>
      <c r="BS52" s="433">
        <f t="shared" ref="BS52:CB56" si="145">Y52-M52</f>
        <v>50703.56</v>
      </c>
      <c r="BT52" s="43">
        <f t="shared" si="145"/>
        <v>71497.83</v>
      </c>
      <c r="BU52" s="43">
        <f t="shared" si="145"/>
        <v>55616.95</v>
      </c>
      <c r="BV52" s="43">
        <f t="shared" si="145"/>
        <v>14335</v>
      </c>
      <c r="BW52" s="43">
        <f t="shared" si="145"/>
        <v>-5392</v>
      </c>
      <c r="BX52" s="247">
        <f t="shared" si="145"/>
        <v>-30987</v>
      </c>
      <c r="BY52" s="247">
        <f t="shared" si="145"/>
        <v>-33030</v>
      </c>
      <c r="BZ52" s="247">
        <f t="shared" si="145"/>
        <v>-29595</v>
      </c>
      <c r="CA52" s="273">
        <f t="shared" si="145"/>
        <v>-42514</v>
      </c>
      <c r="CB52" s="273">
        <f t="shared" si="145"/>
        <v>-102825</v>
      </c>
      <c r="CC52" s="273">
        <f t="shared" ref="CC52:CL56" si="146">AI52-W52</f>
        <v>-64012</v>
      </c>
      <c r="CD52" s="390">
        <f t="shared" si="146"/>
        <v>-30842</v>
      </c>
      <c r="CE52" s="359">
        <f t="shared" si="146"/>
        <v>-38625</v>
      </c>
      <c r="CF52" s="273">
        <f t="shared" si="146"/>
        <v>-43843</v>
      </c>
      <c r="CG52" s="273">
        <f t="shared" si="146"/>
        <v>-55361</v>
      </c>
      <c r="CH52" s="273">
        <f t="shared" si="146"/>
        <v>-23877</v>
      </c>
      <c r="CI52" s="273">
        <f t="shared" si="146"/>
        <v>-44876</v>
      </c>
      <c r="CJ52" s="273">
        <f t="shared" si="146"/>
        <v>-34602</v>
      </c>
      <c r="CK52" s="273">
        <f t="shared" si="146"/>
        <v>-23532</v>
      </c>
      <c r="CL52" s="273">
        <f t="shared" si="146"/>
        <v>-11264</v>
      </c>
      <c r="CM52" s="273">
        <f t="shared" ref="CM52:CR56" si="147">AS52-AG52</f>
        <v>-19310</v>
      </c>
      <c r="CN52" s="273">
        <f t="shared" si="147"/>
        <v>-20601</v>
      </c>
      <c r="CO52" s="273">
        <f t="shared" si="147"/>
        <v>-21445</v>
      </c>
      <c r="CP52" s="390">
        <f t="shared" si="147"/>
        <v>-36038</v>
      </c>
      <c r="CQ52" s="390">
        <f t="shared" si="147"/>
        <v>-25694</v>
      </c>
      <c r="CR52" s="390">
        <f t="shared" si="147"/>
        <v>-1227</v>
      </c>
      <c r="CS52" s="350"/>
      <c r="CT52" s="63">
        <f>IF(ISERROR(GETPIVOTDATA("VALUE",'CSS WK pvt'!$I$2,"DT_FILE",CT$8,"CD_CO",CT$6,"TRIM_CAT",TRIM(B52),"TRIM_LINE",A51))=TRUE,0,GETPIVOTDATA("VALUE",'CSS WK pvt'!$I$2,"DT_FILE",CT$8,"CD_CO",CT$6,"TRIM_CAT",TRIM(B52),"TRIM_LINE",A51))</f>
        <v>95262</v>
      </c>
    </row>
    <row r="53" spans="1:98" s="37" customFormat="1" x14ac:dyDescent="0.3">
      <c r="A53" s="146"/>
      <c r="B53" s="38" t="s">
        <v>38</v>
      </c>
      <c r="C53" s="39">
        <v>5690.41</v>
      </c>
      <c r="D53" s="40">
        <v>5262.45</v>
      </c>
      <c r="E53" s="40">
        <v>5053.75</v>
      </c>
      <c r="F53" s="40">
        <v>4017.97</v>
      </c>
      <c r="G53" s="40">
        <v>3471.44</v>
      </c>
      <c r="H53" s="40">
        <v>2701.25</v>
      </c>
      <c r="I53" s="40">
        <v>3208.94</v>
      </c>
      <c r="J53" s="40">
        <v>3860.3</v>
      </c>
      <c r="K53" s="40">
        <v>3318.77</v>
      </c>
      <c r="L53" s="41">
        <v>3576.83</v>
      </c>
      <c r="M53" s="40">
        <v>3197.83</v>
      </c>
      <c r="N53" s="40">
        <v>4036.38</v>
      </c>
      <c r="O53" s="40">
        <v>4602.68</v>
      </c>
      <c r="P53" s="40">
        <v>5166</v>
      </c>
      <c r="Q53" s="40">
        <v>5224</v>
      </c>
      <c r="R53" s="40">
        <v>5642</v>
      </c>
      <c r="S53" s="40">
        <v>5192</v>
      </c>
      <c r="T53" s="40">
        <v>4418</v>
      </c>
      <c r="U53" s="204">
        <v>5008</v>
      </c>
      <c r="V53" s="204">
        <v>4732</v>
      </c>
      <c r="W53" s="204">
        <v>4106</v>
      </c>
      <c r="X53" s="41">
        <v>3931</v>
      </c>
      <c r="Y53" s="204">
        <v>3554</v>
      </c>
      <c r="Z53" s="204">
        <v>6970</v>
      </c>
      <c r="AA53" s="204">
        <v>9897</v>
      </c>
      <c r="AB53" s="204">
        <v>10352</v>
      </c>
      <c r="AC53" s="204">
        <v>11485</v>
      </c>
      <c r="AD53" s="204">
        <v>8110</v>
      </c>
      <c r="AE53" s="204">
        <v>5514</v>
      </c>
      <c r="AF53" s="204">
        <v>5539</v>
      </c>
      <c r="AG53" s="204">
        <v>5693</v>
      </c>
      <c r="AH53" s="204">
        <v>5184</v>
      </c>
      <c r="AI53" s="204">
        <v>3523</v>
      </c>
      <c r="AJ53" s="41">
        <v>11561</v>
      </c>
      <c r="AK53" s="297">
        <v>3805</v>
      </c>
      <c r="AL53" s="297">
        <v>7016</v>
      </c>
      <c r="AM53" s="297">
        <v>6331</v>
      </c>
      <c r="AN53" s="297">
        <v>9317</v>
      </c>
      <c r="AO53" s="297">
        <v>7625</v>
      </c>
      <c r="AP53" s="297">
        <v>7205</v>
      </c>
      <c r="AQ53" s="63">
        <v>4504</v>
      </c>
      <c r="AR53" s="297">
        <v>3115</v>
      </c>
      <c r="AS53" s="297">
        <v>4760</v>
      </c>
      <c r="AT53" s="297">
        <v>3761</v>
      </c>
      <c r="AU53" s="297">
        <v>4159</v>
      </c>
      <c r="AV53" s="314">
        <v>2540</v>
      </c>
      <c r="AW53" s="297">
        <v>3616</v>
      </c>
      <c r="AX53" s="297">
        <v>6067</v>
      </c>
      <c r="AY53" s="297"/>
      <c r="AZ53" s="297"/>
      <c r="BA53" s="297"/>
      <c r="BB53" s="297"/>
      <c r="BC53" s="63"/>
      <c r="BD53" s="297"/>
      <c r="BE53" s="297"/>
      <c r="BF53" s="297"/>
      <c r="BG53" s="297"/>
      <c r="BH53" s="314"/>
      <c r="BI53" s="42">
        <f t="shared" si="144"/>
        <v>-1087.7299999999996</v>
      </c>
      <c r="BJ53" s="43">
        <f t="shared" si="144"/>
        <v>-96.449999999999818</v>
      </c>
      <c r="BK53" s="43">
        <f t="shared" si="144"/>
        <v>170.25</v>
      </c>
      <c r="BL53" s="43">
        <f t="shared" si="144"/>
        <v>1624.0300000000002</v>
      </c>
      <c r="BM53" s="43">
        <f t="shared" si="144"/>
        <v>1720.56</v>
      </c>
      <c r="BN53" s="43">
        <f t="shared" si="144"/>
        <v>1716.75</v>
      </c>
      <c r="BO53" s="43">
        <f t="shared" si="144"/>
        <v>1799.06</v>
      </c>
      <c r="BP53" s="43">
        <f t="shared" si="144"/>
        <v>871.69999999999982</v>
      </c>
      <c r="BQ53" s="43">
        <f t="shared" si="144"/>
        <v>787.23</v>
      </c>
      <c r="BR53" s="410">
        <f t="shared" si="144"/>
        <v>354.17000000000007</v>
      </c>
      <c r="BS53" s="433">
        <f t="shared" si="145"/>
        <v>356.17000000000007</v>
      </c>
      <c r="BT53" s="43">
        <f t="shared" si="145"/>
        <v>2933.62</v>
      </c>
      <c r="BU53" s="43">
        <f t="shared" si="145"/>
        <v>5294.32</v>
      </c>
      <c r="BV53" s="43">
        <f t="shared" si="145"/>
        <v>5186</v>
      </c>
      <c r="BW53" s="43">
        <f t="shared" si="145"/>
        <v>6261</v>
      </c>
      <c r="BX53" s="247">
        <f t="shared" si="145"/>
        <v>2468</v>
      </c>
      <c r="BY53" s="247">
        <f t="shared" si="145"/>
        <v>322</v>
      </c>
      <c r="BZ53" s="247">
        <f t="shared" si="145"/>
        <v>1121</v>
      </c>
      <c r="CA53" s="273">
        <f t="shared" si="145"/>
        <v>685</v>
      </c>
      <c r="CB53" s="273">
        <f t="shared" si="145"/>
        <v>452</v>
      </c>
      <c r="CC53" s="273">
        <f t="shared" si="146"/>
        <v>-583</v>
      </c>
      <c r="CD53" s="390">
        <f t="shared" si="146"/>
        <v>7630</v>
      </c>
      <c r="CE53" s="359">
        <f t="shared" si="146"/>
        <v>251</v>
      </c>
      <c r="CF53" s="273">
        <f t="shared" si="146"/>
        <v>46</v>
      </c>
      <c r="CG53" s="273">
        <f t="shared" si="146"/>
        <v>-3566</v>
      </c>
      <c r="CH53" s="273">
        <f t="shared" si="146"/>
        <v>-1035</v>
      </c>
      <c r="CI53" s="273">
        <f t="shared" si="146"/>
        <v>-3860</v>
      </c>
      <c r="CJ53" s="273">
        <f t="shared" si="146"/>
        <v>-905</v>
      </c>
      <c r="CK53" s="273">
        <f t="shared" si="146"/>
        <v>-1010</v>
      </c>
      <c r="CL53" s="273">
        <f t="shared" si="146"/>
        <v>-2424</v>
      </c>
      <c r="CM53" s="273">
        <f t="shared" si="147"/>
        <v>-933</v>
      </c>
      <c r="CN53" s="273">
        <f t="shared" si="147"/>
        <v>-1423</v>
      </c>
      <c r="CO53" s="273">
        <f t="shared" si="147"/>
        <v>636</v>
      </c>
      <c r="CP53" s="390">
        <f t="shared" si="147"/>
        <v>-9021</v>
      </c>
      <c r="CQ53" s="390">
        <f t="shared" si="147"/>
        <v>-189</v>
      </c>
      <c r="CR53" s="390">
        <f t="shared" si="147"/>
        <v>-949</v>
      </c>
      <c r="CS53" s="350"/>
      <c r="CT53" s="63">
        <f>IF(ISERROR(GETPIVOTDATA("VALUE",'CSS WK pvt'!$I$2,"DT_FILE",CT$8,"CD_CO",CT$6,"TRIM_CAT",TRIM(B53),"TRIM_LINE",A51))=TRUE,0,GETPIVOTDATA("VALUE",'CSS WK pvt'!$I$2,"DT_FILE",CT$8,"CD_CO",CT$6,"TRIM_CAT",TRIM(B53),"TRIM_LINE",A51))</f>
        <v>6067</v>
      </c>
    </row>
    <row r="54" spans="1:98" s="37" customFormat="1" x14ac:dyDescent="0.3">
      <c r="A54" s="146"/>
      <c r="B54" s="38" t="s">
        <v>39</v>
      </c>
      <c r="C54" s="39">
        <v>10764.54</v>
      </c>
      <c r="D54" s="40">
        <v>7597.25</v>
      </c>
      <c r="E54" s="40">
        <v>9939.75</v>
      </c>
      <c r="F54" s="40">
        <v>6389.14</v>
      </c>
      <c r="G54" s="40">
        <v>4005.85</v>
      </c>
      <c r="H54" s="40">
        <v>15238.49</v>
      </c>
      <c r="I54" s="40">
        <v>12254.65</v>
      </c>
      <c r="J54" s="40">
        <v>22333.93</v>
      </c>
      <c r="K54" s="40">
        <v>8730.9599999999991</v>
      </c>
      <c r="L54" s="41">
        <v>14076.17</v>
      </c>
      <c r="M54" s="40">
        <v>8824.98</v>
      </c>
      <c r="N54" s="40">
        <v>5015.34</v>
      </c>
      <c r="O54" s="40">
        <v>15015.96</v>
      </c>
      <c r="P54" s="40">
        <v>23942</v>
      </c>
      <c r="Q54" s="40">
        <v>25423</v>
      </c>
      <c r="R54" s="40">
        <v>20269</v>
      </c>
      <c r="S54" s="40">
        <v>22867</v>
      </c>
      <c r="T54" s="40">
        <v>12391</v>
      </c>
      <c r="U54" s="204">
        <v>11928</v>
      </c>
      <c r="V54" s="204">
        <v>16068</v>
      </c>
      <c r="W54" s="204">
        <v>21138</v>
      </c>
      <c r="X54" s="41">
        <v>11507</v>
      </c>
      <c r="Y54" s="204">
        <v>14732</v>
      </c>
      <c r="Z54" s="204">
        <v>11001</v>
      </c>
      <c r="AA54" s="204">
        <v>12874</v>
      </c>
      <c r="AB54" s="204">
        <v>11555</v>
      </c>
      <c r="AC54" s="204">
        <v>8019</v>
      </c>
      <c r="AD54" s="204">
        <v>14213</v>
      </c>
      <c r="AE54" s="204">
        <v>9353</v>
      </c>
      <c r="AF54" s="204">
        <v>10269</v>
      </c>
      <c r="AG54" s="204">
        <v>12831</v>
      </c>
      <c r="AH54" s="204">
        <v>10597</v>
      </c>
      <c r="AI54" s="204">
        <v>15045</v>
      </c>
      <c r="AJ54" s="41">
        <v>18051</v>
      </c>
      <c r="AK54" s="297">
        <v>14140</v>
      </c>
      <c r="AL54" s="297">
        <v>13905</v>
      </c>
      <c r="AM54" s="297">
        <v>17059</v>
      </c>
      <c r="AN54" s="297">
        <v>22276</v>
      </c>
      <c r="AO54" s="297">
        <v>16294</v>
      </c>
      <c r="AP54" s="297">
        <v>13229</v>
      </c>
      <c r="AQ54" s="63">
        <v>15022</v>
      </c>
      <c r="AR54" s="297">
        <v>11101</v>
      </c>
      <c r="AS54" s="297">
        <v>8189</v>
      </c>
      <c r="AT54" s="297">
        <v>8582</v>
      </c>
      <c r="AU54" s="297">
        <v>19169</v>
      </c>
      <c r="AV54" s="314">
        <v>7687</v>
      </c>
      <c r="AW54" s="297">
        <v>7848</v>
      </c>
      <c r="AX54" s="297">
        <v>13624</v>
      </c>
      <c r="AY54" s="297"/>
      <c r="AZ54" s="297"/>
      <c r="BA54" s="297"/>
      <c r="BB54" s="297"/>
      <c r="BC54" s="63"/>
      <c r="BD54" s="297"/>
      <c r="BE54" s="297"/>
      <c r="BF54" s="297"/>
      <c r="BG54" s="297"/>
      <c r="BH54" s="314"/>
      <c r="BI54" s="42">
        <f t="shared" si="144"/>
        <v>4251.4199999999983</v>
      </c>
      <c r="BJ54" s="43">
        <f t="shared" si="144"/>
        <v>16344.75</v>
      </c>
      <c r="BK54" s="43">
        <f t="shared" si="144"/>
        <v>15483.25</v>
      </c>
      <c r="BL54" s="43">
        <f t="shared" si="144"/>
        <v>13879.86</v>
      </c>
      <c r="BM54" s="43">
        <f t="shared" si="144"/>
        <v>18861.150000000001</v>
      </c>
      <c r="BN54" s="43">
        <f t="shared" si="144"/>
        <v>-2847.49</v>
      </c>
      <c r="BO54" s="43">
        <f t="shared" si="144"/>
        <v>-326.64999999999964</v>
      </c>
      <c r="BP54" s="43">
        <f t="shared" si="144"/>
        <v>-6265.93</v>
      </c>
      <c r="BQ54" s="43">
        <f t="shared" si="144"/>
        <v>12407.04</v>
      </c>
      <c r="BR54" s="410">
        <f t="shared" si="144"/>
        <v>-2569.17</v>
      </c>
      <c r="BS54" s="433">
        <f t="shared" si="145"/>
        <v>5907.02</v>
      </c>
      <c r="BT54" s="43">
        <f t="shared" si="145"/>
        <v>5985.66</v>
      </c>
      <c r="BU54" s="43">
        <f t="shared" si="145"/>
        <v>-2141.9599999999991</v>
      </c>
      <c r="BV54" s="43">
        <f t="shared" si="145"/>
        <v>-12387</v>
      </c>
      <c r="BW54" s="43">
        <f t="shared" si="145"/>
        <v>-17404</v>
      </c>
      <c r="BX54" s="247">
        <f t="shared" si="145"/>
        <v>-6056</v>
      </c>
      <c r="BY54" s="247">
        <f t="shared" si="145"/>
        <v>-13514</v>
      </c>
      <c r="BZ54" s="247">
        <f t="shared" si="145"/>
        <v>-2122</v>
      </c>
      <c r="CA54" s="273">
        <f t="shared" si="145"/>
        <v>903</v>
      </c>
      <c r="CB54" s="273">
        <f t="shared" si="145"/>
        <v>-5471</v>
      </c>
      <c r="CC54" s="273">
        <f t="shared" si="146"/>
        <v>-6093</v>
      </c>
      <c r="CD54" s="390">
        <f t="shared" si="146"/>
        <v>6544</v>
      </c>
      <c r="CE54" s="359">
        <f t="shared" si="146"/>
        <v>-592</v>
      </c>
      <c r="CF54" s="273">
        <f t="shared" si="146"/>
        <v>2904</v>
      </c>
      <c r="CG54" s="273">
        <f t="shared" si="146"/>
        <v>4185</v>
      </c>
      <c r="CH54" s="273">
        <f t="shared" si="146"/>
        <v>10721</v>
      </c>
      <c r="CI54" s="273">
        <f t="shared" si="146"/>
        <v>8275</v>
      </c>
      <c r="CJ54" s="273">
        <f t="shared" si="146"/>
        <v>-984</v>
      </c>
      <c r="CK54" s="273">
        <f t="shared" si="146"/>
        <v>5669</v>
      </c>
      <c r="CL54" s="273">
        <f t="shared" si="146"/>
        <v>832</v>
      </c>
      <c r="CM54" s="273">
        <f t="shared" si="147"/>
        <v>-4642</v>
      </c>
      <c r="CN54" s="273">
        <f t="shared" si="147"/>
        <v>-2015</v>
      </c>
      <c r="CO54" s="273">
        <f t="shared" si="147"/>
        <v>4124</v>
      </c>
      <c r="CP54" s="390">
        <f t="shared" si="147"/>
        <v>-10364</v>
      </c>
      <c r="CQ54" s="390">
        <f t="shared" si="147"/>
        <v>-6292</v>
      </c>
      <c r="CR54" s="390">
        <f t="shared" si="147"/>
        <v>-281</v>
      </c>
      <c r="CS54" s="350"/>
      <c r="CT54" s="63">
        <f>IF(ISERROR(GETPIVOTDATA("VALUE",'CSS WK pvt'!$I$2,"DT_FILE",CT$8,"CD_CO",CT$6,"TRIM_CAT",TRIM(B54),"TRIM_LINE",A51))=TRUE,0,GETPIVOTDATA("VALUE",'CSS WK pvt'!$I$2,"DT_FILE",CT$8,"CD_CO",CT$6,"TRIM_CAT",TRIM(B54),"TRIM_LINE",A51))</f>
        <v>13624</v>
      </c>
    </row>
    <row r="55" spans="1:98" s="37" customFormat="1" x14ac:dyDescent="0.3">
      <c r="A55" s="146"/>
      <c r="B55" s="38" t="s">
        <v>40</v>
      </c>
      <c r="C55" s="39">
        <v>2031.24</v>
      </c>
      <c r="D55" s="40">
        <v>2434.92</v>
      </c>
      <c r="E55" s="40">
        <v>1527.58</v>
      </c>
      <c r="F55" s="40">
        <v>57.87</v>
      </c>
      <c r="G55" s="40">
        <v>2894.1</v>
      </c>
      <c r="H55" s="40">
        <v>4566.1499999999996</v>
      </c>
      <c r="I55" s="40">
        <v>2517.09</v>
      </c>
      <c r="J55" s="40">
        <v>2617.2399999999998</v>
      </c>
      <c r="K55" s="40">
        <v>4365.01</v>
      </c>
      <c r="L55" s="41">
        <v>5176.7299999999996</v>
      </c>
      <c r="M55" s="40">
        <v>8875.11</v>
      </c>
      <c r="N55" s="40">
        <v>4332.9799999999996</v>
      </c>
      <c r="O55" s="40">
        <v>6203.42</v>
      </c>
      <c r="P55" s="40">
        <v>9978</v>
      </c>
      <c r="Q55" s="40">
        <v>8442</v>
      </c>
      <c r="R55" s="40">
        <v>2797</v>
      </c>
      <c r="S55" s="40">
        <v>3853</v>
      </c>
      <c r="T55" s="40">
        <v>4523</v>
      </c>
      <c r="U55" s="204">
        <v>3481</v>
      </c>
      <c r="V55" s="204">
        <v>6163</v>
      </c>
      <c r="W55" s="204">
        <v>4205</v>
      </c>
      <c r="X55" s="41">
        <v>14055</v>
      </c>
      <c r="Y55" s="204">
        <v>4691</v>
      </c>
      <c r="Z55" s="204">
        <v>1280</v>
      </c>
      <c r="AA55" s="204">
        <v>1103</v>
      </c>
      <c r="AB55" s="204">
        <v>1000</v>
      </c>
      <c r="AC55" s="204">
        <v>782</v>
      </c>
      <c r="AD55" s="204">
        <v>7</v>
      </c>
      <c r="AE55" s="204">
        <v>0</v>
      </c>
      <c r="AF55" s="204">
        <v>1672</v>
      </c>
      <c r="AG55" s="204">
        <v>4695</v>
      </c>
      <c r="AH55" s="204">
        <v>1672</v>
      </c>
      <c r="AI55" s="204">
        <v>322</v>
      </c>
      <c r="AJ55" s="41">
        <v>7206</v>
      </c>
      <c r="AK55" s="297">
        <v>948</v>
      </c>
      <c r="AL55" s="297">
        <v>1194</v>
      </c>
      <c r="AM55" s="297">
        <v>42</v>
      </c>
      <c r="AN55" s="297">
        <v>1126</v>
      </c>
      <c r="AO55" s="297">
        <v>37</v>
      </c>
      <c r="AP55" s="297">
        <v>154</v>
      </c>
      <c r="AQ55" s="63">
        <v>0</v>
      </c>
      <c r="AR55" s="297">
        <v>0</v>
      </c>
      <c r="AS55" s="297">
        <v>8099</v>
      </c>
      <c r="AT55" s="297">
        <v>5989</v>
      </c>
      <c r="AU55" s="297">
        <v>1681</v>
      </c>
      <c r="AV55" s="314">
        <v>4082</v>
      </c>
      <c r="AW55" s="297">
        <v>3420</v>
      </c>
      <c r="AX55" s="297">
        <v>971</v>
      </c>
      <c r="AY55" s="297"/>
      <c r="AZ55" s="297"/>
      <c r="BA55" s="297"/>
      <c r="BB55" s="297"/>
      <c r="BC55" s="63"/>
      <c r="BD55" s="297"/>
      <c r="BE55" s="297"/>
      <c r="BF55" s="297"/>
      <c r="BG55" s="297"/>
      <c r="BH55" s="314"/>
      <c r="BI55" s="42">
        <f t="shared" si="144"/>
        <v>4172.18</v>
      </c>
      <c r="BJ55" s="43">
        <f t="shared" si="144"/>
        <v>7543.08</v>
      </c>
      <c r="BK55" s="43">
        <f t="shared" si="144"/>
        <v>6914.42</v>
      </c>
      <c r="BL55" s="43">
        <f t="shared" si="144"/>
        <v>2739.13</v>
      </c>
      <c r="BM55" s="43">
        <f t="shared" si="144"/>
        <v>958.90000000000009</v>
      </c>
      <c r="BN55" s="43">
        <f t="shared" si="144"/>
        <v>-43.149999999999636</v>
      </c>
      <c r="BO55" s="43">
        <f t="shared" si="144"/>
        <v>963.90999999999985</v>
      </c>
      <c r="BP55" s="43">
        <f t="shared" si="144"/>
        <v>3545.76</v>
      </c>
      <c r="BQ55" s="43">
        <f t="shared" si="144"/>
        <v>-160.01000000000022</v>
      </c>
      <c r="BR55" s="410">
        <f t="shared" si="144"/>
        <v>8878.27</v>
      </c>
      <c r="BS55" s="433">
        <f t="shared" si="145"/>
        <v>-4184.1100000000006</v>
      </c>
      <c r="BT55" s="43">
        <f t="shared" si="145"/>
        <v>-3052.9799999999996</v>
      </c>
      <c r="BU55" s="43">
        <f t="shared" si="145"/>
        <v>-5100.42</v>
      </c>
      <c r="BV55" s="43">
        <f t="shared" si="145"/>
        <v>-8978</v>
      </c>
      <c r="BW55" s="43">
        <f t="shared" si="145"/>
        <v>-7660</v>
      </c>
      <c r="BX55" s="247">
        <f t="shared" si="145"/>
        <v>-2790</v>
      </c>
      <c r="BY55" s="247">
        <f t="shared" si="145"/>
        <v>-3853</v>
      </c>
      <c r="BZ55" s="247">
        <f t="shared" si="145"/>
        <v>-2851</v>
      </c>
      <c r="CA55" s="273">
        <f t="shared" si="145"/>
        <v>1214</v>
      </c>
      <c r="CB55" s="273">
        <f t="shared" si="145"/>
        <v>-4491</v>
      </c>
      <c r="CC55" s="273">
        <f t="shared" si="146"/>
        <v>-3883</v>
      </c>
      <c r="CD55" s="390">
        <f t="shared" si="146"/>
        <v>-6849</v>
      </c>
      <c r="CE55" s="359">
        <f t="shared" si="146"/>
        <v>-3743</v>
      </c>
      <c r="CF55" s="273">
        <f t="shared" si="146"/>
        <v>-86</v>
      </c>
      <c r="CG55" s="273">
        <f t="shared" si="146"/>
        <v>-1061</v>
      </c>
      <c r="CH55" s="273">
        <f t="shared" si="146"/>
        <v>126</v>
      </c>
      <c r="CI55" s="273">
        <f t="shared" si="146"/>
        <v>-745</v>
      </c>
      <c r="CJ55" s="273">
        <f t="shared" si="146"/>
        <v>147</v>
      </c>
      <c r="CK55" s="273">
        <f t="shared" si="146"/>
        <v>0</v>
      </c>
      <c r="CL55" s="273">
        <f t="shared" si="146"/>
        <v>-1672</v>
      </c>
      <c r="CM55" s="273">
        <f t="shared" si="147"/>
        <v>3404</v>
      </c>
      <c r="CN55" s="273">
        <f t="shared" si="147"/>
        <v>4317</v>
      </c>
      <c r="CO55" s="273">
        <f t="shared" si="147"/>
        <v>1359</v>
      </c>
      <c r="CP55" s="390">
        <f t="shared" si="147"/>
        <v>-3124</v>
      </c>
      <c r="CQ55" s="390">
        <f t="shared" si="147"/>
        <v>2472</v>
      </c>
      <c r="CR55" s="390">
        <f t="shared" si="147"/>
        <v>-223</v>
      </c>
      <c r="CS55" s="350"/>
      <c r="CT55" s="63">
        <f>IF(ISERROR(GETPIVOTDATA("VALUE",'CSS WK pvt'!$I$2,"DT_FILE",CT$8,"CD_CO",CT$6,"TRIM_CAT",TRIM(B55),"TRIM_LINE",A51))=TRUE,0,GETPIVOTDATA("VALUE",'CSS WK pvt'!$I$2,"DT_FILE",CT$8,"CD_CO",CT$6,"TRIM_CAT",TRIM(B55),"TRIM_LINE",A51))</f>
        <v>971</v>
      </c>
    </row>
    <row r="56" spans="1:98" s="37" customFormat="1" x14ac:dyDescent="0.3">
      <c r="A56" s="146"/>
      <c r="B56" s="38" t="s">
        <v>41</v>
      </c>
      <c r="C56" s="39">
        <v>0</v>
      </c>
      <c r="D56" s="40">
        <v>0</v>
      </c>
      <c r="E56" s="40">
        <v>0</v>
      </c>
      <c r="F56" s="40">
        <v>0</v>
      </c>
      <c r="G56" s="40">
        <v>86.85</v>
      </c>
      <c r="H56" s="40">
        <v>0</v>
      </c>
      <c r="I56" s="40">
        <v>0</v>
      </c>
      <c r="J56" s="40">
        <v>0</v>
      </c>
      <c r="K56" s="40">
        <v>0</v>
      </c>
      <c r="L56" s="41">
        <v>0</v>
      </c>
      <c r="M56" s="40">
        <v>0</v>
      </c>
      <c r="N56" s="40">
        <v>0</v>
      </c>
      <c r="O56" s="40">
        <v>2779.98</v>
      </c>
      <c r="P56" s="40">
        <v>11155</v>
      </c>
      <c r="Q56" s="40">
        <v>557</v>
      </c>
      <c r="R56" s="40">
        <v>0</v>
      </c>
      <c r="S56" s="40">
        <v>135</v>
      </c>
      <c r="T56" s="40">
        <v>0</v>
      </c>
      <c r="U56" s="204">
        <v>0</v>
      </c>
      <c r="V56" s="204">
        <v>896</v>
      </c>
      <c r="W56" s="204">
        <v>20</v>
      </c>
      <c r="X56" s="41">
        <v>70</v>
      </c>
      <c r="Y56" s="204">
        <v>0</v>
      </c>
      <c r="Z56" s="204">
        <v>0</v>
      </c>
      <c r="AA56" s="204">
        <v>91</v>
      </c>
      <c r="AB56" s="204">
        <v>0</v>
      </c>
      <c r="AC56" s="204">
        <v>268</v>
      </c>
      <c r="AD56" s="204">
        <v>27</v>
      </c>
      <c r="AE56" s="204">
        <v>998</v>
      </c>
      <c r="AF56" s="204">
        <v>212</v>
      </c>
      <c r="AG56" s="204">
        <v>21120</v>
      </c>
      <c r="AH56" s="204">
        <v>28610</v>
      </c>
      <c r="AI56" s="204">
        <v>16240</v>
      </c>
      <c r="AJ56" s="41">
        <v>20194</v>
      </c>
      <c r="AK56" s="297">
        <v>11980</v>
      </c>
      <c r="AL56" s="297">
        <v>3216</v>
      </c>
      <c r="AM56" s="297">
        <v>21298</v>
      </c>
      <c r="AN56" s="297">
        <v>9401</v>
      </c>
      <c r="AO56" s="297">
        <v>12744</v>
      </c>
      <c r="AP56" s="297">
        <v>19222</v>
      </c>
      <c r="AQ56" s="63">
        <v>14123</v>
      </c>
      <c r="AR56" s="297">
        <v>221</v>
      </c>
      <c r="AS56" s="297">
        <v>6402</v>
      </c>
      <c r="AT56" s="297">
        <v>1</v>
      </c>
      <c r="AU56" s="297">
        <v>1</v>
      </c>
      <c r="AV56" s="314">
        <v>86</v>
      </c>
      <c r="AW56" s="297">
        <v>10526</v>
      </c>
      <c r="AX56" s="297">
        <v>13470</v>
      </c>
      <c r="AY56" s="297"/>
      <c r="AZ56" s="297"/>
      <c r="BA56" s="297"/>
      <c r="BB56" s="297"/>
      <c r="BC56" s="63"/>
      <c r="BD56" s="297"/>
      <c r="BE56" s="297"/>
      <c r="BF56" s="297"/>
      <c r="BG56" s="297"/>
      <c r="BH56" s="314"/>
      <c r="BI56" s="42">
        <f t="shared" si="144"/>
        <v>2779.98</v>
      </c>
      <c r="BJ56" s="43">
        <f t="shared" si="144"/>
        <v>11155</v>
      </c>
      <c r="BK56" s="43">
        <f t="shared" si="144"/>
        <v>557</v>
      </c>
      <c r="BL56" s="43">
        <f t="shared" si="144"/>
        <v>0</v>
      </c>
      <c r="BM56" s="43">
        <f t="shared" si="144"/>
        <v>48.150000000000006</v>
      </c>
      <c r="BN56" s="43">
        <f t="shared" si="144"/>
        <v>0</v>
      </c>
      <c r="BO56" s="43">
        <f t="shared" si="144"/>
        <v>0</v>
      </c>
      <c r="BP56" s="43">
        <f t="shared" si="144"/>
        <v>896</v>
      </c>
      <c r="BQ56" s="43">
        <f t="shared" si="144"/>
        <v>20</v>
      </c>
      <c r="BR56" s="410">
        <f t="shared" si="144"/>
        <v>70</v>
      </c>
      <c r="BS56" s="433">
        <f t="shared" si="145"/>
        <v>0</v>
      </c>
      <c r="BT56" s="43">
        <f t="shared" si="145"/>
        <v>0</v>
      </c>
      <c r="BU56" s="43">
        <f t="shared" si="145"/>
        <v>-2688.98</v>
      </c>
      <c r="BV56" s="43">
        <f t="shared" si="145"/>
        <v>-11155</v>
      </c>
      <c r="BW56" s="43">
        <f t="shared" si="145"/>
        <v>-289</v>
      </c>
      <c r="BX56" s="247">
        <f t="shared" si="145"/>
        <v>27</v>
      </c>
      <c r="BY56" s="247">
        <f t="shared" si="145"/>
        <v>863</v>
      </c>
      <c r="BZ56" s="247">
        <f t="shared" si="145"/>
        <v>212</v>
      </c>
      <c r="CA56" s="273">
        <f t="shared" si="145"/>
        <v>21120</v>
      </c>
      <c r="CB56" s="273">
        <f t="shared" si="145"/>
        <v>27714</v>
      </c>
      <c r="CC56" s="273">
        <f t="shared" si="146"/>
        <v>16220</v>
      </c>
      <c r="CD56" s="390">
        <f t="shared" si="146"/>
        <v>20124</v>
      </c>
      <c r="CE56" s="359">
        <f t="shared" si="146"/>
        <v>11980</v>
      </c>
      <c r="CF56" s="273">
        <f t="shared" si="146"/>
        <v>3216</v>
      </c>
      <c r="CG56" s="273">
        <f t="shared" si="146"/>
        <v>21207</v>
      </c>
      <c r="CH56" s="273">
        <f t="shared" si="146"/>
        <v>9401</v>
      </c>
      <c r="CI56" s="273">
        <f t="shared" si="146"/>
        <v>12476</v>
      </c>
      <c r="CJ56" s="273">
        <f t="shared" si="146"/>
        <v>19195</v>
      </c>
      <c r="CK56" s="273">
        <f t="shared" si="146"/>
        <v>13125</v>
      </c>
      <c r="CL56" s="273">
        <f t="shared" si="146"/>
        <v>9</v>
      </c>
      <c r="CM56" s="273">
        <f t="shared" si="147"/>
        <v>-14718</v>
      </c>
      <c r="CN56" s="273">
        <f t="shared" si="147"/>
        <v>-28609</v>
      </c>
      <c r="CO56" s="273">
        <f t="shared" si="147"/>
        <v>-16239</v>
      </c>
      <c r="CP56" s="390">
        <f t="shared" si="147"/>
        <v>-20108</v>
      </c>
      <c r="CQ56" s="390">
        <f t="shared" si="147"/>
        <v>-1454</v>
      </c>
      <c r="CR56" s="390">
        <f t="shared" si="147"/>
        <v>10254</v>
      </c>
      <c r="CS56" s="350"/>
      <c r="CT56" s="63">
        <f>IF(ISERROR(GETPIVOTDATA("VALUE",'CSS WK pvt'!$I$2,"DT_FILE",CT$8,"CD_CO",CT$6,"TRIM_CAT",TRIM(B56),"TRIM_LINE",A51))=TRUE,0,GETPIVOTDATA("VALUE",'CSS WK pvt'!$I$2,"DT_FILE",CT$8,"CD_CO",CT$6,"TRIM_CAT",TRIM(B56),"TRIM_LINE",A51))</f>
        <v>13470</v>
      </c>
    </row>
    <row r="57" spans="1:98" s="130" customFormat="1" x14ac:dyDescent="0.3">
      <c r="A57" s="147"/>
      <c r="B57" s="38" t="s">
        <v>42</v>
      </c>
      <c r="C57" s="140">
        <f t="shared" ref="C57:Q57" si="148">SUM(C52:C56)</f>
        <v>93242.52</v>
      </c>
      <c r="D57" s="141">
        <f t="shared" si="148"/>
        <v>92520.62999999999</v>
      </c>
      <c r="E57" s="141">
        <f t="shared" si="148"/>
        <v>98437.74</v>
      </c>
      <c r="F57" s="141">
        <f t="shared" si="148"/>
        <v>76083.39</v>
      </c>
      <c r="G57" s="141">
        <f t="shared" si="148"/>
        <v>63586.34</v>
      </c>
      <c r="H57" s="141">
        <f t="shared" si="148"/>
        <v>73416.659999999989</v>
      </c>
      <c r="I57" s="141">
        <f t="shared" si="148"/>
        <v>78087.41</v>
      </c>
      <c r="J57" s="141">
        <f t="shared" si="148"/>
        <v>114467.92</v>
      </c>
      <c r="K57" s="141">
        <f t="shared" si="148"/>
        <v>84708.590000000011</v>
      </c>
      <c r="L57" s="142">
        <f t="shared" si="148"/>
        <v>94050.39</v>
      </c>
      <c r="M57" s="141">
        <f t="shared" si="148"/>
        <v>87826.36</v>
      </c>
      <c r="N57" s="141">
        <f t="shared" si="148"/>
        <v>82218.87</v>
      </c>
      <c r="O57" s="141">
        <f t="shared" si="148"/>
        <v>131457.09</v>
      </c>
      <c r="P57" s="141">
        <f t="shared" si="148"/>
        <v>206091</v>
      </c>
      <c r="Q57" s="141">
        <f t="shared" si="148"/>
        <v>187956</v>
      </c>
      <c r="R57" s="141">
        <v>173594</v>
      </c>
      <c r="S57" s="141">
        <v>155969</v>
      </c>
      <c r="T57" s="141">
        <v>129422</v>
      </c>
      <c r="U57" s="205">
        <v>159517</v>
      </c>
      <c r="V57" s="205">
        <v>241474</v>
      </c>
      <c r="W57" s="205">
        <f>SUM(W52+W53+W54+W55+W56)</f>
        <v>216349</v>
      </c>
      <c r="X57" s="142">
        <f>SUM(X52+X53+X54+X55+X56)</f>
        <v>168631</v>
      </c>
      <c r="Y57" s="205">
        <v>140609</v>
      </c>
      <c r="Z57" s="205">
        <v>159583</v>
      </c>
      <c r="AA57" s="205">
        <v>182437</v>
      </c>
      <c r="AB57" s="205">
        <v>193092</v>
      </c>
      <c r="AC57" s="205">
        <v>163472</v>
      </c>
      <c r="AD57" s="205">
        <v>136256</v>
      </c>
      <c r="AE57" s="205">
        <v>106757</v>
      </c>
      <c r="AF57" s="205">
        <v>96187</v>
      </c>
      <c r="AG57" s="205">
        <v>140925</v>
      </c>
      <c r="AH57" s="205">
        <v>156853</v>
      </c>
      <c r="AI57" s="205">
        <v>157998</v>
      </c>
      <c r="AJ57" s="142">
        <v>165238</v>
      </c>
      <c r="AK57" s="298">
        <v>109880</v>
      </c>
      <c r="AL57" s="298">
        <v>121820</v>
      </c>
      <c r="AM57" s="298">
        <v>147841</v>
      </c>
      <c r="AN57" s="298">
        <v>188428</v>
      </c>
      <c r="AO57" s="298">
        <v>134742</v>
      </c>
      <c r="AP57" s="298">
        <v>119107</v>
      </c>
      <c r="AQ57" s="44">
        <v>101009</v>
      </c>
      <c r="AR57" s="298">
        <v>81668</v>
      </c>
      <c r="AS57" s="298">
        <v>104726</v>
      </c>
      <c r="AT57" s="298">
        <v>108522</v>
      </c>
      <c r="AU57" s="298">
        <v>126433</v>
      </c>
      <c r="AV57" s="315">
        <v>86583</v>
      </c>
      <c r="AW57" s="298">
        <v>78723</v>
      </c>
      <c r="AX57" s="298">
        <v>129394</v>
      </c>
      <c r="AY57" s="298"/>
      <c r="AZ57" s="298"/>
      <c r="BA57" s="298"/>
      <c r="BB57" s="298"/>
      <c r="BC57" s="44"/>
      <c r="BD57" s="298"/>
      <c r="BE57" s="298"/>
      <c r="BF57" s="298"/>
      <c r="BG57" s="298"/>
      <c r="BH57" s="315"/>
      <c r="BI57" s="44">
        <f t="shared" ref="BI57:BM57" si="149">SUM(BI52:BI56)</f>
        <v>38214.57</v>
      </c>
      <c r="BJ57" s="143">
        <f t="shared" si="149"/>
        <v>113570.37000000001</v>
      </c>
      <c r="BK57" s="143">
        <f t="shared" si="149"/>
        <v>89518.26</v>
      </c>
      <c r="BL57" s="143">
        <f t="shared" si="149"/>
        <v>97510.61</v>
      </c>
      <c r="BM57" s="143">
        <f t="shared" si="149"/>
        <v>92382.659999999974</v>
      </c>
      <c r="BN57" s="143">
        <f t="shared" ref="BN57:BV57" si="150">SUM(BN52:BN56)</f>
        <v>56005.340000000004</v>
      </c>
      <c r="BO57" s="143">
        <f t="shared" si="150"/>
        <v>81429.59</v>
      </c>
      <c r="BP57" s="143">
        <f t="shared" si="150"/>
        <v>127006.08</v>
      </c>
      <c r="BQ57" s="143">
        <f t="shared" si="150"/>
        <v>131640.40999999997</v>
      </c>
      <c r="BR57" s="411">
        <f t="shared" si="150"/>
        <v>74580.61</v>
      </c>
      <c r="BS57" s="434">
        <f t="shared" si="150"/>
        <v>52782.64</v>
      </c>
      <c r="BT57" s="143">
        <f t="shared" si="150"/>
        <v>77364.13</v>
      </c>
      <c r="BU57" s="143">
        <f t="shared" si="150"/>
        <v>50979.909999999996</v>
      </c>
      <c r="BV57" s="143">
        <f t="shared" si="150"/>
        <v>-12999</v>
      </c>
      <c r="BW57" s="143">
        <f t="shared" ref="BW57:BX57" si="151">SUM(BW52:BW56)</f>
        <v>-24484</v>
      </c>
      <c r="BX57" s="248">
        <f t="shared" si="151"/>
        <v>-37338</v>
      </c>
      <c r="BY57" s="248">
        <f t="shared" ref="BY57" si="152">SUM(BY52:BY56)</f>
        <v>-49212</v>
      </c>
      <c r="BZ57" s="248">
        <f t="shared" ref="BZ57:CA57" si="153">SUM(BZ52:BZ56)</f>
        <v>-33235</v>
      </c>
      <c r="CA57" s="274">
        <f t="shared" si="153"/>
        <v>-18592</v>
      </c>
      <c r="CB57" s="274">
        <f t="shared" ref="CB57:CC57" si="154">SUM(CB52:CB56)</f>
        <v>-84621</v>
      </c>
      <c r="CC57" s="274">
        <f t="shared" si="154"/>
        <v>-58351</v>
      </c>
      <c r="CD57" s="391">
        <f t="shared" ref="CD57:CE57" si="155">SUM(CD52:CD56)</f>
        <v>-3393</v>
      </c>
      <c r="CE57" s="360">
        <f t="shared" si="155"/>
        <v>-30729</v>
      </c>
      <c r="CF57" s="274">
        <f t="shared" ref="CF57" si="156">SUM(CF52:CF56)</f>
        <v>-37763</v>
      </c>
      <c r="CG57" s="274">
        <f t="shared" ref="CG57" si="157">SUM(CG52:CG56)</f>
        <v>-34596</v>
      </c>
      <c r="CH57" s="274">
        <f t="shared" ref="CH57" si="158">SUM(CH52:CH56)</f>
        <v>-4664</v>
      </c>
      <c r="CI57" s="274">
        <f t="shared" ref="CI57" si="159">SUM(CI52:CI56)</f>
        <v>-28730</v>
      </c>
      <c r="CJ57" s="274">
        <f t="shared" ref="CJ57" si="160">SUM(CJ52:CJ56)</f>
        <v>-17149</v>
      </c>
      <c r="CK57" s="274">
        <f t="shared" ref="CK57" si="161">SUM(CK52:CK56)</f>
        <v>-5748</v>
      </c>
      <c r="CL57" s="274">
        <f t="shared" ref="CL57" si="162">SUM(CL52:CL56)</f>
        <v>-14519</v>
      </c>
      <c r="CM57" s="274">
        <f t="shared" ref="CM57" si="163">SUM(CM52:CM56)</f>
        <v>-36199</v>
      </c>
      <c r="CN57" s="274">
        <f t="shared" ref="CN57" si="164">SUM(CN52:CN56)</f>
        <v>-48331</v>
      </c>
      <c r="CO57" s="274">
        <f t="shared" ref="CO57" si="165">SUM(CO52:CO56)</f>
        <v>-31565</v>
      </c>
      <c r="CP57" s="391">
        <f t="shared" ref="CP57" si="166">SUM(CP52:CP56)</f>
        <v>-78655</v>
      </c>
      <c r="CQ57" s="391">
        <f t="shared" ref="CQ57:CR57" si="167">SUM(CQ52:CQ56)</f>
        <v>-31157</v>
      </c>
      <c r="CR57" s="391">
        <f t="shared" si="167"/>
        <v>7574</v>
      </c>
      <c r="CS57" s="351"/>
      <c r="CT57" s="44">
        <f>SUM(CT52:CT56)</f>
        <v>129394</v>
      </c>
    </row>
    <row r="58" spans="1:98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6"/>
      <c r="V58" s="206"/>
      <c r="W58" s="206"/>
      <c r="X58" s="48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48"/>
      <c r="AK58" s="299"/>
      <c r="AL58" s="299"/>
      <c r="AM58" s="299"/>
      <c r="AN58" s="299"/>
      <c r="AO58" s="299"/>
      <c r="AP58" s="299"/>
      <c r="AQ58" s="49"/>
      <c r="AR58" s="299"/>
      <c r="AS58" s="299"/>
      <c r="AT58" s="299"/>
      <c r="AU58" s="299"/>
      <c r="AV58" s="316"/>
      <c r="AW58" s="299"/>
      <c r="AX58" s="299"/>
      <c r="AY58" s="299"/>
      <c r="AZ58" s="299"/>
      <c r="BA58" s="299"/>
      <c r="BB58" s="299"/>
      <c r="BC58" s="49"/>
      <c r="BD58" s="299"/>
      <c r="BE58" s="299"/>
      <c r="BF58" s="299"/>
      <c r="BG58" s="299"/>
      <c r="BH58" s="316"/>
      <c r="BI58" s="49"/>
      <c r="BJ58" s="50"/>
      <c r="BK58" s="50"/>
      <c r="BL58" s="50"/>
      <c r="BM58" s="50"/>
      <c r="BN58" s="50"/>
      <c r="BO58" s="50"/>
      <c r="BP58" s="50"/>
      <c r="BQ58" s="50"/>
      <c r="BR58" s="412"/>
      <c r="BS58" s="435"/>
      <c r="BT58" s="50"/>
      <c r="BU58" s="50"/>
      <c r="BV58" s="50"/>
      <c r="BW58" s="50"/>
      <c r="BX58" s="249"/>
      <c r="BY58" s="249"/>
      <c r="BZ58" s="249"/>
      <c r="CA58" s="275"/>
      <c r="CB58" s="275"/>
      <c r="CC58" s="275"/>
      <c r="CD58" s="392"/>
      <c r="CE58" s="361"/>
      <c r="CF58" s="275"/>
      <c r="CG58" s="275"/>
      <c r="CH58" s="275"/>
      <c r="CI58" s="275"/>
      <c r="CJ58" s="275"/>
      <c r="CK58" s="275"/>
      <c r="CL58" s="275"/>
      <c r="CM58" s="275"/>
      <c r="CN58" s="275"/>
      <c r="CO58" s="275"/>
      <c r="CP58" s="392"/>
      <c r="CQ58" s="392"/>
      <c r="CR58" s="392"/>
      <c r="CS58" s="350"/>
      <c r="CT58" s="49"/>
    </row>
    <row r="59" spans="1:98" s="37" customFormat="1" x14ac:dyDescent="0.3">
      <c r="A59" s="146"/>
      <c r="B59" s="38" t="s">
        <v>37</v>
      </c>
      <c r="C59" s="39">
        <v>227624.44</v>
      </c>
      <c r="D59" s="40">
        <v>250429.81</v>
      </c>
      <c r="E59" s="40">
        <v>260399.11</v>
      </c>
      <c r="F59" s="40">
        <v>262372.74</v>
      </c>
      <c r="G59" s="40">
        <v>270569.24</v>
      </c>
      <c r="H59" s="40">
        <v>245372.09</v>
      </c>
      <c r="I59" s="40">
        <v>246401.37</v>
      </c>
      <c r="J59" s="40">
        <v>250968.65</v>
      </c>
      <c r="K59" s="40">
        <v>283286.64</v>
      </c>
      <c r="L59" s="41">
        <v>294515.48</v>
      </c>
      <c r="M59" s="40">
        <v>313057.93</v>
      </c>
      <c r="N59" s="40">
        <v>302182.02</v>
      </c>
      <c r="O59" s="40">
        <v>339460.96</v>
      </c>
      <c r="P59" s="40">
        <v>401097</v>
      </c>
      <c r="Q59" s="40">
        <v>471741</v>
      </c>
      <c r="R59" s="40">
        <v>533002</v>
      </c>
      <c r="S59" s="40">
        <v>577654</v>
      </c>
      <c r="T59" s="40">
        <v>566414</v>
      </c>
      <c r="U59" s="204">
        <v>607910</v>
      </c>
      <c r="V59" s="204">
        <v>637439</v>
      </c>
      <c r="W59" s="204">
        <v>715218</v>
      </c>
      <c r="X59" s="41">
        <v>764991</v>
      </c>
      <c r="Y59" s="204">
        <v>792889</v>
      </c>
      <c r="Z59" s="204">
        <v>780069</v>
      </c>
      <c r="AA59" s="204">
        <v>811643</v>
      </c>
      <c r="AB59" s="204">
        <v>796025</v>
      </c>
      <c r="AC59" s="204">
        <v>818755</v>
      </c>
      <c r="AD59" s="204">
        <v>817982</v>
      </c>
      <c r="AE59" s="204">
        <v>800330</v>
      </c>
      <c r="AF59" s="204">
        <v>661880</v>
      </c>
      <c r="AG59" s="204">
        <v>585356</v>
      </c>
      <c r="AH59" s="204">
        <v>570388</v>
      </c>
      <c r="AI59" s="204">
        <v>606706</v>
      </c>
      <c r="AJ59" s="41">
        <v>563240</v>
      </c>
      <c r="AK59" s="297">
        <v>572408</v>
      </c>
      <c r="AL59" s="297">
        <v>557412</v>
      </c>
      <c r="AM59" s="297">
        <v>580655</v>
      </c>
      <c r="AN59" s="297">
        <v>551386</v>
      </c>
      <c r="AO59" s="297">
        <v>549346</v>
      </c>
      <c r="AP59" s="297">
        <v>514970</v>
      </c>
      <c r="AQ59" s="63">
        <v>470693</v>
      </c>
      <c r="AR59" s="297">
        <v>483604</v>
      </c>
      <c r="AS59" s="297">
        <v>456093</v>
      </c>
      <c r="AT59" s="297">
        <v>470006</v>
      </c>
      <c r="AU59" s="297">
        <v>472706</v>
      </c>
      <c r="AV59" s="314">
        <v>487941</v>
      </c>
      <c r="AW59" s="297">
        <v>470268</v>
      </c>
      <c r="AX59" s="297">
        <v>442533</v>
      </c>
      <c r="AY59" s="297"/>
      <c r="AZ59" s="297"/>
      <c r="BA59" s="297"/>
      <c r="BB59" s="297"/>
      <c r="BC59" s="63"/>
      <c r="BD59" s="297"/>
      <c r="BE59" s="297"/>
      <c r="BF59" s="297"/>
      <c r="BG59" s="297"/>
      <c r="BH59" s="314"/>
      <c r="BI59" s="42">
        <f t="shared" ref="BI59:BR63" si="168">O59-C59</f>
        <v>111836.52000000002</v>
      </c>
      <c r="BJ59" s="43">
        <f t="shared" si="168"/>
        <v>150667.19</v>
      </c>
      <c r="BK59" s="43">
        <f t="shared" si="168"/>
        <v>211341.89</v>
      </c>
      <c r="BL59" s="43">
        <f t="shared" si="168"/>
        <v>270629.26</v>
      </c>
      <c r="BM59" s="43">
        <f t="shared" si="168"/>
        <v>307084.76</v>
      </c>
      <c r="BN59" s="43">
        <f t="shared" si="168"/>
        <v>321041.91000000003</v>
      </c>
      <c r="BO59" s="43">
        <f t="shared" si="168"/>
        <v>361508.63</v>
      </c>
      <c r="BP59" s="43">
        <f t="shared" si="168"/>
        <v>386470.35</v>
      </c>
      <c r="BQ59" s="43">
        <f t="shared" si="168"/>
        <v>431931.36</v>
      </c>
      <c r="BR59" s="410">
        <f t="shared" si="168"/>
        <v>470475.52000000002</v>
      </c>
      <c r="BS59" s="433">
        <f t="shared" ref="BS59:CB63" si="169">Y59-M59</f>
        <v>479831.07</v>
      </c>
      <c r="BT59" s="43">
        <f t="shared" si="169"/>
        <v>477886.98</v>
      </c>
      <c r="BU59" s="43">
        <f t="shared" si="169"/>
        <v>472182.04</v>
      </c>
      <c r="BV59" s="43">
        <f t="shared" si="169"/>
        <v>394928</v>
      </c>
      <c r="BW59" s="43">
        <f t="shared" si="169"/>
        <v>347014</v>
      </c>
      <c r="BX59" s="247">
        <f t="shared" si="169"/>
        <v>284980</v>
      </c>
      <c r="BY59" s="247">
        <f t="shared" si="169"/>
        <v>222676</v>
      </c>
      <c r="BZ59" s="247">
        <f t="shared" si="169"/>
        <v>95466</v>
      </c>
      <c r="CA59" s="273">
        <f t="shared" si="169"/>
        <v>-22554</v>
      </c>
      <c r="CB59" s="273">
        <f t="shared" si="169"/>
        <v>-67051</v>
      </c>
      <c r="CC59" s="273">
        <f t="shared" ref="CC59:CL63" si="170">AI59-W59</f>
        <v>-108512</v>
      </c>
      <c r="CD59" s="390">
        <f t="shared" si="170"/>
        <v>-201751</v>
      </c>
      <c r="CE59" s="359">
        <f t="shared" si="170"/>
        <v>-220481</v>
      </c>
      <c r="CF59" s="273">
        <f t="shared" si="170"/>
        <v>-222657</v>
      </c>
      <c r="CG59" s="273">
        <f t="shared" si="170"/>
        <v>-230988</v>
      </c>
      <c r="CH59" s="273">
        <f t="shared" si="170"/>
        <v>-244639</v>
      </c>
      <c r="CI59" s="273">
        <f t="shared" si="170"/>
        <v>-269409</v>
      </c>
      <c r="CJ59" s="273">
        <f t="shared" si="170"/>
        <v>-303012</v>
      </c>
      <c r="CK59" s="273">
        <f t="shared" si="170"/>
        <v>-329637</v>
      </c>
      <c r="CL59" s="273">
        <f t="shared" si="170"/>
        <v>-178276</v>
      </c>
      <c r="CM59" s="273">
        <f t="shared" ref="CM59:CR63" si="171">AS59-AG59</f>
        <v>-129263</v>
      </c>
      <c r="CN59" s="273">
        <f t="shared" si="171"/>
        <v>-100382</v>
      </c>
      <c r="CO59" s="273">
        <f t="shared" si="171"/>
        <v>-134000</v>
      </c>
      <c r="CP59" s="390">
        <f t="shared" si="171"/>
        <v>-75299</v>
      </c>
      <c r="CQ59" s="390">
        <f t="shared" si="171"/>
        <v>-102140</v>
      </c>
      <c r="CR59" s="390">
        <f t="shared" si="171"/>
        <v>-114879</v>
      </c>
      <c r="CS59" s="350"/>
      <c r="CT59" s="63">
        <f>IF(ISERROR(GETPIVOTDATA("VALUE",'CSS WK pvt'!$I$2,"DT_FILE",CT$8,"CD_CO",CT$6,"TRIM_CAT",TRIM(B59),"TRIM_LINE",A58))=TRUE,0,GETPIVOTDATA("VALUE",'CSS WK pvt'!$I$2,"DT_FILE",CT$8,"CD_CO",CT$6,"TRIM_CAT",TRIM(B59),"TRIM_LINE",A58))</f>
        <v>442533</v>
      </c>
    </row>
    <row r="60" spans="1:98" s="37" customFormat="1" x14ac:dyDescent="0.3">
      <c r="A60" s="146"/>
      <c r="B60" s="38" t="s">
        <v>38</v>
      </c>
      <c r="C60" s="39">
        <v>60438.94</v>
      </c>
      <c r="D60" s="40">
        <v>59650.67</v>
      </c>
      <c r="E60" s="40">
        <v>60263.72</v>
      </c>
      <c r="F60" s="40">
        <v>59073.06</v>
      </c>
      <c r="G60" s="40">
        <v>59760.76</v>
      </c>
      <c r="H60" s="40">
        <v>58806.09</v>
      </c>
      <c r="I60" s="40">
        <v>57428.84</v>
      </c>
      <c r="J60" s="40">
        <v>55437.599999999999</v>
      </c>
      <c r="K60" s="40">
        <v>55041.02</v>
      </c>
      <c r="L60" s="41">
        <v>55485.61</v>
      </c>
      <c r="M60" s="40">
        <v>55656.17</v>
      </c>
      <c r="N60" s="40">
        <v>54911.02</v>
      </c>
      <c r="O60" s="40">
        <v>57010.82</v>
      </c>
      <c r="P60" s="40">
        <v>60519</v>
      </c>
      <c r="Q60" s="40">
        <v>65117</v>
      </c>
      <c r="R60" s="40">
        <v>68209</v>
      </c>
      <c r="S60" s="40">
        <v>78610</v>
      </c>
      <c r="T60" s="40">
        <v>77400</v>
      </c>
      <c r="U60" s="204">
        <v>68080</v>
      </c>
      <c r="V60" s="204">
        <v>55061</v>
      </c>
      <c r="W60" s="204">
        <v>57837</v>
      </c>
      <c r="X60" s="41">
        <v>68507</v>
      </c>
      <c r="Y60" s="204">
        <v>64082</v>
      </c>
      <c r="Z60" s="204">
        <v>69954</v>
      </c>
      <c r="AA60" s="204">
        <v>81439</v>
      </c>
      <c r="AB60" s="204">
        <v>100658</v>
      </c>
      <c r="AC60" s="204">
        <v>104202</v>
      </c>
      <c r="AD60" s="204">
        <v>109502</v>
      </c>
      <c r="AE60" s="204">
        <v>96101</v>
      </c>
      <c r="AF60" s="204">
        <v>111628</v>
      </c>
      <c r="AG60" s="204">
        <v>98088</v>
      </c>
      <c r="AH60" s="204">
        <v>84008</v>
      </c>
      <c r="AI60" s="204">
        <v>66648</v>
      </c>
      <c r="AJ60" s="41">
        <v>92489</v>
      </c>
      <c r="AK60" s="297">
        <v>94709</v>
      </c>
      <c r="AL60" s="297">
        <v>87116</v>
      </c>
      <c r="AM60" s="297">
        <v>82137</v>
      </c>
      <c r="AN60" s="297">
        <v>83237</v>
      </c>
      <c r="AO60" s="297">
        <v>90501</v>
      </c>
      <c r="AP60" s="297">
        <v>90290</v>
      </c>
      <c r="AQ60" s="63">
        <v>76171</v>
      </c>
      <c r="AR60" s="297">
        <v>47330</v>
      </c>
      <c r="AS60" s="297">
        <v>62016</v>
      </c>
      <c r="AT60" s="297">
        <v>44058</v>
      </c>
      <c r="AU60" s="297">
        <v>42052</v>
      </c>
      <c r="AV60" s="314">
        <v>33877</v>
      </c>
      <c r="AW60" s="297">
        <v>30878</v>
      </c>
      <c r="AX60" s="297">
        <v>32938</v>
      </c>
      <c r="AY60" s="297"/>
      <c r="AZ60" s="297"/>
      <c r="BA60" s="297"/>
      <c r="BB60" s="297"/>
      <c r="BC60" s="63"/>
      <c r="BD60" s="297"/>
      <c r="BE60" s="297"/>
      <c r="BF60" s="297"/>
      <c r="BG60" s="297"/>
      <c r="BH60" s="314"/>
      <c r="BI60" s="42">
        <f t="shared" si="168"/>
        <v>-3428.1200000000026</v>
      </c>
      <c r="BJ60" s="43">
        <f t="shared" si="168"/>
        <v>868.33000000000175</v>
      </c>
      <c r="BK60" s="43">
        <f t="shared" si="168"/>
        <v>4853.2799999999988</v>
      </c>
      <c r="BL60" s="43">
        <f t="shared" si="168"/>
        <v>9135.9400000000023</v>
      </c>
      <c r="BM60" s="43">
        <f t="shared" si="168"/>
        <v>18849.239999999998</v>
      </c>
      <c r="BN60" s="43">
        <f t="shared" si="168"/>
        <v>18593.910000000003</v>
      </c>
      <c r="BO60" s="43">
        <f t="shared" si="168"/>
        <v>10651.160000000003</v>
      </c>
      <c r="BP60" s="43">
        <f t="shared" si="168"/>
        <v>-376.59999999999854</v>
      </c>
      <c r="BQ60" s="43">
        <f t="shared" si="168"/>
        <v>2795.9800000000032</v>
      </c>
      <c r="BR60" s="410">
        <f t="shared" si="168"/>
        <v>13021.39</v>
      </c>
      <c r="BS60" s="433">
        <f t="shared" si="169"/>
        <v>8425.8300000000017</v>
      </c>
      <c r="BT60" s="43">
        <f t="shared" si="169"/>
        <v>15042.980000000003</v>
      </c>
      <c r="BU60" s="43">
        <f t="shared" si="169"/>
        <v>24428.18</v>
      </c>
      <c r="BV60" s="43">
        <f t="shared" si="169"/>
        <v>40139</v>
      </c>
      <c r="BW60" s="43">
        <f t="shared" si="169"/>
        <v>39085</v>
      </c>
      <c r="BX60" s="247">
        <f t="shared" si="169"/>
        <v>41293</v>
      </c>
      <c r="BY60" s="247">
        <f t="shared" si="169"/>
        <v>17491</v>
      </c>
      <c r="BZ60" s="247">
        <f t="shared" si="169"/>
        <v>34228</v>
      </c>
      <c r="CA60" s="273">
        <f t="shared" si="169"/>
        <v>30008</v>
      </c>
      <c r="CB60" s="273">
        <f t="shared" si="169"/>
        <v>28947</v>
      </c>
      <c r="CC60" s="273">
        <f t="shared" si="170"/>
        <v>8811</v>
      </c>
      <c r="CD60" s="390">
        <f t="shared" si="170"/>
        <v>23982</v>
      </c>
      <c r="CE60" s="359">
        <f t="shared" si="170"/>
        <v>30627</v>
      </c>
      <c r="CF60" s="273">
        <f t="shared" si="170"/>
        <v>17162</v>
      </c>
      <c r="CG60" s="273">
        <f t="shared" si="170"/>
        <v>698</v>
      </c>
      <c r="CH60" s="273">
        <f t="shared" si="170"/>
        <v>-17421</v>
      </c>
      <c r="CI60" s="273">
        <f t="shared" si="170"/>
        <v>-13701</v>
      </c>
      <c r="CJ60" s="273">
        <f t="shared" si="170"/>
        <v>-19212</v>
      </c>
      <c r="CK60" s="273">
        <f t="shared" si="170"/>
        <v>-19930</v>
      </c>
      <c r="CL60" s="273">
        <f t="shared" si="170"/>
        <v>-64298</v>
      </c>
      <c r="CM60" s="273">
        <f t="shared" si="171"/>
        <v>-36072</v>
      </c>
      <c r="CN60" s="273">
        <f t="shared" si="171"/>
        <v>-39950</v>
      </c>
      <c r="CO60" s="273">
        <f t="shared" si="171"/>
        <v>-24596</v>
      </c>
      <c r="CP60" s="390">
        <f t="shared" si="171"/>
        <v>-58612</v>
      </c>
      <c r="CQ60" s="390">
        <f t="shared" si="171"/>
        <v>-63831</v>
      </c>
      <c r="CR60" s="390">
        <f t="shared" si="171"/>
        <v>-54178</v>
      </c>
      <c r="CS60" s="350"/>
      <c r="CT60" s="63">
        <f>IF(ISERROR(GETPIVOTDATA("VALUE",'CSS WK pvt'!$I$2,"DT_FILE",CT$8,"CD_CO",CT$6,"TRIM_CAT",TRIM(B60),"TRIM_LINE",A58))=TRUE,0,GETPIVOTDATA("VALUE",'CSS WK pvt'!$I$2,"DT_FILE",CT$8,"CD_CO",CT$6,"TRIM_CAT",TRIM(B60),"TRIM_LINE",A58))</f>
        <v>32938</v>
      </c>
    </row>
    <row r="61" spans="1:98" s="37" customFormat="1" x14ac:dyDescent="0.3">
      <c r="A61" s="146"/>
      <c r="B61" s="38" t="s">
        <v>39</v>
      </c>
      <c r="C61" s="39">
        <v>7606.61</v>
      </c>
      <c r="D61" s="40">
        <v>4384.2700000000004</v>
      </c>
      <c r="E61" s="40">
        <v>8892.92</v>
      </c>
      <c r="F61" s="40">
        <v>6137.52</v>
      </c>
      <c r="G61" s="40">
        <v>6258.27</v>
      </c>
      <c r="H61" s="40">
        <v>5702.12</v>
      </c>
      <c r="I61" s="40">
        <v>4291.7</v>
      </c>
      <c r="J61" s="40">
        <v>11216.27</v>
      </c>
      <c r="K61" s="40">
        <v>6245.94</v>
      </c>
      <c r="L61" s="41">
        <v>6997.03</v>
      </c>
      <c r="M61" s="40">
        <v>10905.92</v>
      </c>
      <c r="N61" s="40">
        <v>4101.26</v>
      </c>
      <c r="O61" s="40">
        <v>6466.59</v>
      </c>
      <c r="P61" s="40">
        <v>19518</v>
      </c>
      <c r="Q61" s="40">
        <v>28001</v>
      </c>
      <c r="R61" s="40">
        <v>37110</v>
      </c>
      <c r="S61" s="40">
        <v>47579</v>
      </c>
      <c r="T61" s="40">
        <v>50045</v>
      </c>
      <c r="U61" s="204">
        <v>49441</v>
      </c>
      <c r="V61" s="204">
        <v>22073</v>
      </c>
      <c r="W61" s="204">
        <v>24567</v>
      </c>
      <c r="X61" s="41">
        <v>34897</v>
      </c>
      <c r="Y61" s="204">
        <v>40486</v>
      </c>
      <c r="Z61" s="204">
        <v>43801</v>
      </c>
      <c r="AA61" s="204">
        <v>44565</v>
      </c>
      <c r="AB61" s="204">
        <v>31311</v>
      </c>
      <c r="AC61" s="204">
        <v>29781</v>
      </c>
      <c r="AD61" s="204">
        <v>28890</v>
      </c>
      <c r="AE61" s="204">
        <v>29479</v>
      </c>
      <c r="AF61" s="204">
        <v>31258</v>
      </c>
      <c r="AG61" s="204">
        <v>21103</v>
      </c>
      <c r="AH61" s="204">
        <v>31568</v>
      </c>
      <c r="AI61" s="204">
        <v>37607</v>
      </c>
      <c r="AJ61" s="41">
        <v>17928</v>
      </c>
      <c r="AK61" s="297">
        <v>24618</v>
      </c>
      <c r="AL61" s="297">
        <v>20021</v>
      </c>
      <c r="AM61" s="297">
        <v>15032</v>
      </c>
      <c r="AN61" s="297">
        <v>18868</v>
      </c>
      <c r="AO61" s="297">
        <v>21910</v>
      </c>
      <c r="AP61" s="297">
        <v>20608</v>
      </c>
      <c r="AQ61" s="63">
        <v>8590</v>
      </c>
      <c r="AR61" s="297">
        <v>12009</v>
      </c>
      <c r="AS61" s="297">
        <v>7566</v>
      </c>
      <c r="AT61" s="297">
        <v>12411</v>
      </c>
      <c r="AU61" s="297">
        <v>13737</v>
      </c>
      <c r="AV61" s="314">
        <v>11095</v>
      </c>
      <c r="AW61" s="297">
        <v>11542</v>
      </c>
      <c r="AX61" s="297">
        <v>12117</v>
      </c>
      <c r="AY61" s="297"/>
      <c r="AZ61" s="297"/>
      <c r="BA61" s="297"/>
      <c r="BB61" s="297"/>
      <c r="BC61" s="63"/>
      <c r="BD61" s="297"/>
      <c r="BE61" s="297"/>
      <c r="BF61" s="297"/>
      <c r="BG61" s="297"/>
      <c r="BH61" s="314"/>
      <c r="BI61" s="42">
        <f t="shared" si="168"/>
        <v>-1140.0199999999995</v>
      </c>
      <c r="BJ61" s="43">
        <f t="shared" si="168"/>
        <v>15133.73</v>
      </c>
      <c r="BK61" s="43">
        <f t="shared" si="168"/>
        <v>19108.080000000002</v>
      </c>
      <c r="BL61" s="43">
        <f t="shared" si="168"/>
        <v>30972.48</v>
      </c>
      <c r="BM61" s="43">
        <f t="shared" si="168"/>
        <v>41320.729999999996</v>
      </c>
      <c r="BN61" s="43">
        <f t="shared" si="168"/>
        <v>44342.879999999997</v>
      </c>
      <c r="BO61" s="43">
        <f t="shared" si="168"/>
        <v>45149.3</v>
      </c>
      <c r="BP61" s="43">
        <f t="shared" si="168"/>
        <v>10856.73</v>
      </c>
      <c r="BQ61" s="43">
        <f t="shared" si="168"/>
        <v>18321.060000000001</v>
      </c>
      <c r="BR61" s="410">
        <f t="shared" si="168"/>
        <v>27899.97</v>
      </c>
      <c r="BS61" s="433">
        <f t="shared" si="169"/>
        <v>29580.080000000002</v>
      </c>
      <c r="BT61" s="43">
        <f t="shared" si="169"/>
        <v>39699.74</v>
      </c>
      <c r="BU61" s="43">
        <f t="shared" si="169"/>
        <v>38098.410000000003</v>
      </c>
      <c r="BV61" s="43">
        <f t="shared" si="169"/>
        <v>11793</v>
      </c>
      <c r="BW61" s="43">
        <f t="shared" si="169"/>
        <v>1780</v>
      </c>
      <c r="BX61" s="247">
        <f t="shared" si="169"/>
        <v>-8220</v>
      </c>
      <c r="BY61" s="247">
        <f t="shared" si="169"/>
        <v>-18100</v>
      </c>
      <c r="BZ61" s="247">
        <f t="shared" si="169"/>
        <v>-18787</v>
      </c>
      <c r="CA61" s="273">
        <f t="shared" si="169"/>
        <v>-28338</v>
      </c>
      <c r="CB61" s="273">
        <f t="shared" si="169"/>
        <v>9495</v>
      </c>
      <c r="CC61" s="273">
        <f t="shared" si="170"/>
        <v>13040</v>
      </c>
      <c r="CD61" s="390">
        <f t="shared" si="170"/>
        <v>-16969</v>
      </c>
      <c r="CE61" s="359">
        <f t="shared" si="170"/>
        <v>-15868</v>
      </c>
      <c r="CF61" s="273">
        <f t="shared" si="170"/>
        <v>-23780</v>
      </c>
      <c r="CG61" s="273">
        <f t="shared" si="170"/>
        <v>-29533</v>
      </c>
      <c r="CH61" s="273">
        <f t="shared" si="170"/>
        <v>-12443</v>
      </c>
      <c r="CI61" s="273">
        <f t="shared" si="170"/>
        <v>-7871</v>
      </c>
      <c r="CJ61" s="273">
        <f t="shared" si="170"/>
        <v>-8282</v>
      </c>
      <c r="CK61" s="273">
        <f t="shared" si="170"/>
        <v>-20889</v>
      </c>
      <c r="CL61" s="273">
        <f t="shared" si="170"/>
        <v>-19249</v>
      </c>
      <c r="CM61" s="273">
        <f t="shared" si="171"/>
        <v>-13537</v>
      </c>
      <c r="CN61" s="273">
        <f t="shared" si="171"/>
        <v>-19157</v>
      </c>
      <c r="CO61" s="273">
        <f t="shared" si="171"/>
        <v>-23870</v>
      </c>
      <c r="CP61" s="390">
        <f t="shared" si="171"/>
        <v>-6833</v>
      </c>
      <c r="CQ61" s="390">
        <f t="shared" si="171"/>
        <v>-13076</v>
      </c>
      <c r="CR61" s="390">
        <f t="shared" si="171"/>
        <v>-7904</v>
      </c>
      <c r="CS61" s="350"/>
      <c r="CT61" s="63">
        <f>IF(ISERROR(GETPIVOTDATA("VALUE",'CSS WK pvt'!$I$2,"DT_FILE",CT$8,"CD_CO",CT$6,"TRIM_CAT",TRIM(B61),"TRIM_LINE",A58))=TRUE,0,GETPIVOTDATA("VALUE",'CSS WK pvt'!$I$2,"DT_FILE",CT$8,"CD_CO",CT$6,"TRIM_CAT",TRIM(B61),"TRIM_LINE",A58))</f>
        <v>12117</v>
      </c>
    </row>
    <row r="62" spans="1:98" s="37" customFormat="1" x14ac:dyDescent="0.3">
      <c r="A62" s="146"/>
      <c r="B62" s="38" t="s">
        <v>40</v>
      </c>
      <c r="C62" s="39">
        <v>89.63</v>
      </c>
      <c r="D62" s="40">
        <v>97.17</v>
      </c>
      <c r="E62" s="40">
        <v>1559.46</v>
      </c>
      <c r="F62" s="40">
        <v>0.08</v>
      </c>
      <c r="G62" s="40">
        <v>0</v>
      </c>
      <c r="H62" s="40">
        <v>1338.4</v>
      </c>
      <c r="I62" s="40">
        <v>3479.8</v>
      </c>
      <c r="J62" s="40">
        <v>5055.1099999999997</v>
      </c>
      <c r="K62" s="40">
        <v>2617.2399999999998</v>
      </c>
      <c r="L62" s="41">
        <v>5156.59</v>
      </c>
      <c r="M62" s="40">
        <v>2516.91</v>
      </c>
      <c r="N62" s="40">
        <v>101.49</v>
      </c>
      <c r="O62" s="40">
        <v>3278.95</v>
      </c>
      <c r="P62" s="40">
        <v>9481</v>
      </c>
      <c r="Q62" s="40">
        <v>5223</v>
      </c>
      <c r="R62" s="40">
        <v>5608</v>
      </c>
      <c r="S62" s="40">
        <v>9264</v>
      </c>
      <c r="T62" s="40">
        <v>7448</v>
      </c>
      <c r="U62" s="204">
        <v>9081</v>
      </c>
      <c r="V62" s="204">
        <v>11261</v>
      </c>
      <c r="W62" s="204">
        <v>13802</v>
      </c>
      <c r="X62" s="41">
        <v>15115</v>
      </c>
      <c r="Y62" s="204">
        <v>16333</v>
      </c>
      <c r="Z62" s="204">
        <v>14387</v>
      </c>
      <c r="AA62" s="204">
        <v>3343</v>
      </c>
      <c r="AB62" s="204">
        <v>993</v>
      </c>
      <c r="AC62" s="204">
        <v>978</v>
      </c>
      <c r="AD62" s="204">
        <v>0</v>
      </c>
      <c r="AE62" s="204">
        <v>0</v>
      </c>
      <c r="AF62" s="204">
        <v>0</v>
      </c>
      <c r="AG62" s="204">
        <v>0</v>
      </c>
      <c r="AH62" s="204">
        <v>0</v>
      </c>
      <c r="AI62" s="204">
        <v>0</v>
      </c>
      <c r="AJ62" s="41">
        <v>322</v>
      </c>
      <c r="AK62" s="297">
        <v>1496</v>
      </c>
      <c r="AL62" s="297">
        <v>918</v>
      </c>
      <c r="AM62" s="297">
        <v>0</v>
      </c>
      <c r="AN62" s="297">
        <v>0</v>
      </c>
      <c r="AO62" s="297">
        <v>0</v>
      </c>
      <c r="AP62" s="297">
        <v>0</v>
      </c>
      <c r="AQ62" s="63">
        <v>0</v>
      </c>
      <c r="AR62" s="297">
        <v>0</v>
      </c>
      <c r="AS62" s="297">
        <v>4391</v>
      </c>
      <c r="AT62" s="297">
        <v>30</v>
      </c>
      <c r="AU62" s="297">
        <v>45</v>
      </c>
      <c r="AV62" s="314">
        <v>941</v>
      </c>
      <c r="AW62" s="297">
        <v>1454</v>
      </c>
      <c r="AX62" s="297">
        <v>3381</v>
      </c>
      <c r="AY62" s="297"/>
      <c r="AZ62" s="297"/>
      <c r="BA62" s="297"/>
      <c r="BB62" s="297"/>
      <c r="BC62" s="63"/>
      <c r="BD62" s="297"/>
      <c r="BE62" s="297"/>
      <c r="BF62" s="297"/>
      <c r="BG62" s="297"/>
      <c r="BH62" s="314"/>
      <c r="BI62" s="42">
        <f t="shared" si="168"/>
        <v>3189.3199999999997</v>
      </c>
      <c r="BJ62" s="43">
        <f t="shared" si="168"/>
        <v>9383.83</v>
      </c>
      <c r="BK62" s="43">
        <f t="shared" si="168"/>
        <v>3663.54</v>
      </c>
      <c r="BL62" s="43">
        <f t="shared" si="168"/>
        <v>5607.92</v>
      </c>
      <c r="BM62" s="43">
        <f t="shared" si="168"/>
        <v>9264</v>
      </c>
      <c r="BN62" s="43">
        <f t="shared" si="168"/>
        <v>6109.6</v>
      </c>
      <c r="BO62" s="43">
        <f t="shared" si="168"/>
        <v>5601.2</v>
      </c>
      <c r="BP62" s="43">
        <f t="shared" si="168"/>
        <v>6205.89</v>
      </c>
      <c r="BQ62" s="43">
        <f t="shared" si="168"/>
        <v>11184.76</v>
      </c>
      <c r="BR62" s="410">
        <f t="shared" si="168"/>
        <v>9958.41</v>
      </c>
      <c r="BS62" s="433">
        <f t="shared" si="169"/>
        <v>13816.09</v>
      </c>
      <c r="BT62" s="43">
        <f t="shared" si="169"/>
        <v>14285.51</v>
      </c>
      <c r="BU62" s="43">
        <f t="shared" si="169"/>
        <v>64.050000000000182</v>
      </c>
      <c r="BV62" s="43">
        <f t="shared" si="169"/>
        <v>-8488</v>
      </c>
      <c r="BW62" s="43">
        <f t="shared" si="169"/>
        <v>-4245</v>
      </c>
      <c r="BX62" s="247">
        <f t="shared" si="169"/>
        <v>-5608</v>
      </c>
      <c r="BY62" s="247">
        <f t="shared" si="169"/>
        <v>-9264</v>
      </c>
      <c r="BZ62" s="247">
        <f t="shared" si="169"/>
        <v>-7448</v>
      </c>
      <c r="CA62" s="273">
        <f t="shared" si="169"/>
        <v>-9081</v>
      </c>
      <c r="CB62" s="273">
        <f t="shared" si="169"/>
        <v>-11261</v>
      </c>
      <c r="CC62" s="273">
        <f t="shared" si="170"/>
        <v>-13802</v>
      </c>
      <c r="CD62" s="390">
        <f t="shared" si="170"/>
        <v>-14793</v>
      </c>
      <c r="CE62" s="359">
        <f t="shared" si="170"/>
        <v>-14837</v>
      </c>
      <c r="CF62" s="273">
        <f t="shared" si="170"/>
        <v>-13469</v>
      </c>
      <c r="CG62" s="273">
        <f t="shared" si="170"/>
        <v>-3343</v>
      </c>
      <c r="CH62" s="273">
        <f t="shared" si="170"/>
        <v>-993</v>
      </c>
      <c r="CI62" s="273">
        <f t="shared" si="170"/>
        <v>-978</v>
      </c>
      <c r="CJ62" s="273">
        <f t="shared" si="170"/>
        <v>0</v>
      </c>
      <c r="CK62" s="273">
        <f t="shared" si="170"/>
        <v>0</v>
      </c>
      <c r="CL62" s="273">
        <f t="shared" si="170"/>
        <v>0</v>
      </c>
      <c r="CM62" s="273">
        <f t="shared" si="171"/>
        <v>4391</v>
      </c>
      <c r="CN62" s="273">
        <f t="shared" si="171"/>
        <v>30</v>
      </c>
      <c r="CO62" s="273">
        <f t="shared" si="171"/>
        <v>45</v>
      </c>
      <c r="CP62" s="390">
        <f t="shared" si="171"/>
        <v>619</v>
      </c>
      <c r="CQ62" s="390">
        <f t="shared" si="171"/>
        <v>-42</v>
      </c>
      <c r="CR62" s="390">
        <f t="shared" si="171"/>
        <v>2463</v>
      </c>
      <c r="CS62" s="350"/>
      <c r="CT62" s="63">
        <f>IF(ISERROR(GETPIVOTDATA("VALUE",'CSS WK pvt'!$I$2,"DT_FILE",CT$8,"CD_CO",CT$6,"TRIM_CAT",TRIM(B62),"TRIM_LINE",A58))=TRUE,0,GETPIVOTDATA("VALUE",'CSS WK pvt'!$I$2,"DT_FILE",CT$8,"CD_CO",CT$6,"TRIM_CAT",TRIM(B62),"TRIM_LINE",A58))</f>
        <v>3381</v>
      </c>
    </row>
    <row r="63" spans="1:98" s="37" customFormat="1" x14ac:dyDescent="0.3">
      <c r="A63" s="146"/>
      <c r="B63" s="38" t="s">
        <v>41</v>
      </c>
      <c r="C63" s="39"/>
      <c r="D63" s="40"/>
      <c r="E63" s="40"/>
      <c r="F63" s="40"/>
      <c r="G63" s="40"/>
      <c r="H63" s="40"/>
      <c r="I63" s="40"/>
      <c r="J63" s="40"/>
      <c r="K63" s="40"/>
      <c r="L63" s="41"/>
      <c r="M63" s="40"/>
      <c r="N63" s="40"/>
      <c r="O63" s="40"/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204">
        <v>0</v>
      </c>
      <c r="V63" s="204">
        <v>0</v>
      </c>
      <c r="W63" s="204">
        <v>0</v>
      </c>
      <c r="X63" s="41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212</v>
      </c>
      <c r="AH63" s="204">
        <v>21332</v>
      </c>
      <c r="AI63" s="204">
        <v>9671</v>
      </c>
      <c r="AJ63" s="41">
        <v>421</v>
      </c>
      <c r="AK63" s="297">
        <v>3856</v>
      </c>
      <c r="AL63" s="297">
        <v>5742</v>
      </c>
      <c r="AM63" s="297">
        <v>7554</v>
      </c>
      <c r="AN63" s="297">
        <v>8537</v>
      </c>
      <c r="AO63" s="297">
        <v>17938</v>
      </c>
      <c r="AP63" s="297">
        <v>6306</v>
      </c>
      <c r="AQ63" s="63">
        <v>476</v>
      </c>
      <c r="AR63" s="297">
        <v>86</v>
      </c>
      <c r="AS63" s="297">
        <v>307</v>
      </c>
      <c r="AT63" s="297">
        <v>88</v>
      </c>
      <c r="AU63" s="297">
        <v>89</v>
      </c>
      <c r="AV63" s="314">
        <v>0</v>
      </c>
      <c r="AW63" s="297">
        <v>0</v>
      </c>
      <c r="AX63" s="297">
        <v>5526</v>
      </c>
      <c r="AY63" s="297"/>
      <c r="AZ63" s="297"/>
      <c r="BA63" s="297"/>
      <c r="BB63" s="297"/>
      <c r="BC63" s="63"/>
      <c r="BD63" s="297"/>
      <c r="BE63" s="297"/>
      <c r="BF63" s="297"/>
      <c r="BG63" s="297"/>
      <c r="BH63" s="314"/>
      <c r="BI63" s="42">
        <f t="shared" si="168"/>
        <v>0</v>
      </c>
      <c r="BJ63" s="43">
        <f t="shared" si="168"/>
        <v>0</v>
      </c>
      <c r="BK63" s="43">
        <f t="shared" si="168"/>
        <v>0</v>
      </c>
      <c r="BL63" s="43">
        <f t="shared" si="168"/>
        <v>0</v>
      </c>
      <c r="BM63" s="43">
        <f t="shared" si="168"/>
        <v>0</v>
      </c>
      <c r="BN63" s="43">
        <f t="shared" si="168"/>
        <v>0</v>
      </c>
      <c r="BO63" s="43">
        <f t="shared" si="168"/>
        <v>0</v>
      </c>
      <c r="BP63" s="43">
        <f t="shared" si="168"/>
        <v>0</v>
      </c>
      <c r="BQ63" s="43">
        <f t="shared" si="168"/>
        <v>0</v>
      </c>
      <c r="BR63" s="410">
        <f t="shared" si="168"/>
        <v>0</v>
      </c>
      <c r="BS63" s="433">
        <f t="shared" si="169"/>
        <v>0</v>
      </c>
      <c r="BT63" s="43">
        <f t="shared" si="169"/>
        <v>0</v>
      </c>
      <c r="BU63" s="43">
        <f t="shared" si="169"/>
        <v>0</v>
      </c>
      <c r="BV63" s="43">
        <f t="shared" si="169"/>
        <v>0</v>
      </c>
      <c r="BW63" s="43">
        <f t="shared" si="169"/>
        <v>0</v>
      </c>
      <c r="BX63" s="247">
        <f t="shared" si="169"/>
        <v>0</v>
      </c>
      <c r="BY63" s="247">
        <f t="shared" si="169"/>
        <v>0</v>
      </c>
      <c r="BZ63" s="247">
        <f t="shared" si="169"/>
        <v>0</v>
      </c>
      <c r="CA63" s="273">
        <f t="shared" si="169"/>
        <v>212</v>
      </c>
      <c r="CB63" s="273">
        <f t="shared" si="169"/>
        <v>21332</v>
      </c>
      <c r="CC63" s="273">
        <f t="shared" si="170"/>
        <v>9671</v>
      </c>
      <c r="CD63" s="390">
        <f t="shared" si="170"/>
        <v>421</v>
      </c>
      <c r="CE63" s="359">
        <f t="shared" si="170"/>
        <v>3856</v>
      </c>
      <c r="CF63" s="273">
        <f t="shared" si="170"/>
        <v>5742</v>
      </c>
      <c r="CG63" s="273">
        <f t="shared" si="170"/>
        <v>7554</v>
      </c>
      <c r="CH63" s="273">
        <f t="shared" si="170"/>
        <v>8537</v>
      </c>
      <c r="CI63" s="273">
        <f t="shared" si="170"/>
        <v>17938</v>
      </c>
      <c r="CJ63" s="273">
        <f t="shared" si="170"/>
        <v>6306</v>
      </c>
      <c r="CK63" s="273">
        <f t="shared" si="170"/>
        <v>476</v>
      </c>
      <c r="CL63" s="273">
        <f t="shared" si="170"/>
        <v>86</v>
      </c>
      <c r="CM63" s="273">
        <f t="shared" si="171"/>
        <v>95</v>
      </c>
      <c r="CN63" s="273">
        <f t="shared" si="171"/>
        <v>-21244</v>
      </c>
      <c r="CO63" s="273">
        <f t="shared" si="171"/>
        <v>-9582</v>
      </c>
      <c r="CP63" s="390">
        <f t="shared" si="171"/>
        <v>-421</v>
      </c>
      <c r="CQ63" s="390">
        <f t="shared" si="171"/>
        <v>-3856</v>
      </c>
      <c r="CR63" s="390">
        <f t="shared" si="171"/>
        <v>-216</v>
      </c>
      <c r="CS63" s="350"/>
      <c r="CT63" s="63">
        <f>IF(ISERROR(GETPIVOTDATA("VALUE",'CSS WK pvt'!$I$2,"DT_FILE",CT$8,"CD_CO",CT$6,"TRIM_CAT",TRIM(B63),"TRIM_LINE",A58))=TRUE,0,GETPIVOTDATA("VALUE",'CSS WK pvt'!$I$2,"DT_FILE",CT$8,"CD_CO",CT$6,"TRIM_CAT",TRIM(B63),"TRIM_LINE",A58))</f>
        <v>5526</v>
      </c>
    </row>
    <row r="64" spans="1:98" s="130" customFormat="1" x14ac:dyDescent="0.3">
      <c r="A64" s="147"/>
      <c r="B64" s="38" t="s">
        <v>42</v>
      </c>
      <c r="C64" s="140">
        <f t="shared" ref="C64:Q64" si="172">SUM(C59:C63)</f>
        <v>295759.62</v>
      </c>
      <c r="D64" s="141">
        <f t="shared" si="172"/>
        <v>314561.91999999998</v>
      </c>
      <c r="E64" s="141">
        <f t="shared" si="172"/>
        <v>331115.20999999996</v>
      </c>
      <c r="F64" s="141">
        <f t="shared" si="172"/>
        <v>327583.40000000002</v>
      </c>
      <c r="G64" s="141">
        <f t="shared" si="172"/>
        <v>336588.27</v>
      </c>
      <c r="H64" s="141">
        <f t="shared" si="172"/>
        <v>311218.7</v>
      </c>
      <c r="I64" s="141">
        <f t="shared" si="172"/>
        <v>311601.70999999996</v>
      </c>
      <c r="J64" s="141">
        <f t="shared" si="172"/>
        <v>322677.63</v>
      </c>
      <c r="K64" s="141">
        <f t="shared" si="172"/>
        <v>347190.84</v>
      </c>
      <c r="L64" s="142">
        <f t="shared" si="172"/>
        <v>362154.71</v>
      </c>
      <c r="M64" s="141">
        <f t="shared" si="172"/>
        <v>382136.92999999993</v>
      </c>
      <c r="N64" s="141">
        <f t="shared" si="172"/>
        <v>361295.79000000004</v>
      </c>
      <c r="O64" s="141">
        <f t="shared" si="172"/>
        <v>406217.32000000007</v>
      </c>
      <c r="P64" s="141">
        <f t="shared" si="172"/>
        <v>490615</v>
      </c>
      <c r="Q64" s="141">
        <f t="shared" si="172"/>
        <v>570082</v>
      </c>
      <c r="R64" s="141">
        <v>643929</v>
      </c>
      <c r="S64" s="141">
        <v>713107</v>
      </c>
      <c r="T64" s="141">
        <v>701307</v>
      </c>
      <c r="U64" s="205">
        <v>734512</v>
      </c>
      <c r="V64" s="205">
        <v>725834</v>
      </c>
      <c r="W64" s="205">
        <f>SUM(W59+W60+W61+W62+W63)</f>
        <v>811424</v>
      </c>
      <c r="X64" s="142">
        <f>SUM(X59+X60+X61+X62+X63)</f>
        <v>883510</v>
      </c>
      <c r="Y64" s="205">
        <v>913790</v>
      </c>
      <c r="Z64" s="205">
        <v>908211</v>
      </c>
      <c r="AA64" s="205">
        <v>940990</v>
      </c>
      <c r="AB64" s="205">
        <v>928987</v>
      </c>
      <c r="AC64" s="205">
        <v>953716</v>
      </c>
      <c r="AD64" s="205">
        <v>956374</v>
      </c>
      <c r="AE64" s="205">
        <v>925910</v>
      </c>
      <c r="AF64" s="205">
        <v>804766</v>
      </c>
      <c r="AG64" s="205">
        <v>704759</v>
      </c>
      <c r="AH64" s="205">
        <v>707296</v>
      </c>
      <c r="AI64" s="205">
        <v>720632</v>
      </c>
      <c r="AJ64" s="142">
        <v>674400</v>
      </c>
      <c r="AK64" s="298">
        <v>697087</v>
      </c>
      <c r="AL64" s="298">
        <v>671209</v>
      </c>
      <c r="AM64" s="298">
        <v>685378</v>
      </c>
      <c r="AN64" s="298">
        <v>662028</v>
      </c>
      <c r="AO64" s="298">
        <v>679695</v>
      </c>
      <c r="AP64" s="298">
        <v>632174</v>
      </c>
      <c r="AQ64" s="44">
        <v>555930</v>
      </c>
      <c r="AR64" s="298">
        <v>543029</v>
      </c>
      <c r="AS64" s="298">
        <v>530373</v>
      </c>
      <c r="AT64" s="298">
        <v>526593</v>
      </c>
      <c r="AU64" s="298">
        <v>528629</v>
      </c>
      <c r="AV64" s="315">
        <v>533854</v>
      </c>
      <c r="AW64" s="298">
        <v>514142</v>
      </c>
      <c r="AX64" s="298">
        <v>496495</v>
      </c>
      <c r="AY64" s="298"/>
      <c r="AZ64" s="298"/>
      <c r="BA64" s="298"/>
      <c r="BB64" s="298"/>
      <c r="BC64" s="44"/>
      <c r="BD64" s="298"/>
      <c r="BE64" s="298"/>
      <c r="BF64" s="298"/>
      <c r="BG64" s="298"/>
      <c r="BH64" s="315"/>
      <c r="BI64" s="44">
        <f t="shared" ref="BI64:BM64" si="173">SUM(BI59:BI63)</f>
        <v>110457.70000000001</v>
      </c>
      <c r="BJ64" s="143">
        <f t="shared" si="173"/>
        <v>176053.08000000002</v>
      </c>
      <c r="BK64" s="143">
        <f t="shared" si="173"/>
        <v>238966.79</v>
      </c>
      <c r="BL64" s="143">
        <f t="shared" si="173"/>
        <v>316345.59999999998</v>
      </c>
      <c r="BM64" s="143">
        <f t="shared" si="173"/>
        <v>376518.73</v>
      </c>
      <c r="BN64" s="143">
        <f t="shared" ref="BN64:BV64" si="174">SUM(BN59:BN63)</f>
        <v>390088.30000000005</v>
      </c>
      <c r="BO64" s="143">
        <f t="shared" si="174"/>
        <v>422910.29000000004</v>
      </c>
      <c r="BP64" s="143">
        <f t="shared" si="174"/>
        <v>403156.37</v>
      </c>
      <c r="BQ64" s="143">
        <f t="shared" si="174"/>
        <v>464233.16</v>
      </c>
      <c r="BR64" s="411">
        <f t="shared" si="174"/>
        <v>521355.29</v>
      </c>
      <c r="BS64" s="434">
        <f t="shared" si="174"/>
        <v>531653.07000000007</v>
      </c>
      <c r="BT64" s="143">
        <f t="shared" si="174"/>
        <v>546915.21</v>
      </c>
      <c r="BU64" s="143">
        <f t="shared" si="174"/>
        <v>534772.68000000005</v>
      </c>
      <c r="BV64" s="143">
        <f t="shared" si="174"/>
        <v>438372</v>
      </c>
      <c r="BW64" s="143">
        <f t="shared" ref="BW64:BX64" si="175">SUM(BW59:BW63)</f>
        <v>383634</v>
      </c>
      <c r="BX64" s="248">
        <f t="shared" si="175"/>
        <v>312445</v>
      </c>
      <c r="BY64" s="248">
        <f t="shared" ref="BY64" si="176">SUM(BY59:BY63)</f>
        <v>212803</v>
      </c>
      <c r="BZ64" s="248">
        <f t="shared" ref="BZ64:CA64" si="177">SUM(BZ59:BZ63)</f>
        <v>103459</v>
      </c>
      <c r="CA64" s="274">
        <f t="shared" si="177"/>
        <v>-29753</v>
      </c>
      <c r="CB64" s="274">
        <f t="shared" ref="CB64:CC64" si="178">SUM(CB59:CB63)</f>
        <v>-18538</v>
      </c>
      <c r="CC64" s="274">
        <f t="shared" si="178"/>
        <v>-90792</v>
      </c>
      <c r="CD64" s="391">
        <f t="shared" ref="CD64:CE64" si="179">SUM(CD59:CD63)</f>
        <v>-209110</v>
      </c>
      <c r="CE64" s="360">
        <f t="shared" si="179"/>
        <v>-216703</v>
      </c>
      <c r="CF64" s="274">
        <f t="shared" ref="CF64" si="180">SUM(CF59:CF63)</f>
        <v>-237002</v>
      </c>
      <c r="CG64" s="274">
        <f t="shared" ref="CG64" si="181">SUM(CG59:CG63)</f>
        <v>-255612</v>
      </c>
      <c r="CH64" s="274">
        <f t="shared" ref="CH64" si="182">SUM(CH59:CH63)</f>
        <v>-266959</v>
      </c>
      <c r="CI64" s="274">
        <f t="shared" ref="CI64" si="183">SUM(CI59:CI63)</f>
        <v>-274021</v>
      </c>
      <c r="CJ64" s="274">
        <f t="shared" ref="CJ64" si="184">SUM(CJ59:CJ63)</f>
        <v>-324200</v>
      </c>
      <c r="CK64" s="274">
        <f t="shared" ref="CK64" si="185">SUM(CK59:CK63)</f>
        <v>-369980</v>
      </c>
      <c r="CL64" s="274">
        <f t="shared" ref="CL64" si="186">SUM(CL59:CL63)</f>
        <v>-261737</v>
      </c>
      <c r="CM64" s="274">
        <f t="shared" ref="CM64" si="187">SUM(CM59:CM63)</f>
        <v>-174386</v>
      </c>
      <c r="CN64" s="274">
        <f t="shared" ref="CN64" si="188">SUM(CN59:CN63)</f>
        <v>-180703</v>
      </c>
      <c r="CO64" s="274">
        <f t="shared" ref="CO64" si="189">SUM(CO59:CO63)</f>
        <v>-192003</v>
      </c>
      <c r="CP64" s="391">
        <f t="shared" ref="CP64" si="190">SUM(CP59:CP63)</f>
        <v>-140546</v>
      </c>
      <c r="CQ64" s="391">
        <f t="shared" ref="CQ64:CR64" si="191">SUM(CQ59:CQ63)</f>
        <v>-182945</v>
      </c>
      <c r="CR64" s="391">
        <f t="shared" si="191"/>
        <v>-174714</v>
      </c>
      <c r="CS64" s="351"/>
      <c r="CT64" s="44">
        <f>SUM(CT59:CT63)</f>
        <v>496495</v>
      </c>
    </row>
    <row r="65" spans="1:98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6"/>
      <c r="V65" s="206"/>
      <c r="W65" s="206"/>
      <c r="X65" s="48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48"/>
      <c r="AK65" s="299"/>
      <c r="AL65" s="299"/>
      <c r="AM65" s="299"/>
      <c r="AN65" s="299"/>
      <c r="AO65" s="299"/>
      <c r="AP65" s="299"/>
      <c r="AQ65" s="49"/>
      <c r="AR65" s="299"/>
      <c r="AS65" s="299"/>
      <c r="AT65" s="299"/>
      <c r="AU65" s="299"/>
      <c r="AV65" s="316"/>
      <c r="AW65" s="299"/>
      <c r="AX65" s="299"/>
      <c r="AY65" s="299"/>
      <c r="AZ65" s="299"/>
      <c r="BA65" s="299"/>
      <c r="BB65" s="299"/>
      <c r="BC65" s="49"/>
      <c r="BD65" s="299"/>
      <c r="BE65" s="299"/>
      <c r="BF65" s="299"/>
      <c r="BG65" s="299"/>
      <c r="BH65" s="316"/>
      <c r="BI65" s="49"/>
      <c r="BJ65" s="50"/>
      <c r="BK65" s="50"/>
      <c r="BL65" s="50"/>
      <c r="BM65" s="50"/>
      <c r="BN65" s="50"/>
      <c r="BO65" s="50"/>
      <c r="BP65" s="50"/>
      <c r="BQ65" s="50"/>
      <c r="BR65" s="412"/>
      <c r="BS65" s="435"/>
      <c r="BT65" s="50"/>
      <c r="BU65" s="50"/>
      <c r="BV65" s="50"/>
      <c r="BW65" s="50"/>
      <c r="BX65" s="249"/>
      <c r="BY65" s="249"/>
      <c r="BZ65" s="249"/>
      <c r="CA65" s="275"/>
      <c r="CB65" s="275"/>
      <c r="CC65" s="275"/>
      <c r="CD65" s="392"/>
      <c r="CE65" s="361"/>
      <c r="CF65" s="275"/>
      <c r="CG65" s="275"/>
      <c r="CH65" s="275"/>
      <c r="CI65" s="275"/>
      <c r="CJ65" s="275"/>
      <c r="CK65" s="275"/>
      <c r="CL65" s="275"/>
      <c r="CM65" s="275"/>
      <c r="CN65" s="275"/>
      <c r="CO65" s="275"/>
      <c r="CP65" s="392"/>
      <c r="CQ65" s="392"/>
      <c r="CR65" s="392"/>
      <c r="CS65" s="350"/>
      <c r="CT65" s="49"/>
    </row>
    <row r="66" spans="1:98" s="37" customFormat="1" x14ac:dyDescent="0.3">
      <c r="A66" s="146"/>
      <c r="B66" s="38" t="s">
        <v>37</v>
      </c>
      <c r="C66" s="39">
        <v>493022.56</v>
      </c>
      <c r="D66" s="40">
        <v>517321.32</v>
      </c>
      <c r="E66" s="40">
        <v>525402.15</v>
      </c>
      <c r="F66" s="40">
        <v>448898.43</v>
      </c>
      <c r="G66" s="40">
        <v>480194.19</v>
      </c>
      <c r="H66" s="40">
        <v>435941.36</v>
      </c>
      <c r="I66" s="40">
        <v>527229.75</v>
      </c>
      <c r="J66" s="40">
        <v>540075.62</v>
      </c>
      <c r="K66" s="40">
        <v>542723.25</v>
      </c>
      <c r="L66" s="41">
        <v>548230.72</v>
      </c>
      <c r="M66" s="40">
        <v>600662.03</v>
      </c>
      <c r="N66" s="40">
        <v>583571.18000000005</v>
      </c>
      <c r="O66" s="40">
        <v>687751.7</v>
      </c>
      <c r="P66" s="40">
        <v>832996</v>
      </c>
      <c r="Q66" s="40">
        <v>877252</v>
      </c>
      <c r="R66" s="40">
        <v>903308</v>
      </c>
      <c r="S66" s="40">
        <v>959971</v>
      </c>
      <c r="T66" s="40">
        <v>951128</v>
      </c>
      <c r="U66" s="204">
        <v>1120391</v>
      </c>
      <c r="V66" s="204">
        <v>1163640</v>
      </c>
      <c r="W66" s="204">
        <v>1192277</v>
      </c>
      <c r="X66" s="41">
        <v>1145245</v>
      </c>
      <c r="Y66" s="204">
        <v>1168981</v>
      </c>
      <c r="Z66" s="204">
        <v>1218467</v>
      </c>
      <c r="AA66" s="204">
        <v>1251462</v>
      </c>
      <c r="AB66" s="204">
        <v>1241159</v>
      </c>
      <c r="AC66" s="204">
        <v>1174064</v>
      </c>
      <c r="AD66" s="204">
        <v>1110130</v>
      </c>
      <c r="AE66" s="204">
        <v>1113894</v>
      </c>
      <c r="AF66" s="204">
        <v>976871</v>
      </c>
      <c r="AG66" s="204">
        <v>959021</v>
      </c>
      <c r="AH66" s="204">
        <v>1004098</v>
      </c>
      <c r="AI66" s="204">
        <v>962825</v>
      </c>
      <c r="AJ66" s="41">
        <v>859087</v>
      </c>
      <c r="AK66" s="297">
        <v>909084</v>
      </c>
      <c r="AL66" s="297">
        <v>884473</v>
      </c>
      <c r="AM66" s="297">
        <v>945007</v>
      </c>
      <c r="AN66" s="297">
        <v>866030</v>
      </c>
      <c r="AO66" s="297">
        <v>829401</v>
      </c>
      <c r="AP66" s="297">
        <v>764934</v>
      </c>
      <c r="AQ66" s="63">
        <v>757081</v>
      </c>
      <c r="AR66" s="297">
        <v>729227</v>
      </c>
      <c r="AS66" s="297">
        <v>805057</v>
      </c>
      <c r="AT66" s="297">
        <v>828351</v>
      </c>
      <c r="AU66" s="297">
        <v>759035</v>
      </c>
      <c r="AV66" s="314">
        <v>742761</v>
      </c>
      <c r="AW66" s="297">
        <v>739905</v>
      </c>
      <c r="AX66" s="297">
        <v>862900</v>
      </c>
      <c r="AY66" s="297"/>
      <c r="AZ66" s="297"/>
      <c r="BA66" s="297"/>
      <c r="BB66" s="297"/>
      <c r="BC66" s="63"/>
      <c r="BD66" s="297"/>
      <c r="BE66" s="297"/>
      <c r="BF66" s="297"/>
      <c r="BG66" s="297"/>
      <c r="BH66" s="314"/>
      <c r="BI66" s="42">
        <f t="shared" ref="BI66:BR70" si="192">O66-C66</f>
        <v>194729.13999999996</v>
      </c>
      <c r="BJ66" s="43">
        <f t="shared" si="192"/>
        <v>315674.68</v>
      </c>
      <c r="BK66" s="43">
        <f t="shared" si="192"/>
        <v>351849.85</v>
      </c>
      <c r="BL66" s="43">
        <f t="shared" si="192"/>
        <v>454409.57</v>
      </c>
      <c r="BM66" s="43">
        <f t="shared" si="192"/>
        <v>479776.81</v>
      </c>
      <c r="BN66" s="43">
        <f t="shared" si="192"/>
        <v>515186.64</v>
      </c>
      <c r="BO66" s="43">
        <f t="shared" si="192"/>
        <v>593161.25</v>
      </c>
      <c r="BP66" s="43">
        <f t="shared" si="192"/>
        <v>623564.38</v>
      </c>
      <c r="BQ66" s="43">
        <f t="shared" si="192"/>
        <v>649553.75</v>
      </c>
      <c r="BR66" s="410">
        <f t="shared" si="192"/>
        <v>597014.28</v>
      </c>
      <c r="BS66" s="433">
        <f t="shared" ref="BS66:CB70" si="193">Y66-M66</f>
        <v>568318.97</v>
      </c>
      <c r="BT66" s="43">
        <f t="shared" si="193"/>
        <v>634895.81999999995</v>
      </c>
      <c r="BU66" s="43">
        <f t="shared" si="193"/>
        <v>563710.30000000005</v>
      </c>
      <c r="BV66" s="43">
        <f t="shared" si="193"/>
        <v>408163</v>
      </c>
      <c r="BW66" s="43">
        <f t="shared" si="193"/>
        <v>296812</v>
      </c>
      <c r="BX66" s="247">
        <f t="shared" si="193"/>
        <v>206822</v>
      </c>
      <c r="BY66" s="247">
        <f t="shared" si="193"/>
        <v>153923</v>
      </c>
      <c r="BZ66" s="247">
        <f t="shared" si="193"/>
        <v>25743</v>
      </c>
      <c r="CA66" s="273">
        <f t="shared" si="193"/>
        <v>-161370</v>
      </c>
      <c r="CB66" s="273">
        <f t="shared" si="193"/>
        <v>-159542</v>
      </c>
      <c r="CC66" s="273">
        <f t="shared" ref="CC66:CL70" si="194">AI66-W66</f>
        <v>-229452</v>
      </c>
      <c r="CD66" s="390">
        <f t="shared" si="194"/>
        <v>-286158</v>
      </c>
      <c r="CE66" s="359">
        <f t="shared" si="194"/>
        <v>-259897</v>
      </c>
      <c r="CF66" s="273">
        <f t="shared" si="194"/>
        <v>-333994</v>
      </c>
      <c r="CG66" s="273">
        <f t="shared" si="194"/>
        <v>-306455</v>
      </c>
      <c r="CH66" s="273">
        <f t="shared" si="194"/>
        <v>-375129</v>
      </c>
      <c r="CI66" s="273">
        <f t="shared" si="194"/>
        <v>-344663</v>
      </c>
      <c r="CJ66" s="273">
        <f t="shared" si="194"/>
        <v>-345196</v>
      </c>
      <c r="CK66" s="273">
        <f t="shared" si="194"/>
        <v>-356813</v>
      </c>
      <c r="CL66" s="273">
        <f t="shared" si="194"/>
        <v>-247644</v>
      </c>
      <c r="CM66" s="273">
        <f t="shared" ref="CM66:CR70" si="195">AS66-AG66</f>
        <v>-153964</v>
      </c>
      <c r="CN66" s="273">
        <f t="shared" si="195"/>
        <v>-175747</v>
      </c>
      <c r="CO66" s="273">
        <f t="shared" si="195"/>
        <v>-203790</v>
      </c>
      <c r="CP66" s="390">
        <f t="shared" si="195"/>
        <v>-116326</v>
      </c>
      <c r="CQ66" s="390">
        <f t="shared" si="195"/>
        <v>-169179</v>
      </c>
      <c r="CR66" s="390">
        <f t="shared" si="195"/>
        <v>-21573</v>
      </c>
      <c r="CS66" s="350"/>
      <c r="CT66" s="63">
        <f>IF(ISERROR(GETPIVOTDATA("VALUE",'CSS WK pvt'!$I$2,"DT_FILE",CT$8,"CD_CO",CT$6,"TRIM_CAT",TRIM(B66),"TRIM_LINE",A65))=TRUE,0,GETPIVOTDATA("VALUE",'CSS WK pvt'!$I$2,"DT_FILE",CT$8,"CD_CO",CT$6,"TRIM_CAT",TRIM(B66),"TRIM_LINE",A65))</f>
        <v>862900</v>
      </c>
    </row>
    <row r="67" spans="1:98" s="37" customFormat="1" x14ac:dyDescent="0.3">
      <c r="A67" s="146"/>
      <c r="B67" s="38" t="s">
        <v>38</v>
      </c>
      <c r="C67" s="39">
        <v>72384.009999999995</v>
      </c>
      <c r="D67" s="40">
        <v>71025.97</v>
      </c>
      <c r="E67" s="40">
        <v>71888.23</v>
      </c>
      <c r="F67" s="40">
        <v>68120.87</v>
      </c>
      <c r="G67" s="40">
        <v>67227.91</v>
      </c>
      <c r="H67" s="40">
        <v>66591.66</v>
      </c>
      <c r="I67" s="40">
        <v>65653.649999999994</v>
      </c>
      <c r="J67" s="40">
        <v>63542.47</v>
      </c>
      <c r="K67" s="40">
        <v>62782.6</v>
      </c>
      <c r="L67" s="41">
        <v>63923.67</v>
      </c>
      <c r="M67" s="40">
        <v>64588.61</v>
      </c>
      <c r="N67" s="40">
        <v>64731.86</v>
      </c>
      <c r="O67" s="40">
        <v>68576.92</v>
      </c>
      <c r="P67" s="40">
        <v>71717</v>
      </c>
      <c r="Q67" s="40">
        <v>77183</v>
      </c>
      <c r="R67" s="40">
        <v>79439</v>
      </c>
      <c r="S67" s="40">
        <v>89023</v>
      </c>
      <c r="T67" s="40">
        <v>87490</v>
      </c>
      <c r="U67" s="204">
        <v>80253</v>
      </c>
      <c r="V67" s="204">
        <v>64166</v>
      </c>
      <c r="W67" s="204">
        <v>66787</v>
      </c>
      <c r="X67" s="41">
        <v>76869</v>
      </c>
      <c r="Y67" s="204">
        <v>72574</v>
      </c>
      <c r="Z67" s="204">
        <v>89075</v>
      </c>
      <c r="AA67" s="204">
        <v>101638</v>
      </c>
      <c r="AB67" s="204">
        <v>124577</v>
      </c>
      <c r="AC67" s="204">
        <v>124812</v>
      </c>
      <c r="AD67" s="204">
        <v>125060</v>
      </c>
      <c r="AE67" s="204">
        <v>108248</v>
      </c>
      <c r="AF67" s="204">
        <v>123906</v>
      </c>
      <c r="AG67" s="204">
        <v>111533</v>
      </c>
      <c r="AH67" s="204">
        <v>94818</v>
      </c>
      <c r="AI67" s="204">
        <v>80510</v>
      </c>
      <c r="AJ67" s="41">
        <v>108328</v>
      </c>
      <c r="AK67" s="297">
        <v>107243</v>
      </c>
      <c r="AL67" s="297">
        <v>101675</v>
      </c>
      <c r="AM67" s="297">
        <v>98117</v>
      </c>
      <c r="AN67" s="297">
        <v>99414</v>
      </c>
      <c r="AO67" s="297">
        <v>105663</v>
      </c>
      <c r="AP67" s="297">
        <v>104586</v>
      </c>
      <c r="AQ67" s="63">
        <v>86254</v>
      </c>
      <c r="AR67" s="297">
        <v>54046</v>
      </c>
      <c r="AS67" s="297">
        <v>73087</v>
      </c>
      <c r="AT67" s="297">
        <v>52720</v>
      </c>
      <c r="AU67" s="297">
        <v>50151</v>
      </c>
      <c r="AV67" s="314">
        <v>42391</v>
      </c>
      <c r="AW67" s="297">
        <v>41921</v>
      </c>
      <c r="AX67" s="297">
        <v>53227</v>
      </c>
      <c r="AY67" s="297"/>
      <c r="AZ67" s="297"/>
      <c r="BA67" s="297"/>
      <c r="BB67" s="297"/>
      <c r="BC67" s="63"/>
      <c r="BD67" s="297"/>
      <c r="BE67" s="297"/>
      <c r="BF67" s="297"/>
      <c r="BG67" s="297"/>
      <c r="BH67" s="314"/>
      <c r="BI67" s="42">
        <f t="shared" si="192"/>
        <v>-3807.0899999999965</v>
      </c>
      <c r="BJ67" s="43">
        <f t="shared" si="192"/>
        <v>691.02999999999884</v>
      </c>
      <c r="BK67" s="43">
        <f t="shared" si="192"/>
        <v>5294.7700000000041</v>
      </c>
      <c r="BL67" s="43">
        <f t="shared" si="192"/>
        <v>11318.130000000005</v>
      </c>
      <c r="BM67" s="43">
        <f t="shared" si="192"/>
        <v>21795.089999999997</v>
      </c>
      <c r="BN67" s="43">
        <f t="shared" si="192"/>
        <v>20898.339999999997</v>
      </c>
      <c r="BO67" s="43">
        <f t="shared" si="192"/>
        <v>14599.350000000006</v>
      </c>
      <c r="BP67" s="43">
        <f t="shared" si="192"/>
        <v>623.52999999999884</v>
      </c>
      <c r="BQ67" s="43">
        <f t="shared" si="192"/>
        <v>4004.4000000000015</v>
      </c>
      <c r="BR67" s="410">
        <f t="shared" si="192"/>
        <v>12945.330000000002</v>
      </c>
      <c r="BS67" s="433">
        <f t="shared" si="193"/>
        <v>7985.3899999999994</v>
      </c>
      <c r="BT67" s="43">
        <f t="shared" si="193"/>
        <v>24343.14</v>
      </c>
      <c r="BU67" s="43">
        <f t="shared" si="193"/>
        <v>33061.08</v>
      </c>
      <c r="BV67" s="43">
        <f t="shared" si="193"/>
        <v>52860</v>
      </c>
      <c r="BW67" s="43">
        <f t="shared" si="193"/>
        <v>47629</v>
      </c>
      <c r="BX67" s="247">
        <f t="shared" si="193"/>
        <v>45621</v>
      </c>
      <c r="BY67" s="247">
        <f t="shared" si="193"/>
        <v>19225</v>
      </c>
      <c r="BZ67" s="247">
        <f t="shared" si="193"/>
        <v>36416</v>
      </c>
      <c r="CA67" s="273">
        <f t="shared" si="193"/>
        <v>31280</v>
      </c>
      <c r="CB67" s="273">
        <f t="shared" si="193"/>
        <v>30652</v>
      </c>
      <c r="CC67" s="273">
        <f t="shared" si="194"/>
        <v>13723</v>
      </c>
      <c r="CD67" s="390">
        <f t="shared" si="194"/>
        <v>31459</v>
      </c>
      <c r="CE67" s="359">
        <f t="shared" si="194"/>
        <v>34669</v>
      </c>
      <c r="CF67" s="273">
        <f t="shared" si="194"/>
        <v>12600</v>
      </c>
      <c r="CG67" s="273">
        <f t="shared" si="194"/>
        <v>-3521</v>
      </c>
      <c r="CH67" s="273">
        <f t="shared" si="194"/>
        <v>-25163</v>
      </c>
      <c r="CI67" s="273">
        <f t="shared" si="194"/>
        <v>-19149</v>
      </c>
      <c r="CJ67" s="273">
        <f t="shared" si="194"/>
        <v>-20474</v>
      </c>
      <c r="CK67" s="273">
        <f t="shared" si="194"/>
        <v>-21994</v>
      </c>
      <c r="CL67" s="273">
        <f t="shared" si="194"/>
        <v>-69860</v>
      </c>
      <c r="CM67" s="273">
        <f t="shared" si="195"/>
        <v>-38446</v>
      </c>
      <c r="CN67" s="273">
        <f t="shared" si="195"/>
        <v>-42098</v>
      </c>
      <c r="CO67" s="273">
        <f t="shared" si="195"/>
        <v>-30359</v>
      </c>
      <c r="CP67" s="390">
        <f t="shared" si="195"/>
        <v>-65937</v>
      </c>
      <c r="CQ67" s="390">
        <f t="shared" si="195"/>
        <v>-65322</v>
      </c>
      <c r="CR67" s="390">
        <f t="shared" si="195"/>
        <v>-48448</v>
      </c>
      <c r="CS67" s="350"/>
      <c r="CT67" s="63">
        <f>IF(ISERROR(GETPIVOTDATA("VALUE",'CSS WK pvt'!$I$2,"DT_FILE",CT$8,"CD_CO",CT$6,"TRIM_CAT",TRIM(B67),"TRIM_LINE",A65))=TRUE,0,GETPIVOTDATA("VALUE",'CSS WK pvt'!$I$2,"DT_FILE",CT$8,"CD_CO",CT$6,"TRIM_CAT",TRIM(B67),"TRIM_LINE",A65))</f>
        <v>53227</v>
      </c>
    </row>
    <row r="68" spans="1:98" s="37" customFormat="1" x14ac:dyDescent="0.3">
      <c r="A68" s="146"/>
      <c r="B68" s="38" t="s">
        <v>39</v>
      </c>
      <c r="C68" s="39">
        <v>56640.61</v>
      </c>
      <c r="D68" s="40">
        <v>45022.16</v>
      </c>
      <c r="E68" s="40">
        <v>48375.48</v>
      </c>
      <c r="F68" s="40">
        <v>35837.57</v>
      </c>
      <c r="G68" s="40">
        <v>31496.18</v>
      </c>
      <c r="H68" s="40">
        <v>33560.480000000003</v>
      </c>
      <c r="I68" s="40">
        <v>54668.27</v>
      </c>
      <c r="J68" s="40">
        <v>77119.41</v>
      </c>
      <c r="K68" s="40">
        <v>87931.46</v>
      </c>
      <c r="L68" s="41">
        <v>67644.87</v>
      </c>
      <c r="M68" s="40">
        <v>67731.509999999995</v>
      </c>
      <c r="N68" s="40">
        <v>64818.55</v>
      </c>
      <c r="O68" s="40">
        <v>60024.37</v>
      </c>
      <c r="P68" s="40">
        <v>131479</v>
      </c>
      <c r="Q68" s="40">
        <v>116493</v>
      </c>
      <c r="R68" s="40">
        <v>87838</v>
      </c>
      <c r="S68" s="40">
        <v>140632</v>
      </c>
      <c r="T68" s="40">
        <v>86907</v>
      </c>
      <c r="U68" s="204">
        <v>93820</v>
      </c>
      <c r="V68" s="204">
        <v>103513</v>
      </c>
      <c r="W68" s="204">
        <v>121849</v>
      </c>
      <c r="X68" s="41">
        <v>95086</v>
      </c>
      <c r="Y68" s="204">
        <v>91945</v>
      </c>
      <c r="Z68" s="204">
        <v>114423</v>
      </c>
      <c r="AA68" s="204">
        <v>82421</v>
      </c>
      <c r="AB68" s="204">
        <v>82534</v>
      </c>
      <c r="AC68" s="204">
        <v>60844</v>
      </c>
      <c r="AD68" s="204">
        <v>76339</v>
      </c>
      <c r="AE68" s="204">
        <v>74374</v>
      </c>
      <c r="AF68" s="204">
        <v>72563</v>
      </c>
      <c r="AG68" s="204">
        <v>70093</v>
      </c>
      <c r="AH68" s="204">
        <v>147717</v>
      </c>
      <c r="AI68" s="204">
        <v>130772</v>
      </c>
      <c r="AJ68" s="41">
        <v>81202</v>
      </c>
      <c r="AK68" s="297">
        <v>121529</v>
      </c>
      <c r="AL68" s="297">
        <v>91024</v>
      </c>
      <c r="AM68" s="297">
        <v>85559</v>
      </c>
      <c r="AN68" s="297">
        <v>62140</v>
      </c>
      <c r="AO68" s="297">
        <v>72553</v>
      </c>
      <c r="AP68" s="297">
        <v>75875</v>
      </c>
      <c r="AQ68" s="63">
        <v>101447</v>
      </c>
      <c r="AR68" s="297">
        <v>41930</v>
      </c>
      <c r="AS68" s="297">
        <v>63332</v>
      </c>
      <c r="AT68" s="297">
        <v>73723</v>
      </c>
      <c r="AU68" s="297">
        <v>96475</v>
      </c>
      <c r="AV68" s="314">
        <v>71135</v>
      </c>
      <c r="AW68" s="297">
        <v>76639</v>
      </c>
      <c r="AX68" s="297">
        <v>92389</v>
      </c>
      <c r="AY68" s="297"/>
      <c r="AZ68" s="297"/>
      <c r="BA68" s="297"/>
      <c r="BB68" s="297"/>
      <c r="BC68" s="63"/>
      <c r="BD68" s="297"/>
      <c r="BE68" s="297"/>
      <c r="BF68" s="297"/>
      <c r="BG68" s="297"/>
      <c r="BH68" s="314"/>
      <c r="BI68" s="42">
        <f t="shared" si="192"/>
        <v>3383.760000000002</v>
      </c>
      <c r="BJ68" s="43">
        <f t="shared" si="192"/>
        <v>86456.84</v>
      </c>
      <c r="BK68" s="43">
        <f t="shared" si="192"/>
        <v>68117.51999999999</v>
      </c>
      <c r="BL68" s="43">
        <f t="shared" si="192"/>
        <v>52000.43</v>
      </c>
      <c r="BM68" s="43">
        <f t="shared" si="192"/>
        <v>109135.82</v>
      </c>
      <c r="BN68" s="43">
        <f t="shared" si="192"/>
        <v>53346.52</v>
      </c>
      <c r="BO68" s="43">
        <f t="shared" si="192"/>
        <v>39151.730000000003</v>
      </c>
      <c r="BP68" s="43">
        <f t="shared" si="192"/>
        <v>26393.589999999997</v>
      </c>
      <c r="BQ68" s="43">
        <f t="shared" si="192"/>
        <v>33917.539999999994</v>
      </c>
      <c r="BR68" s="410">
        <f t="shared" si="192"/>
        <v>27441.130000000005</v>
      </c>
      <c r="BS68" s="433">
        <f t="shared" si="193"/>
        <v>24213.490000000005</v>
      </c>
      <c r="BT68" s="43">
        <f t="shared" si="193"/>
        <v>49604.45</v>
      </c>
      <c r="BU68" s="43">
        <f t="shared" si="193"/>
        <v>22396.629999999997</v>
      </c>
      <c r="BV68" s="43">
        <f t="shared" si="193"/>
        <v>-48945</v>
      </c>
      <c r="BW68" s="43">
        <f t="shared" si="193"/>
        <v>-55649</v>
      </c>
      <c r="BX68" s="247">
        <f t="shared" si="193"/>
        <v>-11499</v>
      </c>
      <c r="BY68" s="247">
        <f t="shared" si="193"/>
        <v>-66258</v>
      </c>
      <c r="BZ68" s="247">
        <f t="shared" si="193"/>
        <v>-14344</v>
      </c>
      <c r="CA68" s="273">
        <f t="shared" si="193"/>
        <v>-23727</v>
      </c>
      <c r="CB68" s="273">
        <f t="shared" si="193"/>
        <v>44204</v>
      </c>
      <c r="CC68" s="273">
        <f t="shared" si="194"/>
        <v>8923</v>
      </c>
      <c r="CD68" s="390">
        <f t="shared" si="194"/>
        <v>-13884</v>
      </c>
      <c r="CE68" s="359">
        <f t="shared" si="194"/>
        <v>29584</v>
      </c>
      <c r="CF68" s="273">
        <f t="shared" si="194"/>
        <v>-23399</v>
      </c>
      <c r="CG68" s="273">
        <f t="shared" si="194"/>
        <v>3138</v>
      </c>
      <c r="CH68" s="273">
        <f t="shared" si="194"/>
        <v>-20394</v>
      </c>
      <c r="CI68" s="273">
        <f t="shared" si="194"/>
        <v>11709</v>
      </c>
      <c r="CJ68" s="273">
        <f t="shared" si="194"/>
        <v>-464</v>
      </c>
      <c r="CK68" s="273">
        <f t="shared" si="194"/>
        <v>27073</v>
      </c>
      <c r="CL68" s="273">
        <f t="shared" si="194"/>
        <v>-30633</v>
      </c>
      <c r="CM68" s="273">
        <f t="shared" si="195"/>
        <v>-6761</v>
      </c>
      <c r="CN68" s="273">
        <f t="shared" si="195"/>
        <v>-73994</v>
      </c>
      <c r="CO68" s="273">
        <f t="shared" si="195"/>
        <v>-34297</v>
      </c>
      <c r="CP68" s="390">
        <f t="shared" si="195"/>
        <v>-10067</v>
      </c>
      <c r="CQ68" s="390">
        <f t="shared" si="195"/>
        <v>-44890</v>
      </c>
      <c r="CR68" s="390">
        <f t="shared" si="195"/>
        <v>1365</v>
      </c>
      <c r="CS68" s="350"/>
      <c r="CT68" s="63">
        <f>IF(ISERROR(GETPIVOTDATA("VALUE",'CSS WK pvt'!$I$2,"DT_FILE",CT$8,"CD_CO",CT$6,"TRIM_CAT",TRIM(B68),"TRIM_LINE",A65))=TRUE,0,GETPIVOTDATA("VALUE",'CSS WK pvt'!$I$2,"DT_FILE",CT$8,"CD_CO",CT$6,"TRIM_CAT",TRIM(B68),"TRIM_LINE",A65))</f>
        <v>92389</v>
      </c>
    </row>
    <row r="69" spans="1:98" s="37" customFormat="1" x14ac:dyDescent="0.3">
      <c r="A69" s="146"/>
      <c r="B69" s="38" t="s">
        <v>40</v>
      </c>
      <c r="C69" s="39">
        <v>26493.82</v>
      </c>
      <c r="D69" s="40">
        <v>25794.67</v>
      </c>
      <c r="E69" s="40">
        <v>14649.23</v>
      </c>
      <c r="F69" s="40">
        <v>23985.79</v>
      </c>
      <c r="G69" s="40">
        <v>24765.62</v>
      </c>
      <c r="H69" s="40">
        <v>21129.47</v>
      </c>
      <c r="I69" s="40">
        <v>23016.99</v>
      </c>
      <c r="J69" s="40">
        <v>24158.34</v>
      </c>
      <c r="K69" s="40">
        <v>76881.960000000006</v>
      </c>
      <c r="L69" s="41">
        <v>65008.76</v>
      </c>
      <c r="M69" s="40">
        <v>61369.94</v>
      </c>
      <c r="N69" s="40">
        <v>42425.29</v>
      </c>
      <c r="O69" s="40">
        <v>29857.13</v>
      </c>
      <c r="P69" s="40">
        <v>92080</v>
      </c>
      <c r="Q69" s="40">
        <v>54647</v>
      </c>
      <c r="R69" s="40">
        <v>17989</v>
      </c>
      <c r="S69" s="40">
        <v>77283</v>
      </c>
      <c r="T69" s="40">
        <v>42670</v>
      </c>
      <c r="U69" s="204">
        <v>34384</v>
      </c>
      <c r="V69" s="204">
        <v>94275</v>
      </c>
      <c r="W69" s="204">
        <v>99263</v>
      </c>
      <c r="X69" s="41">
        <v>105509</v>
      </c>
      <c r="Y69" s="204">
        <v>65555</v>
      </c>
      <c r="Z69" s="204">
        <v>27133</v>
      </c>
      <c r="AA69" s="204">
        <v>10896</v>
      </c>
      <c r="AB69" s="204">
        <v>37907</v>
      </c>
      <c r="AC69" s="204">
        <v>10045</v>
      </c>
      <c r="AD69" s="204">
        <v>46596</v>
      </c>
      <c r="AE69" s="204">
        <v>61394</v>
      </c>
      <c r="AF69" s="204">
        <v>31782</v>
      </c>
      <c r="AG69" s="204">
        <v>25861</v>
      </c>
      <c r="AH69" s="204">
        <v>138418</v>
      </c>
      <c r="AI69" s="204">
        <v>32115</v>
      </c>
      <c r="AJ69" s="41">
        <v>43743</v>
      </c>
      <c r="AK69" s="297">
        <v>76846</v>
      </c>
      <c r="AL69" s="297">
        <v>10220</v>
      </c>
      <c r="AM69" s="297">
        <v>13091</v>
      </c>
      <c r="AN69" s="297">
        <v>10137</v>
      </c>
      <c r="AO69" s="297">
        <v>9813</v>
      </c>
      <c r="AP69" s="297">
        <v>11169</v>
      </c>
      <c r="AQ69" s="63">
        <v>75043</v>
      </c>
      <c r="AR69" s="297">
        <v>13940</v>
      </c>
      <c r="AS69" s="297">
        <v>41764</v>
      </c>
      <c r="AT69" s="297">
        <v>95321</v>
      </c>
      <c r="AU69" s="297">
        <v>94487</v>
      </c>
      <c r="AV69" s="314">
        <v>83803</v>
      </c>
      <c r="AW69" s="297">
        <v>43922</v>
      </c>
      <c r="AX69" s="297">
        <v>57061</v>
      </c>
      <c r="AY69" s="297"/>
      <c r="AZ69" s="297"/>
      <c r="BA69" s="297"/>
      <c r="BB69" s="297"/>
      <c r="BC69" s="63"/>
      <c r="BD69" s="297"/>
      <c r="BE69" s="297"/>
      <c r="BF69" s="297"/>
      <c r="BG69" s="297"/>
      <c r="BH69" s="314"/>
      <c r="BI69" s="42">
        <f t="shared" si="192"/>
        <v>3363.3100000000013</v>
      </c>
      <c r="BJ69" s="43">
        <f t="shared" si="192"/>
        <v>66285.33</v>
      </c>
      <c r="BK69" s="43">
        <f t="shared" si="192"/>
        <v>39997.770000000004</v>
      </c>
      <c r="BL69" s="43">
        <f t="shared" si="192"/>
        <v>-5996.7900000000009</v>
      </c>
      <c r="BM69" s="43">
        <f t="shared" si="192"/>
        <v>52517.380000000005</v>
      </c>
      <c r="BN69" s="43">
        <f t="shared" si="192"/>
        <v>21540.53</v>
      </c>
      <c r="BO69" s="43">
        <f t="shared" si="192"/>
        <v>11367.009999999998</v>
      </c>
      <c r="BP69" s="43">
        <f t="shared" si="192"/>
        <v>70116.66</v>
      </c>
      <c r="BQ69" s="43">
        <f t="shared" si="192"/>
        <v>22381.039999999994</v>
      </c>
      <c r="BR69" s="410">
        <f t="shared" si="192"/>
        <v>40500.239999999998</v>
      </c>
      <c r="BS69" s="433">
        <f t="shared" si="193"/>
        <v>4185.0599999999977</v>
      </c>
      <c r="BT69" s="43">
        <f t="shared" si="193"/>
        <v>-15292.29</v>
      </c>
      <c r="BU69" s="43">
        <f t="shared" si="193"/>
        <v>-18961.13</v>
      </c>
      <c r="BV69" s="43">
        <f t="shared" si="193"/>
        <v>-54173</v>
      </c>
      <c r="BW69" s="43">
        <f t="shared" si="193"/>
        <v>-44602</v>
      </c>
      <c r="BX69" s="247">
        <f t="shared" si="193"/>
        <v>28607</v>
      </c>
      <c r="BY69" s="247">
        <f t="shared" si="193"/>
        <v>-15889</v>
      </c>
      <c r="BZ69" s="247">
        <f t="shared" si="193"/>
        <v>-10888</v>
      </c>
      <c r="CA69" s="273">
        <f t="shared" si="193"/>
        <v>-8523</v>
      </c>
      <c r="CB69" s="273">
        <f t="shared" si="193"/>
        <v>44143</v>
      </c>
      <c r="CC69" s="273">
        <f t="shared" si="194"/>
        <v>-67148</v>
      </c>
      <c r="CD69" s="390">
        <f t="shared" si="194"/>
        <v>-61766</v>
      </c>
      <c r="CE69" s="359">
        <f t="shared" si="194"/>
        <v>11291</v>
      </c>
      <c r="CF69" s="273">
        <f t="shared" si="194"/>
        <v>-16913</v>
      </c>
      <c r="CG69" s="273">
        <f t="shared" si="194"/>
        <v>2195</v>
      </c>
      <c r="CH69" s="273">
        <f t="shared" si="194"/>
        <v>-27770</v>
      </c>
      <c r="CI69" s="273">
        <f t="shared" si="194"/>
        <v>-232</v>
      </c>
      <c r="CJ69" s="273">
        <f t="shared" si="194"/>
        <v>-35427</v>
      </c>
      <c r="CK69" s="273">
        <f t="shared" si="194"/>
        <v>13649</v>
      </c>
      <c r="CL69" s="273">
        <f t="shared" si="194"/>
        <v>-17842</v>
      </c>
      <c r="CM69" s="273">
        <f t="shared" si="195"/>
        <v>15903</v>
      </c>
      <c r="CN69" s="273">
        <f t="shared" si="195"/>
        <v>-43097</v>
      </c>
      <c r="CO69" s="273">
        <f t="shared" si="195"/>
        <v>62372</v>
      </c>
      <c r="CP69" s="390">
        <f t="shared" si="195"/>
        <v>40060</v>
      </c>
      <c r="CQ69" s="390">
        <f t="shared" si="195"/>
        <v>-32924</v>
      </c>
      <c r="CR69" s="390">
        <f t="shared" si="195"/>
        <v>46841</v>
      </c>
      <c r="CS69" s="350"/>
      <c r="CT69" s="63">
        <f>IF(ISERROR(GETPIVOTDATA("VALUE",'CSS WK pvt'!$I$2,"DT_FILE",CT$8,"CD_CO",CT$6,"TRIM_CAT",TRIM(B69),"TRIM_LINE",A65))=TRUE,0,GETPIVOTDATA("VALUE",'CSS WK pvt'!$I$2,"DT_FILE",CT$8,"CD_CO",CT$6,"TRIM_CAT",TRIM(B69),"TRIM_LINE",A65))</f>
        <v>57061</v>
      </c>
    </row>
    <row r="70" spans="1:98" s="37" customFormat="1" x14ac:dyDescent="0.3">
      <c r="A70" s="146"/>
      <c r="B70" s="38" t="s">
        <v>41</v>
      </c>
      <c r="C70" s="39">
        <v>0.79</v>
      </c>
      <c r="D70" s="40">
        <v>348.28</v>
      </c>
      <c r="E70" s="40">
        <v>0</v>
      </c>
      <c r="F70" s="40">
        <v>16546.490000000002</v>
      </c>
      <c r="G70" s="40">
        <v>24948.97</v>
      </c>
      <c r="H70" s="40">
        <v>31340.82</v>
      </c>
      <c r="I70" s="40">
        <v>275.51</v>
      </c>
      <c r="J70" s="40">
        <v>101.35</v>
      </c>
      <c r="K70" s="40">
        <v>106.05</v>
      </c>
      <c r="L70" s="41">
        <v>22714.720000000001</v>
      </c>
      <c r="M70" s="40">
        <v>0.54</v>
      </c>
      <c r="N70" s="40">
        <v>14791.05</v>
      </c>
      <c r="O70" s="40">
        <v>47564.12</v>
      </c>
      <c r="P70" s="40">
        <v>24871</v>
      </c>
      <c r="Q70" s="40">
        <v>16296</v>
      </c>
      <c r="R70" s="40">
        <v>94878</v>
      </c>
      <c r="S70" s="40">
        <v>25651</v>
      </c>
      <c r="T70" s="40">
        <v>37076</v>
      </c>
      <c r="U70" s="204">
        <v>13918</v>
      </c>
      <c r="V70" s="204">
        <v>34606</v>
      </c>
      <c r="W70" s="204">
        <v>10213</v>
      </c>
      <c r="X70" s="41">
        <v>62866</v>
      </c>
      <c r="Y70" s="204">
        <v>30</v>
      </c>
      <c r="Z70" s="204">
        <v>37396</v>
      </c>
      <c r="AA70" s="204">
        <v>11434</v>
      </c>
      <c r="AB70" s="204">
        <v>3599</v>
      </c>
      <c r="AC70" s="204">
        <v>17137</v>
      </c>
      <c r="AD70" s="204">
        <v>15977</v>
      </c>
      <c r="AE70" s="204">
        <v>20073</v>
      </c>
      <c r="AF70" s="204">
        <v>31129</v>
      </c>
      <c r="AG70" s="204">
        <v>52109</v>
      </c>
      <c r="AH70" s="204">
        <v>94277</v>
      </c>
      <c r="AI70" s="204">
        <v>77305</v>
      </c>
      <c r="AJ70" s="41">
        <v>35073</v>
      </c>
      <c r="AK70" s="297">
        <v>92159</v>
      </c>
      <c r="AL70" s="297">
        <v>63815</v>
      </c>
      <c r="AM70" s="297">
        <v>41194</v>
      </c>
      <c r="AN70" s="297">
        <v>141489</v>
      </c>
      <c r="AO70" s="297">
        <v>79270</v>
      </c>
      <c r="AP70" s="297">
        <v>71565</v>
      </c>
      <c r="AQ70" s="63">
        <v>33917</v>
      </c>
      <c r="AR70" s="297">
        <v>6709</v>
      </c>
      <c r="AS70" s="297">
        <v>96013</v>
      </c>
      <c r="AT70" s="297">
        <v>40836</v>
      </c>
      <c r="AU70" s="297">
        <v>14743</v>
      </c>
      <c r="AV70" s="314">
        <v>16827</v>
      </c>
      <c r="AW70" s="297">
        <v>24367</v>
      </c>
      <c r="AX70" s="297">
        <v>49049</v>
      </c>
      <c r="AY70" s="297"/>
      <c r="AZ70" s="297"/>
      <c r="BA70" s="297"/>
      <c r="BB70" s="297"/>
      <c r="BC70" s="63"/>
      <c r="BD70" s="297"/>
      <c r="BE70" s="297"/>
      <c r="BF70" s="297"/>
      <c r="BG70" s="297"/>
      <c r="BH70" s="314"/>
      <c r="BI70" s="42">
        <f t="shared" si="192"/>
        <v>47563.33</v>
      </c>
      <c r="BJ70" s="43">
        <f t="shared" si="192"/>
        <v>24522.720000000001</v>
      </c>
      <c r="BK70" s="43">
        <f t="shared" si="192"/>
        <v>16296</v>
      </c>
      <c r="BL70" s="43">
        <f t="shared" si="192"/>
        <v>78331.509999999995</v>
      </c>
      <c r="BM70" s="43">
        <f t="shared" si="192"/>
        <v>702.02999999999884</v>
      </c>
      <c r="BN70" s="43">
        <f t="shared" si="192"/>
        <v>5735.18</v>
      </c>
      <c r="BO70" s="43">
        <f t="shared" si="192"/>
        <v>13642.49</v>
      </c>
      <c r="BP70" s="43">
        <f t="shared" si="192"/>
        <v>34504.65</v>
      </c>
      <c r="BQ70" s="43">
        <f t="shared" si="192"/>
        <v>10106.950000000001</v>
      </c>
      <c r="BR70" s="410">
        <f t="shared" si="192"/>
        <v>40151.279999999999</v>
      </c>
      <c r="BS70" s="433">
        <f t="shared" si="193"/>
        <v>29.46</v>
      </c>
      <c r="BT70" s="43">
        <f t="shared" si="193"/>
        <v>22604.95</v>
      </c>
      <c r="BU70" s="43">
        <f t="shared" si="193"/>
        <v>-36130.120000000003</v>
      </c>
      <c r="BV70" s="43">
        <f t="shared" si="193"/>
        <v>-21272</v>
      </c>
      <c r="BW70" s="43">
        <f t="shared" si="193"/>
        <v>841</v>
      </c>
      <c r="BX70" s="247">
        <f t="shared" si="193"/>
        <v>-78901</v>
      </c>
      <c r="BY70" s="247">
        <f t="shared" si="193"/>
        <v>-5578</v>
      </c>
      <c r="BZ70" s="247">
        <f t="shared" si="193"/>
        <v>-5947</v>
      </c>
      <c r="CA70" s="273">
        <f t="shared" si="193"/>
        <v>38191</v>
      </c>
      <c r="CB70" s="273">
        <f t="shared" si="193"/>
        <v>59671</v>
      </c>
      <c r="CC70" s="273">
        <f t="shared" si="194"/>
        <v>67092</v>
      </c>
      <c r="CD70" s="390">
        <f t="shared" si="194"/>
        <v>-27793</v>
      </c>
      <c r="CE70" s="359">
        <f t="shared" si="194"/>
        <v>92129</v>
      </c>
      <c r="CF70" s="273">
        <f t="shared" si="194"/>
        <v>26419</v>
      </c>
      <c r="CG70" s="273">
        <f t="shared" si="194"/>
        <v>29760</v>
      </c>
      <c r="CH70" s="273">
        <f t="shared" si="194"/>
        <v>137890</v>
      </c>
      <c r="CI70" s="273">
        <f t="shared" si="194"/>
        <v>62133</v>
      </c>
      <c r="CJ70" s="273">
        <f t="shared" si="194"/>
        <v>55588</v>
      </c>
      <c r="CK70" s="273">
        <f t="shared" si="194"/>
        <v>13844</v>
      </c>
      <c r="CL70" s="273">
        <f t="shared" si="194"/>
        <v>-24420</v>
      </c>
      <c r="CM70" s="273">
        <f t="shared" si="195"/>
        <v>43904</v>
      </c>
      <c r="CN70" s="273">
        <f t="shared" si="195"/>
        <v>-53441</v>
      </c>
      <c r="CO70" s="273">
        <f t="shared" si="195"/>
        <v>-62562</v>
      </c>
      <c r="CP70" s="390">
        <f t="shared" si="195"/>
        <v>-18246</v>
      </c>
      <c r="CQ70" s="390">
        <f t="shared" si="195"/>
        <v>-67792</v>
      </c>
      <c r="CR70" s="390">
        <f t="shared" si="195"/>
        <v>-14766</v>
      </c>
      <c r="CS70" s="350"/>
      <c r="CT70" s="63">
        <f>IF(ISERROR(GETPIVOTDATA("VALUE",'CSS WK pvt'!$I$2,"DT_FILE",CT$8,"CD_CO",CT$6,"TRIM_CAT",TRIM(B70),"TRIM_LINE",A65))=TRUE,0,GETPIVOTDATA("VALUE",'CSS WK pvt'!$I$2,"DT_FILE",CT$8,"CD_CO",CT$6,"TRIM_CAT",TRIM(B70),"TRIM_LINE",A65))</f>
        <v>49049</v>
      </c>
    </row>
    <row r="71" spans="1:98" s="130" customFormat="1" ht="15" thickBot="1" x14ac:dyDescent="0.35">
      <c r="A71" s="147"/>
      <c r="B71" s="51" t="s">
        <v>42</v>
      </c>
      <c r="C71" s="126">
        <f t="shared" ref="C71:Q71" si="196">SUM(C66:C70)</f>
        <v>648541.78999999992</v>
      </c>
      <c r="D71" s="127">
        <f t="shared" si="196"/>
        <v>659512.40000000014</v>
      </c>
      <c r="E71" s="127">
        <f t="shared" si="196"/>
        <v>660315.09</v>
      </c>
      <c r="F71" s="127">
        <f t="shared" si="196"/>
        <v>593389.15</v>
      </c>
      <c r="G71" s="127">
        <f t="shared" si="196"/>
        <v>628632.87</v>
      </c>
      <c r="H71" s="127">
        <f t="shared" si="196"/>
        <v>588563.78999999992</v>
      </c>
      <c r="I71" s="127">
        <f t="shared" si="196"/>
        <v>670844.17000000004</v>
      </c>
      <c r="J71" s="127">
        <f t="shared" si="196"/>
        <v>704997.19</v>
      </c>
      <c r="K71" s="127">
        <f t="shared" si="196"/>
        <v>770425.32</v>
      </c>
      <c r="L71" s="128">
        <f t="shared" si="196"/>
        <v>767522.74</v>
      </c>
      <c r="M71" s="127">
        <f t="shared" si="196"/>
        <v>794352.63000000012</v>
      </c>
      <c r="N71" s="127">
        <f t="shared" si="196"/>
        <v>770337.93000000017</v>
      </c>
      <c r="O71" s="127">
        <f t="shared" si="196"/>
        <v>893774.24</v>
      </c>
      <c r="P71" s="127">
        <f t="shared" si="196"/>
        <v>1153143</v>
      </c>
      <c r="Q71" s="127">
        <f t="shared" si="196"/>
        <v>1141871</v>
      </c>
      <c r="R71" s="127">
        <v>1183452</v>
      </c>
      <c r="S71" s="127">
        <v>1292560</v>
      </c>
      <c r="T71" s="127">
        <v>1205271</v>
      </c>
      <c r="U71" s="207">
        <v>1342766</v>
      </c>
      <c r="V71" s="207">
        <v>1460200</v>
      </c>
      <c r="W71" s="207">
        <f>SUM(W66+W67+W68+W69+W70)</f>
        <v>1490389</v>
      </c>
      <c r="X71" s="128">
        <f>SUM(X66+X67+X68+X69+X70)</f>
        <v>1485575</v>
      </c>
      <c r="Y71" s="207">
        <v>1399085</v>
      </c>
      <c r="Z71" s="207">
        <v>1486494</v>
      </c>
      <c r="AA71" s="207">
        <v>1457851</v>
      </c>
      <c r="AB71" s="207">
        <v>1489776</v>
      </c>
      <c r="AC71" s="207">
        <v>1386902</v>
      </c>
      <c r="AD71" s="207">
        <v>1374102</v>
      </c>
      <c r="AE71" s="207">
        <v>1377983</v>
      </c>
      <c r="AF71" s="207">
        <v>1236251</v>
      </c>
      <c r="AG71" s="207">
        <v>1218617</v>
      </c>
      <c r="AH71" s="207">
        <v>1479328</v>
      </c>
      <c r="AI71" s="207">
        <v>1283527</v>
      </c>
      <c r="AJ71" s="128">
        <v>1127433</v>
      </c>
      <c r="AK71" s="218">
        <v>1306861</v>
      </c>
      <c r="AL71" s="218">
        <v>1151207</v>
      </c>
      <c r="AM71" s="218">
        <v>1182968</v>
      </c>
      <c r="AN71" s="218">
        <v>1179210</v>
      </c>
      <c r="AO71" s="218">
        <v>1096700</v>
      </c>
      <c r="AP71" s="218">
        <v>1028129</v>
      </c>
      <c r="AQ71" s="35">
        <v>1053742</v>
      </c>
      <c r="AR71" s="218">
        <v>845852</v>
      </c>
      <c r="AS71" s="218">
        <v>1079253</v>
      </c>
      <c r="AT71" s="218">
        <v>1090951</v>
      </c>
      <c r="AU71" s="218">
        <v>1014891</v>
      </c>
      <c r="AV71" s="317">
        <v>956917</v>
      </c>
      <c r="AW71" s="218">
        <v>926754</v>
      </c>
      <c r="AX71" s="218">
        <v>1114626</v>
      </c>
      <c r="AY71" s="218"/>
      <c r="AZ71" s="218"/>
      <c r="BA71" s="218"/>
      <c r="BB71" s="218"/>
      <c r="BC71" s="35"/>
      <c r="BD71" s="218"/>
      <c r="BE71" s="218"/>
      <c r="BF71" s="218"/>
      <c r="BG71" s="218"/>
      <c r="BH71" s="317"/>
      <c r="BI71" s="35">
        <f t="shared" ref="BI71:BM71" si="197">SUM(BI66:BI70)</f>
        <v>245232.44999999995</v>
      </c>
      <c r="BJ71" s="129">
        <f t="shared" si="197"/>
        <v>493630.6</v>
      </c>
      <c r="BK71" s="129">
        <f t="shared" si="197"/>
        <v>481555.91000000003</v>
      </c>
      <c r="BL71" s="129">
        <f t="shared" si="197"/>
        <v>590062.85</v>
      </c>
      <c r="BM71" s="129">
        <f t="shared" si="197"/>
        <v>663927.13</v>
      </c>
      <c r="BN71" s="129">
        <f t="shared" ref="BN71:BV71" si="198">SUM(BN66:BN70)</f>
        <v>616707.21000000008</v>
      </c>
      <c r="BO71" s="129">
        <f t="shared" si="198"/>
        <v>671921.83</v>
      </c>
      <c r="BP71" s="129">
        <f t="shared" si="198"/>
        <v>755202.81</v>
      </c>
      <c r="BQ71" s="129">
        <f t="shared" si="198"/>
        <v>719963.68</v>
      </c>
      <c r="BR71" s="413">
        <f t="shared" si="198"/>
        <v>718052.26</v>
      </c>
      <c r="BS71" s="436">
        <f t="shared" si="198"/>
        <v>604732.36999999988</v>
      </c>
      <c r="BT71" s="129">
        <f t="shared" si="198"/>
        <v>716156.06999999983</v>
      </c>
      <c r="BU71" s="129">
        <f t="shared" si="198"/>
        <v>564076.76</v>
      </c>
      <c r="BV71" s="129">
        <f t="shared" si="198"/>
        <v>336633</v>
      </c>
      <c r="BW71" s="129">
        <f t="shared" ref="BW71:BX71" si="199">SUM(BW66:BW70)</f>
        <v>245031</v>
      </c>
      <c r="BX71" s="250">
        <f t="shared" si="199"/>
        <v>190650</v>
      </c>
      <c r="BY71" s="250">
        <f t="shared" ref="BY71" si="200">SUM(BY66:BY70)</f>
        <v>85423</v>
      </c>
      <c r="BZ71" s="250">
        <f t="shared" ref="BZ71:CA71" si="201">SUM(BZ66:BZ70)</f>
        <v>30980</v>
      </c>
      <c r="CA71" s="276">
        <f t="shared" si="201"/>
        <v>-124149</v>
      </c>
      <c r="CB71" s="276">
        <f t="shared" ref="CB71:CC71" si="202">SUM(CB66:CB70)</f>
        <v>19128</v>
      </c>
      <c r="CC71" s="276">
        <f t="shared" si="202"/>
        <v>-206862</v>
      </c>
      <c r="CD71" s="393">
        <f t="shared" ref="CD71:CE71" si="203">SUM(CD66:CD70)</f>
        <v>-358142</v>
      </c>
      <c r="CE71" s="362">
        <f t="shared" si="203"/>
        <v>-92224</v>
      </c>
      <c r="CF71" s="276">
        <f t="shared" ref="CF71" si="204">SUM(CF66:CF70)</f>
        <v>-335287</v>
      </c>
      <c r="CG71" s="276">
        <f t="shared" ref="CG71" si="205">SUM(CG66:CG70)</f>
        <v>-274883</v>
      </c>
      <c r="CH71" s="276">
        <f t="shared" ref="CH71" si="206">SUM(CH66:CH70)</f>
        <v>-310566</v>
      </c>
      <c r="CI71" s="276">
        <f t="shared" ref="CI71" si="207">SUM(CI66:CI70)</f>
        <v>-290202</v>
      </c>
      <c r="CJ71" s="276">
        <f t="shared" ref="CJ71" si="208">SUM(CJ66:CJ70)</f>
        <v>-345973</v>
      </c>
      <c r="CK71" s="276">
        <f t="shared" ref="CK71" si="209">SUM(CK66:CK70)</f>
        <v>-324241</v>
      </c>
      <c r="CL71" s="276">
        <f t="shared" ref="CL71" si="210">SUM(CL66:CL70)</f>
        <v>-390399</v>
      </c>
      <c r="CM71" s="276">
        <f t="shared" ref="CM71" si="211">SUM(CM66:CM70)</f>
        <v>-139364</v>
      </c>
      <c r="CN71" s="276">
        <f t="shared" ref="CN71" si="212">SUM(CN66:CN70)</f>
        <v>-388377</v>
      </c>
      <c r="CO71" s="276">
        <f t="shared" ref="CO71" si="213">SUM(CO66:CO70)</f>
        <v>-268636</v>
      </c>
      <c r="CP71" s="393">
        <f t="shared" ref="CP71" si="214">SUM(CP66:CP70)</f>
        <v>-170516</v>
      </c>
      <c r="CQ71" s="393">
        <f t="shared" ref="CQ71:CR71" si="215">SUM(CQ66:CQ70)</f>
        <v>-380107</v>
      </c>
      <c r="CR71" s="393">
        <f t="shared" si="215"/>
        <v>-36581</v>
      </c>
      <c r="CS71" s="351"/>
      <c r="CT71" s="35">
        <f>SUM(CT66:CT70)</f>
        <v>1114626</v>
      </c>
    </row>
    <row r="72" spans="1:98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9"/>
      <c r="V72" s="199"/>
      <c r="W72" s="199"/>
      <c r="X72" s="76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76"/>
      <c r="AK72" s="292"/>
      <c r="AL72" s="292"/>
      <c r="AM72" s="292"/>
      <c r="AN72" s="292"/>
      <c r="AO72" s="292"/>
      <c r="AP72" s="292"/>
      <c r="AQ72" s="77"/>
      <c r="AR72" s="292"/>
      <c r="AS72" s="292"/>
      <c r="AT72" s="292"/>
      <c r="AU72" s="292"/>
      <c r="AV72" s="309"/>
      <c r="AW72" s="292"/>
      <c r="AX72" s="292"/>
      <c r="AY72" s="292"/>
      <c r="AZ72" s="292"/>
      <c r="BA72" s="292"/>
      <c r="BB72" s="292"/>
      <c r="BC72" s="77"/>
      <c r="BD72" s="292"/>
      <c r="BE72" s="292"/>
      <c r="BF72" s="292"/>
      <c r="BG72" s="292"/>
      <c r="BH72" s="309"/>
      <c r="BI72" s="77"/>
      <c r="BJ72" s="78"/>
      <c r="BK72" s="78"/>
      <c r="BL72" s="78"/>
      <c r="BM72" s="78"/>
      <c r="BN72" s="78"/>
      <c r="BO72" s="78"/>
      <c r="BP72" s="78"/>
      <c r="BQ72" s="78"/>
      <c r="BR72" s="405"/>
      <c r="BS72" s="428"/>
      <c r="BT72" s="78"/>
      <c r="BU72" s="78"/>
      <c r="BV72" s="78"/>
      <c r="BW72" s="78"/>
      <c r="BX72" s="242"/>
      <c r="BY72" s="242"/>
      <c r="BZ72" s="242"/>
      <c r="CA72" s="268"/>
      <c r="CB72" s="268"/>
      <c r="CC72" s="268"/>
      <c r="CD72" s="385"/>
      <c r="CE72" s="354"/>
      <c r="CF72" s="268"/>
      <c r="CG72" s="268"/>
      <c r="CH72" s="268"/>
      <c r="CI72" s="268"/>
      <c r="CJ72" s="268"/>
      <c r="CK72" s="268"/>
      <c r="CL72" s="268"/>
      <c r="CM72" s="268"/>
      <c r="CN72" s="268"/>
      <c r="CO72" s="268"/>
      <c r="CP72" s="385"/>
      <c r="CQ72" s="385"/>
      <c r="CR72" s="385"/>
      <c r="CS72" s="348"/>
      <c r="CT72" s="77"/>
    </row>
    <row r="73" spans="1:98" s="58" customFormat="1" x14ac:dyDescent="0.3">
      <c r="A73" s="146"/>
      <c r="B73" s="59" t="s">
        <v>37</v>
      </c>
      <c r="C73" s="79">
        <v>8413006</v>
      </c>
      <c r="D73" s="80">
        <v>7493859</v>
      </c>
      <c r="E73" s="80">
        <v>6882357</v>
      </c>
      <c r="F73" s="80">
        <v>7653126</v>
      </c>
      <c r="G73" s="80">
        <v>11866360</v>
      </c>
      <c r="H73" s="80">
        <v>15371241</v>
      </c>
      <c r="I73" s="80">
        <v>12995472</v>
      </c>
      <c r="J73" s="80">
        <v>7720909</v>
      </c>
      <c r="K73" s="80">
        <v>6879745</v>
      </c>
      <c r="L73" s="81">
        <v>8909312</v>
      </c>
      <c r="M73" s="80">
        <v>10332686</v>
      </c>
      <c r="N73" s="80">
        <v>7436933</v>
      </c>
      <c r="O73" s="190">
        <v>7922539</v>
      </c>
      <c r="P73" s="80">
        <v>7840372</v>
      </c>
      <c r="Q73" s="190">
        <v>7198773</v>
      </c>
      <c r="R73" s="190">
        <v>7936869</v>
      </c>
      <c r="S73" s="190">
        <v>11792346</v>
      </c>
      <c r="T73" s="190">
        <v>16704650</v>
      </c>
      <c r="U73" s="190">
        <v>13934448</v>
      </c>
      <c r="V73" s="217">
        <v>9620016</v>
      </c>
      <c r="W73" s="217">
        <v>7825932</v>
      </c>
      <c r="X73" s="81">
        <v>8891778</v>
      </c>
      <c r="Y73" s="217">
        <v>9919067</v>
      </c>
      <c r="Z73" s="217">
        <v>9515425</v>
      </c>
      <c r="AA73" s="217">
        <v>9285023</v>
      </c>
      <c r="AB73" s="217">
        <v>7886697</v>
      </c>
      <c r="AC73" s="217">
        <v>6923464</v>
      </c>
      <c r="AD73" s="217">
        <v>8825822</v>
      </c>
      <c r="AE73" s="217">
        <v>13059963</v>
      </c>
      <c r="AF73" s="217">
        <v>15965360</v>
      </c>
      <c r="AG73" s="217">
        <v>15000961</v>
      </c>
      <c r="AH73" s="217">
        <v>9733808</v>
      </c>
      <c r="AI73" s="217">
        <v>7465333</v>
      </c>
      <c r="AJ73" s="194">
        <v>8360830</v>
      </c>
      <c r="AK73" s="293">
        <v>9197973</v>
      </c>
      <c r="AL73" s="152">
        <v>9820655</v>
      </c>
      <c r="AM73" s="293">
        <v>8832134</v>
      </c>
      <c r="AN73" s="293">
        <v>8139595</v>
      </c>
      <c r="AO73" s="293">
        <v>7071891</v>
      </c>
      <c r="AP73" s="293">
        <v>8875183</v>
      </c>
      <c r="AQ73" s="158">
        <v>11632428</v>
      </c>
      <c r="AR73" s="293">
        <v>17580120</v>
      </c>
      <c r="AS73" s="293">
        <v>15154737</v>
      </c>
      <c r="AT73" s="293">
        <v>9173475</v>
      </c>
      <c r="AU73" s="293">
        <v>7549323</v>
      </c>
      <c r="AV73" s="443">
        <v>8615785</v>
      </c>
      <c r="AW73" s="293">
        <v>9806237</v>
      </c>
      <c r="AX73" s="152">
        <v>8689345</v>
      </c>
      <c r="AY73" s="293"/>
      <c r="AZ73" s="293"/>
      <c r="BA73" s="293"/>
      <c r="BB73" s="293"/>
      <c r="BC73" s="158"/>
      <c r="BD73" s="293"/>
      <c r="BE73" s="293"/>
      <c r="BF73" s="293"/>
      <c r="BG73" s="293"/>
      <c r="BH73" s="152"/>
      <c r="BI73" s="82">
        <f t="shared" ref="BI73:BR77" si="216">O73-C73</f>
        <v>-490467</v>
      </c>
      <c r="BJ73" s="83">
        <f t="shared" si="216"/>
        <v>346513</v>
      </c>
      <c r="BK73" s="83">
        <f t="shared" si="216"/>
        <v>316416</v>
      </c>
      <c r="BL73" s="83">
        <f t="shared" si="216"/>
        <v>283743</v>
      </c>
      <c r="BM73" s="83">
        <f t="shared" si="216"/>
        <v>-74014</v>
      </c>
      <c r="BN73" s="83">
        <f t="shared" si="216"/>
        <v>1333409</v>
      </c>
      <c r="BO73" s="83">
        <f t="shared" si="216"/>
        <v>938976</v>
      </c>
      <c r="BP73" s="83">
        <f t="shared" si="216"/>
        <v>1899107</v>
      </c>
      <c r="BQ73" s="83">
        <f t="shared" si="216"/>
        <v>946187</v>
      </c>
      <c r="BR73" s="406">
        <f t="shared" si="216"/>
        <v>-17534</v>
      </c>
      <c r="BS73" s="429">
        <f t="shared" ref="BS73:CB77" si="217">Y73-M73</f>
        <v>-413619</v>
      </c>
      <c r="BT73" s="83">
        <f t="shared" si="217"/>
        <v>2078492</v>
      </c>
      <c r="BU73" s="83">
        <f t="shared" si="217"/>
        <v>1362484</v>
      </c>
      <c r="BV73" s="83">
        <f t="shared" si="217"/>
        <v>46325</v>
      </c>
      <c r="BW73" s="83">
        <f t="shared" si="217"/>
        <v>-275309</v>
      </c>
      <c r="BX73" s="243">
        <f t="shared" si="217"/>
        <v>888953</v>
      </c>
      <c r="BY73" s="243">
        <f t="shared" si="217"/>
        <v>1267617</v>
      </c>
      <c r="BZ73" s="243">
        <f t="shared" si="217"/>
        <v>-739290</v>
      </c>
      <c r="CA73" s="269">
        <f t="shared" si="217"/>
        <v>1066513</v>
      </c>
      <c r="CB73" s="269">
        <f t="shared" si="217"/>
        <v>113792</v>
      </c>
      <c r="CC73" s="269">
        <f t="shared" ref="CC73:CL77" si="218">AI73-W73</f>
        <v>-360599</v>
      </c>
      <c r="CD73" s="386">
        <f t="shared" si="218"/>
        <v>-530948</v>
      </c>
      <c r="CE73" s="355">
        <f t="shared" si="218"/>
        <v>-721094</v>
      </c>
      <c r="CF73" s="269">
        <f t="shared" si="218"/>
        <v>305230</v>
      </c>
      <c r="CG73" s="269">
        <f t="shared" si="218"/>
        <v>-452889</v>
      </c>
      <c r="CH73" s="269">
        <f t="shared" si="218"/>
        <v>252898</v>
      </c>
      <c r="CI73" s="269">
        <f t="shared" si="218"/>
        <v>148427</v>
      </c>
      <c r="CJ73" s="269">
        <f t="shared" si="218"/>
        <v>49361</v>
      </c>
      <c r="CK73" s="269">
        <f t="shared" si="218"/>
        <v>-1427535</v>
      </c>
      <c r="CL73" s="269">
        <f t="shared" si="218"/>
        <v>1614760</v>
      </c>
      <c r="CM73" s="269">
        <f t="shared" ref="CM73:CR77" si="219">AS73-AG73</f>
        <v>153776</v>
      </c>
      <c r="CN73" s="269">
        <f t="shared" si="219"/>
        <v>-560333</v>
      </c>
      <c r="CO73" s="269">
        <f t="shared" si="219"/>
        <v>83990</v>
      </c>
      <c r="CP73" s="386">
        <f t="shared" si="219"/>
        <v>254955</v>
      </c>
      <c r="CQ73" s="386">
        <f t="shared" si="219"/>
        <v>608264</v>
      </c>
      <c r="CR73" s="386">
        <f t="shared" si="219"/>
        <v>-1131310</v>
      </c>
      <c r="CS73" s="348"/>
      <c r="CT73" s="158" t="s">
        <v>212</v>
      </c>
    </row>
    <row r="74" spans="1:98" s="58" customFormat="1" x14ac:dyDescent="0.3">
      <c r="A74" s="146"/>
      <c r="B74" s="59" t="s">
        <v>38</v>
      </c>
      <c r="C74" s="79">
        <v>131191</v>
      </c>
      <c r="D74" s="80">
        <v>115954</v>
      </c>
      <c r="E74" s="80">
        <v>88660</v>
      </c>
      <c r="F74" s="80">
        <v>72239</v>
      </c>
      <c r="G74" s="80">
        <v>85018</v>
      </c>
      <c r="H74" s="80">
        <v>96604</v>
      </c>
      <c r="I74" s="80">
        <v>77551</v>
      </c>
      <c r="J74" s="80">
        <v>70760</v>
      </c>
      <c r="K74" s="80">
        <v>83984</v>
      </c>
      <c r="L74" s="81">
        <v>115271</v>
      </c>
      <c r="M74" s="80">
        <v>140170</v>
      </c>
      <c r="N74" s="80">
        <v>120748</v>
      </c>
      <c r="O74" s="190">
        <v>116131</v>
      </c>
      <c r="P74" s="80">
        <v>118459</v>
      </c>
      <c r="Q74" s="190">
        <v>96903</v>
      </c>
      <c r="R74" s="190">
        <v>82914</v>
      </c>
      <c r="S74" s="190">
        <v>91482</v>
      </c>
      <c r="T74" s="190">
        <v>120540</v>
      </c>
      <c r="U74" s="190">
        <v>100229</v>
      </c>
      <c r="V74" s="217">
        <v>88888</v>
      </c>
      <c r="W74" s="217">
        <v>88198</v>
      </c>
      <c r="X74" s="81">
        <v>125653</v>
      </c>
      <c r="Y74" s="217">
        <v>162582</v>
      </c>
      <c r="Z74" s="217">
        <v>160373</v>
      </c>
      <c r="AA74" s="217">
        <v>178449</v>
      </c>
      <c r="AB74" s="217">
        <v>147515</v>
      </c>
      <c r="AC74" s="217">
        <v>120561</v>
      </c>
      <c r="AD74" s="217">
        <v>110570</v>
      </c>
      <c r="AE74" s="217">
        <v>132374</v>
      </c>
      <c r="AF74" s="217">
        <v>131348</v>
      </c>
      <c r="AG74" s="217">
        <v>131126</v>
      </c>
      <c r="AH74" s="217">
        <v>102590</v>
      </c>
      <c r="AI74" s="217">
        <v>95649</v>
      </c>
      <c r="AJ74" s="194">
        <v>130955</v>
      </c>
      <c r="AK74" s="293">
        <v>139549</v>
      </c>
      <c r="AL74" s="152">
        <v>169708</v>
      </c>
      <c r="AM74" s="293">
        <v>148491</v>
      </c>
      <c r="AN74" s="293">
        <v>124446</v>
      </c>
      <c r="AO74" s="293">
        <v>100757</v>
      </c>
      <c r="AP74" s="293">
        <v>96986</v>
      </c>
      <c r="AQ74" s="158">
        <v>89695</v>
      </c>
      <c r="AR74" s="293">
        <v>113330</v>
      </c>
      <c r="AS74" s="293">
        <v>108176</v>
      </c>
      <c r="AT74" s="293">
        <v>93902</v>
      </c>
      <c r="AU74" s="293">
        <v>87348</v>
      </c>
      <c r="AV74" s="444">
        <v>131094</v>
      </c>
      <c r="AW74" s="293">
        <v>138461</v>
      </c>
      <c r="AX74" s="152">
        <v>143222</v>
      </c>
      <c r="AY74" s="293"/>
      <c r="AZ74" s="293"/>
      <c r="BA74" s="293"/>
      <c r="BB74" s="293"/>
      <c r="BC74" s="158"/>
      <c r="BD74" s="293"/>
      <c r="BE74" s="293"/>
      <c r="BF74" s="293"/>
      <c r="BG74" s="293"/>
      <c r="BH74" s="152"/>
      <c r="BI74" s="82">
        <f t="shared" si="216"/>
        <v>-15060</v>
      </c>
      <c r="BJ74" s="83">
        <f t="shared" si="216"/>
        <v>2505</v>
      </c>
      <c r="BK74" s="83">
        <f t="shared" si="216"/>
        <v>8243</v>
      </c>
      <c r="BL74" s="83">
        <f t="shared" si="216"/>
        <v>10675</v>
      </c>
      <c r="BM74" s="83">
        <f t="shared" si="216"/>
        <v>6464</v>
      </c>
      <c r="BN74" s="83">
        <f t="shared" si="216"/>
        <v>23936</v>
      </c>
      <c r="BO74" s="83">
        <f t="shared" si="216"/>
        <v>22678</v>
      </c>
      <c r="BP74" s="83">
        <f t="shared" si="216"/>
        <v>18128</v>
      </c>
      <c r="BQ74" s="83">
        <f t="shared" si="216"/>
        <v>4214</v>
      </c>
      <c r="BR74" s="406">
        <f t="shared" si="216"/>
        <v>10382</v>
      </c>
      <c r="BS74" s="429">
        <f t="shared" si="217"/>
        <v>22412</v>
      </c>
      <c r="BT74" s="83">
        <f t="shared" si="217"/>
        <v>39625</v>
      </c>
      <c r="BU74" s="83">
        <f t="shared" si="217"/>
        <v>62318</v>
      </c>
      <c r="BV74" s="83">
        <f t="shared" si="217"/>
        <v>29056</v>
      </c>
      <c r="BW74" s="83">
        <f t="shared" si="217"/>
        <v>23658</v>
      </c>
      <c r="BX74" s="243">
        <f t="shared" si="217"/>
        <v>27656</v>
      </c>
      <c r="BY74" s="243">
        <f t="shared" si="217"/>
        <v>40892</v>
      </c>
      <c r="BZ74" s="243">
        <f t="shared" si="217"/>
        <v>10808</v>
      </c>
      <c r="CA74" s="269">
        <f t="shared" si="217"/>
        <v>30897</v>
      </c>
      <c r="CB74" s="269">
        <f t="shared" si="217"/>
        <v>13702</v>
      </c>
      <c r="CC74" s="269">
        <f t="shared" si="218"/>
        <v>7451</v>
      </c>
      <c r="CD74" s="386">
        <f t="shared" si="218"/>
        <v>5302</v>
      </c>
      <c r="CE74" s="355">
        <f t="shared" si="218"/>
        <v>-23033</v>
      </c>
      <c r="CF74" s="269">
        <f t="shared" si="218"/>
        <v>9335</v>
      </c>
      <c r="CG74" s="269">
        <f t="shared" si="218"/>
        <v>-29958</v>
      </c>
      <c r="CH74" s="269">
        <f t="shared" si="218"/>
        <v>-23069</v>
      </c>
      <c r="CI74" s="269">
        <f t="shared" si="218"/>
        <v>-19804</v>
      </c>
      <c r="CJ74" s="269">
        <f t="shared" si="218"/>
        <v>-13584</v>
      </c>
      <c r="CK74" s="269">
        <f t="shared" si="218"/>
        <v>-42679</v>
      </c>
      <c r="CL74" s="269">
        <f t="shared" si="218"/>
        <v>-18018</v>
      </c>
      <c r="CM74" s="269">
        <f t="shared" si="219"/>
        <v>-22950</v>
      </c>
      <c r="CN74" s="269">
        <f t="shared" si="219"/>
        <v>-8688</v>
      </c>
      <c r="CO74" s="269">
        <f t="shared" si="219"/>
        <v>-8301</v>
      </c>
      <c r="CP74" s="386">
        <f t="shared" si="219"/>
        <v>139</v>
      </c>
      <c r="CQ74" s="386">
        <f t="shared" si="219"/>
        <v>-1088</v>
      </c>
      <c r="CR74" s="386">
        <f t="shared" si="219"/>
        <v>-26486</v>
      </c>
      <c r="CS74" s="348"/>
      <c r="CT74" s="158" t="s">
        <v>212</v>
      </c>
    </row>
    <row r="75" spans="1:98" s="58" customFormat="1" x14ac:dyDescent="0.3">
      <c r="A75" s="146"/>
      <c r="B75" s="59" t="s">
        <v>39</v>
      </c>
      <c r="C75" s="79">
        <v>1833698</v>
      </c>
      <c r="D75" s="80">
        <v>1825790</v>
      </c>
      <c r="E75" s="80">
        <v>1636051</v>
      </c>
      <c r="F75" s="80">
        <v>1927752</v>
      </c>
      <c r="G75" s="80">
        <v>2350383</v>
      </c>
      <c r="H75" s="80">
        <v>3134952</v>
      </c>
      <c r="I75" s="80">
        <v>3081535</v>
      </c>
      <c r="J75" s="80">
        <v>1955153</v>
      </c>
      <c r="K75" s="80">
        <v>1642559</v>
      </c>
      <c r="L75" s="81">
        <v>1868784</v>
      </c>
      <c r="M75" s="80">
        <v>2471374</v>
      </c>
      <c r="N75" s="80">
        <v>1402405</v>
      </c>
      <c r="O75" s="190">
        <v>1825458</v>
      </c>
      <c r="P75" s="80">
        <v>1536033</v>
      </c>
      <c r="Q75" s="190">
        <v>1390111</v>
      </c>
      <c r="R75" s="190">
        <v>1442209</v>
      </c>
      <c r="S75" s="190">
        <v>1972630</v>
      </c>
      <c r="T75" s="190">
        <v>2764757</v>
      </c>
      <c r="U75" s="190">
        <v>2564352</v>
      </c>
      <c r="V75" s="217">
        <v>1843444</v>
      </c>
      <c r="W75" s="217">
        <v>1683387</v>
      </c>
      <c r="X75" s="81">
        <v>1745283</v>
      </c>
      <c r="Y75" s="217">
        <v>2044759</v>
      </c>
      <c r="Z75" s="217">
        <v>1833425</v>
      </c>
      <c r="AA75" s="217">
        <v>1869907</v>
      </c>
      <c r="AB75" s="217">
        <v>1740209</v>
      </c>
      <c r="AC75" s="217">
        <v>1551900</v>
      </c>
      <c r="AD75" s="217">
        <v>1829481</v>
      </c>
      <c r="AE75" s="217">
        <v>2584650</v>
      </c>
      <c r="AF75" s="217">
        <v>3027452</v>
      </c>
      <c r="AG75" s="217">
        <v>2899397</v>
      </c>
      <c r="AH75" s="217">
        <v>2342365</v>
      </c>
      <c r="AI75" s="217">
        <v>1773237</v>
      </c>
      <c r="AJ75" s="194">
        <v>1741013</v>
      </c>
      <c r="AK75" s="293">
        <v>1833923</v>
      </c>
      <c r="AL75" s="152">
        <v>1952377</v>
      </c>
      <c r="AM75" s="293">
        <v>1864063</v>
      </c>
      <c r="AN75" s="293">
        <v>1825089</v>
      </c>
      <c r="AO75" s="293">
        <v>1665977</v>
      </c>
      <c r="AP75" s="293">
        <v>1847125</v>
      </c>
      <c r="AQ75" s="158">
        <v>2158063</v>
      </c>
      <c r="AR75" s="293">
        <v>2934944</v>
      </c>
      <c r="AS75" s="293">
        <v>2927544</v>
      </c>
      <c r="AT75" s="293">
        <v>2078518</v>
      </c>
      <c r="AU75" s="293">
        <v>1706668</v>
      </c>
      <c r="AV75" s="444">
        <v>1703656</v>
      </c>
      <c r="AW75" s="293">
        <v>1922446</v>
      </c>
      <c r="AX75" s="152">
        <v>1706502</v>
      </c>
      <c r="AY75" s="293"/>
      <c r="AZ75" s="293"/>
      <c r="BA75" s="293"/>
      <c r="BB75" s="293"/>
      <c r="BC75" s="158"/>
      <c r="BD75" s="293"/>
      <c r="BE75" s="293"/>
      <c r="BF75" s="293"/>
      <c r="BG75" s="293"/>
      <c r="BH75" s="152"/>
      <c r="BI75" s="82">
        <f t="shared" si="216"/>
        <v>-8240</v>
      </c>
      <c r="BJ75" s="83">
        <f t="shared" si="216"/>
        <v>-289757</v>
      </c>
      <c r="BK75" s="83">
        <f t="shared" si="216"/>
        <v>-245940</v>
      </c>
      <c r="BL75" s="83">
        <f t="shared" si="216"/>
        <v>-485543</v>
      </c>
      <c r="BM75" s="83">
        <f t="shared" si="216"/>
        <v>-377753</v>
      </c>
      <c r="BN75" s="83">
        <f t="shared" si="216"/>
        <v>-370195</v>
      </c>
      <c r="BO75" s="83">
        <f t="shared" si="216"/>
        <v>-517183</v>
      </c>
      <c r="BP75" s="83">
        <f t="shared" si="216"/>
        <v>-111709</v>
      </c>
      <c r="BQ75" s="83">
        <f t="shared" si="216"/>
        <v>40828</v>
      </c>
      <c r="BR75" s="406">
        <f t="shared" si="216"/>
        <v>-123501</v>
      </c>
      <c r="BS75" s="429">
        <f t="shared" si="217"/>
        <v>-426615</v>
      </c>
      <c r="BT75" s="83">
        <f t="shared" si="217"/>
        <v>431020</v>
      </c>
      <c r="BU75" s="83">
        <f t="shared" si="217"/>
        <v>44449</v>
      </c>
      <c r="BV75" s="83">
        <f t="shared" si="217"/>
        <v>204176</v>
      </c>
      <c r="BW75" s="83">
        <f t="shared" si="217"/>
        <v>161789</v>
      </c>
      <c r="BX75" s="243">
        <f t="shared" si="217"/>
        <v>387272</v>
      </c>
      <c r="BY75" s="243">
        <f t="shared" si="217"/>
        <v>612020</v>
      </c>
      <c r="BZ75" s="243">
        <f t="shared" si="217"/>
        <v>262695</v>
      </c>
      <c r="CA75" s="269">
        <f t="shared" si="217"/>
        <v>335045</v>
      </c>
      <c r="CB75" s="269">
        <f t="shared" si="217"/>
        <v>498921</v>
      </c>
      <c r="CC75" s="269">
        <f t="shared" si="218"/>
        <v>89850</v>
      </c>
      <c r="CD75" s="386">
        <f t="shared" si="218"/>
        <v>-4270</v>
      </c>
      <c r="CE75" s="355">
        <f t="shared" si="218"/>
        <v>-210836</v>
      </c>
      <c r="CF75" s="269">
        <f t="shared" si="218"/>
        <v>118952</v>
      </c>
      <c r="CG75" s="269">
        <f t="shared" si="218"/>
        <v>-5844</v>
      </c>
      <c r="CH75" s="269">
        <f t="shared" si="218"/>
        <v>84880</v>
      </c>
      <c r="CI75" s="269">
        <f t="shared" si="218"/>
        <v>114077</v>
      </c>
      <c r="CJ75" s="269">
        <f t="shared" si="218"/>
        <v>17644</v>
      </c>
      <c r="CK75" s="269">
        <f t="shared" si="218"/>
        <v>-426587</v>
      </c>
      <c r="CL75" s="269">
        <f t="shared" si="218"/>
        <v>-92508</v>
      </c>
      <c r="CM75" s="269">
        <f t="shared" si="219"/>
        <v>28147</v>
      </c>
      <c r="CN75" s="269">
        <f t="shared" si="219"/>
        <v>-263847</v>
      </c>
      <c r="CO75" s="269">
        <f t="shared" si="219"/>
        <v>-66569</v>
      </c>
      <c r="CP75" s="386">
        <f t="shared" si="219"/>
        <v>-37357</v>
      </c>
      <c r="CQ75" s="386">
        <f t="shared" si="219"/>
        <v>88523</v>
      </c>
      <c r="CR75" s="386">
        <f t="shared" si="219"/>
        <v>-245875</v>
      </c>
      <c r="CS75" s="348"/>
      <c r="CT75" s="158" t="s">
        <v>212</v>
      </c>
    </row>
    <row r="76" spans="1:98" s="58" customFormat="1" x14ac:dyDescent="0.3">
      <c r="A76" s="146"/>
      <c r="B76" s="59" t="s">
        <v>40</v>
      </c>
      <c r="C76" s="79">
        <v>1300650</v>
      </c>
      <c r="D76" s="80">
        <v>1267725</v>
      </c>
      <c r="E76" s="80">
        <v>1312322</v>
      </c>
      <c r="F76" s="80">
        <v>1443259</v>
      </c>
      <c r="G76" s="80">
        <v>1588852</v>
      </c>
      <c r="H76" s="80">
        <v>2297707</v>
      </c>
      <c r="I76" s="80">
        <v>2069118</v>
      </c>
      <c r="J76" s="80">
        <v>1576700</v>
      </c>
      <c r="K76" s="80">
        <v>1299078</v>
      </c>
      <c r="L76" s="81">
        <v>1284619</v>
      </c>
      <c r="M76" s="80">
        <v>1868766</v>
      </c>
      <c r="N76" s="80">
        <v>950888</v>
      </c>
      <c r="O76" s="190">
        <v>1199874</v>
      </c>
      <c r="P76" s="80">
        <v>1169155</v>
      </c>
      <c r="Q76" s="190">
        <v>1048582</v>
      </c>
      <c r="R76" s="190">
        <v>983243</v>
      </c>
      <c r="S76" s="190">
        <v>1361001</v>
      </c>
      <c r="T76" s="190">
        <v>1882193</v>
      </c>
      <c r="U76" s="190">
        <v>1780088</v>
      </c>
      <c r="V76" s="217">
        <v>1541109</v>
      </c>
      <c r="W76" s="217">
        <v>1350079</v>
      </c>
      <c r="X76" s="81">
        <v>1134977</v>
      </c>
      <c r="Y76" s="217">
        <v>1299464</v>
      </c>
      <c r="Z76" s="217">
        <v>1190853</v>
      </c>
      <c r="AA76" s="217">
        <v>1200458</v>
      </c>
      <c r="AB76" s="217">
        <v>1077734</v>
      </c>
      <c r="AC76" s="217">
        <v>1230261</v>
      </c>
      <c r="AD76" s="217">
        <v>1314155</v>
      </c>
      <c r="AE76" s="217">
        <v>1697894</v>
      </c>
      <c r="AF76" s="217">
        <v>1948651</v>
      </c>
      <c r="AG76" s="217">
        <v>1764779</v>
      </c>
      <c r="AH76" s="217">
        <v>1970433</v>
      </c>
      <c r="AI76" s="217">
        <v>1444281</v>
      </c>
      <c r="AJ76" s="194">
        <v>1359096</v>
      </c>
      <c r="AK76" s="293">
        <v>1225382</v>
      </c>
      <c r="AL76" s="152">
        <v>1272811</v>
      </c>
      <c r="AM76" s="293">
        <v>1207172</v>
      </c>
      <c r="AN76" s="293">
        <v>1309771</v>
      </c>
      <c r="AO76" s="293">
        <v>1198914</v>
      </c>
      <c r="AP76" s="293">
        <v>1324360</v>
      </c>
      <c r="AQ76" s="158">
        <v>1648871</v>
      </c>
      <c r="AR76" s="293">
        <v>2154297</v>
      </c>
      <c r="AS76" s="293">
        <v>2369769</v>
      </c>
      <c r="AT76" s="293">
        <v>1847868</v>
      </c>
      <c r="AU76" s="293">
        <v>1334974</v>
      </c>
      <c r="AV76" s="444">
        <v>1377537</v>
      </c>
      <c r="AW76" s="293">
        <v>1351987</v>
      </c>
      <c r="AX76" s="152">
        <v>1272710</v>
      </c>
      <c r="AY76" s="293"/>
      <c r="AZ76" s="293"/>
      <c r="BA76" s="293"/>
      <c r="BB76" s="293"/>
      <c r="BC76" s="158"/>
      <c r="BD76" s="293"/>
      <c r="BE76" s="293"/>
      <c r="BF76" s="293"/>
      <c r="BG76" s="293"/>
      <c r="BH76" s="152"/>
      <c r="BI76" s="82">
        <f t="shared" si="216"/>
        <v>-100776</v>
      </c>
      <c r="BJ76" s="83">
        <f t="shared" si="216"/>
        <v>-98570</v>
      </c>
      <c r="BK76" s="83">
        <f t="shared" si="216"/>
        <v>-263740</v>
      </c>
      <c r="BL76" s="83">
        <f t="shared" si="216"/>
        <v>-460016</v>
      </c>
      <c r="BM76" s="83">
        <f t="shared" si="216"/>
        <v>-227851</v>
      </c>
      <c r="BN76" s="83">
        <f t="shared" si="216"/>
        <v>-415514</v>
      </c>
      <c r="BO76" s="83">
        <f t="shared" si="216"/>
        <v>-289030</v>
      </c>
      <c r="BP76" s="83">
        <f t="shared" si="216"/>
        <v>-35591</v>
      </c>
      <c r="BQ76" s="83">
        <f t="shared" si="216"/>
        <v>51001</v>
      </c>
      <c r="BR76" s="406">
        <f t="shared" si="216"/>
        <v>-149642</v>
      </c>
      <c r="BS76" s="429">
        <f t="shared" si="217"/>
        <v>-569302</v>
      </c>
      <c r="BT76" s="83">
        <f t="shared" si="217"/>
        <v>239965</v>
      </c>
      <c r="BU76" s="83">
        <f t="shared" si="217"/>
        <v>584</v>
      </c>
      <c r="BV76" s="83">
        <f t="shared" si="217"/>
        <v>-91421</v>
      </c>
      <c r="BW76" s="83">
        <f t="shared" si="217"/>
        <v>181679</v>
      </c>
      <c r="BX76" s="243">
        <f t="shared" si="217"/>
        <v>330912</v>
      </c>
      <c r="BY76" s="243">
        <f t="shared" si="217"/>
        <v>336893</v>
      </c>
      <c r="BZ76" s="243">
        <f t="shared" si="217"/>
        <v>66458</v>
      </c>
      <c r="CA76" s="269">
        <f t="shared" si="217"/>
        <v>-15309</v>
      </c>
      <c r="CB76" s="269">
        <f t="shared" si="217"/>
        <v>429324</v>
      </c>
      <c r="CC76" s="269">
        <f t="shared" si="218"/>
        <v>94202</v>
      </c>
      <c r="CD76" s="386">
        <f t="shared" si="218"/>
        <v>224119</v>
      </c>
      <c r="CE76" s="355">
        <f t="shared" si="218"/>
        <v>-74082</v>
      </c>
      <c r="CF76" s="269">
        <f t="shared" si="218"/>
        <v>81958</v>
      </c>
      <c r="CG76" s="269">
        <f t="shared" si="218"/>
        <v>6714</v>
      </c>
      <c r="CH76" s="269">
        <f t="shared" si="218"/>
        <v>232037</v>
      </c>
      <c r="CI76" s="269">
        <f t="shared" si="218"/>
        <v>-31347</v>
      </c>
      <c r="CJ76" s="269">
        <f t="shared" si="218"/>
        <v>10205</v>
      </c>
      <c r="CK76" s="269">
        <f t="shared" si="218"/>
        <v>-49023</v>
      </c>
      <c r="CL76" s="269">
        <f t="shared" si="218"/>
        <v>205646</v>
      </c>
      <c r="CM76" s="269">
        <f t="shared" si="219"/>
        <v>604990</v>
      </c>
      <c r="CN76" s="269">
        <f t="shared" si="219"/>
        <v>-122565</v>
      </c>
      <c r="CO76" s="269">
        <f t="shared" si="219"/>
        <v>-109307</v>
      </c>
      <c r="CP76" s="386">
        <f t="shared" si="219"/>
        <v>18441</v>
      </c>
      <c r="CQ76" s="386">
        <f t="shared" si="219"/>
        <v>126605</v>
      </c>
      <c r="CR76" s="386">
        <f t="shared" si="219"/>
        <v>-101</v>
      </c>
      <c r="CS76" s="348"/>
      <c r="CT76" s="158" t="s">
        <v>212</v>
      </c>
    </row>
    <row r="77" spans="1:98" s="58" customFormat="1" x14ac:dyDescent="0.3">
      <c r="A77" s="146"/>
      <c r="B77" s="59" t="s">
        <v>41</v>
      </c>
      <c r="C77" s="79">
        <v>1121217</v>
      </c>
      <c r="D77" s="80">
        <v>1025131</v>
      </c>
      <c r="E77" s="80">
        <v>1330312</v>
      </c>
      <c r="F77" s="80">
        <v>1003118</v>
      </c>
      <c r="G77" s="80">
        <v>1407782</v>
      </c>
      <c r="H77" s="80">
        <v>1424500</v>
      </c>
      <c r="I77" s="80">
        <v>1469728</v>
      </c>
      <c r="J77" s="80">
        <v>1189301</v>
      </c>
      <c r="K77" s="80">
        <v>1006563</v>
      </c>
      <c r="L77" s="81">
        <v>1048184</v>
      </c>
      <c r="M77" s="80">
        <v>317552</v>
      </c>
      <c r="N77" s="80">
        <v>2033847</v>
      </c>
      <c r="O77" s="190">
        <v>-2284181</v>
      </c>
      <c r="P77" s="80">
        <v>2001093</v>
      </c>
      <c r="Q77" s="190">
        <v>3122907</v>
      </c>
      <c r="R77" s="190">
        <v>1087026</v>
      </c>
      <c r="S77" s="190">
        <v>1249553</v>
      </c>
      <c r="T77" s="190">
        <v>1261163</v>
      </c>
      <c r="U77" s="190">
        <v>1390015</v>
      </c>
      <c r="V77" s="217">
        <v>1098838</v>
      </c>
      <c r="W77" s="217">
        <v>1075518</v>
      </c>
      <c r="X77" s="81">
        <v>1154476</v>
      </c>
      <c r="Y77" s="217">
        <v>609487</v>
      </c>
      <c r="Z77" s="217">
        <v>1348468</v>
      </c>
      <c r="AA77" s="217">
        <v>1202429</v>
      </c>
      <c r="AB77" s="217">
        <v>757740</v>
      </c>
      <c r="AC77" s="217">
        <v>1000170</v>
      </c>
      <c r="AD77" s="217">
        <v>981600</v>
      </c>
      <c r="AE77" s="217">
        <v>1735098</v>
      </c>
      <c r="AF77" s="217">
        <v>1283009</v>
      </c>
      <c r="AG77" s="217">
        <v>1307382</v>
      </c>
      <c r="AH77" s="217">
        <v>1168423</v>
      </c>
      <c r="AI77" s="217">
        <v>1010434</v>
      </c>
      <c r="AJ77" s="194">
        <v>169767</v>
      </c>
      <c r="AK77" s="293">
        <v>1213865</v>
      </c>
      <c r="AL77" s="152">
        <v>749263</v>
      </c>
      <c r="AM77" s="293">
        <v>2020092</v>
      </c>
      <c r="AN77" s="293">
        <v>1059057</v>
      </c>
      <c r="AO77" s="293">
        <v>1007932</v>
      </c>
      <c r="AP77" s="293">
        <v>1068580</v>
      </c>
      <c r="AQ77" s="158">
        <v>1161527</v>
      </c>
      <c r="AR77" s="293">
        <v>1324860</v>
      </c>
      <c r="AS77" s="293">
        <v>1170050</v>
      </c>
      <c r="AT77" s="293">
        <v>1922785</v>
      </c>
      <c r="AU77" s="293">
        <v>1250510</v>
      </c>
      <c r="AV77" s="444">
        <v>1055541</v>
      </c>
      <c r="AW77" s="293">
        <v>1037471</v>
      </c>
      <c r="AX77" s="152">
        <v>1144596</v>
      </c>
      <c r="AY77" s="293"/>
      <c r="AZ77" s="293"/>
      <c r="BA77" s="293"/>
      <c r="BB77" s="293"/>
      <c r="BC77" s="158"/>
      <c r="BD77" s="293"/>
      <c r="BE77" s="293"/>
      <c r="BF77" s="293"/>
      <c r="BG77" s="293"/>
      <c r="BH77" s="152"/>
      <c r="BI77" s="82">
        <f t="shared" si="216"/>
        <v>-3405398</v>
      </c>
      <c r="BJ77" s="83">
        <f t="shared" si="216"/>
        <v>975962</v>
      </c>
      <c r="BK77" s="83">
        <f t="shared" si="216"/>
        <v>1792595</v>
      </c>
      <c r="BL77" s="83">
        <f t="shared" si="216"/>
        <v>83908</v>
      </c>
      <c r="BM77" s="83">
        <f t="shared" si="216"/>
        <v>-158229</v>
      </c>
      <c r="BN77" s="83">
        <f t="shared" si="216"/>
        <v>-163337</v>
      </c>
      <c r="BO77" s="83">
        <f t="shared" si="216"/>
        <v>-79713</v>
      </c>
      <c r="BP77" s="83">
        <f t="shared" si="216"/>
        <v>-90463</v>
      </c>
      <c r="BQ77" s="83">
        <f t="shared" si="216"/>
        <v>68955</v>
      </c>
      <c r="BR77" s="406">
        <f t="shared" si="216"/>
        <v>106292</v>
      </c>
      <c r="BS77" s="429">
        <f t="shared" si="217"/>
        <v>291935</v>
      </c>
      <c r="BT77" s="83">
        <f t="shared" si="217"/>
        <v>-685379</v>
      </c>
      <c r="BU77" s="83">
        <f t="shared" si="217"/>
        <v>3486610</v>
      </c>
      <c r="BV77" s="83">
        <f t="shared" si="217"/>
        <v>-1243353</v>
      </c>
      <c r="BW77" s="83">
        <f t="shared" si="217"/>
        <v>-2122737</v>
      </c>
      <c r="BX77" s="243">
        <f t="shared" si="217"/>
        <v>-105426</v>
      </c>
      <c r="BY77" s="243">
        <f t="shared" si="217"/>
        <v>485545</v>
      </c>
      <c r="BZ77" s="243">
        <f t="shared" si="217"/>
        <v>21846</v>
      </c>
      <c r="CA77" s="269">
        <f t="shared" si="217"/>
        <v>-82633</v>
      </c>
      <c r="CB77" s="269">
        <f t="shared" si="217"/>
        <v>69585</v>
      </c>
      <c r="CC77" s="269">
        <f t="shared" si="218"/>
        <v>-65084</v>
      </c>
      <c r="CD77" s="386">
        <f t="shared" si="218"/>
        <v>-984709</v>
      </c>
      <c r="CE77" s="355">
        <f t="shared" si="218"/>
        <v>604378</v>
      </c>
      <c r="CF77" s="269">
        <f t="shared" si="218"/>
        <v>-599205</v>
      </c>
      <c r="CG77" s="269">
        <f t="shared" si="218"/>
        <v>817663</v>
      </c>
      <c r="CH77" s="269">
        <f t="shared" si="218"/>
        <v>301317</v>
      </c>
      <c r="CI77" s="269">
        <f t="shared" si="218"/>
        <v>7762</v>
      </c>
      <c r="CJ77" s="269">
        <f t="shared" si="218"/>
        <v>86980</v>
      </c>
      <c r="CK77" s="269">
        <f t="shared" si="218"/>
        <v>-573571</v>
      </c>
      <c r="CL77" s="269">
        <f t="shared" si="218"/>
        <v>41851</v>
      </c>
      <c r="CM77" s="269">
        <f t="shared" si="219"/>
        <v>-137332</v>
      </c>
      <c r="CN77" s="269">
        <f t="shared" si="219"/>
        <v>754362</v>
      </c>
      <c r="CO77" s="269">
        <f t="shared" si="219"/>
        <v>240076</v>
      </c>
      <c r="CP77" s="386">
        <f t="shared" si="219"/>
        <v>885774</v>
      </c>
      <c r="CQ77" s="386">
        <f t="shared" si="219"/>
        <v>-176394</v>
      </c>
      <c r="CR77" s="386">
        <f t="shared" si="219"/>
        <v>395333</v>
      </c>
      <c r="CS77" s="348"/>
      <c r="CT77" s="158" t="s">
        <v>212</v>
      </c>
    </row>
    <row r="78" spans="1:98" s="72" customFormat="1" x14ac:dyDescent="0.3">
      <c r="A78" s="147"/>
      <c r="B78" s="59" t="s">
        <v>42</v>
      </c>
      <c r="C78" s="136">
        <f>SUM(C73:C77)</f>
        <v>12799762</v>
      </c>
      <c r="D78" s="137">
        <f t="shared" ref="D78:AK78" si="220">SUM(D73:D77)</f>
        <v>11728459</v>
      </c>
      <c r="E78" s="137">
        <f t="shared" si="220"/>
        <v>11249702</v>
      </c>
      <c r="F78" s="137">
        <f t="shared" si="220"/>
        <v>12099494</v>
      </c>
      <c r="G78" s="137">
        <f t="shared" si="220"/>
        <v>17298395</v>
      </c>
      <c r="H78" s="137">
        <f t="shared" si="220"/>
        <v>22325004</v>
      </c>
      <c r="I78" s="137">
        <f t="shared" si="220"/>
        <v>19693404</v>
      </c>
      <c r="J78" s="137">
        <f t="shared" si="220"/>
        <v>12512823</v>
      </c>
      <c r="K78" s="137">
        <f t="shared" si="220"/>
        <v>10911929</v>
      </c>
      <c r="L78" s="138">
        <f t="shared" si="220"/>
        <v>13226170</v>
      </c>
      <c r="M78" s="137">
        <f t="shared" si="220"/>
        <v>15130548</v>
      </c>
      <c r="N78" s="137">
        <f t="shared" si="220"/>
        <v>11944821</v>
      </c>
      <c r="O78" s="137">
        <f t="shared" si="220"/>
        <v>8779821</v>
      </c>
      <c r="P78" s="137">
        <f t="shared" si="220"/>
        <v>12665112</v>
      </c>
      <c r="Q78" s="137">
        <f t="shared" si="220"/>
        <v>12857276</v>
      </c>
      <c r="R78" s="137">
        <f t="shared" si="220"/>
        <v>11532261</v>
      </c>
      <c r="S78" s="137">
        <f t="shared" si="220"/>
        <v>16467012</v>
      </c>
      <c r="T78" s="137">
        <f t="shared" si="220"/>
        <v>22733303</v>
      </c>
      <c r="U78" s="137">
        <f t="shared" si="220"/>
        <v>19769132</v>
      </c>
      <c r="V78" s="137">
        <f t="shared" si="220"/>
        <v>14192295</v>
      </c>
      <c r="W78" s="137">
        <f t="shared" si="220"/>
        <v>12023114</v>
      </c>
      <c r="X78" s="138">
        <f t="shared" si="220"/>
        <v>13052167</v>
      </c>
      <c r="Y78" s="137">
        <f t="shared" si="220"/>
        <v>14035359</v>
      </c>
      <c r="Z78" s="137">
        <f t="shared" si="220"/>
        <v>14048544</v>
      </c>
      <c r="AA78" s="137">
        <f t="shared" si="220"/>
        <v>13736266</v>
      </c>
      <c r="AB78" s="137">
        <f t="shared" si="220"/>
        <v>11609895</v>
      </c>
      <c r="AC78" s="137">
        <f t="shared" si="220"/>
        <v>10826356</v>
      </c>
      <c r="AD78" s="137">
        <f t="shared" si="220"/>
        <v>13061628</v>
      </c>
      <c r="AE78" s="137">
        <f t="shared" si="220"/>
        <v>19209979</v>
      </c>
      <c r="AF78" s="137">
        <f t="shared" si="220"/>
        <v>22355820</v>
      </c>
      <c r="AG78" s="137">
        <f t="shared" si="220"/>
        <v>21103645</v>
      </c>
      <c r="AH78" s="137">
        <f t="shared" si="220"/>
        <v>15317619</v>
      </c>
      <c r="AI78" s="137">
        <f t="shared" si="220"/>
        <v>11788934</v>
      </c>
      <c r="AJ78" s="323">
        <f t="shared" si="220"/>
        <v>11761661</v>
      </c>
      <c r="AK78" s="84">
        <f t="shared" si="220"/>
        <v>13610692</v>
      </c>
      <c r="AL78" s="84">
        <f t="shared" ref="AL78:AX78" si="221">SUM(AL73:AL77)</f>
        <v>13964814</v>
      </c>
      <c r="AM78" s="84">
        <f t="shared" si="221"/>
        <v>14071952</v>
      </c>
      <c r="AN78" s="84">
        <f t="shared" si="221"/>
        <v>12457958</v>
      </c>
      <c r="AO78" s="84">
        <f t="shared" si="221"/>
        <v>11045471</v>
      </c>
      <c r="AP78" s="84">
        <f t="shared" si="221"/>
        <v>13212234</v>
      </c>
      <c r="AQ78" s="84">
        <f t="shared" si="221"/>
        <v>16690584</v>
      </c>
      <c r="AR78" s="84">
        <f t="shared" si="221"/>
        <v>24107551</v>
      </c>
      <c r="AS78" s="84">
        <f t="shared" si="221"/>
        <v>21730276</v>
      </c>
      <c r="AT78" s="84">
        <f t="shared" si="221"/>
        <v>15116548</v>
      </c>
      <c r="AU78" s="84">
        <f t="shared" si="221"/>
        <v>11928823</v>
      </c>
      <c r="AV78" s="311">
        <f t="shared" si="221"/>
        <v>12883613</v>
      </c>
      <c r="AW78" s="311">
        <f t="shared" si="221"/>
        <v>14256602</v>
      </c>
      <c r="AX78" s="311">
        <f t="shared" si="221"/>
        <v>12956375</v>
      </c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>
        <f t="shared" ref="BI78:CT85" si="222">SUM(BI73:BI77)</f>
        <v>-4019941</v>
      </c>
      <c r="BJ78" s="139">
        <f t="shared" ref="BJ78:BL78" si="223">SUM(BJ73:BJ77)</f>
        <v>936653</v>
      </c>
      <c r="BK78" s="139">
        <f t="shared" si="223"/>
        <v>1607574</v>
      </c>
      <c r="BL78" s="139">
        <f t="shared" si="223"/>
        <v>-567233</v>
      </c>
      <c r="BM78" s="139">
        <f t="shared" ref="BM78" si="224">SUM(BM73:BM77)</f>
        <v>-831383</v>
      </c>
      <c r="BN78" s="139">
        <f t="shared" ref="BN78:BV78" si="225">SUM(BN73:BN77)</f>
        <v>408299</v>
      </c>
      <c r="BO78" s="139">
        <f t="shared" si="225"/>
        <v>75728</v>
      </c>
      <c r="BP78" s="139">
        <f t="shared" si="225"/>
        <v>1679472</v>
      </c>
      <c r="BQ78" s="139">
        <f t="shared" si="225"/>
        <v>1111185</v>
      </c>
      <c r="BR78" s="407">
        <f t="shared" si="225"/>
        <v>-174003</v>
      </c>
      <c r="BS78" s="430">
        <f t="shared" si="225"/>
        <v>-1095189</v>
      </c>
      <c r="BT78" s="139">
        <f t="shared" si="225"/>
        <v>2103723</v>
      </c>
      <c r="BU78" s="139">
        <f t="shared" si="225"/>
        <v>4956445</v>
      </c>
      <c r="BV78" s="139">
        <f t="shared" si="225"/>
        <v>-1055217</v>
      </c>
      <c r="BW78" s="139">
        <f t="shared" ref="BW78:BX78" si="226">SUM(BW73:BW77)</f>
        <v>-2030920</v>
      </c>
      <c r="BX78" s="244">
        <f t="shared" si="226"/>
        <v>1529367</v>
      </c>
      <c r="BY78" s="244">
        <f t="shared" ref="BY78" si="227">SUM(BY73:BY77)</f>
        <v>2742967</v>
      </c>
      <c r="BZ78" s="244">
        <f t="shared" ref="BZ78:CA78" si="228">SUM(BZ73:BZ77)</f>
        <v>-377483</v>
      </c>
      <c r="CA78" s="270">
        <f t="shared" si="228"/>
        <v>1334513</v>
      </c>
      <c r="CB78" s="270">
        <f t="shared" ref="CB78:CC78" si="229">SUM(CB73:CB77)</f>
        <v>1125324</v>
      </c>
      <c r="CC78" s="270">
        <f t="shared" si="229"/>
        <v>-234180</v>
      </c>
      <c r="CD78" s="387">
        <f t="shared" ref="CD78:CE78" si="230">SUM(CD73:CD77)</f>
        <v>-1290506</v>
      </c>
      <c r="CE78" s="356">
        <f t="shared" si="230"/>
        <v>-424667</v>
      </c>
      <c r="CF78" s="270">
        <f t="shared" ref="CF78" si="231">SUM(CF73:CF77)</f>
        <v>-83730</v>
      </c>
      <c r="CG78" s="270">
        <f t="shared" ref="CG78" si="232">SUM(CG73:CG77)</f>
        <v>335686</v>
      </c>
      <c r="CH78" s="270">
        <f t="shared" ref="CH78" si="233">SUM(CH73:CH77)</f>
        <v>848063</v>
      </c>
      <c r="CI78" s="270">
        <f t="shared" ref="CI78" si="234">SUM(CI73:CI77)</f>
        <v>219115</v>
      </c>
      <c r="CJ78" s="270">
        <f t="shared" ref="CJ78" si="235">SUM(CJ73:CJ77)</f>
        <v>150606</v>
      </c>
      <c r="CK78" s="270">
        <f t="shared" ref="CK78" si="236">SUM(CK73:CK77)</f>
        <v>-2519395</v>
      </c>
      <c r="CL78" s="270">
        <f t="shared" ref="CL78" si="237">SUM(CL73:CL77)</f>
        <v>1751731</v>
      </c>
      <c r="CM78" s="270">
        <f t="shared" ref="CM78" si="238">SUM(CM73:CM77)</f>
        <v>626631</v>
      </c>
      <c r="CN78" s="270">
        <f t="shared" ref="CN78" si="239">SUM(CN73:CN77)</f>
        <v>-201071</v>
      </c>
      <c r="CO78" s="270">
        <f t="shared" ref="CO78" si="240">SUM(CO73:CO77)</f>
        <v>139889</v>
      </c>
      <c r="CP78" s="387">
        <f t="shared" ref="CP78" si="241">SUM(CP73:CP77)</f>
        <v>1121952</v>
      </c>
      <c r="CQ78" s="387">
        <f t="shared" ref="CQ78:CR78" si="242">SUM(CQ73:CQ77)</f>
        <v>645910</v>
      </c>
      <c r="CR78" s="387">
        <f t="shared" si="242"/>
        <v>-1008439</v>
      </c>
      <c r="CS78" s="349"/>
      <c r="CT78" s="84">
        <f t="shared" si="222"/>
        <v>0</v>
      </c>
    </row>
    <row r="79" spans="1:98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193"/>
      <c r="T79" s="47"/>
      <c r="U79" s="206"/>
      <c r="V79" s="206"/>
      <c r="W79" s="206"/>
      <c r="X79" s="48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48"/>
      <c r="AK79" s="299"/>
      <c r="AL79" s="299"/>
      <c r="AM79" s="299"/>
      <c r="AN79" s="299"/>
      <c r="AO79" s="299"/>
      <c r="AP79" s="299"/>
      <c r="AQ79" s="49"/>
      <c r="AR79" s="299"/>
      <c r="AS79" s="299"/>
      <c r="AT79" s="299"/>
      <c r="AU79" s="299"/>
      <c r="AV79" s="316"/>
      <c r="AW79" s="299"/>
      <c r="AX79" s="299"/>
      <c r="AY79" s="299"/>
      <c r="AZ79" s="299"/>
      <c r="BA79" s="299"/>
      <c r="BB79" s="299"/>
      <c r="BC79" s="49"/>
      <c r="BD79" s="299"/>
      <c r="BE79" s="299"/>
      <c r="BF79" s="299"/>
      <c r="BG79" s="299"/>
      <c r="BH79" s="316"/>
      <c r="BI79" s="49"/>
      <c r="BJ79" s="50"/>
      <c r="BK79" s="50"/>
      <c r="BL79" s="50"/>
      <c r="BM79" s="50"/>
      <c r="BN79" s="50"/>
      <c r="BO79" s="50"/>
      <c r="BP79" s="50"/>
      <c r="BQ79" s="50"/>
      <c r="BR79" s="412"/>
      <c r="BS79" s="435"/>
      <c r="BT79" s="50"/>
      <c r="BU79" s="50"/>
      <c r="BV79" s="50"/>
      <c r="BW79" s="50"/>
      <c r="BX79" s="249"/>
      <c r="BY79" s="249"/>
      <c r="BZ79" s="249"/>
      <c r="CA79" s="275"/>
      <c r="CB79" s="275"/>
      <c r="CC79" s="275"/>
      <c r="CD79" s="392"/>
      <c r="CE79" s="361"/>
      <c r="CF79" s="275"/>
      <c r="CG79" s="275"/>
      <c r="CH79" s="275"/>
      <c r="CI79" s="275"/>
      <c r="CJ79" s="275"/>
      <c r="CK79" s="275"/>
      <c r="CL79" s="275"/>
      <c r="CM79" s="275"/>
      <c r="CN79" s="275"/>
      <c r="CO79" s="275"/>
      <c r="CP79" s="392"/>
      <c r="CQ79" s="392"/>
      <c r="CR79" s="392"/>
      <c r="CS79" s="350"/>
      <c r="CT79" s="49"/>
    </row>
    <row r="80" spans="1:98" s="37" customFormat="1" x14ac:dyDescent="0.3">
      <c r="A80" s="146"/>
      <c r="B80" s="38" t="s">
        <v>37</v>
      </c>
      <c r="C80" s="96">
        <f>C94-C87</f>
        <v>964451.8</v>
      </c>
      <c r="D80" s="97">
        <f t="shared" ref="D80:O80" si="243">D94-D87</f>
        <v>885026.44</v>
      </c>
      <c r="E80" s="97">
        <f t="shared" si="243"/>
        <v>948444.29999999993</v>
      </c>
      <c r="F80" s="97">
        <f t="shared" si="243"/>
        <v>835116.07999999984</v>
      </c>
      <c r="G80" s="97">
        <f t="shared" si="243"/>
        <v>1466563.31</v>
      </c>
      <c r="H80" s="97">
        <f t="shared" si="243"/>
        <v>1893474.63</v>
      </c>
      <c r="I80" s="97">
        <f t="shared" si="243"/>
        <v>1702039.5399999998</v>
      </c>
      <c r="J80" s="97">
        <f t="shared" si="243"/>
        <v>1308529.1100000001</v>
      </c>
      <c r="K80" s="97">
        <f t="shared" si="243"/>
        <v>676738.5</v>
      </c>
      <c r="L80" s="98">
        <f t="shared" si="243"/>
        <v>1202677.9499999997</v>
      </c>
      <c r="M80" s="97">
        <f t="shared" si="243"/>
        <v>1414476.54</v>
      </c>
      <c r="N80" s="97">
        <f t="shared" si="243"/>
        <v>1167237.93</v>
      </c>
      <c r="O80" s="97">
        <f t="shared" si="243"/>
        <v>1219451.52</v>
      </c>
      <c r="P80" s="97">
        <f t="shared" ref="P80:Q80" si="244">P94-P87</f>
        <v>1164026.48</v>
      </c>
      <c r="Q80" s="97">
        <f t="shared" si="244"/>
        <v>1084223.07</v>
      </c>
      <c r="R80" s="97">
        <f t="shared" ref="R80:S80" si="245">R94-R87</f>
        <v>1276079.83</v>
      </c>
      <c r="S80" s="97">
        <f t="shared" si="245"/>
        <v>1815272.53</v>
      </c>
      <c r="T80" s="97">
        <f t="shared" ref="T80:U80" si="246">T94-T87</f>
        <v>2915906.7299999995</v>
      </c>
      <c r="U80" s="97">
        <f t="shared" si="246"/>
        <v>1997871.1800000002</v>
      </c>
      <c r="V80" s="97">
        <f t="shared" ref="V80:W80" si="247">V94-V87</f>
        <v>1271814.76</v>
      </c>
      <c r="W80" s="97">
        <f t="shared" si="247"/>
        <v>2691744.79</v>
      </c>
      <c r="X80" s="98">
        <f t="shared" ref="X80:Y80" si="248">X94-X87</f>
        <v>1313424.4400000002</v>
      </c>
      <c r="Y80" s="97">
        <f t="shared" si="248"/>
        <v>1244614.6800000002</v>
      </c>
      <c r="Z80" s="97">
        <f t="shared" ref="Z80:AA80" si="249">Z94-Z87</f>
        <v>1514608.3</v>
      </c>
      <c r="AA80" s="97">
        <f t="shared" si="249"/>
        <v>1420137.31</v>
      </c>
      <c r="AB80" s="97">
        <f t="shared" ref="AB80:AC80" si="250">AB94-AB87</f>
        <v>1294680.4700000002</v>
      </c>
      <c r="AC80" s="97">
        <f t="shared" si="250"/>
        <v>1261112.74</v>
      </c>
      <c r="AD80" s="97">
        <f t="shared" ref="AD80:AE80" si="251">AD94-AD87</f>
        <v>1415946.35</v>
      </c>
      <c r="AE80" s="97">
        <f t="shared" si="251"/>
        <v>2017313.38</v>
      </c>
      <c r="AF80" s="97">
        <f t="shared" ref="AF80:AG80" si="252">AF94-AF87</f>
        <v>2449952.0099999998</v>
      </c>
      <c r="AG80" s="97">
        <f t="shared" si="252"/>
        <v>2581920.94</v>
      </c>
      <c r="AH80" s="208">
        <f t="shared" ref="AH80:AI80" si="253">AH94-AH87</f>
        <v>1551421.4</v>
      </c>
      <c r="AI80" s="208">
        <f t="shared" si="253"/>
        <v>1220489.04</v>
      </c>
      <c r="AJ80" s="195">
        <f t="shared" ref="AJ80:AK80" si="254">AJ94-AJ87</f>
        <v>1575297.52</v>
      </c>
      <c r="AK80" s="326">
        <f t="shared" si="254"/>
        <v>1574197.44</v>
      </c>
      <c r="AL80" s="326">
        <f t="shared" ref="AL80:AQ80" si="255">AL94-AL87</f>
        <v>1641335.35</v>
      </c>
      <c r="AM80" s="300">
        <f t="shared" si="255"/>
        <v>1328816.42</v>
      </c>
      <c r="AN80" s="300">
        <f t="shared" si="255"/>
        <v>1900791.54</v>
      </c>
      <c r="AO80" s="300">
        <f t="shared" si="255"/>
        <v>1219178.4100000001</v>
      </c>
      <c r="AP80" s="300">
        <f t="shared" si="255"/>
        <v>1666106.77</v>
      </c>
      <c r="AQ80" s="300">
        <f t="shared" si="255"/>
        <v>1607570.67</v>
      </c>
      <c r="AR80" s="300">
        <f t="shared" ref="AR80:AV80" si="256">AR94-AR87</f>
        <v>3136484.7800000003</v>
      </c>
      <c r="AS80" s="300">
        <f t="shared" si="256"/>
        <v>2357655.6</v>
      </c>
      <c r="AT80" s="300">
        <f t="shared" si="256"/>
        <v>1149259.8700000001</v>
      </c>
      <c r="AU80" s="300">
        <f t="shared" si="256"/>
        <v>52472.050000000047</v>
      </c>
      <c r="AV80" s="318">
        <f t="shared" si="256"/>
        <v>-292031.26</v>
      </c>
      <c r="AW80" s="300">
        <f>AW94-AW87</f>
        <v>-273417.58999999997</v>
      </c>
      <c r="AX80" s="300">
        <f>AX94-AX87</f>
        <v>301532.20000000007</v>
      </c>
      <c r="AY80" s="300"/>
      <c r="AZ80" s="300"/>
      <c r="BA80" s="300"/>
      <c r="BB80" s="300"/>
      <c r="BC80" s="300"/>
      <c r="BD80" s="300"/>
      <c r="BE80" s="300"/>
      <c r="BF80" s="300"/>
      <c r="BG80" s="300"/>
      <c r="BH80" s="300"/>
      <c r="BI80" s="34">
        <f t="shared" ref="BI80:BR84" si="257">O80-C80</f>
        <v>254999.71999999997</v>
      </c>
      <c r="BJ80" s="99">
        <f t="shared" si="257"/>
        <v>279000.04000000004</v>
      </c>
      <c r="BK80" s="99">
        <f t="shared" si="257"/>
        <v>135778.77000000014</v>
      </c>
      <c r="BL80" s="99">
        <f t="shared" si="257"/>
        <v>440963.75000000023</v>
      </c>
      <c r="BM80" s="99">
        <f t="shared" si="257"/>
        <v>348709.22</v>
      </c>
      <c r="BN80" s="99">
        <f t="shared" si="257"/>
        <v>1022432.0999999996</v>
      </c>
      <c r="BO80" s="99">
        <f t="shared" si="257"/>
        <v>295831.64000000036</v>
      </c>
      <c r="BP80" s="99">
        <f t="shared" si="257"/>
        <v>-36714.350000000093</v>
      </c>
      <c r="BQ80" s="99">
        <f t="shared" si="257"/>
        <v>2015006.29</v>
      </c>
      <c r="BR80" s="414">
        <f t="shared" si="257"/>
        <v>110746.49000000046</v>
      </c>
      <c r="BS80" s="437">
        <f t="shared" ref="BS80:CB84" si="258">Y80-M80</f>
        <v>-169861.85999999987</v>
      </c>
      <c r="BT80" s="99">
        <f t="shared" si="258"/>
        <v>347370.37000000011</v>
      </c>
      <c r="BU80" s="99">
        <f t="shared" si="258"/>
        <v>200685.79000000004</v>
      </c>
      <c r="BV80" s="99">
        <f t="shared" si="258"/>
        <v>130653.99000000022</v>
      </c>
      <c r="BW80" s="99">
        <f t="shared" si="258"/>
        <v>176889.66999999993</v>
      </c>
      <c r="BX80" s="251">
        <f t="shared" si="258"/>
        <v>139866.52000000002</v>
      </c>
      <c r="BY80" s="251">
        <f t="shared" si="258"/>
        <v>202040.84999999986</v>
      </c>
      <c r="BZ80" s="251">
        <f t="shared" si="258"/>
        <v>-465954.71999999974</v>
      </c>
      <c r="CA80" s="264">
        <f t="shared" si="258"/>
        <v>584049.75999999978</v>
      </c>
      <c r="CB80" s="264">
        <f t="shared" si="258"/>
        <v>279606.6399999999</v>
      </c>
      <c r="CC80" s="264">
        <f t="shared" ref="CC80:CL84" si="259">AI80-W80</f>
        <v>-1471255.75</v>
      </c>
      <c r="CD80" s="394">
        <f t="shared" si="259"/>
        <v>261873.07999999984</v>
      </c>
      <c r="CE80" s="363">
        <f t="shared" si="259"/>
        <v>329582.75999999978</v>
      </c>
      <c r="CF80" s="264">
        <f t="shared" si="259"/>
        <v>126727.05000000005</v>
      </c>
      <c r="CG80" s="264">
        <f t="shared" si="259"/>
        <v>-91320.89000000013</v>
      </c>
      <c r="CH80" s="264">
        <f t="shared" si="259"/>
        <v>606111.06999999983</v>
      </c>
      <c r="CI80" s="264">
        <f t="shared" si="259"/>
        <v>-41934.329999999842</v>
      </c>
      <c r="CJ80" s="264">
        <f t="shared" si="259"/>
        <v>250160.41999999993</v>
      </c>
      <c r="CK80" s="264">
        <f t="shared" si="259"/>
        <v>-409742.70999999996</v>
      </c>
      <c r="CL80" s="264">
        <f t="shared" si="259"/>
        <v>686532.77000000048</v>
      </c>
      <c r="CM80" s="264">
        <f t="shared" ref="CM80:CR84" si="260">AS80-AG80</f>
        <v>-224265.33999999985</v>
      </c>
      <c r="CN80" s="264">
        <f t="shared" si="260"/>
        <v>-402161.5299999998</v>
      </c>
      <c r="CO80" s="264">
        <f t="shared" si="260"/>
        <v>-1168016.99</v>
      </c>
      <c r="CP80" s="394">
        <f t="shared" si="260"/>
        <v>-1867328.78</v>
      </c>
      <c r="CQ80" s="394">
        <f t="shared" si="260"/>
        <v>-1847615.0299999998</v>
      </c>
      <c r="CR80" s="394">
        <f t="shared" si="260"/>
        <v>-1339803.1499999999</v>
      </c>
      <c r="CS80" s="350"/>
      <c r="CT80" s="158" t="s">
        <v>212</v>
      </c>
    </row>
    <row r="81" spans="1:98" s="37" customFormat="1" x14ac:dyDescent="0.3">
      <c r="A81" s="146"/>
      <c r="B81" s="38" t="s">
        <v>38</v>
      </c>
      <c r="C81" s="96">
        <f>C95-C88</f>
        <v>6075.2899999999991</v>
      </c>
      <c r="D81" s="97">
        <f t="shared" ref="D81:Y81" si="261">D95-D88</f>
        <v>6604.09</v>
      </c>
      <c r="E81" s="97">
        <f t="shared" si="261"/>
        <v>5384.420000000001</v>
      </c>
      <c r="F81" s="97">
        <f t="shared" si="261"/>
        <v>5096.2700000000004</v>
      </c>
      <c r="G81" s="97">
        <f t="shared" si="261"/>
        <v>7189.4100000000008</v>
      </c>
      <c r="H81" s="97">
        <f t="shared" si="261"/>
        <v>6721.7900000000009</v>
      </c>
      <c r="I81" s="97">
        <f t="shared" si="261"/>
        <v>9196.2099999999991</v>
      </c>
      <c r="J81" s="97">
        <f t="shared" si="261"/>
        <v>7587.8400000000011</v>
      </c>
      <c r="K81" s="97">
        <f t="shared" si="261"/>
        <v>4667.67</v>
      </c>
      <c r="L81" s="98">
        <f t="shared" si="261"/>
        <v>8488.41</v>
      </c>
      <c r="M81" s="97">
        <f t="shared" si="261"/>
        <v>8359.7199999999993</v>
      </c>
      <c r="N81" s="97">
        <f t="shared" si="261"/>
        <v>9210.69</v>
      </c>
      <c r="O81" s="97">
        <f t="shared" si="261"/>
        <v>10604.369999999999</v>
      </c>
      <c r="P81" s="97">
        <f t="shared" si="261"/>
        <v>6465.8500000000022</v>
      </c>
      <c r="Q81" s="97">
        <f t="shared" si="261"/>
        <v>6698.8799999999992</v>
      </c>
      <c r="R81" s="97">
        <f t="shared" si="261"/>
        <v>6275.02</v>
      </c>
      <c r="S81" s="97">
        <f t="shared" si="261"/>
        <v>7746.9</v>
      </c>
      <c r="T81" s="97">
        <f t="shared" si="261"/>
        <v>7874.42</v>
      </c>
      <c r="U81" s="97">
        <f t="shared" si="261"/>
        <v>6662.43</v>
      </c>
      <c r="V81" s="97">
        <f t="shared" si="261"/>
        <v>3860.5200000000004</v>
      </c>
      <c r="W81" s="97">
        <f t="shared" si="261"/>
        <v>9418.9299999999985</v>
      </c>
      <c r="X81" s="98">
        <f t="shared" si="261"/>
        <v>8586.8200000000015</v>
      </c>
      <c r="Y81" s="97">
        <f t="shared" si="261"/>
        <v>8526.34</v>
      </c>
      <c r="Z81" s="97">
        <f t="shared" ref="Z81:AA81" si="262">Z95-Z88</f>
        <v>22782.559999999998</v>
      </c>
      <c r="AA81" s="97">
        <f t="shared" si="262"/>
        <v>13598.45</v>
      </c>
      <c r="AB81" s="97">
        <f t="shared" ref="AB81:AC81" si="263">AB95-AB88</f>
        <v>10447.09</v>
      </c>
      <c r="AC81" s="97">
        <f t="shared" si="263"/>
        <v>11775.46</v>
      </c>
      <c r="AD81" s="97">
        <f t="shared" ref="AD81:AE81" si="264">AD95-AD88</f>
        <v>10505.419999999998</v>
      </c>
      <c r="AE81" s="97">
        <f t="shared" si="264"/>
        <v>7890.8600000000006</v>
      </c>
      <c r="AF81" s="97">
        <f t="shared" ref="AF81:AG81" si="265">AF95-AF88</f>
        <v>7569.7200000000012</v>
      </c>
      <c r="AG81" s="97">
        <f t="shared" si="265"/>
        <v>7961.8900000000012</v>
      </c>
      <c r="AH81" s="208">
        <f t="shared" ref="AH81:AI81" si="266">AH95-AH88</f>
        <v>9674.94</v>
      </c>
      <c r="AI81" s="208">
        <f t="shared" si="266"/>
        <v>11856.13</v>
      </c>
      <c r="AJ81" s="195">
        <f t="shared" ref="AJ81:AK81" si="267">AJ95-AJ88</f>
        <v>6516.2100000000009</v>
      </c>
      <c r="AK81" s="326">
        <f t="shared" si="267"/>
        <v>8828.3799999999992</v>
      </c>
      <c r="AL81" s="326">
        <f t="shared" ref="AL81:AM81" si="268">AL95-AL88</f>
        <v>10448.849999999999</v>
      </c>
      <c r="AM81" s="300">
        <f t="shared" si="268"/>
        <v>12415.26</v>
      </c>
      <c r="AN81" s="300">
        <f t="shared" ref="AN81:AO81" si="269">AN95-AN88</f>
        <v>17605.25</v>
      </c>
      <c r="AO81" s="300">
        <f t="shared" si="269"/>
        <v>10218.61</v>
      </c>
      <c r="AP81" s="300">
        <f t="shared" ref="AP81:AQ81" si="270">AP95-AP88</f>
        <v>6682.9399999999987</v>
      </c>
      <c r="AQ81" s="300">
        <f t="shared" si="270"/>
        <v>5852.04</v>
      </c>
      <c r="AR81" s="300">
        <f t="shared" ref="AR81" si="271">AR95-AR88</f>
        <v>6935.3600000000006</v>
      </c>
      <c r="AS81" s="300">
        <f t="shared" ref="AS81:AT81" si="272">AS95-AS88</f>
        <v>7934.5400000000009</v>
      </c>
      <c r="AT81" s="300">
        <f t="shared" si="272"/>
        <v>3126.8999999999996</v>
      </c>
      <c r="AU81" s="300">
        <f t="shared" ref="AU81:AV81" si="273">AU95-AU88</f>
        <v>-3570.4400000000005</v>
      </c>
      <c r="AV81" s="318">
        <f t="shared" si="273"/>
        <v>-3158.1500000000015</v>
      </c>
      <c r="AW81" s="300">
        <f t="shared" ref="AW81:AX81" si="274">AW95-AW88</f>
        <v>-2230.42</v>
      </c>
      <c r="AX81" s="300">
        <f t="shared" si="274"/>
        <v>-1884.6100000000006</v>
      </c>
      <c r="AY81" s="300"/>
      <c r="AZ81" s="300"/>
      <c r="BA81" s="300"/>
      <c r="BB81" s="300"/>
      <c r="BC81" s="300"/>
      <c r="BD81" s="300"/>
      <c r="BE81" s="300"/>
      <c r="BF81" s="300"/>
      <c r="BG81" s="300"/>
      <c r="BH81" s="300"/>
      <c r="BI81" s="34">
        <f t="shared" si="257"/>
        <v>4529.08</v>
      </c>
      <c r="BJ81" s="99">
        <f t="shared" si="257"/>
        <v>-138.23999999999796</v>
      </c>
      <c r="BK81" s="99">
        <f t="shared" si="257"/>
        <v>1314.4599999999982</v>
      </c>
      <c r="BL81" s="99">
        <f t="shared" si="257"/>
        <v>1178.75</v>
      </c>
      <c r="BM81" s="99">
        <f t="shared" si="257"/>
        <v>557.48999999999887</v>
      </c>
      <c r="BN81" s="99">
        <f t="shared" si="257"/>
        <v>1152.6299999999992</v>
      </c>
      <c r="BO81" s="99">
        <f t="shared" si="257"/>
        <v>-2533.7799999999988</v>
      </c>
      <c r="BP81" s="99">
        <f t="shared" si="257"/>
        <v>-3727.3200000000006</v>
      </c>
      <c r="BQ81" s="99">
        <f t="shared" si="257"/>
        <v>4751.2599999999984</v>
      </c>
      <c r="BR81" s="414">
        <f t="shared" si="257"/>
        <v>98.410000000001673</v>
      </c>
      <c r="BS81" s="437">
        <f t="shared" si="258"/>
        <v>166.6200000000008</v>
      </c>
      <c r="BT81" s="99">
        <f t="shared" si="258"/>
        <v>13571.869999999997</v>
      </c>
      <c r="BU81" s="99">
        <f t="shared" si="258"/>
        <v>2994.0800000000017</v>
      </c>
      <c r="BV81" s="99">
        <f t="shared" si="258"/>
        <v>3981.239999999998</v>
      </c>
      <c r="BW81" s="99">
        <f t="shared" si="258"/>
        <v>5076.58</v>
      </c>
      <c r="BX81" s="251">
        <f t="shared" si="258"/>
        <v>4230.3999999999978</v>
      </c>
      <c r="BY81" s="251">
        <f t="shared" si="258"/>
        <v>143.96000000000095</v>
      </c>
      <c r="BZ81" s="251">
        <f t="shared" si="258"/>
        <v>-304.69999999999891</v>
      </c>
      <c r="CA81" s="264">
        <f t="shared" si="258"/>
        <v>1299.4600000000009</v>
      </c>
      <c r="CB81" s="264">
        <f t="shared" si="258"/>
        <v>5814.42</v>
      </c>
      <c r="CC81" s="264">
        <f t="shared" si="259"/>
        <v>2437.2000000000007</v>
      </c>
      <c r="CD81" s="394">
        <f t="shared" si="259"/>
        <v>-2070.6100000000006</v>
      </c>
      <c r="CE81" s="363">
        <f t="shared" si="259"/>
        <v>302.03999999999905</v>
      </c>
      <c r="CF81" s="264">
        <f t="shared" si="259"/>
        <v>-12333.71</v>
      </c>
      <c r="CG81" s="264">
        <f t="shared" si="259"/>
        <v>-1183.1900000000005</v>
      </c>
      <c r="CH81" s="264">
        <f t="shared" si="259"/>
        <v>7158.16</v>
      </c>
      <c r="CI81" s="264">
        <f t="shared" si="259"/>
        <v>-1556.8499999999985</v>
      </c>
      <c r="CJ81" s="264">
        <f t="shared" si="259"/>
        <v>-3822.4799999999996</v>
      </c>
      <c r="CK81" s="264">
        <f t="shared" si="259"/>
        <v>-2038.8200000000006</v>
      </c>
      <c r="CL81" s="264">
        <f t="shared" si="259"/>
        <v>-634.36000000000058</v>
      </c>
      <c r="CM81" s="264">
        <f t="shared" si="260"/>
        <v>-27.350000000000364</v>
      </c>
      <c r="CN81" s="264">
        <f t="shared" si="260"/>
        <v>-6548.0400000000009</v>
      </c>
      <c r="CO81" s="264">
        <f t="shared" si="260"/>
        <v>-15426.57</v>
      </c>
      <c r="CP81" s="394">
        <f t="shared" si="260"/>
        <v>-9674.3600000000024</v>
      </c>
      <c r="CQ81" s="394">
        <f t="shared" si="260"/>
        <v>-11058.8</v>
      </c>
      <c r="CR81" s="394">
        <f t="shared" si="260"/>
        <v>-12333.46</v>
      </c>
      <c r="CS81" s="350"/>
      <c r="CT81" s="158" t="s">
        <v>212</v>
      </c>
    </row>
    <row r="82" spans="1:98" s="37" customFormat="1" x14ac:dyDescent="0.3">
      <c r="A82" s="146"/>
      <c r="B82" s="38" t="s">
        <v>39</v>
      </c>
      <c r="C82" s="96">
        <f>C96-C89</f>
        <v>215628.67000000004</v>
      </c>
      <c r="D82" s="97">
        <f t="shared" ref="D82:Y82" si="275">D96-D89</f>
        <v>205151.00999999998</v>
      </c>
      <c r="E82" s="97">
        <f t="shared" si="275"/>
        <v>258335.22999999998</v>
      </c>
      <c r="F82" s="97">
        <f t="shared" si="275"/>
        <v>180172.31</v>
      </c>
      <c r="G82" s="97">
        <f t="shared" si="275"/>
        <v>272120.43000000005</v>
      </c>
      <c r="H82" s="97">
        <f t="shared" si="275"/>
        <v>367742.00000000006</v>
      </c>
      <c r="I82" s="97">
        <f t="shared" si="275"/>
        <v>392423.19</v>
      </c>
      <c r="J82" s="97">
        <f t="shared" si="275"/>
        <v>413064.33999999997</v>
      </c>
      <c r="K82" s="97">
        <f t="shared" si="275"/>
        <v>101573.44999999998</v>
      </c>
      <c r="L82" s="98">
        <f t="shared" si="275"/>
        <v>237082.69</v>
      </c>
      <c r="M82" s="97">
        <f t="shared" si="275"/>
        <v>307601.40000000002</v>
      </c>
      <c r="N82" s="97">
        <f t="shared" si="275"/>
        <v>197535.07999999996</v>
      </c>
      <c r="O82" s="97">
        <f t="shared" si="275"/>
        <v>252377.46</v>
      </c>
      <c r="P82" s="97">
        <f t="shared" si="275"/>
        <v>236680.09000000003</v>
      </c>
      <c r="Q82" s="97">
        <f t="shared" si="275"/>
        <v>230146.65000000002</v>
      </c>
      <c r="R82" s="97">
        <f t="shared" si="275"/>
        <v>225553.39</v>
      </c>
      <c r="S82" s="97">
        <f t="shared" si="275"/>
        <v>285300.95</v>
      </c>
      <c r="T82" s="97">
        <f t="shared" si="275"/>
        <v>532906.09</v>
      </c>
      <c r="U82" s="97">
        <f t="shared" si="275"/>
        <v>439941.17000000004</v>
      </c>
      <c r="V82" s="97">
        <f t="shared" si="275"/>
        <v>271877.57</v>
      </c>
      <c r="W82" s="97">
        <f t="shared" si="275"/>
        <v>587113.84000000008</v>
      </c>
      <c r="X82" s="98">
        <f t="shared" si="275"/>
        <v>242740.48000000004</v>
      </c>
      <c r="Y82" s="97">
        <f t="shared" si="275"/>
        <v>240240.7</v>
      </c>
      <c r="Z82" s="97">
        <f t="shared" ref="Z82:AA82" si="276">Z96-Z89</f>
        <v>281576.91000000003</v>
      </c>
      <c r="AA82" s="97">
        <f t="shared" si="276"/>
        <v>281691.27</v>
      </c>
      <c r="AB82" s="97">
        <f t="shared" ref="AB82:AC82" si="277">AB96-AB89</f>
        <v>277542.07999999996</v>
      </c>
      <c r="AC82" s="97">
        <f t="shared" si="277"/>
        <v>271220.38</v>
      </c>
      <c r="AD82" s="97">
        <f t="shared" ref="AD82:AE82" si="278">AD96-AD89</f>
        <v>299374.23</v>
      </c>
      <c r="AE82" s="97">
        <f t="shared" si="278"/>
        <v>413801.77</v>
      </c>
      <c r="AF82" s="97">
        <f t="shared" ref="AF82:AG82" si="279">AF96-AF89</f>
        <v>497330.06000000006</v>
      </c>
      <c r="AG82" s="97">
        <f t="shared" si="279"/>
        <v>594980.16</v>
      </c>
      <c r="AH82" s="208">
        <f t="shared" ref="AH82:AI82" si="280">AH96-AH89</f>
        <v>351257.38</v>
      </c>
      <c r="AI82" s="208">
        <f t="shared" si="280"/>
        <v>311290.42000000004</v>
      </c>
      <c r="AJ82" s="195">
        <f t="shared" ref="AJ82:AK82" si="281">AJ96-AJ89</f>
        <v>366944.47</v>
      </c>
      <c r="AK82" s="326">
        <f t="shared" si="281"/>
        <v>318149.52</v>
      </c>
      <c r="AL82" s="326">
        <f t="shared" ref="AL82:AM82" si="282">AL96-AL89</f>
        <v>366305.87</v>
      </c>
      <c r="AM82" s="300">
        <f t="shared" si="282"/>
        <v>258628.84000000003</v>
      </c>
      <c r="AN82" s="300">
        <f t="shared" ref="AN82:AO82" si="283">AN96-AN89</f>
        <v>387779.75</v>
      </c>
      <c r="AO82" s="300">
        <f t="shared" si="283"/>
        <v>270094.68000000005</v>
      </c>
      <c r="AP82" s="300">
        <f t="shared" ref="AP82:AQ82" si="284">AP96-AP89</f>
        <v>391985.83999999997</v>
      </c>
      <c r="AQ82" s="300">
        <f t="shared" si="284"/>
        <v>248613.53</v>
      </c>
      <c r="AR82" s="300">
        <f t="shared" ref="AR82" si="285">AR96-AR89</f>
        <v>628410.07999999996</v>
      </c>
      <c r="AS82" s="300">
        <f t="shared" ref="AS82:AT82" si="286">AS96-AS89</f>
        <v>546687.97</v>
      </c>
      <c r="AT82" s="300">
        <f t="shared" si="286"/>
        <v>216238.58000000002</v>
      </c>
      <c r="AU82" s="300">
        <f t="shared" ref="AU82:AV82" si="287">AU96-AU89</f>
        <v>138994.6</v>
      </c>
      <c r="AV82" s="318">
        <f t="shared" si="287"/>
        <v>60305.130000000005</v>
      </c>
      <c r="AW82" s="300">
        <f t="shared" ref="AW82:AX82" si="288">AW96-AW89</f>
        <v>90423.989999999991</v>
      </c>
      <c r="AX82" s="300">
        <f t="shared" si="288"/>
        <v>267237.02</v>
      </c>
      <c r="AY82" s="300"/>
      <c r="AZ82" s="300"/>
      <c r="BA82" s="300"/>
      <c r="BB82" s="300"/>
      <c r="BC82" s="300"/>
      <c r="BD82" s="300"/>
      <c r="BE82" s="300"/>
      <c r="BF82" s="300"/>
      <c r="BG82" s="300"/>
      <c r="BH82" s="300"/>
      <c r="BI82" s="34">
        <f t="shared" si="257"/>
        <v>36748.78999999995</v>
      </c>
      <c r="BJ82" s="99">
        <f t="shared" si="257"/>
        <v>31529.080000000045</v>
      </c>
      <c r="BK82" s="99">
        <f t="shared" si="257"/>
        <v>-28188.579999999958</v>
      </c>
      <c r="BL82" s="99">
        <f t="shared" si="257"/>
        <v>45381.080000000016</v>
      </c>
      <c r="BM82" s="99">
        <f t="shared" si="257"/>
        <v>13180.51999999996</v>
      </c>
      <c r="BN82" s="99">
        <f t="shared" si="257"/>
        <v>165164.08999999991</v>
      </c>
      <c r="BO82" s="99">
        <f t="shared" si="257"/>
        <v>47517.98000000004</v>
      </c>
      <c r="BP82" s="99">
        <f t="shared" si="257"/>
        <v>-141186.76999999996</v>
      </c>
      <c r="BQ82" s="99">
        <f t="shared" si="257"/>
        <v>485540.39000000013</v>
      </c>
      <c r="BR82" s="414">
        <f t="shared" si="257"/>
        <v>5657.7900000000373</v>
      </c>
      <c r="BS82" s="437">
        <f t="shared" si="258"/>
        <v>-67360.700000000012</v>
      </c>
      <c r="BT82" s="99">
        <f t="shared" si="258"/>
        <v>84041.830000000075</v>
      </c>
      <c r="BU82" s="99">
        <f t="shared" si="258"/>
        <v>29313.810000000027</v>
      </c>
      <c r="BV82" s="99">
        <f t="shared" si="258"/>
        <v>40861.989999999932</v>
      </c>
      <c r="BW82" s="99">
        <f t="shared" si="258"/>
        <v>41073.729999999981</v>
      </c>
      <c r="BX82" s="251">
        <f t="shared" si="258"/>
        <v>73820.839999999967</v>
      </c>
      <c r="BY82" s="251">
        <f t="shared" si="258"/>
        <v>128500.82</v>
      </c>
      <c r="BZ82" s="251">
        <f t="shared" si="258"/>
        <v>-35576.029999999912</v>
      </c>
      <c r="CA82" s="264">
        <f t="shared" si="258"/>
        <v>155038.99</v>
      </c>
      <c r="CB82" s="264">
        <f t="shared" si="258"/>
        <v>79379.81</v>
      </c>
      <c r="CC82" s="264">
        <f t="shared" si="259"/>
        <v>-275823.42000000004</v>
      </c>
      <c r="CD82" s="394">
        <f t="shared" si="259"/>
        <v>124203.98999999993</v>
      </c>
      <c r="CE82" s="363">
        <f t="shared" si="259"/>
        <v>77908.820000000007</v>
      </c>
      <c r="CF82" s="264">
        <f t="shared" si="259"/>
        <v>84728.959999999963</v>
      </c>
      <c r="CG82" s="264">
        <f t="shared" si="259"/>
        <v>-23062.429999999993</v>
      </c>
      <c r="CH82" s="264">
        <f t="shared" si="259"/>
        <v>110237.67000000004</v>
      </c>
      <c r="CI82" s="264">
        <f t="shared" si="259"/>
        <v>-1125.6999999999534</v>
      </c>
      <c r="CJ82" s="264">
        <f t="shared" si="259"/>
        <v>92611.609999999986</v>
      </c>
      <c r="CK82" s="264">
        <f t="shared" si="259"/>
        <v>-165188.24000000002</v>
      </c>
      <c r="CL82" s="264">
        <f t="shared" si="259"/>
        <v>131080.0199999999</v>
      </c>
      <c r="CM82" s="264">
        <f t="shared" si="260"/>
        <v>-48292.190000000061</v>
      </c>
      <c r="CN82" s="264">
        <f t="shared" si="260"/>
        <v>-135018.79999999999</v>
      </c>
      <c r="CO82" s="264">
        <f t="shared" si="260"/>
        <v>-172295.82000000004</v>
      </c>
      <c r="CP82" s="394">
        <f t="shared" si="260"/>
        <v>-306639.33999999997</v>
      </c>
      <c r="CQ82" s="394">
        <f t="shared" si="260"/>
        <v>-227725.53000000003</v>
      </c>
      <c r="CR82" s="394">
        <f t="shared" si="260"/>
        <v>-99068.849999999977</v>
      </c>
      <c r="CS82" s="350"/>
      <c r="CT82" s="158" t="s">
        <v>212</v>
      </c>
    </row>
    <row r="83" spans="1:98" s="37" customFormat="1" x14ac:dyDescent="0.3">
      <c r="A83" s="146"/>
      <c r="B83" s="38" t="s">
        <v>40</v>
      </c>
      <c r="C83" s="96">
        <f>C97-C90</f>
        <v>148804.85999999999</v>
      </c>
      <c r="D83" s="97">
        <f t="shared" ref="D83:Y83" si="289">D97-D90</f>
        <v>162344.28000000003</v>
      </c>
      <c r="E83" s="97">
        <f t="shared" si="289"/>
        <v>228531.37</v>
      </c>
      <c r="F83" s="97">
        <f t="shared" si="289"/>
        <v>123834.63</v>
      </c>
      <c r="G83" s="97">
        <f t="shared" si="289"/>
        <v>231944.08</v>
      </c>
      <c r="H83" s="97">
        <f t="shared" si="289"/>
        <v>294203.90000000002</v>
      </c>
      <c r="I83" s="97">
        <f t="shared" si="289"/>
        <v>299208.37</v>
      </c>
      <c r="J83" s="97">
        <f t="shared" si="289"/>
        <v>355074.23</v>
      </c>
      <c r="K83" s="97">
        <f t="shared" si="289"/>
        <v>109477.86</v>
      </c>
      <c r="L83" s="98">
        <f t="shared" si="289"/>
        <v>175913.55000000002</v>
      </c>
      <c r="M83" s="97">
        <f t="shared" si="289"/>
        <v>297886.72000000003</v>
      </c>
      <c r="N83" s="97">
        <f t="shared" si="289"/>
        <v>116462.27</v>
      </c>
      <c r="O83" s="97">
        <f t="shared" si="289"/>
        <v>149773.39000000001</v>
      </c>
      <c r="P83" s="97">
        <f t="shared" si="289"/>
        <v>189099.84000000003</v>
      </c>
      <c r="Q83" s="97">
        <f t="shared" si="289"/>
        <v>188049.06000000003</v>
      </c>
      <c r="R83" s="97">
        <f t="shared" si="289"/>
        <v>153783.88</v>
      </c>
      <c r="S83" s="97">
        <f t="shared" si="289"/>
        <v>194697.02000000002</v>
      </c>
      <c r="T83" s="97">
        <f t="shared" si="289"/>
        <v>450360.02000000008</v>
      </c>
      <c r="U83" s="97">
        <f t="shared" si="289"/>
        <v>286514.07999999996</v>
      </c>
      <c r="V83" s="97">
        <f t="shared" si="289"/>
        <v>282919.76</v>
      </c>
      <c r="W83" s="97">
        <f t="shared" si="289"/>
        <v>363963.08999999997</v>
      </c>
      <c r="X83" s="98">
        <f t="shared" si="289"/>
        <v>184644.2</v>
      </c>
      <c r="Y83" s="97">
        <f t="shared" si="289"/>
        <v>149274.71000000002</v>
      </c>
      <c r="Z83" s="97">
        <f t="shared" ref="Z83:AA83" si="290">Z97-Z90</f>
        <v>202344.07</v>
      </c>
      <c r="AA83" s="97">
        <f t="shared" si="290"/>
        <v>161323.66000000003</v>
      </c>
      <c r="AB83" s="97">
        <f t="shared" ref="AB83:AC83" si="291">AB97-AB90</f>
        <v>155594.02000000002</v>
      </c>
      <c r="AC83" s="97">
        <f t="shared" si="291"/>
        <v>267446.28999999998</v>
      </c>
      <c r="AD83" s="97">
        <f t="shared" ref="AD83:AE83" si="292">AD97-AD90</f>
        <v>221494.58000000002</v>
      </c>
      <c r="AE83" s="97">
        <f t="shared" si="292"/>
        <v>256542.87</v>
      </c>
      <c r="AF83" s="97">
        <f t="shared" ref="AF83:AG83" si="293">AF97-AF90</f>
        <v>373060.93000000005</v>
      </c>
      <c r="AG83" s="97">
        <f t="shared" si="293"/>
        <v>458412.64</v>
      </c>
      <c r="AH83" s="208">
        <f t="shared" ref="AH83:AI83" si="294">AH97-AH90</f>
        <v>273595.16000000003</v>
      </c>
      <c r="AI83" s="208">
        <f t="shared" si="294"/>
        <v>317312.73</v>
      </c>
      <c r="AJ83" s="195">
        <f t="shared" ref="AJ83:AK83" si="295">AJ97-AJ90</f>
        <v>377101.98</v>
      </c>
      <c r="AK83" s="326">
        <f t="shared" si="295"/>
        <v>245802.49</v>
      </c>
      <c r="AL83" s="326">
        <f t="shared" ref="AL83:AM83" si="296">AL97-AL90</f>
        <v>213353.91</v>
      </c>
      <c r="AM83" s="300">
        <f t="shared" si="296"/>
        <v>121110.35</v>
      </c>
      <c r="AN83" s="300">
        <f t="shared" ref="AN83:AO83" si="297">AN97-AN90</f>
        <v>250948.54</v>
      </c>
      <c r="AO83" s="300">
        <f t="shared" si="297"/>
        <v>216011.52000000002</v>
      </c>
      <c r="AP83" s="300">
        <f t="shared" ref="AP83:AQ83" si="298">AP97-AP90</f>
        <v>276099.09999999998</v>
      </c>
      <c r="AQ83" s="300">
        <f t="shared" si="298"/>
        <v>169141.12</v>
      </c>
      <c r="AR83" s="300">
        <f t="shared" ref="AR83" si="299">AR97-AR90</f>
        <v>506900.05</v>
      </c>
      <c r="AS83" s="300">
        <f t="shared" ref="AS83:AT83" si="300">AS97-AS90</f>
        <v>431368.96000000002</v>
      </c>
      <c r="AT83" s="300">
        <f t="shared" si="300"/>
        <v>310075.16000000003</v>
      </c>
      <c r="AU83" s="300">
        <f t="shared" ref="AU83:AV83" si="301">AU97-AU90</f>
        <v>111217.48999999999</v>
      </c>
      <c r="AV83" s="318">
        <f t="shared" si="301"/>
        <v>-68743.049999999988</v>
      </c>
      <c r="AW83" s="300">
        <f t="shared" ref="AW83:AX83" si="302">AW97-AW90</f>
        <v>43731.729999999996</v>
      </c>
      <c r="AX83" s="300">
        <f t="shared" si="302"/>
        <v>150374.32</v>
      </c>
      <c r="AY83" s="300"/>
      <c r="AZ83" s="300"/>
      <c r="BA83" s="300"/>
      <c r="BB83" s="300"/>
      <c r="BC83" s="300"/>
      <c r="BD83" s="300"/>
      <c r="BE83" s="300"/>
      <c r="BF83" s="300"/>
      <c r="BG83" s="300"/>
      <c r="BH83" s="300"/>
      <c r="BI83" s="34">
        <f t="shared" si="257"/>
        <v>968.53000000002794</v>
      </c>
      <c r="BJ83" s="99">
        <f t="shared" si="257"/>
        <v>26755.559999999998</v>
      </c>
      <c r="BK83" s="99">
        <f t="shared" si="257"/>
        <v>-40482.309999999969</v>
      </c>
      <c r="BL83" s="99">
        <f t="shared" si="257"/>
        <v>29949.25</v>
      </c>
      <c r="BM83" s="99">
        <f t="shared" si="257"/>
        <v>-37247.059999999969</v>
      </c>
      <c r="BN83" s="99">
        <f t="shared" si="257"/>
        <v>156156.12000000005</v>
      </c>
      <c r="BO83" s="99">
        <f t="shared" si="257"/>
        <v>-12694.290000000037</v>
      </c>
      <c r="BP83" s="99">
        <f t="shared" si="257"/>
        <v>-72154.469999999972</v>
      </c>
      <c r="BQ83" s="99">
        <f t="shared" si="257"/>
        <v>254485.22999999998</v>
      </c>
      <c r="BR83" s="414">
        <f t="shared" si="257"/>
        <v>8730.6499999999942</v>
      </c>
      <c r="BS83" s="437">
        <f t="shared" si="258"/>
        <v>-148612.01</v>
      </c>
      <c r="BT83" s="99">
        <f t="shared" si="258"/>
        <v>85881.8</v>
      </c>
      <c r="BU83" s="99">
        <f t="shared" si="258"/>
        <v>11550.270000000019</v>
      </c>
      <c r="BV83" s="99">
        <f t="shared" si="258"/>
        <v>-33505.820000000007</v>
      </c>
      <c r="BW83" s="99">
        <f t="shared" si="258"/>
        <v>79397.229999999952</v>
      </c>
      <c r="BX83" s="251">
        <f t="shared" si="258"/>
        <v>67710.700000000012</v>
      </c>
      <c r="BY83" s="251">
        <f t="shared" si="258"/>
        <v>61845.849999999977</v>
      </c>
      <c r="BZ83" s="251">
        <f t="shared" si="258"/>
        <v>-77299.090000000026</v>
      </c>
      <c r="CA83" s="264">
        <f t="shared" si="258"/>
        <v>171898.56000000006</v>
      </c>
      <c r="CB83" s="264">
        <f t="shared" si="258"/>
        <v>-9324.5999999999767</v>
      </c>
      <c r="CC83" s="264">
        <f t="shared" si="259"/>
        <v>-46650.359999999986</v>
      </c>
      <c r="CD83" s="394">
        <f t="shared" si="259"/>
        <v>192457.77999999997</v>
      </c>
      <c r="CE83" s="363">
        <f t="shared" si="259"/>
        <v>96527.77999999997</v>
      </c>
      <c r="CF83" s="264">
        <f t="shared" si="259"/>
        <v>11009.839999999997</v>
      </c>
      <c r="CG83" s="264">
        <f t="shared" si="259"/>
        <v>-40213.310000000027</v>
      </c>
      <c r="CH83" s="264">
        <f t="shared" si="259"/>
        <v>95354.51999999999</v>
      </c>
      <c r="CI83" s="264">
        <f t="shared" si="259"/>
        <v>-51434.76999999996</v>
      </c>
      <c r="CJ83" s="264">
        <f t="shared" si="259"/>
        <v>54604.51999999996</v>
      </c>
      <c r="CK83" s="264">
        <f t="shared" si="259"/>
        <v>-87401.75</v>
      </c>
      <c r="CL83" s="264">
        <f t="shared" si="259"/>
        <v>133839.11999999994</v>
      </c>
      <c r="CM83" s="264">
        <f t="shared" si="260"/>
        <v>-27043.679999999993</v>
      </c>
      <c r="CN83" s="264">
        <f t="shared" si="260"/>
        <v>36480</v>
      </c>
      <c r="CO83" s="264">
        <f t="shared" si="260"/>
        <v>-206095.24</v>
      </c>
      <c r="CP83" s="394">
        <f t="shared" si="260"/>
        <v>-445845.02999999997</v>
      </c>
      <c r="CQ83" s="394">
        <f t="shared" si="260"/>
        <v>-202070.76</v>
      </c>
      <c r="CR83" s="394">
        <f t="shared" si="260"/>
        <v>-62979.59</v>
      </c>
      <c r="CS83" s="350"/>
      <c r="CT83" s="158" t="s">
        <v>212</v>
      </c>
    </row>
    <row r="84" spans="1:98" s="37" customFormat="1" x14ac:dyDescent="0.3">
      <c r="A84" s="146"/>
      <c r="B84" s="38" t="s">
        <v>41</v>
      </c>
      <c r="C84" s="96">
        <f>C98-C91</f>
        <v>44856.39</v>
      </c>
      <c r="D84" s="97">
        <f t="shared" ref="D84:Y84" si="303">D98-D91</f>
        <v>118159.67999999999</v>
      </c>
      <c r="E84" s="97">
        <f t="shared" si="303"/>
        <v>81548.820000000007</v>
      </c>
      <c r="F84" s="97">
        <f t="shared" si="303"/>
        <v>163324.87</v>
      </c>
      <c r="G84" s="97">
        <f t="shared" si="303"/>
        <v>206573.68</v>
      </c>
      <c r="H84" s="97">
        <f t="shared" si="303"/>
        <v>100782.94999999998</v>
      </c>
      <c r="I84" s="97">
        <f t="shared" si="303"/>
        <v>210289.96000000002</v>
      </c>
      <c r="J84" s="97">
        <f t="shared" si="303"/>
        <v>193114.78999999998</v>
      </c>
      <c r="K84" s="97">
        <f t="shared" si="303"/>
        <v>144717.44</v>
      </c>
      <c r="L84" s="98">
        <f t="shared" si="303"/>
        <v>70354.26999999999</v>
      </c>
      <c r="M84" s="97">
        <f t="shared" si="303"/>
        <v>218347.75</v>
      </c>
      <c r="N84" s="97">
        <f t="shared" si="303"/>
        <v>119420.98000000001</v>
      </c>
      <c r="O84" s="97">
        <f t="shared" si="303"/>
        <v>339086.6</v>
      </c>
      <c r="P84" s="97">
        <f t="shared" si="303"/>
        <v>134944.85999999999</v>
      </c>
      <c r="Q84" s="97">
        <f t="shared" si="303"/>
        <v>115099.03999999998</v>
      </c>
      <c r="R84" s="97">
        <f t="shared" si="303"/>
        <v>176298.05000000002</v>
      </c>
      <c r="S84" s="97">
        <f t="shared" si="303"/>
        <v>154752.01999999999</v>
      </c>
      <c r="T84" s="97">
        <f t="shared" si="303"/>
        <v>207420.03999999998</v>
      </c>
      <c r="U84" s="97">
        <f t="shared" si="303"/>
        <v>183981.81000000003</v>
      </c>
      <c r="V84" s="97">
        <f t="shared" si="303"/>
        <v>187723.76</v>
      </c>
      <c r="W84" s="97">
        <f t="shared" si="303"/>
        <v>212469.02000000002</v>
      </c>
      <c r="X84" s="98">
        <f t="shared" si="303"/>
        <v>141491.82</v>
      </c>
      <c r="Y84" s="97">
        <f t="shared" si="303"/>
        <v>157529.85999999999</v>
      </c>
      <c r="Z84" s="97">
        <f t="shared" ref="Z84:AA84" si="304">Z98-Z91</f>
        <v>187055.2</v>
      </c>
      <c r="AA84" s="97">
        <f t="shared" si="304"/>
        <v>136143.13</v>
      </c>
      <c r="AB84" s="97">
        <f t="shared" ref="AB84:AC84" si="305">AB98-AB91</f>
        <v>155764.03</v>
      </c>
      <c r="AC84" s="97">
        <f t="shared" si="305"/>
        <v>143879.66999999998</v>
      </c>
      <c r="AD84" s="97">
        <f t="shared" ref="AD84:AE84" si="306">AD98-AD91</f>
        <v>127357.66</v>
      </c>
      <c r="AE84" s="97">
        <f t="shared" si="306"/>
        <v>276653.94</v>
      </c>
      <c r="AF84" s="97">
        <f t="shared" ref="AF84:AG84" si="307">AF98-AF91</f>
        <v>217492.71000000002</v>
      </c>
      <c r="AG84" s="97">
        <f t="shared" si="307"/>
        <v>114794.21</v>
      </c>
      <c r="AH84" s="208">
        <f t="shared" ref="AH84:AI84" si="308">AH98-AH91</f>
        <v>156490.22</v>
      </c>
      <c r="AI84" s="208">
        <f t="shared" si="308"/>
        <v>135561.70000000001</v>
      </c>
      <c r="AJ84" s="195">
        <f t="shared" ref="AJ84:AK84" si="309">AJ98-AJ91</f>
        <v>276135.82</v>
      </c>
      <c r="AK84" s="326">
        <f t="shared" si="309"/>
        <v>174117.66999999998</v>
      </c>
      <c r="AL84" s="326">
        <f t="shared" ref="AL84:AM84" si="310">AL98-AL91</f>
        <v>134499.88</v>
      </c>
      <c r="AM84" s="300">
        <f t="shared" si="310"/>
        <v>329300.76</v>
      </c>
      <c r="AN84" s="300">
        <f t="shared" ref="AN84:AO84" si="311">AN98-AN91</f>
        <v>203476</v>
      </c>
      <c r="AO84" s="300">
        <f t="shared" si="311"/>
        <v>120700.84</v>
      </c>
      <c r="AP84" s="300">
        <f t="shared" ref="AP84:AQ84" si="312">AP98-AP91</f>
        <v>181597.21000000002</v>
      </c>
      <c r="AQ84" s="300">
        <f t="shared" si="312"/>
        <v>107373.59</v>
      </c>
      <c r="AR84" s="300">
        <f t="shared" ref="AR84" si="313">AR98-AR91</f>
        <v>200783.06</v>
      </c>
      <c r="AS84" s="300">
        <f t="shared" ref="AS84:AT84" si="314">AS98-AS91</f>
        <v>190946.86</v>
      </c>
      <c r="AT84" s="300">
        <f t="shared" si="314"/>
        <v>370114.23</v>
      </c>
      <c r="AU84" s="300">
        <f t="shared" ref="AU84:AV84" si="315">AU98-AU91</f>
        <v>-95407.18</v>
      </c>
      <c r="AV84" s="318">
        <f t="shared" si="315"/>
        <v>-74671.820000000007</v>
      </c>
      <c r="AW84" s="300">
        <f t="shared" ref="AW84:AX84" si="316">AW98-AW91</f>
        <v>4635803.05</v>
      </c>
      <c r="AX84" s="300">
        <f t="shared" si="316"/>
        <v>-98019.5</v>
      </c>
      <c r="AY84" s="300"/>
      <c r="AZ84" s="300"/>
      <c r="BA84" s="300"/>
      <c r="BB84" s="300"/>
      <c r="BC84" s="300"/>
      <c r="BD84" s="300"/>
      <c r="BE84" s="300"/>
      <c r="BF84" s="300"/>
      <c r="BG84" s="300"/>
      <c r="BH84" s="300"/>
      <c r="BI84" s="34">
        <f t="shared" si="257"/>
        <v>294230.20999999996</v>
      </c>
      <c r="BJ84" s="99">
        <f t="shared" si="257"/>
        <v>16785.179999999993</v>
      </c>
      <c r="BK84" s="99">
        <f t="shared" si="257"/>
        <v>33550.219999999972</v>
      </c>
      <c r="BL84" s="99">
        <f t="shared" si="257"/>
        <v>12973.180000000022</v>
      </c>
      <c r="BM84" s="99">
        <f t="shared" si="257"/>
        <v>-51821.66</v>
      </c>
      <c r="BN84" s="99">
        <f t="shared" si="257"/>
        <v>106637.09</v>
      </c>
      <c r="BO84" s="99">
        <f t="shared" si="257"/>
        <v>-26308.149999999994</v>
      </c>
      <c r="BP84" s="99">
        <f t="shared" si="257"/>
        <v>-5391.0299999999697</v>
      </c>
      <c r="BQ84" s="99">
        <f t="shared" si="257"/>
        <v>67751.580000000016</v>
      </c>
      <c r="BR84" s="414">
        <f t="shared" si="257"/>
        <v>71137.550000000017</v>
      </c>
      <c r="BS84" s="437">
        <f t="shared" si="258"/>
        <v>-60817.890000000014</v>
      </c>
      <c r="BT84" s="99">
        <f t="shared" si="258"/>
        <v>67634.22</v>
      </c>
      <c r="BU84" s="99">
        <f t="shared" si="258"/>
        <v>-202943.46999999997</v>
      </c>
      <c r="BV84" s="99">
        <f t="shared" si="258"/>
        <v>20819.170000000013</v>
      </c>
      <c r="BW84" s="99">
        <f t="shared" si="258"/>
        <v>28780.630000000005</v>
      </c>
      <c r="BX84" s="251">
        <f t="shared" si="258"/>
        <v>-48940.390000000014</v>
      </c>
      <c r="BY84" s="251">
        <f t="shared" si="258"/>
        <v>121901.92000000001</v>
      </c>
      <c r="BZ84" s="251">
        <f t="shared" si="258"/>
        <v>10072.670000000042</v>
      </c>
      <c r="CA84" s="264">
        <f t="shared" si="258"/>
        <v>-69187.60000000002</v>
      </c>
      <c r="CB84" s="264">
        <f t="shared" si="258"/>
        <v>-31233.540000000008</v>
      </c>
      <c r="CC84" s="264">
        <f t="shared" si="259"/>
        <v>-76907.320000000007</v>
      </c>
      <c r="CD84" s="394">
        <f t="shared" si="259"/>
        <v>134644</v>
      </c>
      <c r="CE84" s="363">
        <f t="shared" si="259"/>
        <v>16587.809999999998</v>
      </c>
      <c r="CF84" s="264">
        <f t="shared" si="259"/>
        <v>-52555.320000000007</v>
      </c>
      <c r="CG84" s="264">
        <f t="shared" si="259"/>
        <v>193157.63</v>
      </c>
      <c r="CH84" s="264">
        <f t="shared" si="259"/>
        <v>47711.97</v>
      </c>
      <c r="CI84" s="264">
        <f t="shared" si="259"/>
        <v>-23178.829999999987</v>
      </c>
      <c r="CJ84" s="264">
        <f t="shared" si="259"/>
        <v>54239.550000000017</v>
      </c>
      <c r="CK84" s="264">
        <f t="shared" si="259"/>
        <v>-169280.35</v>
      </c>
      <c r="CL84" s="264">
        <f t="shared" si="259"/>
        <v>-16709.650000000023</v>
      </c>
      <c r="CM84" s="264">
        <f t="shared" si="260"/>
        <v>76152.64999999998</v>
      </c>
      <c r="CN84" s="264">
        <f t="shared" si="260"/>
        <v>213624.00999999998</v>
      </c>
      <c r="CO84" s="264">
        <f t="shared" si="260"/>
        <v>-230968.88</v>
      </c>
      <c r="CP84" s="394">
        <f t="shared" si="260"/>
        <v>-350807.64</v>
      </c>
      <c r="CQ84" s="394">
        <f t="shared" si="260"/>
        <v>4461685.38</v>
      </c>
      <c r="CR84" s="394">
        <f t="shared" si="260"/>
        <v>-232519.38</v>
      </c>
      <c r="CS84" s="350"/>
      <c r="CT84" s="158" t="s">
        <v>212</v>
      </c>
    </row>
    <row r="85" spans="1:98" s="130" customFormat="1" x14ac:dyDescent="0.3">
      <c r="A85" s="147"/>
      <c r="B85" s="38" t="s">
        <v>42</v>
      </c>
      <c r="C85" s="131">
        <f>SUM(C80:C84)</f>
        <v>1379817.01</v>
      </c>
      <c r="D85" s="132">
        <f t="shared" ref="D85:P85" si="317">SUM(D80:D84)</f>
        <v>1377285.4999999998</v>
      </c>
      <c r="E85" s="132">
        <f t="shared" si="317"/>
        <v>1522244.14</v>
      </c>
      <c r="F85" s="132">
        <f t="shared" si="317"/>
        <v>1307544.1600000001</v>
      </c>
      <c r="G85" s="132">
        <f t="shared" si="317"/>
        <v>2184390.91</v>
      </c>
      <c r="H85" s="132">
        <f t="shared" si="317"/>
        <v>2662925.27</v>
      </c>
      <c r="I85" s="132">
        <f t="shared" si="317"/>
        <v>2613157.27</v>
      </c>
      <c r="J85" s="132">
        <f t="shared" si="317"/>
        <v>2277370.31</v>
      </c>
      <c r="K85" s="132">
        <f t="shared" si="317"/>
        <v>1037174.9199999999</v>
      </c>
      <c r="L85" s="134">
        <f t="shared" si="317"/>
        <v>1694516.8699999996</v>
      </c>
      <c r="M85" s="132">
        <f t="shared" si="317"/>
        <v>2246672.13</v>
      </c>
      <c r="N85" s="132">
        <f t="shared" si="317"/>
        <v>1609866.9499999997</v>
      </c>
      <c r="O85" s="132">
        <f t="shared" si="317"/>
        <v>1971293.3400000003</v>
      </c>
      <c r="P85" s="132">
        <f t="shared" si="317"/>
        <v>1731217.12</v>
      </c>
      <c r="Q85" s="132">
        <f t="shared" ref="Q85:R85" si="318">SUM(Q80:Q84)</f>
        <v>1624216.7000000002</v>
      </c>
      <c r="R85" s="132">
        <f t="shared" si="318"/>
        <v>1837990.1700000002</v>
      </c>
      <c r="S85" s="132">
        <f t="shared" ref="S85:T85" si="319">SUM(S80:S84)</f>
        <v>2457769.42</v>
      </c>
      <c r="T85" s="132">
        <f t="shared" si="319"/>
        <v>4114467.2999999993</v>
      </c>
      <c r="U85" s="132">
        <f t="shared" ref="U85:V85" si="320">SUM(U80:U84)</f>
        <v>2914970.6700000004</v>
      </c>
      <c r="V85" s="132">
        <f t="shared" si="320"/>
        <v>2018196.37</v>
      </c>
      <c r="W85" s="132">
        <f t="shared" ref="W85:X85" si="321">SUM(W80:W84)</f>
        <v>3864709.6700000004</v>
      </c>
      <c r="X85" s="134">
        <f t="shared" si="321"/>
        <v>1890887.7600000002</v>
      </c>
      <c r="Y85" s="132">
        <f t="shared" ref="Y85:Z85" si="322">SUM(Y80:Y84)</f>
        <v>1800186.29</v>
      </c>
      <c r="Z85" s="132">
        <f t="shared" si="322"/>
        <v>2208367.04</v>
      </c>
      <c r="AA85" s="132">
        <f t="shared" ref="AA85:AB85" si="323">SUM(AA80:AA84)</f>
        <v>2012893.8199999998</v>
      </c>
      <c r="AB85" s="132">
        <f t="shared" si="323"/>
        <v>1894027.6900000002</v>
      </c>
      <c r="AC85" s="132">
        <f t="shared" ref="AC85:AD85" si="324">SUM(AC80:AC84)</f>
        <v>1955434.54</v>
      </c>
      <c r="AD85" s="132">
        <f t="shared" si="324"/>
        <v>2074678.24</v>
      </c>
      <c r="AE85" s="132">
        <f t="shared" ref="AE85:AF85" si="325">SUM(AE80:AE84)</f>
        <v>2972202.82</v>
      </c>
      <c r="AF85" s="132">
        <f t="shared" si="325"/>
        <v>3545405.43</v>
      </c>
      <c r="AG85" s="132">
        <f t="shared" ref="AG85:AH85" si="326">SUM(AG80:AG84)</f>
        <v>3758069.8400000003</v>
      </c>
      <c r="AH85" s="284">
        <f t="shared" si="326"/>
        <v>2342439.1</v>
      </c>
      <c r="AI85" s="284">
        <f t="shared" ref="AI85" si="327">SUM(AI80:AI84)</f>
        <v>1996510.0199999998</v>
      </c>
      <c r="AJ85" s="134">
        <f t="shared" ref="AJ85:AK85" si="328">SUM(AJ80:AJ84)</f>
        <v>2601995.9999999995</v>
      </c>
      <c r="AK85" s="45">
        <f t="shared" si="328"/>
        <v>2321095.5</v>
      </c>
      <c r="AL85" s="45">
        <f t="shared" ref="AL85:AM85" si="329">SUM(AL80:AL84)</f>
        <v>2365943.8600000003</v>
      </c>
      <c r="AM85" s="301">
        <f t="shared" si="329"/>
        <v>2050271.6300000001</v>
      </c>
      <c r="AN85" s="301">
        <f t="shared" ref="AN85:AO85" si="330">SUM(AN80:AN84)</f>
        <v>2760601.08</v>
      </c>
      <c r="AO85" s="301">
        <f t="shared" si="330"/>
        <v>1836204.0600000003</v>
      </c>
      <c r="AP85" s="301">
        <f t="shared" ref="AP85:AQ85" si="331">SUM(AP80:AP84)</f>
        <v>2522471.86</v>
      </c>
      <c r="AQ85" s="301">
        <f t="shared" si="331"/>
        <v>2138550.9499999997</v>
      </c>
      <c r="AR85" s="301">
        <f t="shared" ref="AR85" si="332">SUM(AR80:AR84)</f>
        <v>4479513.33</v>
      </c>
      <c r="AS85" s="301">
        <f t="shared" ref="AS85:AT85" si="333">SUM(AS80:AS84)</f>
        <v>3534593.93</v>
      </c>
      <c r="AT85" s="301">
        <f t="shared" si="333"/>
        <v>2048814.7400000002</v>
      </c>
      <c r="AU85" s="301">
        <f t="shared" ref="AU85:AV85" si="334">SUM(AU80:AU84)</f>
        <v>203706.52000000008</v>
      </c>
      <c r="AV85" s="319">
        <f t="shared" si="334"/>
        <v>-378299.15</v>
      </c>
      <c r="AW85" s="301">
        <f t="shared" ref="AW85:AX85" si="335">SUM(AW80:AW84)</f>
        <v>4494310.76</v>
      </c>
      <c r="AX85" s="301">
        <f t="shared" si="335"/>
        <v>619239.43000000017</v>
      </c>
      <c r="AY85" s="301"/>
      <c r="AZ85" s="301"/>
      <c r="BA85" s="301"/>
      <c r="BB85" s="301"/>
      <c r="BC85" s="301"/>
      <c r="BD85" s="301"/>
      <c r="BE85" s="301"/>
      <c r="BF85" s="301"/>
      <c r="BG85" s="301"/>
      <c r="BH85" s="301"/>
      <c r="BI85" s="133">
        <f t="shared" si="222"/>
        <v>591476.32999999984</v>
      </c>
      <c r="BJ85" s="135">
        <f t="shared" ref="BJ85:BL85" si="336">SUM(BJ80:BJ84)</f>
        <v>353931.62000000011</v>
      </c>
      <c r="BK85" s="135">
        <f t="shared" si="336"/>
        <v>101972.56000000017</v>
      </c>
      <c r="BL85" s="135">
        <f t="shared" si="336"/>
        <v>530446.01000000024</v>
      </c>
      <c r="BM85" s="135">
        <f t="shared" ref="BM85" si="337">SUM(BM80:BM84)</f>
        <v>273378.50999999989</v>
      </c>
      <c r="BN85" s="135">
        <f t="shared" ref="BN85:BV85" si="338">SUM(BN80:BN84)</f>
        <v>1451542.0299999998</v>
      </c>
      <c r="BO85" s="135">
        <f t="shared" si="338"/>
        <v>301813.40000000037</v>
      </c>
      <c r="BP85" s="135">
        <f t="shared" si="338"/>
        <v>-259173.94</v>
      </c>
      <c r="BQ85" s="135">
        <f t="shared" si="338"/>
        <v>2827534.7500000005</v>
      </c>
      <c r="BR85" s="415">
        <f t="shared" si="338"/>
        <v>196370.89000000051</v>
      </c>
      <c r="BS85" s="438">
        <f t="shared" si="338"/>
        <v>-446485.83999999991</v>
      </c>
      <c r="BT85" s="135">
        <f t="shared" si="338"/>
        <v>598500.0900000002</v>
      </c>
      <c r="BU85" s="135">
        <f t="shared" si="338"/>
        <v>41600.480000000127</v>
      </c>
      <c r="BV85" s="135">
        <f t="shared" si="338"/>
        <v>162810.57000000015</v>
      </c>
      <c r="BW85" s="135">
        <f t="shared" ref="BW85:BX85" si="339">SUM(BW80:BW84)</f>
        <v>331217.83999999985</v>
      </c>
      <c r="BX85" s="252">
        <f t="shared" si="339"/>
        <v>236688.06999999995</v>
      </c>
      <c r="BY85" s="252">
        <f t="shared" ref="BY85" si="340">SUM(BY80:BY84)</f>
        <v>514433.39999999991</v>
      </c>
      <c r="BZ85" s="252">
        <f t="shared" ref="BZ85:CA85" si="341">SUM(BZ80:BZ84)</f>
        <v>-569061.86999999965</v>
      </c>
      <c r="CA85" s="277">
        <f t="shared" si="341"/>
        <v>843099.16999999981</v>
      </c>
      <c r="CB85" s="277">
        <f t="shared" ref="CB85:CC85" si="342">SUM(CB80:CB84)</f>
        <v>324242.72999999986</v>
      </c>
      <c r="CC85" s="277">
        <f t="shared" si="342"/>
        <v>-1868199.6500000001</v>
      </c>
      <c r="CD85" s="395">
        <f t="shared" ref="CD85:CE85" si="343">SUM(CD80:CD84)</f>
        <v>711108.23999999976</v>
      </c>
      <c r="CE85" s="364">
        <f t="shared" si="343"/>
        <v>520909.20999999973</v>
      </c>
      <c r="CF85" s="277">
        <f t="shared" ref="CF85" si="344">SUM(CF80:CF84)</f>
        <v>157576.82</v>
      </c>
      <c r="CG85" s="277">
        <f t="shared" ref="CG85" si="345">SUM(CG80:CG84)</f>
        <v>37377.809999999852</v>
      </c>
      <c r="CH85" s="277">
        <f t="shared" ref="CH85" si="346">SUM(CH80:CH84)</f>
        <v>866573.3899999999</v>
      </c>
      <c r="CI85" s="277">
        <f t="shared" ref="CI85" si="347">SUM(CI80:CI84)</f>
        <v>-119230.47999999975</v>
      </c>
      <c r="CJ85" s="277">
        <f t="shared" ref="CJ85" si="348">SUM(CJ80:CJ84)</f>
        <v>447793.61999999988</v>
      </c>
      <c r="CK85" s="277">
        <f t="shared" ref="CK85" si="349">SUM(CK80:CK84)</f>
        <v>-833651.87</v>
      </c>
      <c r="CL85" s="277">
        <f t="shared" ref="CL85" si="350">SUM(CL80:CL84)</f>
        <v>934107.90000000026</v>
      </c>
      <c r="CM85" s="277">
        <f t="shared" ref="CM85" si="351">SUM(CM80:CM84)</f>
        <v>-223475.90999999992</v>
      </c>
      <c r="CN85" s="277">
        <f t="shared" ref="CN85" si="352">SUM(CN80:CN84)</f>
        <v>-293624.35999999975</v>
      </c>
      <c r="CO85" s="277">
        <f t="shared" ref="CO85" si="353">SUM(CO80:CO84)</f>
        <v>-1792803.5</v>
      </c>
      <c r="CP85" s="395">
        <f t="shared" ref="CP85" si="354">SUM(CP80:CP84)</f>
        <v>-2980295.15</v>
      </c>
      <c r="CQ85" s="395">
        <f t="shared" ref="CQ85:CR85" si="355">SUM(CQ80:CQ84)</f>
        <v>2173215.2599999998</v>
      </c>
      <c r="CR85" s="395">
        <f t="shared" si="355"/>
        <v>-1746704.4300000002</v>
      </c>
      <c r="CS85" s="351"/>
      <c r="CT85" s="133">
        <f t="shared" si="222"/>
        <v>0</v>
      </c>
    </row>
    <row r="86" spans="1:98" s="37" customFormat="1" x14ac:dyDescent="0.3">
      <c r="A86" s="146">
        <f>+A79+1</f>
        <v>12</v>
      </c>
      <c r="B86" s="45" t="s">
        <v>33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47"/>
      <c r="O86" s="47"/>
      <c r="P86" s="47"/>
      <c r="Q86" s="47"/>
      <c r="R86" s="47"/>
      <c r="S86" s="193"/>
      <c r="T86" s="47"/>
      <c r="U86" s="206"/>
      <c r="V86" s="206"/>
      <c r="W86" s="206"/>
      <c r="X86" s="48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48"/>
      <c r="AK86" s="299"/>
      <c r="AL86" s="299"/>
      <c r="AM86" s="299"/>
      <c r="AN86" s="299"/>
      <c r="AO86" s="299"/>
      <c r="AP86" s="299"/>
      <c r="AQ86" s="49"/>
      <c r="AR86" s="299"/>
      <c r="AS86" s="299"/>
      <c r="AT86" s="299"/>
      <c r="AU86" s="299"/>
      <c r="AV86" s="316"/>
      <c r="AW86" s="299"/>
      <c r="AX86" s="299"/>
      <c r="AY86" s="299"/>
      <c r="AZ86" s="299"/>
      <c r="BA86" s="299"/>
      <c r="BB86" s="299"/>
      <c r="BC86" s="49"/>
      <c r="BD86" s="299"/>
      <c r="BE86" s="299"/>
      <c r="BF86" s="299"/>
      <c r="BG86" s="299"/>
      <c r="BH86" s="316"/>
      <c r="BI86" s="49"/>
      <c r="BJ86" s="50"/>
      <c r="BK86" s="50"/>
      <c r="BL86" s="50"/>
      <c r="BM86" s="50"/>
      <c r="BN86" s="50"/>
      <c r="BO86" s="50"/>
      <c r="BP86" s="50"/>
      <c r="BQ86" s="50"/>
      <c r="BR86" s="412"/>
      <c r="BS86" s="435"/>
      <c r="BT86" s="50"/>
      <c r="BU86" s="50"/>
      <c r="BV86" s="50"/>
      <c r="BW86" s="50"/>
      <c r="BX86" s="249"/>
      <c r="BY86" s="249"/>
      <c r="BZ86" s="249"/>
      <c r="CA86" s="275"/>
      <c r="CB86" s="275"/>
      <c r="CC86" s="275"/>
      <c r="CD86" s="392"/>
      <c r="CE86" s="361"/>
      <c r="CF86" s="275"/>
      <c r="CG86" s="275"/>
      <c r="CH86" s="275"/>
      <c r="CI86" s="275"/>
      <c r="CJ86" s="275"/>
      <c r="CK86" s="275"/>
      <c r="CL86" s="275"/>
      <c r="CM86" s="275"/>
      <c r="CN86" s="275"/>
      <c r="CO86" s="275"/>
      <c r="CP86" s="392"/>
      <c r="CQ86" s="392"/>
      <c r="CR86" s="392"/>
      <c r="CS86" s="350"/>
      <c r="CT86" s="49"/>
    </row>
    <row r="87" spans="1:98" s="37" customFormat="1" x14ac:dyDescent="0.3">
      <c r="A87" s="146"/>
      <c r="B87" s="38" t="s">
        <v>37</v>
      </c>
      <c r="C87" s="96">
        <v>715496.02</v>
      </c>
      <c r="D87" s="97">
        <v>641768.84000000008</v>
      </c>
      <c r="E87" s="97">
        <v>675233.17</v>
      </c>
      <c r="F87" s="97">
        <v>564520.05000000005</v>
      </c>
      <c r="G87" s="97">
        <v>1007971.31</v>
      </c>
      <c r="H87" s="97">
        <v>1295763</v>
      </c>
      <c r="I87" s="97">
        <v>1091826.5900000001</v>
      </c>
      <c r="J87" s="97">
        <v>793537.51</v>
      </c>
      <c r="K87" s="97">
        <v>432466.89999999997</v>
      </c>
      <c r="L87" s="98">
        <v>741943.95000000007</v>
      </c>
      <c r="M87" s="97">
        <v>850444.29999999993</v>
      </c>
      <c r="N87" s="97">
        <v>610979.54</v>
      </c>
      <c r="O87" s="165">
        <v>654944.09</v>
      </c>
      <c r="P87" s="97">
        <v>651407.28</v>
      </c>
      <c r="Q87" s="165">
        <v>598794.99</v>
      </c>
      <c r="R87" s="160">
        <v>706902.17</v>
      </c>
      <c r="S87" s="165">
        <v>1063732.0399999998</v>
      </c>
      <c r="T87" s="234">
        <v>1700737.49</v>
      </c>
      <c r="U87" s="235">
        <v>1359611.65</v>
      </c>
      <c r="V87" s="233">
        <v>865744.24</v>
      </c>
      <c r="W87" s="233">
        <v>665738.04</v>
      </c>
      <c r="X87" s="98">
        <v>853865.53</v>
      </c>
      <c r="Y87" s="233">
        <v>863692.32</v>
      </c>
      <c r="Z87" s="233">
        <v>939387.7</v>
      </c>
      <c r="AA87" s="233">
        <v>921168.55999999994</v>
      </c>
      <c r="AB87" s="233">
        <v>788608.14999999991</v>
      </c>
      <c r="AC87" s="233">
        <v>686774.26</v>
      </c>
      <c r="AD87" s="233">
        <v>885369.75</v>
      </c>
      <c r="AE87" s="233">
        <v>1300402.6200000001</v>
      </c>
      <c r="AF87" s="233">
        <v>1568457.5799999998</v>
      </c>
      <c r="AG87" s="233">
        <v>1639061.06</v>
      </c>
      <c r="AH87" s="233">
        <v>773634.6</v>
      </c>
      <c r="AI87" s="233">
        <v>715913.96</v>
      </c>
      <c r="AJ87" s="195">
        <v>892193.48</v>
      </c>
      <c r="AK87" s="208">
        <v>883104.56</v>
      </c>
      <c r="AL87" s="208">
        <v>910936.65</v>
      </c>
      <c r="AM87" s="208">
        <v>695604.58000000007</v>
      </c>
      <c r="AN87" s="208">
        <v>207280.46</v>
      </c>
      <c r="AO87" s="208">
        <v>693143.59</v>
      </c>
      <c r="AP87" s="208">
        <v>1026117.23</v>
      </c>
      <c r="AQ87" s="158">
        <v>978218.33000000007</v>
      </c>
      <c r="AR87" s="208">
        <v>1995007.22</v>
      </c>
      <c r="AS87" s="208">
        <v>1448938.4</v>
      </c>
      <c r="AT87" s="208">
        <v>832690.13</v>
      </c>
      <c r="AU87" s="208">
        <v>542150.94999999995</v>
      </c>
      <c r="AV87" s="41">
        <v>965631.26</v>
      </c>
      <c r="AW87" s="300">
        <v>957228.59</v>
      </c>
      <c r="AX87" s="208">
        <v>726098.79999999993</v>
      </c>
      <c r="AY87" s="208"/>
      <c r="AZ87" s="208"/>
      <c r="BA87" s="208"/>
      <c r="BB87" s="208"/>
      <c r="BC87" s="158"/>
      <c r="BD87" s="208"/>
      <c r="BE87" s="208"/>
      <c r="BF87" s="208"/>
      <c r="BG87" s="208"/>
      <c r="BH87" s="98"/>
      <c r="BI87" s="34">
        <f t="shared" ref="BI87:BR91" si="356">O87-C87</f>
        <v>-60551.930000000051</v>
      </c>
      <c r="BJ87" s="99">
        <f t="shared" si="356"/>
        <v>9638.4399999999441</v>
      </c>
      <c r="BK87" s="99">
        <f t="shared" si="356"/>
        <v>-76438.180000000051</v>
      </c>
      <c r="BL87" s="99">
        <f t="shared" si="356"/>
        <v>142382.12</v>
      </c>
      <c r="BM87" s="99">
        <f t="shared" si="356"/>
        <v>55760.729999999749</v>
      </c>
      <c r="BN87" s="99">
        <f t="shared" si="356"/>
        <v>404974.49</v>
      </c>
      <c r="BO87" s="99">
        <f t="shared" si="356"/>
        <v>267785.05999999982</v>
      </c>
      <c r="BP87" s="99">
        <f t="shared" si="356"/>
        <v>72206.729999999981</v>
      </c>
      <c r="BQ87" s="99">
        <f t="shared" si="356"/>
        <v>233271.14000000007</v>
      </c>
      <c r="BR87" s="414">
        <f t="shared" si="356"/>
        <v>111921.57999999996</v>
      </c>
      <c r="BS87" s="437">
        <f t="shared" ref="BS87:CB91" si="357">Y87-M87</f>
        <v>13248.020000000019</v>
      </c>
      <c r="BT87" s="99">
        <f t="shared" si="357"/>
        <v>328408.15999999992</v>
      </c>
      <c r="BU87" s="99">
        <f t="shared" si="357"/>
        <v>266224.46999999997</v>
      </c>
      <c r="BV87" s="99">
        <f t="shared" si="357"/>
        <v>137200.86999999988</v>
      </c>
      <c r="BW87" s="99">
        <f t="shared" si="357"/>
        <v>87979.270000000019</v>
      </c>
      <c r="BX87" s="251">
        <f t="shared" si="357"/>
        <v>178467.57999999996</v>
      </c>
      <c r="BY87" s="251">
        <f t="shared" si="357"/>
        <v>236670.58000000031</v>
      </c>
      <c r="BZ87" s="251">
        <f t="shared" si="357"/>
        <v>-132279.91000000015</v>
      </c>
      <c r="CA87" s="264">
        <f t="shared" si="357"/>
        <v>279449.41000000015</v>
      </c>
      <c r="CB87" s="264">
        <f t="shared" si="357"/>
        <v>-92109.640000000014</v>
      </c>
      <c r="CC87" s="264">
        <f t="shared" ref="CC87:CL91" si="358">AI87-W87</f>
        <v>50175.919999999925</v>
      </c>
      <c r="CD87" s="394">
        <f t="shared" si="358"/>
        <v>38327.949999999953</v>
      </c>
      <c r="CE87" s="363">
        <f t="shared" si="358"/>
        <v>19412.240000000107</v>
      </c>
      <c r="CF87" s="264">
        <f t="shared" si="358"/>
        <v>-28451.04999999993</v>
      </c>
      <c r="CG87" s="264">
        <f t="shared" si="358"/>
        <v>-225563.97999999986</v>
      </c>
      <c r="CH87" s="264">
        <f t="shared" si="358"/>
        <v>-581327.68999999994</v>
      </c>
      <c r="CI87" s="264">
        <f t="shared" si="358"/>
        <v>6369.3299999999581</v>
      </c>
      <c r="CJ87" s="264">
        <f t="shared" si="358"/>
        <v>140747.47999999998</v>
      </c>
      <c r="CK87" s="264">
        <f t="shared" si="358"/>
        <v>-322184.29000000004</v>
      </c>
      <c r="CL87" s="264">
        <f t="shared" si="358"/>
        <v>426549.64000000013</v>
      </c>
      <c r="CM87" s="264">
        <f t="shared" ref="CM87:CR91" si="359">AS87-AG87</f>
        <v>-190122.66000000015</v>
      </c>
      <c r="CN87" s="264">
        <f t="shared" si="359"/>
        <v>59055.530000000028</v>
      </c>
      <c r="CO87" s="264">
        <f t="shared" si="359"/>
        <v>-173763.01</v>
      </c>
      <c r="CP87" s="394">
        <f t="shared" si="359"/>
        <v>73437.780000000028</v>
      </c>
      <c r="CQ87" s="394">
        <f t="shared" si="359"/>
        <v>74124.029999999912</v>
      </c>
      <c r="CR87" s="394">
        <f t="shared" si="359"/>
        <v>-184837.85000000009</v>
      </c>
      <c r="CS87" s="350"/>
      <c r="CT87" s="158" t="s">
        <v>212</v>
      </c>
    </row>
    <row r="88" spans="1:98" s="37" customFormat="1" x14ac:dyDescent="0.3">
      <c r="A88" s="146"/>
      <c r="B88" s="38" t="s">
        <v>38</v>
      </c>
      <c r="C88" s="96">
        <v>10711.51</v>
      </c>
      <c r="D88" s="97">
        <v>9581.81</v>
      </c>
      <c r="E88" s="97">
        <v>7665.78</v>
      </c>
      <c r="F88" s="97">
        <v>6023.33</v>
      </c>
      <c r="G88" s="97">
        <v>7181.53</v>
      </c>
      <c r="H88" s="97">
        <v>8067.49</v>
      </c>
      <c r="I88" s="97">
        <v>6133.8</v>
      </c>
      <c r="J88" s="97">
        <v>6421.2</v>
      </c>
      <c r="K88" s="97">
        <v>6538.42</v>
      </c>
      <c r="L88" s="98">
        <v>9404.2999999999993</v>
      </c>
      <c r="M88" s="97">
        <v>11152.31</v>
      </c>
      <c r="N88" s="97">
        <v>9802.31</v>
      </c>
      <c r="O88" s="165">
        <v>9301.59</v>
      </c>
      <c r="P88" s="97">
        <v>9919.4599999999991</v>
      </c>
      <c r="Q88" s="165">
        <v>7875.42</v>
      </c>
      <c r="R88" s="160">
        <v>7220.18</v>
      </c>
      <c r="S88" s="165">
        <v>8106.99</v>
      </c>
      <c r="T88" s="234">
        <v>10864.4</v>
      </c>
      <c r="U88" s="235">
        <v>10753.849999999999</v>
      </c>
      <c r="V88" s="233">
        <v>8772.48</v>
      </c>
      <c r="W88" s="233">
        <v>7997.35</v>
      </c>
      <c r="X88" s="98">
        <v>11693.56</v>
      </c>
      <c r="Y88" s="233">
        <v>14691.66</v>
      </c>
      <c r="Z88" s="233">
        <v>14243.44</v>
      </c>
      <c r="AA88" s="233">
        <v>16161.43</v>
      </c>
      <c r="AB88" s="233">
        <v>13200.55</v>
      </c>
      <c r="AC88" s="233">
        <v>11235.54</v>
      </c>
      <c r="AD88" s="233">
        <v>10570.09</v>
      </c>
      <c r="AE88" s="233">
        <v>12830.14</v>
      </c>
      <c r="AF88" s="233">
        <v>12273.34</v>
      </c>
      <c r="AG88" s="233">
        <v>12392.109999999999</v>
      </c>
      <c r="AH88" s="233">
        <v>9025.06</v>
      </c>
      <c r="AI88" s="233">
        <v>8522.8700000000008</v>
      </c>
      <c r="AJ88" s="195">
        <v>11259.789999999999</v>
      </c>
      <c r="AK88" s="208">
        <v>12249.62</v>
      </c>
      <c r="AL88" s="208">
        <v>14352.150000000001</v>
      </c>
      <c r="AM88" s="208">
        <v>11864.74</v>
      </c>
      <c r="AN88" s="208">
        <v>1298.75</v>
      </c>
      <c r="AO88" s="208">
        <v>8775.39</v>
      </c>
      <c r="AP88" s="208">
        <v>8701.0600000000013</v>
      </c>
      <c r="AQ88" s="158">
        <v>7838.96</v>
      </c>
      <c r="AR88" s="208">
        <v>10426.64</v>
      </c>
      <c r="AS88" s="208">
        <v>10118.459999999999</v>
      </c>
      <c r="AT88" s="208">
        <v>8798.1</v>
      </c>
      <c r="AU88" s="208">
        <v>6551.4400000000005</v>
      </c>
      <c r="AV88" s="98">
        <v>11906.150000000001</v>
      </c>
      <c r="AW88" s="208">
        <v>12227.42</v>
      </c>
      <c r="AX88" s="208">
        <v>11204.61</v>
      </c>
      <c r="AY88" s="208"/>
      <c r="AZ88" s="208"/>
      <c r="BA88" s="208"/>
      <c r="BB88" s="208"/>
      <c r="BC88" s="158"/>
      <c r="BD88" s="208"/>
      <c r="BE88" s="208"/>
      <c r="BF88" s="208"/>
      <c r="BG88" s="208"/>
      <c r="BH88" s="98"/>
      <c r="BI88" s="34">
        <f t="shared" si="356"/>
        <v>-1409.92</v>
      </c>
      <c r="BJ88" s="99">
        <f t="shared" si="356"/>
        <v>337.64999999999964</v>
      </c>
      <c r="BK88" s="99">
        <f t="shared" si="356"/>
        <v>209.64000000000033</v>
      </c>
      <c r="BL88" s="99">
        <f t="shared" si="356"/>
        <v>1196.8500000000004</v>
      </c>
      <c r="BM88" s="99">
        <f t="shared" si="356"/>
        <v>925.46</v>
      </c>
      <c r="BN88" s="99">
        <f t="shared" si="356"/>
        <v>2796.91</v>
      </c>
      <c r="BO88" s="99">
        <f t="shared" si="356"/>
        <v>4620.0499999999984</v>
      </c>
      <c r="BP88" s="99">
        <f t="shared" si="356"/>
        <v>2351.2799999999997</v>
      </c>
      <c r="BQ88" s="99">
        <f t="shared" si="356"/>
        <v>1458.9300000000003</v>
      </c>
      <c r="BR88" s="414">
        <f t="shared" si="356"/>
        <v>2289.2600000000002</v>
      </c>
      <c r="BS88" s="437">
        <f t="shared" si="357"/>
        <v>3539.3500000000004</v>
      </c>
      <c r="BT88" s="99">
        <f t="shared" si="357"/>
        <v>4441.130000000001</v>
      </c>
      <c r="BU88" s="99">
        <f t="shared" si="357"/>
        <v>6859.84</v>
      </c>
      <c r="BV88" s="99">
        <f t="shared" si="357"/>
        <v>3281.09</v>
      </c>
      <c r="BW88" s="99">
        <f t="shared" si="357"/>
        <v>3360.1200000000008</v>
      </c>
      <c r="BX88" s="251">
        <f t="shared" si="357"/>
        <v>3349.91</v>
      </c>
      <c r="BY88" s="251">
        <f t="shared" si="357"/>
        <v>4723.1499999999996</v>
      </c>
      <c r="BZ88" s="251">
        <f t="shared" si="357"/>
        <v>1408.9400000000005</v>
      </c>
      <c r="CA88" s="264">
        <f t="shared" si="357"/>
        <v>1638.2600000000002</v>
      </c>
      <c r="CB88" s="264">
        <f t="shared" si="357"/>
        <v>252.57999999999993</v>
      </c>
      <c r="CC88" s="264">
        <f t="shared" si="358"/>
        <v>525.52000000000044</v>
      </c>
      <c r="CD88" s="394">
        <f t="shared" si="358"/>
        <v>-433.77000000000044</v>
      </c>
      <c r="CE88" s="363">
        <f t="shared" si="358"/>
        <v>-2442.0399999999991</v>
      </c>
      <c r="CF88" s="264">
        <f t="shared" si="358"/>
        <v>108.71000000000095</v>
      </c>
      <c r="CG88" s="264">
        <f t="shared" si="358"/>
        <v>-4296.6900000000005</v>
      </c>
      <c r="CH88" s="264">
        <f t="shared" si="358"/>
        <v>-11901.8</v>
      </c>
      <c r="CI88" s="264">
        <f t="shared" si="358"/>
        <v>-2460.1500000000015</v>
      </c>
      <c r="CJ88" s="264">
        <f t="shared" si="358"/>
        <v>-1869.0299999999988</v>
      </c>
      <c r="CK88" s="264">
        <f t="shared" si="358"/>
        <v>-4991.1799999999994</v>
      </c>
      <c r="CL88" s="264">
        <f t="shared" si="358"/>
        <v>-1846.7000000000007</v>
      </c>
      <c r="CM88" s="264">
        <f t="shared" si="359"/>
        <v>-2273.6499999999996</v>
      </c>
      <c r="CN88" s="264">
        <f t="shared" si="359"/>
        <v>-226.95999999999913</v>
      </c>
      <c r="CO88" s="264">
        <f t="shared" si="359"/>
        <v>-1971.4300000000003</v>
      </c>
      <c r="CP88" s="394">
        <f t="shared" si="359"/>
        <v>646.3600000000024</v>
      </c>
      <c r="CQ88" s="394">
        <f t="shared" si="359"/>
        <v>-22.200000000000728</v>
      </c>
      <c r="CR88" s="394">
        <f t="shared" si="359"/>
        <v>-3147.5400000000009</v>
      </c>
      <c r="CS88" s="350"/>
      <c r="CT88" s="158" t="s">
        <v>212</v>
      </c>
    </row>
    <row r="89" spans="1:98" s="37" customFormat="1" x14ac:dyDescent="0.3">
      <c r="A89" s="146"/>
      <c r="B89" s="38" t="s">
        <v>39</v>
      </c>
      <c r="C89" s="96">
        <v>145091.84999999998</v>
      </c>
      <c r="D89" s="97">
        <v>136384.61000000002</v>
      </c>
      <c r="E89" s="97">
        <v>171277.02000000002</v>
      </c>
      <c r="F89" s="97">
        <v>111905.73999999999</v>
      </c>
      <c r="G89" s="97">
        <v>195494.88999999998</v>
      </c>
      <c r="H89" s="97">
        <v>266565.64999999997</v>
      </c>
      <c r="I89" s="97">
        <v>254885.32</v>
      </c>
      <c r="J89" s="97">
        <v>229951.61</v>
      </c>
      <c r="K89" s="97">
        <v>64630.66</v>
      </c>
      <c r="L89" s="98">
        <v>151429.32</v>
      </c>
      <c r="M89" s="97">
        <v>190993.43000000002</v>
      </c>
      <c r="N89" s="97">
        <v>110114.72000000002</v>
      </c>
      <c r="O89" s="165">
        <v>143624.79</v>
      </c>
      <c r="P89" s="97">
        <v>119423.5</v>
      </c>
      <c r="Q89" s="165">
        <v>108175.3</v>
      </c>
      <c r="R89" s="160">
        <v>114868.42</v>
      </c>
      <c r="S89" s="165">
        <v>162435.76</v>
      </c>
      <c r="T89" s="234">
        <v>299298.01</v>
      </c>
      <c r="U89" s="235">
        <v>260122.11</v>
      </c>
      <c r="V89" s="233">
        <v>174240.43</v>
      </c>
      <c r="W89" s="233">
        <v>112949.44</v>
      </c>
      <c r="X89" s="98">
        <v>165633.29999999999</v>
      </c>
      <c r="Y89" s="233">
        <v>155279.29999999999</v>
      </c>
      <c r="Z89" s="233">
        <v>169683.09</v>
      </c>
      <c r="AA89" s="233">
        <v>175401.47</v>
      </c>
      <c r="AB89" s="233">
        <v>162585.97</v>
      </c>
      <c r="AC89" s="233">
        <v>145971.62</v>
      </c>
      <c r="AD89" s="233">
        <v>172302.16</v>
      </c>
      <c r="AE89" s="233">
        <v>233914.22999999998</v>
      </c>
      <c r="AF89" s="233">
        <v>282406.59999999998</v>
      </c>
      <c r="AG89" s="233">
        <v>334209.83999999997</v>
      </c>
      <c r="AH89" s="233">
        <v>150061.62000000002</v>
      </c>
      <c r="AI89" s="233">
        <v>159186.57999999999</v>
      </c>
      <c r="AJ89" s="195">
        <v>192765.53</v>
      </c>
      <c r="AK89" s="208">
        <v>165967.48000000001</v>
      </c>
      <c r="AL89" s="208">
        <v>179415.13</v>
      </c>
      <c r="AM89" s="208">
        <v>128207.15999999999</v>
      </c>
      <c r="AN89" s="208">
        <v>68562.25</v>
      </c>
      <c r="AO89" s="208">
        <v>159795.31999999998</v>
      </c>
      <c r="AP89" s="208">
        <v>236315.16</v>
      </c>
      <c r="AQ89" s="158">
        <v>146889.47</v>
      </c>
      <c r="AR89" s="208">
        <v>366255.92000000004</v>
      </c>
      <c r="AS89" s="208">
        <v>298974.03000000003</v>
      </c>
      <c r="AT89" s="208">
        <v>172865.41999999998</v>
      </c>
      <c r="AU89" s="208">
        <v>88036.4</v>
      </c>
      <c r="AV89" s="98">
        <v>206781.87</v>
      </c>
      <c r="AW89" s="208">
        <v>184357.01</v>
      </c>
      <c r="AX89" s="208">
        <v>129680.98</v>
      </c>
      <c r="AY89" s="208"/>
      <c r="AZ89" s="208"/>
      <c r="BA89" s="208"/>
      <c r="BB89" s="208"/>
      <c r="BC89" s="158"/>
      <c r="BD89" s="208"/>
      <c r="BE89" s="208"/>
      <c r="BF89" s="208"/>
      <c r="BG89" s="208"/>
      <c r="BH89" s="98"/>
      <c r="BI89" s="34">
        <f t="shared" si="356"/>
        <v>-1467.0599999999686</v>
      </c>
      <c r="BJ89" s="99">
        <f t="shared" si="356"/>
        <v>-16961.110000000015</v>
      </c>
      <c r="BK89" s="99">
        <f t="shared" si="356"/>
        <v>-63101.720000000016</v>
      </c>
      <c r="BL89" s="99">
        <f t="shared" si="356"/>
        <v>2962.6800000000076</v>
      </c>
      <c r="BM89" s="99">
        <f t="shared" si="356"/>
        <v>-33059.129999999976</v>
      </c>
      <c r="BN89" s="99">
        <f t="shared" si="356"/>
        <v>32732.360000000044</v>
      </c>
      <c r="BO89" s="99">
        <f t="shared" si="356"/>
        <v>5236.789999999979</v>
      </c>
      <c r="BP89" s="99">
        <f t="shared" si="356"/>
        <v>-55711.179999999993</v>
      </c>
      <c r="BQ89" s="99">
        <f t="shared" si="356"/>
        <v>48318.78</v>
      </c>
      <c r="BR89" s="414">
        <f t="shared" si="356"/>
        <v>14203.979999999981</v>
      </c>
      <c r="BS89" s="437">
        <f t="shared" si="357"/>
        <v>-35714.130000000034</v>
      </c>
      <c r="BT89" s="99">
        <f t="shared" si="357"/>
        <v>59568.369999999981</v>
      </c>
      <c r="BU89" s="99">
        <f t="shared" si="357"/>
        <v>31776.679999999993</v>
      </c>
      <c r="BV89" s="99">
        <f t="shared" si="357"/>
        <v>43162.47</v>
      </c>
      <c r="BW89" s="99">
        <f t="shared" si="357"/>
        <v>37796.319999999992</v>
      </c>
      <c r="BX89" s="251">
        <f t="shared" si="357"/>
        <v>57433.740000000005</v>
      </c>
      <c r="BY89" s="251">
        <f t="shared" si="357"/>
        <v>71478.469999999972</v>
      </c>
      <c r="BZ89" s="251">
        <f t="shared" si="357"/>
        <v>-16891.410000000033</v>
      </c>
      <c r="CA89" s="264">
        <f t="shared" si="357"/>
        <v>74087.729999999981</v>
      </c>
      <c r="CB89" s="264">
        <f t="shared" si="357"/>
        <v>-24178.809999999969</v>
      </c>
      <c r="CC89" s="264">
        <f t="shared" si="358"/>
        <v>46237.139999999985</v>
      </c>
      <c r="CD89" s="394">
        <f t="shared" si="358"/>
        <v>27132.23000000001</v>
      </c>
      <c r="CE89" s="363">
        <f t="shared" si="358"/>
        <v>10688.180000000022</v>
      </c>
      <c r="CF89" s="264">
        <f t="shared" si="358"/>
        <v>9732.0400000000081</v>
      </c>
      <c r="CG89" s="264">
        <f t="shared" si="358"/>
        <v>-47194.310000000012</v>
      </c>
      <c r="CH89" s="264">
        <f t="shared" si="358"/>
        <v>-94023.72</v>
      </c>
      <c r="CI89" s="264">
        <f t="shared" si="358"/>
        <v>13823.699999999983</v>
      </c>
      <c r="CJ89" s="264">
        <f t="shared" si="358"/>
        <v>64013</v>
      </c>
      <c r="CK89" s="264">
        <f t="shared" si="358"/>
        <v>-87024.75999999998</v>
      </c>
      <c r="CL89" s="264">
        <f t="shared" si="358"/>
        <v>83849.320000000065</v>
      </c>
      <c r="CM89" s="264">
        <f t="shared" si="359"/>
        <v>-35235.809999999939</v>
      </c>
      <c r="CN89" s="264">
        <f t="shared" si="359"/>
        <v>22803.799999999959</v>
      </c>
      <c r="CO89" s="264">
        <f t="shared" si="359"/>
        <v>-71150.179999999993</v>
      </c>
      <c r="CP89" s="394">
        <f t="shared" si="359"/>
        <v>14016.339999999997</v>
      </c>
      <c r="CQ89" s="394">
        <f t="shared" si="359"/>
        <v>18389.53</v>
      </c>
      <c r="CR89" s="394">
        <f t="shared" si="359"/>
        <v>-49734.150000000009</v>
      </c>
      <c r="CS89" s="350"/>
      <c r="CT89" s="158" t="s">
        <v>212</v>
      </c>
    </row>
    <row r="90" spans="1:98" s="37" customFormat="1" x14ac:dyDescent="0.3">
      <c r="A90" s="146"/>
      <c r="B90" s="38" t="s">
        <v>40</v>
      </c>
      <c r="C90" s="96">
        <v>101102.5</v>
      </c>
      <c r="D90" s="97">
        <v>101036.75</v>
      </c>
      <c r="E90" s="97">
        <v>148962.16999999998</v>
      </c>
      <c r="F90" s="97">
        <v>71368.010000000009</v>
      </c>
      <c r="G90" s="97">
        <v>131701.47</v>
      </c>
      <c r="H90" s="97">
        <v>178853.68000000002</v>
      </c>
      <c r="I90" s="97">
        <v>167443.74</v>
      </c>
      <c r="J90" s="97">
        <v>185303.15</v>
      </c>
      <c r="K90" s="97">
        <v>43973.919999999998</v>
      </c>
      <c r="L90" s="98">
        <v>97948.72</v>
      </c>
      <c r="M90" s="97">
        <v>146053.74</v>
      </c>
      <c r="N90" s="97">
        <v>67430.509999999995</v>
      </c>
      <c r="O90" s="165">
        <v>93507.01</v>
      </c>
      <c r="P90" s="97">
        <v>86057.3</v>
      </c>
      <c r="Q90" s="165">
        <v>79907.59</v>
      </c>
      <c r="R90" s="160">
        <v>75135.539999999994</v>
      </c>
      <c r="S90" s="165">
        <v>113875.98</v>
      </c>
      <c r="T90" s="234">
        <v>216493.15999999997</v>
      </c>
      <c r="U90" s="235">
        <v>167612.79</v>
      </c>
      <c r="V90" s="233">
        <v>127280.23999999999</v>
      </c>
      <c r="W90" s="233">
        <v>90163.78</v>
      </c>
      <c r="X90" s="98">
        <v>100499.83</v>
      </c>
      <c r="Y90" s="233">
        <v>65949.289999999994</v>
      </c>
      <c r="Z90" s="233">
        <v>94518.93</v>
      </c>
      <c r="AA90" s="233">
        <v>99229.969999999987</v>
      </c>
      <c r="AB90" s="233">
        <v>84562.8</v>
      </c>
      <c r="AC90" s="233">
        <v>106381.71</v>
      </c>
      <c r="AD90" s="233">
        <v>114378.48</v>
      </c>
      <c r="AE90" s="233">
        <v>149758.13</v>
      </c>
      <c r="AF90" s="233">
        <v>173250.13</v>
      </c>
      <c r="AG90" s="233">
        <v>237076.36</v>
      </c>
      <c r="AH90" s="233">
        <v>97520.84</v>
      </c>
      <c r="AI90" s="233">
        <v>127231.27</v>
      </c>
      <c r="AJ90" s="195">
        <v>153810.02000000002</v>
      </c>
      <c r="AK90" s="208">
        <v>101616.51000000001</v>
      </c>
      <c r="AL90" s="208">
        <v>110113.09</v>
      </c>
      <c r="AM90" s="208">
        <v>73040.649999999994</v>
      </c>
      <c r="AN90" s="208">
        <v>44485.46</v>
      </c>
      <c r="AO90" s="208">
        <v>111361.48</v>
      </c>
      <c r="AP90" s="208">
        <v>183040.9</v>
      </c>
      <c r="AQ90" s="158">
        <v>96265.88</v>
      </c>
      <c r="AR90" s="208">
        <v>286643.95</v>
      </c>
      <c r="AS90" s="208">
        <v>206286.03999999998</v>
      </c>
      <c r="AT90" s="208">
        <v>153805.84</v>
      </c>
      <c r="AU90" s="208">
        <v>61416.51</v>
      </c>
      <c r="AV90" s="98">
        <v>175667.05</v>
      </c>
      <c r="AW90" s="208">
        <v>122599.27</v>
      </c>
      <c r="AX90" s="208">
        <v>89419.68</v>
      </c>
      <c r="AY90" s="208"/>
      <c r="AZ90" s="208"/>
      <c r="BA90" s="208"/>
      <c r="BB90" s="208"/>
      <c r="BC90" s="158"/>
      <c r="BD90" s="208"/>
      <c r="BE90" s="208"/>
      <c r="BF90" s="208"/>
      <c r="BG90" s="208"/>
      <c r="BH90" s="98"/>
      <c r="BI90" s="34">
        <f t="shared" si="356"/>
        <v>-7595.4900000000052</v>
      </c>
      <c r="BJ90" s="99">
        <f t="shared" si="356"/>
        <v>-14979.449999999997</v>
      </c>
      <c r="BK90" s="99">
        <f t="shared" si="356"/>
        <v>-69054.579999999987</v>
      </c>
      <c r="BL90" s="99">
        <f t="shared" si="356"/>
        <v>3767.5299999999843</v>
      </c>
      <c r="BM90" s="99">
        <f t="shared" si="356"/>
        <v>-17825.490000000005</v>
      </c>
      <c r="BN90" s="99">
        <f t="shared" si="356"/>
        <v>37639.479999999952</v>
      </c>
      <c r="BO90" s="99">
        <f t="shared" si="356"/>
        <v>169.05000000001746</v>
      </c>
      <c r="BP90" s="99">
        <f t="shared" si="356"/>
        <v>-58022.91</v>
      </c>
      <c r="BQ90" s="99">
        <f t="shared" si="356"/>
        <v>46189.86</v>
      </c>
      <c r="BR90" s="414">
        <f t="shared" si="356"/>
        <v>2551.1100000000006</v>
      </c>
      <c r="BS90" s="437">
        <f t="shared" si="357"/>
        <v>-80104.45</v>
      </c>
      <c r="BT90" s="99">
        <f t="shared" si="357"/>
        <v>27088.42</v>
      </c>
      <c r="BU90" s="99">
        <f t="shared" si="357"/>
        <v>5722.9599999999919</v>
      </c>
      <c r="BV90" s="99">
        <f t="shared" si="357"/>
        <v>-1494.5</v>
      </c>
      <c r="BW90" s="99">
        <f t="shared" si="357"/>
        <v>26474.12000000001</v>
      </c>
      <c r="BX90" s="251">
        <f t="shared" si="357"/>
        <v>39242.94</v>
      </c>
      <c r="BY90" s="251">
        <f t="shared" si="357"/>
        <v>35882.150000000009</v>
      </c>
      <c r="BZ90" s="251">
        <f t="shared" si="357"/>
        <v>-43243.02999999997</v>
      </c>
      <c r="CA90" s="264">
        <f t="shared" si="357"/>
        <v>69463.569999999978</v>
      </c>
      <c r="CB90" s="264">
        <f t="shared" si="357"/>
        <v>-29759.399999999994</v>
      </c>
      <c r="CC90" s="264">
        <f t="shared" si="358"/>
        <v>37067.490000000005</v>
      </c>
      <c r="CD90" s="394">
        <f t="shared" si="358"/>
        <v>53310.190000000017</v>
      </c>
      <c r="CE90" s="363">
        <f t="shared" si="358"/>
        <v>35667.220000000016</v>
      </c>
      <c r="CF90" s="264">
        <f t="shared" si="358"/>
        <v>15594.160000000003</v>
      </c>
      <c r="CG90" s="264">
        <f t="shared" si="358"/>
        <v>-26189.319999999992</v>
      </c>
      <c r="CH90" s="264">
        <f t="shared" si="358"/>
        <v>-40077.340000000004</v>
      </c>
      <c r="CI90" s="264">
        <f t="shared" si="358"/>
        <v>4979.7699999999895</v>
      </c>
      <c r="CJ90" s="264">
        <f t="shared" si="358"/>
        <v>68662.42</v>
      </c>
      <c r="CK90" s="264">
        <f t="shared" si="358"/>
        <v>-53492.25</v>
      </c>
      <c r="CL90" s="264">
        <f t="shared" si="358"/>
        <v>113393.82</v>
      </c>
      <c r="CM90" s="264">
        <f t="shared" si="359"/>
        <v>-30790.320000000007</v>
      </c>
      <c r="CN90" s="264">
        <f t="shared" si="359"/>
        <v>56285</v>
      </c>
      <c r="CO90" s="264">
        <f t="shared" si="359"/>
        <v>-65814.760000000009</v>
      </c>
      <c r="CP90" s="394">
        <f t="shared" si="359"/>
        <v>21857.02999999997</v>
      </c>
      <c r="CQ90" s="394">
        <f t="shared" si="359"/>
        <v>20982.759999999995</v>
      </c>
      <c r="CR90" s="394">
        <f t="shared" si="359"/>
        <v>-20693.410000000003</v>
      </c>
      <c r="CS90" s="350"/>
      <c r="CT90" s="158" t="s">
        <v>212</v>
      </c>
    </row>
    <row r="91" spans="1:98" s="37" customFormat="1" x14ac:dyDescent="0.3">
      <c r="A91" s="146"/>
      <c r="B91" s="38" t="s">
        <v>41</v>
      </c>
      <c r="C91" s="96">
        <v>92121.17</v>
      </c>
      <c r="D91" s="97">
        <v>86111.12</v>
      </c>
      <c r="E91" s="97">
        <v>106041.60000000001</v>
      </c>
      <c r="F91" s="97">
        <v>102025.8</v>
      </c>
      <c r="G91" s="97">
        <v>125139.38</v>
      </c>
      <c r="H91" s="97">
        <v>126196.82</v>
      </c>
      <c r="I91" s="97">
        <v>130466.93</v>
      </c>
      <c r="J91" s="97">
        <v>104636.06</v>
      </c>
      <c r="K91" s="97">
        <v>86698.73</v>
      </c>
      <c r="L91" s="98">
        <v>96949.31</v>
      </c>
      <c r="M91" s="97">
        <v>29452.57</v>
      </c>
      <c r="N91" s="97">
        <v>187687.9</v>
      </c>
      <c r="O91" s="165">
        <v>-168641.96</v>
      </c>
      <c r="P91" s="97">
        <v>199733.19</v>
      </c>
      <c r="Q91" s="165">
        <v>255106.2</v>
      </c>
      <c r="R91" s="160">
        <v>104921.78</v>
      </c>
      <c r="S91" s="165">
        <v>121411.84</v>
      </c>
      <c r="T91" s="234">
        <v>122852.63</v>
      </c>
      <c r="U91" s="235">
        <v>132001.78</v>
      </c>
      <c r="V91" s="233">
        <v>105182.24</v>
      </c>
      <c r="W91" s="233">
        <v>103514.57</v>
      </c>
      <c r="X91" s="98">
        <v>85064.88</v>
      </c>
      <c r="Y91" s="233">
        <v>49705.14</v>
      </c>
      <c r="Z91" s="233">
        <v>99547.8</v>
      </c>
      <c r="AA91" s="233">
        <v>95188.01</v>
      </c>
      <c r="AB91" s="233">
        <v>55252.51</v>
      </c>
      <c r="AC91" s="233">
        <v>75039.33</v>
      </c>
      <c r="AD91" s="233">
        <v>73722.37</v>
      </c>
      <c r="AE91" s="233">
        <v>111925.06</v>
      </c>
      <c r="AF91" s="233">
        <v>92368.12</v>
      </c>
      <c r="AG91" s="233">
        <v>92193.79</v>
      </c>
      <c r="AH91" s="233">
        <v>86750.78</v>
      </c>
      <c r="AI91" s="233">
        <v>75112.3</v>
      </c>
      <c r="AJ91" s="195">
        <v>17010.18</v>
      </c>
      <c r="AK91" s="208">
        <v>97894.33</v>
      </c>
      <c r="AL91" s="208">
        <v>66094.12</v>
      </c>
      <c r="AM91" s="208">
        <v>126610.24000000001</v>
      </c>
      <c r="AN91" s="208">
        <v>0</v>
      </c>
      <c r="AO91" s="208">
        <v>74241.16</v>
      </c>
      <c r="AP91" s="208">
        <v>76445.789999999994</v>
      </c>
      <c r="AQ91" s="158">
        <v>84627.41</v>
      </c>
      <c r="AR91" s="208">
        <v>101123.94</v>
      </c>
      <c r="AS91" s="208">
        <v>104211.14</v>
      </c>
      <c r="AT91" s="208">
        <v>130033.77</v>
      </c>
      <c r="AU91" s="208">
        <v>95407.18</v>
      </c>
      <c r="AV91" s="98">
        <v>74671.820000000007</v>
      </c>
      <c r="AW91" s="300">
        <v>75825.95</v>
      </c>
      <c r="AX91" s="208">
        <v>98019.5</v>
      </c>
      <c r="AY91" s="208"/>
      <c r="AZ91" s="208"/>
      <c r="BA91" s="208"/>
      <c r="BB91" s="208"/>
      <c r="BC91" s="158"/>
      <c r="BD91" s="208"/>
      <c r="BE91" s="208"/>
      <c r="BF91" s="208"/>
      <c r="BG91" s="208"/>
      <c r="BH91" s="98"/>
      <c r="BI91" s="34">
        <f t="shared" si="356"/>
        <v>-260763.13</v>
      </c>
      <c r="BJ91" s="99">
        <f t="shared" si="356"/>
        <v>113622.07</v>
      </c>
      <c r="BK91" s="99">
        <f t="shared" si="356"/>
        <v>149064.6</v>
      </c>
      <c r="BL91" s="99">
        <f t="shared" si="356"/>
        <v>2895.9799999999959</v>
      </c>
      <c r="BM91" s="99">
        <f t="shared" si="356"/>
        <v>-3727.5400000000081</v>
      </c>
      <c r="BN91" s="99">
        <f t="shared" si="356"/>
        <v>-3344.1900000000023</v>
      </c>
      <c r="BO91" s="99">
        <f t="shared" si="356"/>
        <v>1534.8500000000058</v>
      </c>
      <c r="BP91" s="99">
        <f t="shared" si="356"/>
        <v>546.18000000000757</v>
      </c>
      <c r="BQ91" s="99">
        <f t="shared" si="356"/>
        <v>16815.840000000011</v>
      </c>
      <c r="BR91" s="414">
        <f t="shared" si="356"/>
        <v>-11884.429999999993</v>
      </c>
      <c r="BS91" s="437">
        <f t="shared" si="357"/>
        <v>20252.57</v>
      </c>
      <c r="BT91" s="99">
        <f t="shared" si="357"/>
        <v>-88140.099999999991</v>
      </c>
      <c r="BU91" s="99">
        <f t="shared" si="357"/>
        <v>263829.96999999997</v>
      </c>
      <c r="BV91" s="99">
        <f t="shared" si="357"/>
        <v>-144480.68</v>
      </c>
      <c r="BW91" s="99">
        <f t="shared" si="357"/>
        <v>-180066.87</v>
      </c>
      <c r="BX91" s="251">
        <f t="shared" si="357"/>
        <v>-31199.410000000003</v>
      </c>
      <c r="BY91" s="251">
        <f t="shared" si="357"/>
        <v>-9486.7799999999988</v>
      </c>
      <c r="BZ91" s="251">
        <f t="shared" si="357"/>
        <v>-30484.510000000009</v>
      </c>
      <c r="CA91" s="264">
        <f t="shared" si="357"/>
        <v>-39807.990000000005</v>
      </c>
      <c r="CB91" s="264">
        <f t="shared" si="357"/>
        <v>-18431.460000000006</v>
      </c>
      <c r="CC91" s="264">
        <f t="shared" si="358"/>
        <v>-28402.270000000004</v>
      </c>
      <c r="CD91" s="394">
        <f t="shared" si="358"/>
        <v>-68054.700000000012</v>
      </c>
      <c r="CE91" s="363">
        <f t="shared" si="358"/>
        <v>48189.19</v>
      </c>
      <c r="CF91" s="264">
        <f t="shared" si="358"/>
        <v>-33453.680000000008</v>
      </c>
      <c r="CG91" s="264">
        <f t="shared" si="358"/>
        <v>31422.23000000001</v>
      </c>
      <c r="CH91" s="264">
        <f t="shared" si="358"/>
        <v>-55252.51</v>
      </c>
      <c r="CI91" s="264">
        <f t="shared" si="358"/>
        <v>-798.16999999999825</v>
      </c>
      <c r="CJ91" s="264">
        <f t="shared" si="358"/>
        <v>2723.4199999999983</v>
      </c>
      <c r="CK91" s="264">
        <f t="shared" si="358"/>
        <v>-27297.649999999994</v>
      </c>
      <c r="CL91" s="264">
        <f t="shared" si="358"/>
        <v>8755.820000000007</v>
      </c>
      <c r="CM91" s="264">
        <f t="shared" si="359"/>
        <v>12017.350000000006</v>
      </c>
      <c r="CN91" s="264">
        <f t="shared" si="359"/>
        <v>43282.990000000005</v>
      </c>
      <c r="CO91" s="264">
        <f t="shared" si="359"/>
        <v>20294.87999999999</v>
      </c>
      <c r="CP91" s="394">
        <f t="shared" si="359"/>
        <v>57661.640000000007</v>
      </c>
      <c r="CQ91" s="394">
        <f t="shared" si="359"/>
        <v>-22068.380000000005</v>
      </c>
      <c r="CR91" s="394">
        <f t="shared" si="359"/>
        <v>31925.380000000005</v>
      </c>
      <c r="CS91" s="350"/>
      <c r="CT91" s="158" t="s">
        <v>212</v>
      </c>
    </row>
    <row r="92" spans="1:98" s="130" customFormat="1" x14ac:dyDescent="0.3">
      <c r="A92" s="147"/>
      <c r="B92" s="38" t="s">
        <v>42</v>
      </c>
      <c r="C92" s="131">
        <f>SUM(C87:C91)</f>
        <v>1064523.05</v>
      </c>
      <c r="D92" s="132">
        <f t="shared" ref="D92:CT106" si="360">SUM(D87:D91)</f>
        <v>974883.13000000012</v>
      </c>
      <c r="E92" s="132">
        <f t="shared" si="360"/>
        <v>1109179.7400000002</v>
      </c>
      <c r="F92" s="132">
        <f t="shared" si="360"/>
        <v>855842.93</v>
      </c>
      <c r="G92" s="132">
        <f t="shared" si="360"/>
        <v>1467488.58</v>
      </c>
      <c r="H92" s="132">
        <f t="shared" si="360"/>
        <v>1875446.64</v>
      </c>
      <c r="I92" s="132">
        <f t="shared" si="360"/>
        <v>1650756.3800000001</v>
      </c>
      <c r="J92" s="132">
        <f t="shared" si="360"/>
        <v>1319849.53</v>
      </c>
      <c r="K92" s="132">
        <f t="shared" si="360"/>
        <v>634308.63</v>
      </c>
      <c r="L92" s="134">
        <f t="shared" si="360"/>
        <v>1097675.6000000001</v>
      </c>
      <c r="M92" s="132">
        <f t="shared" si="360"/>
        <v>1228096.3500000001</v>
      </c>
      <c r="N92" s="132">
        <f t="shared" si="360"/>
        <v>986014.9800000001</v>
      </c>
      <c r="O92" s="132">
        <f t="shared" si="360"/>
        <v>732735.52</v>
      </c>
      <c r="P92" s="132">
        <f t="shared" si="360"/>
        <v>1066540.73</v>
      </c>
      <c r="Q92" s="132">
        <f t="shared" si="360"/>
        <v>1049859.5</v>
      </c>
      <c r="R92" s="132">
        <f t="shared" si="360"/>
        <v>1009048.0900000002</v>
      </c>
      <c r="S92" s="132">
        <f t="shared" si="360"/>
        <v>1469562.6099999999</v>
      </c>
      <c r="T92" s="132">
        <f t="shared" si="360"/>
        <v>2350245.69</v>
      </c>
      <c r="U92" s="181">
        <f t="shared" si="360"/>
        <v>1930102.18</v>
      </c>
      <c r="V92" s="181">
        <f t="shared" si="360"/>
        <v>1281219.6299999999</v>
      </c>
      <c r="W92" s="181">
        <f t="shared" si="360"/>
        <v>980363.18000000017</v>
      </c>
      <c r="X92" s="134">
        <f t="shared" si="360"/>
        <v>1216757.1000000001</v>
      </c>
      <c r="Y92" s="181">
        <f t="shared" si="360"/>
        <v>1149317.71</v>
      </c>
      <c r="Z92" s="181">
        <f t="shared" si="360"/>
        <v>1317380.96</v>
      </c>
      <c r="AA92" s="181">
        <f t="shared" si="360"/>
        <v>1307149.44</v>
      </c>
      <c r="AB92" s="181">
        <f t="shared" si="360"/>
        <v>1104209.98</v>
      </c>
      <c r="AC92" s="181">
        <f t="shared" si="360"/>
        <v>1025402.46</v>
      </c>
      <c r="AD92" s="181">
        <f t="shared" si="360"/>
        <v>1256342.8500000001</v>
      </c>
      <c r="AE92" s="181">
        <f t="shared" si="360"/>
        <v>1808830.1800000002</v>
      </c>
      <c r="AF92" s="181">
        <f t="shared" si="360"/>
        <v>2128755.77</v>
      </c>
      <c r="AG92" s="181">
        <f t="shared" si="360"/>
        <v>2314933.16</v>
      </c>
      <c r="AH92" s="181">
        <f t="shared" si="360"/>
        <v>1116992.8999999999</v>
      </c>
      <c r="AI92" s="181">
        <f t="shared" si="360"/>
        <v>1085966.98</v>
      </c>
      <c r="AJ92" s="324">
        <f t="shared" si="360"/>
        <v>1267039</v>
      </c>
      <c r="AK92" s="191">
        <f t="shared" si="360"/>
        <v>1260832.5000000002</v>
      </c>
      <c r="AL92" s="191">
        <f t="shared" si="360"/>
        <v>1280911.1400000001</v>
      </c>
      <c r="AM92" s="301">
        <f t="shared" si="360"/>
        <v>1035327.3700000001</v>
      </c>
      <c r="AN92" s="301">
        <f t="shared" si="360"/>
        <v>321626.92</v>
      </c>
      <c r="AO92" s="301">
        <f t="shared" si="360"/>
        <v>1047316.94</v>
      </c>
      <c r="AP92" s="301">
        <f t="shared" si="360"/>
        <v>1530620.14</v>
      </c>
      <c r="AQ92" s="301">
        <f t="shared" si="360"/>
        <v>1313840.05</v>
      </c>
      <c r="AR92" s="301">
        <f t="shared" si="360"/>
        <v>2759457.67</v>
      </c>
      <c r="AS92" s="301">
        <f t="shared" si="360"/>
        <v>2068528.0699999998</v>
      </c>
      <c r="AT92" s="301">
        <f t="shared" si="360"/>
        <v>1298193.26</v>
      </c>
      <c r="AU92" s="301">
        <f t="shared" si="360"/>
        <v>793562.48</v>
      </c>
      <c r="AV92" s="315">
        <f t="shared" si="360"/>
        <v>1434658.1500000001</v>
      </c>
      <c r="AW92" s="298">
        <f t="shared" si="360"/>
        <v>1352238.24</v>
      </c>
      <c r="AX92" s="298">
        <f t="shared" si="360"/>
        <v>1054423.5699999998</v>
      </c>
      <c r="AY92" s="301"/>
      <c r="AZ92" s="301"/>
      <c r="BA92" s="301"/>
      <c r="BB92" s="301"/>
      <c r="BC92" s="301"/>
      <c r="BD92" s="301"/>
      <c r="BE92" s="301"/>
      <c r="BF92" s="301"/>
      <c r="BG92" s="301"/>
      <c r="BH92" s="301"/>
      <c r="BI92" s="133">
        <f t="shared" si="360"/>
        <v>-331787.53000000003</v>
      </c>
      <c r="BJ92" s="135">
        <f t="shared" ref="BJ92:BL92" si="361">SUM(BJ87:BJ91)</f>
        <v>91657.599999999948</v>
      </c>
      <c r="BK92" s="135">
        <f t="shared" si="361"/>
        <v>-59320.240000000049</v>
      </c>
      <c r="BL92" s="135">
        <f t="shared" si="361"/>
        <v>153205.15999999997</v>
      </c>
      <c r="BM92" s="135">
        <f t="shared" ref="BM92" si="362">SUM(BM87:BM91)</f>
        <v>2074.0299999997587</v>
      </c>
      <c r="BN92" s="135">
        <f t="shared" ref="BN92:BV92" si="363">SUM(BN87:BN91)</f>
        <v>474799.05</v>
      </c>
      <c r="BO92" s="135">
        <f t="shared" si="363"/>
        <v>279345.79999999981</v>
      </c>
      <c r="BP92" s="135">
        <f t="shared" si="363"/>
        <v>-38629.900000000009</v>
      </c>
      <c r="BQ92" s="135">
        <f t="shared" si="363"/>
        <v>346054.5500000001</v>
      </c>
      <c r="BR92" s="415">
        <f t="shared" si="363"/>
        <v>119081.49999999994</v>
      </c>
      <c r="BS92" s="438">
        <f t="shared" si="363"/>
        <v>-78778.640000000014</v>
      </c>
      <c r="BT92" s="135">
        <f t="shared" si="363"/>
        <v>331365.97999999992</v>
      </c>
      <c r="BU92" s="135">
        <f t="shared" si="363"/>
        <v>574413.91999999993</v>
      </c>
      <c r="BV92" s="135">
        <f t="shared" si="363"/>
        <v>37669.249999999884</v>
      </c>
      <c r="BW92" s="135">
        <f t="shared" ref="BW92:BX92" si="364">SUM(BW87:BW91)</f>
        <v>-24457.039999999979</v>
      </c>
      <c r="BX92" s="252">
        <f t="shared" si="364"/>
        <v>247294.75999999998</v>
      </c>
      <c r="BY92" s="252">
        <f t="shared" ref="BY92" si="365">SUM(BY87:BY91)</f>
        <v>339267.5700000003</v>
      </c>
      <c r="BZ92" s="252">
        <f t="shared" ref="BZ92:CA92" si="366">SUM(BZ87:BZ91)</f>
        <v>-221489.92000000016</v>
      </c>
      <c r="CA92" s="277">
        <f t="shared" si="366"/>
        <v>384830.9800000001</v>
      </c>
      <c r="CB92" s="277">
        <f t="shared" ref="CB92:CC92" si="367">SUM(CB87:CB91)</f>
        <v>-164226.72999999998</v>
      </c>
      <c r="CC92" s="277">
        <f t="shared" si="367"/>
        <v>105603.79999999992</v>
      </c>
      <c r="CD92" s="395">
        <f t="shared" ref="CD92:CE92" si="368">SUM(CD87:CD91)</f>
        <v>50281.899999999965</v>
      </c>
      <c r="CE92" s="364">
        <f t="shared" si="368"/>
        <v>111514.79000000015</v>
      </c>
      <c r="CF92" s="277">
        <f t="shared" ref="CF92" si="369">SUM(CF87:CF91)</f>
        <v>-36469.819999999927</v>
      </c>
      <c r="CG92" s="277">
        <f t="shared" ref="CG92" si="370">SUM(CG87:CG91)</f>
        <v>-271822.06999999983</v>
      </c>
      <c r="CH92" s="277">
        <f t="shared" ref="CH92" si="371">SUM(CH87:CH91)</f>
        <v>-782583.05999999994</v>
      </c>
      <c r="CI92" s="277">
        <f t="shared" ref="CI92" si="372">SUM(CI87:CI91)</f>
        <v>21914.47999999993</v>
      </c>
      <c r="CJ92" s="277">
        <f t="shared" ref="CJ92" si="373">SUM(CJ87:CJ91)</f>
        <v>274277.28999999998</v>
      </c>
      <c r="CK92" s="277">
        <f t="shared" ref="CK92" si="374">SUM(CK87:CK91)</f>
        <v>-494990.13</v>
      </c>
      <c r="CL92" s="277">
        <f t="shared" ref="CL92" si="375">SUM(CL87:CL91)</f>
        <v>630701.90000000014</v>
      </c>
      <c r="CM92" s="277">
        <f t="shared" ref="CM92" si="376">SUM(CM87:CM91)</f>
        <v>-246405.09000000008</v>
      </c>
      <c r="CN92" s="277">
        <f t="shared" ref="CN92" si="377">SUM(CN87:CN91)</f>
        <v>181200.36</v>
      </c>
      <c r="CO92" s="277">
        <f t="shared" ref="CO92" si="378">SUM(CO87:CO91)</f>
        <v>-292404.5</v>
      </c>
      <c r="CP92" s="395">
        <f t="shared" ref="CP92" si="379">SUM(CP87:CP91)</f>
        <v>167619.15</v>
      </c>
      <c r="CQ92" s="395">
        <f t="shared" ref="CQ92:CR92" si="380">SUM(CQ87:CQ91)</f>
        <v>91405.739999999903</v>
      </c>
      <c r="CR92" s="395">
        <f t="shared" si="380"/>
        <v>-226487.57000000009</v>
      </c>
      <c r="CS92" s="351"/>
      <c r="CT92" s="133">
        <f t="shared" si="360"/>
        <v>0</v>
      </c>
    </row>
    <row r="93" spans="1:98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6"/>
      <c r="V93" s="206"/>
      <c r="W93" s="206"/>
      <c r="X93" s="48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48"/>
      <c r="AK93" s="299"/>
      <c r="AL93" s="299"/>
      <c r="AM93" s="299"/>
      <c r="AN93" s="299"/>
      <c r="AO93" s="299"/>
      <c r="AP93" s="299"/>
      <c r="AQ93" s="49"/>
      <c r="AR93" s="299"/>
      <c r="AS93" s="299"/>
      <c r="AT93" s="299"/>
      <c r="AU93" s="299"/>
      <c r="AV93" s="316"/>
      <c r="AW93" s="299"/>
      <c r="AX93" s="299"/>
      <c r="AY93" s="299"/>
      <c r="AZ93" s="299"/>
      <c r="BA93" s="299"/>
      <c r="BB93" s="299"/>
      <c r="BC93" s="49"/>
      <c r="BD93" s="299"/>
      <c r="BE93" s="299"/>
      <c r="BF93" s="299"/>
      <c r="BG93" s="299"/>
      <c r="BH93" s="316"/>
      <c r="BI93" s="49"/>
      <c r="BJ93" s="50"/>
      <c r="BK93" s="50"/>
      <c r="BL93" s="50"/>
      <c r="BM93" s="50"/>
      <c r="BN93" s="50"/>
      <c r="BO93" s="50"/>
      <c r="BP93" s="50"/>
      <c r="BQ93" s="50"/>
      <c r="BR93" s="412"/>
      <c r="BS93" s="435"/>
      <c r="BT93" s="50"/>
      <c r="BU93" s="50"/>
      <c r="BV93" s="50"/>
      <c r="BW93" s="50"/>
      <c r="BX93" s="249"/>
      <c r="BY93" s="249"/>
      <c r="BZ93" s="249"/>
      <c r="CA93" s="275"/>
      <c r="CB93" s="275"/>
      <c r="CC93" s="275"/>
      <c r="CD93" s="392"/>
      <c r="CE93" s="361"/>
      <c r="CF93" s="275"/>
      <c r="CG93" s="275"/>
      <c r="CH93" s="275"/>
      <c r="CI93" s="275"/>
      <c r="CJ93" s="275"/>
      <c r="CK93" s="275"/>
      <c r="CL93" s="275"/>
      <c r="CM93" s="275"/>
      <c r="CN93" s="275"/>
      <c r="CO93" s="275"/>
      <c r="CP93" s="392"/>
      <c r="CQ93" s="392"/>
      <c r="CR93" s="392"/>
      <c r="CS93" s="350"/>
      <c r="CT93" s="49"/>
    </row>
    <row r="94" spans="1:98" s="37" customFormat="1" x14ac:dyDescent="0.3">
      <c r="A94" s="146"/>
      <c r="B94" s="38" t="s">
        <v>37</v>
      </c>
      <c r="C94" s="96">
        <v>1679947.82</v>
      </c>
      <c r="D94" s="97">
        <v>1526795.28</v>
      </c>
      <c r="E94" s="97">
        <v>1623677.47</v>
      </c>
      <c r="F94" s="97">
        <v>1399636.13</v>
      </c>
      <c r="G94" s="97">
        <v>2474534.62</v>
      </c>
      <c r="H94" s="97">
        <v>3189237.63</v>
      </c>
      <c r="I94" s="97">
        <v>2793866.13</v>
      </c>
      <c r="J94" s="97">
        <v>2102066.62</v>
      </c>
      <c r="K94" s="97">
        <v>1109205.3999999999</v>
      </c>
      <c r="L94" s="98">
        <v>1944621.9</v>
      </c>
      <c r="M94" s="97">
        <v>2264920.84</v>
      </c>
      <c r="N94" s="97">
        <v>1778217.47</v>
      </c>
      <c r="O94" s="97">
        <v>1874395.61</v>
      </c>
      <c r="P94" s="97">
        <v>1815433.76</v>
      </c>
      <c r="Q94" s="97">
        <v>1683018.06</v>
      </c>
      <c r="R94" s="97">
        <v>1982982</v>
      </c>
      <c r="S94" s="97">
        <v>2879004.57</v>
      </c>
      <c r="T94" s="97">
        <v>4616644.22</v>
      </c>
      <c r="U94" s="208">
        <v>3357482.83</v>
      </c>
      <c r="V94" s="208">
        <v>2137559</v>
      </c>
      <c r="W94" s="208">
        <v>3357482.83</v>
      </c>
      <c r="X94" s="98">
        <v>2167289.9700000002</v>
      </c>
      <c r="Y94" s="208">
        <v>2108307</v>
      </c>
      <c r="Z94" s="208">
        <v>2453996</v>
      </c>
      <c r="AA94" s="208">
        <v>2341305.87</v>
      </c>
      <c r="AB94" s="208">
        <v>2083288.62</v>
      </c>
      <c r="AC94" s="208">
        <v>1947887</v>
      </c>
      <c r="AD94" s="208">
        <v>2301316.1</v>
      </c>
      <c r="AE94" s="208">
        <v>3317716</v>
      </c>
      <c r="AF94" s="208">
        <v>4018409.59</v>
      </c>
      <c r="AG94" s="208">
        <v>4220982</v>
      </c>
      <c r="AH94" s="208">
        <v>2325056</v>
      </c>
      <c r="AI94" s="208">
        <v>1936403</v>
      </c>
      <c r="AJ94" s="98">
        <v>2467491</v>
      </c>
      <c r="AK94" s="300">
        <v>2457302</v>
      </c>
      <c r="AL94" s="300">
        <v>2552272</v>
      </c>
      <c r="AM94" s="300">
        <v>2024421</v>
      </c>
      <c r="AN94" s="300">
        <v>2108072</v>
      </c>
      <c r="AO94" s="300">
        <v>1912322</v>
      </c>
      <c r="AP94" s="300">
        <v>2692224</v>
      </c>
      <c r="AQ94" s="63">
        <v>2585789</v>
      </c>
      <c r="AR94" s="300">
        <v>5131492</v>
      </c>
      <c r="AS94" s="300">
        <v>3806594</v>
      </c>
      <c r="AT94" s="300">
        <v>1981950</v>
      </c>
      <c r="AU94" s="300">
        <v>594623</v>
      </c>
      <c r="AV94" s="314">
        <v>673600</v>
      </c>
      <c r="AW94" s="300">
        <v>683811</v>
      </c>
      <c r="AX94" s="300">
        <v>1027631</v>
      </c>
      <c r="AY94" s="300"/>
      <c r="AZ94" s="300"/>
      <c r="BA94" s="300"/>
      <c r="BB94" s="300"/>
      <c r="BC94" s="63"/>
      <c r="BD94" s="300"/>
      <c r="BE94" s="300"/>
      <c r="BF94" s="300"/>
      <c r="BG94" s="300"/>
      <c r="BH94" s="318"/>
      <c r="BI94" s="34">
        <f t="shared" ref="BI94:BR98" si="381">O94-C94</f>
        <v>194447.79000000004</v>
      </c>
      <c r="BJ94" s="99">
        <f t="shared" si="381"/>
        <v>288638.48</v>
      </c>
      <c r="BK94" s="99">
        <f t="shared" si="381"/>
        <v>59340.590000000084</v>
      </c>
      <c r="BL94" s="99">
        <f t="shared" si="381"/>
        <v>583345.87000000011</v>
      </c>
      <c r="BM94" s="99">
        <f t="shared" si="381"/>
        <v>404469.94999999972</v>
      </c>
      <c r="BN94" s="99">
        <f t="shared" si="381"/>
        <v>1427406.5899999999</v>
      </c>
      <c r="BO94" s="99">
        <f t="shared" si="381"/>
        <v>563616.70000000019</v>
      </c>
      <c r="BP94" s="99">
        <f t="shared" si="381"/>
        <v>35492.379999999888</v>
      </c>
      <c r="BQ94" s="99">
        <f t="shared" si="381"/>
        <v>2248277.4300000002</v>
      </c>
      <c r="BR94" s="414">
        <f t="shared" si="381"/>
        <v>222668.0700000003</v>
      </c>
      <c r="BS94" s="437">
        <f t="shared" ref="BS94:CB98" si="382">Y94-M94</f>
        <v>-156613.83999999985</v>
      </c>
      <c r="BT94" s="99">
        <f t="shared" si="382"/>
        <v>675778.53</v>
      </c>
      <c r="BU94" s="99">
        <f t="shared" si="382"/>
        <v>466910.26</v>
      </c>
      <c r="BV94" s="99">
        <f t="shared" si="382"/>
        <v>267854.8600000001</v>
      </c>
      <c r="BW94" s="99">
        <f t="shared" si="382"/>
        <v>264868.93999999994</v>
      </c>
      <c r="BX94" s="251">
        <f t="shared" si="382"/>
        <v>318334.10000000009</v>
      </c>
      <c r="BY94" s="251">
        <f t="shared" si="382"/>
        <v>438711.43000000017</v>
      </c>
      <c r="BZ94" s="251">
        <f t="shared" si="382"/>
        <v>-598234.62999999989</v>
      </c>
      <c r="CA94" s="264">
        <f t="shared" si="382"/>
        <v>863499.16999999993</v>
      </c>
      <c r="CB94" s="264">
        <f t="shared" si="382"/>
        <v>187497</v>
      </c>
      <c r="CC94" s="264">
        <f t="shared" ref="CC94:CL98" si="383">AI94-W94</f>
        <v>-1421079.83</v>
      </c>
      <c r="CD94" s="394">
        <f t="shared" si="383"/>
        <v>300201.0299999998</v>
      </c>
      <c r="CE94" s="363">
        <f t="shared" si="383"/>
        <v>348995</v>
      </c>
      <c r="CF94" s="264">
        <f t="shared" si="383"/>
        <v>98276</v>
      </c>
      <c r="CG94" s="264">
        <f t="shared" si="383"/>
        <v>-316884.87000000011</v>
      </c>
      <c r="CH94" s="264">
        <f t="shared" si="383"/>
        <v>24783.379999999888</v>
      </c>
      <c r="CI94" s="264">
        <f t="shared" si="383"/>
        <v>-35565</v>
      </c>
      <c r="CJ94" s="264">
        <f t="shared" si="383"/>
        <v>390907.89999999991</v>
      </c>
      <c r="CK94" s="264">
        <f t="shared" si="383"/>
        <v>-731927</v>
      </c>
      <c r="CL94" s="264">
        <f t="shared" si="383"/>
        <v>1113082.4100000001</v>
      </c>
      <c r="CM94" s="264">
        <f t="shared" ref="CM94:CR98" si="384">AS94-AG94</f>
        <v>-414388</v>
      </c>
      <c r="CN94" s="264">
        <f t="shared" si="384"/>
        <v>-343106</v>
      </c>
      <c r="CO94" s="264">
        <f t="shared" si="384"/>
        <v>-1341780</v>
      </c>
      <c r="CP94" s="394">
        <f t="shared" si="384"/>
        <v>-1793891</v>
      </c>
      <c r="CQ94" s="394">
        <f t="shared" si="384"/>
        <v>-1773491</v>
      </c>
      <c r="CR94" s="394">
        <f t="shared" si="384"/>
        <v>-1524641</v>
      </c>
      <c r="CS94" s="350"/>
      <c r="CT94" s="63">
        <f>IF(ISERROR(GETPIVOTDATA("VALUE",'CSS WK pvt'!$I$2,"DT_FILE",CT$8,"CD_CO",CT$6,"TRIM_CAT",TRIM(B94),"TRIM_LINE",A93))=TRUE,0,GETPIVOTDATA("VALUE",'CSS WK pvt'!$I$2,"DT_FILE",CT$8,"CD_CO",CT$6,"TRIM_CAT",TRIM(B94),"TRIM_LINE",A93))</f>
        <v>1027631</v>
      </c>
    </row>
    <row r="95" spans="1:98" s="37" customFormat="1" x14ac:dyDescent="0.3">
      <c r="A95" s="146"/>
      <c r="B95" s="38" t="s">
        <v>38</v>
      </c>
      <c r="C95" s="96">
        <v>16786.8</v>
      </c>
      <c r="D95" s="97">
        <v>16185.9</v>
      </c>
      <c r="E95" s="97">
        <v>13050.2</v>
      </c>
      <c r="F95" s="97">
        <v>11119.6</v>
      </c>
      <c r="G95" s="97">
        <v>14370.94</v>
      </c>
      <c r="H95" s="97">
        <v>14789.28</v>
      </c>
      <c r="I95" s="97">
        <v>15330.01</v>
      </c>
      <c r="J95" s="97">
        <v>14009.04</v>
      </c>
      <c r="K95" s="97">
        <v>11206.09</v>
      </c>
      <c r="L95" s="98">
        <v>17892.71</v>
      </c>
      <c r="M95" s="97">
        <v>19512.03</v>
      </c>
      <c r="N95" s="97">
        <v>19013</v>
      </c>
      <c r="O95" s="97">
        <v>19905.96</v>
      </c>
      <c r="P95" s="97">
        <v>16385.310000000001</v>
      </c>
      <c r="Q95" s="97">
        <v>14574.3</v>
      </c>
      <c r="R95" s="97">
        <v>13495.2</v>
      </c>
      <c r="S95" s="97">
        <v>15853.89</v>
      </c>
      <c r="T95" s="97">
        <v>18738.82</v>
      </c>
      <c r="U95" s="208">
        <v>17416.28</v>
      </c>
      <c r="V95" s="208">
        <v>12633</v>
      </c>
      <c r="W95" s="208">
        <v>17416.28</v>
      </c>
      <c r="X95" s="98">
        <v>20280.38</v>
      </c>
      <c r="Y95" s="208">
        <v>23218</v>
      </c>
      <c r="Z95" s="208">
        <v>37026</v>
      </c>
      <c r="AA95" s="208">
        <v>29759.88</v>
      </c>
      <c r="AB95" s="208">
        <v>23647.64</v>
      </c>
      <c r="AC95" s="208">
        <v>23011</v>
      </c>
      <c r="AD95" s="208">
        <v>21075.51</v>
      </c>
      <c r="AE95" s="208">
        <v>20721</v>
      </c>
      <c r="AF95" s="208">
        <v>19843.060000000001</v>
      </c>
      <c r="AG95" s="208">
        <v>20354</v>
      </c>
      <c r="AH95" s="208">
        <v>18700</v>
      </c>
      <c r="AI95" s="208">
        <v>20379</v>
      </c>
      <c r="AJ95" s="98">
        <v>17776</v>
      </c>
      <c r="AK95" s="300">
        <v>21078</v>
      </c>
      <c r="AL95" s="300">
        <v>24801</v>
      </c>
      <c r="AM95" s="300">
        <v>24280</v>
      </c>
      <c r="AN95" s="300">
        <v>18904</v>
      </c>
      <c r="AO95" s="300">
        <v>18994</v>
      </c>
      <c r="AP95" s="300">
        <v>15384</v>
      </c>
      <c r="AQ95" s="63">
        <v>13691</v>
      </c>
      <c r="AR95" s="300">
        <v>17362</v>
      </c>
      <c r="AS95" s="300">
        <v>18053</v>
      </c>
      <c r="AT95" s="300">
        <v>11925</v>
      </c>
      <c r="AU95" s="300">
        <v>2981</v>
      </c>
      <c r="AV95" s="314">
        <v>8748</v>
      </c>
      <c r="AW95" s="300">
        <v>9997</v>
      </c>
      <c r="AX95" s="300">
        <v>9320</v>
      </c>
      <c r="AY95" s="300"/>
      <c r="AZ95" s="300"/>
      <c r="BA95" s="300"/>
      <c r="BB95" s="300"/>
      <c r="BC95" s="63"/>
      <c r="BD95" s="300"/>
      <c r="BE95" s="300"/>
      <c r="BF95" s="300"/>
      <c r="BG95" s="300"/>
      <c r="BH95" s="318"/>
      <c r="BI95" s="34">
        <f t="shared" si="381"/>
        <v>3119.16</v>
      </c>
      <c r="BJ95" s="99">
        <f t="shared" si="381"/>
        <v>199.41000000000167</v>
      </c>
      <c r="BK95" s="99">
        <f t="shared" si="381"/>
        <v>1524.0999999999985</v>
      </c>
      <c r="BL95" s="99">
        <f t="shared" si="381"/>
        <v>2375.6000000000004</v>
      </c>
      <c r="BM95" s="99">
        <f t="shared" si="381"/>
        <v>1482.9499999999989</v>
      </c>
      <c r="BN95" s="99">
        <f t="shared" si="381"/>
        <v>3949.5399999999991</v>
      </c>
      <c r="BO95" s="99">
        <f t="shared" si="381"/>
        <v>2086.2699999999986</v>
      </c>
      <c r="BP95" s="99">
        <f t="shared" si="381"/>
        <v>-1376.0400000000009</v>
      </c>
      <c r="BQ95" s="99">
        <f t="shared" si="381"/>
        <v>6210.1899999999987</v>
      </c>
      <c r="BR95" s="414">
        <f t="shared" si="381"/>
        <v>2387.6700000000019</v>
      </c>
      <c r="BS95" s="437">
        <f t="shared" si="382"/>
        <v>3705.9700000000012</v>
      </c>
      <c r="BT95" s="99">
        <f t="shared" si="382"/>
        <v>18013</v>
      </c>
      <c r="BU95" s="99">
        <f t="shared" si="382"/>
        <v>9853.9200000000019</v>
      </c>
      <c r="BV95" s="99">
        <f t="shared" si="382"/>
        <v>7262.3299999999981</v>
      </c>
      <c r="BW95" s="99">
        <f t="shared" si="382"/>
        <v>8436.7000000000007</v>
      </c>
      <c r="BX95" s="251">
        <f t="shared" si="382"/>
        <v>7580.3099999999977</v>
      </c>
      <c r="BY95" s="251">
        <f t="shared" si="382"/>
        <v>4867.1100000000006</v>
      </c>
      <c r="BZ95" s="251">
        <f t="shared" si="382"/>
        <v>1104.2400000000016</v>
      </c>
      <c r="CA95" s="264">
        <f t="shared" si="382"/>
        <v>2937.7200000000012</v>
      </c>
      <c r="CB95" s="264">
        <f t="shared" si="382"/>
        <v>6067</v>
      </c>
      <c r="CC95" s="264">
        <f t="shared" si="383"/>
        <v>2962.7200000000012</v>
      </c>
      <c r="CD95" s="394">
        <f t="shared" si="383"/>
        <v>-2504.380000000001</v>
      </c>
      <c r="CE95" s="363">
        <f t="shared" si="383"/>
        <v>-2140</v>
      </c>
      <c r="CF95" s="264">
        <f t="shared" si="383"/>
        <v>-12225</v>
      </c>
      <c r="CG95" s="264">
        <f t="shared" si="383"/>
        <v>-5479.880000000001</v>
      </c>
      <c r="CH95" s="264">
        <f t="shared" si="383"/>
        <v>-4743.6399999999994</v>
      </c>
      <c r="CI95" s="264">
        <f t="shared" si="383"/>
        <v>-4017</v>
      </c>
      <c r="CJ95" s="264">
        <f t="shared" si="383"/>
        <v>-5691.5099999999984</v>
      </c>
      <c r="CK95" s="264">
        <f t="shared" si="383"/>
        <v>-7030</v>
      </c>
      <c r="CL95" s="264">
        <f t="shared" si="383"/>
        <v>-2481.0600000000013</v>
      </c>
      <c r="CM95" s="264">
        <f t="shared" si="384"/>
        <v>-2301</v>
      </c>
      <c r="CN95" s="264">
        <f t="shared" si="384"/>
        <v>-6775</v>
      </c>
      <c r="CO95" s="264">
        <f t="shared" si="384"/>
        <v>-17398</v>
      </c>
      <c r="CP95" s="394">
        <f t="shared" si="384"/>
        <v>-9028</v>
      </c>
      <c r="CQ95" s="394">
        <f t="shared" si="384"/>
        <v>-11081</v>
      </c>
      <c r="CR95" s="394">
        <f t="shared" si="384"/>
        <v>-15481</v>
      </c>
      <c r="CS95" s="350"/>
      <c r="CT95" s="63">
        <f>IF(ISERROR(GETPIVOTDATA("VALUE",'CSS WK pvt'!$I$2,"DT_FILE",CT$8,"CD_CO",CT$6,"TRIM_CAT",TRIM(B95),"TRIM_LINE",A93))=TRUE,0,GETPIVOTDATA("VALUE",'CSS WK pvt'!$I$2,"DT_FILE",CT$8,"CD_CO",CT$6,"TRIM_CAT",TRIM(B95),"TRIM_LINE",A93))</f>
        <v>9320</v>
      </c>
    </row>
    <row r="96" spans="1:98" s="37" customFormat="1" x14ac:dyDescent="0.3">
      <c r="A96" s="146"/>
      <c r="B96" s="38" t="s">
        <v>39</v>
      </c>
      <c r="C96" s="96">
        <v>360720.52</v>
      </c>
      <c r="D96" s="97">
        <v>341535.62</v>
      </c>
      <c r="E96" s="97">
        <v>429612.25</v>
      </c>
      <c r="F96" s="97">
        <v>292078.05</v>
      </c>
      <c r="G96" s="97">
        <v>467615.32</v>
      </c>
      <c r="H96" s="97">
        <v>634307.65</v>
      </c>
      <c r="I96" s="97">
        <v>647308.51</v>
      </c>
      <c r="J96" s="97">
        <v>643015.94999999995</v>
      </c>
      <c r="K96" s="97">
        <v>166204.10999999999</v>
      </c>
      <c r="L96" s="98">
        <v>388512.01</v>
      </c>
      <c r="M96" s="97">
        <v>498594.83</v>
      </c>
      <c r="N96" s="97">
        <v>307649.8</v>
      </c>
      <c r="O96" s="97">
        <v>396002.25</v>
      </c>
      <c r="P96" s="97">
        <v>356103.59</v>
      </c>
      <c r="Q96" s="97">
        <v>338321.95</v>
      </c>
      <c r="R96" s="97">
        <v>340421.81</v>
      </c>
      <c r="S96" s="97">
        <v>447736.71</v>
      </c>
      <c r="T96" s="97">
        <v>832204.1</v>
      </c>
      <c r="U96" s="208">
        <v>700063.28</v>
      </c>
      <c r="V96" s="208">
        <v>446118</v>
      </c>
      <c r="W96" s="208">
        <v>700063.28</v>
      </c>
      <c r="X96" s="98">
        <v>408373.78</v>
      </c>
      <c r="Y96" s="208">
        <v>395520</v>
      </c>
      <c r="Z96" s="208">
        <v>451260</v>
      </c>
      <c r="AA96" s="208">
        <v>457092.74</v>
      </c>
      <c r="AB96" s="208">
        <v>440128.05</v>
      </c>
      <c r="AC96" s="208">
        <v>417192</v>
      </c>
      <c r="AD96" s="208">
        <v>471676.39</v>
      </c>
      <c r="AE96" s="208">
        <v>647716</v>
      </c>
      <c r="AF96" s="208">
        <v>779736.66</v>
      </c>
      <c r="AG96" s="208">
        <v>929190</v>
      </c>
      <c r="AH96" s="208">
        <v>501319</v>
      </c>
      <c r="AI96" s="208">
        <v>470477</v>
      </c>
      <c r="AJ96" s="98">
        <v>559710</v>
      </c>
      <c r="AK96" s="300">
        <v>484117</v>
      </c>
      <c r="AL96" s="300">
        <v>545721</v>
      </c>
      <c r="AM96" s="300">
        <v>386836</v>
      </c>
      <c r="AN96" s="300">
        <v>456342</v>
      </c>
      <c r="AO96" s="300">
        <v>429890</v>
      </c>
      <c r="AP96" s="300">
        <v>628301</v>
      </c>
      <c r="AQ96" s="63">
        <v>395503</v>
      </c>
      <c r="AR96" s="300">
        <v>994666</v>
      </c>
      <c r="AS96" s="300">
        <v>845662</v>
      </c>
      <c r="AT96" s="300">
        <v>389104</v>
      </c>
      <c r="AU96" s="300">
        <v>227031</v>
      </c>
      <c r="AV96" s="318">
        <v>267087</v>
      </c>
      <c r="AW96" s="300">
        <v>274781</v>
      </c>
      <c r="AX96" s="300">
        <v>396918</v>
      </c>
      <c r="AY96" s="300"/>
      <c r="AZ96" s="300"/>
      <c r="BA96" s="300"/>
      <c r="BB96" s="300"/>
      <c r="BC96" s="63"/>
      <c r="BD96" s="300"/>
      <c r="BE96" s="300"/>
      <c r="BF96" s="300"/>
      <c r="BG96" s="300"/>
      <c r="BH96" s="318"/>
      <c r="BI96" s="34">
        <f t="shared" si="381"/>
        <v>35281.729999999981</v>
      </c>
      <c r="BJ96" s="99">
        <f t="shared" si="381"/>
        <v>14567.97000000003</v>
      </c>
      <c r="BK96" s="99">
        <f t="shared" si="381"/>
        <v>-91290.299999999988</v>
      </c>
      <c r="BL96" s="99">
        <f t="shared" si="381"/>
        <v>48343.760000000009</v>
      </c>
      <c r="BM96" s="99">
        <f t="shared" si="381"/>
        <v>-19878.609999999986</v>
      </c>
      <c r="BN96" s="99">
        <f t="shared" si="381"/>
        <v>197896.44999999995</v>
      </c>
      <c r="BO96" s="99">
        <f t="shared" si="381"/>
        <v>52754.770000000019</v>
      </c>
      <c r="BP96" s="99">
        <f t="shared" si="381"/>
        <v>-196897.94999999995</v>
      </c>
      <c r="BQ96" s="99">
        <f t="shared" si="381"/>
        <v>533859.17000000004</v>
      </c>
      <c r="BR96" s="414">
        <f t="shared" si="381"/>
        <v>19861.770000000019</v>
      </c>
      <c r="BS96" s="437">
        <f t="shared" si="382"/>
        <v>-103074.83000000002</v>
      </c>
      <c r="BT96" s="99">
        <f t="shared" si="382"/>
        <v>143610.20000000001</v>
      </c>
      <c r="BU96" s="99">
        <f t="shared" si="382"/>
        <v>61090.489999999991</v>
      </c>
      <c r="BV96" s="99">
        <f t="shared" si="382"/>
        <v>84024.459999999963</v>
      </c>
      <c r="BW96" s="99">
        <f t="shared" si="382"/>
        <v>78870.049999999988</v>
      </c>
      <c r="BX96" s="251">
        <f t="shared" si="382"/>
        <v>131254.58000000002</v>
      </c>
      <c r="BY96" s="251">
        <f t="shared" si="382"/>
        <v>199979.28999999998</v>
      </c>
      <c r="BZ96" s="251">
        <f t="shared" si="382"/>
        <v>-52467.439999999944</v>
      </c>
      <c r="CA96" s="264">
        <f t="shared" si="382"/>
        <v>229126.71999999997</v>
      </c>
      <c r="CB96" s="264">
        <f t="shared" si="382"/>
        <v>55201</v>
      </c>
      <c r="CC96" s="264">
        <f t="shared" si="383"/>
        <v>-229586.28000000003</v>
      </c>
      <c r="CD96" s="394">
        <f t="shared" si="383"/>
        <v>151336.21999999997</v>
      </c>
      <c r="CE96" s="363">
        <f t="shared" si="383"/>
        <v>88597</v>
      </c>
      <c r="CF96" s="264">
        <f t="shared" si="383"/>
        <v>94461</v>
      </c>
      <c r="CG96" s="264">
        <f t="shared" si="383"/>
        <v>-70256.739999999991</v>
      </c>
      <c r="CH96" s="264">
        <f t="shared" si="383"/>
        <v>16213.950000000012</v>
      </c>
      <c r="CI96" s="264">
        <f t="shared" si="383"/>
        <v>12698</v>
      </c>
      <c r="CJ96" s="264">
        <f t="shared" si="383"/>
        <v>156624.60999999999</v>
      </c>
      <c r="CK96" s="264">
        <f t="shared" si="383"/>
        <v>-252213</v>
      </c>
      <c r="CL96" s="264">
        <f t="shared" si="383"/>
        <v>214929.33999999997</v>
      </c>
      <c r="CM96" s="264">
        <f t="shared" si="384"/>
        <v>-83528</v>
      </c>
      <c r="CN96" s="264">
        <f t="shared" si="384"/>
        <v>-112215</v>
      </c>
      <c r="CO96" s="264">
        <f t="shared" si="384"/>
        <v>-243446</v>
      </c>
      <c r="CP96" s="394">
        <f t="shared" si="384"/>
        <v>-292623</v>
      </c>
      <c r="CQ96" s="394">
        <f t="shared" si="384"/>
        <v>-209336</v>
      </c>
      <c r="CR96" s="394">
        <f t="shared" si="384"/>
        <v>-148803</v>
      </c>
      <c r="CS96" s="350"/>
      <c r="CT96" s="63">
        <f>IF(ISERROR(GETPIVOTDATA("VALUE",'CSS WK pvt'!$I$2,"DT_FILE",CT$8,"CD_CO",CT$6,"TRIM_CAT",TRIM(B96),"TRIM_LINE",A93))=TRUE,0,GETPIVOTDATA("VALUE",'CSS WK pvt'!$I$2,"DT_FILE",CT$8,"CD_CO",CT$6,"TRIM_CAT",TRIM(B96),"TRIM_LINE",A93))</f>
        <v>396918</v>
      </c>
    </row>
    <row r="97" spans="1:98" s="37" customFormat="1" x14ac:dyDescent="0.3">
      <c r="A97" s="146"/>
      <c r="B97" s="38" t="s">
        <v>40</v>
      </c>
      <c r="C97" s="96">
        <v>249907.36</v>
      </c>
      <c r="D97" s="97">
        <v>263381.03000000003</v>
      </c>
      <c r="E97" s="97">
        <v>377493.54</v>
      </c>
      <c r="F97" s="97">
        <v>195202.64</v>
      </c>
      <c r="G97" s="97">
        <v>363645.55</v>
      </c>
      <c r="H97" s="97">
        <v>473057.58</v>
      </c>
      <c r="I97" s="97">
        <v>466652.11</v>
      </c>
      <c r="J97" s="97">
        <v>540377.38</v>
      </c>
      <c r="K97" s="97">
        <v>153451.78</v>
      </c>
      <c r="L97" s="98">
        <v>273862.27</v>
      </c>
      <c r="M97" s="97">
        <v>443940.46</v>
      </c>
      <c r="N97" s="97">
        <v>183892.78</v>
      </c>
      <c r="O97" s="97">
        <v>243280.4</v>
      </c>
      <c r="P97" s="97">
        <v>275157.14</v>
      </c>
      <c r="Q97" s="97">
        <v>267956.65000000002</v>
      </c>
      <c r="R97" s="97">
        <v>228919.42</v>
      </c>
      <c r="S97" s="97">
        <v>308573</v>
      </c>
      <c r="T97" s="97">
        <v>666853.18000000005</v>
      </c>
      <c r="U97" s="208">
        <v>454126.87</v>
      </c>
      <c r="V97" s="208">
        <v>410200</v>
      </c>
      <c r="W97" s="208">
        <v>454126.87</v>
      </c>
      <c r="X97" s="98">
        <v>285144.03000000003</v>
      </c>
      <c r="Y97" s="208">
        <v>215224</v>
      </c>
      <c r="Z97" s="208">
        <v>296863</v>
      </c>
      <c r="AA97" s="208">
        <v>260553.63</v>
      </c>
      <c r="AB97" s="208">
        <v>240156.82</v>
      </c>
      <c r="AC97" s="208">
        <v>373828</v>
      </c>
      <c r="AD97" s="208">
        <v>335873.06</v>
      </c>
      <c r="AE97" s="208">
        <v>406301</v>
      </c>
      <c r="AF97" s="208">
        <v>546311.06000000006</v>
      </c>
      <c r="AG97" s="208">
        <v>695489</v>
      </c>
      <c r="AH97" s="208">
        <v>371116</v>
      </c>
      <c r="AI97" s="208">
        <v>444544</v>
      </c>
      <c r="AJ97" s="98">
        <v>530912</v>
      </c>
      <c r="AK97" s="300">
        <v>347419</v>
      </c>
      <c r="AL97" s="300">
        <v>323467</v>
      </c>
      <c r="AM97" s="300">
        <v>194151</v>
      </c>
      <c r="AN97" s="300">
        <v>295434</v>
      </c>
      <c r="AO97" s="300">
        <v>327373</v>
      </c>
      <c r="AP97" s="300">
        <v>459140</v>
      </c>
      <c r="AQ97" s="63">
        <v>265407</v>
      </c>
      <c r="AR97" s="300">
        <v>793544</v>
      </c>
      <c r="AS97" s="300">
        <v>637655</v>
      </c>
      <c r="AT97" s="300">
        <v>463881</v>
      </c>
      <c r="AU97" s="300">
        <v>172634</v>
      </c>
      <c r="AV97" s="318">
        <v>106924</v>
      </c>
      <c r="AW97" s="300">
        <v>166331</v>
      </c>
      <c r="AX97" s="300">
        <v>239794</v>
      </c>
      <c r="AY97" s="300"/>
      <c r="AZ97" s="300"/>
      <c r="BA97" s="300"/>
      <c r="BB97" s="300"/>
      <c r="BC97" s="63"/>
      <c r="BD97" s="300"/>
      <c r="BE97" s="300"/>
      <c r="BF97" s="300"/>
      <c r="BG97" s="300"/>
      <c r="BH97" s="318"/>
      <c r="BI97" s="34">
        <f t="shared" si="381"/>
        <v>-6626.9599999999919</v>
      </c>
      <c r="BJ97" s="99">
        <f t="shared" si="381"/>
        <v>11776.109999999986</v>
      </c>
      <c r="BK97" s="99">
        <f t="shared" si="381"/>
        <v>-109536.88999999996</v>
      </c>
      <c r="BL97" s="99">
        <f t="shared" si="381"/>
        <v>33716.78</v>
      </c>
      <c r="BM97" s="99">
        <f t="shared" si="381"/>
        <v>-55072.549999999988</v>
      </c>
      <c r="BN97" s="99">
        <f t="shared" si="381"/>
        <v>193795.60000000003</v>
      </c>
      <c r="BO97" s="99">
        <f t="shared" si="381"/>
        <v>-12525.239999999991</v>
      </c>
      <c r="BP97" s="99">
        <f t="shared" si="381"/>
        <v>-130177.38</v>
      </c>
      <c r="BQ97" s="99">
        <f t="shared" si="381"/>
        <v>300675.08999999997</v>
      </c>
      <c r="BR97" s="414">
        <f t="shared" si="381"/>
        <v>11281.760000000009</v>
      </c>
      <c r="BS97" s="437">
        <f t="shared" si="382"/>
        <v>-228716.46000000002</v>
      </c>
      <c r="BT97" s="99">
        <f t="shared" si="382"/>
        <v>112970.22</v>
      </c>
      <c r="BU97" s="99">
        <f t="shared" si="382"/>
        <v>17273.23000000001</v>
      </c>
      <c r="BV97" s="99">
        <f t="shared" si="382"/>
        <v>-35000.320000000007</v>
      </c>
      <c r="BW97" s="99">
        <f t="shared" si="382"/>
        <v>105871.34999999998</v>
      </c>
      <c r="BX97" s="251">
        <f t="shared" si="382"/>
        <v>106953.63999999998</v>
      </c>
      <c r="BY97" s="251">
        <f t="shared" si="382"/>
        <v>97728</v>
      </c>
      <c r="BZ97" s="251">
        <f t="shared" si="382"/>
        <v>-120542.12</v>
      </c>
      <c r="CA97" s="264">
        <f t="shared" si="382"/>
        <v>241362.13</v>
      </c>
      <c r="CB97" s="264">
        <f t="shared" si="382"/>
        <v>-39084</v>
      </c>
      <c r="CC97" s="264">
        <f t="shared" si="383"/>
        <v>-9582.8699999999953</v>
      </c>
      <c r="CD97" s="394">
        <f t="shared" si="383"/>
        <v>245767.96999999997</v>
      </c>
      <c r="CE97" s="363">
        <f t="shared" si="383"/>
        <v>132195</v>
      </c>
      <c r="CF97" s="264">
        <f t="shared" si="383"/>
        <v>26604</v>
      </c>
      <c r="CG97" s="264">
        <f t="shared" si="383"/>
        <v>-66402.63</v>
      </c>
      <c r="CH97" s="264">
        <f t="shared" si="383"/>
        <v>55277.179999999993</v>
      </c>
      <c r="CI97" s="264">
        <f t="shared" si="383"/>
        <v>-46455</v>
      </c>
      <c r="CJ97" s="264">
        <f t="shared" si="383"/>
        <v>123266.94</v>
      </c>
      <c r="CK97" s="264">
        <f t="shared" si="383"/>
        <v>-140894</v>
      </c>
      <c r="CL97" s="264">
        <f t="shared" si="383"/>
        <v>247232.93999999994</v>
      </c>
      <c r="CM97" s="264">
        <f t="shared" si="384"/>
        <v>-57834</v>
      </c>
      <c r="CN97" s="264">
        <f t="shared" si="384"/>
        <v>92765</v>
      </c>
      <c r="CO97" s="264">
        <f t="shared" si="384"/>
        <v>-271910</v>
      </c>
      <c r="CP97" s="394">
        <f t="shared" si="384"/>
        <v>-423988</v>
      </c>
      <c r="CQ97" s="394">
        <f t="shared" si="384"/>
        <v>-181088</v>
      </c>
      <c r="CR97" s="394">
        <f t="shared" si="384"/>
        <v>-83673</v>
      </c>
      <c r="CS97" s="350"/>
      <c r="CT97" s="63">
        <f>IF(ISERROR(GETPIVOTDATA("VALUE",'CSS WK pvt'!$I$2,"DT_FILE",CT$8,"CD_CO",CT$6,"TRIM_CAT",TRIM(B97),"TRIM_LINE",A93))=TRUE,0,GETPIVOTDATA("VALUE",'CSS WK pvt'!$I$2,"DT_FILE",CT$8,"CD_CO",CT$6,"TRIM_CAT",TRIM(B97),"TRIM_LINE",A93))</f>
        <v>239794</v>
      </c>
    </row>
    <row r="98" spans="1:98" s="37" customFormat="1" x14ac:dyDescent="0.3">
      <c r="A98" s="146"/>
      <c r="B98" s="38" t="s">
        <v>41</v>
      </c>
      <c r="C98" s="96">
        <v>136977.56</v>
      </c>
      <c r="D98" s="97">
        <v>204270.8</v>
      </c>
      <c r="E98" s="97">
        <v>187590.42</v>
      </c>
      <c r="F98" s="97">
        <v>265350.67</v>
      </c>
      <c r="G98" s="97">
        <v>331713.06</v>
      </c>
      <c r="H98" s="97">
        <v>226979.77</v>
      </c>
      <c r="I98" s="97">
        <v>340756.89</v>
      </c>
      <c r="J98" s="97">
        <v>297750.84999999998</v>
      </c>
      <c r="K98" s="97">
        <v>231416.17</v>
      </c>
      <c r="L98" s="98">
        <v>167303.57999999999</v>
      </c>
      <c r="M98" s="97">
        <v>247800.32000000001</v>
      </c>
      <c r="N98" s="97">
        <v>307108.88</v>
      </c>
      <c r="O98" s="97">
        <v>170444.64</v>
      </c>
      <c r="P98" s="97">
        <v>334678.05</v>
      </c>
      <c r="Q98" s="97">
        <v>370205.24</v>
      </c>
      <c r="R98" s="97">
        <v>281219.83</v>
      </c>
      <c r="S98" s="97">
        <v>276163.86</v>
      </c>
      <c r="T98" s="97">
        <v>330272.67</v>
      </c>
      <c r="U98" s="208">
        <v>315983.59000000003</v>
      </c>
      <c r="V98" s="208">
        <v>292906</v>
      </c>
      <c r="W98" s="208">
        <v>315983.59000000003</v>
      </c>
      <c r="X98" s="98">
        <v>226556.7</v>
      </c>
      <c r="Y98" s="208">
        <v>207235</v>
      </c>
      <c r="Z98" s="208">
        <v>286603</v>
      </c>
      <c r="AA98" s="208">
        <v>231331.14</v>
      </c>
      <c r="AB98" s="208">
        <v>211016.54</v>
      </c>
      <c r="AC98" s="208">
        <v>218919</v>
      </c>
      <c r="AD98" s="208">
        <v>201080.03</v>
      </c>
      <c r="AE98" s="208">
        <v>388579</v>
      </c>
      <c r="AF98" s="208">
        <v>309860.83</v>
      </c>
      <c r="AG98" s="208">
        <v>206988</v>
      </c>
      <c r="AH98" s="208">
        <v>243241</v>
      </c>
      <c r="AI98" s="208">
        <v>210674</v>
      </c>
      <c r="AJ98" s="98">
        <v>293146</v>
      </c>
      <c r="AK98" s="300">
        <v>272012</v>
      </c>
      <c r="AL98" s="300">
        <v>200594</v>
      </c>
      <c r="AM98" s="300">
        <v>455911</v>
      </c>
      <c r="AN98" s="300">
        <v>203476</v>
      </c>
      <c r="AO98" s="300">
        <v>194942</v>
      </c>
      <c r="AP98" s="300">
        <v>258043</v>
      </c>
      <c r="AQ98" s="63">
        <v>192001</v>
      </c>
      <c r="AR98" s="300">
        <v>301907</v>
      </c>
      <c r="AS98" s="300">
        <v>295158</v>
      </c>
      <c r="AT98" s="300">
        <v>500148</v>
      </c>
      <c r="AU98" s="300">
        <v>0</v>
      </c>
      <c r="AV98" s="318">
        <v>0</v>
      </c>
      <c r="AW98" s="300">
        <v>4711629</v>
      </c>
      <c r="AX98" s="300">
        <v>0</v>
      </c>
      <c r="AY98" s="300"/>
      <c r="AZ98" s="300"/>
      <c r="BA98" s="300"/>
      <c r="BB98" s="300"/>
      <c r="BC98" s="63"/>
      <c r="BD98" s="300"/>
      <c r="BE98" s="300"/>
      <c r="BF98" s="300"/>
      <c r="BG98" s="300"/>
      <c r="BH98" s="318"/>
      <c r="BI98" s="34">
        <f t="shared" si="381"/>
        <v>33467.080000000016</v>
      </c>
      <c r="BJ98" s="99">
        <f t="shared" si="381"/>
        <v>130407.25</v>
      </c>
      <c r="BK98" s="99">
        <f t="shared" si="381"/>
        <v>182614.81999999998</v>
      </c>
      <c r="BL98" s="99">
        <f t="shared" si="381"/>
        <v>15869.160000000033</v>
      </c>
      <c r="BM98" s="99">
        <f t="shared" si="381"/>
        <v>-55549.200000000012</v>
      </c>
      <c r="BN98" s="99">
        <f t="shared" si="381"/>
        <v>103292.9</v>
      </c>
      <c r="BO98" s="99">
        <f t="shared" si="381"/>
        <v>-24773.299999999988</v>
      </c>
      <c r="BP98" s="99">
        <f t="shared" si="381"/>
        <v>-4844.8499999999767</v>
      </c>
      <c r="BQ98" s="99">
        <f t="shared" si="381"/>
        <v>84567.420000000013</v>
      </c>
      <c r="BR98" s="414">
        <f t="shared" si="381"/>
        <v>59253.120000000024</v>
      </c>
      <c r="BS98" s="437">
        <f t="shared" si="382"/>
        <v>-40565.320000000007</v>
      </c>
      <c r="BT98" s="99">
        <f t="shared" si="382"/>
        <v>-20505.880000000005</v>
      </c>
      <c r="BU98" s="99">
        <f t="shared" si="382"/>
        <v>60886.5</v>
      </c>
      <c r="BV98" s="99">
        <f t="shared" si="382"/>
        <v>-123661.50999999998</v>
      </c>
      <c r="BW98" s="99">
        <f t="shared" si="382"/>
        <v>-151286.24</v>
      </c>
      <c r="BX98" s="251">
        <f t="shared" si="382"/>
        <v>-80139.800000000017</v>
      </c>
      <c r="BY98" s="251">
        <f t="shared" si="382"/>
        <v>112415.14000000001</v>
      </c>
      <c r="BZ98" s="251">
        <f t="shared" si="382"/>
        <v>-20411.839999999967</v>
      </c>
      <c r="CA98" s="264">
        <f t="shared" si="382"/>
        <v>-108995.59000000003</v>
      </c>
      <c r="CB98" s="264">
        <f t="shared" si="382"/>
        <v>-49665</v>
      </c>
      <c r="CC98" s="264">
        <f t="shared" si="383"/>
        <v>-105309.59000000003</v>
      </c>
      <c r="CD98" s="394">
        <f t="shared" si="383"/>
        <v>66589.299999999988</v>
      </c>
      <c r="CE98" s="363">
        <f t="shared" si="383"/>
        <v>64777</v>
      </c>
      <c r="CF98" s="264">
        <f t="shared" si="383"/>
        <v>-86009</v>
      </c>
      <c r="CG98" s="264">
        <f t="shared" si="383"/>
        <v>224579.86</v>
      </c>
      <c r="CH98" s="264">
        <f t="shared" si="383"/>
        <v>-7540.5400000000081</v>
      </c>
      <c r="CI98" s="264">
        <f t="shared" si="383"/>
        <v>-23977</v>
      </c>
      <c r="CJ98" s="264">
        <f t="shared" si="383"/>
        <v>56962.97</v>
      </c>
      <c r="CK98" s="264">
        <f t="shared" si="383"/>
        <v>-196578</v>
      </c>
      <c r="CL98" s="264">
        <f t="shared" si="383"/>
        <v>-7953.8300000000163</v>
      </c>
      <c r="CM98" s="264">
        <f t="shared" si="384"/>
        <v>88170</v>
      </c>
      <c r="CN98" s="264">
        <f t="shared" si="384"/>
        <v>256907</v>
      </c>
      <c r="CO98" s="264">
        <f t="shared" si="384"/>
        <v>-210674</v>
      </c>
      <c r="CP98" s="394">
        <f t="shared" si="384"/>
        <v>-293146</v>
      </c>
      <c r="CQ98" s="394">
        <f t="shared" si="384"/>
        <v>4439617</v>
      </c>
      <c r="CR98" s="394">
        <f t="shared" si="384"/>
        <v>-200594</v>
      </c>
      <c r="CS98" s="350"/>
      <c r="CT98" s="63">
        <f>IF(ISERROR(GETPIVOTDATA("VALUE",'CSS WK pvt'!$I$2,"DT_FILE",CT$8,"CD_CO",CT$6,"TRIM_CAT",TRIM(B98),"TRIM_LINE",A93))=TRUE,0,GETPIVOTDATA("VALUE",'CSS WK pvt'!$I$2,"DT_FILE",CT$8,"CD_CO",CT$6,"TRIM_CAT",TRIM(B98),"TRIM_LINE",A93))</f>
        <v>0</v>
      </c>
    </row>
    <row r="99" spans="1:98" s="130" customFormat="1" ht="15" thickBot="1" x14ac:dyDescent="0.35">
      <c r="A99" s="147"/>
      <c r="B99" s="51" t="s">
        <v>42</v>
      </c>
      <c r="C99" s="126">
        <f t="shared" ref="C99:V99" si="385">SUM(C94:C98)</f>
        <v>2444340.06</v>
      </c>
      <c r="D99" s="127">
        <f t="shared" si="385"/>
        <v>2352168.63</v>
      </c>
      <c r="E99" s="127">
        <f t="shared" si="385"/>
        <v>2631423.88</v>
      </c>
      <c r="F99" s="127">
        <f t="shared" si="385"/>
        <v>2163387.09</v>
      </c>
      <c r="G99" s="127">
        <f t="shared" si="385"/>
        <v>3651879.4899999998</v>
      </c>
      <c r="H99" s="127">
        <f t="shared" si="385"/>
        <v>4538371.9099999992</v>
      </c>
      <c r="I99" s="127">
        <f t="shared" si="385"/>
        <v>4263913.6499999994</v>
      </c>
      <c r="J99" s="127">
        <f t="shared" si="385"/>
        <v>3597219.8400000003</v>
      </c>
      <c r="K99" s="127">
        <f t="shared" si="385"/>
        <v>1671483.55</v>
      </c>
      <c r="L99" s="128">
        <f t="shared" si="385"/>
        <v>2792192.47</v>
      </c>
      <c r="M99" s="127">
        <f t="shared" si="385"/>
        <v>3474768.4799999995</v>
      </c>
      <c r="N99" s="127">
        <f t="shared" si="385"/>
        <v>2595881.9299999997</v>
      </c>
      <c r="O99" s="127">
        <f t="shared" si="385"/>
        <v>2704028.8600000003</v>
      </c>
      <c r="P99" s="127">
        <f t="shared" si="385"/>
        <v>2797757.85</v>
      </c>
      <c r="Q99" s="127">
        <f t="shared" si="385"/>
        <v>2674076.2000000002</v>
      </c>
      <c r="R99" s="127">
        <f t="shared" si="385"/>
        <v>2847038.26</v>
      </c>
      <c r="S99" s="127">
        <f t="shared" si="385"/>
        <v>3927332.03</v>
      </c>
      <c r="T99" s="127">
        <f t="shared" si="385"/>
        <v>6464712.9899999993</v>
      </c>
      <c r="U99" s="127">
        <f t="shared" si="385"/>
        <v>4845072.8499999996</v>
      </c>
      <c r="V99" s="127">
        <f t="shared" si="385"/>
        <v>3299416</v>
      </c>
      <c r="W99" s="127">
        <f>SUM(W94+W95+W96+W97+W98)</f>
        <v>4845072.8499999996</v>
      </c>
      <c r="X99" s="128">
        <f>SUM(X94+X95+X96+X97+X98)</f>
        <v>3107644.8600000003</v>
      </c>
      <c r="Y99" s="127">
        <f t="shared" ref="Y99:AF99" si="386">SUM(Y94+Y95+Y96+Y97+Y98)</f>
        <v>2949504</v>
      </c>
      <c r="Z99" s="127">
        <f t="shared" si="386"/>
        <v>3525748</v>
      </c>
      <c r="AA99" s="127">
        <f t="shared" si="386"/>
        <v>3320043.2600000002</v>
      </c>
      <c r="AB99" s="127">
        <f t="shared" si="386"/>
        <v>2998237.67</v>
      </c>
      <c r="AC99" s="127">
        <f t="shared" si="386"/>
        <v>2980837</v>
      </c>
      <c r="AD99" s="127">
        <f t="shared" si="386"/>
        <v>3331021.09</v>
      </c>
      <c r="AE99" s="127">
        <f t="shared" si="386"/>
        <v>4781033</v>
      </c>
      <c r="AF99" s="127">
        <f t="shared" si="386"/>
        <v>5674161.1999999993</v>
      </c>
      <c r="AG99" s="207">
        <v>6073003</v>
      </c>
      <c r="AH99" s="207">
        <v>3459432</v>
      </c>
      <c r="AI99" s="207">
        <v>3082477</v>
      </c>
      <c r="AJ99" s="128">
        <v>3869035</v>
      </c>
      <c r="AK99" s="218">
        <v>3581928</v>
      </c>
      <c r="AL99" s="218">
        <v>3646855</v>
      </c>
      <c r="AM99" s="218">
        <v>3085599</v>
      </c>
      <c r="AN99" s="218">
        <v>3082228</v>
      </c>
      <c r="AO99" s="218">
        <v>2883521</v>
      </c>
      <c r="AP99" s="218">
        <v>4053092</v>
      </c>
      <c r="AQ99" s="35">
        <v>3452391</v>
      </c>
      <c r="AR99" s="218">
        <v>7238971</v>
      </c>
      <c r="AS99" s="218">
        <v>5603122</v>
      </c>
      <c r="AT99" s="218">
        <v>3347008</v>
      </c>
      <c r="AU99" s="218">
        <v>997269</v>
      </c>
      <c r="AV99" s="317">
        <v>1056359</v>
      </c>
      <c r="AW99" s="218">
        <v>5846549</v>
      </c>
      <c r="AX99" s="218">
        <v>1673663</v>
      </c>
      <c r="AY99" s="218"/>
      <c r="AZ99" s="218"/>
      <c r="BA99" s="218"/>
      <c r="BB99" s="218"/>
      <c r="BC99" s="35"/>
      <c r="BD99" s="218"/>
      <c r="BE99" s="218"/>
      <c r="BF99" s="218"/>
      <c r="BG99" s="218"/>
      <c r="BH99" s="317"/>
      <c r="BI99" s="35">
        <f t="shared" ref="BI99:BM99" si="387">SUM(BI94:BI98)</f>
        <v>259688.80000000005</v>
      </c>
      <c r="BJ99" s="129">
        <f t="shared" si="387"/>
        <v>445589.22</v>
      </c>
      <c r="BK99" s="129">
        <f t="shared" si="387"/>
        <v>42652.320000000123</v>
      </c>
      <c r="BL99" s="129">
        <f t="shared" si="387"/>
        <v>683651.17000000016</v>
      </c>
      <c r="BM99" s="129">
        <f t="shared" si="387"/>
        <v>275452.53999999975</v>
      </c>
      <c r="BN99" s="129">
        <f t="shared" ref="BN99:BV99" si="388">SUM(BN94:BN98)</f>
        <v>1926341.0799999998</v>
      </c>
      <c r="BO99" s="129">
        <f t="shared" si="388"/>
        <v>581159.20000000019</v>
      </c>
      <c r="BP99" s="129">
        <f t="shared" si="388"/>
        <v>-297803.84000000008</v>
      </c>
      <c r="BQ99" s="129">
        <f t="shared" si="388"/>
        <v>3173589.3</v>
      </c>
      <c r="BR99" s="413">
        <f t="shared" si="388"/>
        <v>315452.39000000036</v>
      </c>
      <c r="BS99" s="436">
        <f t="shared" si="388"/>
        <v>-525264.48</v>
      </c>
      <c r="BT99" s="129">
        <f t="shared" si="388"/>
        <v>929866.07</v>
      </c>
      <c r="BU99" s="129">
        <f t="shared" si="388"/>
        <v>616014.39999999991</v>
      </c>
      <c r="BV99" s="129">
        <f t="shared" si="388"/>
        <v>200479.82000000009</v>
      </c>
      <c r="BW99" s="129">
        <f t="shared" ref="BW99:BX99" si="389">SUM(BW94:BW98)</f>
        <v>306760.79999999993</v>
      </c>
      <c r="BX99" s="250">
        <f t="shared" si="389"/>
        <v>483982.83000000007</v>
      </c>
      <c r="BY99" s="250">
        <f t="shared" ref="BY99" si="390">SUM(BY94:BY98)</f>
        <v>853700.97000000009</v>
      </c>
      <c r="BZ99" s="250">
        <f t="shared" ref="BZ99:CA99" si="391">SUM(BZ94:BZ98)</f>
        <v>-790551.7899999998</v>
      </c>
      <c r="CA99" s="276">
        <f t="shared" si="391"/>
        <v>1227930.1499999997</v>
      </c>
      <c r="CB99" s="276">
        <f t="shared" ref="CB99:CC99" si="392">SUM(CB94:CB98)</f>
        <v>160016</v>
      </c>
      <c r="CC99" s="276">
        <f t="shared" si="392"/>
        <v>-1762595.8500000003</v>
      </c>
      <c r="CD99" s="393">
        <f t="shared" ref="CD99:CE99" si="393">SUM(CD94:CD98)</f>
        <v>761390.13999999966</v>
      </c>
      <c r="CE99" s="362">
        <f t="shared" si="393"/>
        <v>632424</v>
      </c>
      <c r="CF99" s="276">
        <f t="shared" ref="CF99" si="394">SUM(CF94:CF98)</f>
        <v>121107</v>
      </c>
      <c r="CG99" s="276">
        <f t="shared" ref="CG99" si="395">SUM(CG94:CG98)</f>
        <v>-234444.26000000013</v>
      </c>
      <c r="CH99" s="276">
        <f t="shared" ref="CH99" si="396">SUM(CH94:CH98)</f>
        <v>83990.329999999885</v>
      </c>
      <c r="CI99" s="276">
        <f t="shared" ref="CI99" si="397">SUM(CI94:CI98)</f>
        <v>-97316</v>
      </c>
      <c r="CJ99" s="276">
        <f t="shared" ref="CJ99" si="398">SUM(CJ94:CJ98)</f>
        <v>722070.90999999992</v>
      </c>
      <c r="CK99" s="276">
        <f t="shared" ref="CK99" si="399">SUM(CK94:CK98)</f>
        <v>-1328642</v>
      </c>
      <c r="CL99" s="276">
        <f t="shared" ref="CL99" si="400">SUM(CL94:CL98)</f>
        <v>1564809.7999999998</v>
      </c>
      <c r="CM99" s="276">
        <f t="shared" ref="CM99" si="401">SUM(CM94:CM98)</f>
        <v>-469881</v>
      </c>
      <c r="CN99" s="276">
        <f t="shared" ref="CN99" si="402">SUM(CN94:CN98)</f>
        <v>-112424</v>
      </c>
      <c r="CO99" s="276">
        <f t="shared" ref="CO99" si="403">SUM(CO94:CO98)</f>
        <v>-2085208</v>
      </c>
      <c r="CP99" s="393">
        <f t="shared" ref="CP99" si="404">SUM(CP94:CP98)</f>
        <v>-2812676</v>
      </c>
      <c r="CQ99" s="393">
        <f t="shared" ref="CQ99:CR99" si="405">SUM(CQ94:CQ98)</f>
        <v>2264621</v>
      </c>
      <c r="CR99" s="393">
        <f t="shared" si="405"/>
        <v>-1973192</v>
      </c>
      <c r="CS99" s="351"/>
      <c r="CT99" s="35">
        <f>SUM(CT94:CT98)</f>
        <v>1673663</v>
      </c>
    </row>
    <row r="100" spans="1:98" s="37" customFormat="1" x14ac:dyDescent="0.3">
      <c r="A100" s="146">
        <f>+A93+1</f>
        <v>14</v>
      </c>
      <c r="B100" s="100" t="s">
        <v>36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3"/>
      <c r="V100" s="203"/>
      <c r="W100" s="203"/>
      <c r="X100" s="9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93"/>
      <c r="AK100" s="296"/>
      <c r="AL100" s="296"/>
      <c r="AM100" s="296"/>
      <c r="AN100" s="296"/>
      <c r="AO100" s="296"/>
      <c r="AP100" s="296"/>
      <c r="AQ100" s="94"/>
      <c r="AR100" s="296"/>
      <c r="AS100" s="296"/>
      <c r="AT100" s="296"/>
      <c r="AU100" s="296"/>
      <c r="AV100" s="313"/>
      <c r="AW100" s="296"/>
      <c r="AX100" s="296"/>
      <c r="AY100" s="296"/>
      <c r="AZ100" s="296"/>
      <c r="BA100" s="296"/>
      <c r="BB100" s="296"/>
      <c r="BC100" s="94"/>
      <c r="BD100" s="296"/>
      <c r="BE100" s="296"/>
      <c r="BF100" s="296"/>
      <c r="BG100" s="296"/>
      <c r="BH100" s="313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9"/>
      <c r="BS100" s="432"/>
      <c r="BT100" s="95"/>
      <c r="BU100" s="95"/>
      <c r="BV100" s="95"/>
      <c r="BW100" s="95"/>
      <c r="BX100" s="246"/>
      <c r="BY100" s="246"/>
      <c r="BZ100" s="246"/>
      <c r="CA100" s="272"/>
      <c r="CB100" s="272"/>
      <c r="CC100" s="272"/>
      <c r="CD100" s="389"/>
      <c r="CE100" s="358"/>
      <c r="CF100" s="272"/>
      <c r="CG100" s="272"/>
      <c r="CH100" s="272"/>
      <c r="CI100" s="272"/>
      <c r="CJ100" s="272"/>
      <c r="CK100" s="272"/>
      <c r="CL100" s="272"/>
      <c r="CM100" s="272"/>
      <c r="CN100" s="272"/>
      <c r="CO100" s="272"/>
      <c r="CP100" s="389"/>
      <c r="CQ100" s="389"/>
      <c r="CR100" s="389"/>
      <c r="CS100" s="350"/>
      <c r="CT100" s="94"/>
    </row>
    <row r="101" spans="1:98" s="37" customFormat="1" x14ac:dyDescent="0.3">
      <c r="A101" s="146"/>
      <c r="B101" s="38" t="s">
        <v>37</v>
      </c>
      <c r="C101" s="96">
        <v>1690803.45</v>
      </c>
      <c r="D101" s="97">
        <v>1689026.17</v>
      </c>
      <c r="E101" s="97">
        <v>1605228.15</v>
      </c>
      <c r="F101" s="34">
        <v>1530229.52</v>
      </c>
      <c r="G101" s="97">
        <v>1973071.29</v>
      </c>
      <c r="H101" s="97">
        <v>3074757.82</v>
      </c>
      <c r="I101" s="97">
        <v>2972961.82</v>
      </c>
      <c r="J101" s="97">
        <v>2313167.86</v>
      </c>
      <c r="K101" s="97">
        <v>1542113.84</v>
      </c>
      <c r="L101" s="98">
        <v>1613180.87</v>
      </c>
      <c r="M101" s="97">
        <v>2068155.71</v>
      </c>
      <c r="N101" s="97">
        <v>1916747.47</v>
      </c>
      <c r="O101" s="97">
        <v>1820762.94</v>
      </c>
      <c r="P101" s="97">
        <v>1663197.11</v>
      </c>
      <c r="Q101" s="97">
        <v>1712794.42</v>
      </c>
      <c r="R101" s="97">
        <v>1821421.76</v>
      </c>
      <c r="S101" s="97">
        <v>2495021.2000000002</v>
      </c>
      <c r="T101" s="97">
        <v>3332232.95</v>
      </c>
      <c r="U101" s="208">
        <v>3882942.64</v>
      </c>
      <c r="V101" s="208">
        <v>2771004</v>
      </c>
      <c r="W101" s="208">
        <v>3882942.64</v>
      </c>
      <c r="X101" s="98">
        <v>1835323.01</v>
      </c>
      <c r="Y101" s="208">
        <v>2151186</v>
      </c>
      <c r="Z101" s="208">
        <v>2302719</v>
      </c>
      <c r="AA101" s="208">
        <v>2504312.81</v>
      </c>
      <c r="AB101" s="208">
        <v>2178241.4300000002</v>
      </c>
      <c r="AC101" s="208">
        <v>1987169.46</v>
      </c>
      <c r="AD101" s="208">
        <v>2095445.17</v>
      </c>
      <c r="AE101" s="208">
        <v>2817530</v>
      </c>
      <c r="AF101" s="208">
        <v>3943302.92</v>
      </c>
      <c r="AG101" s="208">
        <v>3940794</v>
      </c>
      <c r="AH101" s="208">
        <v>3152290</v>
      </c>
      <c r="AI101" s="208">
        <v>2366138</v>
      </c>
      <c r="AJ101" s="98">
        <v>2113938</v>
      </c>
      <c r="AK101" s="300">
        <v>2178878</v>
      </c>
      <c r="AL101" s="300">
        <v>2489003</v>
      </c>
      <c r="AM101" s="300">
        <v>2639812</v>
      </c>
      <c r="AN101" s="300">
        <v>2163387</v>
      </c>
      <c r="AO101" s="300">
        <v>2026038</v>
      </c>
      <c r="AP101" s="300">
        <v>2069061</v>
      </c>
      <c r="AQ101" s="63">
        <v>2671520</v>
      </c>
      <c r="AR101" s="300">
        <v>3979677</v>
      </c>
      <c r="AS101" s="300">
        <v>4279635</v>
      </c>
      <c r="AT101" s="300">
        <v>3073327</v>
      </c>
      <c r="AU101" s="300">
        <v>201536</v>
      </c>
      <c r="AV101" s="318">
        <v>612682</v>
      </c>
      <c r="AW101" s="300">
        <v>371990</v>
      </c>
      <c r="AX101" s="300">
        <v>279671</v>
      </c>
      <c r="AY101" s="300"/>
      <c r="AZ101" s="300"/>
      <c r="BA101" s="300"/>
      <c r="BB101" s="300"/>
      <c r="BC101" s="63"/>
      <c r="BD101" s="300"/>
      <c r="BE101" s="300"/>
      <c r="BF101" s="300"/>
      <c r="BG101" s="300"/>
      <c r="BH101" s="318"/>
      <c r="BI101" s="34">
        <f t="shared" ref="BI101:BR105" si="406">O101-C101</f>
        <v>129959.48999999999</v>
      </c>
      <c r="BJ101" s="99">
        <f t="shared" si="406"/>
        <v>-25829.059999999823</v>
      </c>
      <c r="BK101" s="99">
        <f t="shared" si="406"/>
        <v>107566.27000000002</v>
      </c>
      <c r="BL101" s="99">
        <f t="shared" si="406"/>
        <v>291192.24</v>
      </c>
      <c r="BM101" s="99">
        <f t="shared" si="406"/>
        <v>521949.91000000015</v>
      </c>
      <c r="BN101" s="99">
        <f t="shared" si="406"/>
        <v>257475.13000000035</v>
      </c>
      <c r="BO101" s="99">
        <f t="shared" si="406"/>
        <v>909980.8200000003</v>
      </c>
      <c r="BP101" s="99">
        <f t="shared" si="406"/>
        <v>457836.14000000013</v>
      </c>
      <c r="BQ101" s="99">
        <f t="shared" si="406"/>
        <v>2340828.7999999998</v>
      </c>
      <c r="BR101" s="414">
        <f t="shared" si="406"/>
        <v>222142.1399999999</v>
      </c>
      <c r="BS101" s="437">
        <f t="shared" ref="BS101:CB105" si="407">Y101-M101</f>
        <v>83030.290000000037</v>
      </c>
      <c r="BT101" s="99">
        <f t="shared" si="407"/>
        <v>385971.53</v>
      </c>
      <c r="BU101" s="99">
        <f t="shared" si="407"/>
        <v>683549.87000000011</v>
      </c>
      <c r="BV101" s="99">
        <f t="shared" si="407"/>
        <v>515044.32000000007</v>
      </c>
      <c r="BW101" s="99">
        <f t="shared" si="407"/>
        <v>274375.04000000004</v>
      </c>
      <c r="BX101" s="251">
        <f t="shared" si="407"/>
        <v>274023.40999999992</v>
      </c>
      <c r="BY101" s="251">
        <f t="shared" si="407"/>
        <v>322508.79999999981</v>
      </c>
      <c r="BZ101" s="251">
        <f t="shared" si="407"/>
        <v>611069.96999999974</v>
      </c>
      <c r="CA101" s="264">
        <f t="shared" si="407"/>
        <v>57851.35999999987</v>
      </c>
      <c r="CB101" s="264">
        <f t="shared" si="407"/>
        <v>381286</v>
      </c>
      <c r="CC101" s="264">
        <f t="shared" ref="CC101:CL105" si="408">AI101-W101</f>
        <v>-1516804.6400000001</v>
      </c>
      <c r="CD101" s="394">
        <f t="shared" si="408"/>
        <v>278614.99</v>
      </c>
      <c r="CE101" s="363">
        <f t="shared" si="408"/>
        <v>27692</v>
      </c>
      <c r="CF101" s="264">
        <f t="shared" si="408"/>
        <v>186284</v>
      </c>
      <c r="CG101" s="264">
        <f t="shared" si="408"/>
        <v>135499.18999999994</v>
      </c>
      <c r="CH101" s="264">
        <f t="shared" si="408"/>
        <v>-14854.430000000168</v>
      </c>
      <c r="CI101" s="264">
        <f t="shared" si="408"/>
        <v>38868.540000000037</v>
      </c>
      <c r="CJ101" s="264">
        <f t="shared" si="408"/>
        <v>-26384.169999999925</v>
      </c>
      <c r="CK101" s="264">
        <f t="shared" si="408"/>
        <v>-146010</v>
      </c>
      <c r="CL101" s="264">
        <f t="shared" si="408"/>
        <v>36374.080000000075</v>
      </c>
      <c r="CM101" s="264">
        <f t="shared" ref="CM101:CR105" si="409">AS101-AG101</f>
        <v>338841</v>
      </c>
      <c r="CN101" s="264">
        <f t="shared" si="409"/>
        <v>-78963</v>
      </c>
      <c r="CO101" s="264">
        <f t="shared" si="409"/>
        <v>-2164602</v>
      </c>
      <c r="CP101" s="394">
        <f t="shared" si="409"/>
        <v>-1501256</v>
      </c>
      <c r="CQ101" s="394">
        <f t="shared" si="409"/>
        <v>-1806888</v>
      </c>
      <c r="CR101" s="394">
        <f t="shared" si="409"/>
        <v>-2209332</v>
      </c>
      <c r="CS101" s="350"/>
      <c r="CT101" s="63">
        <f>IF(ISERROR(GETPIVOTDATA("VALUE",'CSS WK pvt'!$I$2,"DT_FILE",CT$8,"CD_CO",CT$6,"TRIM_CAT",TRIM(B101),"TRIM_LINE",A100))=TRUE,0,GETPIVOTDATA("VALUE",'CSS WK pvt'!$I$2,"DT_FILE",CT$8,"CD_CO",CT$6,"TRIM_CAT",TRIM(B101),"TRIM_LINE",A100))</f>
        <v>279671</v>
      </c>
    </row>
    <row r="102" spans="1:98" s="37" customFormat="1" x14ac:dyDescent="0.3">
      <c r="A102" s="146"/>
      <c r="B102" s="38" t="s">
        <v>38</v>
      </c>
      <c r="C102" s="96">
        <v>17054.59</v>
      </c>
      <c r="D102" s="97">
        <v>17918.48</v>
      </c>
      <c r="E102" s="97">
        <v>16852.509999999998</v>
      </c>
      <c r="F102" s="34">
        <v>13943.23</v>
      </c>
      <c r="G102" s="97">
        <v>14148.19</v>
      </c>
      <c r="H102" s="97">
        <v>13307.94</v>
      </c>
      <c r="I102" s="97">
        <v>14957.47</v>
      </c>
      <c r="J102" s="97">
        <v>15501.36</v>
      </c>
      <c r="K102" s="97">
        <v>10206.73</v>
      </c>
      <c r="L102" s="98">
        <v>13512.33</v>
      </c>
      <c r="M102" s="97">
        <v>20268.78</v>
      </c>
      <c r="N102" s="97">
        <v>17657.400000000001</v>
      </c>
      <c r="O102" s="97">
        <v>14382.1</v>
      </c>
      <c r="P102" s="97">
        <v>15368.57</v>
      </c>
      <c r="Q102" s="97">
        <v>15857.82</v>
      </c>
      <c r="R102" s="97">
        <v>15145.87</v>
      </c>
      <c r="S102" s="97">
        <v>15374.09</v>
      </c>
      <c r="T102" s="97">
        <v>16728.71</v>
      </c>
      <c r="U102" s="208">
        <v>16943.95</v>
      </c>
      <c r="V102" s="208">
        <v>14985</v>
      </c>
      <c r="W102" s="208">
        <v>16943.95</v>
      </c>
      <c r="X102" s="98">
        <v>18787.07</v>
      </c>
      <c r="Y102" s="208">
        <v>20608</v>
      </c>
      <c r="Z102" s="208">
        <v>20541</v>
      </c>
      <c r="AA102" s="208">
        <v>34597.550000000003</v>
      </c>
      <c r="AB102" s="208">
        <v>24901.439999999999</v>
      </c>
      <c r="AC102" s="208">
        <v>23012.51</v>
      </c>
      <c r="AD102" s="208">
        <v>22343.74</v>
      </c>
      <c r="AE102" s="208">
        <v>18405</v>
      </c>
      <c r="AF102" s="208">
        <v>24124.45</v>
      </c>
      <c r="AG102" s="208">
        <v>23745</v>
      </c>
      <c r="AH102" s="208">
        <v>19604</v>
      </c>
      <c r="AI102" s="208">
        <v>51351</v>
      </c>
      <c r="AJ102" s="98">
        <v>14037</v>
      </c>
      <c r="AK102" s="300">
        <v>16960</v>
      </c>
      <c r="AL102" s="300">
        <v>18624</v>
      </c>
      <c r="AM102" s="300">
        <v>21282</v>
      </c>
      <c r="AN102" s="300">
        <v>17999</v>
      </c>
      <c r="AO102" s="300">
        <v>22351</v>
      </c>
      <c r="AP102" s="300">
        <v>20865</v>
      </c>
      <c r="AQ102" s="63">
        <v>16059</v>
      </c>
      <c r="AR102" s="300">
        <v>16653</v>
      </c>
      <c r="AS102" s="300">
        <v>23551</v>
      </c>
      <c r="AT102" s="300">
        <v>14459</v>
      </c>
      <c r="AU102" s="300">
        <v>1070</v>
      </c>
      <c r="AV102" s="318">
        <v>4871</v>
      </c>
      <c r="AW102" s="300">
        <v>3149</v>
      </c>
      <c r="AX102" s="300">
        <v>3430</v>
      </c>
      <c r="AY102" s="300"/>
      <c r="AZ102" s="300"/>
      <c r="BA102" s="300"/>
      <c r="BB102" s="300"/>
      <c r="BC102" s="63"/>
      <c r="BD102" s="300"/>
      <c r="BE102" s="300"/>
      <c r="BF102" s="300"/>
      <c r="BG102" s="300"/>
      <c r="BH102" s="318"/>
      <c r="BI102" s="34">
        <f t="shared" si="406"/>
        <v>-2672.49</v>
      </c>
      <c r="BJ102" s="99">
        <f t="shared" si="406"/>
        <v>-2549.91</v>
      </c>
      <c r="BK102" s="99">
        <f t="shared" si="406"/>
        <v>-994.68999999999869</v>
      </c>
      <c r="BL102" s="99">
        <f t="shared" si="406"/>
        <v>1202.6400000000012</v>
      </c>
      <c r="BM102" s="99">
        <f t="shared" si="406"/>
        <v>1225.8999999999996</v>
      </c>
      <c r="BN102" s="99">
        <f t="shared" si="406"/>
        <v>3420.7699999999986</v>
      </c>
      <c r="BO102" s="99">
        <f t="shared" si="406"/>
        <v>1986.4800000000014</v>
      </c>
      <c r="BP102" s="99">
        <f t="shared" si="406"/>
        <v>-516.36000000000058</v>
      </c>
      <c r="BQ102" s="99">
        <f t="shared" si="406"/>
        <v>6737.2200000000012</v>
      </c>
      <c r="BR102" s="414">
        <f t="shared" si="406"/>
        <v>5274.74</v>
      </c>
      <c r="BS102" s="437">
        <f t="shared" si="407"/>
        <v>339.22000000000116</v>
      </c>
      <c r="BT102" s="99">
        <f t="shared" si="407"/>
        <v>2883.5999999999985</v>
      </c>
      <c r="BU102" s="99">
        <f t="shared" si="407"/>
        <v>20215.450000000004</v>
      </c>
      <c r="BV102" s="99">
        <f t="shared" si="407"/>
        <v>9532.869999999999</v>
      </c>
      <c r="BW102" s="99">
        <f t="shared" si="407"/>
        <v>7154.6899999999987</v>
      </c>
      <c r="BX102" s="251">
        <f t="shared" si="407"/>
        <v>7197.8700000000008</v>
      </c>
      <c r="BY102" s="251">
        <f t="shared" si="407"/>
        <v>3030.91</v>
      </c>
      <c r="BZ102" s="251">
        <f t="shared" si="407"/>
        <v>7395.7400000000016</v>
      </c>
      <c r="CA102" s="264">
        <f t="shared" si="407"/>
        <v>6801.0499999999993</v>
      </c>
      <c r="CB102" s="264">
        <f t="shared" si="407"/>
        <v>4619</v>
      </c>
      <c r="CC102" s="264">
        <f t="shared" si="408"/>
        <v>34407.050000000003</v>
      </c>
      <c r="CD102" s="394">
        <f t="shared" si="408"/>
        <v>-4750.07</v>
      </c>
      <c r="CE102" s="363">
        <f t="shared" si="408"/>
        <v>-3648</v>
      </c>
      <c r="CF102" s="264">
        <f t="shared" si="408"/>
        <v>-1917</v>
      </c>
      <c r="CG102" s="264">
        <f t="shared" si="408"/>
        <v>-13315.550000000003</v>
      </c>
      <c r="CH102" s="264">
        <f t="shared" si="408"/>
        <v>-6902.4399999999987</v>
      </c>
      <c r="CI102" s="264">
        <f t="shared" si="408"/>
        <v>-661.5099999999984</v>
      </c>
      <c r="CJ102" s="264">
        <f t="shared" si="408"/>
        <v>-1478.7400000000016</v>
      </c>
      <c r="CK102" s="264">
        <f t="shared" si="408"/>
        <v>-2346</v>
      </c>
      <c r="CL102" s="264">
        <f t="shared" si="408"/>
        <v>-7471.4500000000007</v>
      </c>
      <c r="CM102" s="264">
        <f t="shared" si="409"/>
        <v>-194</v>
      </c>
      <c r="CN102" s="264">
        <f t="shared" si="409"/>
        <v>-5145</v>
      </c>
      <c r="CO102" s="264">
        <f t="shared" si="409"/>
        <v>-50281</v>
      </c>
      <c r="CP102" s="394">
        <f t="shared" si="409"/>
        <v>-9166</v>
      </c>
      <c r="CQ102" s="394">
        <f t="shared" si="409"/>
        <v>-13811</v>
      </c>
      <c r="CR102" s="394">
        <f t="shared" si="409"/>
        <v>-15194</v>
      </c>
      <c r="CS102" s="350"/>
      <c r="CT102" s="63">
        <f>IF(ISERROR(GETPIVOTDATA("VALUE",'CSS WK pvt'!$I$2,"DT_FILE",CT$8,"CD_CO",CT$6,"TRIM_CAT",TRIM(B102),"TRIM_LINE",A100))=TRUE,0,GETPIVOTDATA("VALUE",'CSS WK pvt'!$I$2,"DT_FILE",CT$8,"CD_CO",CT$6,"TRIM_CAT",TRIM(B102),"TRIM_LINE",A100))</f>
        <v>3430</v>
      </c>
    </row>
    <row r="103" spans="1:98" s="37" customFormat="1" x14ac:dyDescent="0.3">
      <c r="A103" s="146"/>
      <c r="B103" s="38" t="s">
        <v>39</v>
      </c>
      <c r="C103" s="96">
        <v>307883.51</v>
      </c>
      <c r="D103" s="97">
        <v>365731.34</v>
      </c>
      <c r="E103" s="97">
        <v>330580.01</v>
      </c>
      <c r="F103" s="34">
        <v>351091.39</v>
      </c>
      <c r="G103" s="97">
        <v>454514.27</v>
      </c>
      <c r="H103" s="97">
        <v>511012.78</v>
      </c>
      <c r="I103" s="97">
        <v>573603.66</v>
      </c>
      <c r="J103" s="97">
        <v>488810.53</v>
      </c>
      <c r="K103" s="97">
        <v>369038.15</v>
      </c>
      <c r="L103" s="98">
        <v>265839.57</v>
      </c>
      <c r="M103" s="97">
        <v>443979.37</v>
      </c>
      <c r="N103" s="97">
        <v>350541.43</v>
      </c>
      <c r="O103" s="97">
        <v>326579.15999999997</v>
      </c>
      <c r="P103" s="97">
        <v>298130.59000000003</v>
      </c>
      <c r="Q103" s="97">
        <v>317433.95</v>
      </c>
      <c r="R103" s="97">
        <v>361213.47</v>
      </c>
      <c r="S103" s="97">
        <v>446352.5</v>
      </c>
      <c r="T103" s="97">
        <v>499889.63</v>
      </c>
      <c r="U103" s="208">
        <v>651621.56999999995</v>
      </c>
      <c r="V103" s="208">
        <v>489561</v>
      </c>
      <c r="W103" s="208">
        <v>651621.56999999995</v>
      </c>
      <c r="X103" s="98">
        <v>294107.8</v>
      </c>
      <c r="Y103" s="208">
        <v>411222</v>
      </c>
      <c r="Z103" s="208">
        <v>416812</v>
      </c>
      <c r="AA103" s="208">
        <v>490626.82</v>
      </c>
      <c r="AB103" s="208">
        <v>416914.67</v>
      </c>
      <c r="AC103" s="208">
        <v>393430.83</v>
      </c>
      <c r="AD103" s="208">
        <v>453907.24</v>
      </c>
      <c r="AE103" s="208">
        <v>565856</v>
      </c>
      <c r="AF103" s="208">
        <v>654197.41</v>
      </c>
      <c r="AG103" s="208">
        <v>720177</v>
      </c>
      <c r="AH103" s="208">
        <v>564830</v>
      </c>
      <c r="AI103" s="208">
        <v>502134</v>
      </c>
      <c r="AJ103" s="98">
        <v>508409</v>
      </c>
      <c r="AK103" s="300">
        <v>404835</v>
      </c>
      <c r="AL103" s="300">
        <v>440027</v>
      </c>
      <c r="AM103" s="300">
        <v>552795</v>
      </c>
      <c r="AN103" s="300">
        <v>453252</v>
      </c>
      <c r="AO103" s="300">
        <v>404942</v>
      </c>
      <c r="AP103" s="300">
        <v>415066</v>
      </c>
      <c r="AQ103" s="63">
        <v>490565</v>
      </c>
      <c r="AR103" s="300">
        <v>745580</v>
      </c>
      <c r="AS103" s="300">
        <v>920246</v>
      </c>
      <c r="AT103" s="300">
        <v>641910</v>
      </c>
      <c r="AU103" s="300">
        <v>34813</v>
      </c>
      <c r="AV103" s="318">
        <v>120746</v>
      </c>
      <c r="AW103" s="300">
        <v>90315</v>
      </c>
      <c r="AX103" s="300">
        <v>58754</v>
      </c>
      <c r="AY103" s="300"/>
      <c r="AZ103" s="300"/>
      <c r="BA103" s="300"/>
      <c r="BB103" s="300"/>
      <c r="BC103" s="63"/>
      <c r="BD103" s="300"/>
      <c r="BE103" s="300"/>
      <c r="BF103" s="300"/>
      <c r="BG103" s="300"/>
      <c r="BH103" s="318"/>
      <c r="BI103" s="34">
        <f t="shared" si="406"/>
        <v>18695.649999999965</v>
      </c>
      <c r="BJ103" s="99">
        <f t="shared" si="406"/>
        <v>-67600.75</v>
      </c>
      <c r="BK103" s="99">
        <f t="shared" si="406"/>
        <v>-13146.059999999998</v>
      </c>
      <c r="BL103" s="99">
        <f t="shared" si="406"/>
        <v>10122.079999999958</v>
      </c>
      <c r="BM103" s="99">
        <f t="shared" si="406"/>
        <v>-8161.7700000000186</v>
      </c>
      <c r="BN103" s="99">
        <f t="shared" si="406"/>
        <v>-11123.150000000023</v>
      </c>
      <c r="BO103" s="99">
        <f t="shared" si="406"/>
        <v>78017.909999999916</v>
      </c>
      <c r="BP103" s="99">
        <f t="shared" si="406"/>
        <v>750.46999999997206</v>
      </c>
      <c r="BQ103" s="99">
        <f t="shared" si="406"/>
        <v>282583.41999999993</v>
      </c>
      <c r="BR103" s="414">
        <f t="shared" si="406"/>
        <v>28268.229999999981</v>
      </c>
      <c r="BS103" s="437">
        <f t="shared" si="407"/>
        <v>-32757.369999999995</v>
      </c>
      <c r="BT103" s="99">
        <f t="shared" si="407"/>
        <v>66270.570000000007</v>
      </c>
      <c r="BU103" s="99">
        <f t="shared" si="407"/>
        <v>164047.66000000003</v>
      </c>
      <c r="BV103" s="99">
        <f t="shared" si="407"/>
        <v>118784.07999999996</v>
      </c>
      <c r="BW103" s="99">
        <f t="shared" si="407"/>
        <v>75996.88</v>
      </c>
      <c r="BX103" s="251">
        <f t="shared" si="407"/>
        <v>92693.770000000019</v>
      </c>
      <c r="BY103" s="251">
        <f t="shared" si="407"/>
        <v>119503.5</v>
      </c>
      <c r="BZ103" s="251">
        <f t="shared" si="407"/>
        <v>154307.78000000003</v>
      </c>
      <c r="CA103" s="264">
        <f t="shared" si="407"/>
        <v>68555.430000000051</v>
      </c>
      <c r="CB103" s="264">
        <f t="shared" si="407"/>
        <v>75269</v>
      </c>
      <c r="CC103" s="264">
        <f t="shared" si="408"/>
        <v>-149487.56999999995</v>
      </c>
      <c r="CD103" s="394">
        <f t="shared" si="408"/>
        <v>214301.2</v>
      </c>
      <c r="CE103" s="363">
        <f t="shared" si="408"/>
        <v>-6387</v>
      </c>
      <c r="CF103" s="264">
        <f t="shared" si="408"/>
        <v>23215</v>
      </c>
      <c r="CG103" s="264">
        <f t="shared" si="408"/>
        <v>62168.179999999993</v>
      </c>
      <c r="CH103" s="264">
        <f t="shared" si="408"/>
        <v>36337.330000000016</v>
      </c>
      <c r="CI103" s="264">
        <f t="shared" si="408"/>
        <v>11511.169999999984</v>
      </c>
      <c r="CJ103" s="264">
        <f t="shared" si="408"/>
        <v>-38841.239999999991</v>
      </c>
      <c r="CK103" s="264">
        <f t="shared" si="408"/>
        <v>-75291</v>
      </c>
      <c r="CL103" s="264">
        <f t="shared" si="408"/>
        <v>91382.589999999967</v>
      </c>
      <c r="CM103" s="264">
        <f t="shared" si="409"/>
        <v>200069</v>
      </c>
      <c r="CN103" s="264">
        <f t="shared" si="409"/>
        <v>77080</v>
      </c>
      <c r="CO103" s="264">
        <f t="shared" si="409"/>
        <v>-467321</v>
      </c>
      <c r="CP103" s="394">
        <f t="shared" si="409"/>
        <v>-387663</v>
      </c>
      <c r="CQ103" s="394">
        <f t="shared" si="409"/>
        <v>-314520</v>
      </c>
      <c r="CR103" s="394">
        <f t="shared" si="409"/>
        <v>-381273</v>
      </c>
      <c r="CS103" s="350"/>
      <c r="CT103" s="63">
        <f>IF(ISERROR(GETPIVOTDATA("VALUE",'CSS WK pvt'!$I$2,"DT_FILE",CT$8,"CD_CO",CT$6,"TRIM_CAT",TRIM(B103),"TRIM_LINE",A100))=TRUE,0,GETPIVOTDATA("VALUE",'CSS WK pvt'!$I$2,"DT_FILE",CT$8,"CD_CO",CT$6,"TRIM_CAT",TRIM(B103),"TRIM_LINE",A100))</f>
        <v>58754</v>
      </c>
    </row>
    <row r="104" spans="1:98" s="37" customFormat="1" x14ac:dyDescent="0.3">
      <c r="A104" s="146"/>
      <c r="B104" s="38" t="s">
        <v>40</v>
      </c>
      <c r="C104" s="96">
        <v>141555.18</v>
      </c>
      <c r="D104" s="97">
        <v>233657.28</v>
      </c>
      <c r="E104" s="97">
        <v>243291.21</v>
      </c>
      <c r="F104" s="34">
        <v>230385.31</v>
      </c>
      <c r="G104" s="97">
        <v>277880.61</v>
      </c>
      <c r="H104" s="97">
        <v>346947.95</v>
      </c>
      <c r="I104" s="97">
        <v>280960.81</v>
      </c>
      <c r="J104" s="97">
        <v>340224.77</v>
      </c>
      <c r="K104" s="97">
        <v>270689.28999999998</v>
      </c>
      <c r="L104" s="98">
        <v>132347.37</v>
      </c>
      <c r="M104" s="97">
        <v>339502.92</v>
      </c>
      <c r="N104" s="97">
        <v>245303.22</v>
      </c>
      <c r="O104" s="97">
        <v>155322.65</v>
      </c>
      <c r="P104" s="97">
        <v>138429.07999999999</v>
      </c>
      <c r="Q104" s="97">
        <v>231484.15</v>
      </c>
      <c r="R104" s="97">
        <v>232097.26</v>
      </c>
      <c r="S104" s="97">
        <v>235031.99</v>
      </c>
      <c r="T104" s="97">
        <v>268993.59000000003</v>
      </c>
      <c r="U104" s="208">
        <v>440070.97</v>
      </c>
      <c r="V104" s="208">
        <v>247795</v>
      </c>
      <c r="W104" s="208">
        <v>440070.97</v>
      </c>
      <c r="X104" s="98">
        <v>155174.29</v>
      </c>
      <c r="Y104" s="208">
        <v>305330</v>
      </c>
      <c r="Z104" s="208">
        <v>250196</v>
      </c>
      <c r="AA104" s="208">
        <v>236065.67</v>
      </c>
      <c r="AB104" s="208">
        <v>213731.88</v>
      </c>
      <c r="AC104" s="208">
        <v>201393.59</v>
      </c>
      <c r="AD104" s="208">
        <v>297954.43</v>
      </c>
      <c r="AE104" s="208">
        <v>307062</v>
      </c>
      <c r="AF104" s="208">
        <v>322164.78000000003</v>
      </c>
      <c r="AG104" s="208">
        <v>374247</v>
      </c>
      <c r="AH104" s="208">
        <v>306204</v>
      </c>
      <c r="AI104" s="208">
        <v>371514</v>
      </c>
      <c r="AJ104" s="98">
        <v>269070</v>
      </c>
      <c r="AK104" s="300">
        <v>311021</v>
      </c>
      <c r="AL104" s="300">
        <v>352575</v>
      </c>
      <c r="AM104" s="300">
        <v>239078</v>
      </c>
      <c r="AN104" s="300">
        <v>250044</v>
      </c>
      <c r="AO104" s="300">
        <v>217913</v>
      </c>
      <c r="AP104" s="300">
        <v>308571</v>
      </c>
      <c r="AQ104" s="63">
        <v>233443</v>
      </c>
      <c r="AR104" s="300">
        <v>399876</v>
      </c>
      <c r="AS104" s="300">
        <v>407062</v>
      </c>
      <c r="AT104" s="300">
        <v>456487</v>
      </c>
      <c r="AU104" s="300">
        <v>15010</v>
      </c>
      <c r="AV104" s="318">
        <v>64608</v>
      </c>
      <c r="AW104" s="300">
        <v>21932</v>
      </c>
      <c r="AX104" s="300">
        <v>52973</v>
      </c>
      <c r="AY104" s="300"/>
      <c r="AZ104" s="300"/>
      <c r="BA104" s="300"/>
      <c r="BB104" s="300"/>
      <c r="BC104" s="63"/>
      <c r="BD104" s="300"/>
      <c r="BE104" s="300"/>
      <c r="BF104" s="300"/>
      <c r="BG104" s="300"/>
      <c r="BH104" s="318"/>
      <c r="BI104" s="34">
        <f t="shared" si="406"/>
        <v>13767.470000000001</v>
      </c>
      <c r="BJ104" s="99">
        <f t="shared" si="406"/>
        <v>-95228.200000000012</v>
      </c>
      <c r="BK104" s="99">
        <f t="shared" si="406"/>
        <v>-11807.059999999998</v>
      </c>
      <c r="BL104" s="99">
        <f t="shared" si="406"/>
        <v>1711.9500000000116</v>
      </c>
      <c r="BM104" s="99">
        <f t="shared" si="406"/>
        <v>-42848.619999999995</v>
      </c>
      <c r="BN104" s="99">
        <f t="shared" si="406"/>
        <v>-77954.359999999986</v>
      </c>
      <c r="BO104" s="99">
        <f t="shared" si="406"/>
        <v>159110.15999999997</v>
      </c>
      <c r="BP104" s="99">
        <f t="shared" si="406"/>
        <v>-92429.770000000019</v>
      </c>
      <c r="BQ104" s="99">
        <f t="shared" si="406"/>
        <v>169381.68</v>
      </c>
      <c r="BR104" s="414">
        <f t="shared" si="406"/>
        <v>22826.920000000013</v>
      </c>
      <c r="BS104" s="437">
        <f t="shared" si="407"/>
        <v>-34172.919999999984</v>
      </c>
      <c r="BT104" s="99">
        <f t="shared" si="407"/>
        <v>4892.7799999999988</v>
      </c>
      <c r="BU104" s="99">
        <f t="shared" si="407"/>
        <v>80743.020000000019</v>
      </c>
      <c r="BV104" s="99">
        <f t="shared" si="407"/>
        <v>75302.800000000017</v>
      </c>
      <c r="BW104" s="99">
        <f t="shared" si="407"/>
        <v>-30090.559999999998</v>
      </c>
      <c r="BX104" s="251">
        <f t="shared" si="407"/>
        <v>65857.169999999984</v>
      </c>
      <c r="BY104" s="251">
        <f t="shared" si="407"/>
        <v>72030.010000000009</v>
      </c>
      <c r="BZ104" s="251">
        <f t="shared" si="407"/>
        <v>53171.19</v>
      </c>
      <c r="CA104" s="264">
        <f t="shared" si="407"/>
        <v>-65823.969999999972</v>
      </c>
      <c r="CB104" s="264">
        <f t="shared" si="407"/>
        <v>58409</v>
      </c>
      <c r="CC104" s="264">
        <f t="shared" si="408"/>
        <v>-68556.969999999972</v>
      </c>
      <c r="CD104" s="394">
        <f t="shared" si="408"/>
        <v>113895.70999999999</v>
      </c>
      <c r="CE104" s="363">
        <f t="shared" si="408"/>
        <v>5691</v>
      </c>
      <c r="CF104" s="264">
        <f t="shared" si="408"/>
        <v>102379</v>
      </c>
      <c r="CG104" s="264">
        <f t="shared" si="408"/>
        <v>3012.3299999999872</v>
      </c>
      <c r="CH104" s="264">
        <f t="shared" si="408"/>
        <v>36312.119999999995</v>
      </c>
      <c r="CI104" s="264">
        <f t="shared" si="408"/>
        <v>16519.410000000003</v>
      </c>
      <c r="CJ104" s="264">
        <f t="shared" si="408"/>
        <v>10616.570000000007</v>
      </c>
      <c r="CK104" s="264">
        <f t="shared" si="408"/>
        <v>-73619</v>
      </c>
      <c r="CL104" s="264">
        <f t="shared" si="408"/>
        <v>77711.219999999972</v>
      </c>
      <c r="CM104" s="264">
        <f t="shared" si="409"/>
        <v>32815</v>
      </c>
      <c r="CN104" s="264">
        <f t="shared" si="409"/>
        <v>150283</v>
      </c>
      <c r="CO104" s="264">
        <f t="shared" si="409"/>
        <v>-356504</v>
      </c>
      <c r="CP104" s="394">
        <f t="shared" si="409"/>
        <v>-204462</v>
      </c>
      <c r="CQ104" s="394">
        <f t="shared" si="409"/>
        <v>-289089</v>
      </c>
      <c r="CR104" s="394">
        <f t="shared" si="409"/>
        <v>-299602</v>
      </c>
      <c r="CS104" s="350"/>
      <c r="CT104" s="63">
        <f>IF(ISERROR(GETPIVOTDATA("VALUE",'CSS WK pvt'!$I$2,"DT_FILE",CT$8,"CD_CO",CT$6,"TRIM_CAT",TRIM(B104),"TRIM_LINE",A100))=TRUE,0,GETPIVOTDATA("VALUE",'CSS WK pvt'!$I$2,"DT_FILE",CT$8,"CD_CO",CT$6,"TRIM_CAT",TRIM(B104),"TRIM_LINE",A100))</f>
        <v>52973</v>
      </c>
    </row>
    <row r="105" spans="1:98" s="37" customFormat="1" x14ac:dyDescent="0.3">
      <c r="A105" s="146"/>
      <c r="B105" s="38" t="s">
        <v>41</v>
      </c>
      <c r="C105" s="96">
        <v>135616.41</v>
      </c>
      <c r="D105" s="97">
        <v>163867.32</v>
      </c>
      <c r="E105" s="97">
        <v>130816.56</v>
      </c>
      <c r="F105" s="34">
        <v>172463.82</v>
      </c>
      <c r="G105" s="97">
        <v>222150.61</v>
      </c>
      <c r="H105" s="97">
        <v>207858.91</v>
      </c>
      <c r="I105" s="97">
        <v>260371.20000000001</v>
      </c>
      <c r="J105" s="97">
        <v>198609.54</v>
      </c>
      <c r="K105" s="97">
        <v>208002.35</v>
      </c>
      <c r="L105" s="98">
        <v>132519.76</v>
      </c>
      <c r="M105" s="97">
        <v>194699.68</v>
      </c>
      <c r="N105" s="97">
        <v>83122.13</v>
      </c>
      <c r="O105" s="97">
        <v>261700.89</v>
      </c>
      <c r="P105" s="97">
        <v>130069.48</v>
      </c>
      <c r="Q105" s="97">
        <v>152987.25</v>
      </c>
      <c r="R105" s="97">
        <v>139881.79999999999</v>
      </c>
      <c r="S105" s="97">
        <v>260983.63</v>
      </c>
      <c r="T105" s="97">
        <v>208703.03</v>
      </c>
      <c r="U105" s="208">
        <v>254677.55</v>
      </c>
      <c r="V105" s="208">
        <v>214366</v>
      </c>
      <c r="W105" s="208">
        <v>254677.55</v>
      </c>
      <c r="X105" s="98">
        <v>128940.82</v>
      </c>
      <c r="Y105" s="208">
        <v>235857</v>
      </c>
      <c r="Z105" s="208">
        <v>92903</v>
      </c>
      <c r="AA105" s="208">
        <v>202448.72</v>
      </c>
      <c r="AB105" s="208">
        <v>193711.78</v>
      </c>
      <c r="AC105" s="208">
        <v>111373.68</v>
      </c>
      <c r="AD105" s="208">
        <v>217492.75</v>
      </c>
      <c r="AE105" s="208">
        <v>99970</v>
      </c>
      <c r="AF105" s="208">
        <v>267433.3</v>
      </c>
      <c r="AG105" s="208">
        <v>246704</v>
      </c>
      <c r="AH105" s="208">
        <v>97621</v>
      </c>
      <c r="AI105" s="208">
        <v>244062</v>
      </c>
      <c r="AJ105" s="98">
        <v>140546</v>
      </c>
      <c r="AK105" s="300">
        <v>55295</v>
      </c>
      <c r="AL105" s="300">
        <v>272755</v>
      </c>
      <c r="AM105" s="300">
        <v>192193</v>
      </c>
      <c r="AN105" s="300">
        <v>148303</v>
      </c>
      <c r="AO105" s="300">
        <v>275633</v>
      </c>
      <c r="AP105" s="300">
        <v>232655</v>
      </c>
      <c r="AQ105" s="63">
        <v>110841</v>
      </c>
      <c r="AR105" s="300">
        <v>225110</v>
      </c>
      <c r="AS105" s="300">
        <v>211540</v>
      </c>
      <c r="AT105" s="300">
        <v>178057</v>
      </c>
      <c r="AU105" s="300">
        <v>18332</v>
      </c>
      <c r="AV105" s="318">
        <v>114964</v>
      </c>
      <c r="AW105" s="300">
        <v>0</v>
      </c>
      <c r="AX105" s="300">
        <v>47505</v>
      </c>
      <c r="AY105" s="300"/>
      <c r="AZ105" s="300"/>
      <c r="BA105" s="300"/>
      <c r="BB105" s="300"/>
      <c r="BC105" s="63"/>
      <c r="BD105" s="300"/>
      <c r="BE105" s="300"/>
      <c r="BF105" s="300"/>
      <c r="BG105" s="300"/>
      <c r="BH105" s="318"/>
      <c r="BI105" s="34">
        <f t="shared" si="406"/>
        <v>126084.48000000001</v>
      </c>
      <c r="BJ105" s="99">
        <f t="shared" si="406"/>
        <v>-33797.840000000011</v>
      </c>
      <c r="BK105" s="99">
        <f t="shared" si="406"/>
        <v>22170.690000000002</v>
      </c>
      <c r="BL105" s="99">
        <f t="shared" si="406"/>
        <v>-32582.020000000019</v>
      </c>
      <c r="BM105" s="99">
        <f t="shared" si="406"/>
        <v>38833.020000000019</v>
      </c>
      <c r="BN105" s="99">
        <f t="shared" si="406"/>
        <v>844.11999999999534</v>
      </c>
      <c r="BO105" s="99">
        <f t="shared" si="406"/>
        <v>-5693.6500000000233</v>
      </c>
      <c r="BP105" s="99">
        <f t="shared" si="406"/>
        <v>15756.459999999992</v>
      </c>
      <c r="BQ105" s="99">
        <f t="shared" si="406"/>
        <v>46675.199999999983</v>
      </c>
      <c r="BR105" s="414">
        <f t="shared" si="406"/>
        <v>-3578.9400000000023</v>
      </c>
      <c r="BS105" s="437">
        <f t="shared" si="407"/>
        <v>41157.320000000007</v>
      </c>
      <c r="BT105" s="99">
        <f t="shared" si="407"/>
        <v>9780.8699999999953</v>
      </c>
      <c r="BU105" s="99">
        <f t="shared" si="407"/>
        <v>-59252.170000000013</v>
      </c>
      <c r="BV105" s="99">
        <f t="shared" si="407"/>
        <v>63642.3</v>
      </c>
      <c r="BW105" s="99">
        <f t="shared" si="407"/>
        <v>-41613.570000000007</v>
      </c>
      <c r="BX105" s="251">
        <f t="shared" si="407"/>
        <v>77610.950000000012</v>
      </c>
      <c r="BY105" s="251">
        <f t="shared" si="407"/>
        <v>-161013.63</v>
      </c>
      <c r="BZ105" s="251">
        <f t="shared" si="407"/>
        <v>58730.26999999999</v>
      </c>
      <c r="CA105" s="264">
        <f t="shared" si="407"/>
        <v>-7973.5499999999884</v>
      </c>
      <c r="CB105" s="264">
        <f t="shared" si="407"/>
        <v>-116745</v>
      </c>
      <c r="CC105" s="264">
        <f t="shared" si="408"/>
        <v>-10615.549999999988</v>
      </c>
      <c r="CD105" s="394">
        <f t="shared" si="408"/>
        <v>11605.179999999993</v>
      </c>
      <c r="CE105" s="363">
        <f t="shared" si="408"/>
        <v>-180562</v>
      </c>
      <c r="CF105" s="264">
        <f t="shared" si="408"/>
        <v>179852</v>
      </c>
      <c r="CG105" s="264">
        <f t="shared" si="408"/>
        <v>-10255.720000000001</v>
      </c>
      <c r="CH105" s="264">
        <f t="shared" si="408"/>
        <v>-45408.78</v>
      </c>
      <c r="CI105" s="264">
        <f t="shared" si="408"/>
        <v>164259.32</v>
      </c>
      <c r="CJ105" s="264">
        <f t="shared" si="408"/>
        <v>15162.25</v>
      </c>
      <c r="CK105" s="264">
        <f t="shared" si="408"/>
        <v>10871</v>
      </c>
      <c r="CL105" s="264">
        <f t="shared" si="408"/>
        <v>-42323.299999999988</v>
      </c>
      <c r="CM105" s="264">
        <f t="shared" si="409"/>
        <v>-35164</v>
      </c>
      <c r="CN105" s="264">
        <f t="shared" si="409"/>
        <v>80436</v>
      </c>
      <c r="CO105" s="264">
        <f t="shared" si="409"/>
        <v>-225730</v>
      </c>
      <c r="CP105" s="394">
        <f t="shared" si="409"/>
        <v>-25582</v>
      </c>
      <c r="CQ105" s="394">
        <f t="shared" si="409"/>
        <v>-55295</v>
      </c>
      <c r="CR105" s="394">
        <f t="shared" si="409"/>
        <v>-225250</v>
      </c>
      <c r="CS105" s="350"/>
      <c r="CT105" s="63">
        <f>IF(ISERROR(GETPIVOTDATA("VALUE",'CSS WK pvt'!$I$2,"DT_FILE",CT$8,"CD_CO",CT$6,"TRIM_CAT",TRIM(B105),"TRIM_LINE",A100))=TRUE,0,GETPIVOTDATA("VALUE",'CSS WK pvt'!$I$2,"DT_FILE",CT$8,"CD_CO",CT$6,"TRIM_CAT",TRIM(B105),"TRIM_LINE",A100))</f>
        <v>47505</v>
      </c>
    </row>
    <row r="106" spans="1:98" s="130" customFormat="1" x14ac:dyDescent="0.3">
      <c r="A106" s="147"/>
      <c r="B106" s="38" t="s">
        <v>42</v>
      </c>
      <c r="C106" s="131">
        <f>SUM(C101:C105)</f>
        <v>2292913.14</v>
      </c>
      <c r="D106" s="132">
        <f t="shared" ref="D106:AF106" si="410">SUM(D101:D105)</f>
        <v>2470200.59</v>
      </c>
      <c r="E106" s="132">
        <f t="shared" si="410"/>
        <v>2326768.44</v>
      </c>
      <c r="F106" s="133">
        <f t="shared" si="410"/>
        <v>2298113.27</v>
      </c>
      <c r="G106" s="132">
        <f t="shared" si="410"/>
        <v>2941764.9699999997</v>
      </c>
      <c r="H106" s="132">
        <f t="shared" si="410"/>
        <v>4153885.4000000004</v>
      </c>
      <c r="I106" s="132">
        <f t="shared" si="410"/>
        <v>4102854.9600000004</v>
      </c>
      <c r="J106" s="132">
        <f t="shared" si="410"/>
        <v>3356314.06</v>
      </c>
      <c r="K106" s="132">
        <f t="shared" si="410"/>
        <v>2400050.3600000003</v>
      </c>
      <c r="L106" s="134">
        <f t="shared" si="410"/>
        <v>2157399.9000000004</v>
      </c>
      <c r="M106" s="132">
        <f t="shared" si="410"/>
        <v>3066606.46</v>
      </c>
      <c r="N106" s="132">
        <f t="shared" si="410"/>
        <v>2613371.65</v>
      </c>
      <c r="O106" s="132">
        <f t="shared" si="410"/>
        <v>2578747.7400000002</v>
      </c>
      <c r="P106" s="132">
        <f t="shared" si="410"/>
        <v>2245194.83</v>
      </c>
      <c r="Q106" s="132">
        <f t="shared" si="410"/>
        <v>2430557.59</v>
      </c>
      <c r="R106" s="132">
        <f t="shared" si="410"/>
        <v>2569760.16</v>
      </c>
      <c r="S106" s="132">
        <f t="shared" si="410"/>
        <v>3452763.41</v>
      </c>
      <c r="T106" s="132">
        <f t="shared" si="410"/>
        <v>4326547.91</v>
      </c>
      <c r="U106" s="132">
        <f t="shared" si="410"/>
        <v>5246256.68</v>
      </c>
      <c r="V106" s="132">
        <f t="shared" si="410"/>
        <v>3737711</v>
      </c>
      <c r="W106" s="132">
        <f t="shared" si="410"/>
        <v>5246256.68</v>
      </c>
      <c r="X106" s="134">
        <f t="shared" si="410"/>
        <v>2432332.9899999998</v>
      </c>
      <c r="Y106" s="132">
        <f t="shared" si="410"/>
        <v>3124203</v>
      </c>
      <c r="Z106" s="132">
        <f t="shared" si="410"/>
        <v>3083171</v>
      </c>
      <c r="AA106" s="132">
        <f t="shared" si="410"/>
        <v>3468051.57</v>
      </c>
      <c r="AB106" s="132">
        <f t="shared" si="410"/>
        <v>3027501.1999999997</v>
      </c>
      <c r="AC106" s="132">
        <f t="shared" si="410"/>
        <v>2716380.07</v>
      </c>
      <c r="AD106" s="132">
        <f t="shared" si="410"/>
        <v>3087143.3300000005</v>
      </c>
      <c r="AE106" s="132">
        <f t="shared" si="410"/>
        <v>3808823</v>
      </c>
      <c r="AF106" s="132">
        <f t="shared" si="410"/>
        <v>5211222.8600000003</v>
      </c>
      <c r="AG106" s="284">
        <v>5305667</v>
      </c>
      <c r="AH106" s="284">
        <v>4140549</v>
      </c>
      <c r="AI106" s="284">
        <v>3535199</v>
      </c>
      <c r="AJ106" s="134">
        <v>3046000</v>
      </c>
      <c r="AK106" s="301">
        <v>2966989</v>
      </c>
      <c r="AL106" s="301">
        <v>3572984</v>
      </c>
      <c r="AM106" s="301">
        <v>3645160</v>
      </c>
      <c r="AN106" s="301">
        <v>3032985</v>
      </c>
      <c r="AO106" s="301">
        <v>2946877</v>
      </c>
      <c r="AP106" s="301">
        <v>3046218</v>
      </c>
      <c r="AQ106" s="44">
        <v>3522428</v>
      </c>
      <c r="AR106" s="301">
        <v>5366896</v>
      </c>
      <c r="AS106" s="301">
        <v>5842034</v>
      </c>
      <c r="AT106" s="301">
        <v>4364240</v>
      </c>
      <c r="AU106" s="301">
        <v>270761</v>
      </c>
      <c r="AV106" s="319">
        <v>917871</v>
      </c>
      <c r="AW106" s="301">
        <v>487386</v>
      </c>
      <c r="AX106" s="301">
        <v>442333</v>
      </c>
      <c r="AY106" s="301"/>
      <c r="AZ106" s="301"/>
      <c r="BA106" s="301"/>
      <c r="BB106" s="301"/>
      <c r="BC106" s="44"/>
      <c r="BD106" s="301"/>
      <c r="BE106" s="301"/>
      <c r="BF106" s="301"/>
      <c r="BG106" s="301"/>
      <c r="BH106" s="319"/>
      <c r="BI106" s="133">
        <f t="shared" si="360"/>
        <v>285834.59999999998</v>
      </c>
      <c r="BJ106" s="135">
        <f t="shared" ref="BJ106:BL106" si="411">SUM(BJ101:BJ105)</f>
        <v>-225005.75999999983</v>
      </c>
      <c r="BK106" s="135">
        <f t="shared" si="411"/>
        <v>103789.15000000002</v>
      </c>
      <c r="BL106" s="135">
        <f t="shared" si="411"/>
        <v>271646.88999999996</v>
      </c>
      <c r="BM106" s="135">
        <f t="shared" ref="BM106" si="412">SUM(BM101:BM105)</f>
        <v>510998.44000000018</v>
      </c>
      <c r="BN106" s="135">
        <f t="shared" ref="BN106:BV106" si="413">SUM(BN101:BN105)</f>
        <v>172662.51000000033</v>
      </c>
      <c r="BO106" s="135">
        <f t="shared" si="413"/>
        <v>1143401.7200000002</v>
      </c>
      <c r="BP106" s="135">
        <f t="shared" si="413"/>
        <v>381396.94000000006</v>
      </c>
      <c r="BQ106" s="135">
        <f t="shared" si="413"/>
        <v>2846206.3200000003</v>
      </c>
      <c r="BR106" s="415">
        <f t="shared" si="413"/>
        <v>274933.08999999991</v>
      </c>
      <c r="BS106" s="438">
        <f t="shared" si="413"/>
        <v>57596.540000000066</v>
      </c>
      <c r="BT106" s="135">
        <f t="shared" si="413"/>
        <v>469799.35</v>
      </c>
      <c r="BU106" s="135">
        <f t="shared" si="413"/>
        <v>889303.83000000007</v>
      </c>
      <c r="BV106" s="135">
        <f t="shared" si="413"/>
        <v>782306.37000000011</v>
      </c>
      <c r="BW106" s="135">
        <f t="shared" ref="BW106:BX106" si="414">SUM(BW101:BW105)</f>
        <v>285822.48000000004</v>
      </c>
      <c r="BX106" s="252">
        <f t="shared" si="414"/>
        <v>517383.16999999993</v>
      </c>
      <c r="BY106" s="252">
        <f t="shared" ref="BY106" si="415">SUM(BY101:BY105)</f>
        <v>356059.58999999979</v>
      </c>
      <c r="BZ106" s="252">
        <f t="shared" ref="BZ106:CA106" si="416">SUM(BZ101:BZ105)</f>
        <v>884674.94999999972</v>
      </c>
      <c r="CA106" s="277">
        <f t="shared" si="416"/>
        <v>59410.319999999949</v>
      </c>
      <c r="CB106" s="277">
        <f t="shared" ref="CB106:CC106" si="417">SUM(CB101:CB105)</f>
        <v>402838</v>
      </c>
      <c r="CC106" s="277">
        <f t="shared" si="417"/>
        <v>-1711057.6800000002</v>
      </c>
      <c r="CD106" s="395">
        <f t="shared" ref="CD106:CE106" si="418">SUM(CD101:CD105)</f>
        <v>613667.01</v>
      </c>
      <c r="CE106" s="364">
        <f t="shared" si="418"/>
        <v>-157214</v>
      </c>
      <c r="CF106" s="277">
        <f t="shared" ref="CF106" si="419">SUM(CF101:CF105)</f>
        <v>489813</v>
      </c>
      <c r="CG106" s="277">
        <f t="shared" ref="CG106" si="420">SUM(CG101:CG105)</f>
        <v>177108.42999999993</v>
      </c>
      <c r="CH106" s="277">
        <f t="shared" ref="CH106" si="421">SUM(CH101:CH105)</f>
        <v>5483.7999999998428</v>
      </c>
      <c r="CI106" s="277">
        <f t="shared" ref="CI106" si="422">SUM(CI101:CI105)</f>
        <v>230496.93000000005</v>
      </c>
      <c r="CJ106" s="277">
        <f t="shared" ref="CJ106" si="423">SUM(CJ101:CJ105)</f>
        <v>-40925.329999999914</v>
      </c>
      <c r="CK106" s="277">
        <f t="shared" ref="CK106" si="424">SUM(CK101:CK105)</f>
        <v>-286395</v>
      </c>
      <c r="CL106" s="277">
        <f t="shared" ref="CL106" si="425">SUM(CL101:CL105)</f>
        <v>155673.14000000001</v>
      </c>
      <c r="CM106" s="277">
        <f t="shared" ref="CM106" si="426">SUM(CM101:CM105)</f>
        <v>536367</v>
      </c>
      <c r="CN106" s="277">
        <f t="shared" ref="CN106" si="427">SUM(CN101:CN105)</f>
        <v>223691</v>
      </c>
      <c r="CO106" s="277">
        <f t="shared" ref="CO106" si="428">SUM(CO101:CO105)</f>
        <v>-3264438</v>
      </c>
      <c r="CP106" s="395">
        <f t="shared" ref="CP106" si="429">SUM(CP101:CP105)</f>
        <v>-2128129</v>
      </c>
      <c r="CQ106" s="395">
        <f t="shared" ref="CQ106:CR106" si="430">SUM(CQ101:CQ105)</f>
        <v>-2479603</v>
      </c>
      <c r="CR106" s="395">
        <f t="shared" si="430"/>
        <v>-3130651</v>
      </c>
      <c r="CS106" s="351"/>
      <c r="CT106" s="44">
        <f t="shared" si="360"/>
        <v>442333</v>
      </c>
    </row>
    <row r="107" spans="1:98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202"/>
      <c r="V107" s="202"/>
      <c r="W107" s="202"/>
      <c r="X107" s="88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88"/>
      <c r="AK107" s="295"/>
      <c r="AL107" s="295"/>
      <c r="AM107" s="295"/>
      <c r="AN107" s="295"/>
      <c r="AO107" s="295"/>
      <c r="AP107" s="295"/>
      <c r="AQ107" s="89"/>
      <c r="AR107" s="295"/>
      <c r="AS107" s="295"/>
      <c r="AT107" s="295"/>
      <c r="AU107" s="295"/>
      <c r="AV107" s="312"/>
      <c r="AW107" s="295"/>
      <c r="AX107" s="295"/>
      <c r="AY107" s="295"/>
      <c r="AZ107" s="295"/>
      <c r="BA107" s="295"/>
      <c r="BB107" s="295"/>
      <c r="BC107" s="89"/>
      <c r="BD107" s="295"/>
      <c r="BE107" s="295"/>
      <c r="BF107" s="295"/>
      <c r="BG107" s="295"/>
      <c r="BH107" s="312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8"/>
      <c r="BS107" s="431"/>
      <c r="BT107" s="90"/>
      <c r="BU107" s="90"/>
      <c r="BV107" s="90"/>
      <c r="BW107" s="90"/>
      <c r="BX107" s="245"/>
      <c r="BY107" s="245"/>
      <c r="BZ107" s="245"/>
      <c r="CA107" s="271"/>
      <c r="CB107" s="271"/>
      <c r="CC107" s="271"/>
      <c r="CD107" s="388"/>
      <c r="CE107" s="357"/>
      <c r="CF107" s="271"/>
      <c r="CG107" s="271"/>
      <c r="CH107" s="271"/>
      <c r="CI107" s="271"/>
      <c r="CJ107" s="271"/>
      <c r="CK107" s="271"/>
      <c r="CL107" s="271"/>
      <c r="CM107" s="271"/>
      <c r="CN107" s="271"/>
      <c r="CO107" s="271"/>
      <c r="CP107" s="388"/>
      <c r="CQ107" s="388"/>
      <c r="CR107" s="388"/>
      <c r="CS107" s="348"/>
      <c r="CT107" s="89"/>
    </row>
    <row r="108" spans="1:98" s="58" customFormat="1" x14ac:dyDescent="0.3">
      <c r="A108" s="146"/>
      <c r="B108" s="59" t="s">
        <v>37</v>
      </c>
      <c r="C108" s="101">
        <v>10613</v>
      </c>
      <c r="D108" s="102">
        <v>11257</v>
      </c>
      <c r="E108" s="102">
        <v>11629</v>
      </c>
      <c r="F108" s="33">
        <v>10705</v>
      </c>
      <c r="G108" s="102">
        <v>11358</v>
      </c>
      <c r="H108" s="102">
        <v>11536</v>
      </c>
      <c r="I108" s="102">
        <v>10763</v>
      </c>
      <c r="J108" s="102">
        <v>12500</v>
      </c>
      <c r="K108" s="102">
        <v>10712</v>
      </c>
      <c r="L108" s="103">
        <v>10994</v>
      </c>
      <c r="M108" s="102">
        <v>12586</v>
      </c>
      <c r="N108" s="102">
        <v>12028</v>
      </c>
      <c r="O108" s="102">
        <v>11694</v>
      </c>
      <c r="P108" s="102">
        <v>11369</v>
      </c>
      <c r="Q108" s="102">
        <v>11298</v>
      </c>
      <c r="R108" s="102">
        <v>12082</v>
      </c>
      <c r="S108" s="102">
        <v>12299</v>
      </c>
      <c r="T108" s="102">
        <v>11329</v>
      </c>
      <c r="U108" s="209">
        <v>12574</v>
      </c>
      <c r="V108" s="209">
        <v>11745</v>
      </c>
      <c r="W108" s="209">
        <v>12574</v>
      </c>
      <c r="X108" s="103">
        <v>10733</v>
      </c>
      <c r="Y108" s="209">
        <v>11408</v>
      </c>
      <c r="Z108" s="209">
        <v>11362</v>
      </c>
      <c r="AA108" s="209">
        <v>12708</v>
      </c>
      <c r="AB108" s="209">
        <v>11633</v>
      </c>
      <c r="AC108" s="209">
        <v>11553</v>
      </c>
      <c r="AD108" s="209">
        <v>12164</v>
      </c>
      <c r="AE108" s="209">
        <v>12071</v>
      </c>
      <c r="AF108" s="209">
        <v>12050</v>
      </c>
      <c r="AG108" s="209">
        <v>11576</v>
      </c>
      <c r="AH108" s="209">
        <v>12601</v>
      </c>
      <c r="AI108" s="209">
        <v>11918</v>
      </c>
      <c r="AJ108" s="103">
        <v>12180</v>
      </c>
      <c r="AK108" s="302">
        <v>11596</v>
      </c>
      <c r="AL108" s="302">
        <v>11714</v>
      </c>
      <c r="AM108" s="302">
        <v>12516</v>
      </c>
      <c r="AN108" s="302">
        <v>11726</v>
      </c>
      <c r="AO108" s="302">
        <v>11836</v>
      </c>
      <c r="AP108" s="302">
        <v>11747</v>
      </c>
      <c r="AQ108" s="63">
        <v>11765</v>
      </c>
      <c r="AR108" s="302">
        <v>12783</v>
      </c>
      <c r="AS108" s="302">
        <v>11891</v>
      </c>
      <c r="AT108" s="302">
        <v>11859</v>
      </c>
      <c r="AU108" s="302">
        <v>1298</v>
      </c>
      <c r="AV108" s="320">
        <v>2925</v>
      </c>
      <c r="AW108" s="302">
        <v>1711</v>
      </c>
      <c r="AX108" s="302">
        <v>1647</v>
      </c>
      <c r="AY108" s="302"/>
      <c r="AZ108" s="302"/>
      <c r="BA108" s="302"/>
      <c r="BB108" s="302"/>
      <c r="BC108" s="63"/>
      <c r="BD108" s="302"/>
      <c r="BE108" s="302"/>
      <c r="BF108" s="302"/>
      <c r="BG108" s="302"/>
      <c r="BH108" s="320"/>
      <c r="BI108" s="33">
        <f t="shared" ref="BI108:BR112" si="431">O108-C108</f>
        <v>1081</v>
      </c>
      <c r="BJ108" s="104">
        <f t="shared" si="431"/>
        <v>112</v>
      </c>
      <c r="BK108" s="104">
        <f t="shared" si="431"/>
        <v>-331</v>
      </c>
      <c r="BL108" s="104">
        <f t="shared" si="431"/>
        <v>1377</v>
      </c>
      <c r="BM108" s="104">
        <f t="shared" si="431"/>
        <v>941</v>
      </c>
      <c r="BN108" s="104">
        <f t="shared" si="431"/>
        <v>-207</v>
      </c>
      <c r="BO108" s="104">
        <f t="shared" si="431"/>
        <v>1811</v>
      </c>
      <c r="BP108" s="104">
        <f t="shared" si="431"/>
        <v>-755</v>
      </c>
      <c r="BQ108" s="104">
        <f t="shared" si="431"/>
        <v>1862</v>
      </c>
      <c r="BR108" s="416">
        <f t="shared" si="431"/>
        <v>-261</v>
      </c>
      <c r="BS108" s="439">
        <f t="shared" ref="BS108:CB112" si="432">Y108-M108</f>
        <v>-1178</v>
      </c>
      <c r="BT108" s="104">
        <f t="shared" si="432"/>
        <v>-666</v>
      </c>
      <c r="BU108" s="104">
        <f t="shared" si="432"/>
        <v>1014</v>
      </c>
      <c r="BV108" s="104">
        <f t="shared" si="432"/>
        <v>264</v>
      </c>
      <c r="BW108" s="104">
        <f t="shared" si="432"/>
        <v>255</v>
      </c>
      <c r="BX108" s="253">
        <f t="shared" si="432"/>
        <v>82</v>
      </c>
      <c r="BY108" s="253">
        <f t="shared" si="432"/>
        <v>-228</v>
      </c>
      <c r="BZ108" s="253">
        <f t="shared" si="432"/>
        <v>721</v>
      </c>
      <c r="CA108" s="278">
        <f t="shared" si="432"/>
        <v>-998</v>
      </c>
      <c r="CB108" s="278">
        <f t="shared" si="432"/>
        <v>856</v>
      </c>
      <c r="CC108" s="278">
        <f t="shared" ref="CC108:CL112" si="433">AI108-W108</f>
        <v>-656</v>
      </c>
      <c r="CD108" s="396">
        <f t="shared" si="433"/>
        <v>1447</v>
      </c>
      <c r="CE108" s="365">
        <f t="shared" si="433"/>
        <v>188</v>
      </c>
      <c r="CF108" s="278">
        <f t="shared" si="433"/>
        <v>352</v>
      </c>
      <c r="CG108" s="278">
        <f t="shared" si="433"/>
        <v>-192</v>
      </c>
      <c r="CH108" s="278">
        <f t="shared" si="433"/>
        <v>93</v>
      </c>
      <c r="CI108" s="278">
        <f t="shared" si="433"/>
        <v>283</v>
      </c>
      <c r="CJ108" s="278">
        <f t="shared" si="433"/>
        <v>-417</v>
      </c>
      <c r="CK108" s="278">
        <f t="shared" si="433"/>
        <v>-306</v>
      </c>
      <c r="CL108" s="278">
        <f t="shared" si="433"/>
        <v>733</v>
      </c>
      <c r="CM108" s="278">
        <f t="shared" ref="CM108:CR112" si="434">AS108-AG108</f>
        <v>315</v>
      </c>
      <c r="CN108" s="278">
        <f t="shared" si="434"/>
        <v>-742</v>
      </c>
      <c r="CO108" s="278">
        <f t="shared" si="434"/>
        <v>-10620</v>
      </c>
      <c r="CP108" s="396">
        <f t="shared" si="434"/>
        <v>-9255</v>
      </c>
      <c r="CQ108" s="396">
        <f t="shared" si="434"/>
        <v>-9885</v>
      </c>
      <c r="CR108" s="396">
        <f t="shared" si="434"/>
        <v>-10067</v>
      </c>
      <c r="CS108" s="348"/>
      <c r="CT108" s="63">
        <f>IF(ISERROR(GETPIVOTDATA("VALUE",'CSS WK pvt'!$I$2,"DT_FILE",CT$8,"CD_CO",CT$6,"TRIM_CAT",TRIM(B108),"TRIM_LINE",A107))=TRUE,0,GETPIVOTDATA("VALUE",'CSS WK pvt'!$I$2,"DT_FILE",CT$8,"CD_CO",CT$6,"TRIM_CAT",TRIM(B108),"TRIM_LINE",A107))</f>
        <v>1647</v>
      </c>
    </row>
    <row r="109" spans="1:98" s="58" customFormat="1" x14ac:dyDescent="0.3">
      <c r="A109" s="146"/>
      <c r="B109" s="59" t="s">
        <v>38</v>
      </c>
      <c r="C109" s="101">
        <v>125</v>
      </c>
      <c r="D109" s="102">
        <v>124</v>
      </c>
      <c r="E109" s="102">
        <v>152</v>
      </c>
      <c r="F109" s="33">
        <v>115</v>
      </c>
      <c r="G109" s="102">
        <v>127</v>
      </c>
      <c r="H109" s="102">
        <v>122</v>
      </c>
      <c r="I109" s="102">
        <v>122</v>
      </c>
      <c r="J109" s="102">
        <v>145</v>
      </c>
      <c r="K109" s="102">
        <v>97</v>
      </c>
      <c r="L109" s="103">
        <v>135</v>
      </c>
      <c r="M109" s="102">
        <v>162</v>
      </c>
      <c r="N109" s="102">
        <v>155</v>
      </c>
      <c r="O109" s="102">
        <v>130</v>
      </c>
      <c r="P109" s="102">
        <v>145</v>
      </c>
      <c r="Q109" s="102">
        <v>136</v>
      </c>
      <c r="R109" s="102">
        <v>128</v>
      </c>
      <c r="S109" s="102">
        <v>148</v>
      </c>
      <c r="T109" s="102">
        <v>142</v>
      </c>
      <c r="U109" s="209">
        <v>138</v>
      </c>
      <c r="V109" s="209">
        <v>128</v>
      </c>
      <c r="W109" s="209">
        <v>138</v>
      </c>
      <c r="X109" s="103">
        <v>165</v>
      </c>
      <c r="Y109" s="209">
        <v>165</v>
      </c>
      <c r="Z109" s="209">
        <v>151</v>
      </c>
      <c r="AA109" s="209">
        <v>204</v>
      </c>
      <c r="AB109" s="209">
        <v>197</v>
      </c>
      <c r="AC109" s="209">
        <v>199</v>
      </c>
      <c r="AD109" s="209">
        <v>226</v>
      </c>
      <c r="AE109" s="209">
        <v>183</v>
      </c>
      <c r="AF109" s="209">
        <v>235</v>
      </c>
      <c r="AG109" s="209">
        <v>189</v>
      </c>
      <c r="AH109" s="209">
        <v>194</v>
      </c>
      <c r="AI109" s="209">
        <v>238</v>
      </c>
      <c r="AJ109" s="103">
        <v>198</v>
      </c>
      <c r="AK109" s="302">
        <v>178</v>
      </c>
      <c r="AL109" s="302">
        <v>180</v>
      </c>
      <c r="AM109" s="302">
        <v>200</v>
      </c>
      <c r="AN109" s="302">
        <v>153</v>
      </c>
      <c r="AO109" s="302">
        <v>178</v>
      </c>
      <c r="AP109" s="302">
        <v>194</v>
      </c>
      <c r="AQ109" s="63">
        <v>164</v>
      </c>
      <c r="AR109" s="302">
        <v>189</v>
      </c>
      <c r="AS109" s="302">
        <v>212</v>
      </c>
      <c r="AT109" s="302">
        <v>155</v>
      </c>
      <c r="AU109" s="302">
        <v>37</v>
      </c>
      <c r="AV109" s="320">
        <v>45</v>
      </c>
      <c r="AW109" s="302">
        <v>38</v>
      </c>
      <c r="AX109" s="302">
        <v>30</v>
      </c>
      <c r="AY109" s="302"/>
      <c r="AZ109" s="302"/>
      <c r="BA109" s="302"/>
      <c r="BB109" s="302"/>
      <c r="BC109" s="63"/>
      <c r="BD109" s="302"/>
      <c r="BE109" s="302"/>
      <c r="BF109" s="302"/>
      <c r="BG109" s="302"/>
      <c r="BH109" s="320"/>
      <c r="BI109" s="33">
        <f t="shared" si="431"/>
        <v>5</v>
      </c>
      <c r="BJ109" s="104">
        <f t="shared" si="431"/>
        <v>21</v>
      </c>
      <c r="BK109" s="104">
        <f t="shared" si="431"/>
        <v>-16</v>
      </c>
      <c r="BL109" s="104">
        <f t="shared" si="431"/>
        <v>13</v>
      </c>
      <c r="BM109" s="104">
        <f t="shared" si="431"/>
        <v>21</v>
      </c>
      <c r="BN109" s="104">
        <f t="shared" si="431"/>
        <v>20</v>
      </c>
      <c r="BO109" s="104">
        <f t="shared" si="431"/>
        <v>16</v>
      </c>
      <c r="BP109" s="104">
        <f t="shared" si="431"/>
        <v>-17</v>
      </c>
      <c r="BQ109" s="104">
        <f t="shared" si="431"/>
        <v>41</v>
      </c>
      <c r="BR109" s="416">
        <f t="shared" si="431"/>
        <v>30</v>
      </c>
      <c r="BS109" s="439">
        <f t="shared" si="432"/>
        <v>3</v>
      </c>
      <c r="BT109" s="104">
        <f t="shared" si="432"/>
        <v>-4</v>
      </c>
      <c r="BU109" s="104">
        <f t="shared" si="432"/>
        <v>74</v>
      </c>
      <c r="BV109" s="104">
        <f t="shared" si="432"/>
        <v>52</v>
      </c>
      <c r="BW109" s="104">
        <f t="shared" si="432"/>
        <v>63</v>
      </c>
      <c r="BX109" s="253">
        <f t="shared" si="432"/>
        <v>98</v>
      </c>
      <c r="BY109" s="253">
        <f t="shared" si="432"/>
        <v>35</v>
      </c>
      <c r="BZ109" s="253">
        <f t="shared" si="432"/>
        <v>93</v>
      </c>
      <c r="CA109" s="278">
        <f t="shared" si="432"/>
        <v>51</v>
      </c>
      <c r="CB109" s="278">
        <f t="shared" si="432"/>
        <v>66</v>
      </c>
      <c r="CC109" s="278">
        <f t="shared" si="433"/>
        <v>100</v>
      </c>
      <c r="CD109" s="396">
        <f t="shared" si="433"/>
        <v>33</v>
      </c>
      <c r="CE109" s="365">
        <f t="shared" si="433"/>
        <v>13</v>
      </c>
      <c r="CF109" s="278">
        <f t="shared" si="433"/>
        <v>29</v>
      </c>
      <c r="CG109" s="278">
        <f t="shared" si="433"/>
        <v>-4</v>
      </c>
      <c r="CH109" s="278">
        <f t="shared" si="433"/>
        <v>-44</v>
      </c>
      <c r="CI109" s="278">
        <f t="shared" si="433"/>
        <v>-21</v>
      </c>
      <c r="CJ109" s="278">
        <f t="shared" si="433"/>
        <v>-32</v>
      </c>
      <c r="CK109" s="278">
        <f t="shared" si="433"/>
        <v>-19</v>
      </c>
      <c r="CL109" s="278">
        <f t="shared" si="433"/>
        <v>-46</v>
      </c>
      <c r="CM109" s="278">
        <f t="shared" si="434"/>
        <v>23</v>
      </c>
      <c r="CN109" s="278">
        <f t="shared" si="434"/>
        <v>-39</v>
      </c>
      <c r="CO109" s="278">
        <f t="shared" si="434"/>
        <v>-201</v>
      </c>
      <c r="CP109" s="396">
        <f t="shared" si="434"/>
        <v>-153</v>
      </c>
      <c r="CQ109" s="396">
        <f t="shared" si="434"/>
        <v>-140</v>
      </c>
      <c r="CR109" s="396">
        <f t="shared" si="434"/>
        <v>-150</v>
      </c>
      <c r="CS109" s="348"/>
      <c r="CT109" s="63">
        <f>IF(ISERROR(GETPIVOTDATA("VALUE",'CSS WK pvt'!$I$2,"DT_FILE",CT$8,"CD_CO",CT$6,"TRIM_CAT",TRIM(B109),"TRIM_LINE",A107))=TRUE,0,GETPIVOTDATA("VALUE",'CSS WK pvt'!$I$2,"DT_FILE",CT$8,"CD_CO",CT$6,"TRIM_CAT",TRIM(B109),"TRIM_LINE",A107))</f>
        <v>30</v>
      </c>
    </row>
    <row r="110" spans="1:98" s="58" customFormat="1" x14ac:dyDescent="0.3">
      <c r="A110" s="146"/>
      <c r="B110" s="59" t="s">
        <v>39</v>
      </c>
      <c r="C110" s="101">
        <v>1532</v>
      </c>
      <c r="D110" s="102">
        <v>1940</v>
      </c>
      <c r="E110" s="102">
        <v>1785</v>
      </c>
      <c r="F110" s="33">
        <v>1591</v>
      </c>
      <c r="G110" s="102">
        <v>1937</v>
      </c>
      <c r="H110" s="102">
        <v>1677</v>
      </c>
      <c r="I110" s="102">
        <v>1669</v>
      </c>
      <c r="J110" s="102">
        <v>1863</v>
      </c>
      <c r="K110" s="102">
        <v>1681</v>
      </c>
      <c r="L110" s="103">
        <v>1233</v>
      </c>
      <c r="M110" s="102">
        <v>2480</v>
      </c>
      <c r="N110" s="102">
        <v>1849</v>
      </c>
      <c r="O110" s="102">
        <v>1809</v>
      </c>
      <c r="P110" s="102">
        <v>1490</v>
      </c>
      <c r="Q110" s="102">
        <v>1847</v>
      </c>
      <c r="R110" s="102">
        <v>2343</v>
      </c>
      <c r="S110" s="102">
        <v>2011</v>
      </c>
      <c r="T110" s="102">
        <v>1764</v>
      </c>
      <c r="U110" s="209">
        <v>2172</v>
      </c>
      <c r="V110" s="209">
        <v>1805</v>
      </c>
      <c r="W110" s="209">
        <v>2172</v>
      </c>
      <c r="X110" s="103">
        <v>1317</v>
      </c>
      <c r="Y110" s="209">
        <v>2569</v>
      </c>
      <c r="Z110" s="209">
        <v>1858</v>
      </c>
      <c r="AA110" s="209">
        <v>1927</v>
      </c>
      <c r="AB110" s="209">
        <v>1786</v>
      </c>
      <c r="AC110" s="209">
        <v>1823</v>
      </c>
      <c r="AD110" s="209">
        <v>1836</v>
      </c>
      <c r="AE110" s="209">
        <v>2045</v>
      </c>
      <c r="AF110" s="209">
        <v>1841</v>
      </c>
      <c r="AG110" s="209">
        <v>1847</v>
      </c>
      <c r="AH110" s="209">
        <v>1873</v>
      </c>
      <c r="AI110" s="209">
        <v>1894</v>
      </c>
      <c r="AJ110" s="103">
        <v>1749</v>
      </c>
      <c r="AK110" s="302">
        <v>2161</v>
      </c>
      <c r="AL110" s="302">
        <v>1775</v>
      </c>
      <c r="AM110" s="302">
        <v>1891</v>
      </c>
      <c r="AN110" s="302">
        <v>2065</v>
      </c>
      <c r="AO110" s="302">
        <v>1614</v>
      </c>
      <c r="AP110" s="302">
        <v>1555</v>
      </c>
      <c r="AQ110" s="63">
        <v>1582</v>
      </c>
      <c r="AR110" s="302">
        <v>2106</v>
      </c>
      <c r="AS110" s="302">
        <v>1489</v>
      </c>
      <c r="AT110" s="302">
        <v>1920</v>
      </c>
      <c r="AU110" s="302">
        <v>197</v>
      </c>
      <c r="AV110" s="320">
        <v>538</v>
      </c>
      <c r="AW110" s="302">
        <v>316</v>
      </c>
      <c r="AX110" s="302">
        <v>259</v>
      </c>
      <c r="AY110" s="302"/>
      <c r="AZ110" s="302"/>
      <c r="BA110" s="302"/>
      <c r="BB110" s="302"/>
      <c r="BC110" s="63"/>
      <c r="BD110" s="302"/>
      <c r="BE110" s="302"/>
      <c r="BF110" s="302"/>
      <c r="BG110" s="302"/>
      <c r="BH110" s="320"/>
      <c r="BI110" s="33">
        <f t="shared" si="431"/>
        <v>277</v>
      </c>
      <c r="BJ110" s="104">
        <f t="shared" si="431"/>
        <v>-450</v>
      </c>
      <c r="BK110" s="104">
        <f t="shared" si="431"/>
        <v>62</v>
      </c>
      <c r="BL110" s="104">
        <f t="shared" si="431"/>
        <v>752</v>
      </c>
      <c r="BM110" s="104">
        <f t="shared" si="431"/>
        <v>74</v>
      </c>
      <c r="BN110" s="104">
        <f t="shared" si="431"/>
        <v>87</v>
      </c>
      <c r="BO110" s="104">
        <f t="shared" si="431"/>
        <v>503</v>
      </c>
      <c r="BP110" s="104">
        <f t="shared" si="431"/>
        <v>-58</v>
      </c>
      <c r="BQ110" s="104">
        <f t="shared" si="431"/>
        <v>491</v>
      </c>
      <c r="BR110" s="416">
        <f t="shared" si="431"/>
        <v>84</v>
      </c>
      <c r="BS110" s="439">
        <f t="shared" si="432"/>
        <v>89</v>
      </c>
      <c r="BT110" s="104">
        <f t="shared" si="432"/>
        <v>9</v>
      </c>
      <c r="BU110" s="104">
        <f t="shared" si="432"/>
        <v>118</v>
      </c>
      <c r="BV110" s="104">
        <f t="shared" si="432"/>
        <v>296</v>
      </c>
      <c r="BW110" s="104">
        <f t="shared" si="432"/>
        <v>-24</v>
      </c>
      <c r="BX110" s="253">
        <f t="shared" si="432"/>
        <v>-507</v>
      </c>
      <c r="BY110" s="253">
        <f t="shared" si="432"/>
        <v>34</v>
      </c>
      <c r="BZ110" s="253">
        <f t="shared" si="432"/>
        <v>77</v>
      </c>
      <c r="CA110" s="278">
        <f t="shared" si="432"/>
        <v>-325</v>
      </c>
      <c r="CB110" s="278">
        <f t="shared" si="432"/>
        <v>68</v>
      </c>
      <c r="CC110" s="278">
        <f t="shared" si="433"/>
        <v>-278</v>
      </c>
      <c r="CD110" s="396">
        <f t="shared" si="433"/>
        <v>432</v>
      </c>
      <c r="CE110" s="365">
        <f t="shared" si="433"/>
        <v>-408</v>
      </c>
      <c r="CF110" s="278">
        <f t="shared" si="433"/>
        <v>-83</v>
      </c>
      <c r="CG110" s="278">
        <f t="shared" si="433"/>
        <v>-36</v>
      </c>
      <c r="CH110" s="278">
        <f t="shared" si="433"/>
        <v>279</v>
      </c>
      <c r="CI110" s="278">
        <f t="shared" si="433"/>
        <v>-209</v>
      </c>
      <c r="CJ110" s="278">
        <f t="shared" si="433"/>
        <v>-281</v>
      </c>
      <c r="CK110" s="278">
        <f t="shared" si="433"/>
        <v>-463</v>
      </c>
      <c r="CL110" s="278">
        <f t="shared" si="433"/>
        <v>265</v>
      </c>
      <c r="CM110" s="278">
        <f t="shared" si="434"/>
        <v>-358</v>
      </c>
      <c r="CN110" s="278">
        <f t="shared" si="434"/>
        <v>47</v>
      </c>
      <c r="CO110" s="278">
        <f t="shared" si="434"/>
        <v>-1697</v>
      </c>
      <c r="CP110" s="396">
        <f t="shared" si="434"/>
        <v>-1211</v>
      </c>
      <c r="CQ110" s="396">
        <f t="shared" si="434"/>
        <v>-1845</v>
      </c>
      <c r="CR110" s="396">
        <f t="shared" si="434"/>
        <v>-1516</v>
      </c>
      <c r="CS110" s="348"/>
      <c r="CT110" s="63">
        <f>IF(ISERROR(GETPIVOTDATA("VALUE",'CSS WK pvt'!$I$2,"DT_FILE",CT$8,"CD_CO",CT$6,"TRIM_CAT",TRIM(B110),"TRIM_LINE",A107))=TRUE,0,GETPIVOTDATA("VALUE",'CSS WK pvt'!$I$2,"DT_FILE",CT$8,"CD_CO",CT$6,"TRIM_CAT",TRIM(B110),"TRIM_LINE",A107))</f>
        <v>259</v>
      </c>
    </row>
    <row r="111" spans="1:98" s="58" customFormat="1" x14ac:dyDescent="0.3">
      <c r="A111" s="146"/>
      <c r="B111" s="59" t="s">
        <v>40</v>
      </c>
      <c r="C111" s="101">
        <v>147</v>
      </c>
      <c r="D111" s="102">
        <v>136</v>
      </c>
      <c r="E111" s="102">
        <v>169</v>
      </c>
      <c r="F111" s="33">
        <v>194</v>
      </c>
      <c r="G111" s="102">
        <v>163</v>
      </c>
      <c r="H111" s="102">
        <v>157</v>
      </c>
      <c r="I111" s="102">
        <v>164</v>
      </c>
      <c r="J111" s="102">
        <v>145</v>
      </c>
      <c r="K111" s="102">
        <v>179</v>
      </c>
      <c r="L111" s="103">
        <v>53</v>
      </c>
      <c r="M111" s="102">
        <v>181</v>
      </c>
      <c r="N111" s="102">
        <v>245</v>
      </c>
      <c r="O111" s="102">
        <v>169</v>
      </c>
      <c r="P111" s="102">
        <v>57</v>
      </c>
      <c r="Q111" s="102">
        <v>285</v>
      </c>
      <c r="R111" s="102">
        <v>205</v>
      </c>
      <c r="S111" s="102">
        <v>162</v>
      </c>
      <c r="T111" s="102">
        <v>129</v>
      </c>
      <c r="U111" s="209">
        <v>193</v>
      </c>
      <c r="V111" s="209">
        <v>126</v>
      </c>
      <c r="W111" s="209">
        <v>193</v>
      </c>
      <c r="X111" s="103">
        <v>56</v>
      </c>
      <c r="Y111" s="209">
        <v>244</v>
      </c>
      <c r="Z111" s="209">
        <v>157</v>
      </c>
      <c r="AA111" s="209">
        <v>121</v>
      </c>
      <c r="AB111" s="209">
        <v>96</v>
      </c>
      <c r="AC111" s="209">
        <v>125</v>
      </c>
      <c r="AD111" s="209">
        <v>147</v>
      </c>
      <c r="AE111" s="209">
        <v>161</v>
      </c>
      <c r="AF111" s="209">
        <v>168</v>
      </c>
      <c r="AG111" s="209">
        <v>159</v>
      </c>
      <c r="AH111" s="209">
        <v>123</v>
      </c>
      <c r="AI111" s="209">
        <v>184</v>
      </c>
      <c r="AJ111" s="103">
        <v>81</v>
      </c>
      <c r="AK111" s="302">
        <v>155</v>
      </c>
      <c r="AL111" s="302">
        <v>96</v>
      </c>
      <c r="AM111" s="302">
        <v>94</v>
      </c>
      <c r="AN111" s="302">
        <v>83</v>
      </c>
      <c r="AO111" s="302">
        <v>72</v>
      </c>
      <c r="AP111" s="302">
        <v>97</v>
      </c>
      <c r="AQ111" s="63">
        <v>65</v>
      </c>
      <c r="AR111" s="302">
        <v>105</v>
      </c>
      <c r="AS111" s="302">
        <v>88</v>
      </c>
      <c r="AT111" s="302">
        <v>140</v>
      </c>
      <c r="AU111" s="302">
        <v>6</v>
      </c>
      <c r="AV111" s="320">
        <v>20</v>
      </c>
      <c r="AW111" s="302">
        <v>10</v>
      </c>
      <c r="AX111" s="302">
        <v>16</v>
      </c>
      <c r="AY111" s="302"/>
      <c r="AZ111" s="302"/>
      <c r="BA111" s="302"/>
      <c r="BB111" s="302"/>
      <c r="BC111" s="63"/>
      <c r="BD111" s="302"/>
      <c r="BE111" s="302"/>
      <c r="BF111" s="302"/>
      <c r="BG111" s="302"/>
      <c r="BH111" s="320"/>
      <c r="BI111" s="33">
        <f t="shared" si="431"/>
        <v>22</v>
      </c>
      <c r="BJ111" s="104">
        <f t="shared" si="431"/>
        <v>-79</v>
      </c>
      <c r="BK111" s="104">
        <f t="shared" si="431"/>
        <v>116</v>
      </c>
      <c r="BL111" s="104">
        <f t="shared" si="431"/>
        <v>11</v>
      </c>
      <c r="BM111" s="104">
        <f t="shared" si="431"/>
        <v>-1</v>
      </c>
      <c r="BN111" s="104">
        <f t="shared" si="431"/>
        <v>-28</v>
      </c>
      <c r="BO111" s="104">
        <f t="shared" si="431"/>
        <v>29</v>
      </c>
      <c r="BP111" s="104">
        <f t="shared" si="431"/>
        <v>-19</v>
      </c>
      <c r="BQ111" s="104">
        <f t="shared" si="431"/>
        <v>14</v>
      </c>
      <c r="BR111" s="416">
        <f t="shared" si="431"/>
        <v>3</v>
      </c>
      <c r="BS111" s="439">
        <f t="shared" si="432"/>
        <v>63</v>
      </c>
      <c r="BT111" s="104">
        <f t="shared" si="432"/>
        <v>-88</v>
      </c>
      <c r="BU111" s="104">
        <f t="shared" si="432"/>
        <v>-48</v>
      </c>
      <c r="BV111" s="104">
        <f t="shared" si="432"/>
        <v>39</v>
      </c>
      <c r="BW111" s="104">
        <f t="shared" si="432"/>
        <v>-160</v>
      </c>
      <c r="BX111" s="253">
        <f t="shared" si="432"/>
        <v>-58</v>
      </c>
      <c r="BY111" s="253">
        <f t="shared" si="432"/>
        <v>-1</v>
      </c>
      <c r="BZ111" s="253">
        <f t="shared" si="432"/>
        <v>39</v>
      </c>
      <c r="CA111" s="278">
        <f t="shared" si="432"/>
        <v>-34</v>
      </c>
      <c r="CB111" s="278">
        <f t="shared" si="432"/>
        <v>-3</v>
      </c>
      <c r="CC111" s="278">
        <f t="shared" si="433"/>
        <v>-9</v>
      </c>
      <c r="CD111" s="396">
        <f t="shared" si="433"/>
        <v>25</v>
      </c>
      <c r="CE111" s="365">
        <f t="shared" si="433"/>
        <v>-89</v>
      </c>
      <c r="CF111" s="278">
        <f t="shared" si="433"/>
        <v>-61</v>
      </c>
      <c r="CG111" s="278">
        <f t="shared" si="433"/>
        <v>-27</v>
      </c>
      <c r="CH111" s="278">
        <f t="shared" si="433"/>
        <v>-13</v>
      </c>
      <c r="CI111" s="278">
        <f t="shared" si="433"/>
        <v>-53</v>
      </c>
      <c r="CJ111" s="278">
        <f t="shared" si="433"/>
        <v>-50</v>
      </c>
      <c r="CK111" s="278">
        <f t="shared" si="433"/>
        <v>-96</v>
      </c>
      <c r="CL111" s="278">
        <f t="shared" si="433"/>
        <v>-63</v>
      </c>
      <c r="CM111" s="278">
        <f t="shared" si="434"/>
        <v>-71</v>
      </c>
      <c r="CN111" s="278">
        <f t="shared" si="434"/>
        <v>17</v>
      </c>
      <c r="CO111" s="278">
        <f t="shared" si="434"/>
        <v>-178</v>
      </c>
      <c r="CP111" s="396">
        <f t="shared" si="434"/>
        <v>-61</v>
      </c>
      <c r="CQ111" s="396">
        <f t="shared" si="434"/>
        <v>-145</v>
      </c>
      <c r="CR111" s="396">
        <f t="shared" si="434"/>
        <v>-80</v>
      </c>
      <c r="CS111" s="348"/>
      <c r="CT111" s="63">
        <f>IF(ISERROR(GETPIVOTDATA("VALUE",'CSS WK pvt'!$I$2,"DT_FILE",CT$8,"CD_CO",CT$6,"TRIM_CAT",TRIM(B111),"TRIM_LINE",A107))=TRUE,0,GETPIVOTDATA("VALUE",'CSS WK pvt'!$I$2,"DT_FILE",CT$8,"CD_CO",CT$6,"TRIM_CAT",TRIM(B111),"TRIM_LINE",A107))</f>
        <v>16</v>
      </c>
    </row>
    <row r="112" spans="1:98" s="58" customFormat="1" x14ac:dyDescent="0.3">
      <c r="A112" s="146"/>
      <c r="B112" s="59" t="s">
        <v>41</v>
      </c>
      <c r="C112" s="101">
        <v>14</v>
      </c>
      <c r="D112" s="102">
        <v>13</v>
      </c>
      <c r="E112" s="102">
        <v>12</v>
      </c>
      <c r="F112" s="33">
        <v>11</v>
      </c>
      <c r="G112" s="102">
        <v>13</v>
      </c>
      <c r="H112" s="102">
        <v>12</v>
      </c>
      <c r="I112" s="102">
        <v>12</v>
      </c>
      <c r="J112" s="102">
        <v>12</v>
      </c>
      <c r="K112" s="102">
        <v>13</v>
      </c>
      <c r="L112" s="103">
        <v>12</v>
      </c>
      <c r="M112" s="102">
        <v>17</v>
      </c>
      <c r="N112" s="102">
        <v>15</v>
      </c>
      <c r="O112" s="102">
        <v>167</v>
      </c>
      <c r="P112" s="102">
        <v>100</v>
      </c>
      <c r="Q112" s="102">
        <v>50</v>
      </c>
      <c r="R112" s="102">
        <v>12</v>
      </c>
      <c r="S112" s="102">
        <v>12</v>
      </c>
      <c r="T112" s="102">
        <v>10</v>
      </c>
      <c r="U112" s="209">
        <v>13</v>
      </c>
      <c r="V112" s="209">
        <v>10</v>
      </c>
      <c r="W112" s="209">
        <v>13</v>
      </c>
      <c r="X112" s="103">
        <v>10</v>
      </c>
      <c r="Y112" s="209">
        <v>17</v>
      </c>
      <c r="Z112" s="209">
        <v>9</v>
      </c>
      <c r="AA112" s="209">
        <v>13</v>
      </c>
      <c r="AB112" s="209">
        <v>13</v>
      </c>
      <c r="AC112" s="209">
        <v>10</v>
      </c>
      <c r="AD112" s="209">
        <v>13</v>
      </c>
      <c r="AE112" s="209">
        <v>10</v>
      </c>
      <c r="AF112" s="209">
        <v>13</v>
      </c>
      <c r="AG112" s="209">
        <v>14</v>
      </c>
      <c r="AH112" s="209">
        <v>10</v>
      </c>
      <c r="AI112" s="209">
        <v>13</v>
      </c>
      <c r="AJ112" s="103">
        <v>28</v>
      </c>
      <c r="AK112" s="302">
        <v>7</v>
      </c>
      <c r="AL112" s="302">
        <v>10</v>
      </c>
      <c r="AM112" s="302">
        <v>11</v>
      </c>
      <c r="AN112" s="302">
        <v>11</v>
      </c>
      <c r="AO112" s="302">
        <v>14</v>
      </c>
      <c r="AP112" s="302">
        <v>12</v>
      </c>
      <c r="AQ112" s="63">
        <v>8</v>
      </c>
      <c r="AR112" s="302">
        <v>16</v>
      </c>
      <c r="AS112" s="302">
        <v>10</v>
      </c>
      <c r="AT112" s="302">
        <v>9</v>
      </c>
      <c r="AU112" s="302">
        <v>1</v>
      </c>
      <c r="AV112" s="320">
        <v>6</v>
      </c>
      <c r="AW112" s="302">
        <v>2</v>
      </c>
      <c r="AX112" s="302">
        <v>3</v>
      </c>
      <c r="AY112" s="302"/>
      <c r="AZ112" s="302"/>
      <c r="BA112" s="302"/>
      <c r="BB112" s="302"/>
      <c r="BC112" s="63"/>
      <c r="BD112" s="302"/>
      <c r="BE112" s="302"/>
      <c r="BF112" s="302"/>
      <c r="BG112" s="302"/>
      <c r="BH112" s="320"/>
      <c r="BI112" s="33">
        <f t="shared" si="431"/>
        <v>153</v>
      </c>
      <c r="BJ112" s="104">
        <f t="shared" si="431"/>
        <v>87</v>
      </c>
      <c r="BK112" s="104">
        <f t="shared" si="431"/>
        <v>38</v>
      </c>
      <c r="BL112" s="104">
        <f t="shared" si="431"/>
        <v>1</v>
      </c>
      <c r="BM112" s="104">
        <f t="shared" si="431"/>
        <v>-1</v>
      </c>
      <c r="BN112" s="104">
        <f t="shared" si="431"/>
        <v>-2</v>
      </c>
      <c r="BO112" s="104">
        <f t="shared" si="431"/>
        <v>1</v>
      </c>
      <c r="BP112" s="104">
        <f t="shared" si="431"/>
        <v>-2</v>
      </c>
      <c r="BQ112" s="104">
        <f t="shared" si="431"/>
        <v>0</v>
      </c>
      <c r="BR112" s="416">
        <f t="shared" si="431"/>
        <v>-2</v>
      </c>
      <c r="BS112" s="439">
        <f t="shared" si="432"/>
        <v>0</v>
      </c>
      <c r="BT112" s="104">
        <f t="shared" si="432"/>
        <v>-6</v>
      </c>
      <c r="BU112" s="104">
        <f t="shared" si="432"/>
        <v>-154</v>
      </c>
      <c r="BV112" s="104">
        <f t="shared" si="432"/>
        <v>-87</v>
      </c>
      <c r="BW112" s="104">
        <f t="shared" si="432"/>
        <v>-40</v>
      </c>
      <c r="BX112" s="253">
        <f t="shared" si="432"/>
        <v>1</v>
      </c>
      <c r="BY112" s="253">
        <f t="shared" si="432"/>
        <v>-2</v>
      </c>
      <c r="BZ112" s="253">
        <f t="shared" si="432"/>
        <v>3</v>
      </c>
      <c r="CA112" s="278">
        <f t="shared" si="432"/>
        <v>1</v>
      </c>
      <c r="CB112" s="278">
        <f t="shared" si="432"/>
        <v>0</v>
      </c>
      <c r="CC112" s="278">
        <f t="shared" si="433"/>
        <v>0</v>
      </c>
      <c r="CD112" s="396">
        <f t="shared" si="433"/>
        <v>18</v>
      </c>
      <c r="CE112" s="365">
        <f t="shared" si="433"/>
        <v>-10</v>
      </c>
      <c r="CF112" s="278">
        <f t="shared" si="433"/>
        <v>1</v>
      </c>
      <c r="CG112" s="278">
        <f t="shared" si="433"/>
        <v>-2</v>
      </c>
      <c r="CH112" s="278">
        <f t="shared" si="433"/>
        <v>-2</v>
      </c>
      <c r="CI112" s="278">
        <f t="shared" si="433"/>
        <v>4</v>
      </c>
      <c r="CJ112" s="278">
        <f t="shared" si="433"/>
        <v>-1</v>
      </c>
      <c r="CK112" s="278">
        <f t="shared" si="433"/>
        <v>-2</v>
      </c>
      <c r="CL112" s="278">
        <f t="shared" si="433"/>
        <v>3</v>
      </c>
      <c r="CM112" s="278">
        <f t="shared" si="434"/>
        <v>-4</v>
      </c>
      <c r="CN112" s="278">
        <f t="shared" si="434"/>
        <v>-1</v>
      </c>
      <c r="CO112" s="278">
        <f t="shared" si="434"/>
        <v>-12</v>
      </c>
      <c r="CP112" s="396">
        <f t="shared" si="434"/>
        <v>-22</v>
      </c>
      <c r="CQ112" s="396">
        <f t="shared" si="434"/>
        <v>-5</v>
      </c>
      <c r="CR112" s="396">
        <f t="shared" si="434"/>
        <v>-7</v>
      </c>
      <c r="CS112" s="348"/>
      <c r="CT112" s="63">
        <f>IF(ISERROR(GETPIVOTDATA("VALUE",'CSS WK pvt'!$I$2,"DT_FILE",CT$8,"CD_CO",CT$6,"TRIM_CAT",TRIM(B112),"TRIM_LINE",A107))=TRUE,0,GETPIVOTDATA("VALUE",'CSS WK pvt'!$I$2,"DT_FILE",CT$8,"CD_CO",CT$6,"TRIM_CAT",TRIM(B112),"TRIM_LINE",A107))</f>
        <v>3</v>
      </c>
    </row>
    <row r="113" spans="1:98" s="72" customFormat="1" ht="15" thickBot="1" x14ac:dyDescent="0.35">
      <c r="A113" s="147"/>
      <c r="B113" s="66" t="s">
        <v>42</v>
      </c>
      <c r="C113" s="67">
        <f>SUM(C108:C112)</f>
        <v>12431</v>
      </c>
      <c r="D113" s="68">
        <f t="shared" ref="D113:CT120" si="435">SUM(D108:D112)</f>
        <v>13470</v>
      </c>
      <c r="E113" s="68">
        <f t="shared" si="435"/>
        <v>13747</v>
      </c>
      <c r="F113" s="70">
        <f t="shared" si="435"/>
        <v>12616</v>
      </c>
      <c r="G113" s="68">
        <f t="shared" si="435"/>
        <v>13598</v>
      </c>
      <c r="H113" s="68">
        <f t="shared" si="435"/>
        <v>13504</v>
      </c>
      <c r="I113" s="68">
        <f t="shared" si="435"/>
        <v>12730</v>
      </c>
      <c r="J113" s="68">
        <f t="shared" si="435"/>
        <v>14665</v>
      </c>
      <c r="K113" s="68">
        <f t="shared" si="435"/>
        <v>12682</v>
      </c>
      <c r="L113" s="69">
        <f t="shared" si="435"/>
        <v>12427</v>
      </c>
      <c r="M113" s="68">
        <f t="shared" si="435"/>
        <v>15426</v>
      </c>
      <c r="N113" s="68">
        <f t="shared" si="435"/>
        <v>14292</v>
      </c>
      <c r="O113" s="68">
        <f t="shared" si="435"/>
        <v>13969</v>
      </c>
      <c r="P113" s="68">
        <f t="shared" si="435"/>
        <v>13161</v>
      </c>
      <c r="Q113" s="68">
        <f t="shared" si="435"/>
        <v>13616</v>
      </c>
      <c r="R113" s="68">
        <f t="shared" si="435"/>
        <v>14770</v>
      </c>
      <c r="S113" s="68">
        <f t="shared" si="435"/>
        <v>14632</v>
      </c>
      <c r="T113" s="68">
        <f t="shared" si="435"/>
        <v>13374</v>
      </c>
      <c r="U113" s="68">
        <f t="shared" si="435"/>
        <v>15090</v>
      </c>
      <c r="V113" s="68">
        <f t="shared" si="435"/>
        <v>13814</v>
      </c>
      <c r="W113" s="68">
        <f t="shared" si="435"/>
        <v>15090</v>
      </c>
      <c r="X113" s="69">
        <f t="shared" si="435"/>
        <v>12281</v>
      </c>
      <c r="Y113" s="68">
        <f t="shared" si="435"/>
        <v>14403</v>
      </c>
      <c r="Z113" s="68">
        <f t="shared" si="435"/>
        <v>13537</v>
      </c>
      <c r="AA113" s="68">
        <f t="shared" si="435"/>
        <v>14973</v>
      </c>
      <c r="AB113" s="68">
        <f t="shared" si="435"/>
        <v>13725</v>
      </c>
      <c r="AC113" s="68">
        <f t="shared" si="435"/>
        <v>13710</v>
      </c>
      <c r="AD113" s="68">
        <f t="shared" si="435"/>
        <v>14386</v>
      </c>
      <c r="AE113" s="68">
        <f t="shared" si="435"/>
        <v>14470</v>
      </c>
      <c r="AF113" s="68">
        <f t="shared" si="435"/>
        <v>14307</v>
      </c>
      <c r="AG113" s="198">
        <v>13785</v>
      </c>
      <c r="AH113" s="198">
        <v>14801</v>
      </c>
      <c r="AI113" s="198">
        <v>14247</v>
      </c>
      <c r="AJ113" s="69">
        <v>14236</v>
      </c>
      <c r="AK113" s="291">
        <v>14097</v>
      </c>
      <c r="AL113" s="291">
        <v>13775</v>
      </c>
      <c r="AM113" s="291">
        <v>14712</v>
      </c>
      <c r="AN113" s="291">
        <v>14038</v>
      </c>
      <c r="AO113" s="291">
        <v>13714</v>
      </c>
      <c r="AP113" s="291">
        <v>13605</v>
      </c>
      <c r="AQ113" s="70">
        <v>13584</v>
      </c>
      <c r="AR113" s="291">
        <v>15199</v>
      </c>
      <c r="AS113" s="291">
        <v>13690</v>
      </c>
      <c r="AT113" s="291">
        <v>14083</v>
      </c>
      <c r="AU113" s="291">
        <v>1539</v>
      </c>
      <c r="AV113" s="308">
        <v>3534</v>
      </c>
      <c r="AW113" s="291">
        <v>2077</v>
      </c>
      <c r="AX113" s="291">
        <v>1955</v>
      </c>
      <c r="AY113" s="291"/>
      <c r="AZ113" s="291"/>
      <c r="BA113" s="291"/>
      <c r="BB113" s="291"/>
      <c r="BC113" s="70"/>
      <c r="BD113" s="291"/>
      <c r="BE113" s="291"/>
      <c r="BF113" s="291"/>
      <c r="BG113" s="291"/>
      <c r="BH113" s="308"/>
      <c r="BI113" s="70">
        <f t="shared" si="435"/>
        <v>1538</v>
      </c>
      <c r="BJ113" s="71">
        <f t="shared" ref="BJ113:BL113" si="436">SUM(BJ108:BJ112)</f>
        <v>-309</v>
      </c>
      <c r="BK113" s="71">
        <f t="shared" si="436"/>
        <v>-131</v>
      </c>
      <c r="BL113" s="71">
        <f t="shared" si="436"/>
        <v>2154</v>
      </c>
      <c r="BM113" s="71">
        <f t="shared" ref="BM113" si="437">SUM(BM108:BM112)</f>
        <v>1034</v>
      </c>
      <c r="BN113" s="71">
        <f t="shared" ref="BN113:BV113" si="438">SUM(BN108:BN112)</f>
        <v>-130</v>
      </c>
      <c r="BO113" s="71">
        <f t="shared" si="438"/>
        <v>2360</v>
      </c>
      <c r="BP113" s="71">
        <f t="shared" si="438"/>
        <v>-851</v>
      </c>
      <c r="BQ113" s="71">
        <f t="shared" si="438"/>
        <v>2408</v>
      </c>
      <c r="BR113" s="404">
        <f t="shared" si="438"/>
        <v>-146</v>
      </c>
      <c r="BS113" s="427">
        <f t="shared" si="438"/>
        <v>-1023</v>
      </c>
      <c r="BT113" s="71">
        <f t="shared" si="438"/>
        <v>-755</v>
      </c>
      <c r="BU113" s="71">
        <f t="shared" si="438"/>
        <v>1004</v>
      </c>
      <c r="BV113" s="71">
        <f t="shared" si="438"/>
        <v>564</v>
      </c>
      <c r="BW113" s="71">
        <f t="shared" ref="BW113:BX113" si="439">SUM(BW108:BW112)</f>
        <v>94</v>
      </c>
      <c r="BX113" s="241">
        <f t="shared" si="439"/>
        <v>-384</v>
      </c>
      <c r="BY113" s="241">
        <f t="shared" ref="BY113" si="440">SUM(BY108:BY112)</f>
        <v>-162</v>
      </c>
      <c r="BZ113" s="241">
        <f t="shared" ref="BZ113:CA113" si="441">SUM(BZ108:BZ112)</f>
        <v>933</v>
      </c>
      <c r="CA113" s="267">
        <f t="shared" si="441"/>
        <v>-1305</v>
      </c>
      <c r="CB113" s="267">
        <f t="shared" ref="CB113:CC113" si="442">SUM(CB108:CB112)</f>
        <v>987</v>
      </c>
      <c r="CC113" s="267">
        <f t="shared" si="442"/>
        <v>-843</v>
      </c>
      <c r="CD113" s="384">
        <f t="shared" ref="CD113:CE113" si="443">SUM(CD108:CD112)</f>
        <v>1955</v>
      </c>
      <c r="CE113" s="353">
        <f t="shared" si="443"/>
        <v>-306</v>
      </c>
      <c r="CF113" s="267">
        <f t="shared" ref="CF113" si="444">SUM(CF108:CF112)</f>
        <v>238</v>
      </c>
      <c r="CG113" s="267">
        <f t="shared" ref="CG113" si="445">SUM(CG108:CG112)</f>
        <v>-261</v>
      </c>
      <c r="CH113" s="267">
        <f t="shared" ref="CH113" si="446">SUM(CH108:CH112)</f>
        <v>313</v>
      </c>
      <c r="CI113" s="267">
        <f t="shared" ref="CI113" si="447">SUM(CI108:CI112)</f>
        <v>4</v>
      </c>
      <c r="CJ113" s="267">
        <f t="shared" ref="CJ113" si="448">SUM(CJ108:CJ112)</f>
        <v>-781</v>
      </c>
      <c r="CK113" s="267">
        <f t="shared" ref="CK113" si="449">SUM(CK108:CK112)</f>
        <v>-886</v>
      </c>
      <c r="CL113" s="267">
        <f t="shared" ref="CL113" si="450">SUM(CL108:CL112)</f>
        <v>892</v>
      </c>
      <c r="CM113" s="267">
        <f t="shared" ref="CM113" si="451">SUM(CM108:CM112)</f>
        <v>-95</v>
      </c>
      <c r="CN113" s="267">
        <f t="shared" ref="CN113" si="452">SUM(CN108:CN112)</f>
        <v>-718</v>
      </c>
      <c r="CO113" s="267">
        <f t="shared" ref="CO113" si="453">SUM(CO108:CO112)</f>
        <v>-12708</v>
      </c>
      <c r="CP113" s="384">
        <f t="shared" ref="CP113" si="454">SUM(CP108:CP112)</f>
        <v>-10702</v>
      </c>
      <c r="CQ113" s="384">
        <f t="shared" ref="CQ113:CR113" si="455">SUM(CQ108:CQ112)</f>
        <v>-12020</v>
      </c>
      <c r="CR113" s="384">
        <f t="shared" si="455"/>
        <v>-11820</v>
      </c>
      <c r="CS113" s="349"/>
      <c r="CT113" s="70">
        <f t="shared" si="435"/>
        <v>1955</v>
      </c>
    </row>
    <row r="114" spans="1:98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3"/>
      <c r="V114" s="203"/>
      <c r="W114" s="203"/>
      <c r="X114" s="9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93"/>
      <c r="AK114" s="296"/>
      <c r="AL114" s="296"/>
      <c r="AM114" s="296"/>
      <c r="AN114" s="296"/>
      <c r="AO114" s="296"/>
      <c r="AP114" s="296"/>
      <c r="AQ114" s="94"/>
      <c r="AR114" s="296"/>
      <c r="AS114" s="296"/>
      <c r="AT114" s="296"/>
      <c r="AU114" s="296"/>
      <c r="AV114" s="313"/>
      <c r="AW114" s="296"/>
      <c r="AX114" s="296"/>
      <c r="AY114" s="296"/>
      <c r="AZ114" s="296"/>
      <c r="BA114" s="296"/>
      <c r="BB114" s="296"/>
      <c r="BC114" s="94"/>
      <c r="BD114" s="296"/>
      <c r="BE114" s="296"/>
      <c r="BF114" s="296"/>
      <c r="BG114" s="296"/>
      <c r="BH114" s="313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9"/>
      <c r="BS114" s="432"/>
      <c r="BT114" s="95"/>
      <c r="BU114" s="95"/>
      <c r="BV114" s="95"/>
      <c r="BW114" s="95"/>
      <c r="BX114" s="246"/>
      <c r="BY114" s="246"/>
      <c r="BZ114" s="246"/>
      <c r="CA114" s="272"/>
      <c r="CB114" s="272"/>
      <c r="CC114" s="272"/>
      <c r="CD114" s="389"/>
      <c r="CE114" s="358"/>
      <c r="CF114" s="272"/>
      <c r="CG114" s="272"/>
      <c r="CH114" s="272"/>
      <c r="CI114" s="272"/>
      <c r="CJ114" s="272"/>
      <c r="CK114" s="272"/>
      <c r="CL114" s="272"/>
      <c r="CM114" s="272"/>
      <c r="CN114" s="272"/>
      <c r="CO114" s="272"/>
      <c r="CP114" s="389"/>
      <c r="CQ114" s="389"/>
      <c r="CR114" s="389"/>
      <c r="CS114" s="350"/>
      <c r="CT114" s="94"/>
    </row>
    <row r="115" spans="1:98" s="37" customFormat="1" x14ac:dyDescent="0.3">
      <c r="A115" s="146"/>
      <c r="B115" s="38" t="s">
        <v>37</v>
      </c>
      <c r="C115" s="96">
        <f t="shared" ref="C115:W115" si="456">C94-C101</f>
        <v>-10855.629999999888</v>
      </c>
      <c r="D115" s="97">
        <f t="shared" si="456"/>
        <v>-162230.8899999999</v>
      </c>
      <c r="E115" s="97">
        <f t="shared" si="456"/>
        <v>18449.320000000065</v>
      </c>
      <c r="F115" s="34">
        <f t="shared" si="456"/>
        <v>-130593.39000000013</v>
      </c>
      <c r="G115" s="97">
        <f t="shared" si="456"/>
        <v>501463.33000000007</v>
      </c>
      <c r="H115" s="97">
        <f t="shared" si="456"/>
        <v>114479.81000000006</v>
      </c>
      <c r="I115" s="97">
        <f t="shared" si="456"/>
        <v>-179095.68999999994</v>
      </c>
      <c r="J115" s="97">
        <f t="shared" si="456"/>
        <v>-211101.23999999976</v>
      </c>
      <c r="K115" s="97">
        <f t="shared" si="456"/>
        <v>-432908.44000000018</v>
      </c>
      <c r="L115" s="98">
        <f t="shared" si="456"/>
        <v>331441.0299999998</v>
      </c>
      <c r="M115" s="97">
        <f t="shared" si="456"/>
        <v>196765.12999999989</v>
      </c>
      <c r="N115" s="97">
        <f t="shared" si="456"/>
        <v>-138530</v>
      </c>
      <c r="O115" s="97">
        <f t="shared" si="456"/>
        <v>53632.670000000158</v>
      </c>
      <c r="P115" s="97">
        <f t="shared" si="456"/>
        <v>152236.64999999991</v>
      </c>
      <c r="Q115" s="97">
        <f t="shared" si="456"/>
        <v>-29776.35999999987</v>
      </c>
      <c r="R115" s="97">
        <f t="shared" si="456"/>
        <v>161560.24</v>
      </c>
      <c r="S115" s="97">
        <f t="shared" si="456"/>
        <v>383983.36999999965</v>
      </c>
      <c r="T115" s="97">
        <f t="shared" si="456"/>
        <v>1284411.2699999996</v>
      </c>
      <c r="U115" s="97">
        <f t="shared" si="456"/>
        <v>-525459.81000000006</v>
      </c>
      <c r="V115" s="97">
        <f t="shared" si="456"/>
        <v>-633445</v>
      </c>
      <c r="W115" s="97">
        <f t="shared" si="456"/>
        <v>-525459.81000000006</v>
      </c>
      <c r="X115" s="98">
        <f t="shared" ref="X115:AB115" si="457">X94-X101</f>
        <v>331966.9600000002</v>
      </c>
      <c r="Y115" s="97">
        <f t="shared" si="457"/>
        <v>-42879</v>
      </c>
      <c r="Z115" s="97">
        <f t="shared" si="457"/>
        <v>151277</v>
      </c>
      <c r="AA115" s="97">
        <f t="shared" si="457"/>
        <v>-163006.93999999994</v>
      </c>
      <c r="AB115" s="97">
        <f t="shared" si="457"/>
        <v>-94952.810000000056</v>
      </c>
      <c r="AC115" s="97">
        <f t="shared" ref="AC115:AF115" si="458">AC94-AC101</f>
        <v>-39282.459999999963</v>
      </c>
      <c r="AD115" s="97">
        <f t="shared" si="458"/>
        <v>205870.93000000017</v>
      </c>
      <c r="AE115" s="97">
        <f t="shared" si="458"/>
        <v>500186</v>
      </c>
      <c r="AF115" s="97">
        <f t="shared" si="458"/>
        <v>75106.669999999925</v>
      </c>
      <c r="AG115" s="208">
        <v>280188</v>
      </c>
      <c r="AH115" s="208">
        <v>-827234</v>
      </c>
      <c r="AI115" s="208">
        <v>-429735</v>
      </c>
      <c r="AJ115" s="98">
        <v>353553</v>
      </c>
      <c r="AK115" s="300">
        <v>278424</v>
      </c>
      <c r="AL115" s="300">
        <v>63269</v>
      </c>
      <c r="AM115" s="300">
        <v>-615391</v>
      </c>
      <c r="AN115" s="300">
        <v>-55315</v>
      </c>
      <c r="AO115" s="300">
        <v>-113716</v>
      </c>
      <c r="AP115" s="300">
        <v>623163</v>
      </c>
      <c r="AQ115" s="34">
        <v>-85731</v>
      </c>
      <c r="AR115" s="300">
        <v>1151815</v>
      </c>
      <c r="AS115" s="300">
        <v>-473041</v>
      </c>
      <c r="AT115" s="300">
        <v>-1091377</v>
      </c>
      <c r="AU115" s="300">
        <v>393087</v>
      </c>
      <c r="AV115" s="318">
        <v>60918</v>
      </c>
      <c r="AW115" s="300">
        <v>311821</v>
      </c>
      <c r="AX115" s="300">
        <v>747960</v>
      </c>
      <c r="AY115" s="300"/>
      <c r="AZ115" s="300"/>
      <c r="BA115" s="300"/>
      <c r="BB115" s="300"/>
      <c r="BC115" s="34"/>
      <c r="BD115" s="300"/>
      <c r="BE115" s="300"/>
      <c r="BF115" s="300"/>
      <c r="BG115" s="300"/>
      <c r="BH115" s="318"/>
      <c r="BI115" s="34">
        <f t="shared" ref="BI115:BR119" si="459">O115-C115</f>
        <v>64488.300000000047</v>
      </c>
      <c r="BJ115" s="99">
        <f t="shared" si="459"/>
        <v>314467.5399999998</v>
      </c>
      <c r="BK115" s="99">
        <f t="shared" si="459"/>
        <v>-48225.679999999935</v>
      </c>
      <c r="BL115" s="99">
        <f t="shared" si="459"/>
        <v>292153.63000000012</v>
      </c>
      <c r="BM115" s="99">
        <f t="shared" si="459"/>
        <v>-117479.96000000043</v>
      </c>
      <c r="BN115" s="99">
        <f t="shared" si="459"/>
        <v>1169931.4599999995</v>
      </c>
      <c r="BO115" s="99">
        <f t="shared" si="459"/>
        <v>-346364.12000000011</v>
      </c>
      <c r="BP115" s="99">
        <f t="shared" si="459"/>
        <v>-422343.76000000024</v>
      </c>
      <c r="BQ115" s="99">
        <f t="shared" si="459"/>
        <v>-92551.369999999879</v>
      </c>
      <c r="BR115" s="414">
        <f t="shared" si="459"/>
        <v>525.93000000040047</v>
      </c>
      <c r="BS115" s="437">
        <f t="shared" ref="BS115:CB119" si="460">Y115-M115</f>
        <v>-239644.12999999989</v>
      </c>
      <c r="BT115" s="99">
        <f t="shared" si="460"/>
        <v>289807</v>
      </c>
      <c r="BU115" s="99">
        <f t="shared" si="460"/>
        <v>-216639.6100000001</v>
      </c>
      <c r="BV115" s="99">
        <f t="shared" si="460"/>
        <v>-247189.45999999996</v>
      </c>
      <c r="BW115" s="99">
        <f t="shared" si="460"/>
        <v>-9506.1000000000931</v>
      </c>
      <c r="BX115" s="251">
        <f t="shared" si="460"/>
        <v>44310.690000000177</v>
      </c>
      <c r="BY115" s="251">
        <f t="shared" si="460"/>
        <v>116202.63000000035</v>
      </c>
      <c r="BZ115" s="251">
        <f t="shared" si="460"/>
        <v>-1209304.5999999996</v>
      </c>
      <c r="CA115" s="264">
        <f t="shared" si="460"/>
        <v>805647.81</v>
      </c>
      <c r="CB115" s="264">
        <f t="shared" si="460"/>
        <v>-193789</v>
      </c>
      <c r="CC115" s="264">
        <f t="shared" ref="CC115:CL119" si="461">AI115-W115</f>
        <v>95724.810000000056</v>
      </c>
      <c r="CD115" s="394">
        <f t="shared" si="461"/>
        <v>21586.039999999804</v>
      </c>
      <c r="CE115" s="363">
        <f t="shared" si="461"/>
        <v>321303</v>
      </c>
      <c r="CF115" s="264">
        <f t="shared" si="461"/>
        <v>-88008</v>
      </c>
      <c r="CG115" s="264">
        <f t="shared" si="461"/>
        <v>-452384.06000000006</v>
      </c>
      <c r="CH115" s="264">
        <f t="shared" si="461"/>
        <v>39637.810000000056</v>
      </c>
      <c r="CI115" s="264">
        <f t="shared" si="461"/>
        <v>-74433.540000000037</v>
      </c>
      <c r="CJ115" s="264">
        <f t="shared" si="461"/>
        <v>417292.06999999983</v>
      </c>
      <c r="CK115" s="264">
        <f t="shared" si="461"/>
        <v>-585917</v>
      </c>
      <c r="CL115" s="264">
        <f t="shared" si="461"/>
        <v>1076708.33</v>
      </c>
      <c r="CM115" s="264">
        <f t="shared" ref="CM115:CR119" si="462">AS115-AG115</f>
        <v>-753229</v>
      </c>
      <c r="CN115" s="264">
        <f t="shared" si="462"/>
        <v>-264143</v>
      </c>
      <c r="CO115" s="264">
        <f t="shared" si="462"/>
        <v>822822</v>
      </c>
      <c r="CP115" s="394">
        <f t="shared" si="462"/>
        <v>-292635</v>
      </c>
      <c r="CQ115" s="394">
        <f t="shared" si="462"/>
        <v>33397</v>
      </c>
      <c r="CR115" s="394">
        <f t="shared" si="462"/>
        <v>684691</v>
      </c>
      <c r="CS115" s="350"/>
      <c r="CT115" s="34">
        <f>CT94-CT101</f>
        <v>747960</v>
      </c>
    </row>
    <row r="116" spans="1:98" s="37" customFormat="1" x14ac:dyDescent="0.3">
      <c r="A116" s="146"/>
      <c r="B116" s="38" t="s">
        <v>38</v>
      </c>
      <c r="C116" s="96">
        <f t="shared" ref="C116:W116" si="463">C95-C102</f>
        <v>-267.79000000000087</v>
      </c>
      <c r="D116" s="97">
        <f t="shared" si="463"/>
        <v>-1732.58</v>
      </c>
      <c r="E116" s="97">
        <f t="shared" si="463"/>
        <v>-3802.3099999999977</v>
      </c>
      <c r="F116" s="34">
        <f t="shared" si="463"/>
        <v>-2823.6299999999992</v>
      </c>
      <c r="G116" s="97">
        <f t="shared" si="463"/>
        <v>222.75</v>
      </c>
      <c r="H116" s="97">
        <f t="shared" si="463"/>
        <v>1481.3400000000001</v>
      </c>
      <c r="I116" s="97">
        <f t="shared" si="463"/>
        <v>372.54000000000087</v>
      </c>
      <c r="J116" s="97">
        <f t="shared" si="463"/>
        <v>-1492.3199999999997</v>
      </c>
      <c r="K116" s="97">
        <f t="shared" si="463"/>
        <v>999.36000000000058</v>
      </c>
      <c r="L116" s="98">
        <f t="shared" si="463"/>
        <v>4380.3799999999992</v>
      </c>
      <c r="M116" s="97">
        <f t="shared" si="463"/>
        <v>-756.75</v>
      </c>
      <c r="N116" s="97">
        <f t="shared" si="463"/>
        <v>1355.5999999999985</v>
      </c>
      <c r="O116" s="97">
        <f t="shared" si="463"/>
        <v>5523.8599999999988</v>
      </c>
      <c r="P116" s="97">
        <f t="shared" si="463"/>
        <v>1016.7400000000016</v>
      </c>
      <c r="Q116" s="97">
        <f t="shared" si="463"/>
        <v>-1283.5200000000004</v>
      </c>
      <c r="R116" s="97">
        <f t="shared" si="463"/>
        <v>-1650.67</v>
      </c>
      <c r="S116" s="97">
        <f t="shared" si="463"/>
        <v>479.79999999999927</v>
      </c>
      <c r="T116" s="97">
        <f t="shared" si="463"/>
        <v>2010.1100000000006</v>
      </c>
      <c r="U116" s="97">
        <f t="shared" si="463"/>
        <v>472.32999999999811</v>
      </c>
      <c r="V116" s="97">
        <f t="shared" si="463"/>
        <v>-2352</v>
      </c>
      <c r="W116" s="97">
        <f t="shared" si="463"/>
        <v>472.32999999999811</v>
      </c>
      <c r="X116" s="98">
        <f t="shared" ref="X116:AB116" si="464">X95-X102</f>
        <v>1493.3100000000013</v>
      </c>
      <c r="Y116" s="97">
        <f t="shared" si="464"/>
        <v>2610</v>
      </c>
      <c r="Z116" s="97">
        <f t="shared" si="464"/>
        <v>16485</v>
      </c>
      <c r="AA116" s="97">
        <f t="shared" si="464"/>
        <v>-4837.6700000000019</v>
      </c>
      <c r="AB116" s="97">
        <f t="shared" si="464"/>
        <v>-1253.7999999999993</v>
      </c>
      <c r="AC116" s="97">
        <f t="shared" ref="AC116:AF116" si="465">AC95-AC102</f>
        <v>-1.5099999999983993</v>
      </c>
      <c r="AD116" s="97">
        <f t="shared" si="465"/>
        <v>-1268.2300000000032</v>
      </c>
      <c r="AE116" s="97">
        <f t="shared" si="465"/>
        <v>2316</v>
      </c>
      <c r="AF116" s="97">
        <f t="shared" si="465"/>
        <v>-4281.3899999999994</v>
      </c>
      <c r="AG116" s="208">
        <v>-3391</v>
      </c>
      <c r="AH116" s="208">
        <v>-904</v>
      </c>
      <c r="AI116" s="208">
        <v>-30972</v>
      </c>
      <c r="AJ116" s="98">
        <v>3739</v>
      </c>
      <c r="AK116" s="300">
        <v>4118</v>
      </c>
      <c r="AL116" s="300">
        <v>6177</v>
      </c>
      <c r="AM116" s="300">
        <v>2998</v>
      </c>
      <c r="AN116" s="300">
        <v>905</v>
      </c>
      <c r="AO116" s="300">
        <v>-3357</v>
      </c>
      <c r="AP116" s="300">
        <v>-5481</v>
      </c>
      <c r="AQ116" s="34">
        <v>-2368</v>
      </c>
      <c r="AR116" s="300">
        <v>709</v>
      </c>
      <c r="AS116" s="300">
        <v>-5498</v>
      </c>
      <c r="AT116" s="300">
        <v>-2534</v>
      </c>
      <c r="AU116" s="300">
        <v>1911</v>
      </c>
      <c r="AV116" s="318">
        <v>3877</v>
      </c>
      <c r="AW116" s="300">
        <v>6848</v>
      </c>
      <c r="AX116" s="300">
        <v>5890</v>
      </c>
      <c r="AY116" s="300"/>
      <c r="AZ116" s="300"/>
      <c r="BA116" s="300"/>
      <c r="BB116" s="300"/>
      <c r="BC116" s="34"/>
      <c r="BD116" s="300"/>
      <c r="BE116" s="300"/>
      <c r="BF116" s="300"/>
      <c r="BG116" s="300"/>
      <c r="BH116" s="318"/>
      <c r="BI116" s="34">
        <f t="shared" si="459"/>
        <v>5791.65</v>
      </c>
      <c r="BJ116" s="99">
        <f t="shared" si="459"/>
        <v>2749.3200000000015</v>
      </c>
      <c r="BK116" s="99">
        <f t="shared" si="459"/>
        <v>2518.7899999999972</v>
      </c>
      <c r="BL116" s="99">
        <f t="shared" si="459"/>
        <v>1172.9599999999991</v>
      </c>
      <c r="BM116" s="99">
        <f t="shared" si="459"/>
        <v>257.04999999999927</v>
      </c>
      <c r="BN116" s="99">
        <f t="shared" si="459"/>
        <v>528.77000000000044</v>
      </c>
      <c r="BO116" s="99">
        <f t="shared" si="459"/>
        <v>99.789999999997235</v>
      </c>
      <c r="BP116" s="99">
        <f t="shared" si="459"/>
        <v>-859.68000000000029</v>
      </c>
      <c r="BQ116" s="99">
        <f t="shared" si="459"/>
        <v>-527.03000000000247</v>
      </c>
      <c r="BR116" s="414">
        <f t="shared" si="459"/>
        <v>-2887.0699999999979</v>
      </c>
      <c r="BS116" s="437">
        <f t="shared" si="460"/>
        <v>3366.75</v>
      </c>
      <c r="BT116" s="99">
        <f t="shared" si="460"/>
        <v>15129.400000000001</v>
      </c>
      <c r="BU116" s="99">
        <f t="shared" si="460"/>
        <v>-10361.530000000001</v>
      </c>
      <c r="BV116" s="99">
        <f t="shared" si="460"/>
        <v>-2270.5400000000009</v>
      </c>
      <c r="BW116" s="99">
        <f t="shared" si="460"/>
        <v>1282.010000000002</v>
      </c>
      <c r="BX116" s="251">
        <f t="shared" si="460"/>
        <v>382.43999999999687</v>
      </c>
      <c r="BY116" s="251">
        <f t="shared" si="460"/>
        <v>1836.2000000000007</v>
      </c>
      <c r="BZ116" s="251">
        <f t="shared" si="460"/>
        <v>-6291.5</v>
      </c>
      <c r="CA116" s="264">
        <f t="shared" si="460"/>
        <v>-3863.3299999999981</v>
      </c>
      <c r="CB116" s="264">
        <f t="shared" si="460"/>
        <v>1448</v>
      </c>
      <c r="CC116" s="264">
        <f t="shared" si="461"/>
        <v>-31444.329999999998</v>
      </c>
      <c r="CD116" s="394">
        <f t="shared" si="461"/>
        <v>2245.6899999999987</v>
      </c>
      <c r="CE116" s="363">
        <f t="shared" si="461"/>
        <v>1508</v>
      </c>
      <c r="CF116" s="264">
        <f t="shared" si="461"/>
        <v>-10308</v>
      </c>
      <c r="CG116" s="264">
        <f t="shared" si="461"/>
        <v>7835.6700000000019</v>
      </c>
      <c r="CH116" s="264">
        <f t="shared" si="461"/>
        <v>2158.7999999999993</v>
      </c>
      <c r="CI116" s="264">
        <f t="shared" si="461"/>
        <v>-3355.4900000000016</v>
      </c>
      <c r="CJ116" s="264">
        <f t="shared" si="461"/>
        <v>-4212.7699999999968</v>
      </c>
      <c r="CK116" s="264">
        <f t="shared" si="461"/>
        <v>-4684</v>
      </c>
      <c r="CL116" s="264">
        <f t="shared" si="461"/>
        <v>4990.3899999999994</v>
      </c>
      <c r="CM116" s="264">
        <f t="shared" si="462"/>
        <v>-2107</v>
      </c>
      <c r="CN116" s="264">
        <f t="shared" si="462"/>
        <v>-1630</v>
      </c>
      <c r="CO116" s="264">
        <f t="shared" si="462"/>
        <v>32883</v>
      </c>
      <c r="CP116" s="394">
        <f t="shared" si="462"/>
        <v>138</v>
      </c>
      <c r="CQ116" s="394">
        <f t="shared" si="462"/>
        <v>2730</v>
      </c>
      <c r="CR116" s="394">
        <f t="shared" si="462"/>
        <v>-287</v>
      </c>
      <c r="CS116" s="350"/>
      <c r="CT116" s="34">
        <f>CT95-CT102</f>
        <v>5890</v>
      </c>
    </row>
    <row r="117" spans="1:98" s="37" customFormat="1" x14ac:dyDescent="0.3">
      <c r="A117" s="146"/>
      <c r="B117" s="38" t="s">
        <v>39</v>
      </c>
      <c r="C117" s="96">
        <f t="shared" ref="C117:O117" si="466">C96-C103</f>
        <v>52837.010000000009</v>
      </c>
      <c r="D117" s="97">
        <f t="shared" si="466"/>
        <v>-24195.72000000003</v>
      </c>
      <c r="E117" s="97">
        <f t="shared" si="466"/>
        <v>99032.239999999991</v>
      </c>
      <c r="F117" s="34">
        <f t="shared" si="466"/>
        <v>-59013.340000000026</v>
      </c>
      <c r="G117" s="97">
        <f t="shared" si="466"/>
        <v>13101.049999999988</v>
      </c>
      <c r="H117" s="97">
        <f t="shared" si="466"/>
        <v>123294.87</v>
      </c>
      <c r="I117" s="97">
        <f t="shared" si="466"/>
        <v>73704.849999999977</v>
      </c>
      <c r="J117" s="97">
        <f t="shared" si="466"/>
        <v>154205.41999999993</v>
      </c>
      <c r="K117" s="97">
        <f t="shared" si="466"/>
        <v>-202834.04000000004</v>
      </c>
      <c r="L117" s="98">
        <f t="shared" si="466"/>
        <v>122672.44</v>
      </c>
      <c r="M117" s="97">
        <f t="shared" si="466"/>
        <v>54615.460000000021</v>
      </c>
      <c r="N117" s="97">
        <f t="shared" si="466"/>
        <v>-42891.630000000005</v>
      </c>
      <c r="O117" s="97">
        <f t="shared" si="466"/>
        <v>69423.090000000026</v>
      </c>
      <c r="P117" s="97">
        <f t="shared" ref="P117:R117" si="467">P96-P103</f>
        <v>57973</v>
      </c>
      <c r="Q117" s="97">
        <f t="shared" si="467"/>
        <v>20888</v>
      </c>
      <c r="R117" s="97">
        <f t="shared" si="467"/>
        <v>-20791.659999999974</v>
      </c>
      <c r="S117" s="97">
        <f t="shared" ref="S117:T117" si="468">S96-S103</f>
        <v>1384.210000000021</v>
      </c>
      <c r="T117" s="97">
        <f t="shared" si="468"/>
        <v>332314.46999999997</v>
      </c>
      <c r="U117" s="97">
        <f t="shared" ref="U117:W117" si="469">U96-U103</f>
        <v>48441.710000000079</v>
      </c>
      <c r="V117" s="97">
        <f t="shared" si="469"/>
        <v>-43443</v>
      </c>
      <c r="W117" s="97">
        <f t="shared" si="469"/>
        <v>48441.710000000079</v>
      </c>
      <c r="X117" s="98">
        <f t="shared" ref="X117:AB117" si="470">X96-X103</f>
        <v>114265.98000000004</v>
      </c>
      <c r="Y117" s="97">
        <f t="shared" si="470"/>
        <v>-15702</v>
      </c>
      <c r="Z117" s="97">
        <f t="shared" si="470"/>
        <v>34448</v>
      </c>
      <c r="AA117" s="97">
        <f t="shared" si="470"/>
        <v>-33534.080000000016</v>
      </c>
      <c r="AB117" s="97">
        <f t="shared" si="470"/>
        <v>23213.380000000005</v>
      </c>
      <c r="AC117" s="97">
        <f t="shared" ref="AC117:AF117" si="471">AC96-AC103</f>
        <v>23761.169999999984</v>
      </c>
      <c r="AD117" s="97">
        <f t="shared" si="471"/>
        <v>17769.150000000023</v>
      </c>
      <c r="AE117" s="97">
        <f t="shared" si="471"/>
        <v>81860</v>
      </c>
      <c r="AF117" s="97">
        <f t="shared" si="471"/>
        <v>125539.25</v>
      </c>
      <c r="AG117" s="208">
        <v>209013</v>
      </c>
      <c r="AH117" s="208">
        <v>-63511</v>
      </c>
      <c r="AI117" s="208">
        <v>-31657</v>
      </c>
      <c r="AJ117" s="98">
        <v>51301</v>
      </c>
      <c r="AK117" s="300">
        <v>79282</v>
      </c>
      <c r="AL117" s="300">
        <v>105694</v>
      </c>
      <c r="AM117" s="300">
        <v>-165959</v>
      </c>
      <c r="AN117" s="300">
        <v>3090</v>
      </c>
      <c r="AO117" s="300">
        <v>24948</v>
      </c>
      <c r="AP117" s="300">
        <v>213235</v>
      </c>
      <c r="AQ117" s="34">
        <v>-95062</v>
      </c>
      <c r="AR117" s="300">
        <v>249086</v>
      </c>
      <c r="AS117" s="300">
        <v>-74584</v>
      </c>
      <c r="AT117" s="300">
        <v>-252806</v>
      </c>
      <c r="AU117" s="300">
        <v>192218</v>
      </c>
      <c r="AV117" s="318">
        <v>146341</v>
      </c>
      <c r="AW117" s="300">
        <v>184466</v>
      </c>
      <c r="AX117" s="300">
        <v>338164</v>
      </c>
      <c r="AY117" s="300"/>
      <c r="AZ117" s="300"/>
      <c r="BA117" s="300"/>
      <c r="BB117" s="300"/>
      <c r="BC117" s="34"/>
      <c r="BD117" s="300"/>
      <c r="BE117" s="300"/>
      <c r="BF117" s="300"/>
      <c r="BG117" s="300"/>
      <c r="BH117" s="318"/>
      <c r="BI117" s="34">
        <f t="shared" si="459"/>
        <v>16586.080000000016</v>
      </c>
      <c r="BJ117" s="99">
        <f t="shared" si="459"/>
        <v>82168.72000000003</v>
      </c>
      <c r="BK117" s="99">
        <f t="shared" si="459"/>
        <v>-78144.239999999991</v>
      </c>
      <c r="BL117" s="99">
        <f t="shared" si="459"/>
        <v>38221.680000000051</v>
      </c>
      <c r="BM117" s="99">
        <f t="shared" si="459"/>
        <v>-11716.839999999967</v>
      </c>
      <c r="BN117" s="99">
        <f t="shared" si="459"/>
        <v>209019.59999999998</v>
      </c>
      <c r="BO117" s="99">
        <f t="shared" si="459"/>
        <v>-25263.139999999898</v>
      </c>
      <c r="BP117" s="99">
        <f t="shared" si="459"/>
        <v>-197648.41999999993</v>
      </c>
      <c r="BQ117" s="99">
        <f t="shared" si="459"/>
        <v>251275.75000000012</v>
      </c>
      <c r="BR117" s="414">
        <f t="shared" si="459"/>
        <v>-8406.4599999999627</v>
      </c>
      <c r="BS117" s="437">
        <f t="shared" si="460"/>
        <v>-70317.460000000021</v>
      </c>
      <c r="BT117" s="99">
        <f t="shared" si="460"/>
        <v>77339.63</v>
      </c>
      <c r="BU117" s="99">
        <f t="shared" si="460"/>
        <v>-102957.17000000004</v>
      </c>
      <c r="BV117" s="99">
        <f t="shared" si="460"/>
        <v>-34759.619999999995</v>
      </c>
      <c r="BW117" s="99">
        <f t="shared" si="460"/>
        <v>2873.1699999999837</v>
      </c>
      <c r="BX117" s="251">
        <f t="shared" si="460"/>
        <v>38560.81</v>
      </c>
      <c r="BY117" s="251">
        <f t="shared" si="460"/>
        <v>80475.789999999979</v>
      </c>
      <c r="BZ117" s="251">
        <f t="shared" si="460"/>
        <v>-206775.21999999997</v>
      </c>
      <c r="CA117" s="264">
        <f t="shared" si="460"/>
        <v>160571.28999999992</v>
      </c>
      <c r="CB117" s="264">
        <f t="shared" si="460"/>
        <v>-20068</v>
      </c>
      <c r="CC117" s="264">
        <f t="shared" si="461"/>
        <v>-80098.710000000079</v>
      </c>
      <c r="CD117" s="394">
        <f t="shared" si="461"/>
        <v>-62964.98000000004</v>
      </c>
      <c r="CE117" s="363">
        <f t="shared" si="461"/>
        <v>94984</v>
      </c>
      <c r="CF117" s="264">
        <f t="shared" si="461"/>
        <v>71246</v>
      </c>
      <c r="CG117" s="264">
        <f t="shared" si="461"/>
        <v>-132424.91999999998</v>
      </c>
      <c r="CH117" s="264">
        <f t="shared" si="461"/>
        <v>-20123.380000000005</v>
      </c>
      <c r="CI117" s="264">
        <f t="shared" si="461"/>
        <v>1186.8300000000163</v>
      </c>
      <c r="CJ117" s="264">
        <f t="shared" si="461"/>
        <v>195465.84999999998</v>
      </c>
      <c r="CK117" s="264">
        <f t="shared" si="461"/>
        <v>-176922</v>
      </c>
      <c r="CL117" s="264">
        <f t="shared" si="461"/>
        <v>123546.75</v>
      </c>
      <c r="CM117" s="264">
        <f t="shared" si="462"/>
        <v>-283597</v>
      </c>
      <c r="CN117" s="264">
        <f t="shared" si="462"/>
        <v>-189295</v>
      </c>
      <c r="CO117" s="264">
        <f t="shared" si="462"/>
        <v>223875</v>
      </c>
      <c r="CP117" s="394">
        <f t="shared" si="462"/>
        <v>95040</v>
      </c>
      <c r="CQ117" s="394">
        <f t="shared" si="462"/>
        <v>105184</v>
      </c>
      <c r="CR117" s="394">
        <f t="shared" si="462"/>
        <v>232470</v>
      </c>
      <c r="CS117" s="350"/>
      <c r="CT117" s="34">
        <f t="shared" ref="CT117:CT119" si="472">CT96-CT103</f>
        <v>338164</v>
      </c>
    </row>
    <row r="118" spans="1:98" s="37" customFormat="1" x14ac:dyDescent="0.3">
      <c r="A118" s="146"/>
      <c r="B118" s="38" t="s">
        <v>40</v>
      </c>
      <c r="C118" s="96">
        <f t="shared" ref="C118:O118" si="473">C97-C104</f>
        <v>108352.18</v>
      </c>
      <c r="D118" s="97">
        <f t="shared" si="473"/>
        <v>29723.750000000029</v>
      </c>
      <c r="E118" s="97">
        <f t="shared" si="473"/>
        <v>134202.32999999999</v>
      </c>
      <c r="F118" s="34">
        <f t="shared" si="473"/>
        <v>-35182.669999999984</v>
      </c>
      <c r="G118" s="97">
        <f t="shared" si="473"/>
        <v>85764.94</v>
      </c>
      <c r="H118" s="97">
        <f t="shared" si="473"/>
        <v>126109.63</v>
      </c>
      <c r="I118" s="97">
        <f t="shared" si="473"/>
        <v>185691.3</v>
      </c>
      <c r="J118" s="97">
        <f t="shared" si="473"/>
        <v>200152.61</v>
      </c>
      <c r="K118" s="97">
        <f t="shared" si="473"/>
        <v>-117237.50999999998</v>
      </c>
      <c r="L118" s="98">
        <f t="shared" si="473"/>
        <v>141514.90000000002</v>
      </c>
      <c r="M118" s="97">
        <f t="shared" si="473"/>
        <v>104437.54000000004</v>
      </c>
      <c r="N118" s="97">
        <f t="shared" si="473"/>
        <v>-61410.44</v>
      </c>
      <c r="O118" s="97">
        <f t="shared" si="473"/>
        <v>87957.75</v>
      </c>
      <c r="P118" s="97">
        <f t="shared" ref="P118:R118" si="474">P97-P104</f>
        <v>136728.06000000003</v>
      </c>
      <c r="Q118" s="97">
        <f t="shared" si="474"/>
        <v>36472.500000000029</v>
      </c>
      <c r="R118" s="97">
        <f t="shared" si="474"/>
        <v>-3177.8399999999965</v>
      </c>
      <c r="S118" s="97">
        <f t="shared" ref="S118:T118" si="475">S97-S104</f>
        <v>73541.010000000009</v>
      </c>
      <c r="T118" s="97">
        <f t="shared" si="475"/>
        <v>397859.59</v>
      </c>
      <c r="U118" s="97">
        <f t="shared" ref="U118:W118" si="476">U97-U104</f>
        <v>14055.900000000023</v>
      </c>
      <c r="V118" s="97">
        <f t="shared" si="476"/>
        <v>162405</v>
      </c>
      <c r="W118" s="97">
        <f t="shared" si="476"/>
        <v>14055.900000000023</v>
      </c>
      <c r="X118" s="98">
        <f t="shared" ref="X118:AB118" si="477">X97-X104</f>
        <v>129969.74000000002</v>
      </c>
      <c r="Y118" s="97">
        <f t="shared" si="477"/>
        <v>-90106</v>
      </c>
      <c r="Z118" s="97">
        <f t="shared" si="477"/>
        <v>46667</v>
      </c>
      <c r="AA118" s="97">
        <f t="shared" si="477"/>
        <v>24487.959999999992</v>
      </c>
      <c r="AB118" s="97">
        <f t="shared" si="477"/>
        <v>26424.940000000002</v>
      </c>
      <c r="AC118" s="97">
        <f t="shared" ref="AC118:AF118" si="478">AC97-AC104</f>
        <v>172434.41</v>
      </c>
      <c r="AD118" s="97">
        <f t="shared" si="478"/>
        <v>37918.630000000005</v>
      </c>
      <c r="AE118" s="97">
        <f t="shared" si="478"/>
        <v>99239</v>
      </c>
      <c r="AF118" s="97">
        <f t="shared" si="478"/>
        <v>224146.28000000003</v>
      </c>
      <c r="AG118" s="208">
        <v>321242</v>
      </c>
      <c r="AH118" s="208">
        <v>64912</v>
      </c>
      <c r="AI118" s="208">
        <v>73030</v>
      </c>
      <c r="AJ118" s="98">
        <v>261842</v>
      </c>
      <c r="AK118" s="300">
        <v>36398</v>
      </c>
      <c r="AL118" s="300">
        <v>-29108</v>
      </c>
      <c r="AM118" s="300">
        <v>-44927</v>
      </c>
      <c r="AN118" s="300">
        <v>45390</v>
      </c>
      <c r="AO118" s="300">
        <v>109460</v>
      </c>
      <c r="AP118" s="300">
        <v>150569</v>
      </c>
      <c r="AQ118" s="34">
        <v>31964</v>
      </c>
      <c r="AR118" s="300">
        <v>393668</v>
      </c>
      <c r="AS118" s="300">
        <v>230593</v>
      </c>
      <c r="AT118" s="300">
        <v>7394</v>
      </c>
      <c r="AU118" s="300">
        <v>157624</v>
      </c>
      <c r="AV118" s="318">
        <v>42316</v>
      </c>
      <c r="AW118" s="300">
        <v>144399</v>
      </c>
      <c r="AX118" s="300">
        <v>186821</v>
      </c>
      <c r="AY118" s="300"/>
      <c r="AZ118" s="300"/>
      <c r="BA118" s="300"/>
      <c r="BB118" s="300"/>
      <c r="BC118" s="34"/>
      <c r="BD118" s="300"/>
      <c r="BE118" s="300"/>
      <c r="BF118" s="300"/>
      <c r="BG118" s="300"/>
      <c r="BH118" s="318"/>
      <c r="BI118" s="34">
        <f t="shared" si="459"/>
        <v>-20394.429999999993</v>
      </c>
      <c r="BJ118" s="99">
        <f t="shared" si="459"/>
        <v>107004.31</v>
      </c>
      <c r="BK118" s="99">
        <f t="shared" si="459"/>
        <v>-97729.829999999958</v>
      </c>
      <c r="BL118" s="99">
        <f t="shared" si="459"/>
        <v>32004.829999999987</v>
      </c>
      <c r="BM118" s="99">
        <f t="shared" si="459"/>
        <v>-12223.929999999993</v>
      </c>
      <c r="BN118" s="99">
        <f t="shared" si="459"/>
        <v>271749.96000000002</v>
      </c>
      <c r="BO118" s="99">
        <f t="shared" si="459"/>
        <v>-171635.39999999997</v>
      </c>
      <c r="BP118" s="99">
        <f t="shared" si="459"/>
        <v>-37747.609999999986</v>
      </c>
      <c r="BQ118" s="99">
        <f t="shared" si="459"/>
        <v>131293.41</v>
      </c>
      <c r="BR118" s="414">
        <f t="shared" si="459"/>
        <v>-11545.160000000003</v>
      </c>
      <c r="BS118" s="437">
        <f t="shared" si="460"/>
        <v>-194543.54000000004</v>
      </c>
      <c r="BT118" s="99">
        <f t="shared" si="460"/>
        <v>108077.44</v>
      </c>
      <c r="BU118" s="99">
        <f t="shared" si="460"/>
        <v>-63469.790000000008</v>
      </c>
      <c r="BV118" s="99">
        <f t="shared" si="460"/>
        <v>-110303.12000000002</v>
      </c>
      <c r="BW118" s="99">
        <f t="shared" si="460"/>
        <v>135961.90999999997</v>
      </c>
      <c r="BX118" s="251">
        <f t="shared" si="460"/>
        <v>41096.47</v>
      </c>
      <c r="BY118" s="251">
        <f t="shared" si="460"/>
        <v>25697.989999999991</v>
      </c>
      <c r="BZ118" s="251">
        <f t="shared" si="460"/>
        <v>-173713.31</v>
      </c>
      <c r="CA118" s="264">
        <f t="shared" si="460"/>
        <v>307186.09999999998</v>
      </c>
      <c r="CB118" s="264">
        <f t="shared" si="460"/>
        <v>-97493</v>
      </c>
      <c r="CC118" s="264">
        <f t="shared" si="461"/>
        <v>58974.099999999977</v>
      </c>
      <c r="CD118" s="394">
        <f t="shared" si="461"/>
        <v>131872.25999999998</v>
      </c>
      <c r="CE118" s="363">
        <f t="shared" si="461"/>
        <v>126504</v>
      </c>
      <c r="CF118" s="264">
        <f t="shared" si="461"/>
        <v>-75775</v>
      </c>
      <c r="CG118" s="264">
        <f t="shared" si="461"/>
        <v>-69414.959999999992</v>
      </c>
      <c r="CH118" s="264">
        <f t="shared" si="461"/>
        <v>18965.059999999998</v>
      </c>
      <c r="CI118" s="264">
        <f t="shared" si="461"/>
        <v>-62974.41</v>
      </c>
      <c r="CJ118" s="264">
        <f t="shared" si="461"/>
        <v>112650.37</v>
      </c>
      <c r="CK118" s="264">
        <f t="shared" si="461"/>
        <v>-67275</v>
      </c>
      <c r="CL118" s="264">
        <f t="shared" si="461"/>
        <v>169521.71999999997</v>
      </c>
      <c r="CM118" s="264">
        <f t="shared" si="462"/>
        <v>-90649</v>
      </c>
      <c r="CN118" s="264">
        <f t="shared" si="462"/>
        <v>-57518</v>
      </c>
      <c r="CO118" s="264">
        <f t="shared" si="462"/>
        <v>84594</v>
      </c>
      <c r="CP118" s="394">
        <f t="shared" si="462"/>
        <v>-219526</v>
      </c>
      <c r="CQ118" s="394">
        <f t="shared" si="462"/>
        <v>108001</v>
      </c>
      <c r="CR118" s="394">
        <f t="shared" si="462"/>
        <v>215929</v>
      </c>
      <c r="CS118" s="350"/>
      <c r="CT118" s="34">
        <f t="shared" si="472"/>
        <v>186821</v>
      </c>
    </row>
    <row r="119" spans="1:98" s="37" customFormat="1" x14ac:dyDescent="0.3">
      <c r="A119" s="146"/>
      <c r="B119" s="38" t="s">
        <v>41</v>
      </c>
      <c r="C119" s="96">
        <f t="shared" ref="C119:O119" si="479">C98-C105</f>
        <v>1361.1499999999942</v>
      </c>
      <c r="D119" s="97">
        <f t="shared" si="479"/>
        <v>40403.479999999981</v>
      </c>
      <c r="E119" s="97">
        <f t="shared" si="479"/>
        <v>56773.860000000015</v>
      </c>
      <c r="F119" s="34">
        <f t="shared" si="479"/>
        <v>92886.849999999977</v>
      </c>
      <c r="G119" s="97">
        <f t="shared" si="479"/>
        <v>109562.45000000001</v>
      </c>
      <c r="H119" s="97">
        <f t="shared" si="479"/>
        <v>19120.859999999986</v>
      </c>
      <c r="I119" s="97">
        <f t="shared" si="479"/>
        <v>80385.69</v>
      </c>
      <c r="J119" s="97">
        <f t="shared" si="479"/>
        <v>99141.309999999969</v>
      </c>
      <c r="K119" s="97">
        <f t="shared" si="479"/>
        <v>23413.820000000007</v>
      </c>
      <c r="L119" s="98">
        <f t="shared" si="479"/>
        <v>34783.819999999978</v>
      </c>
      <c r="M119" s="97">
        <f t="shared" si="479"/>
        <v>53100.640000000014</v>
      </c>
      <c r="N119" s="97">
        <f t="shared" si="479"/>
        <v>223986.75</v>
      </c>
      <c r="O119" s="97">
        <f t="shared" si="479"/>
        <v>-91256.25</v>
      </c>
      <c r="P119" s="97">
        <f t="shared" ref="P119:R119" si="480">P98-P105</f>
        <v>204608.57</v>
      </c>
      <c r="Q119" s="97">
        <f t="shared" si="480"/>
        <v>217217.99</v>
      </c>
      <c r="R119" s="97">
        <f t="shared" si="480"/>
        <v>141338.03000000003</v>
      </c>
      <c r="S119" s="97">
        <f t="shared" ref="S119:T119" si="481">S98-S105</f>
        <v>15180.229999999981</v>
      </c>
      <c r="T119" s="97">
        <f t="shared" si="481"/>
        <v>121569.63999999998</v>
      </c>
      <c r="U119" s="97">
        <f t="shared" ref="U119:W119" si="482">U98-U105</f>
        <v>61306.040000000037</v>
      </c>
      <c r="V119" s="97">
        <f t="shared" si="482"/>
        <v>78540</v>
      </c>
      <c r="W119" s="97">
        <f t="shared" si="482"/>
        <v>61306.040000000037</v>
      </c>
      <c r="X119" s="98">
        <f t="shared" ref="X119:AB119" si="483">X98-X105</f>
        <v>97615.88</v>
      </c>
      <c r="Y119" s="97">
        <f t="shared" si="483"/>
        <v>-28622</v>
      </c>
      <c r="Z119" s="97">
        <f t="shared" si="483"/>
        <v>193700</v>
      </c>
      <c r="AA119" s="97">
        <f t="shared" si="483"/>
        <v>28882.420000000013</v>
      </c>
      <c r="AB119" s="97">
        <f t="shared" si="483"/>
        <v>17304.760000000009</v>
      </c>
      <c r="AC119" s="97">
        <f t="shared" ref="AC119:AF119" si="484">AC98-AC105</f>
        <v>107545.32</v>
      </c>
      <c r="AD119" s="97">
        <f t="shared" si="484"/>
        <v>-16412.72</v>
      </c>
      <c r="AE119" s="97">
        <f t="shared" si="484"/>
        <v>288609</v>
      </c>
      <c r="AF119" s="97">
        <f t="shared" si="484"/>
        <v>42427.530000000028</v>
      </c>
      <c r="AG119" s="208">
        <v>-39716</v>
      </c>
      <c r="AH119" s="208">
        <v>145620</v>
      </c>
      <c r="AI119" s="208">
        <v>-33388</v>
      </c>
      <c r="AJ119" s="98">
        <v>152600</v>
      </c>
      <c r="AK119" s="300">
        <v>216717</v>
      </c>
      <c r="AL119" s="300">
        <v>-72161</v>
      </c>
      <c r="AM119" s="300">
        <v>263718</v>
      </c>
      <c r="AN119" s="300">
        <v>55173</v>
      </c>
      <c r="AO119" s="300">
        <v>-80691</v>
      </c>
      <c r="AP119" s="300">
        <v>25388</v>
      </c>
      <c r="AQ119" s="34">
        <v>81160</v>
      </c>
      <c r="AR119" s="300">
        <v>76797</v>
      </c>
      <c r="AS119" s="300">
        <v>83618</v>
      </c>
      <c r="AT119" s="300">
        <v>322091</v>
      </c>
      <c r="AU119" s="300">
        <v>-18332</v>
      </c>
      <c r="AV119" s="318">
        <v>-114964</v>
      </c>
      <c r="AW119" s="300">
        <v>4711629</v>
      </c>
      <c r="AX119" s="300">
        <v>-47505</v>
      </c>
      <c r="AY119" s="300"/>
      <c r="AZ119" s="300"/>
      <c r="BA119" s="300"/>
      <c r="BB119" s="300"/>
      <c r="BC119" s="34"/>
      <c r="BD119" s="300"/>
      <c r="BE119" s="300"/>
      <c r="BF119" s="300"/>
      <c r="BG119" s="300"/>
      <c r="BH119" s="318"/>
      <c r="BI119" s="34">
        <f t="shared" si="459"/>
        <v>-92617.4</v>
      </c>
      <c r="BJ119" s="99">
        <f t="shared" si="459"/>
        <v>164205.09000000003</v>
      </c>
      <c r="BK119" s="99">
        <f t="shared" si="459"/>
        <v>160444.12999999998</v>
      </c>
      <c r="BL119" s="99">
        <f t="shared" si="459"/>
        <v>48451.180000000051</v>
      </c>
      <c r="BM119" s="99">
        <f t="shared" si="459"/>
        <v>-94382.22000000003</v>
      </c>
      <c r="BN119" s="99">
        <f t="shared" si="459"/>
        <v>102448.78</v>
      </c>
      <c r="BO119" s="99">
        <f t="shared" si="459"/>
        <v>-19079.649999999965</v>
      </c>
      <c r="BP119" s="99">
        <f t="shared" si="459"/>
        <v>-20601.309999999969</v>
      </c>
      <c r="BQ119" s="99">
        <f t="shared" si="459"/>
        <v>37892.22000000003</v>
      </c>
      <c r="BR119" s="414">
        <f t="shared" si="459"/>
        <v>62832.060000000027</v>
      </c>
      <c r="BS119" s="437">
        <f t="shared" si="460"/>
        <v>-81722.640000000014</v>
      </c>
      <c r="BT119" s="99">
        <f t="shared" si="460"/>
        <v>-30286.75</v>
      </c>
      <c r="BU119" s="99">
        <f t="shared" si="460"/>
        <v>120138.67000000001</v>
      </c>
      <c r="BV119" s="99">
        <f t="shared" si="460"/>
        <v>-187303.81</v>
      </c>
      <c r="BW119" s="99">
        <f t="shared" si="460"/>
        <v>-109672.66999999998</v>
      </c>
      <c r="BX119" s="251">
        <f t="shared" si="460"/>
        <v>-157750.75000000003</v>
      </c>
      <c r="BY119" s="251">
        <f t="shared" si="460"/>
        <v>273428.77</v>
      </c>
      <c r="BZ119" s="251">
        <f t="shared" si="460"/>
        <v>-79142.109999999957</v>
      </c>
      <c r="CA119" s="264">
        <f t="shared" si="460"/>
        <v>-101022.04000000004</v>
      </c>
      <c r="CB119" s="264">
        <f t="shared" si="460"/>
        <v>67080</v>
      </c>
      <c r="CC119" s="264">
        <f t="shared" si="461"/>
        <v>-94694.040000000037</v>
      </c>
      <c r="CD119" s="394">
        <f t="shared" si="461"/>
        <v>54984.119999999995</v>
      </c>
      <c r="CE119" s="363">
        <f t="shared" si="461"/>
        <v>245339</v>
      </c>
      <c r="CF119" s="264">
        <f t="shared" si="461"/>
        <v>-265861</v>
      </c>
      <c r="CG119" s="264">
        <f t="shared" si="461"/>
        <v>234835.58</v>
      </c>
      <c r="CH119" s="264">
        <f t="shared" si="461"/>
        <v>37868.239999999991</v>
      </c>
      <c r="CI119" s="264">
        <f t="shared" si="461"/>
        <v>-188236.32</v>
      </c>
      <c r="CJ119" s="264">
        <f t="shared" si="461"/>
        <v>41800.720000000001</v>
      </c>
      <c r="CK119" s="264">
        <f t="shared" si="461"/>
        <v>-207449</v>
      </c>
      <c r="CL119" s="264">
        <f t="shared" si="461"/>
        <v>34369.469999999972</v>
      </c>
      <c r="CM119" s="264">
        <f t="shared" si="462"/>
        <v>123334</v>
      </c>
      <c r="CN119" s="264">
        <f t="shared" si="462"/>
        <v>176471</v>
      </c>
      <c r="CO119" s="264">
        <f t="shared" si="462"/>
        <v>15056</v>
      </c>
      <c r="CP119" s="394">
        <f t="shared" si="462"/>
        <v>-267564</v>
      </c>
      <c r="CQ119" s="394">
        <f t="shared" si="462"/>
        <v>4494912</v>
      </c>
      <c r="CR119" s="394">
        <f t="shared" si="462"/>
        <v>24656</v>
      </c>
      <c r="CS119" s="350"/>
      <c r="CT119" s="34">
        <f t="shared" si="472"/>
        <v>-47505</v>
      </c>
    </row>
    <row r="120" spans="1:98" s="130" customFormat="1" ht="15" thickBot="1" x14ac:dyDescent="0.35">
      <c r="A120" s="147"/>
      <c r="B120" s="51" t="s">
        <v>42</v>
      </c>
      <c r="C120" s="126">
        <f>SUM(C115:C119)</f>
        <v>151426.9200000001</v>
      </c>
      <c r="D120" s="127">
        <f t="shared" ref="D120:O120" si="485">SUM(D115:D119)</f>
        <v>-118031.9599999999</v>
      </c>
      <c r="E120" s="127">
        <f t="shared" si="485"/>
        <v>304655.44000000006</v>
      </c>
      <c r="F120" s="35">
        <f t="shared" si="485"/>
        <v>-134726.18000000017</v>
      </c>
      <c r="G120" s="127">
        <f t="shared" si="485"/>
        <v>710114.52</v>
      </c>
      <c r="H120" s="127">
        <f t="shared" si="485"/>
        <v>384486.51</v>
      </c>
      <c r="I120" s="127">
        <f t="shared" si="485"/>
        <v>161058.69000000003</v>
      </c>
      <c r="J120" s="127">
        <f t="shared" si="485"/>
        <v>240905.78000000012</v>
      </c>
      <c r="K120" s="127">
        <f t="shared" si="485"/>
        <v>-728566.81000000029</v>
      </c>
      <c r="L120" s="128">
        <f t="shared" si="485"/>
        <v>634792.56999999972</v>
      </c>
      <c r="M120" s="127">
        <f t="shared" si="485"/>
        <v>408162.01999999996</v>
      </c>
      <c r="N120" s="127">
        <f t="shared" si="485"/>
        <v>-17489.72</v>
      </c>
      <c r="O120" s="127">
        <f t="shared" si="485"/>
        <v>125281.12000000017</v>
      </c>
      <c r="P120" s="127">
        <f t="shared" ref="P120:R120" si="486">SUM(P115:P119)</f>
        <v>552563.02</v>
      </c>
      <c r="Q120" s="127">
        <f t="shared" si="486"/>
        <v>243518.61000000016</v>
      </c>
      <c r="R120" s="127">
        <f t="shared" si="486"/>
        <v>277278.10000000003</v>
      </c>
      <c r="S120" s="127">
        <f t="shared" ref="S120:T120" si="487">SUM(S115:S119)</f>
        <v>474568.61999999965</v>
      </c>
      <c r="T120" s="127">
        <f t="shared" si="487"/>
        <v>2138165.0799999996</v>
      </c>
      <c r="U120" s="127">
        <f t="shared" ref="U120:W120" si="488">SUM(U115:U119)</f>
        <v>-401183.82999999996</v>
      </c>
      <c r="V120" s="127">
        <f t="shared" si="488"/>
        <v>-438295</v>
      </c>
      <c r="W120" s="127">
        <f t="shared" si="488"/>
        <v>-401183.82999999996</v>
      </c>
      <c r="X120" s="128">
        <f t="shared" ref="X120:AB120" si="489">SUM(X115:X119)</f>
        <v>675311.87000000023</v>
      </c>
      <c r="Y120" s="127">
        <f t="shared" si="489"/>
        <v>-174699</v>
      </c>
      <c r="Z120" s="127">
        <f t="shared" si="489"/>
        <v>442577</v>
      </c>
      <c r="AA120" s="127">
        <f t="shared" si="489"/>
        <v>-148008.30999999997</v>
      </c>
      <c r="AB120" s="127">
        <f t="shared" si="489"/>
        <v>-29263.530000000042</v>
      </c>
      <c r="AC120" s="127">
        <f t="shared" ref="AC120:AF120" si="490">SUM(AC115:AC119)</f>
        <v>264456.93000000005</v>
      </c>
      <c r="AD120" s="127">
        <f t="shared" si="490"/>
        <v>243877.76000000018</v>
      </c>
      <c r="AE120" s="127">
        <f t="shared" si="490"/>
        <v>972210</v>
      </c>
      <c r="AF120" s="127">
        <f t="shared" si="490"/>
        <v>462938.33999999997</v>
      </c>
      <c r="AG120" s="207">
        <v>767336</v>
      </c>
      <c r="AH120" s="207">
        <v>-681117</v>
      </c>
      <c r="AI120" s="207">
        <v>-452722</v>
      </c>
      <c r="AJ120" s="128">
        <v>823035</v>
      </c>
      <c r="AK120" s="218">
        <v>614939</v>
      </c>
      <c r="AL120" s="218">
        <v>73871</v>
      </c>
      <c r="AM120" s="218">
        <v>-559561</v>
      </c>
      <c r="AN120" s="218">
        <v>49243</v>
      </c>
      <c r="AO120" s="218">
        <v>-63356</v>
      </c>
      <c r="AP120" s="218">
        <v>1006874</v>
      </c>
      <c r="AQ120" s="35">
        <v>-70037</v>
      </c>
      <c r="AR120" s="218">
        <v>1872075</v>
      </c>
      <c r="AS120" s="218">
        <v>-238912</v>
      </c>
      <c r="AT120" s="218">
        <v>-1017232</v>
      </c>
      <c r="AU120" s="218">
        <v>726508</v>
      </c>
      <c r="AV120" s="317">
        <v>138488</v>
      </c>
      <c r="AW120" s="218">
        <v>5359163</v>
      </c>
      <c r="AX120" s="218">
        <v>1231330</v>
      </c>
      <c r="AY120" s="218"/>
      <c r="AZ120" s="218"/>
      <c r="BA120" s="218"/>
      <c r="BB120" s="218"/>
      <c r="BC120" s="35"/>
      <c r="BD120" s="218"/>
      <c r="BE120" s="218"/>
      <c r="BF120" s="218"/>
      <c r="BG120" s="218"/>
      <c r="BH120" s="317"/>
      <c r="BI120" s="35">
        <f t="shared" si="435"/>
        <v>-26145.79999999993</v>
      </c>
      <c r="BJ120" s="129">
        <f t="shared" ref="BJ120:BL120" si="491">SUM(BJ115:BJ119)</f>
        <v>670594.97999999986</v>
      </c>
      <c r="BK120" s="129">
        <f t="shared" si="491"/>
        <v>-61136.829999999929</v>
      </c>
      <c r="BL120" s="129">
        <f t="shared" si="491"/>
        <v>412004.28000000026</v>
      </c>
      <c r="BM120" s="129">
        <f t="shared" ref="BM120" si="492">SUM(BM115:BM119)</f>
        <v>-235545.90000000043</v>
      </c>
      <c r="BN120" s="129">
        <f t="shared" ref="BN120:BV120" si="493">SUM(BN115:BN119)</f>
        <v>1753678.5699999996</v>
      </c>
      <c r="BO120" s="129">
        <f t="shared" si="493"/>
        <v>-562242.52</v>
      </c>
      <c r="BP120" s="129">
        <f t="shared" si="493"/>
        <v>-679200.78</v>
      </c>
      <c r="BQ120" s="129">
        <f t="shared" si="493"/>
        <v>327382.98000000027</v>
      </c>
      <c r="BR120" s="413">
        <f t="shared" si="493"/>
        <v>40519.300000000461</v>
      </c>
      <c r="BS120" s="436">
        <f t="shared" si="493"/>
        <v>-582861.02</v>
      </c>
      <c r="BT120" s="129">
        <f t="shared" si="493"/>
        <v>460066.72000000003</v>
      </c>
      <c r="BU120" s="129">
        <f t="shared" si="493"/>
        <v>-273289.43000000017</v>
      </c>
      <c r="BV120" s="129">
        <f t="shared" si="493"/>
        <v>-581826.55000000005</v>
      </c>
      <c r="BW120" s="129">
        <f t="shared" ref="BW120:BX120" si="494">SUM(BW115:BW119)</f>
        <v>20938.319999999891</v>
      </c>
      <c r="BX120" s="250">
        <f t="shared" si="494"/>
        <v>-33400.339999999851</v>
      </c>
      <c r="BY120" s="250">
        <f t="shared" ref="BY120" si="495">SUM(BY115:BY119)</f>
        <v>497641.38000000035</v>
      </c>
      <c r="BZ120" s="250">
        <f t="shared" ref="BZ120:CA120" si="496">SUM(BZ115:BZ119)</f>
        <v>-1675226.7399999995</v>
      </c>
      <c r="CA120" s="276">
        <f t="shared" si="496"/>
        <v>1168519.83</v>
      </c>
      <c r="CB120" s="276">
        <f t="shared" ref="CB120:CC120" si="497">SUM(CB115:CB119)</f>
        <v>-242822</v>
      </c>
      <c r="CC120" s="276">
        <f t="shared" si="497"/>
        <v>-51538.170000000086</v>
      </c>
      <c r="CD120" s="393">
        <f t="shared" ref="CD120:CE120" si="498">SUM(CD115:CD119)</f>
        <v>147723.12999999974</v>
      </c>
      <c r="CE120" s="362">
        <f t="shared" si="498"/>
        <v>789638</v>
      </c>
      <c r="CF120" s="276">
        <f t="shared" ref="CF120" si="499">SUM(CF115:CF119)</f>
        <v>-368706</v>
      </c>
      <c r="CG120" s="276">
        <f t="shared" ref="CG120" si="500">SUM(CG115:CG119)</f>
        <v>-411552.69000000006</v>
      </c>
      <c r="CH120" s="276">
        <f t="shared" ref="CH120" si="501">SUM(CH115:CH119)</f>
        <v>78506.530000000042</v>
      </c>
      <c r="CI120" s="276">
        <f t="shared" ref="CI120" si="502">SUM(CI115:CI119)</f>
        <v>-327812.93000000005</v>
      </c>
      <c r="CJ120" s="276">
        <f t="shared" ref="CJ120" si="503">SUM(CJ115:CJ119)</f>
        <v>762996.23999999976</v>
      </c>
      <c r="CK120" s="276">
        <f t="shared" ref="CK120" si="504">SUM(CK115:CK119)</f>
        <v>-1042247</v>
      </c>
      <c r="CL120" s="276">
        <f t="shared" ref="CL120" si="505">SUM(CL115:CL119)</f>
        <v>1409136.66</v>
      </c>
      <c r="CM120" s="276">
        <f t="shared" ref="CM120" si="506">SUM(CM115:CM119)</f>
        <v>-1006248</v>
      </c>
      <c r="CN120" s="276">
        <f t="shared" ref="CN120" si="507">SUM(CN115:CN119)</f>
        <v>-336115</v>
      </c>
      <c r="CO120" s="276">
        <f t="shared" ref="CO120" si="508">SUM(CO115:CO119)</f>
        <v>1179230</v>
      </c>
      <c r="CP120" s="393">
        <f t="shared" ref="CP120" si="509">SUM(CP115:CP119)</f>
        <v>-684547</v>
      </c>
      <c r="CQ120" s="393">
        <f t="shared" ref="CQ120:CR120" si="510">SUM(CQ115:CQ119)</f>
        <v>4744224</v>
      </c>
      <c r="CR120" s="393">
        <f t="shared" si="510"/>
        <v>1157459</v>
      </c>
      <c r="CS120" s="351"/>
      <c r="CT120" s="35">
        <f t="shared" si="435"/>
        <v>1231330</v>
      </c>
    </row>
    <row r="121" spans="1:98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9"/>
      <c r="V121" s="199"/>
      <c r="W121" s="199"/>
      <c r="X121" s="76"/>
      <c r="Y121" s="199"/>
      <c r="Z121" s="199"/>
      <c r="AA121" s="199"/>
      <c r="AB121" s="199"/>
      <c r="AC121" s="199"/>
      <c r="AD121" s="199"/>
      <c r="AE121" s="199"/>
      <c r="AF121" s="199"/>
      <c r="AG121" s="199"/>
      <c r="AH121" s="199"/>
      <c r="AI121" s="199"/>
      <c r="AJ121" s="76"/>
      <c r="AK121" s="292"/>
      <c r="AL121" s="292"/>
      <c r="AM121" s="292"/>
      <c r="AN121" s="292"/>
      <c r="AO121" s="292"/>
      <c r="AP121" s="292"/>
      <c r="AQ121" s="77"/>
      <c r="AR121" s="292"/>
      <c r="AS121" s="292"/>
      <c r="AT121" s="292"/>
      <c r="AU121" s="292"/>
      <c r="AV121" s="309"/>
      <c r="AW121" s="292"/>
      <c r="AX121" s="292"/>
      <c r="AY121" s="292"/>
      <c r="AZ121" s="292"/>
      <c r="BA121" s="292"/>
      <c r="BB121" s="292"/>
      <c r="BC121" s="77"/>
      <c r="BD121" s="292"/>
      <c r="BE121" s="292"/>
      <c r="BF121" s="292"/>
      <c r="BG121" s="292"/>
      <c r="BH121" s="309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5"/>
      <c r="BS121" s="428"/>
      <c r="BT121" s="78"/>
      <c r="BU121" s="78"/>
      <c r="BV121" s="78"/>
      <c r="BW121" s="78"/>
      <c r="BX121" s="242"/>
      <c r="BY121" s="242"/>
      <c r="BZ121" s="242"/>
      <c r="CA121" s="268"/>
      <c r="CB121" s="268"/>
      <c r="CC121" s="268"/>
      <c r="CD121" s="385"/>
      <c r="CE121" s="354"/>
      <c r="CF121" s="268"/>
      <c r="CG121" s="268"/>
      <c r="CH121" s="268"/>
      <c r="CI121" s="268"/>
      <c r="CJ121" s="268"/>
      <c r="CK121" s="268"/>
      <c r="CL121" s="268"/>
      <c r="CM121" s="268"/>
      <c r="CN121" s="268"/>
      <c r="CO121" s="268"/>
      <c r="CP121" s="385"/>
      <c r="CQ121" s="385"/>
      <c r="CR121" s="385"/>
      <c r="CS121" s="348"/>
      <c r="CT121" s="77"/>
    </row>
    <row r="122" spans="1:98" s="58" customFormat="1" x14ac:dyDescent="0.3">
      <c r="A122" s="146"/>
      <c r="B122" s="59" t="s">
        <v>37</v>
      </c>
      <c r="C122" s="60">
        <v>4</v>
      </c>
      <c r="D122" s="61">
        <v>4</v>
      </c>
      <c r="E122" s="61">
        <v>4</v>
      </c>
      <c r="F122" s="63">
        <v>5</v>
      </c>
      <c r="G122" s="61">
        <v>3</v>
      </c>
      <c r="H122" s="63">
        <v>3</v>
      </c>
      <c r="I122" s="61">
        <v>3</v>
      </c>
      <c r="J122" s="63">
        <v>2</v>
      </c>
      <c r="K122" s="61">
        <v>3</v>
      </c>
      <c r="L122" s="106">
        <v>3</v>
      </c>
      <c r="M122" s="63">
        <v>3</v>
      </c>
      <c r="N122" s="63">
        <v>2</v>
      </c>
      <c r="O122" s="61">
        <v>2</v>
      </c>
      <c r="P122" s="63">
        <v>2</v>
      </c>
      <c r="Q122" s="61">
        <v>1</v>
      </c>
      <c r="R122" s="63">
        <v>1</v>
      </c>
      <c r="S122" s="61">
        <v>1</v>
      </c>
      <c r="T122" s="63">
        <v>1</v>
      </c>
      <c r="U122" s="210">
        <v>1</v>
      </c>
      <c r="V122" s="210">
        <v>2</v>
      </c>
      <c r="W122" s="210">
        <v>1</v>
      </c>
      <c r="X122" s="106">
        <v>0</v>
      </c>
      <c r="Y122" s="210">
        <v>0</v>
      </c>
      <c r="Z122" s="210">
        <v>1</v>
      </c>
      <c r="AA122" s="210">
        <v>0</v>
      </c>
      <c r="AB122" s="210">
        <v>0</v>
      </c>
      <c r="AC122" s="210">
        <v>0</v>
      </c>
      <c r="AD122" s="210">
        <v>0</v>
      </c>
      <c r="AE122" s="210">
        <v>1</v>
      </c>
      <c r="AF122" s="210">
        <v>2</v>
      </c>
      <c r="AG122" s="210">
        <v>3</v>
      </c>
      <c r="AH122" s="210">
        <v>3</v>
      </c>
      <c r="AI122" s="210">
        <v>4</v>
      </c>
      <c r="AJ122" s="106">
        <v>5</v>
      </c>
      <c r="AK122" s="210">
        <v>4</v>
      </c>
      <c r="AL122" s="210">
        <v>7</v>
      </c>
      <c r="AM122" s="210">
        <v>4</v>
      </c>
      <c r="AN122" s="210">
        <v>4</v>
      </c>
      <c r="AO122" s="210">
        <v>5</v>
      </c>
      <c r="AP122" s="210">
        <v>1</v>
      </c>
      <c r="AQ122" s="63">
        <v>5</v>
      </c>
      <c r="AR122" s="210">
        <v>8</v>
      </c>
      <c r="AS122" s="210">
        <v>6</v>
      </c>
      <c r="AT122" s="210">
        <v>6</v>
      </c>
      <c r="AU122" s="210">
        <v>7</v>
      </c>
      <c r="AV122" s="106">
        <v>7</v>
      </c>
      <c r="AW122" s="210">
        <v>7</v>
      </c>
      <c r="AX122" s="210">
        <v>6</v>
      </c>
      <c r="AY122" s="210"/>
      <c r="AZ122" s="210"/>
      <c r="BA122" s="210"/>
      <c r="BB122" s="210"/>
      <c r="BC122" s="63"/>
      <c r="BD122" s="210"/>
      <c r="BE122" s="210"/>
      <c r="BF122" s="210"/>
      <c r="BG122" s="210"/>
      <c r="BH122" s="106"/>
      <c r="BI122" s="63">
        <f t="shared" ref="BI122:BR126" si="511">O122-C122</f>
        <v>-2</v>
      </c>
      <c r="BJ122" s="107">
        <f t="shared" si="511"/>
        <v>-2</v>
      </c>
      <c r="BK122" s="107">
        <f t="shared" si="511"/>
        <v>-3</v>
      </c>
      <c r="BL122" s="107">
        <f t="shared" si="511"/>
        <v>-4</v>
      </c>
      <c r="BM122" s="107">
        <f t="shared" si="511"/>
        <v>-2</v>
      </c>
      <c r="BN122" s="107">
        <f t="shared" si="511"/>
        <v>-2</v>
      </c>
      <c r="BO122" s="107">
        <f t="shared" si="511"/>
        <v>-2</v>
      </c>
      <c r="BP122" s="107">
        <f t="shared" si="511"/>
        <v>0</v>
      </c>
      <c r="BQ122" s="107">
        <f t="shared" si="511"/>
        <v>-2</v>
      </c>
      <c r="BR122" s="417">
        <f t="shared" si="511"/>
        <v>-3</v>
      </c>
      <c r="BS122" s="107">
        <f t="shared" ref="BS122:CB126" si="512">Y122-M122</f>
        <v>-3</v>
      </c>
      <c r="BT122" s="107">
        <f t="shared" si="512"/>
        <v>-1</v>
      </c>
      <c r="BU122" s="107">
        <f t="shared" si="512"/>
        <v>-2</v>
      </c>
      <c r="BV122" s="107">
        <f t="shared" si="512"/>
        <v>-2</v>
      </c>
      <c r="BW122" s="107">
        <f t="shared" si="512"/>
        <v>-1</v>
      </c>
      <c r="BX122" s="254">
        <f t="shared" si="512"/>
        <v>-1</v>
      </c>
      <c r="BY122" s="254">
        <f t="shared" si="512"/>
        <v>0</v>
      </c>
      <c r="BZ122" s="254">
        <f t="shared" si="512"/>
        <v>1</v>
      </c>
      <c r="CA122" s="212">
        <f t="shared" si="512"/>
        <v>2</v>
      </c>
      <c r="CB122" s="212">
        <f t="shared" si="512"/>
        <v>1</v>
      </c>
      <c r="CC122" s="212">
        <f t="shared" ref="CC122:CL126" si="513">AI122-W122</f>
        <v>3</v>
      </c>
      <c r="CD122" s="397">
        <f t="shared" si="513"/>
        <v>5</v>
      </c>
      <c r="CE122" s="212">
        <f t="shared" si="513"/>
        <v>4</v>
      </c>
      <c r="CF122" s="212">
        <f t="shared" si="513"/>
        <v>6</v>
      </c>
      <c r="CG122" s="212">
        <f t="shared" si="513"/>
        <v>4</v>
      </c>
      <c r="CH122" s="212">
        <f t="shared" si="513"/>
        <v>4</v>
      </c>
      <c r="CI122" s="212">
        <f t="shared" si="513"/>
        <v>5</v>
      </c>
      <c r="CJ122" s="212">
        <f t="shared" si="513"/>
        <v>1</v>
      </c>
      <c r="CK122" s="212">
        <f t="shared" si="513"/>
        <v>4</v>
      </c>
      <c r="CL122" s="212">
        <f t="shared" si="513"/>
        <v>6</v>
      </c>
      <c r="CM122" s="212">
        <f t="shared" ref="CM122:CR126" si="514">AS122-AG122</f>
        <v>3</v>
      </c>
      <c r="CN122" s="212">
        <f t="shared" si="514"/>
        <v>3</v>
      </c>
      <c r="CO122" s="212">
        <f t="shared" si="514"/>
        <v>3</v>
      </c>
      <c r="CP122" s="397">
        <f t="shared" si="514"/>
        <v>2</v>
      </c>
      <c r="CQ122" s="397">
        <f t="shared" si="514"/>
        <v>3</v>
      </c>
      <c r="CR122" s="397">
        <f t="shared" si="514"/>
        <v>-1</v>
      </c>
      <c r="CS122" s="348"/>
      <c r="CT122" s="63">
        <f>IF(ISERROR(GETPIVOTDATA("VALUE",'CSS WK pvt'!$I$2,"DT_FILE",CT$8,"CD_CO",CT$6,"TRIM_CAT",TRIM(B122),"TRIM_LINE",A121))=TRUE,0,GETPIVOTDATA("VALUE",'CSS WK pvt'!$I$2,"DT_FILE",CT$8,"CD_CO",CT$6,"TRIM_CAT",TRIM(B122),"TRIM_LINE",A121))</f>
        <v>6</v>
      </c>
    </row>
    <row r="123" spans="1:98" s="58" customFormat="1" x14ac:dyDescent="0.3">
      <c r="A123" s="146"/>
      <c r="B123" s="59" t="s">
        <v>38</v>
      </c>
      <c r="C123" s="60">
        <v>4</v>
      </c>
      <c r="D123" s="61">
        <v>3</v>
      </c>
      <c r="E123" s="61">
        <v>3</v>
      </c>
      <c r="F123" s="63">
        <v>4</v>
      </c>
      <c r="G123" s="61">
        <v>4</v>
      </c>
      <c r="H123" s="63">
        <v>5</v>
      </c>
      <c r="I123" s="61">
        <v>6</v>
      </c>
      <c r="J123" s="63">
        <v>6</v>
      </c>
      <c r="K123" s="61">
        <v>6</v>
      </c>
      <c r="L123" s="106">
        <v>6</v>
      </c>
      <c r="M123" s="63">
        <v>6</v>
      </c>
      <c r="N123" s="63">
        <v>6</v>
      </c>
      <c r="O123" s="61">
        <v>6</v>
      </c>
      <c r="P123" s="63">
        <v>6</v>
      </c>
      <c r="Q123" s="61">
        <v>4</v>
      </c>
      <c r="R123" s="63">
        <v>6</v>
      </c>
      <c r="S123" s="61">
        <v>7</v>
      </c>
      <c r="T123" s="63">
        <v>7</v>
      </c>
      <c r="U123" s="210">
        <v>8</v>
      </c>
      <c r="V123" s="210">
        <v>9</v>
      </c>
      <c r="W123" s="210">
        <v>10</v>
      </c>
      <c r="X123" s="106">
        <v>12</v>
      </c>
      <c r="Y123" s="210">
        <v>14</v>
      </c>
      <c r="Z123" s="210">
        <v>14</v>
      </c>
      <c r="AA123" s="210">
        <v>15</v>
      </c>
      <c r="AB123" s="210">
        <v>28</v>
      </c>
      <c r="AC123" s="210">
        <v>30</v>
      </c>
      <c r="AD123" s="210">
        <v>29</v>
      </c>
      <c r="AE123" s="210">
        <v>26</v>
      </c>
      <c r="AF123" s="210">
        <v>24</v>
      </c>
      <c r="AG123" s="210">
        <v>26</v>
      </c>
      <c r="AH123" s="210">
        <v>24</v>
      </c>
      <c r="AI123" s="210">
        <v>23</v>
      </c>
      <c r="AJ123" s="106">
        <v>23</v>
      </c>
      <c r="AK123" s="210">
        <v>22</v>
      </c>
      <c r="AL123" s="210">
        <v>18</v>
      </c>
      <c r="AM123" s="210">
        <v>18</v>
      </c>
      <c r="AN123" s="210">
        <v>14</v>
      </c>
      <c r="AO123" s="210">
        <v>18</v>
      </c>
      <c r="AP123" s="210">
        <v>19</v>
      </c>
      <c r="AQ123" s="63">
        <v>15</v>
      </c>
      <c r="AR123" s="210">
        <v>12</v>
      </c>
      <c r="AS123" s="210">
        <v>10</v>
      </c>
      <c r="AT123" s="210">
        <v>10</v>
      </c>
      <c r="AU123" s="210">
        <v>10</v>
      </c>
      <c r="AV123" s="106">
        <v>9</v>
      </c>
      <c r="AW123" s="210">
        <v>9</v>
      </c>
      <c r="AX123" s="210">
        <v>11</v>
      </c>
      <c r="AY123" s="210"/>
      <c r="AZ123" s="210"/>
      <c r="BA123" s="210"/>
      <c r="BB123" s="210"/>
      <c r="BC123" s="63"/>
      <c r="BD123" s="210"/>
      <c r="BE123" s="210"/>
      <c r="BF123" s="210"/>
      <c r="BG123" s="210"/>
      <c r="BH123" s="106"/>
      <c r="BI123" s="63">
        <f t="shared" si="511"/>
        <v>2</v>
      </c>
      <c r="BJ123" s="107">
        <f t="shared" si="511"/>
        <v>3</v>
      </c>
      <c r="BK123" s="107">
        <f t="shared" si="511"/>
        <v>1</v>
      </c>
      <c r="BL123" s="107">
        <f t="shared" si="511"/>
        <v>2</v>
      </c>
      <c r="BM123" s="107">
        <f t="shared" si="511"/>
        <v>3</v>
      </c>
      <c r="BN123" s="107">
        <f t="shared" si="511"/>
        <v>2</v>
      </c>
      <c r="BO123" s="107">
        <f t="shared" si="511"/>
        <v>2</v>
      </c>
      <c r="BP123" s="107">
        <f t="shared" si="511"/>
        <v>3</v>
      </c>
      <c r="BQ123" s="107">
        <f t="shared" si="511"/>
        <v>4</v>
      </c>
      <c r="BR123" s="417">
        <f t="shared" si="511"/>
        <v>6</v>
      </c>
      <c r="BS123" s="107">
        <f t="shared" si="512"/>
        <v>8</v>
      </c>
      <c r="BT123" s="107">
        <f t="shared" si="512"/>
        <v>8</v>
      </c>
      <c r="BU123" s="107">
        <f t="shared" si="512"/>
        <v>9</v>
      </c>
      <c r="BV123" s="107">
        <f t="shared" si="512"/>
        <v>22</v>
      </c>
      <c r="BW123" s="107">
        <f t="shared" si="512"/>
        <v>26</v>
      </c>
      <c r="BX123" s="254">
        <f t="shared" si="512"/>
        <v>23</v>
      </c>
      <c r="BY123" s="254">
        <f t="shared" si="512"/>
        <v>19</v>
      </c>
      <c r="BZ123" s="254">
        <f t="shared" si="512"/>
        <v>17</v>
      </c>
      <c r="CA123" s="212">
        <f t="shared" si="512"/>
        <v>18</v>
      </c>
      <c r="CB123" s="212">
        <f t="shared" si="512"/>
        <v>15</v>
      </c>
      <c r="CC123" s="212">
        <f t="shared" si="513"/>
        <v>13</v>
      </c>
      <c r="CD123" s="397">
        <f t="shared" si="513"/>
        <v>11</v>
      </c>
      <c r="CE123" s="212">
        <f t="shared" si="513"/>
        <v>8</v>
      </c>
      <c r="CF123" s="212">
        <f t="shared" si="513"/>
        <v>4</v>
      </c>
      <c r="CG123" s="212">
        <f t="shared" si="513"/>
        <v>3</v>
      </c>
      <c r="CH123" s="212">
        <f t="shared" si="513"/>
        <v>-14</v>
      </c>
      <c r="CI123" s="212">
        <f t="shared" si="513"/>
        <v>-12</v>
      </c>
      <c r="CJ123" s="212">
        <f t="shared" si="513"/>
        <v>-10</v>
      </c>
      <c r="CK123" s="212">
        <f t="shared" si="513"/>
        <v>-11</v>
      </c>
      <c r="CL123" s="212">
        <f t="shared" si="513"/>
        <v>-12</v>
      </c>
      <c r="CM123" s="212">
        <f t="shared" si="514"/>
        <v>-16</v>
      </c>
      <c r="CN123" s="212">
        <f t="shared" si="514"/>
        <v>-14</v>
      </c>
      <c r="CO123" s="212">
        <f t="shared" si="514"/>
        <v>-13</v>
      </c>
      <c r="CP123" s="397">
        <f t="shared" si="514"/>
        <v>-14</v>
      </c>
      <c r="CQ123" s="397">
        <f t="shared" si="514"/>
        <v>-13</v>
      </c>
      <c r="CR123" s="397">
        <f t="shared" si="514"/>
        <v>-7</v>
      </c>
      <c r="CS123" s="348"/>
      <c r="CT123" s="63">
        <f>IF(ISERROR(GETPIVOTDATA("VALUE",'CSS WK pvt'!$I$2,"DT_FILE",CT$8,"CD_CO",CT$6,"TRIM_CAT",TRIM(B123),"TRIM_LINE",A121))=TRUE,0,GETPIVOTDATA("VALUE",'CSS WK pvt'!$I$2,"DT_FILE",CT$8,"CD_CO",CT$6,"TRIM_CAT",TRIM(B123),"TRIM_LINE",A121))</f>
        <v>11</v>
      </c>
    </row>
    <row r="124" spans="1:98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/>
      <c r="Q124" s="61">
        <v>0</v>
      </c>
      <c r="R124" s="63">
        <v>0</v>
      </c>
      <c r="S124" s="61">
        <v>0</v>
      </c>
      <c r="T124" s="63">
        <v>0</v>
      </c>
      <c r="U124" s="210">
        <v>0</v>
      </c>
      <c r="V124" s="210">
        <v>0</v>
      </c>
      <c r="W124" s="210">
        <v>0</v>
      </c>
      <c r="X124" s="106">
        <v>0</v>
      </c>
      <c r="Y124" s="210">
        <v>0</v>
      </c>
      <c r="Z124" s="210">
        <v>0</v>
      </c>
      <c r="AA124" s="210">
        <v>0</v>
      </c>
      <c r="AB124" s="210">
        <v>0</v>
      </c>
      <c r="AC124" s="210">
        <v>0</v>
      </c>
      <c r="AD124" s="210">
        <v>0</v>
      </c>
      <c r="AE124" s="210">
        <v>0</v>
      </c>
      <c r="AF124" s="210">
        <v>0</v>
      </c>
      <c r="AG124" s="210">
        <v>0</v>
      </c>
      <c r="AH124" s="210">
        <v>0</v>
      </c>
      <c r="AI124" s="210">
        <v>0</v>
      </c>
      <c r="AJ124" s="106">
        <v>0</v>
      </c>
      <c r="AK124" s="210">
        <v>0</v>
      </c>
      <c r="AL124" s="210">
        <v>0</v>
      </c>
      <c r="AM124" s="210">
        <v>0</v>
      </c>
      <c r="AN124" s="210">
        <v>0</v>
      </c>
      <c r="AO124" s="210">
        <v>0</v>
      </c>
      <c r="AP124" s="210">
        <v>0</v>
      </c>
      <c r="AQ124" s="63">
        <v>0</v>
      </c>
      <c r="AR124" s="210">
        <v>0</v>
      </c>
      <c r="AS124" s="210">
        <v>0</v>
      </c>
      <c r="AT124" s="210">
        <v>0</v>
      </c>
      <c r="AU124" s="210">
        <v>0</v>
      </c>
      <c r="AV124" s="106">
        <v>0</v>
      </c>
      <c r="AW124" s="210">
        <v>0</v>
      </c>
      <c r="AX124" s="210">
        <v>0</v>
      </c>
      <c r="AY124" s="210"/>
      <c r="AZ124" s="210"/>
      <c r="BA124" s="210"/>
      <c r="BB124" s="210"/>
      <c r="BC124" s="63"/>
      <c r="BD124" s="210"/>
      <c r="BE124" s="210"/>
      <c r="BF124" s="210"/>
      <c r="BG124" s="210"/>
      <c r="BH124" s="106"/>
      <c r="BI124" s="63">
        <f t="shared" si="511"/>
        <v>0</v>
      </c>
      <c r="BJ124" s="107">
        <f t="shared" si="511"/>
        <v>0</v>
      </c>
      <c r="BK124" s="107">
        <f t="shared" si="511"/>
        <v>0</v>
      </c>
      <c r="BL124" s="107">
        <f t="shared" si="511"/>
        <v>0</v>
      </c>
      <c r="BM124" s="107">
        <f t="shared" si="511"/>
        <v>0</v>
      </c>
      <c r="BN124" s="107">
        <f t="shared" si="511"/>
        <v>0</v>
      </c>
      <c r="BO124" s="107">
        <f t="shared" si="511"/>
        <v>0</v>
      </c>
      <c r="BP124" s="107">
        <f t="shared" si="511"/>
        <v>0</v>
      </c>
      <c r="BQ124" s="107">
        <f t="shared" si="511"/>
        <v>0</v>
      </c>
      <c r="BR124" s="417">
        <f t="shared" si="511"/>
        <v>0</v>
      </c>
      <c r="BS124" s="107">
        <f t="shared" si="512"/>
        <v>0</v>
      </c>
      <c r="BT124" s="107">
        <f t="shared" si="512"/>
        <v>0</v>
      </c>
      <c r="BU124" s="107">
        <f t="shared" si="512"/>
        <v>0</v>
      </c>
      <c r="BV124" s="107">
        <f t="shared" si="512"/>
        <v>0</v>
      </c>
      <c r="BW124" s="107">
        <f t="shared" si="512"/>
        <v>0</v>
      </c>
      <c r="BX124" s="254">
        <f t="shared" si="512"/>
        <v>0</v>
      </c>
      <c r="BY124" s="254">
        <f t="shared" si="512"/>
        <v>0</v>
      </c>
      <c r="BZ124" s="254">
        <f t="shared" si="512"/>
        <v>0</v>
      </c>
      <c r="CA124" s="212">
        <f t="shared" si="512"/>
        <v>0</v>
      </c>
      <c r="CB124" s="212">
        <f t="shared" si="512"/>
        <v>0</v>
      </c>
      <c r="CC124" s="212">
        <f t="shared" si="513"/>
        <v>0</v>
      </c>
      <c r="CD124" s="397">
        <f t="shared" si="513"/>
        <v>0</v>
      </c>
      <c r="CE124" s="212">
        <f t="shared" si="513"/>
        <v>0</v>
      </c>
      <c r="CF124" s="212">
        <f t="shared" si="513"/>
        <v>0</v>
      </c>
      <c r="CG124" s="212">
        <f t="shared" si="513"/>
        <v>0</v>
      </c>
      <c r="CH124" s="212">
        <f t="shared" si="513"/>
        <v>0</v>
      </c>
      <c r="CI124" s="212">
        <f t="shared" si="513"/>
        <v>0</v>
      </c>
      <c r="CJ124" s="212">
        <f t="shared" si="513"/>
        <v>0</v>
      </c>
      <c r="CK124" s="212">
        <f t="shared" si="513"/>
        <v>0</v>
      </c>
      <c r="CL124" s="212">
        <f t="shared" si="513"/>
        <v>0</v>
      </c>
      <c r="CM124" s="212">
        <f t="shared" si="514"/>
        <v>0</v>
      </c>
      <c r="CN124" s="212">
        <f t="shared" si="514"/>
        <v>0</v>
      </c>
      <c r="CO124" s="212">
        <f t="shared" si="514"/>
        <v>0</v>
      </c>
      <c r="CP124" s="397">
        <f t="shared" si="514"/>
        <v>0</v>
      </c>
      <c r="CQ124" s="397">
        <f t="shared" si="514"/>
        <v>0</v>
      </c>
      <c r="CR124" s="397">
        <f t="shared" si="514"/>
        <v>0</v>
      </c>
      <c r="CS124" s="348"/>
      <c r="CT124" s="63">
        <f>IF(ISERROR(GETPIVOTDATA("VALUE",'CSS WK pvt'!$I$2,"DT_FILE",CT$8,"CD_CO",CT$6,"TRIM_CAT",TRIM(B124),"TRIM_LINE",A121))=TRUE,0,GETPIVOTDATA("VALUE",'CSS WK pvt'!$I$2,"DT_FILE",CT$8,"CD_CO",CT$6,"TRIM_CAT",TRIM(B124),"TRIM_LINE",A121))</f>
        <v>0</v>
      </c>
    </row>
    <row r="125" spans="1:98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/>
      <c r="Q125" s="61">
        <v>0</v>
      </c>
      <c r="R125" s="63">
        <v>0</v>
      </c>
      <c r="S125" s="61">
        <v>0</v>
      </c>
      <c r="T125" s="63">
        <v>0</v>
      </c>
      <c r="U125" s="210">
        <v>0</v>
      </c>
      <c r="V125" s="210">
        <v>0</v>
      </c>
      <c r="W125" s="210">
        <v>0</v>
      </c>
      <c r="X125" s="106">
        <v>0</v>
      </c>
      <c r="Y125" s="210">
        <v>0</v>
      </c>
      <c r="Z125" s="210">
        <v>0</v>
      </c>
      <c r="AA125" s="210">
        <v>0</v>
      </c>
      <c r="AB125" s="210">
        <v>0</v>
      </c>
      <c r="AC125" s="210">
        <v>0</v>
      </c>
      <c r="AD125" s="210">
        <v>0</v>
      </c>
      <c r="AE125" s="210">
        <v>0</v>
      </c>
      <c r="AF125" s="210">
        <v>0</v>
      </c>
      <c r="AG125" s="210">
        <v>0</v>
      </c>
      <c r="AH125" s="210">
        <v>0</v>
      </c>
      <c r="AI125" s="210">
        <v>0</v>
      </c>
      <c r="AJ125" s="106">
        <v>0</v>
      </c>
      <c r="AK125" s="210">
        <v>0</v>
      </c>
      <c r="AL125" s="210">
        <v>0</v>
      </c>
      <c r="AM125" s="210">
        <v>0</v>
      </c>
      <c r="AN125" s="210">
        <v>0</v>
      </c>
      <c r="AO125" s="210">
        <v>0</v>
      </c>
      <c r="AP125" s="210">
        <v>0</v>
      </c>
      <c r="AQ125" s="63">
        <v>0</v>
      </c>
      <c r="AR125" s="210">
        <v>0</v>
      </c>
      <c r="AS125" s="210">
        <v>0</v>
      </c>
      <c r="AT125" s="210">
        <v>0</v>
      </c>
      <c r="AU125" s="210">
        <v>0</v>
      </c>
      <c r="AV125" s="106">
        <v>0</v>
      </c>
      <c r="AW125" s="210">
        <v>0</v>
      </c>
      <c r="AX125" s="210">
        <v>0</v>
      </c>
      <c r="AY125" s="210"/>
      <c r="AZ125" s="210"/>
      <c r="BA125" s="210"/>
      <c r="BB125" s="210"/>
      <c r="BC125" s="63"/>
      <c r="BD125" s="210"/>
      <c r="BE125" s="210"/>
      <c r="BF125" s="210"/>
      <c r="BG125" s="210"/>
      <c r="BH125" s="106"/>
      <c r="BI125" s="63">
        <f t="shared" si="511"/>
        <v>0</v>
      </c>
      <c r="BJ125" s="107">
        <f t="shared" si="511"/>
        <v>0</v>
      </c>
      <c r="BK125" s="107">
        <f t="shared" si="511"/>
        <v>0</v>
      </c>
      <c r="BL125" s="107">
        <f t="shared" si="511"/>
        <v>0</v>
      </c>
      <c r="BM125" s="107">
        <f t="shared" si="511"/>
        <v>0</v>
      </c>
      <c r="BN125" s="107">
        <f t="shared" si="511"/>
        <v>0</v>
      </c>
      <c r="BO125" s="107">
        <f t="shared" si="511"/>
        <v>0</v>
      </c>
      <c r="BP125" s="107">
        <f t="shared" si="511"/>
        <v>0</v>
      </c>
      <c r="BQ125" s="107">
        <f t="shared" si="511"/>
        <v>0</v>
      </c>
      <c r="BR125" s="417">
        <f t="shared" si="511"/>
        <v>0</v>
      </c>
      <c r="BS125" s="107">
        <f t="shared" si="512"/>
        <v>0</v>
      </c>
      <c r="BT125" s="107">
        <f t="shared" si="512"/>
        <v>0</v>
      </c>
      <c r="BU125" s="107">
        <f t="shared" si="512"/>
        <v>0</v>
      </c>
      <c r="BV125" s="107">
        <f t="shared" si="512"/>
        <v>0</v>
      </c>
      <c r="BW125" s="107">
        <f t="shared" si="512"/>
        <v>0</v>
      </c>
      <c r="BX125" s="254">
        <f t="shared" si="512"/>
        <v>0</v>
      </c>
      <c r="BY125" s="254">
        <f t="shared" si="512"/>
        <v>0</v>
      </c>
      <c r="BZ125" s="254">
        <f t="shared" si="512"/>
        <v>0</v>
      </c>
      <c r="CA125" s="212">
        <f t="shared" si="512"/>
        <v>0</v>
      </c>
      <c r="CB125" s="212">
        <f t="shared" si="512"/>
        <v>0</v>
      </c>
      <c r="CC125" s="212">
        <f t="shared" si="513"/>
        <v>0</v>
      </c>
      <c r="CD125" s="397">
        <f t="shared" si="513"/>
        <v>0</v>
      </c>
      <c r="CE125" s="212">
        <f t="shared" si="513"/>
        <v>0</v>
      </c>
      <c r="CF125" s="212">
        <f t="shared" si="513"/>
        <v>0</v>
      </c>
      <c r="CG125" s="212">
        <f t="shared" si="513"/>
        <v>0</v>
      </c>
      <c r="CH125" s="212">
        <f t="shared" si="513"/>
        <v>0</v>
      </c>
      <c r="CI125" s="212">
        <f t="shared" si="513"/>
        <v>0</v>
      </c>
      <c r="CJ125" s="212">
        <f t="shared" si="513"/>
        <v>0</v>
      </c>
      <c r="CK125" s="212">
        <f t="shared" si="513"/>
        <v>0</v>
      </c>
      <c r="CL125" s="212">
        <f t="shared" si="513"/>
        <v>0</v>
      </c>
      <c r="CM125" s="212">
        <f t="shared" si="514"/>
        <v>0</v>
      </c>
      <c r="CN125" s="212">
        <f t="shared" si="514"/>
        <v>0</v>
      </c>
      <c r="CO125" s="212">
        <f t="shared" si="514"/>
        <v>0</v>
      </c>
      <c r="CP125" s="397">
        <f t="shared" si="514"/>
        <v>0</v>
      </c>
      <c r="CQ125" s="397">
        <f t="shared" si="514"/>
        <v>0</v>
      </c>
      <c r="CR125" s="397">
        <f t="shared" si="514"/>
        <v>0</v>
      </c>
      <c r="CS125" s="348"/>
      <c r="CT125" s="63">
        <f>IF(ISERROR(GETPIVOTDATA("VALUE",'CSS WK pvt'!$I$2,"DT_FILE",CT$8,"CD_CO",CT$6,"TRIM_CAT",TRIM(B125),"TRIM_LINE",A121))=TRUE,0,GETPIVOTDATA("VALUE",'CSS WK pvt'!$I$2,"DT_FILE",CT$8,"CD_CO",CT$6,"TRIM_CAT",TRIM(B125),"TRIM_LINE",A121))</f>
        <v>0</v>
      </c>
    </row>
    <row r="126" spans="1:98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/>
      <c r="Q126" s="61">
        <v>0</v>
      </c>
      <c r="R126" s="63">
        <v>0</v>
      </c>
      <c r="S126" s="61">
        <v>0</v>
      </c>
      <c r="T126" s="63">
        <v>0</v>
      </c>
      <c r="U126" s="210">
        <v>0</v>
      </c>
      <c r="V126" s="210">
        <v>0</v>
      </c>
      <c r="W126" s="210">
        <v>0</v>
      </c>
      <c r="X126" s="106">
        <v>0</v>
      </c>
      <c r="Y126" s="210">
        <v>0</v>
      </c>
      <c r="Z126" s="210">
        <v>0</v>
      </c>
      <c r="AA126" s="210">
        <v>0</v>
      </c>
      <c r="AB126" s="210">
        <v>0</v>
      </c>
      <c r="AC126" s="210">
        <v>0</v>
      </c>
      <c r="AD126" s="210">
        <v>0</v>
      </c>
      <c r="AE126" s="210">
        <v>0</v>
      </c>
      <c r="AF126" s="210">
        <v>0</v>
      </c>
      <c r="AG126" s="210">
        <v>0</v>
      </c>
      <c r="AH126" s="210">
        <v>0</v>
      </c>
      <c r="AI126" s="210">
        <v>0</v>
      </c>
      <c r="AJ126" s="106">
        <v>0</v>
      </c>
      <c r="AK126" s="210">
        <v>0</v>
      </c>
      <c r="AL126" s="210">
        <v>0</v>
      </c>
      <c r="AM126" s="210">
        <v>0</v>
      </c>
      <c r="AN126" s="210">
        <v>0</v>
      </c>
      <c r="AO126" s="210">
        <v>0</v>
      </c>
      <c r="AP126" s="210">
        <v>0</v>
      </c>
      <c r="AQ126" s="63">
        <v>0</v>
      </c>
      <c r="AR126" s="210">
        <v>0</v>
      </c>
      <c r="AS126" s="210">
        <v>0</v>
      </c>
      <c r="AT126" s="210">
        <v>0</v>
      </c>
      <c r="AU126" s="210">
        <v>0</v>
      </c>
      <c r="AV126" s="106">
        <v>0</v>
      </c>
      <c r="AW126" s="210">
        <v>0</v>
      </c>
      <c r="AX126" s="210">
        <v>0</v>
      </c>
      <c r="AY126" s="210"/>
      <c r="AZ126" s="210"/>
      <c r="BA126" s="210"/>
      <c r="BB126" s="210"/>
      <c r="BC126" s="63"/>
      <c r="BD126" s="210"/>
      <c r="BE126" s="210"/>
      <c r="BF126" s="210"/>
      <c r="BG126" s="210"/>
      <c r="BH126" s="106"/>
      <c r="BI126" s="63">
        <f t="shared" si="511"/>
        <v>0</v>
      </c>
      <c r="BJ126" s="107">
        <f t="shared" si="511"/>
        <v>0</v>
      </c>
      <c r="BK126" s="107">
        <f t="shared" si="511"/>
        <v>0</v>
      </c>
      <c r="BL126" s="107">
        <f t="shared" si="511"/>
        <v>0</v>
      </c>
      <c r="BM126" s="107">
        <f t="shared" si="511"/>
        <v>0</v>
      </c>
      <c r="BN126" s="107">
        <f t="shared" si="511"/>
        <v>0</v>
      </c>
      <c r="BO126" s="107">
        <f t="shared" si="511"/>
        <v>0</v>
      </c>
      <c r="BP126" s="107">
        <f t="shared" si="511"/>
        <v>0</v>
      </c>
      <c r="BQ126" s="107">
        <f t="shared" si="511"/>
        <v>0</v>
      </c>
      <c r="BR126" s="417">
        <f t="shared" si="511"/>
        <v>0</v>
      </c>
      <c r="BS126" s="107">
        <f t="shared" si="512"/>
        <v>0</v>
      </c>
      <c r="BT126" s="107">
        <f t="shared" si="512"/>
        <v>0</v>
      </c>
      <c r="BU126" s="107">
        <f t="shared" si="512"/>
        <v>0</v>
      </c>
      <c r="BV126" s="107">
        <f t="shared" si="512"/>
        <v>0</v>
      </c>
      <c r="BW126" s="107">
        <f t="shared" si="512"/>
        <v>0</v>
      </c>
      <c r="BX126" s="254">
        <f t="shared" si="512"/>
        <v>0</v>
      </c>
      <c r="BY126" s="254">
        <f t="shared" si="512"/>
        <v>0</v>
      </c>
      <c r="BZ126" s="254">
        <f t="shared" si="512"/>
        <v>0</v>
      </c>
      <c r="CA126" s="212">
        <f t="shared" si="512"/>
        <v>0</v>
      </c>
      <c r="CB126" s="212">
        <f t="shared" si="512"/>
        <v>0</v>
      </c>
      <c r="CC126" s="212">
        <f t="shared" si="513"/>
        <v>0</v>
      </c>
      <c r="CD126" s="397">
        <f t="shared" si="513"/>
        <v>0</v>
      </c>
      <c r="CE126" s="212">
        <f t="shared" si="513"/>
        <v>0</v>
      </c>
      <c r="CF126" s="212">
        <f t="shared" si="513"/>
        <v>0</v>
      </c>
      <c r="CG126" s="212">
        <f t="shared" si="513"/>
        <v>0</v>
      </c>
      <c r="CH126" s="212">
        <f t="shared" si="513"/>
        <v>0</v>
      </c>
      <c r="CI126" s="212">
        <f t="shared" si="513"/>
        <v>0</v>
      </c>
      <c r="CJ126" s="212">
        <f t="shared" si="513"/>
        <v>0</v>
      </c>
      <c r="CK126" s="212">
        <f t="shared" si="513"/>
        <v>0</v>
      </c>
      <c r="CL126" s="212">
        <f t="shared" si="513"/>
        <v>0</v>
      </c>
      <c r="CM126" s="212">
        <f t="shared" si="514"/>
        <v>0</v>
      </c>
      <c r="CN126" s="212">
        <f t="shared" si="514"/>
        <v>0</v>
      </c>
      <c r="CO126" s="212">
        <f t="shared" si="514"/>
        <v>0</v>
      </c>
      <c r="CP126" s="397">
        <f t="shared" si="514"/>
        <v>0</v>
      </c>
      <c r="CQ126" s="397">
        <f t="shared" si="514"/>
        <v>0</v>
      </c>
      <c r="CR126" s="397">
        <f t="shared" si="514"/>
        <v>0</v>
      </c>
      <c r="CS126" s="348"/>
      <c r="CT126" s="63">
        <f>IF(ISERROR(GETPIVOTDATA("VALUE",'CSS WK pvt'!$I$2,"DT_FILE",CT$8,"CD_CO",CT$6,"TRIM_CAT",TRIM(B126),"TRIM_LINE",A121))=TRUE,0,GETPIVOTDATA("VALUE",'CSS WK pvt'!$I$2,"DT_FILE",CT$8,"CD_CO",CT$6,"TRIM_CAT",TRIM(B126),"TRIM_LINE",A121))</f>
        <v>0</v>
      </c>
    </row>
    <row r="127" spans="1:98" s="72" customFormat="1" x14ac:dyDescent="0.3">
      <c r="A127" s="147"/>
      <c r="B127" s="59" t="s">
        <v>42</v>
      </c>
      <c r="C127" s="121">
        <f t="shared" ref="C127:Q127" si="515">SUM(C122:C126)</f>
        <v>8</v>
      </c>
      <c r="D127" s="122">
        <f t="shared" si="515"/>
        <v>7</v>
      </c>
      <c r="E127" s="122">
        <f t="shared" si="515"/>
        <v>7</v>
      </c>
      <c r="F127" s="123">
        <f t="shared" si="515"/>
        <v>9</v>
      </c>
      <c r="G127" s="122">
        <f t="shared" si="515"/>
        <v>7</v>
      </c>
      <c r="H127" s="123">
        <f t="shared" si="515"/>
        <v>8</v>
      </c>
      <c r="I127" s="122">
        <f t="shared" si="515"/>
        <v>9</v>
      </c>
      <c r="J127" s="123">
        <f t="shared" si="515"/>
        <v>8</v>
      </c>
      <c r="K127" s="122">
        <f t="shared" si="515"/>
        <v>9</v>
      </c>
      <c r="L127" s="124">
        <f t="shared" si="515"/>
        <v>9</v>
      </c>
      <c r="M127" s="123">
        <f t="shared" si="515"/>
        <v>9</v>
      </c>
      <c r="N127" s="123">
        <f t="shared" si="515"/>
        <v>8</v>
      </c>
      <c r="O127" s="123">
        <f t="shared" si="515"/>
        <v>8</v>
      </c>
      <c r="P127" s="123">
        <f t="shared" si="515"/>
        <v>8</v>
      </c>
      <c r="Q127" s="123">
        <f t="shared" si="515"/>
        <v>5</v>
      </c>
      <c r="R127" s="123">
        <v>7</v>
      </c>
      <c r="S127" s="122">
        <v>8</v>
      </c>
      <c r="T127" s="123">
        <v>8</v>
      </c>
      <c r="U127" s="211">
        <v>9</v>
      </c>
      <c r="V127" s="211">
        <v>11</v>
      </c>
      <c r="W127" s="211">
        <f>SUM(W122+W123+W124+W125+W126)</f>
        <v>11</v>
      </c>
      <c r="X127" s="124">
        <f>SUM(X122+X123+X124+X125+X126)</f>
        <v>12</v>
      </c>
      <c r="Y127" s="211">
        <v>14</v>
      </c>
      <c r="Z127" s="211">
        <v>15</v>
      </c>
      <c r="AA127" s="211">
        <v>15</v>
      </c>
      <c r="AB127" s="211">
        <v>28</v>
      </c>
      <c r="AC127" s="211">
        <v>30</v>
      </c>
      <c r="AD127" s="211">
        <v>29</v>
      </c>
      <c r="AE127" s="211">
        <v>27</v>
      </c>
      <c r="AF127" s="211">
        <v>26</v>
      </c>
      <c r="AG127" s="211">
        <v>29</v>
      </c>
      <c r="AH127" s="211">
        <v>27</v>
      </c>
      <c r="AI127" s="211">
        <v>27</v>
      </c>
      <c r="AJ127" s="124">
        <v>28</v>
      </c>
      <c r="AK127" s="211">
        <v>26</v>
      </c>
      <c r="AL127" s="211">
        <v>25</v>
      </c>
      <c r="AM127" s="211">
        <v>22</v>
      </c>
      <c r="AN127" s="211">
        <v>18</v>
      </c>
      <c r="AO127" s="211">
        <v>23</v>
      </c>
      <c r="AP127" s="211">
        <v>20</v>
      </c>
      <c r="AQ127" s="84">
        <v>20</v>
      </c>
      <c r="AR127" s="211">
        <v>20</v>
      </c>
      <c r="AS127" s="211">
        <v>16</v>
      </c>
      <c r="AT127" s="211">
        <v>16</v>
      </c>
      <c r="AU127" s="211">
        <v>17</v>
      </c>
      <c r="AV127" s="124">
        <v>16</v>
      </c>
      <c r="AW127" s="211">
        <v>16</v>
      </c>
      <c r="AX127" s="211">
        <v>17</v>
      </c>
      <c r="AY127" s="211"/>
      <c r="AZ127" s="211"/>
      <c r="BA127" s="211"/>
      <c r="BB127" s="211"/>
      <c r="BC127" s="84"/>
      <c r="BD127" s="211"/>
      <c r="BE127" s="211"/>
      <c r="BF127" s="211"/>
      <c r="BG127" s="211"/>
      <c r="BH127" s="124"/>
      <c r="BI127" s="123">
        <f t="shared" ref="BI127:BM127" si="516">SUM(BI122:BI126)</f>
        <v>0</v>
      </c>
      <c r="BJ127" s="125">
        <f t="shared" si="516"/>
        <v>1</v>
      </c>
      <c r="BK127" s="125">
        <f t="shared" si="516"/>
        <v>-2</v>
      </c>
      <c r="BL127" s="125">
        <f t="shared" si="516"/>
        <v>-2</v>
      </c>
      <c r="BM127" s="125">
        <f t="shared" si="516"/>
        <v>1</v>
      </c>
      <c r="BN127" s="125">
        <f t="shared" ref="BN127:BV127" si="517">SUM(BN122:BN126)</f>
        <v>0</v>
      </c>
      <c r="BO127" s="125">
        <f t="shared" si="517"/>
        <v>0</v>
      </c>
      <c r="BP127" s="125">
        <f t="shared" si="517"/>
        <v>3</v>
      </c>
      <c r="BQ127" s="125">
        <f t="shared" si="517"/>
        <v>2</v>
      </c>
      <c r="BR127" s="418">
        <f t="shared" si="517"/>
        <v>3</v>
      </c>
      <c r="BS127" s="125">
        <f t="shared" si="517"/>
        <v>5</v>
      </c>
      <c r="BT127" s="125">
        <f t="shared" si="517"/>
        <v>7</v>
      </c>
      <c r="BU127" s="125">
        <f t="shared" si="517"/>
        <v>7</v>
      </c>
      <c r="BV127" s="125">
        <f t="shared" si="517"/>
        <v>20</v>
      </c>
      <c r="BW127" s="125">
        <f t="shared" ref="BW127:BX127" si="518">SUM(BW122:BW126)</f>
        <v>25</v>
      </c>
      <c r="BX127" s="255">
        <f t="shared" si="518"/>
        <v>22</v>
      </c>
      <c r="BY127" s="255">
        <f t="shared" ref="BY127" si="519">SUM(BY122:BY126)</f>
        <v>19</v>
      </c>
      <c r="BZ127" s="255">
        <f t="shared" ref="BZ127:CA127" si="520">SUM(BZ122:BZ126)</f>
        <v>18</v>
      </c>
      <c r="CA127" s="213">
        <f t="shared" si="520"/>
        <v>20</v>
      </c>
      <c r="CB127" s="213">
        <f t="shared" ref="CB127:CC127" si="521">SUM(CB122:CB126)</f>
        <v>16</v>
      </c>
      <c r="CC127" s="213">
        <f t="shared" si="521"/>
        <v>16</v>
      </c>
      <c r="CD127" s="398">
        <f t="shared" ref="CD127:CE127" si="522">SUM(CD122:CD126)</f>
        <v>16</v>
      </c>
      <c r="CE127" s="213">
        <f t="shared" si="522"/>
        <v>12</v>
      </c>
      <c r="CF127" s="213">
        <f t="shared" ref="CF127" si="523">SUM(CF122:CF126)</f>
        <v>10</v>
      </c>
      <c r="CG127" s="213">
        <f t="shared" ref="CG127" si="524">SUM(CG122:CG126)</f>
        <v>7</v>
      </c>
      <c r="CH127" s="213">
        <f t="shared" ref="CH127" si="525">SUM(CH122:CH126)</f>
        <v>-10</v>
      </c>
      <c r="CI127" s="213">
        <f t="shared" ref="CI127" si="526">SUM(CI122:CI126)</f>
        <v>-7</v>
      </c>
      <c r="CJ127" s="213">
        <f t="shared" ref="CJ127" si="527">SUM(CJ122:CJ126)</f>
        <v>-9</v>
      </c>
      <c r="CK127" s="213">
        <f t="shared" ref="CK127" si="528">SUM(CK122:CK126)</f>
        <v>-7</v>
      </c>
      <c r="CL127" s="213">
        <f t="shared" ref="CL127" si="529">SUM(CL122:CL126)</f>
        <v>-6</v>
      </c>
      <c r="CM127" s="213">
        <f t="shared" ref="CM127" si="530">SUM(CM122:CM126)</f>
        <v>-13</v>
      </c>
      <c r="CN127" s="213">
        <f t="shared" ref="CN127" si="531">SUM(CN122:CN126)</f>
        <v>-11</v>
      </c>
      <c r="CO127" s="213">
        <f t="shared" ref="CO127" si="532">SUM(CO122:CO126)</f>
        <v>-10</v>
      </c>
      <c r="CP127" s="398">
        <f t="shared" ref="CP127" si="533">SUM(CP122:CP126)</f>
        <v>-12</v>
      </c>
      <c r="CQ127" s="398">
        <f t="shared" ref="CQ127:CR127" si="534">SUM(CQ122:CQ126)</f>
        <v>-10</v>
      </c>
      <c r="CR127" s="398">
        <f t="shared" si="534"/>
        <v>-8</v>
      </c>
      <c r="CS127" s="349"/>
      <c r="CT127" s="84">
        <f>SUM(CT122:CT126)</f>
        <v>17</v>
      </c>
    </row>
    <row r="128" spans="1:98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202"/>
      <c r="V128" s="202"/>
      <c r="W128" s="202"/>
      <c r="X128" s="88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88"/>
      <c r="AK128" s="295"/>
      <c r="AL128" s="295"/>
      <c r="AM128" s="295"/>
      <c r="AN128" s="295"/>
      <c r="AO128" s="295"/>
      <c r="AP128" s="295"/>
      <c r="AQ128" s="89"/>
      <c r="AR128" s="295"/>
      <c r="AS128" s="295"/>
      <c r="AT128" s="295"/>
      <c r="AU128" s="295"/>
      <c r="AV128" s="312"/>
      <c r="AW128" s="295"/>
      <c r="AX128" s="295"/>
      <c r="AY128" s="295"/>
      <c r="AZ128" s="295"/>
      <c r="BA128" s="295"/>
      <c r="BB128" s="295"/>
      <c r="BC128" s="89"/>
      <c r="BD128" s="295"/>
      <c r="BE128" s="295"/>
      <c r="BF128" s="295"/>
      <c r="BG128" s="295"/>
      <c r="BH128" s="312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8"/>
      <c r="BS128" s="431"/>
      <c r="BT128" s="90"/>
      <c r="BU128" s="90"/>
      <c r="BV128" s="90"/>
      <c r="BW128" s="90"/>
      <c r="BX128" s="245"/>
      <c r="BY128" s="245"/>
      <c r="BZ128" s="245"/>
      <c r="CA128" s="271"/>
      <c r="CB128" s="271"/>
      <c r="CC128" s="271"/>
      <c r="CD128" s="388"/>
      <c r="CE128" s="357"/>
      <c r="CF128" s="271"/>
      <c r="CG128" s="271"/>
      <c r="CH128" s="271"/>
      <c r="CI128" s="271"/>
      <c r="CJ128" s="271"/>
      <c r="CK128" s="271"/>
      <c r="CL128" s="271"/>
      <c r="CM128" s="271"/>
      <c r="CN128" s="271"/>
      <c r="CO128" s="271"/>
      <c r="CP128" s="388"/>
      <c r="CQ128" s="388"/>
      <c r="CR128" s="388"/>
      <c r="CS128" s="348"/>
      <c r="CT128" s="89"/>
    </row>
    <row r="129" spans="1:98" s="58" customFormat="1" x14ac:dyDescent="0.3">
      <c r="A129" s="146"/>
      <c r="B129" s="59" t="s">
        <v>37</v>
      </c>
      <c r="C129" s="111"/>
      <c r="D129" s="65">
        <v>1</v>
      </c>
      <c r="E129" s="65">
        <v>1</v>
      </c>
      <c r="F129" s="65">
        <v>4</v>
      </c>
      <c r="G129" s="65"/>
      <c r="H129" s="108">
        <v>6</v>
      </c>
      <c r="I129" s="65">
        <v>6</v>
      </c>
      <c r="J129" s="108">
        <v>1</v>
      </c>
      <c r="K129" s="65"/>
      <c r="L129" s="109"/>
      <c r="M129" s="108"/>
      <c r="N129" s="108"/>
      <c r="O129" s="65"/>
      <c r="P129" s="108"/>
      <c r="Q129" s="65"/>
      <c r="R129" s="108">
        <v>0</v>
      </c>
      <c r="S129" s="65">
        <v>0</v>
      </c>
      <c r="T129" s="108">
        <v>0</v>
      </c>
      <c r="U129" s="212">
        <v>0</v>
      </c>
      <c r="V129" s="212">
        <v>0</v>
      </c>
      <c r="W129" s="212">
        <v>0</v>
      </c>
      <c r="X129" s="109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10</v>
      </c>
      <c r="AG129" s="212">
        <v>8</v>
      </c>
      <c r="AH129" s="212">
        <v>3</v>
      </c>
      <c r="AI129" s="212">
        <v>3</v>
      </c>
      <c r="AJ129" s="109">
        <v>3</v>
      </c>
      <c r="AK129" s="212">
        <v>0</v>
      </c>
      <c r="AL129" s="212">
        <v>0</v>
      </c>
      <c r="AM129" s="212">
        <v>0</v>
      </c>
      <c r="AN129" s="212">
        <v>9</v>
      </c>
      <c r="AO129" s="212">
        <v>2</v>
      </c>
      <c r="AP129" s="212">
        <v>8</v>
      </c>
      <c r="AQ129" s="63">
        <v>4</v>
      </c>
      <c r="AR129" s="212">
        <v>0</v>
      </c>
      <c r="AS129" s="212">
        <v>0</v>
      </c>
      <c r="AT129" s="212">
        <v>0</v>
      </c>
      <c r="AU129" s="212">
        <v>0</v>
      </c>
      <c r="AV129" s="109">
        <v>0</v>
      </c>
      <c r="AW129" s="212">
        <v>0</v>
      </c>
      <c r="AX129" s="212">
        <v>0</v>
      </c>
      <c r="AY129" s="212"/>
      <c r="AZ129" s="212"/>
      <c r="BA129" s="212"/>
      <c r="BB129" s="212"/>
      <c r="BC129" s="63"/>
      <c r="BD129" s="212"/>
      <c r="BE129" s="212"/>
      <c r="BF129" s="212"/>
      <c r="BG129" s="212"/>
      <c r="BH129" s="109"/>
      <c r="BI129" s="111">
        <f t="shared" ref="BI129:BR133" si="535">O129-C129</f>
        <v>0</v>
      </c>
      <c r="BJ129" s="108">
        <f t="shared" si="535"/>
        <v>-1</v>
      </c>
      <c r="BK129" s="108">
        <f t="shared" si="535"/>
        <v>-1</v>
      </c>
      <c r="BL129" s="108">
        <f t="shared" si="535"/>
        <v>-4</v>
      </c>
      <c r="BM129" s="108">
        <f t="shared" si="535"/>
        <v>0</v>
      </c>
      <c r="BN129" s="108">
        <f t="shared" si="535"/>
        <v>-6</v>
      </c>
      <c r="BO129" s="108">
        <f t="shared" si="535"/>
        <v>-6</v>
      </c>
      <c r="BP129" s="108">
        <f t="shared" si="535"/>
        <v>-1</v>
      </c>
      <c r="BQ129" s="108">
        <f t="shared" si="535"/>
        <v>0</v>
      </c>
      <c r="BR129" s="397">
        <f t="shared" si="535"/>
        <v>0</v>
      </c>
      <c r="BS129" s="108">
        <f t="shared" ref="BS129:CB133" si="536">Y129-M129</f>
        <v>0</v>
      </c>
      <c r="BT129" s="108">
        <f t="shared" si="536"/>
        <v>0</v>
      </c>
      <c r="BU129" s="108">
        <f t="shared" si="536"/>
        <v>0</v>
      </c>
      <c r="BV129" s="108">
        <f t="shared" si="536"/>
        <v>0</v>
      </c>
      <c r="BW129" s="108">
        <f t="shared" si="536"/>
        <v>0</v>
      </c>
      <c r="BX129" s="212">
        <f t="shared" si="536"/>
        <v>0</v>
      </c>
      <c r="BY129" s="212">
        <f t="shared" si="536"/>
        <v>0</v>
      </c>
      <c r="BZ129" s="212">
        <f t="shared" si="536"/>
        <v>10</v>
      </c>
      <c r="CA129" s="212">
        <f t="shared" si="536"/>
        <v>8</v>
      </c>
      <c r="CB129" s="212">
        <f t="shared" si="536"/>
        <v>3</v>
      </c>
      <c r="CC129" s="212">
        <f t="shared" ref="CC129:CL133" si="537">AI129-W129</f>
        <v>3</v>
      </c>
      <c r="CD129" s="397">
        <f t="shared" si="537"/>
        <v>3</v>
      </c>
      <c r="CE129" s="212">
        <f t="shared" si="537"/>
        <v>0</v>
      </c>
      <c r="CF129" s="212">
        <f t="shared" si="537"/>
        <v>0</v>
      </c>
      <c r="CG129" s="212">
        <f t="shared" si="537"/>
        <v>0</v>
      </c>
      <c r="CH129" s="212">
        <f t="shared" si="537"/>
        <v>9</v>
      </c>
      <c r="CI129" s="212">
        <f t="shared" si="537"/>
        <v>2</v>
      </c>
      <c r="CJ129" s="212">
        <f t="shared" si="537"/>
        <v>8</v>
      </c>
      <c r="CK129" s="212">
        <f t="shared" si="537"/>
        <v>4</v>
      </c>
      <c r="CL129" s="212">
        <f t="shared" si="537"/>
        <v>-10</v>
      </c>
      <c r="CM129" s="212">
        <f t="shared" ref="CM129:CR133" si="538">AS129-AG129</f>
        <v>-8</v>
      </c>
      <c r="CN129" s="212">
        <f t="shared" si="538"/>
        <v>-3</v>
      </c>
      <c r="CO129" s="212">
        <f t="shared" si="538"/>
        <v>-3</v>
      </c>
      <c r="CP129" s="397">
        <f t="shared" si="538"/>
        <v>-3</v>
      </c>
      <c r="CQ129" s="397">
        <f t="shared" si="538"/>
        <v>0</v>
      </c>
      <c r="CR129" s="397">
        <f t="shared" si="538"/>
        <v>0</v>
      </c>
      <c r="CS129" s="348"/>
      <c r="CT129" s="63">
        <f>IF(ISERROR(GETPIVOTDATA("VALUE",'CSS WK pvt'!$I$2,"DT_FILE",CT$8,"CD_CO",CT$6,"TRIM_CAT",TRIM(B129),"TRIM_LINE",A128))=TRUE,0,GETPIVOTDATA("VALUE",'CSS WK pvt'!$I$2,"DT_FILE",CT$8,"CD_CO",CT$6,"TRIM_CAT",TRIM(B129),"TRIM_LINE",A128))</f>
        <v>0</v>
      </c>
    </row>
    <row r="130" spans="1:98" s="58" customFormat="1" x14ac:dyDescent="0.3">
      <c r="A130" s="146"/>
      <c r="B130" s="59" t="s">
        <v>38</v>
      </c>
      <c r="C130" s="111"/>
      <c r="D130" s="65"/>
      <c r="E130" s="65"/>
      <c r="F130" s="65"/>
      <c r="G130" s="65"/>
      <c r="H130" s="108"/>
      <c r="I130" s="65"/>
      <c r="J130" s="108"/>
      <c r="K130" s="65"/>
      <c r="L130" s="109"/>
      <c r="M130" s="108"/>
      <c r="N130" s="108"/>
      <c r="O130" s="65"/>
      <c r="P130" s="108"/>
      <c r="Q130" s="65"/>
      <c r="R130" s="108">
        <v>0</v>
      </c>
      <c r="S130" s="65">
        <v>0</v>
      </c>
      <c r="T130" s="108">
        <v>0</v>
      </c>
      <c r="U130" s="212">
        <v>0</v>
      </c>
      <c r="V130" s="212">
        <v>0</v>
      </c>
      <c r="W130" s="212">
        <v>0</v>
      </c>
      <c r="X130" s="109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1</v>
      </c>
      <c r="AG130" s="212">
        <v>2</v>
      </c>
      <c r="AH130" s="212">
        <v>0</v>
      </c>
      <c r="AI130" s="212">
        <v>0</v>
      </c>
      <c r="AJ130" s="109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1</v>
      </c>
      <c r="AP130" s="212">
        <v>0</v>
      </c>
      <c r="AQ130" s="63">
        <v>0</v>
      </c>
      <c r="AR130" s="212">
        <v>0</v>
      </c>
      <c r="AS130" s="212">
        <v>0</v>
      </c>
      <c r="AT130" s="212">
        <v>0</v>
      </c>
      <c r="AU130" s="212">
        <v>0</v>
      </c>
      <c r="AV130" s="109">
        <v>0</v>
      </c>
      <c r="AW130" s="212">
        <v>0</v>
      </c>
      <c r="AX130" s="212">
        <v>0</v>
      </c>
      <c r="AY130" s="212"/>
      <c r="AZ130" s="212"/>
      <c r="BA130" s="212"/>
      <c r="BB130" s="212"/>
      <c r="BC130" s="63"/>
      <c r="BD130" s="212"/>
      <c r="BE130" s="212"/>
      <c r="BF130" s="212"/>
      <c r="BG130" s="212"/>
      <c r="BH130" s="109"/>
      <c r="BI130" s="111">
        <f t="shared" si="535"/>
        <v>0</v>
      </c>
      <c r="BJ130" s="108">
        <f t="shared" si="535"/>
        <v>0</v>
      </c>
      <c r="BK130" s="108">
        <f t="shared" si="535"/>
        <v>0</v>
      </c>
      <c r="BL130" s="108">
        <f t="shared" si="535"/>
        <v>0</v>
      </c>
      <c r="BM130" s="108">
        <f t="shared" si="535"/>
        <v>0</v>
      </c>
      <c r="BN130" s="108">
        <f t="shared" si="535"/>
        <v>0</v>
      </c>
      <c r="BO130" s="108">
        <f t="shared" si="535"/>
        <v>0</v>
      </c>
      <c r="BP130" s="108">
        <f t="shared" si="535"/>
        <v>0</v>
      </c>
      <c r="BQ130" s="108">
        <f t="shared" si="535"/>
        <v>0</v>
      </c>
      <c r="BR130" s="397">
        <f t="shared" si="535"/>
        <v>0</v>
      </c>
      <c r="BS130" s="108">
        <f t="shared" si="536"/>
        <v>0</v>
      </c>
      <c r="BT130" s="108">
        <f t="shared" si="536"/>
        <v>0</v>
      </c>
      <c r="BU130" s="108">
        <f t="shared" si="536"/>
        <v>0</v>
      </c>
      <c r="BV130" s="108">
        <f t="shared" si="536"/>
        <v>0</v>
      </c>
      <c r="BW130" s="108">
        <f t="shared" si="536"/>
        <v>0</v>
      </c>
      <c r="BX130" s="212">
        <f t="shared" si="536"/>
        <v>0</v>
      </c>
      <c r="BY130" s="212">
        <f t="shared" si="536"/>
        <v>0</v>
      </c>
      <c r="BZ130" s="212">
        <f t="shared" si="536"/>
        <v>1</v>
      </c>
      <c r="CA130" s="212">
        <f t="shared" si="536"/>
        <v>2</v>
      </c>
      <c r="CB130" s="212">
        <f t="shared" si="536"/>
        <v>0</v>
      </c>
      <c r="CC130" s="212">
        <f t="shared" si="537"/>
        <v>0</v>
      </c>
      <c r="CD130" s="397">
        <f t="shared" si="537"/>
        <v>0</v>
      </c>
      <c r="CE130" s="212">
        <f t="shared" si="537"/>
        <v>0</v>
      </c>
      <c r="CF130" s="212">
        <f t="shared" si="537"/>
        <v>0</v>
      </c>
      <c r="CG130" s="212">
        <f t="shared" si="537"/>
        <v>0</v>
      </c>
      <c r="CH130" s="212">
        <f t="shared" si="537"/>
        <v>0</v>
      </c>
      <c r="CI130" s="212">
        <f t="shared" si="537"/>
        <v>1</v>
      </c>
      <c r="CJ130" s="212">
        <f t="shared" si="537"/>
        <v>0</v>
      </c>
      <c r="CK130" s="212">
        <f t="shared" si="537"/>
        <v>0</v>
      </c>
      <c r="CL130" s="212">
        <f t="shared" si="537"/>
        <v>-1</v>
      </c>
      <c r="CM130" s="212">
        <f t="shared" si="538"/>
        <v>-2</v>
      </c>
      <c r="CN130" s="212">
        <f t="shared" si="538"/>
        <v>0</v>
      </c>
      <c r="CO130" s="212">
        <f t="shared" si="538"/>
        <v>0</v>
      </c>
      <c r="CP130" s="397">
        <f t="shared" si="538"/>
        <v>0</v>
      </c>
      <c r="CQ130" s="397">
        <f t="shared" si="538"/>
        <v>0</v>
      </c>
      <c r="CR130" s="397">
        <f t="shared" si="538"/>
        <v>0</v>
      </c>
      <c r="CS130" s="348"/>
      <c r="CT130" s="63">
        <f>IF(ISERROR(GETPIVOTDATA("VALUE",'CSS WK pvt'!$I$2,"DT_FILE",CT$8,"CD_CO",CT$6,"TRIM_CAT",TRIM(B130),"TRIM_LINE",A128))=TRUE,0,GETPIVOTDATA("VALUE",'CSS WK pvt'!$I$2,"DT_FILE",CT$8,"CD_CO",CT$6,"TRIM_CAT",TRIM(B130),"TRIM_LINE",A128))</f>
        <v>0</v>
      </c>
    </row>
    <row r="131" spans="1:98" s="58" customFormat="1" x14ac:dyDescent="0.3">
      <c r="A131" s="146"/>
      <c r="B131" s="59" t="s">
        <v>39</v>
      </c>
      <c r="C131" s="111">
        <v>2</v>
      </c>
      <c r="D131" s="65"/>
      <c r="E131" s="65"/>
      <c r="F131" s="65">
        <v>1</v>
      </c>
      <c r="G131" s="65"/>
      <c r="H131" s="108"/>
      <c r="I131" s="65">
        <v>2</v>
      </c>
      <c r="J131" s="108"/>
      <c r="K131" s="65"/>
      <c r="L131" s="109"/>
      <c r="M131" s="108">
        <v>1</v>
      </c>
      <c r="N131" s="108">
        <v>2</v>
      </c>
      <c r="O131" s="65">
        <v>1</v>
      </c>
      <c r="P131" s="108"/>
      <c r="Q131" s="65"/>
      <c r="R131" s="108">
        <v>0</v>
      </c>
      <c r="S131" s="65">
        <v>0</v>
      </c>
      <c r="T131" s="108">
        <v>0</v>
      </c>
      <c r="U131" s="212">
        <v>0</v>
      </c>
      <c r="V131" s="212">
        <v>0</v>
      </c>
      <c r="W131" s="212">
        <v>0</v>
      </c>
      <c r="X131" s="109">
        <v>0</v>
      </c>
      <c r="Y131" s="212">
        <v>0</v>
      </c>
      <c r="Z131" s="212">
        <v>0</v>
      </c>
      <c r="AA131" s="212">
        <v>0</v>
      </c>
      <c r="AB131" s="212">
        <v>1</v>
      </c>
      <c r="AC131" s="212">
        <v>1</v>
      </c>
      <c r="AD131" s="212">
        <v>1</v>
      </c>
      <c r="AE131" s="212">
        <v>0</v>
      </c>
      <c r="AF131" s="212">
        <v>1</v>
      </c>
      <c r="AG131" s="212">
        <v>0</v>
      </c>
      <c r="AH131" s="212">
        <v>1</v>
      </c>
      <c r="AI131" s="212">
        <v>1</v>
      </c>
      <c r="AJ131" s="109">
        <v>1</v>
      </c>
      <c r="AK131" s="212">
        <v>0</v>
      </c>
      <c r="AL131" s="212">
        <v>0</v>
      </c>
      <c r="AM131" s="212">
        <v>4</v>
      </c>
      <c r="AN131" s="212">
        <v>2</v>
      </c>
      <c r="AO131" s="212">
        <v>0</v>
      </c>
      <c r="AP131" s="212">
        <v>1</v>
      </c>
      <c r="AQ131" s="63">
        <v>0</v>
      </c>
      <c r="AR131" s="212">
        <v>0</v>
      </c>
      <c r="AS131" s="212">
        <v>0</v>
      </c>
      <c r="AT131" s="212">
        <v>0</v>
      </c>
      <c r="AU131" s="212">
        <v>0</v>
      </c>
      <c r="AV131" s="109">
        <v>2</v>
      </c>
      <c r="AW131" s="212">
        <v>0</v>
      </c>
      <c r="AX131" s="212">
        <v>0</v>
      </c>
      <c r="AY131" s="212"/>
      <c r="AZ131" s="212"/>
      <c r="BA131" s="212"/>
      <c r="BB131" s="212"/>
      <c r="BC131" s="63"/>
      <c r="BD131" s="212"/>
      <c r="BE131" s="212"/>
      <c r="BF131" s="212"/>
      <c r="BG131" s="212"/>
      <c r="BH131" s="109"/>
      <c r="BI131" s="111">
        <f t="shared" si="535"/>
        <v>-1</v>
      </c>
      <c r="BJ131" s="108">
        <f t="shared" si="535"/>
        <v>0</v>
      </c>
      <c r="BK131" s="108">
        <f t="shared" si="535"/>
        <v>0</v>
      </c>
      <c r="BL131" s="108">
        <f t="shared" si="535"/>
        <v>-1</v>
      </c>
      <c r="BM131" s="108">
        <f t="shared" si="535"/>
        <v>0</v>
      </c>
      <c r="BN131" s="108">
        <f t="shared" si="535"/>
        <v>0</v>
      </c>
      <c r="BO131" s="108">
        <f t="shared" si="535"/>
        <v>-2</v>
      </c>
      <c r="BP131" s="108">
        <f t="shared" si="535"/>
        <v>0</v>
      </c>
      <c r="BQ131" s="108">
        <f t="shared" si="535"/>
        <v>0</v>
      </c>
      <c r="BR131" s="397">
        <f t="shared" si="535"/>
        <v>0</v>
      </c>
      <c r="BS131" s="108">
        <f t="shared" si="536"/>
        <v>-1</v>
      </c>
      <c r="BT131" s="108">
        <f t="shared" si="536"/>
        <v>-2</v>
      </c>
      <c r="BU131" s="108">
        <f t="shared" si="536"/>
        <v>-1</v>
      </c>
      <c r="BV131" s="108">
        <f t="shared" si="536"/>
        <v>1</v>
      </c>
      <c r="BW131" s="108">
        <f t="shared" si="536"/>
        <v>1</v>
      </c>
      <c r="BX131" s="212">
        <f t="shared" si="536"/>
        <v>1</v>
      </c>
      <c r="BY131" s="212">
        <f t="shared" si="536"/>
        <v>0</v>
      </c>
      <c r="BZ131" s="212">
        <f t="shared" si="536"/>
        <v>1</v>
      </c>
      <c r="CA131" s="212">
        <f t="shared" si="536"/>
        <v>0</v>
      </c>
      <c r="CB131" s="212">
        <f t="shared" si="536"/>
        <v>1</v>
      </c>
      <c r="CC131" s="212">
        <f t="shared" si="537"/>
        <v>1</v>
      </c>
      <c r="CD131" s="397">
        <f t="shared" si="537"/>
        <v>1</v>
      </c>
      <c r="CE131" s="212">
        <f t="shared" si="537"/>
        <v>0</v>
      </c>
      <c r="CF131" s="212">
        <f t="shared" si="537"/>
        <v>0</v>
      </c>
      <c r="CG131" s="212">
        <f t="shared" si="537"/>
        <v>4</v>
      </c>
      <c r="CH131" s="212">
        <f t="shared" si="537"/>
        <v>1</v>
      </c>
      <c r="CI131" s="212">
        <f t="shared" si="537"/>
        <v>-1</v>
      </c>
      <c r="CJ131" s="212">
        <f t="shared" si="537"/>
        <v>0</v>
      </c>
      <c r="CK131" s="212">
        <f t="shared" si="537"/>
        <v>0</v>
      </c>
      <c r="CL131" s="212">
        <f t="shared" si="537"/>
        <v>-1</v>
      </c>
      <c r="CM131" s="212">
        <f t="shared" si="538"/>
        <v>0</v>
      </c>
      <c r="CN131" s="212">
        <f t="shared" si="538"/>
        <v>-1</v>
      </c>
      <c r="CO131" s="212">
        <f t="shared" si="538"/>
        <v>-1</v>
      </c>
      <c r="CP131" s="397">
        <f t="shared" si="538"/>
        <v>1</v>
      </c>
      <c r="CQ131" s="397">
        <f t="shared" si="538"/>
        <v>0</v>
      </c>
      <c r="CR131" s="397">
        <f t="shared" si="538"/>
        <v>0</v>
      </c>
      <c r="CS131" s="348"/>
      <c r="CT131" s="63">
        <f>IF(ISERROR(GETPIVOTDATA("VALUE",'CSS WK pvt'!$I$2,"DT_FILE",CT$8,"CD_CO",CT$6,"TRIM_CAT",TRIM(B131),"TRIM_LINE",A128))=TRUE,0,GETPIVOTDATA("VALUE",'CSS WK pvt'!$I$2,"DT_FILE",CT$8,"CD_CO",CT$6,"TRIM_CAT",TRIM(B131),"TRIM_LINE",A128))</f>
        <v>0</v>
      </c>
    </row>
    <row r="132" spans="1:98" s="58" customFormat="1" x14ac:dyDescent="0.3">
      <c r="A132" s="146"/>
      <c r="B132" s="59" t="s">
        <v>40</v>
      </c>
      <c r="C132" s="111"/>
      <c r="D132" s="65"/>
      <c r="E132" s="65"/>
      <c r="F132" s="65"/>
      <c r="G132" s="65"/>
      <c r="H132" s="108"/>
      <c r="I132" s="65"/>
      <c r="J132" s="108"/>
      <c r="K132" s="65"/>
      <c r="L132" s="109"/>
      <c r="M132" s="108"/>
      <c r="N132" s="108"/>
      <c r="O132" s="65"/>
      <c r="P132" s="108"/>
      <c r="Q132" s="65"/>
      <c r="R132" s="108">
        <v>0</v>
      </c>
      <c r="S132" s="65">
        <v>0</v>
      </c>
      <c r="T132" s="108">
        <v>0</v>
      </c>
      <c r="U132" s="212">
        <v>0</v>
      </c>
      <c r="V132" s="212">
        <v>0</v>
      </c>
      <c r="W132" s="212">
        <v>0</v>
      </c>
      <c r="X132" s="109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109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63">
        <v>0</v>
      </c>
      <c r="AR132" s="212">
        <v>0</v>
      </c>
      <c r="AS132" s="212">
        <v>0</v>
      </c>
      <c r="AT132" s="212">
        <v>0</v>
      </c>
      <c r="AU132" s="212">
        <v>0</v>
      </c>
      <c r="AV132" s="109">
        <v>0</v>
      </c>
      <c r="AW132" s="212">
        <v>0</v>
      </c>
      <c r="AX132" s="212">
        <v>0</v>
      </c>
      <c r="AY132" s="212"/>
      <c r="AZ132" s="212"/>
      <c r="BA132" s="212"/>
      <c r="BB132" s="212"/>
      <c r="BC132" s="63"/>
      <c r="BD132" s="212"/>
      <c r="BE132" s="212"/>
      <c r="BF132" s="212"/>
      <c r="BG132" s="212"/>
      <c r="BH132" s="109"/>
      <c r="BI132" s="111">
        <f t="shared" si="535"/>
        <v>0</v>
      </c>
      <c r="BJ132" s="108">
        <f t="shared" si="535"/>
        <v>0</v>
      </c>
      <c r="BK132" s="108">
        <f t="shared" si="535"/>
        <v>0</v>
      </c>
      <c r="BL132" s="108">
        <f t="shared" si="535"/>
        <v>0</v>
      </c>
      <c r="BM132" s="108">
        <f t="shared" si="535"/>
        <v>0</v>
      </c>
      <c r="BN132" s="108">
        <f t="shared" si="535"/>
        <v>0</v>
      </c>
      <c r="BO132" s="108">
        <f t="shared" si="535"/>
        <v>0</v>
      </c>
      <c r="BP132" s="108">
        <f t="shared" si="535"/>
        <v>0</v>
      </c>
      <c r="BQ132" s="108">
        <f t="shared" si="535"/>
        <v>0</v>
      </c>
      <c r="BR132" s="397">
        <f t="shared" si="535"/>
        <v>0</v>
      </c>
      <c r="BS132" s="108">
        <f t="shared" si="536"/>
        <v>0</v>
      </c>
      <c r="BT132" s="108">
        <f t="shared" si="536"/>
        <v>0</v>
      </c>
      <c r="BU132" s="108">
        <f t="shared" si="536"/>
        <v>0</v>
      </c>
      <c r="BV132" s="108">
        <f t="shared" si="536"/>
        <v>0</v>
      </c>
      <c r="BW132" s="108">
        <f t="shared" si="536"/>
        <v>0</v>
      </c>
      <c r="BX132" s="212">
        <f t="shared" si="536"/>
        <v>0</v>
      </c>
      <c r="BY132" s="212">
        <f t="shared" si="536"/>
        <v>0</v>
      </c>
      <c r="BZ132" s="212">
        <f t="shared" si="536"/>
        <v>0</v>
      </c>
      <c r="CA132" s="212">
        <f t="shared" si="536"/>
        <v>0</v>
      </c>
      <c r="CB132" s="212">
        <f t="shared" si="536"/>
        <v>0</v>
      </c>
      <c r="CC132" s="212">
        <f t="shared" si="537"/>
        <v>0</v>
      </c>
      <c r="CD132" s="397">
        <f t="shared" si="537"/>
        <v>0</v>
      </c>
      <c r="CE132" s="212">
        <f t="shared" si="537"/>
        <v>0</v>
      </c>
      <c r="CF132" s="212">
        <f t="shared" si="537"/>
        <v>0</v>
      </c>
      <c r="CG132" s="212">
        <f t="shared" si="537"/>
        <v>0</v>
      </c>
      <c r="CH132" s="212">
        <f t="shared" si="537"/>
        <v>0</v>
      </c>
      <c r="CI132" s="212">
        <f t="shared" si="537"/>
        <v>0</v>
      </c>
      <c r="CJ132" s="212">
        <f t="shared" si="537"/>
        <v>0</v>
      </c>
      <c r="CK132" s="212">
        <f t="shared" si="537"/>
        <v>0</v>
      </c>
      <c r="CL132" s="212">
        <f t="shared" si="537"/>
        <v>0</v>
      </c>
      <c r="CM132" s="212">
        <f t="shared" si="538"/>
        <v>0</v>
      </c>
      <c r="CN132" s="212">
        <f t="shared" si="538"/>
        <v>0</v>
      </c>
      <c r="CO132" s="212">
        <f t="shared" si="538"/>
        <v>0</v>
      </c>
      <c r="CP132" s="397">
        <f t="shared" si="538"/>
        <v>0</v>
      </c>
      <c r="CQ132" s="397">
        <f t="shared" si="538"/>
        <v>0</v>
      </c>
      <c r="CR132" s="397">
        <f t="shared" si="538"/>
        <v>0</v>
      </c>
      <c r="CS132" s="348"/>
      <c r="CT132" s="63">
        <f>IF(ISERROR(GETPIVOTDATA("VALUE",'CSS WK pvt'!$I$2,"DT_FILE",CT$8,"CD_CO",CT$6,"TRIM_CAT",TRIM(B132),"TRIM_LINE",A128))=TRUE,0,GETPIVOTDATA("VALUE",'CSS WK pvt'!$I$2,"DT_FILE",CT$8,"CD_CO",CT$6,"TRIM_CAT",TRIM(B132),"TRIM_LINE",A128))</f>
        <v>0</v>
      </c>
    </row>
    <row r="133" spans="1:98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65"/>
      <c r="P133" s="108"/>
      <c r="Q133" s="65"/>
      <c r="R133" s="108">
        <v>0</v>
      </c>
      <c r="S133" s="65">
        <v>0</v>
      </c>
      <c r="T133" s="108">
        <v>0</v>
      </c>
      <c r="U133" s="212">
        <v>0</v>
      </c>
      <c r="V133" s="212">
        <v>0</v>
      </c>
      <c r="W133" s="212">
        <v>0</v>
      </c>
      <c r="X133" s="109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109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63">
        <v>0</v>
      </c>
      <c r="AR133" s="212">
        <v>0</v>
      </c>
      <c r="AS133" s="212">
        <v>0</v>
      </c>
      <c r="AT133" s="212">
        <v>0</v>
      </c>
      <c r="AU133" s="212">
        <v>0</v>
      </c>
      <c r="AV133" s="109">
        <v>0</v>
      </c>
      <c r="AW133" s="212">
        <v>0</v>
      </c>
      <c r="AX133" s="212">
        <v>0</v>
      </c>
      <c r="AY133" s="212"/>
      <c r="AZ133" s="212"/>
      <c r="BA133" s="212"/>
      <c r="BB133" s="212"/>
      <c r="BC133" s="63"/>
      <c r="BD133" s="212"/>
      <c r="BE133" s="212"/>
      <c r="BF133" s="212"/>
      <c r="BG133" s="212"/>
      <c r="BH133" s="109"/>
      <c r="BI133" s="111">
        <f t="shared" si="535"/>
        <v>0</v>
      </c>
      <c r="BJ133" s="108">
        <f t="shared" si="535"/>
        <v>0</v>
      </c>
      <c r="BK133" s="108">
        <f t="shared" si="535"/>
        <v>0</v>
      </c>
      <c r="BL133" s="108">
        <f t="shared" si="535"/>
        <v>0</v>
      </c>
      <c r="BM133" s="108">
        <f t="shared" si="535"/>
        <v>0</v>
      </c>
      <c r="BN133" s="108">
        <f t="shared" si="535"/>
        <v>0</v>
      </c>
      <c r="BO133" s="108">
        <f t="shared" si="535"/>
        <v>0</v>
      </c>
      <c r="BP133" s="108">
        <f t="shared" si="535"/>
        <v>0</v>
      </c>
      <c r="BQ133" s="108">
        <f t="shared" si="535"/>
        <v>0</v>
      </c>
      <c r="BR133" s="397">
        <f t="shared" si="535"/>
        <v>0</v>
      </c>
      <c r="BS133" s="108">
        <f t="shared" si="536"/>
        <v>0</v>
      </c>
      <c r="BT133" s="108">
        <f t="shared" si="536"/>
        <v>0</v>
      </c>
      <c r="BU133" s="108">
        <f t="shared" si="536"/>
        <v>0</v>
      </c>
      <c r="BV133" s="108">
        <f t="shared" si="536"/>
        <v>0</v>
      </c>
      <c r="BW133" s="108">
        <f t="shared" si="536"/>
        <v>0</v>
      </c>
      <c r="BX133" s="212">
        <f t="shared" si="536"/>
        <v>0</v>
      </c>
      <c r="BY133" s="212">
        <f t="shared" si="536"/>
        <v>0</v>
      </c>
      <c r="BZ133" s="212">
        <f t="shared" si="536"/>
        <v>0</v>
      </c>
      <c r="CA133" s="212">
        <f t="shared" si="536"/>
        <v>0</v>
      </c>
      <c r="CB133" s="212">
        <f t="shared" si="536"/>
        <v>0</v>
      </c>
      <c r="CC133" s="212">
        <f t="shared" si="537"/>
        <v>0</v>
      </c>
      <c r="CD133" s="397">
        <f t="shared" si="537"/>
        <v>0</v>
      </c>
      <c r="CE133" s="212">
        <f t="shared" si="537"/>
        <v>0</v>
      </c>
      <c r="CF133" s="212">
        <f t="shared" si="537"/>
        <v>0</v>
      </c>
      <c r="CG133" s="212">
        <f t="shared" si="537"/>
        <v>0</v>
      </c>
      <c r="CH133" s="212">
        <f t="shared" si="537"/>
        <v>0</v>
      </c>
      <c r="CI133" s="212">
        <f t="shared" si="537"/>
        <v>0</v>
      </c>
      <c r="CJ133" s="212">
        <f t="shared" si="537"/>
        <v>0</v>
      </c>
      <c r="CK133" s="212">
        <f t="shared" si="537"/>
        <v>0</v>
      </c>
      <c r="CL133" s="212">
        <f t="shared" si="537"/>
        <v>0</v>
      </c>
      <c r="CM133" s="212">
        <f t="shared" si="538"/>
        <v>0</v>
      </c>
      <c r="CN133" s="212">
        <f t="shared" si="538"/>
        <v>0</v>
      </c>
      <c r="CO133" s="212">
        <f t="shared" si="538"/>
        <v>0</v>
      </c>
      <c r="CP133" s="397">
        <f t="shared" si="538"/>
        <v>0</v>
      </c>
      <c r="CQ133" s="397">
        <f t="shared" si="538"/>
        <v>0</v>
      </c>
      <c r="CR133" s="397">
        <f t="shared" si="538"/>
        <v>0</v>
      </c>
      <c r="CS133" s="348"/>
      <c r="CT133" s="63">
        <f>IF(ISERROR(GETPIVOTDATA("VALUE",'CSS WK pvt'!$I$2,"DT_FILE",CT$8,"CD_CO",CT$6,"TRIM_CAT",TRIM(B133),"TRIM_LINE",A128))=TRUE,0,GETPIVOTDATA("VALUE",'CSS WK pvt'!$I$2,"DT_FILE",CT$8,"CD_CO",CT$6,"TRIM_CAT",TRIM(B133),"TRIM_LINE",A128))</f>
        <v>0</v>
      </c>
    </row>
    <row r="134" spans="1:98" s="72" customFormat="1" x14ac:dyDescent="0.3">
      <c r="A134" s="147"/>
      <c r="B134" s="59" t="s">
        <v>42</v>
      </c>
      <c r="C134" s="117">
        <f t="shared" ref="C134:Q134" si="539">SUM(C129:C133)</f>
        <v>2</v>
      </c>
      <c r="D134" s="118">
        <f t="shared" si="539"/>
        <v>1</v>
      </c>
      <c r="E134" s="118">
        <f t="shared" si="539"/>
        <v>1</v>
      </c>
      <c r="F134" s="118">
        <f t="shared" si="539"/>
        <v>5</v>
      </c>
      <c r="G134" s="118">
        <f t="shared" si="539"/>
        <v>0</v>
      </c>
      <c r="H134" s="119">
        <f t="shared" si="539"/>
        <v>6</v>
      </c>
      <c r="I134" s="118">
        <f t="shared" si="539"/>
        <v>8</v>
      </c>
      <c r="J134" s="119">
        <f t="shared" si="539"/>
        <v>1</v>
      </c>
      <c r="K134" s="118">
        <f t="shared" si="539"/>
        <v>0</v>
      </c>
      <c r="L134" s="120">
        <f t="shared" si="539"/>
        <v>0</v>
      </c>
      <c r="M134" s="119">
        <f t="shared" si="539"/>
        <v>1</v>
      </c>
      <c r="N134" s="119">
        <f t="shared" si="539"/>
        <v>2</v>
      </c>
      <c r="O134" s="119">
        <f t="shared" si="539"/>
        <v>1</v>
      </c>
      <c r="P134" s="119">
        <f t="shared" si="539"/>
        <v>0</v>
      </c>
      <c r="Q134" s="119">
        <f t="shared" si="539"/>
        <v>0</v>
      </c>
      <c r="R134" s="119">
        <v>0</v>
      </c>
      <c r="S134" s="118">
        <v>0</v>
      </c>
      <c r="T134" s="119">
        <v>0</v>
      </c>
      <c r="U134" s="213">
        <v>0</v>
      </c>
      <c r="V134" s="213">
        <v>0</v>
      </c>
      <c r="W134" s="213">
        <f>SUM(W129+W130+W131+W132+W133)</f>
        <v>0</v>
      </c>
      <c r="X134" s="120">
        <f>SUM(X129+X130+X131+X132+X133)</f>
        <v>0</v>
      </c>
      <c r="Y134" s="213">
        <v>0</v>
      </c>
      <c r="Z134" s="213">
        <v>0</v>
      </c>
      <c r="AA134" s="213">
        <v>0</v>
      </c>
      <c r="AB134" s="213">
        <v>0</v>
      </c>
      <c r="AC134" s="213">
        <v>1</v>
      </c>
      <c r="AD134" s="213">
        <v>1</v>
      </c>
      <c r="AE134" s="213">
        <v>0</v>
      </c>
      <c r="AF134" s="213">
        <f>SUM(AF129:AF133)</f>
        <v>12</v>
      </c>
      <c r="AG134" s="213">
        <v>10</v>
      </c>
      <c r="AH134" s="213">
        <v>4</v>
      </c>
      <c r="AI134" s="213">
        <v>4</v>
      </c>
      <c r="AJ134" s="120">
        <v>4</v>
      </c>
      <c r="AK134" s="213">
        <v>0</v>
      </c>
      <c r="AL134" s="213">
        <v>0</v>
      </c>
      <c r="AM134" s="213">
        <v>4</v>
      </c>
      <c r="AN134" s="213">
        <v>11</v>
      </c>
      <c r="AO134" s="213">
        <v>3</v>
      </c>
      <c r="AP134" s="213">
        <v>9</v>
      </c>
      <c r="AQ134" s="84">
        <v>4</v>
      </c>
      <c r="AR134" s="213">
        <v>0</v>
      </c>
      <c r="AS134" s="213">
        <v>0</v>
      </c>
      <c r="AT134" s="213">
        <v>0</v>
      </c>
      <c r="AU134" s="213">
        <v>0</v>
      </c>
      <c r="AV134" s="120">
        <v>2</v>
      </c>
      <c r="AW134" s="213">
        <v>0</v>
      </c>
      <c r="AX134" s="213">
        <v>0</v>
      </c>
      <c r="AY134" s="213"/>
      <c r="AZ134" s="213"/>
      <c r="BA134" s="213"/>
      <c r="BB134" s="213"/>
      <c r="BC134" s="84"/>
      <c r="BD134" s="213"/>
      <c r="BE134" s="213"/>
      <c r="BF134" s="213"/>
      <c r="BG134" s="213"/>
      <c r="BH134" s="120"/>
      <c r="BI134" s="117">
        <f t="shared" ref="BI134:BM134" si="540">SUM(BI129:BI133)</f>
        <v>-1</v>
      </c>
      <c r="BJ134" s="119">
        <f t="shared" si="540"/>
        <v>-1</v>
      </c>
      <c r="BK134" s="119">
        <f t="shared" si="540"/>
        <v>-1</v>
      </c>
      <c r="BL134" s="119">
        <f t="shared" si="540"/>
        <v>-5</v>
      </c>
      <c r="BM134" s="119">
        <f t="shared" si="540"/>
        <v>0</v>
      </c>
      <c r="BN134" s="119">
        <f t="shared" ref="BN134:BV134" si="541">SUM(BN129:BN133)</f>
        <v>-6</v>
      </c>
      <c r="BO134" s="119">
        <f t="shared" si="541"/>
        <v>-8</v>
      </c>
      <c r="BP134" s="119">
        <f t="shared" si="541"/>
        <v>-1</v>
      </c>
      <c r="BQ134" s="119">
        <f t="shared" si="541"/>
        <v>0</v>
      </c>
      <c r="BR134" s="398">
        <f t="shared" si="541"/>
        <v>0</v>
      </c>
      <c r="BS134" s="119">
        <f t="shared" si="541"/>
        <v>-1</v>
      </c>
      <c r="BT134" s="119">
        <f t="shared" si="541"/>
        <v>-2</v>
      </c>
      <c r="BU134" s="119">
        <f t="shared" si="541"/>
        <v>-1</v>
      </c>
      <c r="BV134" s="119">
        <f t="shared" si="541"/>
        <v>1</v>
      </c>
      <c r="BW134" s="119">
        <f t="shared" ref="BW134:BX134" si="542">SUM(BW129:BW133)</f>
        <v>1</v>
      </c>
      <c r="BX134" s="213">
        <f t="shared" si="542"/>
        <v>1</v>
      </c>
      <c r="BY134" s="213">
        <f t="shared" ref="BY134" si="543">SUM(BY129:BY133)</f>
        <v>0</v>
      </c>
      <c r="BZ134" s="213">
        <f t="shared" ref="BZ134:CA134" si="544">SUM(BZ129:BZ133)</f>
        <v>12</v>
      </c>
      <c r="CA134" s="213">
        <f t="shared" si="544"/>
        <v>10</v>
      </c>
      <c r="CB134" s="213">
        <f t="shared" ref="CB134:CC134" si="545">SUM(CB129:CB133)</f>
        <v>4</v>
      </c>
      <c r="CC134" s="213">
        <f t="shared" si="545"/>
        <v>4</v>
      </c>
      <c r="CD134" s="398">
        <f t="shared" ref="CD134:CE134" si="546">SUM(CD129:CD133)</f>
        <v>4</v>
      </c>
      <c r="CE134" s="213">
        <f t="shared" si="546"/>
        <v>0</v>
      </c>
      <c r="CF134" s="213">
        <f t="shared" ref="CF134" si="547">SUM(CF129:CF133)</f>
        <v>0</v>
      </c>
      <c r="CG134" s="213">
        <f t="shared" ref="CG134" si="548">SUM(CG129:CG133)</f>
        <v>4</v>
      </c>
      <c r="CH134" s="213">
        <f t="shared" ref="CH134" si="549">SUM(CH129:CH133)</f>
        <v>10</v>
      </c>
      <c r="CI134" s="213">
        <f t="shared" ref="CI134" si="550">SUM(CI129:CI133)</f>
        <v>2</v>
      </c>
      <c r="CJ134" s="213">
        <f t="shared" ref="CJ134" si="551">SUM(CJ129:CJ133)</f>
        <v>8</v>
      </c>
      <c r="CK134" s="213">
        <f t="shared" ref="CK134" si="552">SUM(CK129:CK133)</f>
        <v>4</v>
      </c>
      <c r="CL134" s="213">
        <f t="shared" ref="CL134" si="553">SUM(CL129:CL133)</f>
        <v>-12</v>
      </c>
      <c r="CM134" s="213">
        <f t="shared" ref="CM134" si="554">SUM(CM129:CM133)</f>
        <v>-10</v>
      </c>
      <c r="CN134" s="213">
        <f t="shared" ref="CN134" si="555">SUM(CN129:CN133)</f>
        <v>-4</v>
      </c>
      <c r="CO134" s="213">
        <f t="shared" ref="CO134" si="556">SUM(CO129:CO133)</f>
        <v>-4</v>
      </c>
      <c r="CP134" s="398">
        <f t="shared" ref="CP134" si="557">SUM(CP129:CP133)</f>
        <v>-2</v>
      </c>
      <c r="CQ134" s="398">
        <f t="shared" ref="CQ134:CR134" si="558">SUM(CQ129:CQ133)</f>
        <v>0</v>
      </c>
      <c r="CR134" s="398">
        <f t="shared" si="558"/>
        <v>0</v>
      </c>
      <c r="CS134" s="349"/>
      <c r="CT134" s="84">
        <f>SUM(CT129:CT133)</f>
        <v>0</v>
      </c>
    </row>
    <row r="135" spans="1:98" s="58" customFormat="1" x14ac:dyDescent="0.3">
      <c r="A135" s="146" t="s">
        <v>654</v>
      </c>
      <c r="B135" s="110" t="s">
        <v>655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202"/>
      <c r="V135" s="202"/>
      <c r="W135" s="202"/>
      <c r="X135" s="88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88"/>
      <c r="AK135" s="295"/>
      <c r="AL135" s="295"/>
      <c r="AM135" s="295"/>
      <c r="AN135" s="295"/>
      <c r="AO135" s="295"/>
      <c r="AP135" s="295"/>
      <c r="AQ135" s="89"/>
      <c r="AR135" s="295"/>
      <c r="AS135" s="295"/>
      <c r="AT135" s="295"/>
      <c r="AU135" s="295"/>
      <c r="AV135" s="312"/>
      <c r="AW135" s="295"/>
      <c r="AX135" s="295"/>
      <c r="AY135" s="295"/>
      <c r="AZ135" s="295"/>
      <c r="BA135" s="295"/>
      <c r="BB135" s="295"/>
      <c r="BC135" s="89"/>
      <c r="BD135" s="295"/>
      <c r="BE135" s="295"/>
      <c r="BF135" s="295"/>
      <c r="BG135" s="295"/>
      <c r="BH135" s="312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8"/>
      <c r="BS135" s="431"/>
      <c r="BT135" s="90"/>
      <c r="BU135" s="90"/>
      <c r="BV135" s="90"/>
      <c r="BW135" s="90"/>
      <c r="BX135" s="245"/>
      <c r="BY135" s="245"/>
      <c r="BZ135" s="245"/>
      <c r="CA135" s="271"/>
      <c r="CB135" s="271"/>
      <c r="CC135" s="271"/>
      <c r="CD135" s="388"/>
      <c r="CE135" s="357"/>
      <c r="CF135" s="271"/>
      <c r="CG135" s="271"/>
      <c r="CH135" s="271"/>
      <c r="CI135" s="271"/>
      <c r="CJ135" s="271"/>
      <c r="CK135" s="271"/>
      <c r="CL135" s="271"/>
      <c r="CM135" s="271"/>
      <c r="CN135" s="271"/>
      <c r="CO135" s="271"/>
      <c r="CP135" s="388"/>
      <c r="CQ135" s="388"/>
      <c r="CR135" s="388"/>
      <c r="CS135" s="348"/>
      <c r="CT135" s="89"/>
    </row>
    <row r="136" spans="1:98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19"/>
      <c r="O136" s="119"/>
      <c r="P136" s="119"/>
      <c r="Q136" s="119"/>
      <c r="R136" s="119"/>
      <c r="S136" s="118"/>
      <c r="T136" s="119"/>
      <c r="U136" s="213"/>
      <c r="V136" s="213"/>
      <c r="W136" s="213"/>
      <c r="X136" s="120"/>
      <c r="Y136" s="213"/>
      <c r="Z136" s="213"/>
      <c r="AA136" s="213"/>
      <c r="AB136" s="213"/>
      <c r="AC136" s="213"/>
      <c r="AD136" s="213"/>
      <c r="AE136" s="213"/>
      <c r="AF136" s="212">
        <v>8</v>
      </c>
      <c r="AG136" s="212">
        <v>9</v>
      </c>
      <c r="AH136" s="212">
        <v>3</v>
      </c>
      <c r="AI136" s="212">
        <v>3</v>
      </c>
      <c r="AJ136" s="120">
        <v>2</v>
      </c>
      <c r="AK136" s="213">
        <v>0</v>
      </c>
      <c r="AL136" s="213">
        <v>0</v>
      </c>
      <c r="AM136" s="213">
        <v>0</v>
      </c>
      <c r="AN136" s="213">
        <v>5</v>
      </c>
      <c r="AO136" s="213">
        <v>2</v>
      </c>
      <c r="AP136" s="213">
        <v>12</v>
      </c>
      <c r="AQ136" s="63">
        <v>3</v>
      </c>
      <c r="AR136" s="213">
        <v>0</v>
      </c>
      <c r="AS136" s="213">
        <v>0</v>
      </c>
      <c r="AT136" s="213">
        <v>0</v>
      </c>
      <c r="AU136" s="213">
        <v>0</v>
      </c>
      <c r="AV136" s="120">
        <v>0</v>
      </c>
      <c r="AW136" s="213">
        <v>0</v>
      </c>
      <c r="AX136" s="213">
        <v>0</v>
      </c>
      <c r="AY136" s="213"/>
      <c r="AZ136" s="213"/>
      <c r="BA136" s="213"/>
      <c r="BB136" s="213"/>
      <c r="BC136" s="63"/>
      <c r="BD136" s="213"/>
      <c r="BE136" s="213"/>
      <c r="BF136" s="213"/>
      <c r="BG136" s="213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8"/>
      <c r="BS136" s="119"/>
      <c r="BT136" s="119"/>
      <c r="BU136" s="119"/>
      <c r="BV136" s="119"/>
      <c r="BW136" s="119"/>
      <c r="BX136" s="213"/>
      <c r="BY136" s="213"/>
      <c r="BZ136" s="213"/>
      <c r="CA136" s="213"/>
      <c r="CB136" s="213"/>
      <c r="CC136" s="213"/>
      <c r="CD136" s="398"/>
      <c r="CE136" s="213"/>
      <c r="CF136" s="213"/>
      <c r="CG136" s="213"/>
      <c r="CH136" s="213"/>
      <c r="CI136" s="213"/>
      <c r="CJ136" s="213"/>
      <c r="CK136" s="213"/>
      <c r="CL136" s="213"/>
      <c r="CM136" s="213"/>
      <c r="CN136" s="213"/>
      <c r="CO136" s="213"/>
      <c r="CP136" s="398"/>
      <c r="CQ136" s="398"/>
      <c r="CR136" s="398"/>
      <c r="CS136" s="349"/>
      <c r="CT136" s="63">
        <f>IF(ISERROR(GETPIVOTDATA("VALUE",'CSS WK pvt'!$I$2,"DT_FILE",CT$8,"CD_CO",CT$6,"TRIM_CAT",TRIM(B136),"TRIM_LINE","99"))=TRUE,0,GETPIVOTDATA("VALUE",'CSS WK pvt'!$I$2,"DT_FILE",CT$8,"CD_CO",CT$6,"TRIM_CAT",TRIM(B136),"TRIM_LINE","99"))</f>
        <v>0</v>
      </c>
    </row>
    <row r="137" spans="1:98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19"/>
      <c r="O137" s="119"/>
      <c r="P137" s="119"/>
      <c r="Q137" s="119"/>
      <c r="R137" s="119"/>
      <c r="S137" s="118"/>
      <c r="T137" s="119"/>
      <c r="U137" s="213"/>
      <c r="V137" s="213"/>
      <c r="W137" s="213"/>
      <c r="X137" s="120"/>
      <c r="Y137" s="213"/>
      <c r="Z137" s="213"/>
      <c r="AA137" s="213"/>
      <c r="AB137" s="213"/>
      <c r="AC137" s="213"/>
      <c r="AD137" s="213"/>
      <c r="AE137" s="213"/>
      <c r="AF137" s="212">
        <v>1</v>
      </c>
      <c r="AG137" s="212">
        <v>2</v>
      </c>
      <c r="AH137" s="212">
        <v>0</v>
      </c>
      <c r="AI137" s="212">
        <v>0</v>
      </c>
      <c r="AJ137" s="120">
        <v>0</v>
      </c>
      <c r="AK137" s="213">
        <v>0</v>
      </c>
      <c r="AL137" s="213">
        <v>0</v>
      </c>
      <c r="AM137" s="213">
        <v>0</v>
      </c>
      <c r="AN137" s="213">
        <v>0</v>
      </c>
      <c r="AO137" s="213">
        <v>0</v>
      </c>
      <c r="AP137" s="213">
        <v>0</v>
      </c>
      <c r="AQ137" s="63">
        <v>0</v>
      </c>
      <c r="AR137" s="213">
        <v>0</v>
      </c>
      <c r="AS137" s="213">
        <v>0</v>
      </c>
      <c r="AT137" s="213">
        <v>0</v>
      </c>
      <c r="AU137" s="213">
        <v>0</v>
      </c>
      <c r="AV137" s="120">
        <v>0</v>
      </c>
      <c r="AW137" s="213">
        <v>0</v>
      </c>
      <c r="AX137" s="213">
        <v>0</v>
      </c>
      <c r="AY137" s="213"/>
      <c r="AZ137" s="213"/>
      <c r="BA137" s="213"/>
      <c r="BB137" s="213"/>
      <c r="BC137" s="63"/>
      <c r="BD137" s="213"/>
      <c r="BE137" s="213"/>
      <c r="BF137" s="213"/>
      <c r="BG137" s="213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8"/>
      <c r="BS137" s="119"/>
      <c r="BT137" s="119"/>
      <c r="BU137" s="119"/>
      <c r="BV137" s="119"/>
      <c r="BW137" s="119"/>
      <c r="BX137" s="213"/>
      <c r="BY137" s="213"/>
      <c r="BZ137" s="213"/>
      <c r="CA137" s="213"/>
      <c r="CB137" s="213"/>
      <c r="CC137" s="213"/>
      <c r="CD137" s="398"/>
      <c r="CE137" s="213"/>
      <c r="CF137" s="213"/>
      <c r="CG137" s="213"/>
      <c r="CH137" s="213"/>
      <c r="CI137" s="213"/>
      <c r="CJ137" s="213"/>
      <c r="CK137" s="213"/>
      <c r="CL137" s="213"/>
      <c r="CM137" s="213"/>
      <c r="CN137" s="213"/>
      <c r="CO137" s="213"/>
      <c r="CP137" s="398"/>
      <c r="CQ137" s="398"/>
      <c r="CR137" s="398"/>
      <c r="CS137" s="349"/>
      <c r="CT137" s="63">
        <f>IF(ISERROR(GETPIVOTDATA("VALUE",'CSS WK pvt'!$I$2,"DT_FILE",CT$8,"CD_CO",CT$6,"TRIM_CAT",TRIM(B137),"TRIM_LINE","99"))=TRUE,0,GETPIVOTDATA("VALUE",'CSS WK pvt'!$I$2,"DT_FILE",CT$8,"CD_CO",CT$6,"TRIM_CAT",TRIM(B137),"TRIM_LINE","99"))</f>
        <v>0</v>
      </c>
    </row>
    <row r="138" spans="1:98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19"/>
      <c r="O138" s="119"/>
      <c r="P138" s="119"/>
      <c r="Q138" s="119"/>
      <c r="R138" s="119"/>
      <c r="S138" s="118"/>
      <c r="T138" s="119"/>
      <c r="U138" s="213"/>
      <c r="V138" s="213"/>
      <c r="W138" s="213"/>
      <c r="X138" s="120"/>
      <c r="Y138" s="213"/>
      <c r="Z138" s="213"/>
      <c r="AA138" s="213"/>
      <c r="AB138" s="213"/>
      <c r="AC138" s="213"/>
      <c r="AD138" s="213"/>
      <c r="AE138" s="213"/>
      <c r="AF138" s="212">
        <v>1</v>
      </c>
      <c r="AG138" s="212">
        <v>0</v>
      </c>
      <c r="AH138" s="212">
        <v>0</v>
      </c>
      <c r="AI138" s="212">
        <v>2</v>
      </c>
      <c r="AJ138" s="120">
        <v>1</v>
      </c>
      <c r="AK138" s="213">
        <v>0</v>
      </c>
      <c r="AL138" s="213">
        <v>0</v>
      </c>
      <c r="AM138" s="213">
        <v>3</v>
      </c>
      <c r="AN138" s="213">
        <v>0</v>
      </c>
      <c r="AO138" s="213">
        <v>1</v>
      </c>
      <c r="AP138" s="213">
        <v>1</v>
      </c>
      <c r="AQ138" s="63">
        <v>0</v>
      </c>
      <c r="AR138" s="213">
        <v>0</v>
      </c>
      <c r="AS138" s="213">
        <v>0</v>
      </c>
      <c r="AT138" s="213">
        <v>0</v>
      </c>
      <c r="AU138" s="213">
        <v>0</v>
      </c>
      <c r="AV138" s="120">
        <v>0</v>
      </c>
      <c r="AW138" s="213">
        <v>0</v>
      </c>
      <c r="AX138" s="213">
        <v>0</v>
      </c>
      <c r="AY138" s="213"/>
      <c r="AZ138" s="213"/>
      <c r="BA138" s="213"/>
      <c r="BB138" s="213"/>
      <c r="BC138" s="63"/>
      <c r="BD138" s="213"/>
      <c r="BE138" s="213"/>
      <c r="BF138" s="213"/>
      <c r="BG138" s="213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8"/>
      <c r="BS138" s="119"/>
      <c r="BT138" s="119"/>
      <c r="BU138" s="119"/>
      <c r="BV138" s="119"/>
      <c r="BW138" s="119"/>
      <c r="BX138" s="213"/>
      <c r="BY138" s="213"/>
      <c r="BZ138" s="213"/>
      <c r="CA138" s="213"/>
      <c r="CB138" s="213"/>
      <c r="CC138" s="213"/>
      <c r="CD138" s="398"/>
      <c r="CE138" s="213"/>
      <c r="CF138" s="213"/>
      <c r="CG138" s="213"/>
      <c r="CH138" s="213"/>
      <c r="CI138" s="213"/>
      <c r="CJ138" s="213"/>
      <c r="CK138" s="213"/>
      <c r="CL138" s="213"/>
      <c r="CM138" s="213"/>
      <c r="CN138" s="213"/>
      <c r="CO138" s="213"/>
      <c r="CP138" s="398"/>
      <c r="CQ138" s="398"/>
      <c r="CR138" s="398"/>
      <c r="CS138" s="349"/>
      <c r="CT138" s="63">
        <f>IF(ISERROR(GETPIVOTDATA("VALUE",'CSS WK pvt'!$I$2,"DT_FILE",CT$8,"CD_CO",CT$6,"TRIM_CAT",TRIM(B138),"TRIM_LINE","99"))=TRUE,0,GETPIVOTDATA("VALUE",'CSS WK pvt'!$I$2,"DT_FILE",CT$8,"CD_CO",CT$6,"TRIM_CAT",TRIM(B138),"TRIM_LINE","99"))</f>
        <v>0</v>
      </c>
    </row>
    <row r="139" spans="1:98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19"/>
      <c r="O139" s="119"/>
      <c r="P139" s="119"/>
      <c r="Q139" s="119"/>
      <c r="R139" s="119"/>
      <c r="S139" s="118"/>
      <c r="T139" s="119"/>
      <c r="U139" s="213"/>
      <c r="V139" s="213"/>
      <c r="W139" s="213"/>
      <c r="X139" s="120"/>
      <c r="Y139" s="213"/>
      <c r="Z139" s="213"/>
      <c r="AA139" s="213"/>
      <c r="AB139" s="213"/>
      <c r="AC139" s="213"/>
      <c r="AD139" s="213"/>
      <c r="AE139" s="213"/>
      <c r="AF139" s="212">
        <v>0</v>
      </c>
      <c r="AG139" s="212">
        <v>0</v>
      </c>
      <c r="AH139" s="212">
        <v>0</v>
      </c>
      <c r="AI139" s="212">
        <v>0</v>
      </c>
      <c r="AJ139" s="120">
        <v>0</v>
      </c>
      <c r="AK139" s="213">
        <v>0</v>
      </c>
      <c r="AL139" s="213">
        <v>0</v>
      </c>
      <c r="AM139" s="213">
        <v>0</v>
      </c>
      <c r="AN139" s="213">
        <v>0</v>
      </c>
      <c r="AO139" s="213">
        <v>0</v>
      </c>
      <c r="AP139" s="213">
        <v>0</v>
      </c>
      <c r="AQ139" s="63">
        <v>0</v>
      </c>
      <c r="AR139" s="213">
        <v>0</v>
      </c>
      <c r="AS139" s="213">
        <v>0</v>
      </c>
      <c r="AT139" s="213">
        <v>0</v>
      </c>
      <c r="AU139" s="213">
        <v>0</v>
      </c>
      <c r="AV139" s="120">
        <v>0</v>
      </c>
      <c r="AW139" s="213">
        <v>0</v>
      </c>
      <c r="AX139" s="213">
        <v>0</v>
      </c>
      <c r="AY139" s="213"/>
      <c r="AZ139" s="213"/>
      <c r="BA139" s="213"/>
      <c r="BB139" s="213"/>
      <c r="BC139" s="63"/>
      <c r="BD139" s="213"/>
      <c r="BE139" s="213"/>
      <c r="BF139" s="213"/>
      <c r="BG139" s="213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8"/>
      <c r="BS139" s="119"/>
      <c r="BT139" s="119"/>
      <c r="BU139" s="119"/>
      <c r="BV139" s="119"/>
      <c r="BW139" s="119"/>
      <c r="BX139" s="213"/>
      <c r="BY139" s="213"/>
      <c r="BZ139" s="213"/>
      <c r="CA139" s="213"/>
      <c r="CB139" s="213"/>
      <c r="CC139" s="213"/>
      <c r="CD139" s="398"/>
      <c r="CE139" s="213"/>
      <c r="CF139" s="213"/>
      <c r="CG139" s="213"/>
      <c r="CH139" s="213"/>
      <c r="CI139" s="213"/>
      <c r="CJ139" s="213"/>
      <c r="CK139" s="213"/>
      <c r="CL139" s="213"/>
      <c r="CM139" s="213"/>
      <c r="CN139" s="213"/>
      <c r="CO139" s="213"/>
      <c r="CP139" s="398"/>
      <c r="CQ139" s="398"/>
      <c r="CR139" s="398"/>
      <c r="CS139" s="349"/>
      <c r="CT139" s="63">
        <f>IF(ISERROR(GETPIVOTDATA("VALUE",'CSS WK pvt'!$I$2,"DT_FILE",CT$8,"CD_CO",CT$6,"TRIM_CAT",TRIM(B139),"TRIM_LINE","99"))=TRUE,0,GETPIVOTDATA("VALUE",'CSS WK pvt'!$I$2,"DT_FILE",CT$8,"CD_CO",CT$6,"TRIM_CAT",TRIM(B139),"TRIM_LINE","99"))</f>
        <v>0</v>
      </c>
    </row>
    <row r="140" spans="1:98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19"/>
      <c r="O140" s="119"/>
      <c r="P140" s="119"/>
      <c r="Q140" s="119"/>
      <c r="R140" s="119"/>
      <c r="S140" s="118"/>
      <c r="T140" s="119"/>
      <c r="U140" s="213"/>
      <c r="V140" s="213"/>
      <c r="W140" s="213"/>
      <c r="X140" s="120"/>
      <c r="Y140" s="213"/>
      <c r="Z140" s="213"/>
      <c r="AA140" s="213"/>
      <c r="AB140" s="213"/>
      <c r="AC140" s="213"/>
      <c r="AD140" s="213"/>
      <c r="AE140" s="213"/>
      <c r="AF140" s="212">
        <v>0</v>
      </c>
      <c r="AG140" s="212">
        <v>0</v>
      </c>
      <c r="AH140" s="212">
        <v>0</v>
      </c>
      <c r="AI140" s="212">
        <v>0</v>
      </c>
      <c r="AJ140" s="120">
        <v>0</v>
      </c>
      <c r="AK140" s="213">
        <v>0</v>
      </c>
      <c r="AL140" s="213">
        <v>0</v>
      </c>
      <c r="AM140" s="213">
        <v>0</v>
      </c>
      <c r="AN140" s="213">
        <v>0</v>
      </c>
      <c r="AO140" s="213">
        <v>0</v>
      </c>
      <c r="AP140" s="213">
        <v>0</v>
      </c>
      <c r="AQ140" s="63">
        <v>0</v>
      </c>
      <c r="AR140" s="213">
        <v>0</v>
      </c>
      <c r="AS140" s="213">
        <v>0</v>
      </c>
      <c r="AT140" s="213">
        <v>0</v>
      </c>
      <c r="AU140" s="213">
        <v>0</v>
      </c>
      <c r="AV140" s="120">
        <v>0</v>
      </c>
      <c r="AW140" s="213">
        <v>0</v>
      </c>
      <c r="AX140" s="213">
        <v>0</v>
      </c>
      <c r="AY140" s="213"/>
      <c r="AZ140" s="213"/>
      <c r="BA140" s="213"/>
      <c r="BB140" s="213"/>
      <c r="BC140" s="63"/>
      <c r="BD140" s="213"/>
      <c r="BE140" s="213"/>
      <c r="BF140" s="213"/>
      <c r="BG140" s="213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8"/>
      <c r="BS140" s="119"/>
      <c r="BT140" s="119"/>
      <c r="BU140" s="119"/>
      <c r="BV140" s="119"/>
      <c r="BW140" s="119"/>
      <c r="BX140" s="213"/>
      <c r="BY140" s="213"/>
      <c r="BZ140" s="213"/>
      <c r="CA140" s="213"/>
      <c r="CB140" s="213"/>
      <c r="CC140" s="213"/>
      <c r="CD140" s="398"/>
      <c r="CE140" s="213"/>
      <c r="CF140" s="213"/>
      <c r="CG140" s="213"/>
      <c r="CH140" s="213"/>
      <c r="CI140" s="213"/>
      <c r="CJ140" s="213"/>
      <c r="CK140" s="213"/>
      <c r="CL140" s="213"/>
      <c r="CM140" s="213"/>
      <c r="CN140" s="213"/>
      <c r="CO140" s="213"/>
      <c r="CP140" s="398"/>
      <c r="CQ140" s="398"/>
      <c r="CR140" s="398"/>
      <c r="CS140" s="349"/>
      <c r="CT140" s="63">
        <f>IF(ISERROR(GETPIVOTDATA("VALUE",'CSS WK pvt'!$I$2,"DT_FILE",CT$8,"CD_CO",CT$6,"TRIM_CAT",TRIM(B140),"TRIM_LINE","99"))=TRUE,0,GETPIVOTDATA("VALUE",'CSS WK pvt'!$I$2,"DT_FILE",CT$8,"CD_CO",CT$6,"TRIM_CAT",TRIM(B140),"TRIM_LINE","99"))</f>
        <v>0</v>
      </c>
    </row>
    <row r="141" spans="1:98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19"/>
      <c r="O141" s="119"/>
      <c r="P141" s="119"/>
      <c r="Q141" s="119"/>
      <c r="R141" s="119"/>
      <c r="S141" s="118"/>
      <c r="T141" s="119"/>
      <c r="U141" s="213"/>
      <c r="V141" s="213"/>
      <c r="W141" s="213"/>
      <c r="X141" s="120"/>
      <c r="Y141" s="213"/>
      <c r="Z141" s="213"/>
      <c r="AA141" s="213"/>
      <c r="AB141" s="213"/>
      <c r="AC141" s="213"/>
      <c r="AD141" s="213"/>
      <c r="AE141" s="213"/>
      <c r="AF141" s="213">
        <f>SUM(AF136:AF140)</f>
        <v>10</v>
      </c>
      <c r="AG141" s="213">
        <v>11</v>
      </c>
      <c r="AH141" s="213">
        <v>3</v>
      </c>
      <c r="AI141" s="213">
        <v>5</v>
      </c>
      <c r="AJ141" s="120">
        <v>3</v>
      </c>
      <c r="AK141" s="213">
        <v>0</v>
      </c>
      <c r="AL141" s="213">
        <v>0</v>
      </c>
      <c r="AM141" s="213">
        <v>3</v>
      </c>
      <c r="AN141" s="213">
        <v>5</v>
      </c>
      <c r="AO141" s="213">
        <v>3</v>
      </c>
      <c r="AP141" s="213">
        <v>13</v>
      </c>
      <c r="AQ141" s="84">
        <v>3</v>
      </c>
      <c r="AR141" s="213">
        <v>0</v>
      </c>
      <c r="AS141" s="213">
        <v>0</v>
      </c>
      <c r="AT141" s="213">
        <v>0</v>
      </c>
      <c r="AU141" s="213">
        <v>0</v>
      </c>
      <c r="AV141" s="120">
        <v>0</v>
      </c>
      <c r="AW141" s="213">
        <v>0</v>
      </c>
      <c r="AX141" s="213">
        <v>0</v>
      </c>
      <c r="AY141" s="213"/>
      <c r="AZ141" s="213"/>
      <c r="BA141" s="213"/>
      <c r="BB141" s="213"/>
      <c r="BC141" s="84"/>
      <c r="BD141" s="213"/>
      <c r="BE141" s="213"/>
      <c r="BF141" s="213"/>
      <c r="BG141" s="213"/>
      <c r="BH141" s="120"/>
      <c r="BI141" s="117"/>
      <c r="BJ141" s="119"/>
      <c r="BK141" s="119"/>
      <c r="BL141" s="119"/>
      <c r="BM141" s="119"/>
      <c r="BN141" s="119"/>
      <c r="BO141" s="119"/>
      <c r="BP141" s="119"/>
      <c r="BQ141" s="119"/>
      <c r="BR141" s="398"/>
      <c r="BS141" s="119"/>
      <c r="BT141" s="119"/>
      <c r="BU141" s="119"/>
      <c r="BV141" s="119"/>
      <c r="BW141" s="119"/>
      <c r="BX141" s="213"/>
      <c r="BY141" s="213"/>
      <c r="BZ141" s="213"/>
      <c r="CA141" s="213"/>
      <c r="CB141" s="213"/>
      <c r="CC141" s="213"/>
      <c r="CD141" s="398"/>
      <c r="CE141" s="213"/>
      <c r="CF141" s="213"/>
      <c r="CG141" s="213"/>
      <c r="CH141" s="213"/>
      <c r="CI141" s="213"/>
      <c r="CJ141" s="213"/>
      <c r="CK141" s="213"/>
      <c r="CL141" s="213"/>
      <c r="CM141" s="213"/>
      <c r="CN141" s="213"/>
      <c r="CO141" s="213"/>
      <c r="CP141" s="398"/>
      <c r="CQ141" s="398"/>
      <c r="CR141" s="398"/>
      <c r="CS141" s="349"/>
      <c r="CT141" s="84">
        <f>SUM(CT136:CT140)</f>
        <v>0</v>
      </c>
    </row>
    <row r="142" spans="1:98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202"/>
      <c r="V142" s="202"/>
      <c r="W142" s="202"/>
      <c r="X142" s="88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88"/>
      <c r="AK142" s="295"/>
      <c r="AL142" s="295"/>
      <c r="AM142" s="295"/>
      <c r="AN142" s="295"/>
      <c r="AO142" s="295"/>
      <c r="AP142" s="295"/>
      <c r="AQ142" s="89"/>
      <c r="AR142" s="295"/>
      <c r="AS142" s="295"/>
      <c r="AT142" s="295"/>
      <c r="AU142" s="295"/>
      <c r="AV142" s="312"/>
      <c r="AW142" s="295"/>
      <c r="AX142" s="295"/>
      <c r="AY142" s="295"/>
      <c r="AZ142" s="295"/>
      <c r="BA142" s="295"/>
      <c r="BB142" s="295"/>
      <c r="BC142" s="89"/>
      <c r="BD142" s="295"/>
      <c r="BE142" s="295"/>
      <c r="BF142" s="295"/>
      <c r="BG142" s="295"/>
      <c r="BH142" s="312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8"/>
      <c r="BS142" s="431"/>
      <c r="BT142" s="90"/>
      <c r="BU142" s="90"/>
      <c r="BV142" s="90"/>
      <c r="BW142" s="90"/>
      <c r="BX142" s="245"/>
      <c r="BY142" s="245"/>
      <c r="BZ142" s="245"/>
      <c r="CA142" s="271"/>
      <c r="CB142" s="271"/>
      <c r="CC142" s="271"/>
      <c r="CD142" s="388"/>
      <c r="CE142" s="357"/>
      <c r="CF142" s="271"/>
      <c r="CG142" s="271"/>
      <c r="CH142" s="271"/>
      <c r="CI142" s="271"/>
      <c r="CJ142" s="271"/>
      <c r="CK142" s="271"/>
      <c r="CL142" s="271"/>
      <c r="CM142" s="271"/>
      <c r="CN142" s="271"/>
      <c r="CO142" s="271"/>
      <c r="CP142" s="388"/>
      <c r="CQ142" s="388"/>
      <c r="CR142" s="388"/>
      <c r="CS142" s="348"/>
      <c r="CT142" s="89"/>
    </row>
    <row r="143" spans="1:98" s="58" customFormat="1" x14ac:dyDescent="0.3">
      <c r="A143" s="146"/>
      <c r="B143" s="59" t="s">
        <v>37</v>
      </c>
      <c r="C143" s="111">
        <v>38</v>
      </c>
      <c r="D143" s="65">
        <v>36</v>
      </c>
      <c r="E143" s="65">
        <v>48</v>
      </c>
      <c r="F143" s="65">
        <v>48</v>
      </c>
      <c r="G143" s="65">
        <v>47</v>
      </c>
      <c r="H143" s="108">
        <v>55</v>
      </c>
      <c r="I143" s="65">
        <v>43</v>
      </c>
      <c r="J143" s="108">
        <v>41</v>
      </c>
      <c r="K143" s="65">
        <v>31</v>
      </c>
      <c r="L143" s="109">
        <v>34</v>
      </c>
      <c r="M143" s="108">
        <v>32</v>
      </c>
      <c r="N143" s="108">
        <v>30</v>
      </c>
      <c r="O143" s="65">
        <v>32</v>
      </c>
      <c r="P143" s="108">
        <v>21</v>
      </c>
      <c r="Q143" s="65">
        <v>15</v>
      </c>
      <c r="R143" s="108">
        <v>19</v>
      </c>
      <c r="S143" s="65">
        <v>18</v>
      </c>
      <c r="T143" s="108">
        <v>19</v>
      </c>
      <c r="U143" s="212">
        <v>22</v>
      </c>
      <c r="V143" s="212">
        <v>33</v>
      </c>
      <c r="W143" s="212">
        <v>37</v>
      </c>
      <c r="X143" s="109">
        <v>36</v>
      </c>
      <c r="Y143" s="212">
        <v>28</v>
      </c>
      <c r="Z143" s="212">
        <v>30</v>
      </c>
      <c r="AA143" s="212">
        <v>38</v>
      </c>
      <c r="AB143" s="212">
        <v>59</v>
      </c>
      <c r="AC143" s="212">
        <v>71</v>
      </c>
      <c r="AD143" s="212">
        <v>71</v>
      </c>
      <c r="AE143" s="212">
        <v>95</v>
      </c>
      <c r="AF143" s="212">
        <v>92</v>
      </c>
      <c r="AG143" s="212">
        <v>93</v>
      </c>
      <c r="AH143" s="212">
        <v>89</v>
      </c>
      <c r="AI143" s="212">
        <v>97</v>
      </c>
      <c r="AJ143" s="109">
        <v>88</v>
      </c>
      <c r="AK143" s="212">
        <v>84</v>
      </c>
      <c r="AL143" s="212">
        <v>84</v>
      </c>
      <c r="AM143" s="212">
        <v>78</v>
      </c>
      <c r="AN143" s="212">
        <v>82</v>
      </c>
      <c r="AO143" s="212">
        <v>72</v>
      </c>
      <c r="AP143" s="212">
        <v>79</v>
      </c>
      <c r="AQ143" s="63">
        <v>82</v>
      </c>
      <c r="AR143" s="212">
        <v>73</v>
      </c>
      <c r="AS143" s="212">
        <v>62</v>
      </c>
      <c r="AT143" s="212">
        <v>55</v>
      </c>
      <c r="AU143" s="212">
        <v>50</v>
      </c>
      <c r="AV143" s="109">
        <v>46</v>
      </c>
      <c r="AW143" s="212">
        <v>52</v>
      </c>
      <c r="AX143" s="212">
        <v>40</v>
      </c>
      <c r="AY143" s="212"/>
      <c r="AZ143" s="212"/>
      <c r="BA143" s="212"/>
      <c r="BB143" s="212"/>
      <c r="BC143" s="63"/>
      <c r="BD143" s="212"/>
      <c r="BE143" s="212"/>
      <c r="BF143" s="212"/>
      <c r="BG143" s="212"/>
      <c r="BH143" s="109"/>
      <c r="BI143" s="111">
        <f t="shared" ref="BI143:BR147" si="559">O143-C143</f>
        <v>-6</v>
      </c>
      <c r="BJ143" s="108">
        <f t="shared" si="559"/>
        <v>-15</v>
      </c>
      <c r="BK143" s="108">
        <f t="shared" si="559"/>
        <v>-33</v>
      </c>
      <c r="BL143" s="108">
        <f t="shared" si="559"/>
        <v>-29</v>
      </c>
      <c r="BM143" s="108">
        <f t="shared" si="559"/>
        <v>-29</v>
      </c>
      <c r="BN143" s="108">
        <f t="shared" si="559"/>
        <v>-36</v>
      </c>
      <c r="BO143" s="108">
        <f t="shared" si="559"/>
        <v>-21</v>
      </c>
      <c r="BP143" s="108">
        <f t="shared" si="559"/>
        <v>-8</v>
      </c>
      <c r="BQ143" s="108">
        <f t="shared" si="559"/>
        <v>6</v>
      </c>
      <c r="BR143" s="397">
        <f t="shared" si="559"/>
        <v>2</v>
      </c>
      <c r="BS143" s="108">
        <f t="shared" ref="BS143:CB147" si="560">Y143-M143</f>
        <v>-4</v>
      </c>
      <c r="BT143" s="108">
        <f t="shared" si="560"/>
        <v>0</v>
      </c>
      <c r="BU143" s="108">
        <f t="shared" si="560"/>
        <v>6</v>
      </c>
      <c r="BV143" s="108">
        <f t="shared" si="560"/>
        <v>38</v>
      </c>
      <c r="BW143" s="108">
        <f t="shared" si="560"/>
        <v>56</v>
      </c>
      <c r="BX143" s="212">
        <f t="shared" si="560"/>
        <v>52</v>
      </c>
      <c r="BY143" s="212">
        <f t="shared" si="560"/>
        <v>77</v>
      </c>
      <c r="BZ143" s="212">
        <f t="shared" si="560"/>
        <v>73</v>
      </c>
      <c r="CA143" s="212">
        <f t="shared" si="560"/>
        <v>71</v>
      </c>
      <c r="CB143" s="212">
        <f t="shared" si="560"/>
        <v>56</v>
      </c>
      <c r="CC143" s="212">
        <f t="shared" ref="CC143:CL147" si="561">AI143-W143</f>
        <v>60</v>
      </c>
      <c r="CD143" s="397">
        <f t="shared" si="561"/>
        <v>52</v>
      </c>
      <c r="CE143" s="212">
        <f t="shared" si="561"/>
        <v>56</v>
      </c>
      <c r="CF143" s="212">
        <f t="shared" si="561"/>
        <v>54</v>
      </c>
      <c r="CG143" s="212">
        <f t="shared" si="561"/>
        <v>40</v>
      </c>
      <c r="CH143" s="212">
        <f t="shared" si="561"/>
        <v>23</v>
      </c>
      <c r="CI143" s="212">
        <f t="shared" si="561"/>
        <v>1</v>
      </c>
      <c r="CJ143" s="212">
        <f t="shared" si="561"/>
        <v>8</v>
      </c>
      <c r="CK143" s="212">
        <f t="shared" si="561"/>
        <v>-13</v>
      </c>
      <c r="CL143" s="212">
        <f t="shared" si="561"/>
        <v>-19</v>
      </c>
      <c r="CM143" s="212">
        <f t="shared" ref="CM143:CR147" si="562">AS143-AG143</f>
        <v>-31</v>
      </c>
      <c r="CN143" s="212">
        <f t="shared" si="562"/>
        <v>-34</v>
      </c>
      <c r="CO143" s="212">
        <f t="shared" si="562"/>
        <v>-47</v>
      </c>
      <c r="CP143" s="397">
        <f t="shared" si="562"/>
        <v>-42</v>
      </c>
      <c r="CQ143" s="397">
        <f t="shared" si="562"/>
        <v>-32</v>
      </c>
      <c r="CR143" s="397">
        <f t="shared" si="562"/>
        <v>-44</v>
      </c>
      <c r="CS143" s="348"/>
      <c r="CT143" s="63">
        <f>IF(ISERROR(GETPIVOTDATA("VALUE",'CSS WK pvt'!$I$2,"DT_FILE",CT$8,"CD_CO",CT$6,"TRIM_CAT",TRIM(B143),"TRIM_LINE",A142))=TRUE,0,GETPIVOTDATA("VALUE",'CSS WK pvt'!$I$2,"DT_FILE",CT$8,"CD_CO",CT$6,"TRIM_CAT",TRIM(B143),"TRIM_LINE",A142))</f>
        <v>40</v>
      </c>
    </row>
    <row r="144" spans="1:98" s="58" customFormat="1" x14ac:dyDescent="0.3">
      <c r="A144" s="146"/>
      <c r="B144" s="59" t="s">
        <v>38</v>
      </c>
      <c r="C144" s="111">
        <v>7</v>
      </c>
      <c r="D144" s="65">
        <v>7</v>
      </c>
      <c r="E144" s="65">
        <v>9</v>
      </c>
      <c r="F144" s="65">
        <v>8</v>
      </c>
      <c r="G144" s="65">
        <v>3</v>
      </c>
      <c r="H144" s="108">
        <v>4</v>
      </c>
      <c r="I144" s="65">
        <v>2</v>
      </c>
      <c r="J144" s="108">
        <v>2</v>
      </c>
      <c r="K144" s="65">
        <v>2</v>
      </c>
      <c r="L144" s="109">
        <v>1</v>
      </c>
      <c r="M144" s="108">
        <v>1</v>
      </c>
      <c r="N144" s="108">
        <v>5</v>
      </c>
      <c r="O144" s="65">
        <v>3</v>
      </c>
      <c r="P144" s="108">
        <v>3</v>
      </c>
      <c r="Q144" s="65">
        <v>3</v>
      </c>
      <c r="R144" s="108">
        <v>3</v>
      </c>
      <c r="S144" s="65">
        <v>1</v>
      </c>
      <c r="T144" s="108">
        <v>3</v>
      </c>
      <c r="U144" s="212">
        <v>3</v>
      </c>
      <c r="V144" s="212">
        <v>4</v>
      </c>
      <c r="W144" s="212">
        <v>2</v>
      </c>
      <c r="X144" s="109">
        <v>1</v>
      </c>
      <c r="Y144" s="212">
        <v>1</v>
      </c>
      <c r="Z144" s="212">
        <v>1</v>
      </c>
      <c r="AA144" s="212">
        <v>2</v>
      </c>
      <c r="AB144" s="212">
        <v>0</v>
      </c>
      <c r="AC144" s="212">
        <v>2</v>
      </c>
      <c r="AD144" s="212">
        <v>2</v>
      </c>
      <c r="AE144" s="212">
        <v>3</v>
      </c>
      <c r="AF144" s="212">
        <v>6</v>
      </c>
      <c r="AG144" s="212">
        <v>5</v>
      </c>
      <c r="AH144" s="212">
        <v>4</v>
      </c>
      <c r="AI144" s="212">
        <v>4</v>
      </c>
      <c r="AJ144" s="109">
        <v>2</v>
      </c>
      <c r="AK144" s="212">
        <v>5</v>
      </c>
      <c r="AL144" s="212">
        <v>2</v>
      </c>
      <c r="AM144" s="212">
        <v>4</v>
      </c>
      <c r="AN144" s="212">
        <v>4</v>
      </c>
      <c r="AO144" s="212">
        <v>8</v>
      </c>
      <c r="AP144" s="212">
        <v>6</v>
      </c>
      <c r="AQ144" s="63">
        <v>8</v>
      </c>
      <c r="AR144" s="212">
        <v>8</v>
      </c>
      <c r="AS144" s="212">
        <v>6</v>
      </c>
      <c r="AT144" s="212">
        <v>6</v>
      </c>
      <c r="AU144" s="212">
        <v>3</v>
      </c>
      <c r="AV144" s="109">
        <v>5</v>
      </c>
      <c r="AW144" s="212">
        <v>5</v>
      </c>
      <c r="AX144" s="212">
        <v>4</v>
      </c>
      <c r="AY144" s="212"/>
      <c r="AZ144" s="212"/>
      <c r="BA144" s="212"/>
      <c r="BB144" s="212"/>
      <c r="BC144" s="63"/>
      <c r="BD144" s="212"/>
      <c r="BE144" s="212"/>
      <c r="BF144" s="212"/>
      <c r="BG144" s="212"/>
      <c r="BH144" s="109"/>
      <c r="BI144" s="111">
        <f t="shared" si="559"/>
        <v>-4</v>
      </c>
      <c r="BJ144" s="108">
        <f t="shared" si="559"/>
        <v>-4</v>
      </c>
      <c r="BK144" s="108">
        <f t="shared" si="559"/>
        <v>-6</v>
      </c>
      <c r="BL144" s="108">
        <f t="shared" si="559"/>
        <v>-5</v>
      </c>
      <c r="BM144" s="108">
        <f t="shared" si="559"/>
        <v>-2</v>
      </c>
      <c r="BN144" s="108">
        <f t="shared" si="559"/>
        <v>-1</v>
      </c>
      <c r="BO144" s="108">
        <f t="shared" si="559"/>
        <v>1</v>
      </c>
      <c r="BP144" s="108">
        <f t="shared" si="559"/>
        <v>2</v>
      </c>
      <c r="BQ144" s="108">
        <f t="shared" si="559"/>
        <v>0</v>
      </c>
      <c r="BR144" s="397">
        <f t="shared" si="559"/>
        <v>0</v>
      </c>
      <c r="BS144" s="108">
        <f t="shared" si="560"/>
        <v>0</v>
      </c>
      <c r="BT144" s="108">
        <f t="shared" si="560"/>
        <v>-4</v>
      </c>
      <c r="BU144" s="108">
        <f t="shared" si="560"/>
        <v>-1</v>
      </c>
      <c r="BV144" s="108">
        <f t="shared" si="560"/>
        <v>-3</v>
      </c>
      <c r="BW144" s="108">
        <f t="shared" si="560"/>
        <v>-1</v>
      </c>
      <c r="BX144" s="212">
        <f t="shared" si="560"/>
        <v>-1</v>
      </c>
      <c r="BY144" s="212">
        <f t="shared" si="560"/>
        <v>2</v>
      </c>
      <c r="BZ144" s="212">
        <f t="shared" si="560"/>
        <v>3</v>
      </c>
      <c r="CA144" s="212">
        <f t="shared" si="560"/>
        <v>2</v>
      </c>
      <c r="CB144" s="212">
        <f t="shared" si="560"/>
        <v>0</v>
      </c>
      <c r="CC144" s="212">
        <f t="shared" si="561"/>
        <v>2</v>
      </c>
      <c r="CD144" s="397">
        <f t="shared" si="561"/>
        <v>1</v>
      </c>
      <c r="CE144" s="212">
        <f t="shared" si="561"/>
        <v>4</v>
      </c>
      <c r="CF144" s="212">
        <f t="shared" si="561"/>
        <v>1</v>
      </c>
      <c r="CG144" s="212">
        <f t="shared" si="561"/>
        <v>2</v>
      </c>
      <c r="CH144" s="212">
        <f t="shared" si="561"/>
        <v>4</v>
      </c>
      <c r="CI144" s="212">
        <f t="shared" si="561"/>
        <v>6</v>
      </c>
      <c r="CJ144" s="212">
        <f t="shared" si="561"/>
        <v>4</v>
      </c>
      <c r="CK144" s="212">
        <f t="shared" si="561"/>
        <v>5</v>
      </c>
      <c r="CL144" s="212">
        <f t="shared" si="561"/>
        <v>2</v>
      </c>
      <c r="CM144" s="212">
        <f t="shared" si="562"/>
        <v>1</v>
      </c>
      <c r="CN144" s="212">
        <f t="shared" si="562"/>
        <v>2</v>
      </c>
      <c r="CO144" s="212">
        <f t="shared" si="562"/>
        <v>-1</v>
      </c>
      <c r="CP144" s="397">
        <f t="shared" si="562"/>
        <v>3</v>
      </c>
      <c r="CQ144" s="397">
        <f t="shared" si="562"/>
        <v>0</v>
      </c>
      <c r="CR144" s="397">
        <f t="shared" si="562"/>
        <v>2</v>
      </c>
      <c r="CS144" s="348"/>
      <c r="CT144" s="63">
        <f>IF(ISERROR(GETPIVOTDATA("VALUE",'CSS WK pvt'!$I$2,"DT_FILE",CT$8,"CD_CO",CT$6,"TRIM_CAT",TRIM(B144),"TRIM_LINE",A142))=TRUE,0,GETPIVOTDATA("VALUE",'CSS WK pvt'!$I$2,"DT_FILE",CT$8,"CD_CO",CT$6,"TRIM_CAT",TRIM(B144),"TRIM_LINE",A142))</f>
        <v>4</v>
      </c>
    </row>
    <row r="145" spans="1:98" s="58" customFormat="1" x14ac:dyDescent="0.3">
      <c r="A145" s="146"/>
      <c r="B145" s="59" t="s">
        <v>39</v>
      </c>
      <c r="C145" s="111">
        <v>2</v>
      </c>
      <c r="D145" s="65"/>
      <c r="E145" s="65"/>
      <c r="F145" s="65">
        <v>2</v>
      </c>
      <c r="G145" s="65">
        <v>2</v>
      </c>
      <c r="H145" s="108">
        <v>1</v>
      </c>
      <c r="I145" s="65">
        <v>2</v>
      </c>
      <c r="J145" s="108">
        <v>2</v>
      </c>
      <c r="K145" s="65">
        <v>2</v>
      </c>
      <c r="L145" s="109">
        <v>1</v>
      </c>
      <c r="M145" s="108">
        <v>2</v>
      </c>
      <c r="N145" s="108">
        <v>2</v>
      </c>
      <c r="O145" s="65"/>
      <c r="P145" s="108"/>
      <c r="Q145" s="65"/>
      <c r="R145" s="108">
        <v>0</v>
      </c>
      <c r="S145" s="65">
        <v>0</v>
      </c>
      <c r="T145" s="108">
        <v>0</v>
      </c>
      <c r="U145" s="212">
        <v>0</v>
      </c>
      <c r="V145" s="212">
        <v>3</v>
      </c>
      <c r="W145" s="212">
        <v>4</v>
      </c>
      <c r="X145" s="109">
        <v>2</v>
      </c>
      <c r="Y145" s="212">
        <v>3</v>
      </c>
      <c r="Z145" s="212">
        <v>4</v>
      </c>
      <c r="AA145" s="212">
        <v>2</v>
      </c>
      <c r="AB145" s="212">
        <v>1</v>
      </c>
      <c r="AC145" s="212">
        <v>1</v>
      </c>
      <c r="AD145" s="212">
        <v>2</v>
      </c>
      <c r="AE145" s="212">
        <v>4</v>
      </c>
      <c r="AF145" s="212">
        <v>5</v>
      </c>
      <c r="AG145" s="212">
        <v>4</v>
      </c>
      <c r="AH145" s="212">
        <v>3</v>
      </c>
      <c r="AI145" s="212">
        <v>3</v>
      </c>
      <c r="AJ145" s="109">
        <v>5</v>
      </c>
      <c r="AK145" s="212">
        <v>3</v>
      </c>
      <c r="AL145" s="212">
        <v>3</v>
      </c>
      <c r="AM145" s="212">
        <v>6</v>
      </c>
      <c r="AN145" s="212">
        <v>7</v>
      </c>
      <c r="AO145" s="212">
        <v>2</v>
      </c>
      <c r="AP145" s="212">
        <v>2</v>
      </c>
      <c r="AQ145" s="63">
        <v>3</v>
      </c>
      <c r="AR145" s="212">
        <v>2</v>
      </c>
      <c r="AS145" s="212">
        <v>0</v>
      </c>
      <c r="AT145" s="212">
        <v>0</v>
      </c>
      <c r="AU145" s="212">
        <v>0</v>
      </c>
      <c r="AV145" s="109">
        <v>1</v>
      </c>
      <c r="AW145" s="212">
        <v>1</v>
      </c>
      <c r="AX145" s="212">
        <v>2</v>
      </c>
      <c r="AY145" s="212"/>
      <c r="AZ145" s="212"/>
      <c r="BA145" s="212"/>
      <c r="BB145" s="212"/>
      <c r="BC145" s="63"/>
      <c r="BD145" s="212"/>
      <c r="BE145" s="212"/>
      <c r="BF145" s="212"/>
      <c r="BG145" s="212"/>
      <c r="BH145" s="109"/>
      <c r="BI145" s="111">
        <f t="shared" si="559"/>
        <v>-2</v>
      </c>
      <c r="BJ145" s="108">
        <f t="shared" si="559"/>
        <v>0</v>
      </c>
      <c r="BK145" s="108">
        <f t="shared" si="559"/>
        <v>0</v>
      </c>
      <c r="BL145" s="108">
        <f t="shared" si="559"/>
        <v>-2</v>
      </c>
      <c r="BM145" s="108">
        <f t="shared" si="559"/>
        <v>-2</v>
      </c>
      <c r="BN145" s="108">
        <f t="shared" si="559"/>
        <v>-1</v>
      </c>
      <c r="BO145" s="108">
        <f t="shared" si="559"/>
        <v>-2</v>
      </c>
      <c r="BP145" s="108">
        <f t="shared" si="559"/>
        <v>1</v>
      </c>
      <c r="BQ145" s="108">
        <f t="shared" si="559"/>
        <v>2</v>
      </c>
      <c r="BR145" s="397">
        <f t="shared" si="559"/>
        <v>1</v>
      </c>
      <c r="BS145" s="108">
        <f t="shared" si="560"/>
        <v>1</v>
      </c>
      <c r="BT145" s="108">
        <f t="shared" si="560"/>
        <v>2</v>
      </c>
      <c r="BU145" s="108">
        <f t="shared" si="560"/>
        <v>2</v>
      </c>
      <c r="BV145" s="108">
        <f t="shared" si="560"/>
        <v>1</v>
      </c>
      <c r="BW145" s="108">
        <f t="shared" si="560"/>
        <v>1</v>
      </c>
      <c r="BX145" s="212">
        <f t="shared" si="560"/>
        <v>2</v>
      </c>
      <c r="BY145" s="212">
        <f t="shared" si="560"/>
        <v>4</v>
      </c>
      <c r="BZ145" s="212">
        <f t="shared" si="560"/>
        <v>5</v>
      </c>
      <c r="CA145" s="212">
        <f t="shared" si="560"/>
        <v>4</v>
      </c>
      <c r="CB145" s="212">
        <f t="shared" si="560"/>
        <v>0</v>
      </c>
      <c r="CC145" s="212">
        <f t="shared" si="561"/>
        <v>-1</v>
      </c>
      <c r="CD145" s="397">
        <f t="shared" si="561"/>
        <v>3</v>
      </c>
      <c r="CE145" s="212">
        <f t="shared" si="561"/>
        <v>0</v>
      </c>
      <c r="CF145" s="212">
        <f t="shared" si="561"/>
        <v>-1</v>
      </c>
      <c r="CG145" s="212">
        <f t="shared" si="561"/>
        <v>4</v>
      </c>
      <c r="CH145" s="212">
        <f t="shared" si="561"/>
        <v>6</v>
      </c>
      <c r="CI145" s="212">
        <f t="shared" si="561"/>
        <v>1</v>
      </c>
      <c r="CJ145" s="212">
        <f t="shared" si="561"/>
        <v>0</v>
      </c>
      <c r="CK145" s="212">
        <f t="shared" si="561"/>
        <v>-1</v>
      </c>
      <c r="CL145" s="212">
        <f t="shared" si="561"/>
        <v>-3</v>
      </c>
      <c r="CM145" s="212">
        <f t="shared" si="562"/>
        <v>-4</v>
      </c>
      <c r="CN145" s="212">
        <f t="shared" si="562"/>
        <v>-3</v>
      </c>
      <c r="CO145" s="212">
        <f t="shared" si="562"/>
        <v>-3</v>
      </c>
      <c r="CP145" s="397">
        <f t="shared" si="562"/>
        <v>-4</v>
      </c>
      <c r="CQ145" s="397">
        <f t="shared" si="562"/>
        <v>-2</v>
      </c>
      <c r="CR145" s="397">
        <f t="shared" si="562"/>
        <v>-1</v>
      </c>
      <c r="CS145" s="348"/>
      <c r="CT145" s="63">
        <f>IF(ISERROR(GETPIVOTDATA("VALUE",'CSS WK pvt'!$I$2,"DT_FILE",CT$8,"CD_CO",CT$6,"TRIM_CAT",TRIM(B145),"TRIM_LINE",A142))=TRUE,0,GETPIVOTDATA("VALUE",'CSS WK pvt'!$I$2,"DT_FILE",CT$8,"CD_CO",CT$6,"TRIM_CAT",TRIM(B145),"TRIM_LINE",A142))</f>
        <v>2</v>
      </c>
    </row>
    <row r="146" spans="1:98" s="58" customFormat="1" ht="15" thickBot="1" x14ac:dyDescent="0.35">
      <c r="A146" s="146"/>
      <c r="B146" s="59" t="s">
        <v>40</v>
      </c>
      <c r="C146" s="111"/>
      <c r="D146" s="65"/>
      <c r="E146" s="65"/>
      <c r="F146" s="65"/>
      <c r="G146" s="65"/>
      <c r="H146" s="108"/>
      <c r="I146" s="65"/>
      <c r="J146" s="108">
        <v>1</v>
      </c>
      <c r="K146" s="65">
        <v>1</v>
      </c>
      <c r="L146" s="109"/>
      <c r="M146" s="108"/>
      <c r="N146" s="108"/>
      <c r="O146" s="65"/>
      <c r="P146" s="108"/>
      <c r="Q146" s="65"/>
      <c r="R146" s="108">
        <v>0</v>
      </c>
      <c r="S146" s="65">
        <v>0</v>
      </c>
      <c r="T146" s="108">
        <v>0</v>
      </c>
      <c r="U146" s="212">
        <v>0</v>
      </c>
      <c r="V146" s="212">
        <v>0</v>
      </c>
      <c r="W146" s="212">
        <v>0</v>
      </c>
      <c r="X146" s="109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109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63">
        <v>0</v>
      </c>
      <c r="AR146" s="212">
        <v>0</v>
      </c>
      <c r="AS146" s="212">
        <v>0</v>
      </c>
      <c r="AT146" s="212">
        <v>0</v>
      </c>
      <c r="AU146" s="212">
        <v>0</v>
      </c>
      <c r="AV146" s="321">
        <v>0</v>
      </c>
      <c r="AW146" s="212">
        <v>0</v>
      </c>
      <c r="AX146" s="212">
        <v>1</v>
      </c>
      <c r="AY146" s="212"/>
      <c r="AZ146" s="212"/>
      <c r="BA146" s="212"/>
      <c r="BB146" s="212"/>
      <c r="BC146" s="63"/>
      <c r="BD146" s="212"/>
      <c r="BE146" s="212"/>
      <c r="BF146" s="212"/>
      <c r="BG146" s="212"/>
      <c r="BH146" s="321"/>
      <c r="BI146" s="111">
        <f t="shared" si="559"/>
        <v>0</v>
      </c>
      <c r="BJ146" s="108">
        <f t="shared" si="559"/>
        <v>0</v>
      </c>
      <c r="BK146" s="108">
        <f t="shared" si="559"/>
        <v>0</v>
      </c>
      <c r="BL146" s="108">
        <f t="shared" si="559"/>
        <v>0</v>
      </c>
      <c r="BM146" s="108">
        <f t="shared" si="559"/>
        <v>0</v>
      </c>
      <c r="BN146" s="108">
        <f t="shared" si="559"/>
        <v>0</v>
      </c>
      <c r="BO146" s="108">
        <f t="shared" si="559"/>
        <v>0</v>
      </c>
      <c r="BP146" s="108">
        <f t="shared" si="559"/>
        <v>-1</v>
      </c>
      <c r="BQ146" s="108">
        <f t="shared" si="559"/>
        <v>-1</v>
      </c>
      <c r="BR146" s="397">
        <f t="shared" si="559"/>
        <v>0</v>
      </c>
      <c r="BS146" s="108">
        <f t="shared" si="560"/>
        <v>0</v>
      </c>
      <c r="BT146" s="108">
        <f t="shared" si="560"/>
        <v>0</v>
      </c>
      <c r="BU146" s="108">
        <f t="shared" si="560"/>
        <v>0</v>
      </c>
      <c r="BV146" s="108">
        <f t="shared" si="560"/>
        <v>0</v>
      </c>
      <c r="BW146" s="108">
        <f t="shared" si="560"/>
        <v>0</v>
      </c>
      <c r="BX146" s="212">
        <f t="shared" si="560"/>
        <v>0</v>
      </c>
      <c r="BY146" s="212">
        <f t="shared" si="560"/>
        <v>0</v>
      </c>
      <c r="BZ146" s="212">
        <f t="shared" si="560"/>
        <v>0</v>
      </c>
      <c r="CA146" s="212">
        <f t="shared" si="560"/>
        <v>0</v>
      </c>
      <c r="CB146" s="212">
        <f t="shared" si="560"/>
        <v>0</v>
      </c>
      <c r="CC146" s="212">
        <f t="shared" si="561"/>
        <v>0</v>
      </c>
      <c r="CD146" s="397">
        <f t="shared" si="561"/>
        <v>0</v>
      </c>
      <c r="CE146" s="212">
        <f t="shared" si="561"/>
        <v>0</v>
      </c>
      <c r="CF146" s="212">
        <f t="shared" si="561"/>
        <v>0</v>
      </c>
      <c r="CG146" s="212">
        <f t="shared" si="561"/>
        <v>0</v>
      </c>
      <c r="CH146" s="212">
        <f t="shared" si="561"/>
        <v>0</v>
      </c>
      <c r="CI146" s="212">
        <f t="shared" si="561"/>
        <v>0</v>
      </c>
      <c r="CJ146" s="212">
        <f t="shared" si="561"/>
        <v>0</v>
      </c>
      <c r="CK146" s="212">
        <f t="shared" si="561"/>
        <v>0</v>
      </c>
      <c r="CL146" s="212">
        <f t="shared" si="561"/>
        <v>0</v>
      </c>
      <c r="CM146" s="212">
        <f t="shared" si="562"/>
        <v>0</v>
      </c>
      <c r="CN146" s="212">
        <f t="shared" si="562"/>
        <v>0</v>
      </c>
      <c r="CO146" s="212">
        <f t="shared" si="562"/>
        <v>0</v>
      </c>
      <c r="CP146" s="397">
        <f t="shared" si="562"/>
        <v>0</v>
      </c>
      <c r="CQ146" s="397">
        <f t="shared" si="562"/>
        <v>0</v>
      </c>
      <c r="CR146" s="397">
        <f t="shared" si="562"/>
        <v>1</v>
      </c>
      <c r="CS146" s="348"/>
      <c r="CT146" s="63">
        <f>IF(ISERROR(GETPIVOTDATA("VALUE",'CSS WK pvt'!$I$2,"DT_FILE",CT$8,"CD_CO",CT$6,"TRIM_CAT",TRIM(B146),"TRIM_LINE",A142))=TRUE,0,GETPIVOTDATA("VALUE",'CSS WK pvt'!$I$2,"DT_FILE",CT$8,"CD_CO",CT$6,"TRIM_CAT",TRIM(B146),"TRIM_LINE",A142))</f>
        <v>1</v>
      </c>
    </row>
    <row r="147" spans="1:98" s="58" customFormat="1" x14ac:dyDescent="0.3">
      <c r="A147" s="146"/>
      <c r="B147" s="59" t="s">
        <v>41</v>
      </c>
      <c r="C147" s="111"/>
      <c r="D147" s="65"/>
      <c r="E147" s="65"/>
      <c r="F147" s="65"/>
      <c r="G147" s="65"/>
      <c r="H147" s="108"/>
      <c r="I147" s="65"/>
      <c r="J147" s="108"/>
      <c r="K147" s="65"/>
      <c r="L147" s="109"/>
      <c r="M147" s="108"/>
      <c r="N147" s="108"/>
      <c r="O147" s="65"/>
      <c r="P147" s="108"/>
      <c r="Q147" s="65"/>
      <c r="R147" s="108">
        <v>0</v>
      </c>
      <c r="S147" s="65">
        <v>0</v>
      </c>
      <c r="T147" s="108">
        <v>0</v>
      </c>
      <c r="U147" s="212">
        <v>0</v>
      </c>
      <c r="V147" s="212">
        <v>0</v>
      </c>
      <c r="W147" s="212">
        <v>0</v>
      </c>
      <c r="X147" s="109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109">
        <v>0</v>
      </c>
      <c r="AK147" s="212">
        <v>1</v>
      </c>
      <c r="AL147" s="212">
        <v>1</v>
      </c>
      <c r="AM147" s="212">
        <v>1</v>
      </c>
      <c r="AN147" s="212">
        <v>1</v>
      </c>
      <c r="AO147" s="212">
        <v>0</v>
      </c>
      <c r="AP147" s="212">
        <v>0</v>
      </c>
      <c r="AQ147" s="63">
        <v>1</v>
      </c>
      <c r="AR147" s="212">
        <v>0</v>
      </c>
      <c r="AS147" s="212">
        <v>0</v>
      </c>
      <c r="AT147" s="212">
        <v>0</v>
      </c>
      <c r="AU147" s="212">
        <v>0</v>
      </c>
      <c r="AV147" s="322">
        <v>0</v>
      </c>
      <c r="AW147" s="212">
        <v>0</v>
      </c>
      <c r="AX147" s="212">
        <v>0</v>
      </c>
      <c r="AY147" s="212"/>
      <c r="AZ147" s="212"/>
      <c r="BA147" s="212"/>
      <c r="BB147" s="212"/>
      <c r="BC147" s="63"/>
      <c r="BD147" s="212"/>
      <c r="BE147" s="212"/>
      <c r="BF147" s="212"/>
      <c r="BG147" s="212"/>
      <c r="BH147" s="322"/>
      <c r="BI147" s="111">
        <f t="shared" si="559"/>
        <v>0</v>
      </c>
      <c r="BJ147" s="108">
        <f t="shared" si="559"/>
        <v>0</v>
      </c>
      <c r="BK147" s="108">
        <f t="shared" si="559"/>
        <v>0</v>
      </c>
      <c r="BL147" s="108">
        <f t="shared" si="559"/>
        <v>0</v>
      </c>
      <c r="BM147" s="108">
        <f t="shared" si="559"/>
        <v>0</v>
      </c>
      <c r="BN147" s="108">
        <f t="shared" si="559"/>
        <v>0</v>
      </c>
      <c r="BO147" s="108">
        <f t="shared" si="559"/>
        <v>0</v>
      </c>
      <c r="BP147" s="108">
        <f t="shared" si="559"/>
        <v>0</v>
      </c>
      <c r="BQ147" s="108">
        <f t="shared" si="559"/>
        <v>0</v>
      </c>
      <c r="BR147" s="397">
        <f t="shared" si="559"/>
        <v>0</v>
      </c>
      <c r="BS147" s="108">
        <f t="shared" si="560"/>
        <v>0</v>
      </c>
      <c r="BT147" s="108">
        <f t="shared" si="560"/>
        <v>0</v>
      </c>
      <c r="BU147" s="108">
        <f t="shared" si="560"/>
        <v>0</v>
      </c>
      <c r="BV147" s="108">
        <f t="shared" si="560"/>
        <v>0</v>
      </c>
      <c r="BW147" s="108">
        <f t="shared" si="560"/>
        <v>0</v>
      </c>
      <c r="BX147" s="212">
        <f t="shared" si="560"/>
        <v>0</v>
      </c>
      <c r="BY147" s="212">
        <f t="shared" si="560"/>
        <v>0</v>
      </c>
      <c r="BZ147" s="212">
        <f t="shared" si="560"/>
        <v>0</v>
      </c>
      <c r="CA147" s="212">
        <f t="shared" si="560"/>
        <v>0</v>
      </c>
      <c r="CB147" s="212">
        <f t="shared" si="560"/>
        <v>0</v>
      </c>
      <c r="CC147" s="212">
        <f t="shared" si="561"/>
        <v>0</v>
      </c>
      <c r="CD147" s="397">
        <f t="shared" si="561"/>
        <v>0</v>
      </c>
      <c r="CE147" s="212">
        <f t="shared" si="561"/>
        <v>1</v>
      </c>
      <c r="CF147" s="212">
        <f t="shared" si="561"/>
        <v>1</v>
      </c>
      <c r="CG147" s="212">
        <f t="shared" si="561"/>
        <v>1</v>
      </c>
      <c r="CH147" s="212">
        <f t="shared" si="561"/>
        <v>1</v>
      </c>
      <c r="CI147" s="212">
        <f t="shared" si="561"/>
        <v>0</v>
      </c>
      <c r="CJ147" s="212">
        <f t="shared" si="561"/>
        <v>0</v>
      </c>
      <c r="CK147" s="212">
        <f t="shared" si="561"/>
        <v>1</v>
      </c>
      <c r="CL147" s="212">
        <f t="shared" si="561"/>
        <v>0</v>
      </c>
      <c r="CM147" s="212">
        <f t="shared" si="562"/>
        <v>0</v>
      </c>
      <c r="CN147" s="212">
        <f t="shared" si="562"/>
        <v>0</v>
      </c>
      <c r="CO147" s="212">
        <f t="shared" si="562"/>
        <v>0</v>
      </c>
      <c r="CP147" s="397">
        <f t="shared" si="562"/>
        <v>0</v>
      </c>
      <c r="CQ147" s="397">
        <f t="shared" si="562"/>
        <v>-1</v>
      </c>
      <c r="CR147" s="397">
        <f t="shared" si="562"/>
        <v>-1</v>
      </c>
      <c r="CS147" s="348"/>
      <c r="CT147" s="63">
        <f>IF(ISERROR(GETPIVOTDATA("VALUE",'CSS WK pvt'!$I$2,"DT_FILE",CT$8,"CD_CO",CT$6,"TRIM_CAT",TRIM(B147),"TRIM_LINE",A142))=TRUE,0,GETPIVOTDATA("VALUE",'CSS WK pvt'!$I$2,"DT_FILE",CT$8,"CD_CO",CT$6,"TRIM_CAT",TRIM(B147),"TRIM_LINE",A142))</f>
        <v>0</v>
      </c>
    </row>
    <row r="148" spans="1:98" s="72" customFormat="1" ht="15" thickBot="1" x14ac:dyDescent="0.35">
      <c r="A148" s="147"/>
      <c r="B148" s="112" t="s">
        <v>42</v>
      </c>
      <c r="C148" s="113">
        <f t="shared" ref="C148:Q148" si="563">SUM(C143:C147)</f>
        <v>47</v>
      </c>
      <c r="D148" s="114">
        <f t="shared" si="563"/>
        <v>43</v>
      </c>
      <c r="E148" s="114">
        <f t="shared" si="563"/>
        <v>57</v>
      </c>
      <c r="F148" s="114">
        <f t="shared" si="563"/>
        <v>58</v>
      </c>
      <c r="G148" s="114">
        <f t="shared" si="563"/>
        <v>52</v>
      </c>
      <c r="H148" s="115">
        <f t="shared" si="563"/>
        <v>60</v>
      </c>
      <c r="I148" s="114">
        <f t="shared" si="563"/>
        <v>47</v>
      </c>
      <c r="J148" s="115">
        <f t="shared" si="563"/>
        <v>46</v>
      </c>
      <c r="K148" s="114">
        <f t="shared" si="563"/>
        <v>36</v>
      </c>
      <c r="L148" s="116">
        <f t="shared" si="563"/>
        <v>36</v>
      </c>
      <c r="M148" s="115">
        <f t="shared" si="563"/>
        <v>35</v>
      </c>
      <c r="N148" s="115">
        <f t="shared" si="563"/>
        <v>37</v>
      </c>
      <c r="O148" s="115">
        <f t="shared" si="563"/>
        <v>35</v>
      </c>
      <c r="P148" s="115">
        <f t="shared" si="563"/>
        <v>24</v>
      </c>
      <c r="Q148" s="115">
        <f t="shared" si="563"/>
        <v>18</v>
      </c>
      <c r="R148" s="115">
        <v>22</v>
      </c>
      <c r="S148" s="114">
        <v>19</v>
      </c>
      <c r="T148" s="115">
        <v>22</v>
      </c>
      <c r="U148" s="214">
        <v>25</v>
      </c>
      <c r="V148" s="214">
        <v>40</v>
      </c>
      <c r="W148" s="214">
        <f>SUM(W143+W144+W145+W146+W147)</f>
        <v>43</v>
      </c>
      <c r="X148" s="116">
        <f>SUM(X143+X144+X145+X146+X147)</f>
        <v>39</v>
      </c>
      <c r="Y148" s="214">
        <v>32</v>
      </c>
      <c r="Z148" s="214">
        <v>35</v>
      </c>
      <c r="AA148" s="214">
        <v>42</v>
      </c>
      <c r="AB148" s="214">
        <v>60</v>
      </c>
      <c r="AC148" s="214">
        <v>74</v>
      </c>
      <c r="AD148" s="214">
        <v>75</v>
      </c>
      <c r="AE148" s="214">
        <v>102</v>
      </c>
      <c r="AF148" s="214">
        <v>103</v>
      </c>
      <c r="AG148" s="214">
        <v>102</v>
      </c>
      <c r="AH148" s="214">
        <v>96</v>
      </c>
      <c r="AI148" s="214">
        <v>104</v>
      </c>
      <c r="AJ148" s="116">
        <v>95</v>
      </c>
      <c r="AK148" s="214">
        <v>93</v>
      </c>
      <c r="AL148" s="214">
        <v>90</v>
      </c>
      <c r="AM148" s="214">
        <v>89</v>
      </c>
      <c r="AN148" s="214">
        <v>94</v>
      </c>
      <c r="AO148" s="214">
        <v>82</v>
      </c>
      <c r="AP148" s="214">
        <v>87</v>
      </c>
      <c r="AQ148" s="115">
        <v>94</v>
      </c>
      <c r="AR148" s="214">
        <v>83</v>
      </c>
      <c r="AS148" s="214">
        <v>68</v>
      </c>
      <c r="AT148" s="214">
        <v>61</v>
      </c>
      <c r="AU148" s="214">
        <v>53</v>
      </c>
      <c r="AV148" s="116">
        <v>52</v>
      </c>
      <c r="AW148" s="214">
        <v>58</v>
      </c>
      <c r="AX148" s="214">
        <v>47</v>
      </c>
      <c r="AY148" s="214"/>
      <c r="AZ148" s="214"/>
      <c r="BA148" s="214"/>
      <c r="BB148" s="214"/>
      <c r="BC148" s="115"/>
      <c r="BD148" s="214"/>
      <c r="BE148" s="214"/>
      <c r="BF148" s="214"/>
      <c r="BG148" s="214"/>
      <c r="BH148" s="116"/>
      <c r="BI148" s="113">
        <f t="shared" ref="BI148:BM148" si="564">SUM(BI143:BI147)</f>
        <v>-12</v>
      </c>
      <c r="BJ148" s="115">
        <f t="shared" si="564"/>
        <v>-19</v>
      </c>
      <c r="BK148" s="115">
        <f t="shared" si="564"/>
        <v>-39</v>
      </c>
      <c r="BL148" s="115">
        <f t="shared" si="564"/>
        <v>-36</v>
      </c>
      <c r="BM148" s="115">
        <f t="shared" si="564"/>
        <v>-33</v>
      </c>
      <c r="BN148" s="115">
        <f t="shared" ref="BN148:BV148" si="565">SUM(BN143:BN147)</f>
        <v>-38</v>
      </c>
      <c r="BO148" s="115">
        <f t="shared" si="565"/>
        <v>-22</v>
      </c>
      <c r="BP148" s="115">
        <f t="shared" si="565"/>
        <v>-6</v>
      </c>
      <c r="BQ148" s="115">
        <f t="shared" si="565"/>
        <v>7</v>
      </c>
      <c r="BR148" s="399">
        <f t="shared" si="565"/>
        <v>3</v>
      </c>
      <c r="BS148" s="115">
        <f t="shared" si="565"/>
        <v>-3</v>
      </c>
      <c r="BT148" s="115">
        <f t="shared" si="565"/>
        <v>-2</v>
      </c>
      <c r="BU148" s="115">
        <f t="shared" si="565"/>
        <v>7</v>
      </c>
      <c r="BV148" s="115">
        <f t="shared" si="565"/>
        <v>36</v>
      </c>
      <c r="BW148" s="115">
        <f t="shared" ref="BW148:BX148" si="566">SUM(BW143:BW147)</f>
        <v>56</v>
      </c>
      <c r="BX148" s="214">
        <f t="shared" si="566"/>
        <v>53</v>
      </c>
      <c r="BY148" s="214">
        <f t="shared" ref="BY148" si="567">SUM(BY143:BY147)</f>
        <v>83</v>
      </c>
      <c r="BZ148" s="214">
        <f t="shared" ref="BZ148:CA148" si="568">SUM(BZ143:BZ147)</f>
        <v>81</v>
      </c>
      <c r="CA148" s="214">
        <f t="shared" si="568"/>
        <v>77</v>
      </c>
      <c r="CB148" s="214">
        <f t="shared" ref="CB148:CC148" si="569">SUM(CB143:CB147)</f>
        <v>56</v>
      </c>
      <c r="CC148" s="214">
        <f t="shared" si="569"/>
        <v>61</v>
      </c>
      <c r="CD148" s="399">
        <f t="shared" ref="CD148:CE148" si="570">SUM(CD143:CD147)</f>
        <v>56</v>
      </c>
      <c r="CE148" s="214">
        <f t="shared" si="570"/>
        <v>61</v>
      </c>
      <c r="CF148" s="214">
        <f t="shared" ref="CF148" si="571">SUM(CF143:CF147)</f>
        <v>55</v>
      </c>
      <c r="CG148" s="214">
        <f t="shared" ref="CG148" si="572">SUM(CG143:CG147)</f>
        <v>47</v>
      </c>
      <c r="CH148" s="214">
        <f t="shared" ref="CH148" si="573">SUM(CH143:CH147)</f>
        <v>34</v>
      </c>
      <c r="CI148" s="214">
        <f t="shared" ref="CI148" si="574">SUM(CI143:CI147)</f>
        <v>8</v>
      </c>
      <c r="CJ148" s="214">
        <f t="shared" ref="CJ148" si="575">SUM(CJ143:CJ147)</f>
        <v>12</v>
      </c>
      <c r="CK148" s="214">
        <f t="shared" ref="CK148" si="576">SUM(CK143:CK147)</f>
        <v>-8</v>
      </c>
      <c r="CL148" s="214">
        <f t="shared" ref="CL148" si="577">SUM(CL143:CL147)</f>
        <v>-20</v>
      </c>
      <c r="CM148" s="214">
        <f t="shared" ref="CM148" si="578">SUM(CM143:CM147)</f>
        <v>-34</v>
      </c>
      <c r="CN148" s="214">
        <f t="shared" ref="CN148" si="579">SUM(CN143:CN147)</f>
        <v>-35</v>
      </c>
      <c r="CO148" s="214">
        <f t="shared" ref="CO148" si="580">SUM(CO143:CO147)</f>
        <v>-51</v>
      </c>
      <c r="CP148" s="399">
        <f t="shared" ref="CP148" si="581">SUM(CP143:CP147)</f>
        <v>-43</v>
      </c>
      <c r="CQ148" s="399">
        <f t="shared" ref="CQ148:CR148" si="582">SUM(CQ143:CQ147)</f>
        <v>-35</v>
      </c>
      <c r="CR148" s="399">
        <f t="shared" si="582"/>
        <v>-43</v>
      </c>
      <c r="CS148" s="349"/>
      <c r="CT148" s="115">
        <f>SUM(CT143:CT147)</f>
        <v>47</v>
      </c>
    </row>
    <row r="149" spans="1:98" s="58" customFormat="1" ht="15" thickTop="1" x14ac:dyDescent="0.3">
      <c r="A149" s="146">
        <f>+A142+1</f>
        <v>20</v>
      </c>
      <c r="B149" s="105" t="s">
        <v>344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9"/>
      <c r="V149" s="199"/>
      <c r="W149" s="199"/>
      <c r="X149" s="76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199"/>
      <c r="AI149" s="199"/>
      <c r="AJ149" s="76"/>
      <c r="AK149" s="292"/>
      <c r="AL149" s="292"/>
      <c r="AM149" s="292"/>
      <c r="AN149" s="292"/>
      <c r="AO149" s="292"/>
      <c r="AP149" s="292"/>
      <c r="AQ149" s="77"/>
      <c r="AR149" s="292"/>
      <c r="AS149" s="292"/>
      <c r="AT149" s="292"/>
      <c r="AU149" s="292"/>
      <c r="AV149" s="309"/>
      <c r="AW149" s="292"/>
      <c r="AX149" s="292"/>
      <c r="AY149" s="292"/>
      <c r="AZ149" s="292"/>
      <c r="BA149" s="292"/>
      <c r="BB149" s="292"/>
      <c r="BC149" s="77"/>
      <c r="BD149" s="292"/>
      <c r="BE149" s="292"/>
      <c r="BF149" s="292"/>
      <c r="BG149" s="292"/>
      <c r="BH149" s="309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5"/>
      <c r="BS149" s="428"/>
      <c r="BT149" s="78"/>
      <c r="BU149" s="78"/>
      <c r="BV149" s="78"/>
      <c r="BW149" s="78"/>
      <c r="BX149" s="242"/>
      <c r="BY149" s="242"/>
      <c r="BZ149" s="242"/>
      <c r="CA149" s="268"/>
      <c r="CB149" s="268"/>
      <c r="CC149" s="268"/>
      <c r="CD149" s="385"/>
      <c r="CE149" s="354"/>
      <c r="CF149" s="268"/>
      <c r="CG149" s="268"/>
      <c r="CH149" s="268"/>
      <c r="CI149" s="268"/>
      <c r="CJ149" s="268"/>
      <c r="CK149" s="268"/>
      <c r="CL149" s="268"/>
      <c r="CM149" s="268"/>
      <c r="CN149" s="268"/>
      <c r="CO149" s="268"/>
      <c r="CP149" s="385"/>
      <c r="CQ149" s="385"/>
      <c r="CR149" s="385"/>
      <c r="CS149" s="348"/>
      <c r="CT149" s="77"/>
    </row>
    <row r="150" spans="1:98" s="58" customFormat="1" x14ac:dyDescent="0.3">
      <c r="A150" s="146"/>
      <c r="B150" s="59" t="s">
        <v>37</v>
      </c>
      <c r="C150" s="219">
        <v>986995.33</v>
      </c>
      <c r="D150" s="220">
        <v>884001.54</v>
      </c>
      <c r="E150" s="220">
        <v>767386.6</v>
      </c>
      <c r="F150" s="221">
        <v>899481.26</v>
      </c>
      <c r="G150" s="220">
        <v>1220998.7</v>
      </c>
      <c r="H150" s="221">
        <v>1641277.93</v>
      </c>
      <c r="I150" s="220">
        <v>1566661.56</v>
      </c>
      <c r="J150" s="221">
        <v>995440.67</v>
      </c>
      <c r="K150" s="220">
        <v>783290.32</v>
      </c>
      <c r="L150" s="222">
        <v>1536464.62</v>
      </c>
      <c r="M150" s="221">
        <v>1301357.57</v>
      </c>
      <c r="N150" s="221">
        <v>1099633.6499999999</v>
      </c>
      <c r="O150" s="220">
        <v>1138050.97</v>
      </c>
      <c r="P150" s="221">
        <v>1238474.76</v>
      </c>
      <c r="Q150" s="220">
        <v>995856</v>
      </c>
      <c r="R150" s="221">
        <v>1310042</v>
      </c>
      <c r="S150" s="220">
        <v>1548657</v>
      </c>
      <c r="T150" s="221">
        <v>2301100</v>
      </c>
      <c r="U150" s="223">
        <v>1842132</v>
      </c>
      <c r="V150" s="223">
        <v>1545571</v>
      </c>
      <c r="W150" s="223">
        <v>1009643</v>
      </c>
      <c r="X150" s="222">
        <v>1596115</v>
      </c>
      <c r="Y150" s="223">
        <v>1456970</v>
      </c>
      <c r="Z150" s="223">
        <v>1470158</v>
      </c>
      <c r="AA150" s="223">
        <v>1393030</v>
      </c>
      <c r="AB150" s="223">
        <v>1135299</v>
      </c>
      <c r="AC150" s="223">
        <v>1034546</v>
      </c>
      <c r="AD150" s="223">
        <v>1354608</v>
      </c>
      <c r="AE150" s="223">
        <v>1821650</v>
      </c>
      <c r="AF150" s="223">
        <v>2315660</v>
      </c>
      <c r="AG150" s="223">
        <v>2275229</v>
      </c>
      <c r="AH150" s="223">
        <v>1261642</v>
      </c>
      <c r="AI150" s="223">
        <v>1243400</v>
      </c>
      <c r="AJ150" s="238">
        <v>1444746</v>
      </c>
      <c r="AK150" s="303">
        <v>1423993</v>
      </c>
      <c r="AL150" s="303">
        <v>1620874</v>
      </c>
      <c r="AM150" s="303">
        <v>1381740</v>
      </c>
      <c r="AN150" s="303">
        <v>1182615</v>
      </c>
      <c r="AO150" s="303">
        <v>1064354</v>
      </c>
      <c r="AP150" s="303">
        <v>1508895</v>
      </c>
      <c r="AQ150" s="63">
        <v>1660472</v>
      </c>
      <c r="AR150" s="303">
        <v>2573805</v>
      </c>
      <c r="AS150" s="303">
        <v>2468296</v>
      </c>
      <c r="AT150" s="303">
        <v>1464176</v>
      </c>
      <c r="AU150" s="303">
        <v>1398507</v>
      </c>
      <c r="AV150" s="238">
        <v>1844406</v>
      </c>
      <c r="AW150" s="303">
        <v>2084989</v>
      </c>
      <c r="AX150" s="303">
        <v>1985448</v>
      </c>
      <c r="AY150" s="303"/>
      <c r="AZ150" s="303"/>
      <c r="BA150" s="303"/>
      <c r="BB150" s="303"/>
      <c r="BC150" s="63"/>
      <c r="BD150" s="303"/>
      <c r="BE150" s="303"/>
      <c r="BF150" s="303"/>
      <c r="BG150" s="303"/>
      <c r="BH150" s="238"/>
      <c r="BI150" s="229">
        <f t="shared" ref="BI150:BR154" si="583">O150-C150</f>
        <v>151055.64000000001</v>
      </c>
      <c r="BJ150" s="230">
        <f t="shared" si="583"/>
        <v>354473.22</v>
      </c>
      <c r="BK150" s="230">
        <f t="shared" si="583"/>
        <v>228469.40000000002</v>
      </c>
      <c r="BL150" s="230">
        <f t="shared" si="583"/>
        <v>410560.74</v>
      </c>
      <c r="BM150" s="230">
        <f t="shared" si="583"/>
        <v>327658.30000000005</v>
      </c>
      <c r="BN150" s="230">
        <f t="shared" si="583"/>
        <v>659822.07000000007</v>
      </c>
      <c r="BO150" s="230">
        <f t="shared" si="583"/>
        <v>275470.43999999994</v>
      </c>
      <c r="BP150" s="230">
        <f t="shared" si="583"/>
        <v>550130.32999999996</v>
      </c>
      <c r="BQ150" s="230">
        <f t="shared" si="583"/>
        <v>226352.68000000005</v>
      </c>
      <c r="BR150" s="419">
        <f t="shared" si="583"/>
        <v>59650.379999999888</v>
      </c>
      <c r="BS150" s="230">
        <f t="shared" ref="BS150:CB154" si="584">Y150-M150</f>
        <v>155612.42999999993</v>
      </c>
      <c r="BT150" s="230">
        <f t="shared" si="584"/>
        <v>370524.35000000009</v>
      </c>
      <c r="BU150" s="230">
        <f t="shared" si="584"/>
        <v>254979.03000000003</v>
      </c>
      <c r="BV150" s="230">
        <f t="shared" si="584"/>
        <v>-103175.76000000001</v>
      </c>
      <c r="BW150" s="230">
        <f t="shared" si="584"/>
        <v>38690</v>
      </c>
      <c r="BX150" s="256">
        <f t="shared" si="584"/>
        <v>44566</v>
      </c>
      <c r="BY150" s="256">
        <f t="shared" si="584"/>
        <v>272993</v>
      </c>
      <c r="BZ150" s="256">
        <f t="shared" si="584"/>
        <v>14560</v>
      </c>
      <c r="CA150" s="212">
        <f t="shared" si="584"/>
        <v>433097</v>
      </c>
      <c r="CB150" s="212">
        <f t="shared" si="584"/>
        <v>-283929</v>
      </c>
      <c r="CC150" s="212">
        <f t="shared" ref="CC150:CL154" si="585">AI150-W150</f>
        <v>233757</v>
      </c>
      <c r="CD150" s="397">
        <f t="shared" si="585"/>
        <v>-151369</v>
      </c>
      <c r="CE150" s="212">
        <f t="shared" si="585"/>
        <v>-32977</v>
      </c>
      <c r="CF150" s="212">
        <f t="shared" si="585"/>
        <v>150716</v>
      </c>
      <c r="CG150" s="212">
        <f t="shared" si="585"/>
        <v>-11290</v>
      </c>
      <c r="CH150" s="212">
        <f t="shared" si="585"/>
        <v>47316</v>
      </c>
      <c r="CI150" s="212">
        <f t="shared" si="585"/>
        <v>29808</v>
      </c>
      <c r="CJ150" s="212">
        <f t="shared" si="585"/>
        <v>154287</v>
      </c>
      <c r="CK150" s="212">
        <f t="shared" si="585"/>
        <v>-161178</v>
      </c>
      <c r="CL150" s="212">
        <f t="shared" si="585"/>
        <v>258145</v>
      </c>
      <c r="CM150" s="212">
        <f t="shared" ref="CM150:CR154" si="586">AS150-AG150</f>
        <v>193067</v>
      </c>
      <c r="CN150" s="212">
        <f t="shared" si="586"/>
        <v>202534</v>
      </c>
      <c r="CO150" s="212">
        <f t="shared" si="586"/>
        <v>155107</v>
      </c>
      <c r="CP150" s="397">
        <f t="shared" si="586"/>
        <v>399660</v>
      </c>
      <c r="CQ150" s="397">
        <f t="shared" si="586"/>
        <v>660996</v>
      </c>
      <c r="CR150" s="397">
        <f t="shared" si="586"/>
        <v>364574</v>
      </c>
      <c r="CS150" s="348"/>
      <c r="CT150" s="63">
        <f>IF(ISERROR(GETPIVOTDATA("VALUE",'CSS WK pvt'!$I$2,"DT_FILE",CT$8,"CD_CO",CT$6,"TRIM_CAT",TRIM(B150),"TRIM_LINE",A149))=TRUE,0,GETPIVOTDATA("VALUE",'CSS WK pvt'!$I$2,"DT_FILE",CT$8,"CD_CO",CT$6,"TRIM_CAT",TRIM(B150),"TRIM_LINE",A149))</f>
        <v>1985448</v>
      </c>
    </row>
    <row r="151" spans="1:98" s="58" customFormat="1" x14ac:dyDescent="0.3">
      <c r="A151" s="146"/>
      <c r="B151" s="59" t="s">
        <v>38</v>
      </c>
      <c r="C151" s="219">
        <v>12777.48</v>
      </c>
      <c r="D151" s="220">
        <v>14571.94</v>
      </c>
      <c r="E151" s="220">
        <v>11543.54</v>
      </c>
      <c r="F151" s="221">
        <v>9880.14</v>
      </c>
      <c r="G151" s="220">
        <v>12139.72</v>
      </c>
      <c r="H151" s="221">
        <v>12380.48</v>
      </c>
      <c r="I151" s="220">
        <v>10405.83</v>
      </c>
      <c r="J151" s="221">
        <v>9546.57</v>
      </c>
      <c r="K151" s="220">
        <v>10810.78</v>
      </c>
      <c r="L151" s="222">
        <v>17786.93</v>
      </c>
      <c r="M151" s="221">
        <v>16136.92</v>
      </c>
      <c r="N151" s="221">
        <v>14212.18</v>
      </c>
      <c r="O151" s="220">
        <v>14777.58</v>
      </c>
      <c r="P151" s="221">
        <v>15462.73</v>
      </c>
      <c r="Q151" s="220">
        <v>11488</v>
      </c>
      <c r="R151" s="221">
        <v>10493</v>
      </c>
      <c r="S151" s="220">
        <v>11958</v>
      </c>
      <c r="T151" s="221">
        <v>14769</v>
      </c>
      <c r="U151" s="223">
        <v>12790</v>
      </c>
      <c r="V151" s="223">
        <v>10348</v>
      </c>
      <c r="W151" s="223">
        <v>10041</v>
      </c>
      <c r="X151" s="222">
        <v>17216</v>
      </c>
      <c r="Y151" s="223">
        <v>18319</v>
      </c>
      <c r="Z151" s="223">
        <v>22401</v>
      </c>
      <c r="AA151" s="223">
        <v>22911</v>
      </c>
      <c r="AB151" s="223">
        <v>18012</v>
      </c>
      <c r="AC151" s="223">
        <v>15319</v>
      </c>
      <c r="AD151" s="223">
        <v>14663</v>
      </c>
      <c r="AE151" s="223">
        <v>16063</v>
      </c>
      <c r="AF151" s="223">
        <v>16486</v>
      </c>
      <c r="AG151" s="223">
        <v>16895</v>
      </c>
      <c r="AH151" s="223">
        <v>12453</v>
      </c>
      <c r="AI151" s="223">
        <v>9942</v>
      </c>
      <c r="AJ151" s="238">
        <v>16487</v>
      </c>
      <c r="AK151" s="303">
        <v>17017</v>
      </c>
      <c r="AL151" s="303">
        <v>19009</v>
      </c>
      <c r="AM151" s="303">
        <v>16205</v>
      </c>
      <c r="AN151" s="303">
        <v>14968</v>
      </c>
      <c r="AO151" s="303">
        <v>12019</v>
      </c>
      <c r="AP151" s="303">
        <v>12121</v>
      </c>
      <c r="AQ151" s="63">
        <v>10627</v>
      </c>
      <c r="AR151" s="303">
        <v>12934</v>
      </c>
      <c r="AS151" s="303">
        <v>8732</v>
      </c>
      <c r="AT151" s="303">
        <v>8807</v>
      </c>
      <c r="AU151" s="303">
        <v>10587</v>
      </c>
      <c r="AV151" s="238">
        <v>19408</v>
      </c>
      <c r="AW151" s="303">
        <v>23516</v>
      </c>
      <c r="AX151" s="303">
        <v>23677</v>
      </c>
      <c r="AY151" s="303"/>
      <c r="AZ151" s="303"/>
      <c r="BA151" s="303"/>
      <c r="BB151" s="303"/>
      <c r="BC151" s="63"/>
      <c r="BD151" s="303"/>
      <c r="BE151" s="303"/>
      <c r="BF151" s="303"/>
      <c r="BG151" s="303"/>
      <c r="BH151" s="238"/>
      <c r="BI151" s="229">
        <f t="shared" si="583"/>
        <v>2000.1000000000004</v>
      </c>
      <c r="BJ151" s="230">
        <f t="shared" si="583"/>
        <v>890.78999999999905</v>
      </c>
      <c r="BK151" s="230">
        <f t="shared" si="583"/>
        <v>-55.540000000000873</v>
      </c>
      <c r="BL151" s="230">
        <f t="shared" si="583"/>
        <v>612.86000000000058</v>
      </c>
      <c r="BM151" s="230">
        <f t="shared" si="583"/>
        <v>-181.71999999999935</v>
      </c>
      <c r="BN151" s="230">
        <f t="shared" si="583"/>
        <v>2388.5200000000004</v>
      </c>
      <c r="BO151" s="230">
        <f t="shared" si="583"/>
        <v>2384.17</v>
      </c>
      <c r="BP151" s="230">
        <f t="shared" si="583"/>
        <v>801.43000000000029</v>
      </c>
      <c r="BQ151" s="230">
        <f t="shared" si="583"/>
        <v>-769.78000000000065</v>
      </c>
      <c r="BR151" s="419">
        <f t="shared" si="583"/>
        <v>-570.93000000000029</v>
      </c>
      <c r="BS151" s="230">
        <f t="shared" si="584"/>
        <v>2182.08</v>
      </c>
      <c r="BT151" s="230">
        <f t="shared" si="584"/>
        <v>8188.82</v>
      </c>
      <c r="BU151" s="230">
        <f t="shared" si="584"/>
        <v>8133.42</v>
      </c>
      <c r="BV151" s="230">
        <f t="shared" si="584"/>
        <v>2549.2700000000004</v>
      </c>
      <c r="BW151" s="230">
        <f t="shared" si="584"/>
        <v>3831</v>
      </c>
      <c r="BX151" s="256">
        <f t="shared" si="584"/>
        <v>4170</v>
      </c>
      <c r="BY151" s="256">
        <f t="shared" si="584"/>
        <v>4105</v>
      </c>
      <c r="BZ151" s="256">
        <f t="shared" si="584"/>
        <v>1717</v>
      </c>
      <c r="CA151" s="212">
        <f t="shared" si="584"/>
        <v>4105</v>
      </c>
      <c r="CB151" s="212">
        <f t="shared" si="584"/>
        <v>2105</v>
      </c>
      <c r="CC151" s="212">
        <f t="shared" si="585"/>
        <v>-99</v>
      </c>
      <c r="CD151" s="397">
        <f t="shared" si="585"/>
        <v>-729</v>
      </c>
      <c r="CE151" s="212">
        <f t="shared" si="585"/>
        <v>-1302</v>
      </c>
      <c r="CF151" s="212">
        <f t="shared" si="585"/>
        <v>-3392</v>
      </c>
      <c r="CG151" s="212">
        <f t="shared" si="585"/>
        <v>-6706</v>
      </c>
      <c r="CH151" s="212">
        <f t="shared" si="585"/>
        <v>-3044</v>
      </c>
      <c r="CI151" s="212">
        <f t="shared" si="585"/>
        <v>-3300</v>
      </c>
      <c r="CJ151" s="212">
        <f t="shared" si="585"/>
        <v>-2542</v>
      </c>
      <c r="CK151" s="212">
        <f t="shared" si="585"/>
        <v>-5436</v>
      </c>
      <c r="CL151" s="212">
        <f t="shared" si="585"/>
        <v>-3552</v>
      </c>
      <c r="CM151" s="212">
        <f t="shared" si="586"/>
        <v>-8163</v>
      </c>
      <c r="CN151" s="212">
        <f t="shared" si="586"/>
        <v>-3646</v>
      </c>
      <c r="CO151" s="212">
        <f t="shared" si="586"/>
        <v>645</v>
      </c>
      <c r="CP151" s="397">
        <f t="shared" si="586"/>
        <v>2921</v>
      </c>
      <c r="CQ151" s="397">
        <f t="shared" si="586"/>
        <v>6499</v>
      </c>
      <c r="CR151" s="397">
        <f t="shared" si="586"/>
        <v>4668</v>
      </c>
      <c r="CS151" s="348"/>
      <c r="CT151" s="63">
        <f>IF(ISERROR(GETPIVOTDATA("VALUE",'CSS WK pvt'!$I$2,"DT_FILE",CT$8,"CD_CO",CT$6,"TRIM_CAT",TRIM(B151),"TRIM_LINE",A149))=TRUE,0,GETPIVOTDATA("VALUE",'CSS WK pvt'!$I$2,"DT_FILE",CT$8,"CD_CO",CT$6,"TRIM_CAT",TRIM(B151),"TRIM_LINE",A149))</f>
        <v>23677</v>
      </c>
    </row>
    <row r="152" spans="1:98" s="58" customFormat="1" x14ac:dyDescent="0.3">
      <c r="A152" s="146"/>
      <c r="B152" s="59" t="s">
        <v>39</v>
      </c>
      <c r="C152" s="219">
        <v>179685.96</v>
      </c>
      <c r="D152" s="220">
        <v>182896.64000000001</v>
      </c>
      <c r="E152" s="220">
        <v>191336.8</v>
      </c>
      <c r="F152" s="221">
        <v>156440.53</v>
      </c>
      <c r="G152" s="220">
        <v>226838.2</v>
      </c>
      <c r="H152" s="221">
        <v>250278.39999999999</v>
      </c>
      <c r="I152" s="220">
        <v>297454.53999999998</v>
      </c>
      <c r="J152" s="221">
        <v>208842.43</v>
      </c>
      <c r="K152" s="220">
        <v>74975.360000000001</v>
      </c>
      <c r="L152" s="222">
        <v>309040.27</v>
      </c>
      <c r="M152" s="221">
        <v>287718.40000000002</v>
      </c>
      <c r="N152" s="221">
        <v>168633.95</v>
      </c>
      <c r="O152" s="220">
        <v>235394.71</v>
      </c>
      <c r="P152" s="221">
        <v>227008.1</v>
      </c>
      <c r="Q152" s="220">
        <v>170954</v>
      </c>
      <c r="R152" s="221">
        <v>187346</v>
      </c>
      <c r="S152" s="220">
        <v>113724</v>
      </c>
      <c r="T152" s="221">
        <v>285389</v>
      </c>
      <c r="U152" s="223">
        <v>299114</v>
      </c>
      <c r="V152" s="223">
        <v>302787</v>
      </c>
      <c r="W152" s="223">
        <v>119977</v>
      </c>
      <c r="X152" s="222">
        <v>282368</v>
      </c>
      <c r="Y152" s="223">
        <v>225644</v>
      </c>
      <c r="Z152" s="223">
        <v>210530</v>
      </c>
      <c r="AA152" s="223">
        <v>233437</v>
      </c>
      <c r="AB152" s="223">
        <v>170542</v>
      </c>
      <c r="AC152" s="223">
        <v>177620</v>
      </c>
      <c r="AD152" s="223">
        <v>249811</v>
      </c>
      <c r="AE152" s="223">
        <v>202624</v>
      </c>
      <c r="AF152" s="223">
        <v>317665</v>
      </c>
      <c r="AG152" s="223">
        <v>449626</v>
      </c>
      <c r="AH152" s="223">
        <v>196946</v>
      </c>
      <c r="AI152" s="223">
        <v>277602</v>
      </c>
      <c r="AJ152" s="238">
        <v>306295</v>
      </c>
      <c r="AK152" s="303">
        <v>230341</v>
      </c>
      <c r="AL152" s="303">
        <v>320857</v>
      </c>
      <c r="AM152" s="303">
        <v>252451</v>
      </c>
      <c r="AN152" s="303">
        <v>217310</v>
      </c>
      <c r="AO152" s="303">
        <v>201981</v>
      </c>
      <c r="AP152" s="303">
        <v>308932</v>
      </c>
      <c r="AQ152" s="63">
        <v>205178</v>
      </c>
      <c r="AR152" s="303">
        <v>369927</v>
      </c>
      <c r="AS152" s="303">
        <v>528124</v>
      </c>
      <c r="AT152" s="303">
        <v>277868</v>
      </c>
      <c r="AU152" s="303">
        <v>280293</v>
      </c>
      <c r="AV152" s="238">
        <v>416729</v>
      </c>
      <c r="AW152" s="303">
        <v>429514</v>
      </c>
      <c r="AX152" s="303">
        <v>413142</v>
      </c>
      <c r="AY152" s="303"/>
      <c r="AZ152" s="303"/>
      <c r="BA152" s="303"/>
      <c r="BB152" s="303"/>
      <c r="BC152" s="63"/>
      <c r="BD152" s="303"/>
      <c r="BE152" s="303"/>
      <c r="BF152" s="303"/>
      <c r="BG152" s="303"/>
      <c r="BH152" s="238"/>
      <c r="BI152" s="229">
        <f t="shared" si="583"/>
        <v>55708.75</v>
      </c>
      <c r="BJ152" s="230">
        <f t="shared" si="583"/>
        <v>44111.459999999992</v>
      </c>
      <c r="BK152" s="230">
        <f t="shared" si="583"/>
        <v>-20382.799999999988</v>
      </c>
      <c r="BL152" s="230">
        <f t="shared" si="583"/>
        <v>30905.47</v>
      </c>
      <c r="BM152" s="230">
        <f t="shared" si="583"/>
        <v>-113114.20000000001</v>
      </c>
      <c r="BN152" s="230">
        <f t="shared" si="583"/>
        <v>35110.600000000006</v>
      </c>
      <c r="BO152" s="230">
        <f t="shared" si="583"/>
        <v>1659.460000000021</v>
      </c>
      <c r="BP152" s="230">
        <f t="shared" si="583"/>
        <v>93944.57</v>
      </c>
      <c r="BQ152" s="230">
        <f t="shared" si="583"/>
        <v>45001.64</v>
      </c>
      <c r="BR152" s="419">
        <f t="shared" si="583"/>
        <v>-26672.270000000019</v>
      </c>
      <c r="BS152" s="230">
        <f t="shared" si="584"/>
        <v>-62074.400000000023</v>
      </c>
      <c r="BT152" s="230">
        <f t="shared" si="584"/>
        <v>41896.049999999988</v>
      </c>
      <c r="BU152" s="230">
        <f t="shared" si="584"/>
        <v>-1957.7099999999919</v>
      </c>
      <c r="BV152" s="230">
        <f t="shared" si="584"/>
        <v>-56466.100000000006</v>
      </c>
      <c r="BW152" s="230">
        <f t="shared" si="584"/>
        <v>6666</v>
      </c>
      <c r="BX152" s="256">
        <f t="shared" si="584"/>
        <v>62465</v>
      </c>
      <c r="BY152" s="256">
        <f t="shared" si="584"/>
        <v>88900</v>
      </c>
      <c r="BZ152" s="256">
        <f t="shared" si="584"/>
        <v>32276</v>
      </c>
      <c r="CA152" s="212">
        <f t="shared" si="584"/>
        <v>150512</v>
      </c>
      <c r="CB152" s="212">
        <f t="shared" si="584"/>
        <v>-105841</v>
      </c>
      <c r="CC152" s="212">
        <f t="shared" si="585"/>
        <v>157625</v>
      </c>
      <c r="CD152" s="397">
        <f t="shared" si="585"/>
        <v>23927</v>
      </c>
      <c r="CE152" s="212">
        <f t="shared" si="585"/>
        <v>4697</v>
      </c>
      <c r="CF152" s="212">
        <f t="shared" si="585"/>
        <v>110327</v>
      </c>
      <c r="CG152" s="212">
        <f t="shared" si="585"/>
        <v>19014</v>
      </c>
      <c r="CH152" s="212">
        <f t="shared" si="585"/>
        <v>46768</v>
      </c>
      <c r="CI152" s="212">
        <f t="shared" si="585"/>
        <v>24361</v>
      </c>
      <c r="CJ152" s="212">
        <f t="shared" si="585"/>
        <v>59121</v>
      </c>
      <c r="CK152" s="212">
        <f t="shared" si="585"/>
        <v>2554</v>
      </c>
      <c r="CL152" s="212">
        <f t="shared" si="585"/>
        <v>52262</v>
      </c>
      <c r="CM152" s="212">
        <f t="shared" si="586"/>
        <v>78498</v>
      </c>
      <c r="CN152" s="212">
        <f t="shared" si="586"/>
        <v>80922</v>
      </c>
      <c r="CO152" s="212">
        <f t="shared" si="586"/>
        <v>2691</v>
      </c>
      <c r="CP152" s="397">
        <f t="shared" si="586"/>
        <v>110434</v>
      </c>
      <c r="CQ152" s="397">
        <f t="shared" si="586"/>
        <v>199173</v>
      </c>
      <c r="CR152" s="397">
        <f t="shared" si="586"/>
        <v>92285</v>
      </c>
      <c r="CS152" s="348"/>
      <c r="CT152" s="63">
        <f>IF(ISERROR(GETPIVOTDATA("VALUE",'CSS WK pvt'!$I$2,"DT_FILE",CT$8,"CD_CO",CT$6,"TRIM_CAT",TRIM(B152),"TRIM_LINE",A149))=TRUE,0,GETPIVOTDATA("VALUE",'CSS WK pvt'!$I$2,"DT_FILE",CT$8,"CD_CO",CT$6,"TRIM_CAT",TRIM(B152),"TRIM_LINE",A149))</f>
        <v>413142</v>
      </c>
    </row>
    <row r="153" spans="1:98" s="58" customFormat="1" x14ac:dyDescent="0.3">
      <c r="A153" s="146"/>
      <c r="B153" s="59" t="s">
        <v>40</v>
      </c>
      <c r="C153" s="219">
        <v>141460.95000000001</v>
      </c>
      <c r="D153" s="220">
        <v>119445.61</v>
      </c>
      <c r="E153" s="220">
        <v>160162.45000000001</v>
      </c>
      <c r="F153" s="221">
        <v>113902.52</v>
      </c>
      <c r="G153" s="220">
        <v>174437.04</v>
      </c>
      <c r="H153" s="221">
        <v>153849.84</v>
      </c>
      <c r="I153" s="220">
        <v>264073.92</v>
      </c>
      <c r="J153" s="221">
        <v>186350.03</v>
      </c>
      <c r="K153" s="220">
        <v>57765.14</v>
      </c>
      <c r="L153" s="222">
        <v>189743.48</v>
      </c>
      <c r="M153" s="221">
        <v>198506.76</v>
      </c>
      <c r="N153" s="221">
        <v>74634.509999999995</v>
      </c>
      <c r="O153" s="220">
        <v>155527.94</v>
      </c>
      <c r="P153" s="221">
        <v>163204.32</v>
      </c>
      <c r="Q153" s="220">
        <v>133666</v>
      </c>
      <c r="R153" s="221">
        <v>136109</v>
      </c>
      <c r="S153" s="220">
        <v>107059</v>
      </c>
      <c r="T153" s="221">
        <v>231194</v>
      </c>
      <c r="U153" s="223">
        <v>225945</v>
      </c>
      <c r="V153" s="223">
        <v>237332</v>
      </c>
      <c r="W153" s="223">
        <v>84596</v>
      </c>
      <c r="X153" s="222">
        <v>187834</v>
      </c>
      <c r="Y153" s="223">
        <v>103799</v>
      </c>
      <c r="Z153" s="223">
        <v>113943</v>
      </c>
      <c r="AA153" s="223">
        <v>157177</v>
      </c>
      <c r="AB153" s="223">
        <v>86733</v>
      </c>
      <c r="AC153" s="223">
        <v>190543</v>
      </c>
      <c r="AD153" s="223">
        <v>196230</v>
      </c>
      <c r="AE153" s="223">
        <v>141781</v>
      </c>
      <c r="AF153" s="223">
        <v>250918</v>
      </c>
      <c r="AG153" s="223">
        <v>279351</v>
      </c>
      <c r="AH153" s="223">
        <v>176459</v>
      </c>
      <c r="AI153" s="223">
        <v>221539</v>
      </c>
      <c r="AJ153" s="238">
        <v>235936</v>
      </c>
      <c r="AK153" s="303">
        <v>133275</v>
      </c>
      <c r="AL153" s="303">
        <v>209321</v>
      </c>
      <c r="AM153" s="303">
        <v>184128</v>
      </c>
      <c r="AN153" s="303">
        <v>149157</v>
      </c>
      <c r="AO153" s="303">
        <v>171245</v>
      </c>
      <c r="AP153" s="303">
        <v>227578</v>
      </c>
      <c r="AQ153" s="63">
        <v>158084</v>
      </c>
      <c r="AR153" s="303">
        <v>280583</v>
      </c>
      <c r="AS153" s="303">
        <v>441678</v>
      </c>
      <c r="AT153" s="303">
        <v>268794</v>
      </c>
      <c r="AU153" s="303">
        <v>179978</v>
      </c>
      <c r="AV153" s="238">
        <v>217044</v>
      </c>
      <c r="AW153" s="303">
        <v>271044</v>
      </c>
      <c r="AX153" s="303">
        <v>254643</v>
      </c>
      <c r="AY153" s="303"/>
      <c r="AZ153" s="303"/>
      <c r="BA153" s="303"/>
      <c r="BB153" s="303"/>
      <c r="BC153" s="63"/>
      <c r="BD153" s="303"/>
      <c r="BE153" s="303"/>
      <c r="BF153" s="303"/>
      <c r="BG153" s="303"/>
      <c r="BH153" s="238"/>
      <c r="BI153" s="229">
        <f t="shared" si="583"/>
        <v>14066.989999999991</v>
      </c>
      <c r="BJ153" s="230">
        <f t="shared" si="583"/>
        <v>43758.710000000006</v>
      </c>
      <c r="BK153" s="230">
        <f t="shared" si="583"/>
        <v>-26496.450000000012</v>
      </c>
      <c r="BL153" s="230">
        <f t="shared" si="583"/>
        <v>22206.479999999996</v>
      </c>
      <c r="BM153" s="230">
        <f t="shared" si="583"/>
        <v>-67378.040000000008</v>
      </c>
      <c r="BN153" s="230">
        <f t="shared" si="583"/>
        <v>77344.160000000003</v>
      </c>
      <c r="BO153" s="230">
        <f t="shared" si="583"/>
        <v>-38128.919999999984</v>
      </c>
      <c r="BP153" s="230">
        <f t="shared" si="583"/>
        <v>50981.97</v>
      </c>
      <c r="BQ153" s="230">
        <f t="shared" si="583"/>
        <v>26830.86</v>
      </c>
      <c r="BR153" s="419">
        <f t="shared" si="583"/>
        <v>-1909.4800000000105</v>
      </c>
      <c r="BS153" s="230">
        <f t="shared" si="584"/>
        <v>-94707.760000000009</v>
      </c>
      <c r="BT153" s="230">
        <f t="shared" si="584"/>
        <v>39308.490000000005</v>
      </c>
      <c r="BU153" s="230">
        <f t="shared" si="584"/>
        <v>1649.0599999999977</v>
      </c>
      <c r="BV153" s="230">
        <f t="shared" si="584"/>
        <v>-76471.320000000007</v>
      </c>
      <c r="BW153" s="230">
        <f t="shared" si="584"/>
        <v>56877</v>
      </c>
      <c r="BX153" s="256">
        <f t="shared" si="584"/>
        <v>60121</v>
      </c>
      <c r="BY153" s="256">
        <f t="shared" si="584"/>
        <v>34722</v>
      </c>
      <c r="BZ153" s="256">
        <f t="shared" si="584"/>
        <v>19724</v>
      </c>
      <c r="CA153" s="212">
        <f t="shared" si="584"/>
        <v>53406</v>
      </c>
      <c r="CB153" s="212">
        <f t="shared" si="584"/>
        <v>-60873</v>
      </c>
      <c r="CC153" s="212">
        <f t="shared" si="585"/>
        <v>136943</v>
      </c>
      <c r="CD153" s="397">
        <f t="shared" si="585"/>
        <v>48102</v>
      </c>
      <c r="CE153" s="212">
        <f t="shared" si="585"/>
        <v>29476</v>
      </c>
      <c r="CF153" s="212">
        <f t="shared" si="585"/>
        <v>95378</v>
      </c>
      <c r="CG153" s="212">
        <f t="shared" si="585"/>
        <v>26951</v>
      </c>
      <c r="CH153" s="212">
        <f t="shared" si="585"/>
        <v>62424</v>
      </c>
      <c r="CI153" s="212">
        <f t="shared" si="585"/>
        <v>-19298</v>
      </c>
      <c r="CJ153" s="212">
        <f t="shared" si="585"/>
        <v>31348</v>
      </c>
      <c r="CK153" s="212">
        <f t="shared" si="585"/>
        <v>16303</v>
      </c>
      <c r="CL153" s="212">
        <f t="shared" si="585"/>
        <v>29665</v>
      </c>
      <c r="CM153" s="212">
        <f t="shared" si="586"/>
        <v>162327</v>
      </c>
      <c r="CN153" s="212">
        <f t="shared" si="586"/>
        <v>92335</v>
      </c>
      <c r="CO153" s="212">
        <f t="shared" si="586"/>
        <v>-41561</v>
      </c>
      <c r="CP153" s="397">
        <f t="shared" si="586"/>
        <v>-18892</v>
      </c>
      <c r="CQ153" s="397">
        <f t="shared" si="586"/>
        <v>137769</v>
      </c>
      <c r="CR153" s="397">
        <f t="shared" si="586"/>
        <v>45322</v>
      </c>
      <c r="CS153" s="348"/>
      <c r="CT153" s="63">
        <f>IF(ISERROR(GETPIVOTDATA("VALUE",'CSS WK pvt'!$I$2,"DT_FILE",CT$8,"CD_CO",CT$6,"TRIM_CAT",TRIM(B153),"TRIM_LINE",A149))=TRUE,0,GETPIVOTDATA("VALUE",'CSS WK pvt'!$I$2,"DT_FILE",CT$8,"CD_CO",CT$6,"TRIM_CAT",TRIM(B153),"TRIM_LINE",A149))</f>
        <v>254643</v>
      </c>
    </row>
    <row r="154" spans="1:98" s="58" customFormat="1" x14ac:dyDescent="0.3">
      <c r="A154" s="146"/>
      <c r="B154" s="59" t="s">
        <v>41</v>
      </c>
      <c r="C154" s="219">
        <v>136976.76999999999</v>
      </c>
      <c r="D154" s="220">
        <v>129623.48</v>
      </c>
      <c r="E154" s="220">
        <v>187590.42</v>
      </c>
      <c r="F154" s="221">
        <v>184615.75</v>
      </c>
      <c r="G154" s="220">
        <v>216544.57</v>
      </c>
      <c r="H154" s="221">
        <v>192600.84</v>
      </c>
      <c r="I154" s="220">
        <v>197421.93</v>
      </c>
      <c r="J154" s="221">
        <v>189091.29</v>
      </c>
      <c r="K154" s="220">
        <v>154216.32999999999</v>
      </c>
      <c r="L154" s="222">
        <v>31112.53</v>
      </c>
      <c r="M154" s="221">
        <v>117620.36</v>
      </c>
      <c r="N154" s="221">
        <v>293548.59000000003</v>
      </c>
      <c r="O154" s="220">
        <v>135801.10999999999</v>
      </c>
      <c r="P154" s="221">
        <v>158628.15</v>
      </c>
      <c r="Q154" s="220">
        <v>216606</v>
      </c>
      <c r="R154" s="221">
        <v>190376</v>
      </c>
      <c r="S154" s="220">
        <v>218747</v>
      </c>
      <c r="T154" s="221">
        <v>223676</v>
      </c>
      <c r="U154" s="223">
        <v>239502</v>
      </c>
      <c r="V154" s="223">
        <v>193702</v>
      </c>
      <c r="W154" s="223">
        <v>189249</v>
      </c>
      <c r="X154" s="222">
        <v>171611</v>
      </c>
      <c r="Y154" s="223">
        <v>105625</v>
      </c>
      <c r="Z154" s="223">
        <v>175939</v>
      </c>
      <c r="AA154" s="223">
        <v>187835</v>
      </c>
      <c r="AB154" s="223">
        <v>119343</v>
      </c>
      <c r="AC154" s="223">
        <v>153964</v>
      </c>
      <c r="AD154" s="223">
        <v>133414</v>
      </c>
      <c r="AE154" s="223">
        <v>264417</v>
      </c>
      <c r="AF154" s="223">
        <v>192656</v>
      </c>
      <c r="AG154" s="223">
        <v>184885</v>
      </c>
      <c r="AH154" s="223">
        <v>191729</v>
      </c>
      <c r="AI154" s="223">
        <v>168584</v>
      </c>
      <c r="AJ154" s="238">
        <v>199395</v>
      </c>
      <c r="AK154" s="303">
        <v>227571</v>
      </c>
      <c r="AL154" s="303">
        <v>140812</v>
      </c>
      <c r="AM154" s="303">
        <v>180402</v>
      </c>
      <c r="AN154" s="303">
        <v>165138</v>
      </c>
      <c r="AO154" s="303">
        <v>117239</v>
      </c>
      <c r="AP154" s="303">
        <v>166563</v>
      </c>
      <c r="AQ154" s="63">
        <v>185121</v>
      </c>
      <c r="AR154" s="303">
        <v>209637</v>
      </c>
      <c r="AS154" s="303">
        <v>193305</v>
      </c>
      <c r="AT154" s="303">
        <v>310307</v>
      </c>
      <c r="AU154" s="303">
        <v>187075</v>
      </c>
      <c r="AV154" s="238">
        <v>117035</v>
      </c>
      <c r="AW154" s="303">
        <v>201669</v>
      </c>
      <c r="AX154" s="303">
        <v>128812</v>
      </c>
      <c r="AY154" s="303"/>
      <c r="AZ154" s="303"/>
      <c r="BA154" s="303"/>
      <c r="BB154" s="303"/>
      <c r="BC154" s="63"/>
      <c r="BD154" s="303"/>
      <c r="BE154" s="303"/>
      <c r="BF154" s="303"/>
      <c r="BG154" s="303"/>
      <c r="BH154" s="238"/>
      <c r="BI154" s="229">
        <f t="shared" si="583"/>
        <v>-1175.6600000000035</v>
      </c>
      <c r="BJ154" s="230">
        <f t="shared" si="583"/>
        <v>29004.67</v>
      </c>
      <c r="BK154" s="230">
        <f t="shared" si="583"/>
        <v>29015.579999999987</v>
      </c>
      <c r="BL154" s="230">
        <f t="shared" si="583"/>
        <v>5760.25</v>
      </c>
      <c r="BM154" s="230">
        <f t="shared" si="583"/>
        <v>2202.429999999993</v>
      </c>
      <c r="BN154" s="230">
        <f t="shared" si="583"/>
        <v>31075.160000000003</v>
      </c>
      <c r="BO154" s="230">
        <f t="shared" si="583"/>
        <v>42080.070000000007</v>
      </c>
      <c r="BP154" s="230">
        <f t="shared" si="583"/>
        <v>4610.7099999999919</v>
      </c>
      <c r="BQ154" s="230">
        <f t="shared" si="583"/>
        <v>35032.670000000013</v>
      </c>
      <c r="BR154" s="419">
        <f t="shared" si="583"/>
        <v>140498.47</v>
      </c>
      <c r="BS154" s="230">
        <f t="shared" si="584"/>
        <v>-11995.36</v>
      </c>
      <c r="BT154" s="230">
        <f t="shared" si="584"/>
        <v>-117609.59000000003</v>
      </c>
      <c r="BU154" s="230">
        <f t="shared" si="584"/>
        <v>52033.890000000014</v>
      </c>
      <c r="BV154" s="230">
        <f t="shared" si="584"/>
        <v>-39285.149999999994</v>
      </c>
      <c r="BW154" s="230">
        <f t="shared" si="584"/>
        <v>-62642</v>
      </c>
      <c r="BX154" s="256">
        <f t="shared" si="584"/>
        <v>-56962</v>
      </c>
      <c r="BY154" s="256">
        <f t="shared" si="584"/>
        <v>45670</v>
      </c>
      <c r="BZ154" s="256">
        <f t="shared" si="584"/>
        <v>-31020</v>
      </c>
      <c r="CA154" s="212">
        <f t="shared" si="584"/>
        <v>-54617</v>
      </c>
      <c r="CB154" s="212">
        <f t="shared" si="584"/>
        <v>-1973</v>
      </c>
      <c r="CC154" s="212">
        <f t="shared" si="585"/>
        <v>-20665</v>
      </c>
      <c r="CD154" s="397">
        <f t="shared" si="585"/>
        <v>27784</v>
      </c>
      <c r="CE154" s="212">
        <f t="shared" si="585"/>
        <v>121946</v>
      </c>
      <c r="CF154" s="212">
        <f t="shared" si="585"/>
        <v>-35127</v>
      </c>
      <c r="CG154" s="212">
        <f t="shared" si="585"/>
        <v>-7433</v>
      </c>
      <c r="CH154" s="212">
        <f t="shared" si="585"/>
        <v>45795</v>
      </c>
      <c r="CI154" s="212">
        <f t="shared" si="585"/>
        <v>-36725</v>
      </c>
      <c r="CJ154" s="212">
        <f t="shared" si="585"/>
        <v>33149</v>
      </c>
      <c r="CK154" s="212">
        <f t="shared" si="585"/>
        <v>-79296</v>
      </c>
      <c r="CL154" s="212">
        <f t="shared" si="585"/>
        <v>16981</v>
      </c>
      <c r="CM154" s="212">
        <f t="shared" si="586"/>
        <v>8420</v>
      </c>
      <c r="CN154" s="212">
        <f t="shared" si="586"/>
        <v>118578</v>
      </c>
      <c r="CO154" s="212">
        <f t="shared" si="586"/>
        <v>18491</v>
      </c>
      <c r="CP154" s="397">
        <f t="shared" si="586"/>
        <v>-82360</v>
      </c>
      <c r="CQ154" s="397">
        <f t="shared" si="586"/>
        <v>-25902</v>
      </c>
      <c r="CR154" s="397">
        <f t="shared" si="586"/>
        <v>-12000</v>
      </c>
      <c r="CS154" s="348"/>
      <c r="CT154" s="63">
        <f>IF(ISERROR(GETPIVOTDATA("VALUE",'CSS WK pvt'!$I$2,"DT_FILE",CT$8,"CD_CO",CT$6,"TRIM_CAT",TRIM(B154),"TRIM_LINE",A149))=TRUE,0,GETPIVOTDATA("VALUE",'CSS WK pvt'!$I$2,"DT_FILE",CT$8,"CD_CO",CT$6,"TRIM_CAT",TRIM(B154),"TRIM_LINE",A149))</f>
        <v>128812</v>
      </c>
    </row>
    <row r="155" spans="1:98" s="72" customFormat="1" x14ac:dyDescent="0.3">
      <c r="A155" s="147"/>
      <c r="B155" s="59" t="s">
        <v>42</v>
      </c>
      <c r="C155" s="224">
        <f t="shared" ref="C155:Q155" si="587">SUM(C150:C154)</f>
        <v>1457896.49</v>
      </c>
      <c r="D155" s="225">
        <f t="shared" si="587"/>
        <v>1330539.2100000002</v>
      </c>
      <c r="E155" s="225">
        <f t="shared" si="587"/>
        <v>1318019.8099999998</v>
      </c>
      <c r="F155" s="226">
        <f t="shared" si="587"/>
        <v>1364320.2</v>
      </c>
      <c r="G155" s="225">
        <f t="shared" si="587"/>
        <v>1850958.23</v>
      </c>
      <c r="H155" s="226">
        <f t="shared" si="587"/>
        <v>2250387.4899999998</v>
      </c>
      <c r="I155" s="225">
        <f t="shared" si="587"/>
        <v>2336017.7800000003</v>
      </c>
      <c r="J155" s="226">
        <f t="shared" si="587"/>
        <v>1589270.99</v>
      </c>
      <c r="K155" s="225">
        <f t="shared" si="587"/>
        <v>1081057.93</v>
      </c>
      <c r="L155" s="227">
        <f t="shared" si="587"/>
        <v>2084147.83</v>
      </c>
      <c r="M155" s="226">
        <f t="shared" si="587"/>
        <v>1921340.0100000002</v>
      </c>
      <c r="N155" s="226">
        <f t="shared" si="587"/>
        <v>1650662.88</v>
      </c>
      <c r="O155" s="226">
        <f t="shared" si="587"/>
        <v>1679552.31</v>
      </c>
      <c r="P155" s="226">
        <f t="shared" si="587"/>
        <v>1802778.06</v>
      </c>
      <c r="Q155" s="226">
        <f t="shared" si="587"/>
        <v>1528570</v>
      </c>
      <c r="R155" s="226">
        <v>1834366</v>
      </c>
      <c r="S155" s="225">
        <v>2000145</v>
      </c>
      <c r="T155" s="226">
        <v>3056128</v>
      </c>
      <c r="U155" s="228">
        <v>2619483</v>
      </c>
      <c r="V155" s="228">
        <v>2289740</v>
      </c>
      <c r="W155" s="228">
        <f>SUM(W150+W151+W152+W153+W154)</f>
        <v>1413506</v>
      </c>
      <c r="X155" s="227">
        <f>SUM(X150+X151+X152+X153+X154)</f>
        <v>2255144</v>
      </c>
      <c r="Y155" s="228">
        <v>1910357</v>
      </c>
      <c r="Z155" s="228">
        <v>1992971</v>
      </c>
      <c r="AA155" s="228">
        <v>1994390</v>
      </c>
      <c r="AB155" s="228">
        <v>1529929</v>
      </c>
      <c r="AC155" s="228">
        <v>1571992</v>
      </c>
      <c r="AD155" s="228">
        <v>1948726</v>
      </c>
      <c r="AE155" s="228">
        <v>2446535</v>
      </c>
      <c r="AF155" s="228">
        <v>3093385</v>
      </c>
      <c r="AG155" s="228">
        <v>3205986</v>
      </c>
      <c r="AH155" s="228">
        <v>1839229</v>
      </c>
      <c r="AI155" s="228">
        <v>1921067</v>
      </c>
      <c r="AJ155" s="237">
        <v>2202859</v>
      </c>
      <c r="AK155" s="304">
        <v>2032197</v>
      </c>
      <c r="AL155" s="304">
        <v>2310873</v>
      </c>
      <c r="AM155" s="304">
        <v>2014926</v>
      </c>
      <c r="AN155" s="304">
        <v>1729188</v>
      </c>
      <c r="AO155" s="304">
        <v>1566838</v>
      </c>
      <c r="AP155" s="304">
        <v>2224089</v>
      </c>
      <c r="AQ155" s="84">
        <v>2219482</v>
      </c>
      <c r="AR155" s="304">
        <v>3446886</v>
      </c>
      <c r="AS155" s="304">
        <v>3640135</v>
      </c>
      <c r="AT155" s="304">
        <v>2329952</v>
      </c>
      <c r="AU155" s="304">
        <v>2056440</v>
      </c>
      <c r="AV155" s="237">
        <v>2614622</v>
      </c>
      <c r="AW155" s="304">
        <v>3010732</v>
      </c>
      <c r="AX155" s="304">
        <v>2805722</v>
      </c>
      <c r="AY155" s="304"/>
      <c r="AZ155" s="304"/>
      <c r="BA155" s="304"/>
      <c r="BB155" s="304"/>
      <c r="BC155" s="84"/>
      <c r="BD155" s="304"/>
      <c r="BE155" s="304"/>
      <c r="BF155" s="304"/>
      <c r="BG155" s="304"/>
      <c r="BH155" s="237"/>
      <c r="BI155" s="231">
        <f t="shared" ref="BI155:BM155" si="588">SUM(BI150:BI154)</f>
        <v>221655.82</v>
      </c>
      <c r="BJ155" s="232">
        <f t="shared" si="588"/>
        <v>472238.85</v>
      </c>
      <c r="BK155" s="232">
        <f t="shared" si="588"/>
        <v>210550.19</v>
      </c>
      <c r="BL155" s="232">
        <f t="shared" si="588"/>
        <v>470045.79999999993</v>
      </c>
      <c r="BM155" s="232">
        <f t="shared" si="588"/>
        <v>149186.77000000005</v>
      </c>
      <c r="BN155" s="232">
        <f t="shared" ref="BN155:BV155" si="589">SUM(BN150:BN154)</f>
        <v>805740.51000000013</v>
      </c>
      <c r="BO155" s="232">
        <f t="shared" si="589"/>
        <v>283465.21999999997</v>
      </c>
      <c r="BP155" s="232">
        <f t="shared" si="589"/>
        <v>700469.01</v>
      </c>
      <c r="BQ155" s="232">
        <f t="shared" si="589"/>
        <v>332448.07000000007</v>
      </c>
      <c r="BR155" s="420">
        <f t="shared" si="589"/>
        <v>170996.16999999987</v>
      </c>
      <c r="BS155" s="232">
        <f t="shared" si="589"/>
        <v>-10983.010000000111</v>
      </c>
      <c r="BT155" s="232">
        <f t="shared" si="589"/>
        <v>342308.12000000005</v>
      </c>
      <c r="BU155" s="232">
        <f t="shared" si="589"/>
        <v>314837.69000000006</v>
      </c>
      <c r="BV155" s="232">
        <f t="shared" si="589"/>
        <v>-272849.06000000006</v>
      </c>
      <c r="BW155" s="232">
        <f t="shared" ref="BW155:BX155" si="590">SUM(BW150:BW154)</f>
        <v>43422</v>
      </c>
      <c r="BX155" s="257">
        <f t="shared" si="590"/>
        <v>114360</v>
      </c>
      <c r="BY155" s="257">
        <f t="shared" ref="BY155" si="591">SUM(BY150:BY154)</f>
        <v>446390</v>
      </c>
      <c r="BZ155" s="257">
        <f t="shared" ref="BZ155:CA155" si="592">SUM(BZ150:BZ154)</f>
        <v>37257</v>
      </c>
      <c r="CA155" s="213">
        <f t="shared" si="592"/>
        <v>586503</v>
      </c>
      <c r="CB155" s="213">
        <f t="shared" ref="CB155:CC155" si="593">SUM(CB150:CB154)</f>
        <v>-450511</v>
      </c>
      <c r="CC155" s="213">
        <f t="shared" si="593"/>
        <v>507561</v>
      </c>
      <c r="CD155" s="398">
        <f t="shared" ref="CD155:CE155" si="594">SUM(CD150:CD154)</f>
        <v>-52285</v>
      </c>
      <c r="CE155" s="213">
        <f t="shared" si="594"/>
        <v>121840</v>
      </c>
      <c r="CF155" s="213">
        <f t="shared" ref="CF155" si="595">SUM(CF150:CF154)</f>
        <v>317902</v>
      </c>
      <c r="CG155" s="213">
        <f t="shared" ref="CG155" si="596">SUM(CG150:CG154)</f>
        <v>20536</v>
      </c>
      <c r="CH155" s="213">
        <f t="shared" ref="CH155" si="597">SUM(CH150:CH154)</f>
        <v>199259</v>
      </c>
      <c r="CI155" s="213">
        <f t="shared" ref="CI155" si="598">SUM(CI150:CI154)</f>
        <v>-5154</v>
      </c>
      <c r="CJ155" s="213">
        <f t="shared" ref="CJ155" si="599">SUM(CJ150:CJ154)</f>
        <v>275363</v>
      </c>
      <c r="CK155" s="213">
        <f t="shared" ref="CK155" si="600">SUM(CK150:CK154)</f>
        <v>-227053</v>
      </c>
      <c r="CL155" s="213">
        <f t="shared" ref="CL155" si="601">SUM(CL150:CL154)</f>
        <v>353501</v>
      </c>
      <c r="CM155" s="213">
        <f t="shared" ref="CM155" si="602">SUM(CM150:CM154)</f>
        <v>434149</v>
      </c>
      <c r="CN155" s="213">
        <f t="shared" ref="CN155" si="603">SUM(CN150:CN154)</f>
        <v>490723</v>
      </c>
      <c r="CO155" s="213">
        <f t="shared" ref="CO155" si="604">SUM(CO150:CO154)</f>
        <v>135373</v>
      </c>
      <c r="CP155" s="398">
        <f t="shared" ref="CP155" si="605">SUM(CP150:CP154)</f>
        <v>411763</v>
      </c>
      <c r="CQ155" s="398">
        <f t="shared" ref="CQ155:CR155" si="606">SUM(CQ150:CQ154)</f>
        <v>978535</v>
      </c>
      <c r="CR155" s="398">
        <f t="shared" si="606"/>
        <v>494849</v>
      </c>
      <c r="CS155" s="349"/>
      <c r="CT155" s="84">
        <f>SUM(CT150:CT154)</f>
        <v>2805722</v>
      </c>
    </row>
    <row r="156" spans="1:98" s="58" customFormat="1" x14ac:dyDescent="0.3">
      <c r="A156" s="146">
        <f>+A149+1</f>
        <v>21</v>
      </c>
      <c r="B156" s="110" t="s">
        <v>345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202"/>
      <c r="V156" s="202"/>
      <c r="W156" s="202"/>
      <c r="X156" s="88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88"/>
      <c r="AK156" s="295"/>
      <c r="AL156" s="295"/>
      <c r="AM156" s="295"/>
      <c r="AN156" s="295"/>
      <c r="AO156" s="295"/>
      <c r="AP156" s="295"/>
      <c r="AQ156" s="89"/>
      <c r="AR156" s="295"/>
      <c r="AS156" s="295"/>
      <c r="AT156" s="295"/>
      <c r="AU156" s="295"/>
      <c r="AV156" s="312"/>
      <c r="AW156" s="295"/>
      <c r="AX156" s="295"/>
      <c r="AY156" s="295"/>
      <c r="AZ156" s="295"/>
      <c r="BA156" s="295"/>
      <c r="BB156" s="295"/>
      <c r="BC156" s="89"/>
      <c r="BD156" s="295"/>
      <c r="BE156" s="295"/>
      <c r="BF156" s="295"/>
      <c r="BG156" s="295"/>
      <c r="BH156" s="312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8"/>
      <c r="BS156" s="431"/>
      <c r="BT156" s="90"/>
      <c r="BU156" s="90"/>
      <c r="BV156" s="90"/>
      <c r="BW156" s="90"/>
      <c r="BX156" s="245"/>
      <c r="BY156" s="245"/>
      <c r="BZ156" s="245"/>
      <c r="CA156" s="271"/>
      <c r="CB156" s="271"/>
      <c r="CC156" s="271"/>
      <c r="CD156" s="388"/>
      <c r="CE156" s="357"/>
      <c r="CF156" s="271"/>
      <c r="CG156" s="271"/>
      <c r="CH156" s="271"/>
      <c r="CI156" s="271"/>
      <c r="CJ156" s="271"/>
      <c r="CK156" s="271"/>
      <c r="CL156" s="271"/>
      <c r="CM156" s="271"/>
      <c r="CN156" s="271"/>
      <c r="CO156" s="271"/>
      <c r="CP156" s="388"/>
      <c r="CQ156" s="388"/>
      <c r="CR156" s="388"/>
      <c r="CS156" s="348"/>
      <c r="CT156" s="89"/>
    </row>
    <row r="157" spans="1:98" s="58" customFormat="1" x14ac:dyDescent="0.3">
      <c r="A157" s="146"/>
      <c r="B157" s="59" t="s">
        <v>37</v>
      </c>
      <c r="C157" s="111"/>
      <c r="D157" s="183">
        <f t="shared" ref="D157:AA157" si="607">(C66+C150+D94-D66-D150)/(C66+C150+D94-D150)</f>
        <v>0.75630370934042801</v>
      </c>
      <c r="E157" s="184">
        <f t="shared" si="607"/>
        <v>0.76727544529949332</v>
      </c>
      <c r="F157" s="184">
        <f t="shared" si="607"/>
        <v>0.74963048196685611</v>
      </c>
      <c r="G157" s="184">
        <f t="shared" si="607"/>
        <v>0.81544590141415063</v>
      </c>
      <c r="H157" s="185">
        <f t="shared" si="607"/>
        <v>0.86582921302566451</v>
      </c>
      <c r="I157" s="184">
        <f t="shared" si="607"/>
        <v>0.84044729963909659</v>
      </c>
      <c r="J157" s="185">
        <f t="shared" si="607"/>
        <v>0.83125364554353309</v>
      </c>
      <c r="K157" s="184">
        <f t="shared" si="607"/>
        <v>0.70843767933275992</v>
      </c>
      <c r="L157" s="186">
        <f t="shared" si="607"/>
        <v>0.68386579672931314</v>
      </c>
      <c r="M157" s="185">
        <f t="shared" si="607"/>
        <v>0.80294912379497863</v>
      </c>
      <c r="N157" s="185">
        <f t="shared" si="607"/>
        <v>0.77386251003263407</v>
      </c>
      <c r="O157" s="185">
        <f t="shared" si="607"/>
        <v>0.71575216438951328</v>
      </c>
      <c r="P157" s="185">
        <f t="shared" si="607"/>
        <v>0.6533172597180642</v>
      </c>
      <c r="Q157" s="185">
        <f t="shared" si="607"/>
        <v>0.68199754833628057</v>
      </c>
      <c r="R157" s="185">
        <f t="shared" si="607"/>
        <v>0.64521171635412999</v>
      </c>
      <c r="S157" s="185">
        <f t="shared" si="607"/>
        <v>0.72910470460942867</v>
      </c>
      <c r="T157" s="185">
        <f t="shared" si="607"/>
        <v>0.80284120122063141</v>
      </c>
      <c r="U157" s="185">
        <f t="shared" si="607"/>
        <v>0.76499790775352527</v>
      </c>
      <c r="V157" s="185">
        <f t="shared" si="607"/>
        <v>0.67263007485417825</v>
      </c>
      <c r="W157" s="185">
        <f t="shared" si="607"/>
        <v>0.76423472097075995</v>
      </c>
      <c r="X157" s="186">
        <f t="shared" si="607"/>
        <v>0.58701558641534746</v>
      </c>
      <c r="Y157" s="185">
        <f t="shared" si="607"/>
        <v>0.65544196843985769</v>
      </c>
      <c r="Z157" s="185">
        <f t="shared" si="607"/>
        <v>0.66245478613846964</v>
      </c>
      <c r="AA157" s="185">
        <f t="shared" si="607"/>
        <v>0.65589878725509498</v>
      </c>
      <c r="AB157" s="185">
        <f t="shared" ref="AB157:AX162" si="608">(AA66+AA150+AB94-AB66-AB150)/(AA66+AA150+AB94-AB150)</f>
        <v>0.6545120807048137</v>
      </c>
      <c r="AC157" s="185">
        <f t="shared" si="608"/>
        <v>0.6431198380204991</v>
      </c>
      <c r="AD157" s="185">
        <f t="shared" si="608"/>
        <v>0.64817176436188795</v>
      </c>
      <c r="AE157" s="185">
        <f t="shared" si="608"/>
        <v>0.71877073442664674</v>
      </c>
      <c r="AF157" s="185">
        <f t="shared" si="608"/>
        <v>0.78939000280057736</v>
      </c>
      <c r="AG157" s="185">
        <f t="shared" si="608"/>
        <v>0.81692077023697074</v>
      </c>
      <c r="AH157" s="185">
        <f t="shared" si="608"/>
        <v>0.76636191195961345</v>
      </c>
      <c r="AI157" s="185">
        <f t="shared" si="608"/>
        <v>0.67458309153583129</v>
      </c>
      <c r="AJ157" s="185">
        <f t="shared" si="608"/>
        <v>0.73394395116709044</v>
      </c>
      <c r="AK157" s="185">
        <f t="shared" ref="AK157:AX157" si="609">(AJ66+AJ150+AK94-AK66-AK150)/(AJ66+AJ150+AK94-AK150)</f>
        <v>0.72758606016765248</v>
      </c>
      <c r="AL157" s="185">
        <f t="shared" si="609"/>
        <v>0.72906118135381648</v>
      </c>
      <c r="AM157" s="185">
        <f t="shared" si="609"/>
        <v>0.69980984921353939</v>
      </c>
      <c r="AN157" s="185">
        <f t="shared" si="609"/>
        <v>0.7337098164813769</v>
      </c>
      <c r="AO157" s="185">
        <f t="shared" si="609"/>
        <v>0.71366523591518782</v>
      </c>
      <c r="AP157" s="185">
        <f t="shared" si="609"/>
        <v>0.7514094512856978</v>
      </c>
      <c r="AQ157" s="185">
        <f t="shared" si="609"/>
        <v>0.76334903127272091</v>
      </c>
      <c r="AR157" s="185">
        <f t="shared" si="609"/>
        <v>0.8534287793151687</v>
      </c>
      <c r="AS157" s="185">
        <f t="shared" si="609"/>
        <v>0.82654605468691089</v>
      </c>
      <c r="AT157" s="185">
        <f t="shared" si="609"/>
        <v>0.78150270354963047</v>
      </c>
      <c r="AU157" s="185">
        <f t="shared" si="609"/>
        <v>0.49011616619968656</v>
      </c>
      <c r="AV157" s="185">
        <f t="shared" si="609"/>
        <v>0.24725458481295909</v>
      </c>
      <c r="AW157" s="185">
        <f t="shared" si="609"/>
        <v>0.37612827774962498</v>
      </c>
      <c r="AX157" s="185">
        <f t="shared" si="609"/>
        <v>0.53783373690533387</v>
      </c>
      <c r="AY157" s="185"/>
      <c r="AZ157" s="185"/>
      <c r="BA157" s="185"/>
      <c r="BB157" s="185"/>
      <c r="BC157" s="185"/>
      <c r="BD157" s="185"/>
      <c r="BE157" s="185"/>
      <c r="BF157" s="185"/>
      <c r="BG157" s="185"/>
      <c r="BH157" s="185"/>
      <c r="BI157" s="111"/>
      <c r="BJ157" s="185">
        <f t="shared" ref="BJ157:BS162" si="610">P157-D157</f>
        <v>-0.10298644962236381</v>
      </c>
      <c r="BK157" s="185">
        <f t="shared" si="610"/>
        <v>-8.5277896963212751E-2</v>
      </c>
      <c r="BL157" s="185">
        <f t="shared" si="610"/>
        <v>-0.10441876561272612</v>
      </c>
      <c r="BM157" s="185">
        <f t="shared" si="610"/>
        <v>-8.6341196804721965E-2</v>
      </c>
      <c r="BN157" s="185">
        <f t="shared" si="610"/>
        <v>-6.2988011805033106E-2</v>
      </c>
      <c r="BO157" s="185">
        <f t="shared" si="610"/>
        <v>-7.5449391885571315E-2</v>
      </c>
      <c r="BP157" s="185">
        <f t="shared" si="610"/>
        <v>-0.15862357068935484</v>
      </c>
      <c r="BQ157" s="185">
        <f t="shared" si="610"/>
        <v>5.5797041638000033E-2</v>
      </c>
      <c r="BR157" s="421">
        <f t="shared" si="610"/>
        <v>-9.6850210313965679E-2</v>
      </c>
      <c r="BS157" s="185">
        <f t="shared" si="610"/>
        <v>-0.14750715535512093</v>
      </c>
      <c r="BT157" s="185">
        <f t="shared" ref="BT157:BZ162" si="611">Z157-N157</f>
        <v>-0.11140772389416442</v>
      </c>
      <c r="BU157" s="185">
        <f t="shared" si="611"/>
        <v>-5.9853377134418295E-2</v>
      </c>
      <c r="BV157" s="185">
        <f t="shared" si="611"/>
        <v>1.1948209867495008E-3</v>
      </c>
      <c r="BW157" s="185">
        <f t="shared" si="611"/>
        <v>-3.8877710315781466E-2</v>
      </c>
      <c r="BX157" s="258">
        <f t="shared" si="611"/>
        <v>2.9600480077579538E-3</v>
      </c>
      <c r="BY157" s="258">
        <f t="shared" si="611"/>
        <v>-1.0333970182781926E-2</v>
      </c>
      <c r="BZ157" s="258">
        <f t="shared" si="611"/>
        <v>-1.3451198420054045E-2</v>
      </c>
      <c r="CA157" s="258">
        <f t="shared" ref="CA157:CA162" si="612">AG157-U157</f>
        <v>5.1922862483445464E-2</v>
      </c>
      <c r="CB157" s="258">
        <f t="shared" ref="CB157:CB162" si="613">AH157-V157</f>
        <v>9.3731837105435201E-2</v>
      </c>
      <c r="CC157" s="258">
        <f t="shared" ref="CC157:CC162" si="614">AI157-W157</f>
        <v>-8.9651629434928659E-2</v>
      </c>
      <c r="CD157" s="421">
        <f t="shared" ref="CD157:CD162" si="615">AJ157-X157</f>
        <v>0.14692836475174298</v>
      </c>
      <c r="CE157" s="258">
        <f t="shared" ref="CE157:CR162" si="616">AK157-Y157</f>
        <v>7.214409172779479E-2</v>
      </c>
      <c r="CF157" s="258">
        <f t="shared" si="616"/>
        <v>6.6606395215346836E-2</v>
      </c>
      <c r="CG157" s="258">
        <f t="shared" si="616"/>
        <v>4.3911061958444408E-2</v>
      </c>
      <c r="CH157" s="258">
        <f t="shared" si="616"/>
        <v>7.9197735776563194E-2</v>
      </c>
      <c r="CI157" s="258">
        <f t="shared" si="616"/>
        <v>7.0545397894688722E-2</v>
      </c>
      <c r="CJ157" s="258">
        <f t="shared" si="616"/>
        <v>0.10323768692380986</v>
      </c>
      <c r="CK157" s="258">
        <f t="shared" si="616"/>
        <v>4.4578296846074172E-2</v>
      </c>
      <c r="CL157" s="258">
        <f t="shared" si="616"/>
        <v>6.4038776514591333E-2</v>
      </c>
      <c r="CM157" s="258">
        <f t="shared" si="616"/>
        <v>9.6252844499401524E-3</v>
      </c>
      <c r="CN157" s="258">
        <f t="shared" si="616"/>
        <v>1.5140791590017022E-2</v>
      </c>
      <c r="CO157" s="258">
        <f t="shared" si="616"/>
        <v>-0.18446692533614473</v>
      </c>
      <c r="CP157" s="421">
        <f t="shared" si="616"/>
        <v>-0.48668936635413135</v>
      </c>
      <c r="CQ157" s="421">
        <f t="shared" si="616"/>
        <v>-0.3514577824180275</v>
      </c>
      <c r="CR157" s="421">
        <f t="shared" si="616"/>
        <v>-0.19122744444848261</v>
      </c>
      <c r="CS157" s="348"/>
      <c r="CT157" s="63">
        <f>IF(ISERROR(GETPIVOTDATA("VALUE",'CRS WK pvt'!$I$2,"DT_FILE",CT$8,"CD_CO",CT$6,"TRIM_CAT",TRIM(B157),"TRIM_LINE",A156))=TRUE,0,GETPIVOTDATA("VALUE",'CRS WK pvt'!$I$2,"DT_FILE",CT$8,"CD_CO",CT$6,"TRIM_CAT",TRIM(B157),"TRIM_LINE",A156))</f>
        <v>0</v>
      </c>
    </row>
    <row r="158" spans="1:98" s="58" customFormat="1" x14ac:dyDescent="0.3">
      <c r="A158" s="146"/>
      <c r="B158" s="59" t="s">
        <v>38</v>
      </c>
      <c r="C158" s="111"/>
      <c r="D158" s="184">
        <f t="shared" ref="D158:AA158" si="617">(C67+C151+D95-D67-D151)/(C67+C151+D95-D151)</f>
        <v>0.18149695564816992</v>
      </c>
      <c r="E158" s="184">
        <f t="shared" si="617"/>
        <v>0.17469048983308227</v>
      </c>
      <c r="F158" s="184">
        <f t="shared" si="617"/>
        <v>0.19546615774921425</v>
      </c>
      <c r="G158" s="184">
        <f t="shared" si="617"/>
        <v>0.16208349188349863</v>
      </c>
      <c r="H158" s="185">
        <f t="shared" si="617"/>
        <v>0.18568638909768986</v>
      </c>
      <c r="I158" s="184">
        <f t="shared" si="617"/>
        <v>0.2174430296823508</v>
      </c>
      <c r="J158" s="185">
        <f t="shared" si="617"/>
        <v>0.21086771991984785</v>
      </c>
      <c r="K158" s="184">
        <f t="shared" si="617"/>
        <v>0.14563304975821389</v>
      </c>
      <c r="L158" s="186">
        <f t="shared" si="617"/>
        <v>0.13264045343257641</v>
      </c>
      <c r="M158" s="185">
        <f t="shared" si="617"/>
        <v>0.24089944128103302</v>
      </c>
      <c r="N158" s="185">
        <f t="shared" si="617"/>
        <v>0.2431354781304241</v>
      </c>
      <c r="O158" s="185">
        <f t="shared" si="617"/>
        <v>0.18431133539393776</v>
      </c>
      <c r="P158" s="185">
        <f t="shared" si="617"/>
        <v>0.14903316536358399</v>
      </c>
      <c r="Q158" s="185">
        <f t="shared" si="617"/>
        <v>0.14493857766869772</v>
      </c>
      <c r="R158" s="185">
        <f t="shared" si="617"/>
        <v>0.13345448833464957</v>
      </c>
      <c r="S158" s="185">
        <f t="shared" si="617"/>
        <v>5.1209613687358838E-2</v>
      </c>
      <c r="T158" s="185">
        <f t="shared" si="617"/>
        <v>0.16637144902726825</v>
      </c>
      <c r="U158" s="185">
        <f t="shared" si="617"/>
        <v>0.24916695732097066</v>
      </c>
      <c r="V158" s="185">
        <f t="shared" si="617"/>
        <v>0.32689241356159787</v>
      </c>
      <c r="W158" s="185">
        <f t="shared" si="617"/>
        <v>0.18442316259222208</v>
      </c>
      <c r="X158" s="186">
        <f t="shared" si="617"/>
        <v>3.7843158508984266E-2</v>
      </c>
      <c r="Y158" s="185">
        <f t="shared" si="617"/>
        <v>0.26681079770467953</v>
      </c>
      <c r="Z158" s="185">
        <f t="shared" si="617"/>
        <v>0.1558312325859095</v>
      </c>
      <c r="AA158" s="185">
        <f t="shared" si="617"/>
        <v>0.14102596174194307</v>
      </c>
      <c r="AB158" s="185">
        <f t="shared" si="608"/>
        <v>4.3074513245187858E-2</v>
      </c>
      <c r="AC158" s="185">
        <f t="shared" si="608"/>
        <v>0.1694758485769991</v>
      </c>
      <c r="AD158" s="185">
        <f t="shared" si="608"/>
        <v>0.14660157928522394</v>
      </c>
      <c r="AE158" s="185">
        <f t="shared" si="608"/>
        <v>0.25026146099556035</v>
      </c>
      <c r="AF158" s="185">
        <f t="shared" si="608"/>
        <v>2.9467511294524237E-2</v>
      </c>
      <c r="AG158" s="185">
        <f t="shared" si="608"/>
        <v>0.2246630193742136</v>
      </c>
      <c r="AH158" s="185">
        <f t="shared" si="608"/>
        <v>0.29594950807499537</v>
      </c>
      <c r="AI158" s="185">
        <f t="shared" si="608"/>
        <v>0.3160193020015632</v>
      </c>
      <c r="AJ158" s="185">
        <f t="shared" si="608"/>
        <v>-0.18080247653720802</v>
      </c>
      <c r="AK158" s="185">
        <f t="shared" si="608"/>
        <v>0.16785902728203855</v>
      </c>
      <c r="AL158" s="185">
        <f t="shared" si="608"/>
        <v>0.21819733645003536</v>
      </c>
      <c r="AM158" s="185">
        <f t="shared" si="608"/>
        <v>0.23797948104598513</v>
      </c>
      <c r="AN158" s="185">
        <f t="shared" si="608"/>
        <v>0.15934651355510832</v>
      </c>
      <c r="AO158" s="185">
        <f t="shared" si="608"/>
        <v>0.1293209291594222</v>
      </c>
      <c r="AP158" s="185">
        <f t="shared" si="608"/>
        <v>0.13525982884782339</v>
      </c>
      <c r="AQ158" s="185">
        <f t="shared" si="608"/>
        <v>0.27984236584816025</v>
      </c>
      <c r="AR158" s="185">
        <f t="shared" si="608"/>
        <v>0.46652321116583917</v>
      </c>
      <c r="AS158" s="185">
        <f t="shared" si="608"/>
        <v>4.2122645836882869E-2</v>
      </c>
      <c r="AT158" s="185">
        <f t="shared" si="608"/>
        <v>0.37930466110175776</v>
      </c>
      <c r="AU158" s="185">
        <f t="shared" si="608"/>
        <v>6.991710094397359E-2</v>
      </c>
      <c r="AV158" s="185">
        <f t="shared" si="608"/>
        <v>0.1535005391589121</v>
      </c>
      <c r="AW158" s="185">
        <f t="shared" si="608"/>
        <v>0.13171085335542668</v>
      </c>
      <c r="AX158" s="185">
        <f t="shared" si="608"/>
        <v>-4.2032106499608458E-2</v>
      </c>
      <c r="AY158" s="185"/>
      <c r="AZ158" s="185"/>
      <c r="BA158" s="185"/>
      <c r="BB158" s="185"/>
      <c r="BC158" s="185"/>
      <c r="BD158" s="185"/>
      <c r="BE158" s="185"/>
      <c r="BF158" s="185"/>
      <c r="BG158" s="185"/>
      <c r="BH158" s="185"/>
      <c r="BI158" s="111"/>
      <c r="BJ158" s="185">
        <f t="shared" si="610"/>
        <v>-3.2463790284585931E-2</v>
      </c>
      <c r="BK158" s="185">
        <f t="shared" si="610"/>
        <v>-2.9751912164384553E-2</v>
      </c>
      <c r="BL158" s="185">
        <f t="shared" si="610"/>
        <v>-6.201166941456468E-2</v>
      </c>
      <c r="BM158" s="185">
        <f t="shared" si="610"/>
        <v>-0.11087387819613979</v>
      </c>
      <c r="BN158" s="185">
        <f t="shared" si="610"/>
        <v>-1.9314940070421616E-2</v>
      </c>
      <c r="BO158" s="185">
        <f t="shared" si="610"/>
        <v>3.1723927638619864E-2</v>
      </c>
      <c r="BP158" s="185">
        <f t="shared" si="610"/>
        <v>0.11602469364175003</v>
      </c>
      <c r="BQ158" s="185">
        <f t="shared" si="610"/>
        <v>3.8790112834008184E-2</v>
      </c>
      <c r="BR158" s="421">
        <f t="shared" si="610"/>
        <v>-9.4797294923592151E-2</v>
      </c>
      <c r="BS158" s="185">
        <f t="shared" si="610"/>
        <v>2.5911356423646503E-2</v>
      </c>
      <c r="BT158" s="185">
        <f t="shared" si="611"/>
        <v>-8.7304245544514603E-2</v>
      </c>
      <c r="BU158" s="185">
        <f t="shared" si="611"/>
        <v>-4.3285373651994696E-2</v>
      </c>
      <c r="BV158" s="185">
        <f t="shared" si="611"/>
        <v>-0.10595865211839614</v>
      </c>
      <c r="BW158" s="185">
        <f t="shared" si="611"/>
        <v>2.4537270908301378E-2</v>
      </c>
      <c r="BX158" s="258">
        <f t="shared" si="611"/>
        <v>1.3147090950574369E-2</v>
      </c>
      <c r="BY158" s="258">
        <f t="shared" si="611"/>
        <v>0.19905184730820152</v>
      </c>
      <c r="BZ158" s="258">
        <f t="shared" si="611"/>
        <v>-0.13690393773274401</v>
      </c>
      <c r="CA158" s="258">
        <f t="shared" si="612"/>
        <v>-2.4503937946757065E-2</v>
      </c>
      <c r="CB158" s="258">
        <f t="shared" si="613"/>
        <v>-3.0942905486602501E-2</v>
      </c>
      <c r="CC158" s="258">
        <f t="shared" si="614"/>
        <v>0.13159613940934112</v>
      </c>
      <c r="CD158" s="421">
        <f t="shared" si="615"/>
        <v>-0.21864563504619228</v>
      </c>
      <c r="CE158" s="258">
        <f t="shared" si="616"/>
        <v>-9.8951770422640972E-2</v>
      </c>
      <c r="CF158" s="258">
        <f t="shared" si="616"/>
        <v>6.236610386412586E-2</v>
      </c>
      <c r="CG158" s="258">
        <f t="shared" si="616"/>
        <v>9.6953519304042057E-2</v>
      </c>
      <c r="CH158" s="258">
        <f t="shared" si="616"/>
        <v>0.11627200030992046</v>
      </c>
      <c r="CI158" s="258">
        <f t="shared" si="616"/>
        <v>-4.0154919417576901E-2</v>
      </c>
      <c r="CJ158" s="258">
        <f t="shared" si="616"/>
        <v>-1.1341750437400544E-2</v>
      </c>
      <c r="CK158" s="258">
        <f t="shared" si="616"/>
        <v>2.9580904852599899E-2</v>
      </c>
      <c r="CL158" s="258">
        <f t="shared" si="616"/>
        <v>0.43705569987131493</v>
      </c>
      <c r="CM158" s="258">
        <f t="shared" si="616"/>
        <v>-0.18254037353733071</v>
      </c>
      <c r="CN158" s="258">
        <f t="shared" si="616"/>
        <v>8.3355153026762385E-2</v>
      </c>
      <c r="CO158" s="258">
        <f t="shared" si="616"/>
        <v>-0.24610220105758962</v>
      </c>
      <c r="CP158" s="421">
        <f t="shared" si="616"/>
        <v>0.33430301569612009</v>
      </c>
      <c r="CQ158" s="421">
        <f t="shared" si="616"/>
        <v>-3.6148173926611876E-2</v>
      </c>
      <c r="CR158" s="421">
        <f t="shared" si="616"/>
        <v>-0.26022944294964384</v>
      </c>
      <c r="CS158" s="282"/>
      <c r="CT158" s="63">
        <f>IF(ISERROR(GETPIVOTDATA("VALUE",'CRS WK pvt'!$I$2,"DT_FILE",CT$8,"CD_CO",CT$6,"TRIM_CAT",TRIM(B158),"TRIM_LINE",A156))=TRUE,0,GETPIVOTDATA("VALUE",'CRS WK pvt'!$I$2,"DT_FILE",CT$8,"CD_CO",CT$6,"TRIM_CAT",TRIM(B158),"TRIM_LINE",A156))</f>
        <v>0</v>
      </c>
    </row>
    <row r="159" spans="1:98" s="58" customFormat="1" x14ac:dyDescent="0.3">
      <c r="A159" s="146"/>
      <c r="B159" s="59" t="s">
        <v>39</v>
      </c>
      <c r="C159" s="111"/>
      <c r="D159" s="184">
        <f t="shared" ref="D159:AA159" si="618">(C68+C152+D96-D68-D152)/(C68+C152+D96-D152)</f>
        <v>0.88600990643361166</v>
      </c>
      <c r="E159" s="184">
        <f t="shared" si="618"/>
        <v>0.89623321179958793</v>
      </c>
      <c r="F159" s="184">
        <f t="shared" si="618"/>
        <v>0.90452220835071728</v>
      </c>
      <c r="G159" s="184">
        <f t="shared" si="618"/>
        <v>0.92726982946886072</v>
      </c>
      <c r="H159" s="185">
        <f t="shared" si="618"/>
        <v>0.94775470086935032</v>
      </c>
      <c r="I159" s="184">
        <f t="shared" si="618"/>
        <v>0.91373065042472867</v>
      </c>
      <c r="J159" s="185">
        <f t="shared" si="618"/>
        <v>0.90192067919228347</v>
      </c>
      <c r="K159" s="184">
        <f t="shared" si="618"/>
        <v>0.76687790647163279</v>
      </c>
      <c r="L159" s="186">
        <f t="shared" si="618"/>
        <v>0.72091231996757477</v>
      </c>
      <c r="M159" s="185">
        <f t="shared" si="618"/>
        <v>0.88472440428668608</v>
      </c>
      <c r="N159" s="185">
        <f t="shared" si="618"/>
        <v>0.868911954591153</v>
      </c>
      <c r="O159" s="185">
        <f t="shared" si="618"/>
        <v>0.847677095094443</v>
      </c>
      <c r="P159" s="185">
        <f t="shared" si="618"/>
        <v>0.69028389296508719</v>
      </c>
      <c r="Q159" s="185">
        <f t="shared" si="618"/>
        <v>0.77846937097970248</v>
      </c>
      <c r="R159" s="185">
        <f t="shared" si="618"/>
        <v>0.80060510374025806</v>
      </c>
      <c r="S159" s="185">
        <f t="shared" si="618"/>
        <v>0.76915174082276316</v>
      </c>
      <c r="T159" s="185">
        <f t="shared" si="618"/>
        <v>0.89152504377654163</v>
      </c>
      <c r="U159" s="185">
        <f t="shared" si="618"/>
        <v>0.87866721928131264</v>
      </c>
      <c r="V159" s="185">
        <f t="shared" si="618"/>
        <v>0.80697416389285148</v>
      </c>
      <c r="W159" s="185">
        <f t="shared" si="618"/>
        <v>0.87646928746819142</v>
      </c>
      <c r="X159" s="186">
        <f t="shared" si="618"/>
        <v>0.74149596318186539</v>
      </c>
      <c r="Y159" s="185">
        <f t="shared" si="618"/>
        <v>0.83201176621051287</v>
      </c>
      <c r="Z159" s="185">
        <f t="shared" si="618"/>
        <v>0.7950580223850523</v>
      </c>
      <c r="AA159" s="185">
        <f t="shared" si="618"/>
        <v>0.84976360383904925</v>
      </c>
      <c r="AB159" s="185">
        <f t="shared" si="608"/>
        <v>0.85902324910467531</v>
      </c>
      <c r="AC159" s="185">
        <f t="shared" si="608"/>
        <v>0.87649599714197557</v>
      </c>
      <c r="AD159" s="185">
        <f t="shared" si="608"/>
        <v>0.83416440127796321</v>
      </c>
      <c r="AE159" s="185">
        <f t="shared" si="608"/>
        <v>0.90356593650242079</v>
      </c>
      <c r="AF159" s="185">
        <f t="shared" si="608"/>
        <v>0.90181845646322434</v>
      </c>
      <c r="AG159" s="185">
        <f t="shared" si="608"/>
        <v>0.91941406681137561</v>
      </c>
      <c r="AH159" s="185">
        <f t="shared" si="608"/>
        <v>0.82075180926401425</v>
      </c>
      <c r="AI159" s="185">
        <f t="shared" si="608"/>
        <v>0.75672045511201069</v>
      </c>
      <c r="AJ159" s="185">
        <f t="shared" si="608"/>
        <v>0.87729926003605374</v>
      </c>
      <c r="AK159" s="185">
        <f t="shared" si="608"/>
        <v>0.81048788893341839</v>
      </c>
      <c r="AL159" s="185">
        <f t="shared" si="608"/>
        <v>0.8421733416098236</v>
      </c>
      <c r="AM159" s="185">
        <f t="shared" si="608"/>
        <v>0.84337483936397284</v>
      </c>
      <c r="AN159" s="185">
        <f t="shared" si="608"/>
        <v>0.89231286457484893</v>
      </c>
      <c r="AO159" s="185">
        <f t="shared" si="608"/>
        <v>0.85699869323299671</v>
      </c>
      <c r="AP159" s="185">
        <f t="shared" si="608"/>
        <v>0.872243447162247</v>
      </c>
      <c r="AQ159" s="185">
        <f t="shared" si="608"/>
        <v>0.82361092757836463</v>
      </c>
      <c r="AR159" s="185">
        <f t="shared" si="608"/>
        <v>0.95498000781649284</v>
      </c>
      <c r="AS159" s="185">
        <f t="shared" si="608"/>
        <v>0.91317187532132793</v>
      </c>
      <c r="AT159" s="185">
        <f t="shared" si="608"/>
        <v>0.89508490206235447</v>
      </c>
      <c r="AU159" s="185">
        <f t="shared" si="608"/>
        <v>0.67661541452557417</v>
      </c>
      <c r="AV159" s="185">
        <f t="shared" si="608"/>
        <v>0.68680380053362455</v>
      </c>
      <c r="AW159" s="185">
        <f t="shared" si="608"/>
        <v>0.76994335561685945</v>
      </c>
      <c r="AX159" s="185">
        <f t="shared" si="608"/>
        <v>0.81142369608657583</v>
      </c>
      <c r="AY159" s="185"/>
      <c r="AZ159" s="185"/>
      <c r="BA159" s="185"/>
      <c r="BB159" s="185"/>
      <c r="BC159" s="185"/>
      <c r="BD159" s="185"/>
      <c r="BE159" s="185"/>
      <c r="BF159" s="185"/>
      <c r="BG159" s="185"/>
      <c r="BH159" s="185"/>
      <c r="BI159" s="111"/>
      <c r="BJ159" s="185">
        <f t="shared" si="610"/>
        <v>-0.19572601346852447</v>
      </c>
      <c r="BK159" s="185">
        <f t="shared" si="610"/>
        <v>-0.11776384081988545</v>
      </c>
      <c r="BL159" s="185">
        <f t="shared" si="610"/>
        <v>-0.10391710461045922</v>
      </c>
      <c r="BM159" s="185">
        <f t="shared" si="610"/>
        <v>-0.15811808864609755</v>
      </c>
      <c r="BN159" s="185">
        <f t="shared" si="610"/>
        <v>-5.6229657092808694E-2</v>
      </c>
      <c r="BO159" s="185">
        <f t="shared" si="610"/>
        <v>-3.5063431143416035E-2</v>
      </c>
      <c r="BP159" s="185">
        <f t="shared" si="610"/>
        <v>-9.4946515299431988E-2</v>
      </c>
      <c r="BQ159" s="185">
        <f t="shared" si="610"/>
        <v>0.10959138099655863</v>
      </c>
      <c r="BR159" s="421">
        <f t="shared" si="610"/>
        <v>2.0583643214290626E-2</v>
      </c>
      <c r="BS159" s="185">
        <f t="shared" si="610"/>
        <v>-5.2712638076173213E-2</v>
      </c>
      <c r="BT159" s="185">
        <f t="shared" si="611"/>
        <v>-7.3853932206100703E-2</v>
      </c>
      <c r="BU159" s="185">
        <f t="shared" si="611"/>
        <v>2.0865087446062525E-3</v>
      </c>
      <c r="BV159" s="185">
        <f t="shared" si="611"/>
        <v>0.16873935613958813</v>
      </c>
      <c r="BW159" s="185">
        <f t="shared" si="611"/>
        <v>9.8026626162273089E-2</v>
      </c>
      <c r="BX159" s="258">
        <f t="shared" si="611"/>
        <v>3.3559297537705146E-2</v>
      </c>
      <c r="BY159" s="258">
        <f t="shared" si="611"/>
        <v>0.13441419567965762</v>
      </c>
      <c r="BZ159" s="258">
        <f t="shared" si="611"/>
        <v>1.0293412686682712E-2</v>
      </c>
      <c r="CA159" s="258">
        <f t="shared" si="612"/>
        <v>4.0746847530062968E-2</v>
      </c>
      <c r="CB159" s="258">
        <f t="shared" si="613"/>
        <v>1.3777645371162772E-2</v>
      </c>
      <c r="CC159" s="258">
        <f t="shared" si="614"/>
        <v>-0.11974883235618072</v>
      </c>
      <c r="CD159" s="421">
        <f t="shared" si="615"/>
        <v>0.13580329685418835</v>
      </c>
      <c r="CE159" s="258">
        <f t="shared" si="616"/>
        <v>-2.1523877277094483E-2</v>
      </c>
      <c r="CF159" s="258">
        <f t="shared" si="616"/>
        <v>4.7115319224771302E-2</v>
      </c>
      <c r="CG159" s="258">
        <f t="shared" si="616"/>
        <v>-6.3887644750764139E-3</v>
      </c>
      <c r="CH159" s="258">
        <f t="shared" si="616"/>
        <v>3.3289615470173617E-2</v>
      </c>
      <c r="CI159" s="258">
        <f t="shared" si="616"/>
        <v>-1.9497303908978858E-2</v>
      </c>
      <c r="CJ159" s="258">
        <f t="shared" si="616"/>
        <v>3.8079045884283791E-2</v>
      </c>
      <c r="CK159" s="258">
        <f t="shared" si="616"/>
        <v>-7.9955008924056159E-2</v>
      </c>
      <c r="CL159" s="258">
        <f t="shared" si="616"/>
        <v>5.3161551353268499E-2</v>
      </c>
      <c r="CM159" s="258">
        <f t="shared" si="616"/>
        <v>-6.2421914900476771E-3</v>
      </c>
      <c r="CN159" s="258">
        <f t="shared" si="616"/>
        <v>7.4333092798340217E-2</v>
      </c>
      <c r="CO159" s="258">
        <f t="shared" si="616"/>
        <v>-8.0105040586436527E-2</v>
      </c>
      <c r="CP159" s="421">
        <f t="shared" si="616"/>
        <v>-0.19049545950242919</v>
      </c>
      <c r="CQ159" s="421">
        <f t="shared" si="616"/>
        <v>-4.0544533316558939E-2</v>
      </c>
      <c r="CR159" s="421">
        <f t="shared" si="616"/>
        <v>-3.0749645523247771E-2</v>
      </c>
      <c r="CS159" s="282"/>
      <c r="CT159" s="63">
        <f>IF(ISERROR(GETPIVOTDATA("VALUE",'CRS WK pvt'!$I$2,"DT_FILE",CT$8,"CD_CO",CT$6,"TRIM_CAT",TRIM(B159),"TRIM_LINE",A156))=TRUE,0,GETPIVOTDATA("VALUE",'CRS WK pvt'!$I$2,"DT_FILE",CT$8,"CD_CO",CT$6,"TRIM_CAT",TRIM(B159),"TRIM_LINE",A156))</f>
        <v>0</v>
      </c>
    </row>
    <row r="160" spans="1:98" s="58" customFormat="1" x14ac:dyDescent="0.3">
      <c r="A160" s="146"/>
      <c r="B160" s="59" t="s">
        <v>40</v>
      </c>
      <c r="C160" s="111"/>
      <c r="D160" s="184">
        <f t="shared" ref="D160:AA160" si="619">(C69+C153+D97-D69-D153)/(C69+C153+D97-D153)</f>
        <v>0.91729566742705193</v>
      </c>
      <c r="E160" s="184">
        <f t="shared" si="619"/>
        <v>0.95959628582918732</v>
      </c>
      <c r="F160" s="184">
        <f t="shared" si="619"/>
        <v>0.9063464080920911</v>
      </c>
      <c r="G160" s="184">
        <f t="shared" si="619"/>
        <v>0.92428657667781666</v>
      </c>
      <c r="H160" s="185">
        <f t="shared" si="619"/>
        <v>0.95924180919209956</v>
      </c>
      <c r="I160" s="184">
        <f t="shared" si="619"/>
        <v>0.93903712679525642</v>
      </c>
      <c r="J160" s="185">
        <f t="shared" si="619"/>
        <v>0.96231843404366624</v>
      </c>
      <c r="K160" s="184">
        <f t="shared" si="619"/>
        <v>0.748911780110329</v>
      </c>
      <c r="L160" s="186">
        <f t="shared" si="619"/>
        <v>0.70283868294092822</v>
      </c>
      <c r="M160" s="185">
        <f t="shared" si="619"/>
        <v>0.87730574753860524</v>
      </c>
      <c r="N160" s="185">
        <f t="shared" si="619"/>
        <v>0.88506835318257715</v>
      </c>
      <c r="O160" s="185">
        <f t="shared" si="619"/>
        <v>0.854221959173733</v>
      </c>
      <c r="P160" s="185">
        <f t="shared" si="619"/>
        <v>0.69031864724674008</v>
      </c>
      <c r="Q160" s="185">
        <f t="shared" si="619"/>
        <v>0.85972661436642095</v>
      </c>
      <c r="R160" s="185">
        <f t="shared" si="619"/>
        <v>0.93601031176982696</v>
      </c>
      <c r="S160" s="185">
        <f t="shared" si="619"/>
        <v>0.7826760626750503</v>
      </c>
      <c r="T160" s="185">
        <f t="shared" si="619"/>
        <v>0.931177550339501</v>
      </c>
      <c r="U160" s="185">
        <f t="shared" si="619"/>
        <v>0.93151223413111639</v>
      </c>
      <c r="V160" s="185">
        <f t="shared" si="619"/>
        <v>0.78237383915401071</v>
      </c>
      <c r="W160" s="185">
        <f t="shared" si="619"/>
        <v>0.85842584711620273</v>
      </c>
      <c r="X160" s="186">
        <f t="shared" si="619"/>
        <v>0.62474885658637447</v>
      </c>
      <c r="Y160" s="185">
        <f t="shared" si="619"/>
        <v>0.83804302711676815</v>
      </c>
      <c r="Z160" s="185">
        <f t="shared" si="619"/>
        <v>0.9229775685971715</v>
      </c>
      <c r="AA160" s="185">
        <f t="shared" si="619"/>
        <v>0.95542694713491116</v>
      </c>
      <c r="AB160" s="185">
        <f t="shared" si="608"/>
        <v>0.88209214635466693</v>
      </c>
      <c r="AC160" s="185">
        <f t="shared" si="608"/>
        <v>0.96737842006982222</v>
      </c>
      <c r="AD160" s="185">
        <f t="shared" si="608"/>
        <v>0.86304601349447641</v>
      </c>
      <c r="AE160" s="185">
        <f t="shared" si="608"/>
        <v>0.87898988067315009</v>
      </c>
      <c r="AF160" s="185">
        <f t="shared" si="608"/>
        <v>0.93625343749457202</v>
      </c>
      <c r="AG160" s="185">
        <f t="shared" si="608"/>
        <v>0.96299428479847982</v>
      </c>
      <c r="AH160" s="185">
        <f t="shared" si="608"/>
        <v>0.7230914499598895</v>
      </c>
      <c r="AI160" s="185">
        <f t="shared" si="608"/>
        <v>0.94029359599317319</v>
      </c>
      <c r="AJ160" s="185">
        <f t="shared" si="608"/>
        <v>0.920268669230629</v>
      </c>
      <c r="AK160" s="185">
        <f t="shared" si="608"/>
        <v>0.84438553894816559</v>
      </c>
      <c r="AL160" s="185">
        <f t="shared" si="608"/>
        <v>0.9684827626616338</v>
      </c>
      <c r="AM160" s="185">
        <f t="shared" si="608"/>
        <v>0.94297450819814954</v>
      </c>
      <c r="AN160" s="185">
        <f t="shared" si="608"/>
        <v>0.97048873931574164</v>
      </c>
      <c r="AO160" s="185">
        <f t="shared" si="608"/>
        <v>0.96888929751253872</v>
      </c>
      <c r="AP160" s="185">
        <f t="shared" si="608"/>
        <v>0.97293151083321217</v>
      </c>
      <c r="AQ160" s="185">
        <f t="shared" si="608"/>
        <v>0.78315658681769584</v>
      </c>
      <c r="AR160" s="185">
        <f t="shared" si="608"/>
        <v>0.98131587694749145</v>
      </c>
      <c r="AS160" s="185">
        <f t="shared" si="608"/>
        <v>0.91485423037716618</v>
      </c>
      <c r="AT160" s="185">
        <f t="shared" si="608"/>
        <v>0.85951816355675292</v>
      </c>
      <c r="AU160" s="185">
        <f t="shared" si="608"/>
        <v>0.73516064926801783</v>
      </c>
      <c r="AV160" s="185">
        <f t="shared" si="608"/>
        <v>0.49007879765128237</v>
      </c>
      <c r="AW160" s="185">
        <f t="shared" si="608"/>
        <v>0.77606126423771504</v>
      </c>
      <c r="AX160" s="185">
        <f t="shared" si="608"/>
        <v>0.80987081704801789</v>
      </c>
      <c r="AY160" s="185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11"/>
      <c r="BJ160" s="185">
        <f t="shared" si="610"/>
        <v>-0.22697702018031185</v>
      </c>
      <c r="BK160" s="185">
        <f t="shared" si="610"/>
        <v>-9.9869671462766374E-2</v>
      </c>
      <c r="BL160" s="185">
        <f t="shared" si="610"/>
        <v>2.9663903677735859E-2</v>
      </c>
      <c r="BM160" s="185">
        <f t="shared" si="610"/>
        <v>-0.14161051400276636</v>
      </c>
      <c r="BN160" s="185">
        <f t="shared" si="610"/>
        <v>-2.8064258852598556E-2</v>
      </c>
      <c r="BO160" s="185">
        <f t="shared" si="610"/>
        <v>-7.524892664140026E-3</v>
      </c>
      <c r="BP160" s="185">
        <f t="shared" si="610"/>
        <v>-0.17994459488965553</v>
      </c>
      <c r="BQ160" s="185">
        <f t="shared" si="610"/>
        <v>0.10951406700587374</v>
      </c>
      <c r="BR160" s="421">
        <f t="shared" si="610"/>
        <v>-7.8089826354553749E-2</v>
      </c>
      <c r="BS160" s="185">
        <f t="shared" si="610"/>
        <v>-3.9262720421837094E-2</v>
      </c>
      <c r="BT160" s="185">
        <f t="shared" si="611"/>
        <v>3.7909215414594355E-2</v>
      </c>
      <c r="BU160" s="185">
        <f t="shared" si="611"/>
        <v>0.10120498796117816</v>
      </c>
      <c r="BV160" s="185">
        <f t="shared" si="611"/>
        <v>0.19177349910792685</v>
      </c>
      <c r="BW160" s="185">
        <f t="shared" si="611"/>
        <v>0.10765180570340127</v>
      </c>
      <c r="BX160" s="258">
        <f t="shared" si="611"/>
        <v>-7.2964298275350559E-2</v>
      </c>
      <c r="BY160" s="258">
        <f t="shared" si="611"/>
        <v>9.6313817998099793E-2</v>
      </c>
      <c r="BZ160" s="258">
        <f t="shared" si="611"/>
        <v>5.0758871550710127E-3</v>
      </c>
      <c r="CA160" s="258">
        <f t="shared" si="612"/>
        <v>3.1482050667363426E-2</v>
      </c>
      <c r="CB160" s="258">
        <f t="shared" si="613"/>
        <v>-5.928238919412121E-2</v>
      </c>
      <c r="CC160" s="258">
        <f t="shared" si="614"/>
        <v>8.1867748876970459E-2</v>
      </c>
      <c r="CD160" s="421">
        <f t="shared" si="615"/>
        <v>0.29551981264425453</v>
      </c>
      <c r="CE160" s="258">
        <f t="shared" si="616"/>
        <v>6.342511831397446E-3</v>
      </c>
      <c r="CF160" s="258">
        <f t="shared" si="616"/>
        <v>4.5505194064462295E-2</v>
      </c>
      <c r="CG160" s="258">
        <f t="shared" si="616"/>
        <v>-1.2452438936761623E-2</v>
      </c>
      <c r="CH160" s="258">
        <f t="shared" si="616"/>
        <v>8.8396592961074716E-2</v>
      </c>
      <c r="CI160" s="258">
        <f t="shared" si="616"/>
        <v>1.5108774427164962E-3</v>
      </c>
      <c r="CJ160" s="258">
        <f t="shared" si="616"/>
        <v>0.10988549733873576</v>
      </c>
      <c r="CK160" s="258">
        <f t="shared" si="616"/>
        <v>-9.5833293855454249E-2</v>
      </c>
      <c r="CL160" s="258">
        <f t="shared" si="616"/>
        <v>4.5062439452919434E-2</v>
      </c>
      <c r="CM160" s="258">
        <f t="shared" si="616"/>
        <v>-4.8140054421313638E-2</v>
      </c>
      <c r="CN160" s="258">
        <f t="shared" si="616"/>
        <v>0.13642671359686342</v>
      </c>
      <c r="CO160" s="258">
        <f t="shared" si="616"/>
        <v>-0.20513294672515536</v>
      </c>
      <c r="CP160" s="421">
        <f t="shared" si="616"/>
        <v>-0.43018987157934663</v>
      </c>
      <c r="CQ160" s="421">
        <f t="shared" si="616"/>
        <v>-6.832427471045055E-2</v>
      </c>
      <c r="CR160" s="421">
        <f t="shared" si="616"/>
        <v>-0.15861194561361591</v>
      </c>
      <c r="CS160" s="282"/>
      <c r="CT160" s="63">
        <f>IF(ISERROR(GETPIVOTDATA("VALUE",'CRS WK pvt'!$I$2,"DT_FILE",CT$8,"CD_CO",CT$6,"TRIM_CAT",TRIM(B160),"TRIM_LINE",A156))=TRUE,0,GETPIVOTDATA("VALUE",'CRS WK pvt'!$I$2,"DT_FILE",CT$8,"CD_CO",CT$6,"TRIM_CAT",TRIM(B160),"TRIM_LINE",A156))</f>
        <v>0</v>
      </c>
    </row>
    <row r="161" spans="1:98" s="58" customFormat="1" x14ac:dyDescent="0.3">
      <c r="A161" s="146"/>
      <c r="B161" s="59" t="s">
        <v>41</v>
      </c>
      <c r="C161" s="111"/>
      <c r="D161" s="184">
        <f t="shared" ref="D161:AA161" si="620">(C70+C154+D98-D70-D154)/(C70+C154+D98-D154)</f>
        <v>0.99835425777914188</v>
      </c>
      <c r="E161" s="184">
        <f t="shared" si="620"/>
        <v>1</v>
      </c>
      <c r="F161" s="184">
        <f t="shared" si="620"/>
        <v>0.93833422516114207</v>
      </c>
      <c r="G161" s="184">
        <f t="shared" si="620"/>
        <v>0.92113010961660291</v>
      </c>
      <c r="H161" s="185">
        <f t="shared" si="620"/>
        <v>0.88639381087935309</v>
      </c>
      <c r="I161" s="184">
        <f t="shared" si="620"/>
        <v>0.99924985696067448</v>
      </c>
      <c r="J161" s="185">
        <f t="shared" si="620"/>
        <v>0.99966917681006151</v>
      </c>
      <c r="K161" s="184">
        <f t="shared" si="620"/>
        <v>0.99960190317684627</v>
      </c>
      <c r="L161" s="186">
        <f t="shared" si="620"/>
        <v>0.92181180746101832</v>
      </c>
      <c r="M161" s="185">
        <f t="shared" si="620"/>
        <v>0.99999706533238575</v>
      </c>
      <c r="N161" s="185">
        <f t="shared" si="620"/>
        <v>0.88724717316560409</v>
      </c>
      <c r="O161" s="185">
        <f t="shared" si="620"/>
        <v>0.86132229170311769</v>
      </c>
      <c r="P161" s="185">
        <f t="shared" si="620"/>
        <v>0.93080146625992066</v>
      </c>
      <c r="Q161" s="185">
        <f t="shared" si="620"/>
        <v>0.95165803076069277</v>
      </c>
      <c r="R161" s="185">
        <f t="shared" si="620"/>
        <v>0.70693676579556253</v>
      </c>
      <c r="S161" s="185">
        <f t="shared" si="620"/>
        <v>0.92514391214940195</v>
      </c>
      <c r="T161" s="185">
        <f t="shared" si="620"/>
        <v>0.89436876634052587</v>
      </c>
      <c r="U161" s="185">
        <f t="shared" si="620"/>
        <v>0.95872890360654761</v>
      </c>
      <c r="V161" s="185">
        <f t="shared" si="620"/>
        <v>0.90186147284359541</v>
      </c>
      <c r="W161" s="185">
        <f t="shared" si="620"/>
        <v>0.97123443697275869</v>
      </c>
      <c r="X161" s="186">
        <f t="shared" si="620"/>
        <v>0.75289269939549786</v>
      </c>
      <c r="Y161" s="185">
        <f t="shared" si="620"/>
        <v>0.99991073739835223</v>
      </c>
      <c r="Z161" s="185">
        <f t="shared" si="620"/>
        <v>0.82712568012980825</v>
      </c>
      <c r="AA161" s="185">
        <f t="shared" si="620"/>
        <v>0.95548047639394507</v>
      </c>
      <c r="AB161" s="185">
        <f t="shared" si="608"/>
        <v>0.98762985983417895</v>
      </c>
      <c r="AC161" s="185">
        <f t="shared" si="608"/>
        <v>0.90879577640941578</v>
      </c>
      <c r="AD161" s="185">
        <f t="shared" si="608"/>
        <v>0.93308540128006789</v>
      </c>
      <c r="AE161" s="185">
        <f t="shared" si="608"/>
        <v>0.92662116664777938</v>
      </c>
      <c r="AF161" s="185">
        <f t="shared" si="608"/>
        <v>0.92250584853183204</v>
      </c>
      <c r="AG161" s="185">
        <f t="shared" si="608"/>
        <v>0.78807831207704315</v>
      </c>
      <c r="AH161" s="185">
        <f t="shared" si="608"/>
        <v>0.67322343382806593</v>
      </c>
      <c r="AI161" s="185">
        <f t="shared" si="608"/>
        <v>0.76438298546766803</v>
      </c>
      <c r="AJ161" s="185">
        <f t="shared" si="608"/>
        <v>0.89673477800023549</v>
      </c>
      <c r="AK161" s="185">
        <f t="shared" si="608"/>
        <v>0.66957322997823665</v>
      </c>
      <c r="AL161" s="185">
        <f t="shared" si="608"/>
        <v>0.83184984928012817</v>
      </c>
      <c r="AM161" s="185">
        <f t="shared" si="608"/>
        <v>0.91420347568189009</v>
      </c>
      <c r="AN161" s="185">
        <f t="shared" si="608"/>
        <v>0.4556733632383605</v>
      </c>
      <c r="AO161" s="185">
        <f t="shared" si="608"/>
        <v>0.79374495875939943</v>
      </c>
      <c r="AP161" s="185">
        <f t="shared" si="608"/>
        <v>0.75150092538256674</v>
      </c>
      <c r="AQ161" s="185">
        <f t="shared" si="608"/>
        <v>0.86156778554169655</v>
      </c>
      <c r="AR161" s="185">
        <f t="shared" si="608"/>
        <v>0.97844899584976941</v>
      </c>
      <c r="AS161" s="185">
        <f t="shared" si="608"/>
        <v>0.69826115104070097</v>
      </c>
      <c r="AT161" s="185">
        <f t="shared" si="608"/>
        <v>0.9147756798891391</v>
      </c>
      <c r="AU161" s="185">
        <f t="shared" si="608"/>
        <v>0.91014091718068113</v>
      </c>
      <c r="AV161" s="185">
        <f t="shared" si="608"/>
        <v>0.80152860832950001</v>
      </c>
      <c r="AW161" s="185">
        <f t="shared" si="608"/>
        <v>0.99475281352299894</v>
      </c>
      <c r="AX161" s="185">
        <f t="shared" si="608"/>
        <v>0.49550522504731342</v>
      </c>
      <c r="AY161" s="185"/>
      <c r="AZ161" s="185"/>
      <c r="BA161" s="185"/>
      <c r="BB161" s="185"/>
      <c r="BC161" s="185"/>
      <c r="BD161" s="185"/>
      <c r="BE161" s="185"/>
      <c r="BF161" s="185"/>
      <c r="BG161" s="185"/>
      <c r="BH161" s="185"/>
      <c r="BI161" s="111"/>
      <c r="BJ161" s="185">
        <f t="shared" si="610"/>
        <v>-6.7552791519221222E-2</v>
      </c>
      <c r="BK161" s="185">
        <f t="shared" si="610"/>
        <v>-4.8341969239307225E-2</v>
      </c>
      <c r="BL161" s="185">
        <f t="shared" si="610"/>
        <v>-0.23139745936557954</v>
      </c>
      <c r="BM161" s="185">
        <f t="shared" si="610"/>
        <v>4.0138025327990379E-3</v>
      </c>
      <c r="BN161" s="185">
        <f t="shared" si="610"/>
        <v>7.9749554611727724E-3</v>
      </c>
      <c r="BO161" s="185">
        <f t="shared" si="610"/>
        <v>-4.0520953354126865E-2</v>
      </c>
      <c r="BP161" s="185">
        <f t="shared" si="610"/>
        <v>-9.7807703966466097E-2</v>
      </c>
      <c r="BQ161" s="185">
        <f t="shared" si="610"/>
        <v>-2.8367466204087588E-2</v>
      </c>
      <c r="BR161" s="421">
        <f t="shared" si="610"/>
        <v>-0.16891910806552046</v>
      </c>
      <c r="BS161" s="185">
        <f t="shared" si="610"/>
        <v>-8.6327934033514353E-5</v>
      </c>
      <c r="BT161" s="185">
        <f t="shared" si="611"/>
        <v>-6.0121493035795837E-2</v>
      </c>
      <c r="BU161" s="185">
        <f t="shared" si="611"/>
        <v>9.4158184690827373E-2</v>
      </c>
      <c r="BV161" s="185">
        <f t="shared" si="611"/>
        <v>5.6828393574258285E-2</v>
      </c>
      <c r="BW161" s="185">
        <f t="shared" si="611"/>
        <v>-4.2862254351276996E-2</v>
      </c>
      <c r="BX161" s="258">
        <f t="shared" si="611"/>
        <v>0.22614863548450537</v>
      </c>
      <c r="BY161" s="258">
        <f t="shared" si="611"/>
        <v>1.4772544983774338E-3</v>
      </c>
      <c r="BZ161" s="258">
        <f t="shared" si="611"/>
        <v>2.8137082191306173E-2</v>
      </c>
      <c r="CA161" s="258">
        <f t="shared" si="612"/>
        <v>-0.17065059152950446</v>
      </c>
      <c r="CB161" s="258">
        <f t="shared" si="613"/>
        <v>-0.22863803901552948</v>
      </c>
      <c r="CC161" s="258">
        <f t="shared" si="614"/>
        <v>-0.20685145150509066</v>
      </c>
      <c r="CD161" s="421">
        <f t="shared" si="615"/>
        <v>0.14384207860473763</v>
      </c>
      <c r="CE161" s="258">
        <f t="shared" si="616"/>
        <v>-0.33033750742011558</v>
      </c>
      <c r="CF161" s="258">
        <f t="shared" si="616"/>
        <v>4.7241691503199235E-3</v>
      </c>
      <c r="CG161" s="258">
        <f t="shared" si="616"/>
        <v>-4.1277000712054979E-2</v>
      </c>
      <c r="CH161" s="258">
        <f t="shared" si="616"/>
        <v>-0.53195649659581845</v>
      </c>
      <c r="CI161" s="258">
        <f t="shared" si="616"/>
        <v>-0.11505081765001635</v>
      </c>
      <c r="CJ161" s="258">
        <f t="shared" si="616"/>
        <v>-0.18158447589750115</v>
      </c>
      <c r="CK161" s="258">
        <f t="shared" si="616"/>
        <v>-6.505338110608283E-2</v>
      </c>
      <c r="CL161" s="258">
        <f t="shared" si="616"/>
        <v>5.594314731793737E-2</v>
      </c>
      <c r="CM161" s="258">
        <f t="shared" si="616"/>
        <v>-8.9817161036342186E-2</v>
      </c>
      <c r="CN161" s="258">
        <f t="shared" si="616"/>
        <v>0.24155224606107317</v>
      </c>
      <c r="CO161" s="258">
        <f t="shared" si="616"/>
        <v>0.1457579317130131</v>
      </c>
      <c r="CP161" s="421">
        <f t="shared" si="616"/>
        <v>-9.5206169670735474E-2</v>
      </c>
      <c r="CQ161" s="421">
        <f t="shared" si="616"/>
        <v>0.32517958354476229</v>
      </c>
      <c r="CR161" s="421">
        <f t="shared" si="616"/>
        <v>-0.33634462423281475</v>
      </c>
      <c r="CS161" s="282"/>
      <c r="CT161" s="63">
        <f>IF(ISERROR(GETPIVOTDATA("VALUE",'CRS WK pvt'!$I$2,"DT_FILE",CT$8,"CD_CO",CT$6,"TRIM_CAT",TRIM(B161),"TRIM_LINE",A156))=TRUE,0,GETPIVOTDATA("VALUE",'CRS WK pvt'!$I$2,"DT_FILE",CT$8,"CD_CO",CT$6,"TRIM_CAT",TRIM(B161),"TRIM_LINE",A156))</f>
        <v>0</v>
      </c>
    </row>
    <row r="162" spans="1:98" s="72" customFormat="1" ht="15" thickBot="1" x14ac:dyDescent="0.35">
      <c r="A162" s="147"/>
      <c r="B162" s="112" t="s">
        <v>42</v>
      </c>
      <c r="C162" s="113"/>
      <c r="D162" s="187">
        <f t="shared" ref="D162:AA162" si="621">(C71+C155+D99-D71-D155)/(C71+C155+D99-D155)</f>
        <v>0.78916300308973486</v>
      </c>
      <c r="E162" s="187">
        <f t="shared" si="621"/>
        <v>0.80011383412899317</v>
      </c>
      <c r="F162" s="187">
        <f t="shared" si="621"/>
        <v>0.78635098740971132</v>
      </c>
      <c r="G162" s="187">
        <f t="shared" si="621"/>
        <v>0.83274949436970602</v>
      </c>
      <c r="H162" s="188">
        <f t="shared" si="621"/>
        <v>0.87654861731482347</v>
      </c>
      <c r="I162" s="187">
        <f t="shared" si="621"/>
        <v>0.85926878943454266</v>
      </c>
      <c r="J162" s="188">
        <f t="shared" si="621"/>
        <v>0.85941699136485883</v>
      </c>
      <c r="K162" s="187">
        <f t="shared" si="621"/>
        <v>0.73292648252649883</v>
      </c>
      <c r="L162" s="189">
        <f t="shared" si="621"/>
        <v>0.7001311284793228</v>
      </c>
      <c r="M162" s="188">
        <f t="shared" si="621"/>
        <v>0.81967428591571467</v>
      </c>
      <c r="N162" s="188">
        <f t="shared" si="621"/>
        <v>0.78957757104487825</v>
      </c>
      <c r="O162" s="188">
        <f t="shared" si="621"/>
        <v>0.74059494618185495</v>
      </c>
      <c r="P162" s="188">
        <f t="shared" si="621"/>
        <v>0.67683744327848272</v>
      </c>
      <c r="Q162" s="188">
        <f t="shared" si="621"/>
        <v>0.72159179534004458</v>
      </c>
      <c r="R162" s="188">
        <f t="shared" si="621"/>
        <v>0.67868161621508216</v>
      </c>
      <c r="S162" s="188">
        <f t="shared" si="621"/>
        <v>0.738613006021553</v>
      </c>
      <c r="T162" s="188">
        <f t="shared" si="621"/>
        <v>0.82014343480157315</v>
      </c>
      <c r="U162" s="188">
        <f t="shared" si="621"/>
        <v>0.79300627285647329</v>
      </c>
      <c r="V162" s="188">
        <f t="shared" si="621"/>
        <v>0.70631093590510718</v>
      </c>
      <c r="W162" s="188">
        <f t="shared" si="621"/>
        <v>0.79246848452146224</v>
      </c>
      <c r="X162" s="189">
        <f t="shared" si="621"/>
        <v>0.60452118057653281</v>
      </c>
      <c r="Y162" s="188">
        <f t="shared" si="621"/>
        <v>0.70729618780108061</v>
      </c>
      <c r="Z162" s="188">
        <f t="shared" si="621"/>
        <v>0.6930138847499463</v>
      </c>
      <c r="AA162" s="188">
        <f t="shared" si="621"/>
        <v>0.69660455349542216</v>
      </c>
      <c r="AB162" s="188">
        <f t="shared" si="608"/>
        <v>0.69723382550470214</v>
      </c>
      <c r="AC162" s="188">
        <f t="shared" si="608"/>
        <v>0.68682706529225146</v>
      </c>
      <c r="AD162" s="188">
        <f t="shared" si="608"/>
        <v>0.68347335913902796</v>
      </c>
      <c r="AE162" s="188">
        <f t="shared" si="608"/>
        <v>0.75642503189669463</v>
      </c>
      <c r="AF162" s="188">
        <f t="shared" si="608"/>
        <v>0.80699543824232145</v>
      </c>
      <c r="AG162" s="188">
        <f t="shared" si="608"/>
        <v>0.83066892345650123</v>
      </c>
      <c r="AH162" s="188">
        <f t="shared" si="608"/>
        <v>0.75527287393507747</v>
      </c>
      <c r="AI162" s="188">
        <f t="shared" si="608"/>
        <v>0.71349632709348088</v>
      </c>
      <c r="AJ162" s="188">
        <f t="shared" si="608"/>
        <v>0.76853084830529872</v>
      </c>
      <c r="AK162" s="188">
        <f t="shared" si="608"/>
        <v>0.73220187691738337</v>
      </c>
      <c r="AL162" s="188">
        <f t="shared" si="608"/>
        <v>0.75375462028132378</v>
      </c>
      <c r="AM162" s="188">
        <f t="shared" si="608"/>
        <v>0.73901776690677834</v>
      </c>
      <c r="AN162" s="188">
        <f t="shared" si="608"/>
        <v>0.74088615655599488</v>
      </c>
      <c r="AO162" s="188">
        <f t="shared" si="608"/>
        <v>0.74043101185515736</v>
      </c>
      <c r="AP162" s="188">
        <f t="shared" si="608"/>
        <v>0.77114755324436657</v>
      </c>
      <c r="AQ162" s="188">
        <f t="shared" si="608"/>
        <v>0.76505860369171264</v>
      </c>
      <c r="AR162" s="188">
        <f t="shared" si="608"/>
        <v>0.88028096152624036</v>
      </c>
      <c r="AS162" s="188">
        <f t="shared" si="608"/>
        <v>0.82747755056368366</v>
      </c>
      <c r="AT162" s="188">
        <f t="shared" si="608"/>
        <v>0.80982103198427458</v>
      </c>
      <c r="AU162" s="188">
        <f t="shared" si="608"/>
        <v>0.57027681379597683</v>
      </c>
      <c r="AV162" s="188">
        <f t="shared" si="608"/>
        <v>0.36756510612873977</v>
      </c>
      <c r="AW162" s="188">
        <f t="shared" si="608"/>
        <v>0.85536093202874941</v>
      </c>
      <c r="AX162" s="188">
        <f t="shared" si="608"/>
        <v>0.60268935887478092</v>
      </c>
      <c r="AY162" s="188"/>
      <c r="AZ162" s="188"/>
      <c r="BA162" s="188"/>
      <c r="BB162" s="188"/>
      <c r="BC162" s="188"/>
      <c r="BD162" s="188"/>
      <c r="BE162" s="188"/>
      <c r="BF162" s="188"/>
      <c r="BG162" s="188"/>
      <c r="BH162" s="188"/>
      <c r="BI162" s="113"/>
      <c r="BJ162" s="188">
        <f t="shared" si="610"/>
        <v>-0.11232555981125214</v>
      </c>
      <c r="BK162" s="188">
        <f t="shared" si="610"/>
        <v>-7.8522038788948589E-2</v>
      </c>
      <c r="BL162" s="188">
        <f t="shared" si="610"/>
        <v>-0.10766937119462916</v>
      </c>
      <c r="BM162" s="188">
        <f t="shared" si="610"/>
        <v>-9.4136488348153025E-2</v>
      </c>
      <c r="BN162" s="188">
        <f t="shared" si="610"/>
        <v>-5.6405182513250329E-2</v>
      </c>
      <c r="BO162" s="188">
        <f t="shared" si="610"/>
        <v>-6.6262516578069364E-2</v>
      </c>
      <c r="BP162" s="188">
        <f t="shared" si="610"/>
        <v>-0.15310605545975164</v>
      </c>
      <c r="BQ162" s="188">
        <f t="shared" si="610"/>
        <v>5.9542001994963401E-2</v>
      </c>
      <c r="BR162" s="422">
        <f t="shared" si="610"/>
        <v>-9.5609947902789982E-2</v>
      </c>
      <c r="BS162" s="188">
        <f t="shared" si="610"/>
        <v>-0.11237809811463406</v>
      </c>
      <c r="BT162" s="188">
        <f t="shared" si="611"/>
        <v>-9.656368629493195E-2</v>
      </c>
      <c r="BU162" s="188">
        <f t="shared" si="611"/>
        <v>-4.3990392686432789E-2</v>
      </c>
      <c r="BV162" s="188">
        <f t="shared" si="611"/>
        <v>2.0396382226219423E-2</v>
      </c>
      <c r="BW162" s="188">
        <f t="shared" si="611"/>
        <v>-3.4764730047793124E-2</v>
      </c>
      <c r="BX162" s="259">
        <f t="shared" si="611"/>
        <v>4.7917429239457965E-3</v>
      </c>
      <c r="BY162" s="259">
        <f t="shared" si="611"/>
        <v>1.7812025875141635E-2</v>
      </c>
      <c r="BZ162" s="259">
        <f t="shared" si="611"/>
        <v>-1.3147996559251696E-2</v>
      </c>
      <c r="CA162" s="259">
        <f t="shared" si="612"/>
        <v>3.7662650600027936E-2</v>
      </c>
      <c r="CB162" s="259">
        <f t="shared" si="613"/>
        <v>4.8961938029970287E-2</v>
      </c>
      <c r="CC162" s="259">
        <f t="shared" si="614"/>
        <v>-7.897215742798136E-2</v>
      </c>
      <c r="CD162" s="422">
        <f t="shared" si="615"/>
        <v>0.16400966772876591</v>
      </c>
      <c r="CE162" s="259">
        <f t="shared" si="616"/>
        <v>2.4905689116302754E-2</v>
      </c>
      <c r="CF162" s="259">
        <f t="shared" si="616"/>
        <v>6.0740735531377488E-2</v>
      </c>
      <c r="CG162" s="259">
        <f t="shared" si="616"/>
        <v>4.2413213411356177E-2</v>
      </c>
      <c r="CH162" s="259">
        <f t="shared" si="616"/>
        <v>4.3652331051292736E-2</v>
      </c>
      <c r="CI162" s="259">
        <f t="shared" si="616"/>
        <v>5.3603946562905902E-2</v>
      </c>
      <c r="CJ162" s="259">
        <f t="shared" si="616"/>
        <v>8.767419410533861E-2</v>
      </c>
      <c r="CK162" s="259">
        <f t="shared" si="616"/>
        <v>8.6335717950180024E-3</v>
      </c>
      <c r="CL162" s="259">
        <f t="shared" si="616"/>
        <v>7.3285523283918907E-2</v>
      </c>
      <c r="CM162" s="259">
        <f t="shared" si="616"/>
        <v>-3.1913728928175678E-3</v>
      </c>
      <c r="CN162" s="259">
        <f t="shared" si="616"/>
        <v>5.4548158049197104E-2</v>
      </c>
      <c r="CO162" s="259">
        <f t="shared" si="616"/>
        <v>-0.14321951329750404</v>
      </c>
      <c r="CP162" s="422">
        <f t="shared" si="616"/>
        <v>-0.40096574217655895</v>
      </c>
      <c r="CQ162" s="422">
        <f t="shared" si="616"/>
        <v>0.12315905511136604</v>
      </c>
      <c r="CR162" s="422">
        <f t="shared" si="616"/>
        <v>-0.15106526140654286</v>
      </c>
      <c r="CS162" s="283"/>
      <c r="CT162" s="115">
        <f t="shared" ref="CT162" si="622">SUM(CT157:CT161)</f>
        <v>0</v>
      </c>
    </row>
    <row r="163" spans="1:98" ht="15" thickTop="1" x14ac:dyDescent="0.3">
      <c r="A163" s="146"/>
    </row>
    <row r="164" spans="1:98" x14ac:dyDescent="0.3">
      <c r="B164" s="1" t="s">
        <v>24</v>
      </c>
    </row>
    <row r="165" spans="1:98" x14ac:dyDescent="0.3">
      <c r="B165" s="30" t="s">
        <v>341</v>
      </c>
    </row>
    <row r="168" spans="1:98" x14ac:dyDescent="0.3">
      <c r="B168" s="31" t="s">
        <v>23</v>
      </c>
    </row>
    <row r="169" spans="1:98" x14ac:dyDescent="0.3">
      <c r="B169" s="2" t="s">
        <v>25</v>
      </c>
    </row>
    <row r="170" spans="1:98" x14ac:dyDescent="0.3">
      <c r="B170" s="2" t="s">
        <v>26</v>
      </c>
    </row>
    <row r="171" spans="1:98" x14ac:dyDescent="0.3">
      <c r="B171" s="2" t="s">
        <v>27</v>
      </c>
    </row>
    <row r="172" spans="1:98" x14ac:dyDescent="0.3">
      <c r="B172" s="2" t="s">
        <v>28</v>
      </c>
    </row>
  </sheetData>
  <mergeCells count="11">
    <mergeCell ref="B1:BJ1"/>
    <mergeCell ref="Y7:AJ7"/>
    <mergeCell ref="M7:X7"/>
    <mergeCell ref="C7:L7"/>
    <mergeCell ref="AK7:AV7"/>
    <mergeCell ref="BI7:CR7"/>
    <mergeCell ref="AW7:BH7"/>
    <mergeCell ref="CE6:CP6"/>
    <mergeCell ref="BS6:CD6"/>
    <mergeCell ref="BI6:BR6"/>
    <mergeCell ref="CQ6:CR6"/>
  </mergeCells>
  <phoneticPr fontId="1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CT180"/>
  <sheetViews>
    <sheetView zoomScaleNormal="100" workbookViewId="0">
      <pane xSplit="2" ySplit="8" topLeftCell="C9" activePane="bottomRight" state="frozen"/>
      <selection activeCell="D6" sqref="D6"/>
      <selection pane="topRight" activeCell="D6" sqref="D6"/>
      <selection pane="bottomLeft" activeCell="D6" sqref="D6"/>
      <selection pane="bottomRight" activeCell="C9" sqref="C9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80" customWidth="1"/>
    <col min="71" max="81" width="13.77734375" style="2" customWidth="1"/>
    <col min="82" max="82" width="13.77734375" style="380" customWidth="1"/>
    <col min="83" max="93" width="13.77734375" style="2" customWidth="1"/>
    <col min="94" max="94" width="13.77734375" style="380" customWidth="1"/>
    <col min="95" max="95" width="13.77734375" style="281" customWidth="1"/>
    <col min="96" max="96" width="17.109375" style="2" customWidth="1"/>
    <col min="97" max="97" width="9" style="281" customWidth="1"/>
    <col min="98" max="98" width="13.77734375" style="2" hidden="1" customWidth="1"/>
    <col min="99" max="16384" width="9.21875" style="2"/>
  </cols>
  <sheetData>
    <row r="1" spans="1:98" ht="15.6" thickTop="1" thickBot="1" x14ac:dyDescent="0.35">
      <c r="B1" s="451" t="s">
        <v>17</v>
      </c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2"/>
      <c r="AH1" s="452"/>
      <c r="AI1" s="452"/>
      <c r="AJ1" s="452"/>
      <c r="AK1" s="452"/>
      <c r="AL1" s="452"/>
      <c r="AM1" s="452"/>
      <c r="AN1" s="452"/>
      <c r="AO1" s="452"/>
      <c r="AP1" s="452"/>
      <c r="AQ1" s="452"/>
      <c r="AR1" s="452"/>
      <c r="AS1" s="452"/>
      <c r="AT1" s="452"/>
      <c r="AU1" s="452"/>
      <c r="AV1" s="452"/>
      <c r="AW1" s="452"/>
      <c r="AX1" s="452"/>
      <c r="AY1" s="452"/>
      <c r="AZ1" s="452"/>
      <c r="BA1" s="452"/>
      <c r="BB1" s="452"/>
      <c r="BC1" s="452"/>
      <c r="BD1" s="452"/>
      <c r="BE1" s="452"/>
      <c r="BF1" s="452"/>
      <c r="BG1" s="452"/>
      <c r="BH1" s="452"/>
      <c r="BI1" s="452"/>
      <c r="BJ1" s="452"/>
      <c r="BK1" s="32"/>
      <c r="BL1" s="32"/>
      <c r="BM1" s="32"/>
      <c r="BN1" s="32"/>
      <c r="BO1" s="32"/>
      <c r="BP1" s="32"/>
      <c r="BQ1" s="32"/>
      <c r="BR1" s="424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4"/>
      <c r="CE1" s="263"/>
      <c r="CF1" s="263"/>
      <c r="CG1" s="263"/>
      <c r="CH1" s="263"/>
      <c r="CI1" s="263"/>
      <c r="CJ1" s="263"/>
      <c r="CK1" s="263"/>
      <c r="CL1" s="263"/>
      <c r="CM1" s="263"/>
      <c r="CN1" s="263"/>
      <c r="CO1" s="263"/>
      <c r="CP1" s="379"/>
      <c r="CQ1" s="263"/>
      <c r="CR1" s="263"/>
      <c r="CS1" s="263"/>
    </row>
    <row r="2" spans="1:98" ht="27.6" customHeight="1" thickTop="1" x14ac:dyDescent="0.3">
      <c r="B2" s="4" t="s">
        <v>310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T2" s="8"/>
    </row>
    <row r="3" spans="1:98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T3" s="11"/>
    </row>
    <row r="4" spans="1:98" ht="27.6" customHeight="1" x14ac:dyDescent="0.3">
      <c r="B4" s="4" t="s">
        <v>1</v>
      </c>
      <c r="C4" s="13" t="s">
        <v>682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62"/>
      <c r="AG4" s="262"/>
      <c r="AH4" s="262"/>
      <c r="AI4" s="262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T4" s="11"/>
    </row>
    <row r="5" spans="1:98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T5" s="11"/>
    </row>
    <row r="6" spans="1:98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59">
        <v>2020</v>
      </c>
      <c r="BJ6" s="460"/>
      <c r="BK6" s="460"/>
      <c r="BL6" s="460"/>
      <c r="BM6" s="460"/>
      <c r="BN6" s="460"/>
      <c r="BO6" s="460"/>
      <c r="BP6" s="460"/>
      <c r="BQ6" s="460"/>
      <c r="BR6" s="461"/>
      <c r="BS6" s="464">
        <v>2021</v>
      </c>
      <c r="BT6" s="465"/>
      <c r="BU6" s="465"/>
      <c r="BV6" s="465"/>
      <c r="BW6" s="465"/>
      <c r="BX6" s="465"/>
      <c r="BY6" s="465"/>
      <c r="BZ6" s="465"/>
      <c r="CA6" s="465"/>
      <c r="CB6" s="465"/>
      <c r="CC6" s="465"/>
      <c r="CD6" s="466"/>
      <c r="CE6" s="464">
        <v>2022</v>
      </c>
      <c r="CF6" s="465"/>
      <c r="CG6" s="465"/>
      <c r="CH6" s="465"/>
      <c r="CI6" s="465"/>
      <c r="CJ6" s="465"/>
      <c r="CK6" s="465"/>
      <c r="CL6" s="465"/>
      <c r="CM6" s="465"/>
      <c r="CN6" s="465"/>
      <c r="CO6" s="465"/>
      <c r="CP6" s="466"/>
      <c r="CQ6" s="467">
        <v>2023</v>
      </c>
      <c r="CR6" s="468"/>
      <c r="CT6" s="23" t="s">
        <v>66</v>
      </c>
    </row>
    <row r="7" spans="1:98" s="3" customFormat="1" ht="15" thickBot="1" x14ac:dyDescent="0.35">
      <c r="A7" s="145"/>
      <c r="B7" s="25"/>
      <c r="C7" s="455">
        <v>2019</v>
      </c>
      <c r="D7" s="453"/>
      <c r="E7" s="453"/>
      <c r="F7" s="453"/>
      <c r="G7" s="453"/>
      <c r="H7" s="453"/>
      <c r="I7" s="453"/>
      <c r="J7" s="453"/>
      <c r="K7" s="453"/>
      <c r="L7" s="454"/>
      <c r="M7" s="455">
        <v>2020</v>
      </c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4"/>
      <c r="Y7" s="453">
        <v>2021</v>
      </c>
      <c r="Z7" s="453"/>
      <c r="AA7" s="453"/>
      <c r="AB7" s="453"/>
      <c r="AC7" s="453"/>
      <c r="AD7" s="453"/>
      <c r="AE7" s="453"/>
      <c r="AF7" s="453"/>
      <c r="AG7" s="453"/>
      <c r="AH7" s="453"/>
      <c r="AI7" s="453"/>
      <c r="AJ7" s="454"/>
      <c r="AK7" s="455">
        <v>2022</v>
      </c>
      <c r="AL7" s="453"/>
      <c r="AM7" s="453"/>
      <c r="AN7" s="453"/>
      <c r="AO7" s="453"/>
      <c r="AP7" s="453"/>
      <c r="AQ7" s="453"/>
      <c r="AR7" s="453"/>
      <c r="AS7" s="453"/>
      <c r="AT7" s="453"/>
      <c r="AU7" s="453"/>
      <c r="AV7" s="454"/>
      <c r="AW7" s="455">
        <v>2023</v>
      </c>
      <c r="AX7" s="453"/>
      <c r="AY7" s="453"/>
      <c r="AZ7" s="453"/>
      <c r="BA7" s="453"/>
      <c r="BB7" s="453"/>
      <c r="BC7" s="453"/>
      <c r="BD7" s="453"/>
      <c r="BE7" s="453"/>
      <c r="BF7" s="453"/>
      <c r="BG7" s="453"/>
      <c r="BH7" s="454"/>
      <c r="BI7" s="455" t="s">
        <v>347</v>
      </c>
      <c r="BJ7" s="453"/>
      <c r="BK7" s="453"/>
      <c r="BL7" s="453"/>
      <c r="BM7" s="453"/>
      <c r="BN7" s="453"/>
      <c r="BO7" s="453"/>
      <c r="BP7" s="453"/>
      <c r="BQ7" s="453"/>
      <c r="BR7" s="453"/>
      <c r="BS7" s="453"/>
      <c r="BT7" s="453"/>
      <c r="BU7" s="453"/>
      <c r="BV7" s="453"/>
      <c r="BW7" s="453"/>
      <c r="BX7" s="453"/>
      <c r="BY7" s="453"/>
      <c r="BZ7" s="453"/>
      <c r="CA7" s="453"/>
      <c r="CB7" s="453"/>
      <c r="CC7" s="453"/>
      <c r="CD7" s="453"/>
      <c r="CE7" s="453"/>
      <c r="CF7" s="453"/>
      <c r="CG7" s="453"/>
      <c r="CH7" s="453"/>
      <c r="CI7" s="453"/>
      <c r="CJ7" s="453"/>
      <c r="CK7" s="453"/>
      <c r="CL7" s="453"/>
      <c r="CM7" s="453"/>
      <c r="CN7" s="453"/>
      <c r="CO7" s="453"/>
      <c r="CP7" s="453"/>
      <c r="CQ7" s="453"/>
      <c r="CR7" s="453"/>
      <c r="CS7" s="329"/>
      <c r="CT7" s="279" t="s">
        <v>97</v>
      </c>
    </row>
    <row r="8" spans="1:98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8" t="s">
        <v>8</v>
      </c>
      <c r="P8" s="28" t="s">
        <v>9</v>
      </c>
      <c r="Q8" s="178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8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6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6" t="s">
        <v>5</v>
      </c>
      <c r="BI8" s="27" t="s">
        <v>646</v>
      </c>
      <c r="BJ8" s="28" t="s">
        <v>645</v>
      </c>
      <c r="BK8" s="28" t="s">
        <v>644</v>
      </c>
      <c r="BL8" s="28" t="s">
        <v>643</v>
      </c>
      <c r="BM8" s="28" t="s">
        <v>642</v>
      </c>
      <c r="BN8" s="28" t="s">
        <v>641</v>
      </c>
      <c r="BO8" s="215" t="s">
        <v>640</v>
      </c>
      <c r="BP8" s="215" t="s">
        <v>639</v>
      </c>
      <c r="BQ8" s="215" t="s">
        <v>638</v>
      </c>
      <c r="BR8" s="425" t="s">
        <v>637</v>
      </c>
      <c r="BS8" s="423" t="s">
        <v>636</v>
      </c>
      <c r="BT8" s="215" t="s">
        <v>635</v>
      </c>
      <c r="BU8" s="215" t="s">
        <v>634</v>
      </c>
      <c r="BV8" s="215" t="s">
        <v>633</v>
      </c>
      <c r="BW8" s="215" t="s">
        <v>632</v>
      </c>
      <c r="BX8" s="215" t="s">
        <v>631</v>
      </c>
      <c r="BY8" s="215" t="s">
        <v>647</v>
      </c>
      <c r="BZ8" s="215" t="s">
        <v>651</v>
      </c>
      <c r="CA8" s="215" t="s">
        <v>653</v>
      </c>
      <c r="CB8" s="215" t="s">
        <v>658</v>
      </c>
      <c r="CC8" s="215" t="s">
        <v>659</v>
      </c>
      <c r="CD8" s="425" t="s">
        <v>660</v>
      </c>
      <c r="CE8" s="423" t="s">
        <v>668</v>
      </c>
      <c r="CF8" s="331" t="s">
        <v>670</v>
      </c>
      <c r="CG8" s="331" t="s">
        <v>671</v>
      </c>
      <c r="CH8" s="346" t="s">
        <v>673</v>
      </c>
      <c r="CI8" s="346" t="s">
        <v>672</v>
      </c>
      <c r="CJ8" s="346" t="s">
        <v>674</v>
      </c>
      <c r="CK8" s="346" t="s">
        <v>675</v>
      </c>
      <c r="CL8" s="346" t="s">
        <v>677</v>
      </c>
      <c r="CM8" s="346" t="s">
        <v>677</v>
      </c>
      <c r="CN8" s="346" t="s">
        <v>676</v>
      </c>
      <c r="CO8" s="346" t="s">
        <v>678</v>
      </c>
      <c r="CP8" s="402" t="s">
        <v>679</v>
      </c>
      <c r="CQ8" s="346" t="s">
        <v>680</v>
      </c>
      <c r="CR8" s="346" t="s">
        <v>681</v>
      </c>
      <c r="CS8" s="347"/>
      <c r="CT8" s="285">
        <v>44989</v>
      </c>
    </row>
    <row r="9" spans="1:98" s="58" customFormat="1" x14ac:dyDescent="0.3">
      <c r="A9" s="146">
        <v>1</v>
      </c>
      <c r="B9" s="52" t="s">
        <v>13</v>
      </c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6"/>
      <c r="V9" s="196"/>
      <c r="W9" s="196"/>
      <c r="X9" s="55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55"/>
      <c r="AK9" s="290"/>
      <c r="AL9" s="290"/>
      <c r="AM9" s="290"/>
      <c r="AN9" s="290"/>
      <c r="AO9" s="290"/>
      <c r="AP9" s="290"/>
      <c r="AQ9" s="77"/>
      <c r="AR9" s="290"/>
      <c r="AS9" s="290"/>
      <c r="AT9" s="290"/>
      <c r="AU9" s="290"/>
      <c r="AV9" s="307"/>
      <c r="AW9" s="290"/>
      <c r="AX9" s="290"/>
      <c r="AY9" s="290"/>
      <c r="AZ9" s="290"/>
      <c r="BA9" s="290"/>
      <c r="BB9" s="290"/>
      <c r="BC9" s="77"/>
      <c r="BD9" s="290"/>
      <c r="BE9" s="290"/>
      <c r="BF9" s="290"/>
      <c r="BG9" s="290"/>
      <c r="BH9" s="307"/>
      <c r="BI9" s="56"/>
      <c r="BJ9" s="57"/>
      <c r="BK9" s="57"/>
      <c r="BL9" s="57"/>
      <c r="BM9" s="57"/>
      <c r="BN9" s="57"/>
      <c r="BO9" s="57"/>
      <c r="BP9" s="57"/>
      <c r="BQ9" s="57"/>
      <c r="BR9" s="440"/>
      <c r="BS9" s="426"/>
      <c r="BT9" s="57"/>
      <c r="BU9" s="57"/>
      <c r="BV9" s="57"/>
      <c r="BW9" s="57"/>
      <c r="BX9" s="239"/>
      <c r="BY9" s="239"/>
      <c r="BZ9" s="239"/>
      <c r="CA9" s="265"/>
      <c r="CB9" s="265"/>
      <c r="CC9" s="265"/>
      <c r="CD9" s="382"/>
      <c r="CE9" s="352"/>
      <c r="CF9" s="265"/>
      <c r="CG9" s="265"/>
      <c r="CH9" s="265"/>
      <c r="CI9" s="265"/>
      <c r="CJ9" s="265"/>
      <c r="CK9" s="265"/>
      <c r="CL9" s="265"/>
      <c r="CM9" s="265"/>
      <c r="CN9" s="265"/>
      <c r="CO9" s="265"/>
      <c r="CP9" s="382"/>
      <c r="CQ9" s="382"/>
      <c r="CR9" s="382"/>
      <c r="CS9" s="348"/>
      <c r="CT9" s="77"/>
    </row>
    <row r="10" spans="1:98" s="58" customFormat="1" x14ac:dyDescent="0.3">
      <c r="A10" s="146"/>
      <c r="B10" s="59" t="s">
        <v>37</v>
      </c>
      <c r="C10" s="60">
        <v>602951</v>
      </c>
      <c r="D10" s="61">
        <v>603501</v>
      </c>
      <c r="E10" s="61">
        <v>603200</v>
      </c>
      <c r="F10" s="61">
        <v>603676</v>
      </c>
      <c r="G10" s="61">
        <v>604432</v>
      </c>
      <c r="H10" s="61">
        <v>602871</v>
      </c>
      <c r="I10" s="61">
        <v>607254</v>
      </c>
      <c r="J10" s="61">
        <v>609895</v>
      </c>
      <c r="K10" s="61">
        <v>612601</v>
      </c>
      <c r="L10" s="62">
        <v>613710</v>
      </c>
      <c r="M10" s="61">
        <v>614171</v>
      </c>
      <c r="N10" s="61">
        <v>614347</v>
      </c>
      <c r="O10" s="61">
        <v>613915</v>
      </c>
      <c r="P10" s="61">
        <v>612971</v>
      </c>
      <c r="Q10" s="61">
        <v>612731</v>
      </c>
      <c r="R10" s="61">
        <v>612530</v>
      </c>
      <c r="S10" s="61">
        <v>608203</v>
      </c>
      <c r="T10" s="61">
        <v>607617</v>
      </c>
      <c r="U10" s="197">
        <v>604985</v>
      </c>
      <c r="V10" s="197">
        <v>608227</v>
      </c>
      <c r="W10" s="197">
        <v>608812</v>
      </c>
      <c r="X10" s="62">
        <v>610672</v>
      </c>
      <c r="Y10" s="197">
        <v>612124</v>
      </c>
      <c r="Z10" s="197">
        <v>612148</v>
      </c>
      <c r="AA10" s="197">
        <v>611742</v>
      </c>
      <c r="AB10" s="197">
        <v>610989</v>
      </c>
      <c r="AC10" s="197">
        <v>610142</v>
      </c>
      <c r="AD10" s="197">
        <v>609010</v>
      </c>
      <c r="AE10" s="197">
        <v>607727</v>
      </c>
      <c r="AF10" s="197">
        <v>607183</v>
      </c>
      <c r="AG10" s="197">
        <v>605989</v>
      </c>
      <c r="AH10" s="197">
        <v>609504</v>
      </c>
      <c r="AI10" s="197">
        <v>611939</v>
      </c>
      <c r="AJ10" s="62">
        <v>613614</v>
      </c>
      <c r="AK10" s="210">
        <v>615124</v>
      </c>
      <c r="AL10" s="210">
        <v>615449</v>
      </c>
      <c r="AM10" s="210">
        <v>615144</v>
      </c>
      <c r="AN10" s="210">
        <v>614187</v>
      </c>
      <c r="AO10" s="210">
        <v>612994</v>
      </c>
      <c r="AP10" s="210">
        <v>611821</v>
      </c>
      <c r="AQ10" s="63">
        <v>610337</v>
      </c>
      <c r="AR10" s="210">
        <v>609131</v>
      </c>
      <c r="AS10" s="210">
        <v>607903</v>
      </c>
      <c r="AT10" s="210">
        <v>610571</v>
      </c>
      <c r="AU10" s="210">
        <v>612845</v>
      </c>
      <c r="AV10" s="106">
        <v>613799</v>
      </c>
      <c r="AW10" s="210">
        <v>614258</v>
      </c>
      <c r="AX10" s="210">
        <v>614310</v>
      </c>
      <c r="AY10" s="210"/>
      <c r="AZ10" s="210"/>
      <c r="BA10" s="210"/>
      <c r="BB10" s="210"/>
      <c r="BC10" s="63"/>
      <c r="BD10" s="210"/>
      <c r="BE10" s="210"/>
      <c r="BF10" s="210"/>
      <c r="BG10" s="210"/>
      <c r="BH10" s="106"/>
      <c r="BI10" s="63">
        <f t="shared" ref="BI10:BR14" si="0">O10-C10</f>
        <v>10964</v>
      </c>
      <c r="BJ10" s="64">
        <f t="shared" si="0"/>
        <v>9470</v>
      </c>
      <c r="BK10" s="64">
        <f t="shared" si="0"/>
        <v>9531</v>
      </c>
      <c r="BL10" s="64">
        <f t="shared" si="0"/>
        <v>8854</v>
      </c>
      <c r="BM10" s="64">
        <f t="shared" si="0"/>
        <v>3771</v>
      </c>
      <c r="BN10" s="64">
        <f t="shared" si="0"/>
        <v>4746</v>
      </c>
      <c r="BO10" s="64">
        <f t="shared" si="0"/>
        <v>-2269</v>
      </c>
      <c r="BP10" s="64">
        <f t="shared" si="0"/>
        <v>-1668</v>
      </c>
      <c r="BQ10" s="64">
        <f t="shared" si="0"/>
        <v>-3789</v>
      </c>
      <c r="BR10" s="403">
        <f t="shared" si="0"/>
        <v>-3038</v>
      </c>
      <c r="BS10" s="107">
        <f t="shared" ref="BS10:CB14" si="1">Y10-M10</f>
        <v>-2047</v>
      </c>
      <c r="BT10" s="64">
        <f t="shared" si="1"/>
        <v>-2199</v>
      </c>
      <c r="BU10" s="64">
        <f t="shared" si="1"/>
        <v>-2173</v>
      </c>
      <c r="BV10" s="64">
        <f t="shared" si="1"/>
        <v>-1982</v>
      </c>
      <c r="BW10" s="64">
        <f t="shared" si="1"/>
        <v>-2589</v>
      </c>
      <c r="BX10" s="240">
        <f t="shared" si="1"/>
        <v>-3520</v>
      </c>
      <c r="BY10" s="240">
        <f t="shared" si="1"/>
        <v>-476</v>
      </c>
      <c r="BZ10" s="240">
        <f t="shared" si="1"/>
        <v>-434</v>
      </c>
      <c r="CA10" s="240">
        <f t="shared" si="1"/>
        <v>1004</v>
      </c>
      <c r="CB10" s="240">
        <f t="shared" si="1"/>
        <v>1277</v>
      </c>
      <c r="CC10" s="240">
        <f t="shared" ref="CC10:CL14" si="2">AI10-W10</f>
        <v>3127</v>
      </c>
      <c r="CD10" s="383">
        <f t="shared" si="2"/>
        <v>2942</v>
      </c>
      <c r="CE10" s="212">
        <f t="shared" si="2"/>
        <v>3000</v>
      </c>
      <c r="CF10" s="266">
        <f t="shared" si="2"/>
        <v>3301</v>
      </c>
      <c r="CG10" s="266">
        <f t="shared" si="2"/>
        <v>3402</v>
      </c>
      <c r="CH10" s="266">
        <f t="shared" si="2"/>
        <v>3198</v>
      </c>
      <c r="CI10" s="266">
        <f t="shared" si="2"/>
        <v>2852</v>
      </c>
      <c r="CJ10" s="266">
        <f t="shared" si="2"/>
        <v>2811</v>
      </c>
      <c r="CK10" s="266">
        <f t="shared" si="2"/>
        <v>2610</v>
      </c>
      <c r="CL10" s="266">
        <f t="shared" si="2"/>
        <v>1948</v>
      </c>
      <c r="CM10" s="266">
        <f t="shared" ref="CM10:CR14" si="3">AS10-AG10</f>
        <v>1914</v>
      </c>
      <c r="CN10" s="266">
        <f t="shared" si="3"/>
        <v>1067</v>
      </c>
      <c r="CO10" s="266">
        <f t="shared" si="3"/>
        <v>906</v>
      </c>
      <c r="CP10" s="383">
        <f t="shared" si="3"/>
        <v>185</v>
      </c>
      <c r="CQ10" s="383">
        <f t="shared" si="3"/>
        <v>-866</v>
      </c>
      <c r="CR10" s="383">
        <f t="shared" si="3"/>
        <v>-1139</v>
      </c>
      <c r="CS10" s="348"/>
      <c r="CT10" s="63">
        <f>IF(ISERROR(GETPIVOTDATA("VALUE",'CRS WK pvt'!$I$2,"DT_FILE",CT$8,"CD_CO",CT$6,"TRIM_CAT",TRIM(B10),"TRIM_LINE",A9))=TRUE,0,GETPIVOTDATA("VALUE",'CRS WK pvt'!$I$2,"DT_FILE",CT$8,"CD_CO",CT$6,"TRIM_CAT",TRIM(B10),"TRIM_LINE",A9))</f>
        <v>614310</v>
      </c>
    </row>
    <row r="11" spans="1:98" s="58" customFormat="1" x14ac:dyDescent="0.3">
      <c r="A11" s="146"/>
      <c r="B11" s="59" t="s">
        <v>38</v>
      </c>
      <c r="C11" s="60">
        <v>49913</v>
      </c>
      <c r="D11" s="61">
        <v>49928</v>
      </c>
      <c r="E11" s="61">
        <v>49894</v>
      </c>
      <c r="F11" s="61">
        <v>49858</v>
      </c>
      <c r="G11" s="61">
        <v>49849</v>
      </c>
      <c r="H11" s="61">
        <v>49764</v>
      </c>
      <c r="I11" s="61">
        <v>49822</v>
      </c>
      <c r="J11" s="61">
        <v>49912</v>
      </c>
      <c r="K11" s="61">
        <v>50083</v>
      </c>
      <c r="L11" s="62">
        <v>50100</v>
      </c>
      <c r="M11" s="61">
        <v>50070</v>
      </c>
      <c r="N11" s="61">
        <v>50005</v>
      </c>
      <c r="O11" s="61">
        <v>49874</v>
      </c>
      <c r="P11" s="61">
        <v>49791</v>
      </c>
      <c r="Q11" s="61">
        <v>49705</v>
      </c>
      <c r="R11" s="61">
        <v>49482</v>
      </c>
      <c r="S11" s="61">
        <v>52816</v>
      </c>
      <c r="T11" s="61">
        <v>52484</v>
      </c>
      <c r="U11" s="197">
        <v>53406</v>
      </c>
      <c r="V11" s="197">
        <v>53732</v>
      </c>
      <c r="W11" s="197">
        <v>56113</v>
      </c>
      <c r="X11" s="62">
        <v>56700</v>
      </c>
      <c r="Y11" s="197">
        <v>57496</v>
      </c>
      <c r="Z11" s="197">
        <v>58427</v>
      </c>
      <c r="AA11" s="197">
        <v>59246</v>
      </c>
      <c r="AB11" s="197">
        <v>59660</v>
      </c>
      <c r="AC11" s="197">
        <v>60173</v>
      </c>
      <c r="AD11" s="197">
        <v>60513</v>
      </c>
      <c r="AE11" s="197">
        <v>60572</v>
      </c>
      <c r="AF11" s="197">
        <v>60805</v>
      </c>
      <c r="AG11" s="197">
        <v>60817</v>
      </c>
      <c r="AH11" s="197">
        <v>61129</v>
      </c>
      <c r="AI11" s="197">
        <v>62272</v>
      </c>
      <c r="AJ11" s="62">
        <v>63004</v>
      </c>
      <c r="AK11" s="210">
        <v>63675</v>
      </c>
      <c r="AL11" s="210">
        <v>64376</v>
      </c>
      <c r="AM11" s="210">
        <v>64761</v>
      </c>
      <c r="AN11" s="210">
        <v>65036</v>
      </c>
      <c r="AO11" s="210">
        <v>65280</v>
      </c>
      <c r="AP11" s="210">
        <v>65471</v>
      </c>
      <c r="AQ11" s="63">
        <v>65409</v>
      </c>
      <c r="AR11" s="210">
        <v>66224</v>
      </c>
      <c r="AS11" s="210">
        <v>65682</v>
      </c>
      <c r="AT11" s="210">
        <v>66293</v>
      </c>
      <c r="AU11" s="210">
        <v>67365</v>
      </c>
      <c r="AV11" s="106">
        <v>68746</v>
      </c>
      <c r="AW11" s="210">
        <v>69754</v>
      </c>
      <c r="AX11" s="210">
        <v>70642</v>
      </c>
      <c r="AY11" s="210"/>
      <c r="AZ11" s="210"/>
      <c r="BA11" s="210"/>
      <c r="BB11" s="210"/>
      <c r="BC11" s="63"/>
      <c r="BD11" s="210"/>
      <c r="BE11" s="210"/>
      <c r="BF11" s="210"/>
      <c r="BG11" s="210"/>
      <c r="BH11" s="106"/>
      <c r="BI11" s="63">
        <f t="shared" si="0"/>
        <v>-39</v>
      </c>
      <c r="BJ11" s="64">
        <f t="shared" si="0"/>
        <v>-137</v>
      </c>
      <c r="BK11" s="64">
        <f t="shared" si="0"/>
        <v>-189</v>
      </c>
      <c r="BL11" s="64">
        <f t="shared" si="0"/>
        <v>-376</v>
      </c>
      <c r="BM11" s="64">
        <f t="shared" si="0"/>
        <v>2967</v>
      </c>
      <c r="BN11" s="64">
        <f t="shared" si="0"/>
        <v>2720</v>
      </c>
      <c r="BO11" s="64">
        <f t="shared" si="0"/>
        <v>3584</v>
      </c>
      <c r="BP11" s="64">
        <f t="shared" si="0"/>
        <v>3820</v>
      </c>
      <c r="BQ11" s="64">
        <f t="shared" si="0"/>
        <v>6030</v>
      </c>
      <c r="BR11" s="403">
        <f t="shared" si="0"/>
        <v>6600</v>
      </c>
      <c r="BS11" s="107">
        <f t="shared" si="1"/>
        <v>7426</v>
      </c>
      <c r="BT11" s="64">
        <f t="shared" si="1"/>
        <v>8422</v>
      </c>
      <c r="BU11" s="64">
        <f t="shared" si="1"/>
        <v>9372</v>
      </c>
      <c r="BV11" s="64">
        <f t="shared" si="1"/>
        <v>9869</v>
      </c>
      <c r="BW11" s="64">
        <f t="shared" si="1"/>
        <v>10468</v>
      </c>
      <c r="BX11" s="240">
        <f t="shared" si="1"/>
        <v>11031</v>
      </c>
      <c r="BY11" s="240">
        <f t="shared" si="1"/>
        <v>7756</v>
      </c>
      <c r="BZ11" s="240">
        <f t="shared" si="1"/>
        <v>8321</v>
      </c>
      <c r="CA11" s="240">
        <f t="shared" si="1"/>
        <v>7411</v>
      </c>
      <c r="CB11" s="240">
        <f t="shared" si="1"/>
        <v>7397</v>
      </c>
      <c r="CC11" s="240">
        <f t="shared" si="2"/>
        <v>6159</v>
      </c>
      <c r="CD11" s="383">
        <f t="shared" si="2"/>
        <v>6304</v>
      </c>
      <c r="CE11" s="212">
        <f t="shared" si="2"/>
        <v>6179</v>
      </c>
      <c r="CF11" s="266">
        <f t="shared" si="2"/>
        <v>5949</v>
      </c>
      <c r="CG11" s="266">
        <f t="shared" si="2"/>
        <v>5515</v>
      </c>
      <c r="CH11" s="266">
        <f t="shared" si="2"/>
        <v>5376</v>
      </c>
      <c r="CI11" s="266">
        <f t="shared" si="2"/>
        <v>5107</v>
      </c>
      <c r="CJ11" s="266">
        <f t="shared" si="2"/>
        <v>4958</v>
      </c>
      <c r="CK11" s="266">
        <f t="shared" si="2"/>
        <v>4837</v>
      </c>
      <c r="CL11" s="266">
        <f t="shared" si="2"/>
        <v>5419</v>
      </c>
      <c r="CM11" s="266">
        <f t="shared" si="3"/>
        <v>4865</v>
      </c>
      <c r="CN11" s="266">
        <f t="shared" si="3"/>
        <v>5164</v>
      </c>
      <c r="CO11" s="266">
        <f t="shared" si="3"/>
        <v>5093</v>
      </c>
      <c r="CP11" s="383">
        <f t="shared" si="3"/>
        <v>5742</v>
      </c>
      <c r="CQ11" s="383">
        <f t="shared" si="3"/>
        <v>6079</v>
      </c>
      <c r="CR11" s="383">
        <f t="shared" si="3"/>
        <v>6266</v>
      </c>
      <c r="CS11" s="348"/>
      <c r="CT11" s="63">
        <f>IF(ISERROR(GETPIVOTDATA("VALUE",'CRS WK pvt'!$I$2,"DT_FILE",CT$8,"CD_CO",CT$6,"TRIM_CAT",TRIM(B11),"TRIM_LINE",A9))=TRUE,0,GETPIVOTDATA("VALUE",'CRS WK pvt'!$I$2,"DT_FILE",CT$8,"CD_CO",CT$6,"TRIM_CAT",TRIM(B11),"TRIM_LINE",A9))</f>
        <v>70642</v>
      </c>
    </row>
    <row r="12" spans="1:98" s="58" customFormat="1" x14ac:dyDescent="0.3">
      <c r="A12" s="146"/>
      <c r="B12" s="59" t="s">
        <v>39</v>
      </c>
      <c r="C12" s="60">
        <v>37209</v>
      </c>
      <c r="D12" s="61">
        <v>37026</v>
      </c>
      <c r="E12" s="61">
        <v>36798</v>
      </c>
      <c r="F12" s="61">
        <v>36634</v>
      </c>
      <c r="G12" s="61">
        <v>36463</v>
      </c>
      <c r="H12" s="61">
        <v>36351</v>
      </c>
      <c r="I12" s="61">
        <v>36343</v>
      </c>
      <c r="J12" s="61">
        <v>36596</v>
      </c>
      <c r="K12" s="61">
        <v>37173</v>
      </c>
      <c r="L12" s="62">
        <v>37350</v>
      </c>
      <c r="M12" s="61">
        <v>37385</v>
      </c>
      <c r="N12" s="61">
        <v>37373</v>
      </c>
      <c r="O12" s="61">
        <v>37332</v>
      </c>
      <c r="P12" s="61">
        <v>37248</v>
      </c>
      <c r="Q12" s="61">
        <v>37109</v>
      </c>
      <c r="R12" s="61">
        <v>36964</v>
      </c>
      <c r="S12" s="61">
        <v>36883</v>
      </c>
      <c r="T12" s="61">
        <v>36832</v>
      </c>
      <c r="U12" s="197">
        <v>36835</v>
      </c>
      <c r="V12" s="197">
        <v>36965</v>
      </c>
      <c r="W12" s="197">
        <v>37118</v>
      </c>
      <c r="X12" s="62">
        <v>37331</v>
      </c>
      <c r="Y12" s="197">
        <v>37441</v>
      </c>
      <c r="Z12" s="197">
        <v>37473</v>
      </c>
      <c r="AA12" s="197">
        <v>37462</v>
      </c>
      <c r="AB12" s="197">
        <v>37353</v>
      </c>
      <c r="AC12" s="197">
        <v>37185</v>
      </c>
      <c r="AD12" s="197">
        <v>37095</v>
      </c>
      <c r="AE12" s="197">
        <v>36973</v>
      </c>
      <c r="AF12" s="197">
        <v>36937</v>
      </c>
      <c r="AG12" s="197">
        <v>36886</v>
      </c>
      <c r="AH12" s="197">
        <v>36917</v>
      </c>
      <c r="AI12" s="197">
        <v>37212</v>
      </c>
      <c r="AJ12" s="62">
        <v>37403</v>
      </c>
      <c r="AK12" s="210">
        <v>37563</v>
      </c>
      <c r="AL12" s="210">
        <v>37613</v>
      </c>
      <c r="AM12" s="210">
        <v>37539</v>
      </c>
      <c r="AN12" s="210">
        <v>37330</v>
      </c>
      <c r="AO12" s="210">
        <v>37140</v>
      </c>
      <c r="AP12" s="210">
        <v>36962</v>
      </c>
      <c r="AQ12" s="63">
        <v>36770</v>
      </c>
      <c r="AR12" s="210">
        <v>36690</v>
      </c>
      <c r="AS12" s="210">
        <v>36630</v>
      </c>
      <c r="AT12" s="210">
        <v>36732</v>
      </c>
      <c r="AU12" s="210">
        <v>37057</v>
      </c>
      <c r="AV12" s="106">
        <v>37312</v>
      </c>
      <c r="AW12" s="210">
        <v>37373</v>
      </c>
      <c r="AX12" s="210">
        <v>37408</v>
      </c>
      <c r="AY12" s="210"/>
      <c r="AZ12" s="210"/>
      <c r="BA12" s="210"/>
      <c r="BB12" s="210"/>
      <c r="BC12" s="63"/>
      <c r="BD12" s="210"/>
      <c r="BE12" s="210"/>
      <c r="BF12" s="210"/>
      <c r="BG12" s="210"/>
      <c r="BH12" s="106"/>
      <c r="BI12" s="63">
        <f t="shared" si="0"/>
        <v>123</v>
      </c>
      <c r="BJ12" s="64">
        <f t="shared" si="0"/>
        <v>222</v>
      </c>
      <c r="BK12" s="64">
        <f t="shared" si="0"/>
        <v>311</v>
      </c>
      <c r="BL12" s="64">
        <f t="shared" si="0"/>
        <v>330</v>
      </c>
      <c r="BM12" s="64">
        <f t="shared" si="0"/>
        <v>420</v>
      </c>
      <c r="BN12" s="64">
        <f t="shared" si="0"/>
        <v>481</v>
      </c>
      <c r="BO12" s="64">
        <f t="shared" si="0"/>
        <v>492</v>
      </c>
      <c r="BP12" s="64">
        <f t="shared" si="0"/>
        <v>369</v>
      </c>
      <c r="BQ12" s="64">
        <f t="shared" si="0"/>
        <v>-55</v>
      </c>
      <c r="BR12" s="403">
        <f t="shared" si="0"/>
        <v>-19</v>
      </c>
      <c r="BS12" s="107">
        <f t="shared" si="1"/>
        <v>56</v>
      </c>
      <c r="BT12" s="64">
        <f t="shared" si="1"/>
        <v>100</v>
      </c>
      <c r="BU12" s="64">
        <f t="shared" si="1"/>
        <v>130</v>
      </c>
      <c r="BV12" s="64">
        <f t="shared" si="1"/>
        <v>105</v>
      </c>
      <c r="BW12" s="64">
        <f t="shared" si="1"/>
        <v>76</v>
      </c>
      <c r="BX12" s="240">
        <f t="shared" si="1"/>
        <v>131</v>
      </c>
      <c r="BY12" s="240">
        <f t="shared" si="1"/>
        <v>90</v>
      </c>
      <c r="BZ12" s="240">
        <f t="shared" si="1"/>
        <v>105</v>
      </c>
      <c r="CA12" s="240">
        <f t="shared" si="1"/>
        <v>51</v>
      </c>
      <c r="CB12" s="240">
        <f t="shared" si="1"/>
        <v>-48</v>
      </c>
      <c r="CC12" s="240">
        <f t="shared" si="2"/>
        <v>94</v>
      </c>
      <c r="CD12" s="383">
        <f t="shared" si="2"/>
        <v>72</v>
      </c>
      <c r="CE12" s="212">
        <f t="shared" si="2"/>
        <v>122</v>
      </c>
      <c r="CF12" s="266">
        <f t="shared" si="2"/>
        <v>140</v>
      </c>
      <c r="CG12" s="266">
        <f t="shared" si="2"/>
        <v>77</v>
      </c>
      <c r="CH12" s="266">
        <f t="shared" si="2"/>
        <v>-23</v>
      </c>
      <c r="CI12" s="266">
        <f t="shared" si="2"/>
        <v>-45</v>
      </c>
      <c r="CJ12" s="266">
        <f t="shared" si="2"/>
        <v>-133</v>
      </c>
      <c r="CK12" s="266">
        <f t="shared" si="2"/>
        <v>-203</v>
      </c>
      <c r="CL12" s="266">
        <f t="shared" si="2"/>
        <v>-247</v>
      </c>
      <c r="CM12" s="266">
        <f t="shared" si="3"/>
        <v>-256</v>
      </c>
      <c r="CN12" s="266">
        <f t="shared" si="3"/>
        <v>-185</v>
      </c>
      <c r="CO12" s="266">
        <f t="shared" si="3"/>
        <v>-155</v>
      </c>
      <c r="CP12" s="383">
        <f t="shared" si="3"/>
        <v>-91</v>
      </c>
      <c r="CQ12" s="383">
        <f t="shared" si="3"/>
        <v>-190</v>
      </c>
      <c r="CR12" s="383">
        <f t="shared" si="3"/>
        <v>-205</v>
      </c>
      <c r="CS12" s="348"/>
      <c r="CT12" s="63">
        <f>IF(ISERROR(GETPIVOTDATA("VALUE",'CRS WK pvt'!$I$2,"DT_FILE",CT$8,"CD_CO",CT$6,"TRIM_CAT",TRIM(B12),"TRIM_LINE",A9))=TRUE,0,GETPIVOTDATA("VALUE",'CRS WK pvt'!$I$2,"DT_FILE",CT$8,"CD_CO",CT$6,"TRIM_CAT",TRIM(B12),"TRIM_LINE",A9))</f>
        <v>37408</v>
      </c>
    </row>
    <row r="13" spans="1:98" s="58" customFormat="1" x14ac:dyDescent="0.3">
      <c r="A13" s="146"/>
      <c r="B13" s="59" t="s">
        <v>40</v>
      </c>
      <c r="C13" s="60">
        <v>12534</v>
      </c>
      <c r="D13" s="61">
        <v>12503</v>
      </c>
      <c r="E13" s="61">
        <v>12463</v>
      </c>
      <c r="F13" s="61">
        <v>12443</v>
      </c>
      <c r="G13" s="61">
        <v>12429</v>
      </c>
      <c r="H13" s="61">
        <v>12409</v>
      </c>
      <c r="I13" s="61">
        <v>12406</v>
      </c>
      <c r="J13" s="61">
        <v>12459</v>
      </c>
      <c r="K13" s="61">
        <v>12535</v>
      </c>
      <c r="L13" s="62">
        <v>12578</v>
      </c>
      <c r="M13" s="61">
        <v>12600</v>
      </c>
      <c r="N13" s="61">
        <v>12597</v>
      </c>
      <c r="O13" s="61">
        <v>12589</v>
      </c>
      <c r="P13" s="61">
        <v>12569</v>
      </c>
      <c r="Q13" s="61">
        <v>12538</v>
      </c>
      <c r="R13" s="61">
        <v>12530</v>
      </c>
      <c r="S13" s="61">
        <v>12533</v>
      </c>
      <c r="T13" s="61">
        <v>12509</v>
      </c>
      <c r="U13" s="197">
        <v>12512</v>
      </c>
      <c r="V13" s="197">
        <v>12529</v>
      </c>
      <c r="W13" s="197">
        <v>12578</v>
      </c>
      <c r="X13" s="62">
        <v>12628</v>
      </c>
      <c r="Y13" s="197">
        <v>12646</v>
      </c>
      <c r="Z13" s="197">
        <v>12652</v>
      </c>
      <c r="AA13" s="197">
        <v>12646</v>
      </c>
      <c r="AB13" s="197">
        <v>12632</v>
      </c>
      <c r="AC13" s="197">
        <v>12619</v>
      </c>
      <c r="AD13" s="197">
        <v>12601</v>
      </c>
      <c r="AE13" s="197">
        <v>12575</v>
      </c>
      <c r="AF13" s="197">
        <v>12571</v>
      </c>
      <c r="AG13" s="197">
        <v>12570</v>
      </c>
      <c r="AH13" s="197">
        <v>12600</v>
      </c>
      <c r="AI13" s="197">
        <v>12674</v>
      </c>
      <c r="AJ13" s="62">
        <v>12705</v>
      </c>
      <c r="AK13" s="210">
        <v>12743</v>
      </c>
      <c r="AL13" s="210">
        <v>12751</v>
      </c>
      <c r="AM13" s="210">
        <v>12731</v>
      </c>
      <c r="AN13" s="210">
        <v>12712</v>
      </c>
      <c r="AO13" s="210">
        <v>12690</v>
      </c>
      <c r="AP13" s="210">
        <v>12676</v>
      </c>
      <c r="AQ13" s="63">
        <v>12651</v>
      </c>
      <c r="AR13" s="210">
        <v>12652</v>
      </c>
      <c r="AS13" s="210">
        <v>12658</v>
      </c>
      <c r="AT13" s="210">
        <v>12687</v>
      </c>
      <c r="AU13" s="210">
        <v>12751</v>
      </c>
      <c r="AV13" s="106">
        <v>12781</v>
      </c>
      <c r="AW13" s="210">
        <v>12821</v>
      </c>
      <c r="AX13" s="210">
        <v>12833</v>
      </c>
      <c r="AY13" s="210"/>
      <c r="AZ13" s="210"/>
      <c r="BA13" s="210"/>
      <c r="BB13" s="210"/>
      <c r="BC13" s="63"/>
      <c r="BD13" s="210"/>
      <c r="BE13" s="210"/>
      <c r="BF13" s="210"/>
      <c r="BG13" s="210"/>
      <c r="BH13" s="106"/>
      <c r="BI13" s="63">
        <f t="shared" si="0"/>
        <v>55</v>
      </c>
      <c r="BJ13" s="64">
        <f t="shared" si="0"/>
        <v>66</v>
      </c>
      <c r="BK13" s="64">
        <f t="shared" si="0"/>
        <v>75</v>
      </c>
      <c r="BL13" s="64">
        <f t="shared" si="0"/>
        <v>87</v>
      </c>
      <c r="BM13" s="64">
        <f t="shared" si="0"/>
        <v>104</v>
      </c>
      <c r="BN13" s="64">
        <f t="shared" si="0"/>
        <v>100</v>
      </c>
      <c r="BO13" s="64">
        <f t="shared" si="0"/>
        <v>106</v>
      </c>
      <c r="BP13" s="64">
        <f t="shared" si="0"/>
        <v>70</v>
      </c>
      <c r="BQ13" s="64">
        <f t="shared" si="0"/>
        <v>43</v>
      </c>
      <c r="BR13" s="403">
        <f t="shared" si="0"/>
        <v>50</v>
      </c>
      <c r="BS13" s="107">
        <f t="shared" si="1"/>
        <v>46</v>
      </c>
      <c r="BT13" s="64">
        <f t="shared" si="1"/>
        <v>55</v>
      </c>
      <c r="BU13" s="64">
        <f t="shared" si="1"/>
        <v>57</v>
      </c>
      <c r="BV13" s="64">
        <f t="shared" si="1"/>
        <v>63</v>
      </c>
      <c r="BW13" s="64">
        <f t="shared" si="1"/>
        <v>81</v>
      </c>
      <c r="BX13" s="240">
        <f t="shared" si="1"/>
        <v>71</v>
      </c>
      <c r="BY13" s="240">
        <f t="shared" si="1"/>
        <v>42</v>
      </c>
      <c r="BZ13" s="240">
        <f t="shared" si="1"/>
        <v>62</v>
      </c>
      <c r="CA13" s="240">
        <f t="shared" si="1"/>
        <v>58</v>
      </c>
      <c r="CB13" s="240">
        <f t="shared" si="1"/>
        <v>71</v>
      </c>
      <c r="CC13" s="240">
        <f t="shared" si="2"/>
        <v>96</v>
      </c>
      <c r="CD13" s="383">
        <f t="shared" si="2"/>
        <v>77</v>
      </c>
      <c r="CE13" s="212">
        <f t="shared" si="2"/>
        <v>97</v>
      </c>
      <c r="CF13" s="266">
        <f t="shared" si="2"/>
        <v>99</v>
      </c>
      <c r="CG13" s="266">
        <f t="shared" si="2"/>
        <v>85</v>
      </c>
      <c r="CH13" s="266">
        <f t="shared" si="2"/>
        <v>80</v>
      </c>
      <c r="CI13" s="266">
        <f t="shared" si="2"/>
        <v>71</v>
      </c>
      <c r="CJ13" s="266">
        <f t="shared" si="2"/>
        <v>75</v>
      </c>
      <c r="CK13" s="266">
        <f t="shared" si="2"/>
        <v>76</v>
      </c>
      <c r="CL13" s="266">
        <f t="shared" si="2"/>
        <v>81</v>
      </c>
      <c r="CM13" s="266">
        <f t="shared" si="3"/>
        <v>88</v>
      </c>
      <c r="CN13" s="266">
        <f t="shared" si="3"/>
        <v>87</v>
      </c>
      <c r="CO13" s="266">
        <f t="shared" si="3"/>
        <v>77</v>
      </c>
      <c r="CP13" s="383">
        <f t="shared" si="3"/>
        <v>76</v>
      </c>
      <c r="CQ13" s="383">
        <f t="shared" si="3"/>
        <v>78</v>
      </c>
      <c r="CR13" s="383">
        <f t="shared" si="3"/>
        <v>82</v>
      </c>
      <c r="CS13" s="348"/>
      <c r="CT13" s="63">
        <f>IF(ISERROR(GETPIVOTDATA("VALUE",'CRS WK pvt'!$I$2,"DT_FILE",CT$8,"CD_CO",CT$6,"TRIM_CAT",TRIM(B13),"TRIM_LINE",A9))=TRUE,0,GETPIVOTDATA("VALUE",'CRS WK pvt'!$I$2,"DT_FILE",CT$8,"CD_CO",CT$6,"TRIM_CAT",TRIM(B13),"TRIM_LINE",A9))</f>
        <v>12833</v>
      </c>
    </row>
    <row r="14" spans="1:98" s="58" customFormat="1" x14ac:dyDescent="0.3">
      <c r="A14" s="146"/>
      <c r="B14" s="59" t="s">
        <v>41</v>
      </c>
      <c r="C14" s="60">
        <v>9110</v>
      </c>
      <c r="D14" s="61">
        <v>9110</v>
      </c>
      <c r="E14" s="61">
        <v>9092</v>
      </c>
      <c r="F14" s="61">
        <v>9090</v>
      </c>
      <c r="G14" s="61">
        <v>9085</v>
      </c>
      <c r="H14" s="61">
        <v>9089</v>
      </c>
      <c r="I14" s="61">
        <v>9113</v>
      </c>
      <c r="J14" s="61">
        <v>9154</v>
      </c>
      <c r="K14" s="61">
        <v>9216</v>
      </c>
      <c r="L14" s="62">
        <v>9247</v>
      </c>
      <c r="M14" s="61">
        <v>9283</v>
      </c>
      <c r="N14" s="61">
        <v>9289</v>
      </c>
      <c r="O14" s="61">
        <v>9284</v>
      </c>
      <c r="P14" s="61">
        <v>9273</v>
      </c>
      <c r="Q14" s="61">
        <v>9265</v>
      </c>
      <c r="R14" s="61">
        <v>9260</v>
      </c>
      <c r="S14" s="61">
        <v>9274</v>
      </c>
      <c r="T14" s="61">
        <v>9270</v>
      </c>
      <c r="U14" s="197">
        <v>9282</v>
      </c>
      <c r="V14" s="197">
        <v>9306</v>
      </c>
      <c r="W14" s="197">
        <v>9342</v>
      </c>
      <c r="X14" s="62">
        <v>9368</v>
      </c>
      <c r="Y14" s="197">
        <v>9378</v>
      </c>
      <c r="Z14" s="197">
        <v>9377</v>
      </c>
      <c r="AA14" s="197">
        <v>9375</v>
      </c>
      <c r="AB14" s="197">
        <v>9373</v>
      </c>
      <c r="AC14" s="197">
        <v>9377</v>
      </c>
      <c r="AD14" s="197">
        <v>9369</v>
      </c>
      <c r="AE14" s="197">
        <v>9361</v>
      </c>
      <c r="AF14" s="197">
        <v>9366</v>
      </c>
      <c r="AG14" s="197">
        <v>9389</v>
      </c>
      <c r="AH14" s="197">
        <v>9403</v>
      </c>
      <c r="AI14" s="197">
        <v>9439</v>
      </c>
      <c r="AJ14" s="62">
        <v>9460</v>
      </c>
      <c r="AK14" s="210">
        <v>9487</v>
      </c>
      <c r="AL14" s="210">
        <v>9503</v>
      </c>
      <c r="AM14" s="210">
        <v>9503</v>
      </c>
      <c r="AN14" s="210">
        <v>9487</v>
      </c>
      <c r="AO14" s="210">
        <v>9482</v>
      </c>
      <c r="AP14" s="210">
        <v>9469</v>
      </c>
      <c r="AQ14" s="63">
        <v>9452</v>
      </c>
      <c r="AR14" s="210">
        <v>9453</v>
      </c>
      <c r="AS14" s="210">
        <v>9452</v>
      </c>
      <c r="AT14" s="210">
        <v>9478</v>
      </c>
      <c r="AU14" s="210">
        <v>9508</v>
      </c>
      <c r="AV14" s="106">
        <v>9533</v>
      </c>
      <c r="AW14" s="210">
        <v>9553</v>
      </c>
      <c r="AX14" s="210">
        <v>9569</v>
      </c>
      <c r="AY14" s="210"/>
      <c r="AZ14" s="210"/>
      <c r="BA14" s="210"/>
      <c r="BB14" s="210"/>
      <c r="BC14" s="63"/>
      <c r="BD14" s="210"/>
      <c r="BE14" s="210"/>
      <c r="BF14" s="210"/>
      <c r="BG14" s="210"/>
      <c r="BH14" s="106"/>
      <c r="BI14" s="63">
        <f t="shared" si="0"/>
        <v>174</v>
      </c>
      <c r="BJ14" s="64">
        <f t="shared" si="0"/>
        <v>163</v>
      </c>
      <c r="BK14" s="64">
        <f t="shared" si="0"/>
        <v>173</v>
      </c>
      <c r="BL14" s="64">
        <f t="shared" si="0"/>
        <v>170</v>
      </c>
      <c r="BM14" s="64">
        <f t="shared" si="0"/>
        <v>189</v>
      </c>
      <c r="BN14" s="64">
        <f t="shared" si="0"/>
        <v>181</v>
      </c>
      <c r="BO14" s="64">
        <f t="shared" si="0"/>
        <v>169</v>
      </c>
      <c r="BP14" s="64">
        <f t="shared" si="0"/>
        <v>152</v>
      </c>
      <c r="BQ14" s="64">
        <f t="shared" si="0"/>
        <v>126</v>
      </c>
      <c r="BR14" s="403">
        <f t="shared" si="0"/>
        <v>121</v>
      </c>
      <c r="BS14" s="107">
        <f t="shared" si="1"/>
        <v>95</v>
      </c>
      <c r="BT14" s="64">
        <f t="shared" si="1"/>
        <v>88</v>
      </c>
      <c r="BU14" s="64">
        <f t="shared" si="1"/>
        <v>91</v>
      </c>
      <c r="BV14" s="64">
        <f t="shared" si="1"/>
        <v>100</v>
      </c>
      <c r="BW14" s="64">
        <f t="shared" si="1"/>
        <v>112</v>
      </c>
      <c r="BX14" s="240">
        <f t="shared" si="1"/>
        <v>109</v>
      </c>
      <c r="BY14" s="240">
        <f t="shared" si="1"/>
        <v>87</v>
      </c>
      <c r="BZ14" s="240">
        <f t="shared" si="1"/>
        <v>96</v>
      </c>
      <c r="CA14" s="240">
        <f t="shared" si="1"/>
        <v>107</v>
      </c>
      <c r="CB14" s="240">
        <f t="shared" si="1"/>
        <v>97</v>
      </c>
      <c r="CC14" s="240">
        <f t="shared" si="2"/>
        <v>97</v>
      </c>
      <c r="CD14" s="383">
        <f t="shared" si="2"/>
        <v>92</v>
      </c>
      <c r="CE14" s="212">
        <f t="shared" si="2"/>
        <v>109</v>
      </c>
      <c r="CF14" s="266">
        <f t="shared" si="2"/>
        <v>126</v>
      </c>
      <c r="CG14" s="266">
        <f t="shared" si="2"/>
        <v>128</v>
      </c>
      <c r="CH14" s="266">
        <f t="shared" si="2"/>
        <v>114</v>
      </c>
      <c r="CI14" s="266">
        <f t="shared" si="2"/>
        <v>105</v>
      </c>
      <c r="CJ14" s="266">
        <f t="shared" si="2"/>
        <v>100</v>
      </c>
      <c r="CK14" s="266">
        <f t="shared" si="2"/>
        <v>91</v>
      </c>
      <c r="CL14" s="266">
        <f t="shared" si="2"/>
        <v>87</v>
      </c>
      <c r="CM14" s="266">
        <f t="shared" si="3"/>
        <v>63</v>
      </c>
      <c r="CN14" s="266">
        <f t="shared" si="3"/>
        <v>75</v>
      </c>
      <c r="CO14" s="266">
        <f t="shared" si="3"/>
        <v>69</v>
      </c>
      <c r="CP14" s="383">
        <f t="shared" si="3"/>
        <v>73</v>
      </c>
      <c r="CQ14" s="383">
        <f t="shared" si="3"/>
        <v>66</v>
      </c>
      <c r="CR14" s="383">
        <f t="shared" si="3"/>
        <v>66</v>
      </c>
      <c r="CS14" s="348"/>
      <c r="CT14" s="63">
        <f>IF(ISERROR(GETPIVOTDATA("VALUE",'CRS WK pvt'!$I$2,"DT_FILE",CT$8,"CD_CO",CT$6,"TRIM_CAT",TRIM(B14),"TRIM_LINE",A9))=TRUE,0,GETPIVOTDATA("VALUE",'CRS WK pvt'!$I$2,"DT_FILE",CT$8,"CD_CO",CT$6,"TRIM_CAT",TRIM(B14),"TRIM_LINE",A9))</f>
        <v>9569</v>
      </c>
    </row>
    <row r="15" spans="1:98" s="72" customFormat="1" ht="15" thickBot="1" x14ac:dyDescent="0.35">
      <c r="A15" s="147"/>
      <c r="B15" s="66" t="s">
        <v>42</v>
      </c>
      <c r="C15" s="67">
        <f t="shared" ref="C15:V15" si="4">SUM(C10:C14)</f>
        <v>711717</v>
      </c>
      <c r="D15" s="68">
        <f t="shared" si="4"/>
        <v>712068</v>
      </c>
      <c r="E15" s="68">
        <f t="shared" si="4"/>
        <v>711447</v>
      </c>
      <c r="F15" s="68">
        <f t="shared" si="4"/>
        <v>711701</v>
      </c>
      <c r="G15" s="68">
        <f t="shared" si="4"/>
        <v>712258</v>
      </c>
      <c r="H15" s="68">
        <f t="shared" si="4"/>
        <v>710484</v>
      </c>
      <c r="I15" s="68">
        <f t="shared" si="4"/>
        <v>714938</v>
      </c>
      <c r="J15" s="68">
        <f t="shared" si="4"/>
        <v>718016</v>
      </c>
      <c r="K15" s="68">
        <f t="shared" si="4"/>
        <v>721608</v>
      </c>
      <c r="L15" s="69">
        <f t="shared" si="4"/>
        <v>722985</v>
      </c>
      <c r="M15" s="68">
        <f t="shared" si="4"/>
        <v>723509</v>
      </c>
      <c r="N15" s="68">
        <f t="shared" si="4"/>
        <v>723611</v>
      </c>
      <c r="O15" s="68">
        <f t="shared" si="4"/>
        <v>722994</v>
      </c>
      <c r="P15" s="68">
        <f t="shared" si="4"/>
        <v>721852</v>
      </c>
      <c r="Q15" s="68">
        <f t="shared" si="4"/>
        <v>721348</v>
      </c>
      <c r="R15" s="68">
        <f t="shared" si="4"/>
        <v>720766</v>
      </c>
      <c r="S15" s="68">
        <f t="shared" si="4"/>
        <v>719709</v>
      </c>
      <c r="T15" s="68">
        <f t="shared" si="4"/>
        <v>718712</v>
      </c>
      <c r="U15" s="68">
        <f t="shared" si="4"/>
        <v>717020</v>
      </c>
      <c r="V15" s="68">
        <f t="shared" si="4"/>
        <v>720759</v>
      </c>
      <c r="W15" s="68">
        <f>SUM(W10+W11+W12+W13+W14)</f>
        <v>723963</v>
      </c>
      <c r="X15" s="69">
        <f>SUM(X10+X11+X12+X13+X14)</f>
        <v>726699</v>
      </c>
      <c r="Y15" s="198">
        <v>729085</v>
      </c>
      <c r="Z15" s="198">
        <v>730077</v>
      </c>
      <c r="AA15" s="198">
        <v>730471</v>
      </c>
      <c r="AB15" s="198">
        <v>730007</v>
      </c>
      <c r="AC15" s="198">
        <v>729496</v>
      </c>
      <c r="AD15" s="198">
        <v>728588</v>
      </c>
      <c r="AE15" s="198">
        <v>727208</v>
      </c>
      <c r="AF15" s="198">
        <v>726862</v>
      </c>
      <c r="AG15" s="198">
        <v>725651</v>
      </c>
      <c r="AH15" s="198">
        <v>729553</v>
      </c>
      <c r="AI15" s="198">
        <v>733536</v>
      </c>
      <c r="AJ15" s="69">
        <v>736186</v>
      </c>
      <c r="AK15" s="291">
        <v>738592</v>
      </c>
      <c r="AL15" s="291">
        <v>739692</v>
      </c>
      <c r="AM15" s="291">
        <v>739678</v>
      </c>
      <c r="AN15" s="291">
        <v>738752</v>
      </c>
      <c r="AO15" s="291">
        <v>737586</v>
      </c>
      <c r="AP15" s="291">
        <v>736399</v>
      </c>
      <c r="AQ15" s="70">
        <v>734619</v>
      </c>
      <c r="AR15" s="291">
        <v>734150</v>
      </c>
      <c r="AS15" s="291">
        <v>732325</v>
      </c>
      <c r="AT15" s="291">
        <v>735761</v>
      </c>
      <c r="AU15" s="291">
        <v>739526</v>
      </c>
      <c r="AV15" s="308">
        <v>742171</v>
      </c>
      <c r="AW15" s="291">
        <v>743759</v>
      </c>
      <c r="AX15" s="291">
        <v>744762</v>
      </c>
      <c r="AY15" s="291"/>
      <c r="AZ15" s="291"/>
      <c r="BA15" s="291"/>
      <c r="BB15" s="291"/>
      <c r="BC15" s="70"/>
      <c r="BD15" s="291"/>
      <c r="BE15" s="291"/>
      <c r="BF15" s="291"/>
      <c r="BG15" s="291"/>
      <c r="BH15" s="308"/>
      <c r="BI15" s="70">
        <f t="shared" ref="BI15:BM15" si="5">SUM(BI10:BI14)</f>
        <v>11277</v>
      </c>
      <c r="BJ15" s="71">
        <f t="shared" si="5"/>
        <v>9784</v>
      </c>
      <c r="BK15" s="71">
        <f t="shared" si="5"/>
        <v>9901</v>
      </c>
      <c r="BL15" s="71">
        <f t="shared" si="5"/>
        <v>9065</v>
      </c>
      <c r="BM15" s="71">
        <f t="shared" si="5"/>
        <v>7451</v>
      </c>
      <c r="BN15" s="71">
        <f t="shared" ref="BN15:BV15" si="6">SUM(BN10:BN14)</f>
        <v>8228</v>
      </c>
      <c r="BO15" s="71">
        <f t="shared" si="6"/>
        <v>2082</v>
      </c>
      <c r="BP15" s="71">
        <f t="shared" si="6"/>
        <v>2743</v>
      </c>
      <c r="BQ15" s="71">
        <f t="shared" si="6"/>
        <v>2355</v>
      </c>
      <c r="BR15" s="404">
        <f t="shared" si="6"/>
        <v>3714</v>
      </c>
      <c r="BS15" s="427">
        <f t="shared" si="6"/>
        <v>5576</v>
      </c>
      <c r="BT15" s="71">
        <f t="shared" si="6"/>
        <v>6466</v>
      </c>
      <c r="BU15" s="71">
        <f t="shared" si="6"/>
        <v>7477</v>
      </c>
      <c r="BV15" s="71">
        <f t="shared" si="6"/>
        <v>8155</v>
      </c>
      <c r="BW15" s="71">
        <f t="shared" ref="BW15:BX15" si="7">SUM(BW10:BW14)</f>
        <v>8148</v>
      </c>
      <c r="BX15" s="241">
        <f t="shared" si="7"/>
        <v>7822</v>
      </c>
      <c r="BY15" s="241">
        <f t="shared" ref="BY15:BZ15" si="8">SUM(BY10:BY14)</f>
        <v>7499</v>
      </c>
      <c r="BZ15" s="241">
        <f t="shared" si="8"/>
        <v>8150</v>
      </c>
      <c r="CA15" s="241">
        <f t="shared" ref="CA15:CB15" si="9">SUM(CA10:CA14)</f>
        <v>8631</v>
      </c>
      <c r="CB15" s="241">
        <f t="shared" si="9"/>
        <v>8794</v>
      </c>
      <c r="CC15" s="241">
        <f t="shared" ref="CC15:CE15" si="10">SUM(CC10:CC14)</f>
        <v>9573</v>
      </c>
      <c r="CD15" s="384">
        <f t="shared" si="10"/>
        <v>9487</v>
      </c>
      <c r="CE15" s="353">
        <f t="shared" si="10"/>
        <v>9507</v>
      </c>
      <c r="CF15" s="267">
        <f t="shared" ref="CF15" si="11">SUM(CF10:CF14)</f>
        <v>9615</v>
      </c>
      <c r="CG15" s="267">
        <f t="shared" ref="CG15" si="12">SUM(CG10:CG14)</f>
        <v>9207</v>
      </c>
      <c r="CH15" s="267">
        <f t="shared" ref="CH15" si="13">SUM(CH10:CH14)</f>
        <v>8745</v>
      </c>
      <c r="CI15" s="267">
        <f t="shared" ref="CI15" si="14">SUM(CI10:CI14)</f>
        <v>8090</v>
      </c>
      <c r="CJ15" s="267">
        <f t="shared" ref="CJ15" si="15">SUM(CJ10:CJ14)</f>
        <v>7811</v>
      </c>
      <c r="CK15" s="267">
        <f t="shared" ref="CK15" si="16">SUM(CK10:CK14)</f>
        <v>7411</v>
      </c>
      <c r="CL15" s="267">
        <f t="shared" ref="CL15" si="17">SUM(CL10:CL14)</f>
        <v>7288</v>
      </c>
      <c r="CM15" s="267">
        <f t="shared" ref="CM15" si="18">SUM(CM10:CM14)</f>
        <v>6674</v>
      </c>
      <c r="CN15" s="267">
        <f t="shared" ref="CN15" si="19">SUM(CN10:CN14)</f>
        <v>6208</v>
      </c>
      <c r="CO15" s="267">
        <f t="shared" ref="CO15" si="20">SUM(CO10:CO14)</f>
        <v>5990</v>
      </c>
      <c r="CP15" s="384">
        <f t="shared" ref="CP15" si="21">SUM(CP10:CP14)</f>
        <v>5985</v>
      </c>
      <c r="CQ15" s="384">
        <f t="shared" ref="CQ15:CR15" si="22">SUM(CQ10:CQ14)</f>
        <v>5167</v>
      </c>
      <c r="CR15" s="384">
        <f t="shared" si="22"/>
        <v>5070</v>
      </c>
      <c r="CS15" s="349"/>
      <c r="CT15" s="84">
        <f>SUM(CT10:CT14)</f>
        <v>744762</v>
      </c>
    </row>
    <row r="16" spans="1:98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9"/>
      <c r="V16" s="199"/>
      <c r="W16" s="199"/>
      <c r="X16" s="76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76"/>
      <c r="AK16" s="292"/>
      <c r="AL16" s="292"/>
      <c r="AM16" s="292"/>
      <c r="AN16" s="292"/>
      <c r="AO16" s="292"/>
      <c r="AP16" s="292"/>
      <c r="AQ16" s="77"/>
      <c r="AR16" s="292"/>
      <c r="AS16" s="292"/>
      <c r="AT16" s="292"/>
      <c r="AU16" s="292"/>
      <c r="AV16" s="309"/>
      <c r="AW16" s="292"/>
      <c r="AX16" s="292"/>
      <c r="AY16" s="292"/>
      <c r="AZ16" s="292"/>
      <c r="BA16" s="292"/>
      <c r="BB16" s="292"/>
      <c r="BC16" s="77"/>
      <c r="BD16" s="292"/>
      <c r="BE16" s="292"/>
      <c r="BF16" s="292"/>
      <c r="BG16" s="292"/>
      <c r="BH16" s="309"/>
      <c r="BI16" s="77"/>
      <c r="BJ16" s="78"/>
      <c r="BK16" s="78"/>
      <c r="BL16" s="78"/>
      <c r="BM16" s="78"/>
      <c r="BN16" s="78"/>
      <c r="BO16" s="78"/>
      <c r="BP16" s="78"/>
      <c r="BQ16" s="78"/>
      <c r="BR16" s="405"/>
      <c r="BS16" s="428"/>
      <c r="BT16" s="78"/>
      <c r="BU16" s="78"/>
      <c r="BV16" s="78"/>
      <c r="BW16" s="78"/>
      <c r="BX16" s="242"/>
      <c r="BY16" s="242"/>
      <c r="BZ16" s="242"/>
      <c r="CA16" s="268"/>
      <c r="CB16" s="268"/>
      <c r="CC16" s="268"/>
      <c r="CD16" s="385"/>
      <c r="CE16" s="354"/>
      <c r="CF16" s="268"/>
      <c r="CG16" s="268"/>
      <c r="CH16" s="268"/>
      <c r="CI16" s="268"/>
      <c r="CJ16" s="268"/>
      <c r="CK16" s="268"/>
      <c r="CL16" s="268"/>
      <c r="CM16" s="268"/>
      <c r="CN16" s="268"/>
      <c r="CO16" s="268"/>
      <c r="CP16" s="385"/>
      <c r="CQ16" s="385"/>
      <c r="CR16" s="385"/>
      <c r="CS16" s="348"/>
      <c r="CT16" s="77"/>
    </row>
    <row r="17" spans="1:98" s="58" customFormat="1" x14ac:dyDescent="0.3">
      <c r="A17" s="146"/>
      <c r="B17" s="59" t="s">
        <v>37</v>
      </c>
      <c r="C17" s="79">
        <v>106380</v>
      </c>
      <c r="D17" s="80">
        <v>110547</v>
      </c>
      <c r="E17" s="80">
        <v>111188</v>
      </c>
      <c r="F17" s="80">
        <v>102978</v>
      </c>
      <c r="G17" s="80">
        <v>106543</v>
      </c>
      <c r="H17" s="80">
        <v>103064</v>
      </c>
      <c r="I17" s="80">
        <v>100104</v>
      </c>
      <c r="J17" s="80">
        <v>94758</v>
      </c>
      <c r="K17" s="80">
        <v>101192</v>
      </c>
      <c r="L17" s="81">
        <v>101308</v>
      </c>
      <c r="M17" s="80">
        <v>99505</v>
      </c>
      <c r="N17" s="80">
        <v>104473</v>
      </c>
      <c r="O17" s="80">
        <v>111192</v>
      </c>
      <c r="P17" s="80">
        <v>112458</v>
      </c>
      <c r="Q17" s="80">
        <v>109855</v>
      </c>
      <c r="R17" s="80">
        <v>109974</v>
      </c>
      <c r="S17" s="80">
        <v>106469</v>
      </c>
      <c r="T17" s="80">
        <v>104834</v>
      </c>
      <c r="U17" s="200">
        <v>101285</v>
      </c>
      <c r="V17" s="200">
        <v>104211</v>
      </c>
      <c r="W17" s="200">
        <v>106114</v>
      </c>
      <c r="X17" s="81">
        <v>101882</v>
      </c>
      <c r="Y17" s="200">
        <v>99226</v>
      </c>
      <c r="Z17" s="200">
        <v>100242</v>
      </c>
      <c r="AA17" s="200">
        <v>98835</v>
      </c>
      <c r="AB17" s="200">
        <v>103735</v>
      </c>
      <c r="AC17" s="200">
        <v>102006</v>
      </c>
      <c r="AD17" s="200">
        <v>99458</v>
      </c>
      <c r="AE17" s="200">
        <v>96999</v>
      </c>
      <c r="AF17" s="200">
        <v>94222</v>
      </c>
      <c r="AG17" s="200">
        <v>94229</v>
      </c>
      <c r="AH17" s="200">
        <v>101770</v>
      </c>
      <c r="AI17" s="200">
        <v>102650</v>
      </c>
      <c r="AJ17" s="81">
        <v>94295</v>
      </c>
      <c r="AK17" s="293">
        <v>101614</v>
      </c>
      <c r="AL17" s="293">
        <v>98976</v>
      </c>
      <c r="AM17" s="293">
        <v>98860</v>
      </c>
      <c r="AN17" s="293">
        <v>104300</v>
      </c>
      <c r="AO17" s="293">
        <v>99863</v>
      </c>
      <c r="AP17" s="293">
        <v>99451</v>
      </c>
      <c r="AQ17" s="63">
        <v>98349</v>
      </c>
      <c r="AR17" s="293">
        <v>94474</v>
      </c>
      <c r="AS17" s="293">
        <v>96381</v>
      </c>
      <c r="AT17" s="293">
        <v>94660</v>
      </c>
      <c r="AU17" s="293">
        <v>95056</v>
      </c>
      <c r="AV17" s="310">
        <v>95274</v>
      </c>
      <c r="AW17" s="293">
        <v>96272</v>
      </c>
      <c r="AX17" s="293">
        <v>99968</v>
      </c>
      <c r="AY17" s="293"/>
      <c r="AZ17" s="293"/>
      <c r="BA17" s="293"/>
      <c r="BB17" s="293"/>
      <c r="BC17" s="63"/>
      <c r="BD17" s="293"/>
      <c r="BE17" s="293"/>
      <c r="BF17" s="293"/>
      <c r="BG17" s="293"/>
      <c r="BH17" s="310"/>
      <c r="BI17" s="82">
        <f t="shared" ref="BI17:BR21" si="23">O17-C17</f>
        <v>4812</v>
      </c>
      <c r="BJ17" s="83">
        <f t="shared" si="23"/>
        <v>1911</v>
      </c>
      <c r="BK17" s="83">
        <f t="shared" si="23"/>
        <v>-1333</v>
      </c>
      <c r="BL17" s="83">
        <f t="shared" si="23"/>
        <v>6996</v>
      </c>
      <c r="BM17" s="83">
        <f t="shared" si="23"/>
        <v>-74</v>
      </c>
      <c r="BN17" s="83">
        <f t="shared" si="23"/>
        <v>1770</v>
      </c>
      <c r="BO17" s="83">
        <f t="shared" si="23"/>
        <v>1181</v>
      </c>
      <c r="BP17" s="83">
        <f t="shared" si="23"/>
        <v>9453</v>
      </c>
      <c r="BQ17" s="83">
        <f t="shared" si="23"/>
        <v>4922</v>
      </c>
      <c r="BR17" s="406">
        <f t="shared" si="23"/>
        <v>574</v>
      </c>
      <c r="BS17" s="429">
        <f t="shared" ref="BS17:CB21" si="24">Y17-M17</f>
        <v>-279</v>
      </c>
      <c r="BT17" s="83">
        <f t="shared" si="24"/>
        <v>-4231</v>
      </c>
      <c r="BU17" s="83">
        <f t="shared" si="24"/>
        <v>-12357</v>
      </c>
      <c r="BV17" s="83">
        <f t="shared" si="24"/>
        <v>-8723</v>
      </c>
      <c r="BW17" s="83">
        <f t="shared" si="24"/>
        <v>-7849</v>
      </c>
      <c r="BX17" s="243">
        <f t="shared" si="24"/>
        <v>-10516</v>
      </c>
      <c r="BY17" s="243">
        <f t="shared" si="24"/>
        <v>-9470</v>
      </c>
      <c r="BZ17" s="243">
        <f t="shared" si="24"/>
        <v>-10612</v>
      </c>
      <c r="CA17" s="243">
        <f t="shared" si="24"/>
        <v>-7056</v>
      </c>
      <c r="CB17" s="243">
        <f t="shared" si="24"/>
        <v>-2441</v>
      </c>
      <c r="CC17" s="243">
        <f t="shared" ref="CC17:CL21" si="25">AI17-W17</f>
        <v>-3464</v>
      </c>
      <c r="CD17" s="386">
        <f t="shared" si="25"/>
        <v>-7587</v>
      </c>
      <c r="CE17" s="355">
        <f t="shared" si="25"/>
        <v>2388</v>
      </c>
      <c r="CF17" s="269">
        <f t="shared" si="25"/>
        <v>-1266</v>
      </c>
      <c r="CG17" s="269">
        <f t="shared" si="25"/>
        <v>25</v>
      </c>
      <c r="CH17" s="269">
        <f t="shared" si="25"/>
        <v>565</v>
      </c>
      <c r="CI17" s="269">
        <f t="shared" si="25"/>
        <v>-2143</v>
      </c>
      <c r="CJ17" s="269">
        <f t="shared" si="25"/>
        <v>-7</v>
      </c>
      <c r="CK17" s="269">
        <f t="shared" si="25"/>
        <v>1350</v>
      </c>
      <c r="CL17" s="269">
        <f t="shared" si="25"/>
        <v>252</v>
      </c>
      <c r="CM17" s="269">
        <f t="shared" ref="CM17:CR21" si="26">AS17-AG17</f>
        <v>2152</v>
      </c>
      <c r="CN17" s="269">
        <f t="shared" si="26"/>
        <v>-7110</v>
      </c>
      <c r="CO17" s="269">
        <f t="shared" si="26"/>
        <v>-7594</v>
      </c>
      <c r="CP17" s="386">
        <f t="shared" si="26"/>
        <v>979</v>
      </c>
      <c r="CQ17" s="386">
        <f t="shared" si="26"/>
        <v>-5342</v>
      </c>
      <c r="CR17" s="386">
        <f t="shared" si="26"/>
        <v>992</v>
      </c>
      <c r="CS17" s="348"/>
      <c r="CT17" s="63">
        <f>IF(ISERROR(GETPIVOTDATA("VALUE",'CRS WK pvt'!$I$2,"DT_FILE",CT$8,"CD_CO",CT$6,"TRIM_CAT",TRIM(B17),"TRIM_LINE",A16))=TRUE,0,GETPIVOTDATA("VALUE",'CRS WK pvt'!$I$2,"DT_FILE",CT$8,"CD_CO",CT$6,"TRIM_CAT",TRIM(B17),"TRIM_LINE",A16))</f>
        <v>99968</v>
      </c>
    </row>
    <row r="18" spans="1:98" s="58" customFormat="1" x14ac:dyDescent="0.3">
      <c r="A18" s="146"/>
      <c r="B18" s="59" t="s">
        <v>38</v>
      </c>
      <c r="C18" s="79">
        <v>23107</v>
      </c>
      <c r="D18" s="80">
        <v>23430</v>
      </c>
      <c r="E18" s="80">
        <v>24732</v>
      </c>
      <c r="F18" s="80">
        <v>23312</v>
      </c>
      <c r="G18" s="80">
        <v>24061</v>
      </c>
      <c r="H18" s="80">
        <v>23897</v>
      </c>
      <c r="I18" s="80">
        <v>23718</v>
      </c>
      <c r="J18" s="80">
        <v>23068</v>
      </c>
      <c r="K18" s="80">
        <v>24022</v>
      </c>
      <c r="L18" s="81">
        <v>24960</v>
      </c>
      <c r="M18" s="80">
        <v>24005</v>
      </c>
      <c r="N18" s="80">
        <v>22769</v>
      </c>
      <c r="O18" s="80">
        <v>23228</v>
      </c>
      <c r="P18" s="80">
        <v>23409</v>
      </c>
      <c r="Q18" s="80">
        <v>22749</v>
      </c>
      <c r="R18" s="80">
        <v>23424</v>
      </c>
      <c r="S18" s="80">
        <v>25158</v>
      </c>
      <c r="T18" s="80">
        <v>25025</v>
      </c>
      <c r="U18" s="200">
        <v>25104</v>
      </c>
      <c r="V18" s="200">
        <v>25538</v>
      </c>
      <c r="W18" s="200">
        <v>27150</v>
      </c>
      <c r="X18" s="81">
        <v>28145</v>
      </c>
      <c r="Y18" s="200">
        <v>26386</v>
      </c>
      <c r="Z18" s="200">
        <v>26671</v>
      </c>
      <c r="AA18" s="200">
        <v>26430</v>
      </c>
      <c r="AB18" s="200">
        <v>27643</v>
      </c>
      <c r="AC18" s="200">
        <v>26344</v>
      </c>
      <c r="AD18" s="200">
        <v>27208</v>
      </c>
      <c r="AE18" s="200">
        <v>26675</v>
      </c>
      <c r="AF18" s="200">
        <v>26093</v>
      </c>
      <c r="AG18" s="200">
        <v>26031</v>
      </c>
      <c r="AH18" s="200">
        <v>26978</v>
      </c>
      <c r="AI18" s="200">
        <v>26229</v>
      </c>
      <c r="AJ18" s="81">
        <v>24244</v>
      </c>
      <c r="AK18" s="293">
        <v>26061</v>
      </c>
      <c r="AL18" s="293">
        <v>26790</v>
      </c>
      <c r="AM18" s="293">
        <v>27589</v>
      </c>
      <c r="AN18" s="293">
        <v>28253</v>
      </c>
      <c r="AO18" s="293">
        <v>27585</v>
      </c>
      <c r="AP18" s="293">
        <v>27717</v>
      </c>
      <c r="AQ18" s="63">
        <v>27471</v>
      </c>
      <c r="AR18" s="293">
        <v>27360</v>
      </c>
      <c r="AS18" s="293">
        <v>27660</v>
      </c>
      <c r="AT18" s="293">
        <v>27223</v>
      </c>
      <c r="AU18" s="293">
        <v>27983</v>
      </c>
      <c r="AV18" s="310">
        <v>30183</v>
      </c>
      <c r="AW18" s="293">
        <v>31568</v>
      </c>
      <c r="AX18" s="293">
        <v>31994</v>
      </c>
      <c r="AY18" s="293"/>
      <c r="AZ18" s="293"/>
      <c r="BA18" s="293"/>
      <c r="BB18" s="293"/>
      <c r="BC18" s="63"/>
      <c r="BD18" s="293"/>
      <c r="BE18" s="293"/>
      <c r="BF18" s="293"/>
      <c r="BG18" s="293"/>
      <c r="BH18" s="310"/>
      <c r="BI18" s="82">
        <f t="shared" si="23"/>
        <v>121</v>
      </c>
      <c r="BJ18" s="83">
        <f t="shared" si="23"/>
        <v>-21</v>
      </c>
      <c r="BK18" s="83">
        <f t="shared" si="23"/>
        <v>-1983</v>
      </c>
      <c r="BL18" s="83">
        <f t="shared" si="23"/>
        <v>112</v>
      </c>
      <c r="BM18" s="83">
        <f t="shared" si="23"/>
        <v>1097</v>
      </c>
      <c r="BN18" s="83">
        <f t="shared" si="23"/>
        <v>1128</v>
      </c>
      <c r="BO18" s="83">
        <f t="shared" si="23"/>
        <v>1386</v>
      </c>
      <c r="BP18" s="83">
        <f t="shared" si="23"/>
        <v>2470</v>
      </c>
      <c r="BQ18" s="83">
        <f t="shared" si="23"/>
        <v>3128</v>
      </c>
      <c r="BR18" s="406">
        <f t="shared" si="23"/>
        <v>3185</v>
      </c>
      <c r="BS18" s="429">
        <f t="shared" si="24"/>
        <v>2381</v>
      </c>
      <c r="BT18" s="83">
        <f t="shared" si="24"/>
        <v>3902</v>
      </c>
      <c r="BU18" s="83">
        <f t="shared" si="24"/>
        <v>3202</v>
      </c>
      <c r="BV18" s="83">
        <f t="shared" si="24"/>
        <v>4234</v>
      </c>
      <c r="BW18" s="83">
        <f t="shared" si="24"/>
        <v>3595</v>
      </c>
      <c r="BX18" s="243">
        <f t="shared" si="24"/>
        <v>3784</v>
      </c>
      <c r="BY18" s="243">
        <f t="shared" si="24"/>
        <v>1517</v>
      </c>
      <c r="BZ18" s="243">
        <f t="shared" si="24"/>
        <v>1068</v>
      </c>
      <c r="CA18" s="243">
        <f t="shared" si="24"/>
        <v>927</v>
      </c>
      <c r="CB18" s="243">
        <f t="shared" si="24"/>
        <v>1440</v>
      </c>
      <c r="CC18" s="243">
        <f t="shared" si="25"/>
        <v>-921</v>
      </c>
      <c r="CD18" s="386">
        <f t="shared" si="25"/>
        <v>-3901</v>
      </c>
      <c r="CE18" s="355">
        <f t="shared" si="25"/>
        <v>-325</v>
      </c>
      <c r="CF18" s="269">
        <f t="shared" si="25"/>
        <v>119</v>
      </c>
      <c r="CG18" s="269">
        <f t="shared" si="25"/>
        <v>1159</v>
      </c>
      <c r="CH18" s="269">
        <f t="shared" si="25"/>
        <v>610</v>
      </c>
      <c r="CI18" s="269">
        <f t="shared" si="25"/>
        <v>1241</v>
      </c>
      <c r="CJ18" s="269">
        <f t="shared" si="25"/>
        <v>509</v>
      </c>
      <c r="CK18" s="269">
        <f t="shared" si="25"/>
        <v>796</v>
      </c>
      <c r="CL18" s="269">
        <f t="shared" si="25"/>
        <v>1267</v>
      </c>
      <c r="CM18" s="269">
        <f t="shared" si="26"/>
        <v>1629</v>
      </c>
      <c r="CN18" s="269">
        <f t="shared" si="26"/>
        <v>245</v>
      </c>
      <c r="CO18" s="269">
        <f t="shared" si="26"/>
        <v>1754</v>
      </c>
      <c r="CP18" s="386">
        <f t="shared" si="26"/>
        <v>5939</v>
      </c>
      <c r="CQ18" s="386">
        <f t="shared" si="26"/>
        <v>5507</v>
      </c>
      <c r="CR18" s="386">
        <f t="shared" si="26"/>
        <v>5204</v>
      </c>
      <c r="CS18" s="348"/>
      <c r="CT18" s="63">
        <f>IF(ISERROR(GETPIVOTDATA("VALUE",'CRS WK pvt'!$I$2,"DT_FILE",CT$8,"CD_CO",CT$6,"TRIM_CAT",TRIM(B18),"TRIM_LINE",A16))=TRUE,0,GETPIVOTDATA("VALUE",'CRS WK pvt'!$I$2,"DT_FILE",CT$8,"CD_CO",CT$6,"TRIM_CAT",TRIM(B18),"TRIM_LINE",A16))</f>
        <v>31994</v>
      </c>
    </row>
    <row r="19" spans="1:98" s="58" customFormat="1" x14ac:dyDescent="0.3">
      <c r="A19" s="146"/>
      <c r="B19" s="59" t="s">
        <v>39</v>
      </c>
      <c r="C19" s="79">
        <v>6632</v>
      </c>
      <c r="D19" s="80">
        <v>7194</v>
      </c>
      <c r="E19" s="80">
        <v>6516</v>
      </c>
      <c r="F19" s="80">
        <v>5628</v>
      </c>
      <c r="G19" s="80">
        <v>5803</v>
      </c>
      <c r="H19" s="80">
        <v>5601</v>
      </c>
      <c r="I19" s="80">
        <v>5301</v>
      </c>
      <c r="J19" s="80">
        <v>5060</v>
      </c>
      <c r="K19" s="80">
        <v>5830</v>
      </c>
      <c r="L19" s="81">
        <v>6532</v>
      </c>
      <c r="M19" s="80">
        <v>5961</v>
      </c>
      <c r="N19" s="80">
        <v>6669</v>
      </c>
      <c r="O19" s="80">
        <v>7078</v>
      </c>
      <c r="P19" s="80">
        <v>8932</v>
      </c>
      <c r="Q19" s="80">
        <v>8487</v>
      </c>
      <c r="R19" s="80">
        <v>7797</v>
      </c>
      <c r="S19" s="80">
        <v>6879</v>
      </c>
      <c r="T19" s="80">
        <v>6720</v>
      </c>
      <c r="U19" s="200">
        <v>6143</v>
      </c>
      <c r="V19" s="200">
        <v>6495</v>
      </c>
      <c r="W19" s="200">
        <v>7002</v>
      </c>
      <c r="X19" s="81">
        <v>6781</v>
      </c>
      <c r="Y19" s="200">
        <v>7099</v>
      </c>
      <c r="Z19" s="200">
        <v>6996</v>
      </c>
      <c r="AA19" s="200">
        <v>6071</v>
      </c>
      <c r="AB19" s="200">
        <v>6140</v>
      </c>
      <c r="AC19" s="200">
        <v>5894</v>
      </c>
      <c r="AD19" s="200">
        <v>6415</v>
      </c>
      <c r="AE19" s="200">
        <v>6200</v>
      </c>
      <c r="AF19" s="200">
        <v>5668</v>
      </c>
      <c r="AG19" s="200">
        <v>5569</v>
      </c>
      <c r="AH19" s="200">
        <v>7184</v>
      </c>
      <c r="AI19" s="200">
        <v>7458</v>
      </c>
      <c r="AJ19" s="81">
        <v>7490</v>
      </c>
      <c r="AK19" s="293">
        <v>9300</v>
      </c>
      <c r="AL19" s="293">
        <v>8249</v>
      </c>
      <c r="AM19" s="293">
        <v>7671</v>
      </c>
      <c r="AN19" s="293">
        <v>6998</v>
      </c>
      <c r="AO19" s="293">
        <v>6344</v>
      </c>
      <c r="AP19" s="293">
        <v>6765</v>
      </c>
      <c r="AQ19" s="63">
        <v>6403</v>
      </c>
      <c r="AR19" s="293">
        <v>6128</v>
      </c>
      <c r="AS19" s="293">
        <v>6417</v>
      </c>
      <c r="AT19" s="293">
        <v>6105</v>
      </c>
      <c r="AU19" s="293">
        <v>6266</v>
      </c>
      <c r="AV19" s="310">
        <v>6569</v>
      </c>
      <c r="AW19" s="293">
        <v>6696</v>
      </c>
      <c r="AX19" s="293">
        <v>6631</v>
      </c>
      <c r="AY19" s="293"/>
      <c r="AZ19" s="293"/>
      <c r="BA19" s="293"/>
      <c r="BB19" s="293"/>
      <c r="BC19" s="63"/>
      <c r="BD19" s="293"/>
      <c r="BE19" s="293"/>
      <c r="BF19" s="293"/>
      <c r="BG19" s="293"/>
      <c r="BH19" s="310"/>
      <c r="BI19" s="82">
        <f t="shared" si="23"/>
        <v>446</v>
      </c>
      <c r="BJ19" s="83">
        <f t="shared" si="23"/>
        <v>1738</v>
      </c>
      <c r="BK19" s="83">
        <f t="shared" si="23"/>
        <v>1971</v>
      </c>
      <c r="BL19" s="83">
        <f t="shared" si="23"/>
        <v>2169</v>
      </c>
      <c r="BM19" s="83">
        <f t="shared" si="23"/>
        <v>1076</v>
      </c>
      <c r="BN19" s="83">
        <f t="shared" si="23"/>
        <v>1119</v>
      </c>
      <c r="BO19" s="83">
        <f t="shared" si="23"/>
        <v>842</v>
      </c>
      <c r="BP19" s="83">
        <f t="shared" si="23"/>
        <v>1435</v>
      </c>
      <c r="BQ19" s="83">
        <f t="shared" si="23"/>
        <v>1172</v>
      </c>
      <c r="BR19" s="406">
        <f t="shared" si="23"/>
        <v>249</v>
      </c>
      <c r="BS19" s="429">
        <f t="shared" si="24"/>
        <v>1138</v>
      </c>
      <c r="BT19" s="83">
        <f t="shared" si="24"/>
        <v>327</v>
      </c>
      <c r="BU19" s="83">
        <f t="shared" si="24"/>
        <v>-1007</v>
      </c>
      <c r="BV19" s="83">
        <f t="shared" si="24"/>
        <v>-2792</v>
      </c>
      <c r="BW19" s="83">
        <f t="shared" si="24"/>
        <v>-2593</v>
      </c>
      <c r="BX19" s="243">
        <f t="shared" si="24"/>
        <v>-1382</v>
      </c>
      <c r="BY19" s="243">
        <f t="shared" si="24"/>
        <v>-679</v>
      </c>
      <c r="BZ19" s="243">
        <f t="shared" si="24"/>
        <v>-1052</v>
      </c>
      <c r="CA19" s="243">
        <f t="shared" si="24"/>
        <v>-574</v>
      </c>
      <c r="CB19" s="243">
        <f t="shared" si="24"/>
        <v>689</v>
      </c>
      <c r="CC19" s="243">
        <f t="shared" si="25"/>
        <v>456</v>
      </c>
      <c r="CD19" s="386">
        <f t="shared" si="25"/>
        <v>709</v>
      </c>
      <c r="CE19" s="355">
        <f t="shared" si="25"/>
        <v>2201</v>
      </c>
      <c r="CF19" s="269">
        <f t="shared" si="25"/>
        <v>1253</v>
      </c>
      <c r="CG19" s="269">
        <f t="shared" si="25"/>
        <v>1600</v>
      </c>
      <c r="CH19" s="269">
        <f t="shared" si="25"/>
        <v>858</v>
      </c>
      <c r="CI19" s="269">
        <f t="shared" si="25"/>
        <v>450</v>
      </c>
      <c r="CJ19" s="269">
        <f t="shared" si="25"/>
        <v>350</v>
      </c>
      <c r="CK19" s="269">
        <f t="shared" si="25"/>
        <v>203</v>
      </c>
      <c r="CL19" s="269">
        <f t="shared" si="25"/>
        <v>460</v>
      </c>
      <c r="CM19" s="269">
        <f t="shared" si="26"/>
        <v>848</v>
      </c>
      <c r="CN19" s="269">
        <f t="shared" si="26"/>
        <v>-1079</v>
      </c>
      <c r="CO19" s="269">
        <f t="shared" si="26"/>
        <v>-1192</v>
      </c>
      <c r="CP19" s="386">
        <f t="shared" si="26"/>
        <v>-921</v>
      </c>
      <c r="CQ19" s="386">
        <f t="shared" si="26"/>
        <v>-2604</v>
      </c>
      <c r="CR19" s="386">
        <f t="shared" si="26"/>
        <v>-1618</v>
      </c>
      <c r="CS19" s="348"/>
      <c r="CT19" s="63">
        <f>IF(ISERROR(GETPIVOTDATA("VALUE",'CRS WK pvt'!$I$2,"DT_FILE",CT$8,"CD_CO",CT$6,"TRIM_CAT",TRIM(B19),"TRIM_LINE",A16))=TRUE,0,GETPIVOTDATA("VALUE",'CRS WK pvt'!$I$2,"DT_FILE",CT$8,"CD_CO",CT$6,"TRIM_CAT",TRIM(B19),"TRIM_LINE",A16))</f>
        <v>6631</v>
      </c>
    </row>
    <row r="20" spans="1:98" s="58" customFormat="1" x14ac:dyDescent="0.3">
      <c r="A20" s="146"/>
      <c r="B20" s="59" t="s">
        <v>40</v>
      </c>
      <c r="C20" s="79">
        <v>2033</v>
      </c>
      <c r="D20" s="80">
        <v>2174</v>
      </c>
      <c r="E20" s="80">
        <v>2006</v>
      </c>
      <c r="F20" s="80">
        <v>1726</v>
      </c>
      <c r="G20" s="80">
        <v>1790</v>
      </c>
      <c r="H20" s="80">
        <v>1736</v>
      </c>
      <c r="I20" s="80">
        <v>1655</v>
      </c>
      <c r="J20" s="80">
        <v>1652</v>
      </c>
      <c r="K20" s="80">
        <v>1817</v>
      </c>
      <c r="L20" s="81">
        <v>2069</v>
      </c>
      <c r="M20" s="80">
        <v>1722</v>
      </c>
      <c r="N20" s="80">
        <v>1958</v>
      </c>
      <c r="O20" s="80">
        <v>2109</v>
      </c>
      <c r="P20" s="80">
        <v>2951</v>
      </c>
      <c r="Q20" s="80">
        <v>2759</v>
      </c>
      <c r="R20" s="80">
        <v>2536</v>
      </c>
      <c r="S20" s="80">
        <v>2209</v>
      </c>
      <c r="T20" s="80">
        <v>2127</v>
      </c>
      <c r="U20" s="200">
        <v>1987</v>
      </c>
      <c r="V20" s="200">
        <v>2187</v>
      </c>
      <c r="W20" s="200">
        <v>2289</v>
      </c>
      <c r="X20" s="81">
        <v>2294</v>
      </c>
      <c r="Y20" s="200">
        <v>2493</v>
      </c>
      <c r="Z20" s="200">
        <v>2431</v>
      </c>
      <c r="AA20" s="200">
        <v>2029</v>
      </c>
      <c r="AB20" s="200">
        <v>1978</v>
      </c>
      <c r="AC20" s="200">
        <v>1892</v>
      </c>
      <c r="AD20" s="200">
        <v>2081</v>
      </c>
      <c r="AE20" s="200">
        <v>2027</v>
      </c>
      <c r="AF20" s="200">
        <v>1780</v>
      </c>
      <c r="AG20" s="200">
        <v>1682</v>
      </c>
      <c r="AH20" s="200">
        <v>2516</v>
      </c>
      <c r="AI20" s="200">
        <v>2708</v>
      </c>
      <c r="AJ20" s="81">
        <v>2761</v>
      </c>
      <c r="AK20" s="293">
        <v>3660</v>
      </c>
      <c r="AL20" s="293">
        <v>3145</v>
      </c>
      <c r="AM20" s="293">
        <v>2846</v>
      </c>
      <c r="AN20" s="293">
        <v>2441</v>
      </c>
      <c r="AO20" s="293">
        <v>2341</v>
      </c>
      <c r="AP20" s="293">
        <v>2451</v>
      </c>
      <c r="AQ20" s="63">
        <v>2260</v>
      </c>
      <c r="AR20" s="293">
        <v>2180</v>
      </c>
      <c r="AS20" s="293">
        <v>2365</v>
      </c>
      <c r="AT20" s="293">
        <v>2155</v>
      </c>
      <c r="AU20" s="293">
        <v>2280</v>
      </c>
      <c r="AV20" s="310">
        <v>2432</v>
      </c>
      <c r="AW20" s="293">
        <v>2297</v>
      </c>
      <c r="AX20" s="293">
        <v>2283</v>
      </c>
      <c r="AY20" s="293"/>
      <c r="AZ20" s="293"/>
      <c r="BA20" s="293"/>
      <c r="BB20" s="293"/>
      <c r="BC20" s="63"/>
      <c r="BD20" s="293"/>
      <c r="BE20" s="293"/>
      <c r="BF20" s="293"/>
      <c r="BG20" s="293"/>
      <c r="BH20" s="310"/>
      <c r="BI20" s="82">
        <f t="shared" si="23"/>
        <v>76</v>
      </c>
      <c r="BJ20" s="83">
        <f t="shared" si="23"/>
        <v>777</v>
      </c>
      <c r="BK20" s="83">
        <f t="shared" si="23"/>
        <v>753</v>
      </c>
      <c r="BL20" s="83">
        <f t="shared" si="23"/>
        <v>810</v>
      </c>
      <c r="BM20" s="83">
        <f t="shared" si="23"/>
        <v>419</v>
      </c>
      <c r="BN20" s="83">
        <f t="shared" si="23"/>
        <v>391</v>
      </c>
      <c r="BO20" s="83">
        <f t="shared" si="23"/>
        <v>332</v>
      </c>
      <c r="BP20" s="83">
        <f t="shared" si="23"/>
        <v>535</v>
      </c>
      <c r="BQ20" s="83">
        <f t="shared" si="23"/>
        <v>472</v>
      </c>
      <c r="BR20" s="406">
        <f t="shared" si="23"/>
        <v>225</v>
      </c>
      <c r="BS20" s="429">
        <f t="shared" si="24"/>
        <v>771</v>
      </c>
      <c r="BT20" s="83">
        <f t="shared" si="24"/>
        <v>473</v>
      </c>
      <c r="BU20" s="83">
        <f t="shared" si="24"/>
        <v>-80</v>
      </c>
      <c r="BV20" s="83">
        <f t="shared" si="24"/>
        <v>-973</v>
      </c>
      <c r="BW20" s="83">
        <f t="shared" si="24"/>
        <v>-867</v>
      </c>
      <c r="BX20" s="243">
        <f t="shared" si="24"/>
        <v>-455</v>
      </c>
      <c r="BY20" s="243">
        <f t="shared" si="24"/>
        <v>-182</v>
      </c>
      <c r="BZ20" s="243">
        <f t="shared" si="24"/>
        <v>-347</v>
      </c>
      <c r="CA20" s="243">
        <f t="shared" si="24"/>
        <v>-305</v>
      </c>
      <c r="CB20" s="243">
        <f t="shared" si="24"/>
        <v>329</v>
      </c>
      <c r="CC20" s="243">
        <f t="shared" si="25"/>
        <v>419</v>
      </c>
      <c r="CD20" s="386">
        <f t="shared" si="25"/>
        <v>467</v>
      </c>
      <c r="CE20" s="355">
        <f t="shared" si="25"/>
        <v>1167</v>
      </c>
      <c r="CF20" s="269">
        <f t="shared" si="25"/>
        <v>714</v>
      </c>
      <c r="CG20" s="269">
        <f t="shared" si="25"/>
        <v>817</v>
      </c>
      <c r="CH20" s="269">
        <f t="shared" si="25"/>
        <v>463</v>
      </c>
      <c r="CI20" s="269">
        <f t="shared" si="25"/>
        <v>449</v>
      </c>
      <c r="CJ20" s="269">
        <f t="shared" si="25"/>
        <v>370</v>
      </c>
      <c r="CK20" s="269">
        <f t="shared" si="25"/>
        <v>233</v>
      </c>
      <c r="CL20" s="269">
        <f t="shared" si="25"/>
        <v>400</v>
      </c>
      <c r="CM20" s="269">
        <f t="shared" si="26"/>
        <v>683</v>
      </c>
      <c r="CN20" s="269">
        <f t="shared" si="26"/>
        <v>-361</v>
      </c>
      <c r="CO20" s="269">
        <f t="shared" si="26"/>
        <v>-428</v>
      </c>
      <c r="CP20" s="386">
        <f t="shared" si="26"/>
        <v>-329</v>
      </c>
      <c r="CQ20" s="386">
        <f t="shared" si="26"/>
        <v>-1363</v>
      </c>
      <c r="CR20" s="386">
        <f t="shared" si="26"/>
        <v>-862</v>
      </c>
      <c r="CS20" s="348"/>
      <c r="CT20" s="63">
        <f>IF(ISERROR(GETPIVOTDATA("VALUE",'CRS WK pvt'!$I$2,"DT_FILE",CT$8,"CD_CO",CT$6,"TRIM_CAT",TRIM(B20),"TRIM_LINE",A16))=TRUE,0,GETPIVOTDATA("VALUE",'CRS WK pvt'!$I$2,"DT_FILE",CT$8,"CD_CO",CT$6,"TRIM_CAT",TRIM(B20),"TRIM_LINE",A16))</f>
        <v>2283</v>
      </c>
    </row>
    <row r="21" spans="1:98" s="58" customFormat="1" x14ac:dyDescent="0.3">
      <c r="A21" s="146"/>
      <c r="B21" s="59" t="s">
        <v>41</v>
      </c>
      <c r="C21" s="79">
        <v>1811</v>
      </c>
      <c r="D21" s="80">
        <v>1744</v>
      </c>
      <c r="E21" s="80">
        <v>1635</v>
      </c>
      <c r="F21" s="80">
        <v>1405</v>
      </c>
      <c r="G21" s="80">
        <v>1497</v>
      </c>
      <c r="H21" s="80">
        <v>1373</v>
      </c>
      <c r="I21" s="80">
        <v>1378</v>
      </c>
      <c r="J21" s="80">
        <v>1373</v>
      </c>
      <c r="K21" s="80">
        <v>1534</v>
      </c>
      <c r="L21" s="81">
        <v>1742</v>
      </c>
      <c r="M21" s="80">
        <v>1472</v>
      </c>
      <c r="N21" s="80">
        <v>1780</v>
      </c>
      <c r="O21" s="80">
        <v>1768</v>
      </c>
      <c r="P21" s="80">
        <v>2411</v>
      </c>
      <c r="Q21" s="80">
        <v>2409</v>
      </c>
      <c r="R21" s="80">
        <v>2215</v>
      </c>
      <c r="S21" s="80">
        <v>1891</v>
      </c>
      <c r="T21" s="80">
        <v>1980</v>
      </c>
      <c r="U21" s="200">
        <v>1903</v>
      </c>
      <c r="V21" s="200">
        <v>1918</v>
      </c>
      <c r="W21" s="200">
        <v>1969</v>
      </c>
      <c r="X21" s="81">
        <v>1953</v>
      </c>
      <c r="Y21" s="200">
        <v>2173</v>
      </c>
      <c r="Z21" s="200">
        <v>2063</v>
      </c>
      <c r="AA21" s="200">
        <v>1706</v>
      </c>
      <c r="AB21" s="200">
        <v>1628</v>
      </c>
      <c r="AC21" s="200">
        <v>1552</v>
      </c>
      <c r="AD21" s="200">
        <v>1888</v>
      </c>
      <c r="AE21" s="200">
        <v>1842</v>
      </c>
      <c r="AF21" s="200">
        <v>1679</v>
      </c>
      <c r="AG21" s="200">
        <v>1460</v>
      </c>
      <c r="AH21" s="200">
        <v>2210</v>
      </c>
      <c r="AI21" s="200">
        <v>2568</v>
      </c>
      <c r="AJ21" s="81">
        <v>2751</v>
      </c>
      <c r="AK21" s="293">
        <v>3421</v>
      </c>
      <c r="AL21" s="293">
        <v>2990</v>
      </c>
      <c r="AM21" s="293">
        <v>2493</v>
      </c>
      <c r="AN21" s="293">
        <v>2202</v>
      </c>
      <c r="AO21" s="293">
        <v>2105</v>
      </c>
      <c r="AP21" s="293">
        <v>2265</v>
      </c>
      <c r="AQ21" s="63">
        <v>2074</v>
      </c>
      <c r="AR21" s="293">
        <v>2110</v>
      </c>
      <c r="AS21" s="293">
        <v>2206</v>
      </c>
      <c r="AT21" s="293">
        <v>1891</v>
      </c>
      <c r="AU21" s="293">
        <v>2076</v>
      </c>
      <c r="AV21" s="310">
        <v>2260</v>
      </c>
      <c r="AW21" s="293">
        <v>2177</v>
      </c>
      <c r="AX21" s="293">
        <v>1933</v>
      </c>
      <c r="AY21" s="293"/>
      <c r="AZ21" s="293"/>
      <c r="BA21" s="293"/>
      <c r="BB21" s="293"/>
      <c r="BC21" s="63"/>
      <c r="BD21" s="293"/>
      <c r="BE21" s="293"/>
      <c r="BF21" s="293"/>
      <c r="BG21" s="293"/>
      <c r="BH21" s="310"/>
      <c r="BI21" s="82">
        <f t="shared" si="23"/>
        <v>-43</v>
      </c>
      <c r="BJ21" s="83">
        <f t="shared" si="23"/>
        <v>667</v>
      </c>
      <c r="BK21" s="83">
        <f t="shared" si="23"/>
        <v>774</v>
      </c>
      <c r="BL21" s="83">
        <f t="shared" si="23"/>
        <v>810</v>
      </c>
      <c r="BM21" s="83">
        <f t="shared" si="23"/>
        <v>394</v>
      </c>
      <c r="BN21" s="83">
        <f t="shared" si="23"/>
        <v>607</v>
      </c>
      <c r="BO21" s="83">
        <f t="shared" si="23"/>
        <v>525</v>
      </c>
      <c r="BP21" s="83">
        <f t="shared" si="23"/>
        <v>545</v>
      </c>
      <c r="BQ21" s="83">
        <f t="shared" si="23"/>
        <v>435</v>
      </c>
      <c r="BR21" s="406">
        <f t="shared" si="23"/>
        <v>211</v>
      </c>
      <c r="BS21" s="429">
        <f t="shared" si="24"/>
        <v>701</v>
      </c>
      <c r="BT21" s="83">
        <f t="shared" si="24"/>
        <v>283</v>
      </c>
      <c r="BU21" s="83">
        <f t="shared" si="24"/>
        <v>-62</v>
      </c>
      <c r="BV21" s="83">
        <f t="shared" si="24"/>
        <v>-783</v>
      </c>
      <c r="BW21" s="83">
        <f t="shared" si="24"/>
        <v>-857</v>
      </c>
      <c r="BX21" s="243">
        <f t="shared" si="24"/>
        <v>-327</v>
      </c>
      <c r="BY21" s="243">
        <f t="shared" si="24"/>
        <v>-49</v>
      </c>
      <c r="BZ21" s="243">
        <f t="shared" si="24"/>
        <v>-301</v>
      </c>
      <c r="CA21" s="243">
        <f t="shared" si="24"/>
        <v>-443</v>
      </c>
      <c r="CB21" s="243">
        <f t="shared" si="24"/>
        <v>292</v>
      </c>
      <c r="CC21" s="243">
        <f t="shared" si="25"/>
        <v>599</v>
      </c>
      <c r="CD21" s="386">
        <f t="shared" si="25"/>
        <v>798</v>
      </c>
      <c r="CE21" s="355">
        <f t="shared" si="25"/>
        <v>1248</v>
      </c>
      <c r="CF21" s="269">
        <f t="shared" si="25"/>
        <v>927</v>
      </c>
      <c r="CG21" s="269">
        <f t="shared" si="25"/>
        <v>787</v>
      </c>
      <c r="CH21" s="269">
        <f t="shared" si="25"/>
        <v>574</v>
      </c>
      <c r="CI21" s="269">
        <f t="shared" si="25"/>
        <v>553</v>
      </c>
      <c r="CJ21" s="269">
        <f t="shared" si="25"/>
        <v>377</v>
      </c>
      <c r="CK21" s="269">
        <f t="shared" si="25"/>
        <v>232</v>
      </c>
      <c r="CL21" s="269">
        <f t="shared" si="25"/>
        <v>431</v>
      </c>
      <c r="CM21" s="269">
        <f t="shared" si="26"/>
        <v>746</v>
      </c>
      <c r="CN21" s="269">
        <f t="shared" si="26"/>
        <v>-319</v>
      </c>
      <c r="CO21" s="269">
        <f t="shared" si="26"/>
        <v>-492</v>
      </c>
      <c r="CP21" s="386">
        <f t="shared" si="26"/>
        <v>-491</v>
      </c>
      <c r="CQ21" s="386">
        <f t="shared" si="26"/>
        <v>-1244</v>
      </c>
      <c r="CR21" s="386">
        <f t="shared" si="26"/>
        <v>-1057</v>
      </c>
      <c r="CS21" s="348"/>
      <c r="CT21" s="63">
        <f>IF(ISERROR(GETPIVOTDATA("VALUE",'CRS WK pvt'!$I$2,"DT_FILE",CT$8,"CD_CO",CT$6,"TRIM_CAT",TRIM(B21),"TRIM_LINE",A16))=TRUE,0,GETPIVOTDATA("VALUE",'CRS WK pvt'!$I$2,"DT_FILE",CT$8,"CD_CO",CT$6,"TRIM_CAT",TRIM(B21),"TRIM_LINE",A16))</f>
        <v>1933</v>
      </c>
    </row>
    <row r="22" spans="1:98" s="72" customFormat="1" x14ac:dyDescent="0.3">
      <c r="A22" s="148"/>
      <c r="B22" s="59" t="s">
        <v>42</v>
      </c>
      <c r="C22" s="136">
        <f t="shared" ref="C22:V22" si="27">SUM(C17:C21)</f>
        <v>139963</v>
      </c>
      <c r="D22" s="137">
        <f t="shared" si="27"/>
        <v>145089</v>
      </c>
      <c r="E22" s="137">
        <f t="shared" si="27"/>
        <v>146077</v>
      </c>
      <c r="F22" s="137">
        <f t="shared" si="27"/>
        <v>135049</v>
      </c>
      <c r="G22" s="137">
        <f t="shared" si="27"/>
        <v>139694</v>
      </c>
      <c r="H22" s="137">
        <f t="shared" si="27"/>
        <v>135671</v>
      </c>
      <c r="I22" s="137">
        <f t="shared" si="27"/>
        <v>132156</v>
      </c>
      <c r="J22" s="137">
        <f t="shared" si="27"/>
        <v>125911</v>
      </c>
      <c r="K22" s="137">
        <f t="shared" si="27"/>
        <v>134395</v>
      </c>
      <c r="L22" s="138">
        <f t="shared" si="27"/>
        <v>136611</v>
      </c>
      <c r="M22" s="137">
        <f t="shared" si="27"/>
        <v>132665</v>
      </c>
      <c r="N22" s="137">
        <f t="shared" si="27"/>
        <v>137649</v>
      </c>
      <c r="O22" s="137">
        <f t="shared" si="27"/>
        <v>145375</v>
      </c>
      <c r="P22" s="137">
        <f t="shared" si="27"/>
        <v>150161</v>
      </c>
      <c r="Q22" s="137">
        <f t="shared" si="27"/>
        <v>146259</v>
      </c>
      <c r="R22" s="137">
        <f t="shared" si="27"/>
        <v>145946</v>
      </c>
      <c r="S22" s="137">
        <f t="shared" si="27"/>
        <v>142606</v>
      </c>
      <c r="T22" s="137">
        <f t="shared" si="27"/>
        <v>140686</v>
      </c>
      <c r="U22" s="137">
        <f t="shared" si="27"/>
        <v>136422</v>
      </c>
      <c r="V22" s="137">
        <f t="shared" si="27"/>
        <v>140349</v>
      </c>
      <c r="W22" s="137">
        <f>SUM(W17+W18+W19+W20+W21)</f>
        <v>144524</v>
      </c>
      <c r="X22" s="138">
        <f>SUM(X17+X18+X19+X20+X21)</f>
        <v>141055</v>
      </c>
      <c r="Y22" s="201">
        <v>137377</v>
      </c>
      <c r="Z22" s="201">
        <v>138403</v>
      </c>
      <c r="AA22" s="201">
        <v>135071</v>
      </c>
      <c r="AB22" s="201">
        <v>141124</v>
      </c>
      <c r="AC22" s="201">
        <v>137688</v>
      </c>
      <c r="AD22" s="201">
        <v>137050</v>
      </c>
      <c r="AE22" s="201">
        <v>133743</v>
      </c>
      <c r="AF22" s="201">
        <v>129442</v>
      </c>
      <c r="AG22" s="201">
        <v>128971</v>
      </c>
      <c r="AH22" s="201">
        <v>140658</v>
      </c>
      <c r="AI22" s="201">
        <v>141613</v>
      </c>
      <c r="AJ22" s="138">
        <v>131541</v>
      </c>
      <c r="AK22" s="294">
        <v>144056</v>
      </c>
      <c r="AL22" s="294">
        <v>140150</v>
      </c>
      <c r="AM22" s="294">
        <v>139459</v>
      </c>
      <c r="AN22" s="294">
        <v>144194</v>
      </c>
      <c r="AO22" s="294">
        <v>138238</v>
      </c>
      <c r="AP22" s="294">
        <v>138649</v>
      </c>
      <c r="AQ22" s="84">
        <v>136557</v>
      </c>
      <c r="AR22" s="294">
        <v>132252</v>
      </c>
      <c r="AS22" s="294">
        <v>135029</v>
      </c>
      <c r="AT22" s="294">
        <v>132034</v>
      </c>
      <c r="AU22" s="294">
        <v>133661</v>
      </c>
      <c r="AV22" s="311">
        <v>136718</v>
      </c>
      <c r="AW22" s="294">
        <v>139010</v>
      </c>
      <c r="AX22" s="294">
        <v>142809</v>
      </c>
      <c r="AY22" s="294"/>
      <c r="AZ22" s="294"/>
      <c r="BA22" s="294"/>
      <c r="BB22" s="294"/>
      <c r="BC22" s="84"/>
      <c r="BD22" s="294"/>
      <c r="BE22" s="294"/>
      <c r="BF22" s="294"/>
      <c r="BG22" s="294"/>
      <c r="BH22" s="311"/>
      <c r="BI22" s="84">
        <f t="shared" ref="BI22:BM22" si="28">SUM(BI17:BI21)</f>
        <v>5412</v>
      </c>
      <c r="BJ22" s="139">
        <f t="shared" si="28"/>
        <v>5072</v>
      </c>
      <c r="BK22" s="139">
        <f t="shared" si="28"/>
        <v>182</v>
      </c>
      <c r="BL22" s="139">
        <f t="shared" si="28"/>
        <v>10897</v>
      </c>
      <c r="BM22" s="139">
        <f t="shared" si="28"/>
        <v>2912</v>
      </c>
      <c r="BN22" s="139">
        <f t="shared" ref="BN22:BV22" si="29">SUM(BN17:BN21)</f>
        <v>5015</v>
      </c>
      <c r="BO22" s="139">
        <f t="shared" si="29"/>
        <v>4266</v>
      </c>
      <c r="BP22" s="139">
        <f t="shared" si="29"/>
        <v>14438</v>
      </c>
      <c r="BQ22" s="139">
        <f t="shared" si="29"/>
        <v>10129</v>
      </c>
      <c r="BR22" s="407">
        <f t="shared" si="29"/>
        <v>4444</v>
      </c>
      <c r="BS22" s="430">
        <f t="shared" si="29"/>
        <v>4712</v>
      </c>
      <c r="BT22" s="139">
        <f t="shared" si="29"/>
        <v>754</v>
      </c>
      <c r="BU22" s="139">
        <f t="shared" si="29"/>
        <v>-10304</v>
      </c>
      <c r="BV22" s="139">
        <f t="shared" si="29"/>
        <v>-9037</v>
      </c>
      <c r="BW22" s="139">
        <f t="shared" ref="BW22:BX22" si="30">SUM(BW17:BW21)</f>
        <v>-8571</v>
      </c>
      <c r="BX22" s="244">
        <f t="shared" si="30"/>
        <v>-8896</v>
      </c>
      <c r="BY22" s="244">
        <f t="shared" ref="BY22:BZ22" si="31">SUM(BY17:BY21)</f>
        <v>-8863</v>
      </c>
      <c r="BZ22" s="244">
        <f t="shared" si="31"/>
        <v>-11244</v>
      </c>
      <c r="CA22" s="244">
        <f t="shared" ref="CA22:CB22" si="32">SUM(CA17:CA21)</f>
        <v>-7451</v>
      </c>
      <c r="CB22" s="244">
        <f t="shared" si="32"/>
        <v>309</v>
      </c>
      <c r="CC22" s="244">
        <f t="shared" ref="CC22:CE22" si="33">SUM(CC17:CC21)</f>
        <v>-2911</v>
      </c>
      <c r="CD22" s="387">
        <f t="shared" si="33"/>
        <v>-9514</v>
      </c>
      <c r="CE22" s="356">
        <f t="shared" si="33"/>
        <v>6679</v>
      </c>
      <c r="CF22" s="270">
        <f t="shared" ref="CF22" si="34">SUM(CF17:CF21)</f>
        <v>1747</v>
      </c>
      <c r="CG22" s="270">
        <f t="shared" ref="CG22" si="35">SUM(CG17:CG21)</f>
        <v>4388</v>
      </c>
      <c r="CH22" s="270">
        <f t="shared" ref="CH22" si="36">SUM(CH17:CH21)</f>
        <v>3070</v>
      </c>
      <c r="CI22" s="270">
        <f t="shared" ref="CI22" si="37">SUM(CI17:CI21)</f>
        <v>550</v>
      </c>
      <c r="CJ22" s="270">
        <f t="shared" ref="CJ22" si="38">SUM(CJ17:CJ21)</f>
        <v>1599</v>
      </c>
      <c r="CK22" s="270">
        <f t="shared" ref="CK22" si="39">SUM(CK17:CK21)</f>
        <v>2814</v>
      </c>
      <c r="CL22" s="270">
        <f t="shared" ref="CL22" si="40">SUM(CL17:CL21)</f>
        <v>2810</v>
      </c>
      <c r="CM22" s="270">
        <f t="shared" ref="CM22" si="41">SUM(CM17:CM21)</f>
        <v>6058</v>
      </c>
      <c r="CN22" s="270">
        <f t="shared" ref="CN22" si="42">SUM(CN17:CN21)</f>
        <v>-8624</v>
      </c>
      <c r="CO22" s="270">
        <f t="shared" ref="CO22" si="43">SUM(CO17:CO21)</f>
        <v>-7952</v>
      </c>
      <c r="CP22" s="387">
        <f t="shared" ref="CP22" si="44">SUM(CP17:CP21)</f>
        <v>5177</v>
      </c>
      <c r="CQ22" s="387">
        <f t="shared" ref="CQ22:CR22" si="45">SUM(CQ17:CQ21)</f>
        <v>-5046</v>
      </c>
      <c r="CR22" s="387">
        <f t="shared" si="45"/>
        <v>2659</v>
      </c>
      <c r="CS22" s="349"/>
      <c r="CT22" s="84">
        <f>SUM(CT17:CT21)</f>
        <v>142809</v>
      </c>
    </row>
    <row r="23" spans="1:98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202"/>
      <c r="V23" s="202"/>
      <c r="W23" s="202"/>
      <c r="X23" s="88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88"/>
      <c r="AK23" s="295"/>
      <c r="AL23" s="295"/>
      <c r="AM23" s="295"/>
      <c r="AN23" s="295"/>
      <c r="AO23" s="295"/>
      <c r="AP23" s="295"/>
      <c r="AQ23" s="89"/>
      <c r="AR23" s="295"/>
      <c r="AS23" s="295"/>
      <c r="AT23" s="295"/>
      <c r="AU23" s="295"/>
      <c r="AV23" s="312"/>
      <c r="AW23" s="295"/>
      <c r="AX23" s="295"/>
      <c r="AY23" s="295"/>
      <c r="AZ23" s="295"/>
      <c r="BA23" s="295"/>
      <c r="BB23" s="295"/>
      <c r="BC23" s="89"/>
      <c r="BD23" s="295"/>
      <c r="BE23" s="295"/>
      <c r="BF23" s="295"/>
      <c r="BG23" s="295"/>
      <c r="BH23" s="312"/>
      <c r="BI23" s="89"/>
      <c r="BJ23" s="90"/>
      <c r="BK23" s="90"/>
      <c r="BL23" s="90"/>
      <c r="BM23" s="90"/>
      <c r="BN23" s="90"/>
      <c r="BO23" s="90"/>
      <c r="BP23" s="90"/>
      <c r="BQ23" s="90"/>
      <c r="BR23" s="408"/>
      <c r="BS23" s="431"/>
      <c r="BT23" s="90"/>
      <c r="BU23" s="90"/>
      <c r="BV23" s="90"/>
      <c r="BW23" s="90"/>
      <c r="BX23" s="245"/>
      <c r="BY23" s="245"/>
      <c r="BZ23" s="245"/>
      <c r="CA23" s="271"/>
      <c r="CB23" s="271"/>
      <c r="CC23" s="271"/>
      <c r="CD23" s="388"/>
      <c r="CE23" s="357"/>
      <c r="CF23" s="271"/>
      <c r="CG23" s="271"/>
      <c r="CH23" s="271"/>
      <c r="CI23" s="271"/>
      <c r="CJ23" s="271"/>
      <c r="CK23" s="271"/>
      <c r="CL23" s="271"/>
      <c r="CM23" s="271"/>
      <c r="CN23" s="271"/>
      <c r="CO23" s="271"/>
      <c r="CP23" s="388"/>
      <c r="CQ23" s="388"/>
      <c r="CR23" s="388"/>
      <c r="CS23" s="348"/>
      <c r="CT23" s="89"/>
    </row>
    <row r="24" spans="1:98" s="58" customFormat="1" x14ac:dyDescent="0.3">
      <c r="A24" s="144"/>
      <c r="B24" s="59" t="s">
        <v>37</v>
      </c>
      <c r="C24" s="79">
        <v>43997</v>
      </c>
      <c r="D24" s="80">
        <v>44421</v>
      </c>
      <c r="E24" s="80">
        <v>40863</v>
      </c>
      <c r="F24" s="80">
        <v>32940</v>
      </c>
      <c r="G24" s="80">
        <v>38740</v>
      </c>
      <c r="H24" s="80">
        <v>33304</v>
      </c>
      <c r="I24" s="80">
        <v>36052</v>
      </c>
      <c r="J24" s="80">
        <v>33576</v>
      </c>
      <c r="K24" s="80">
        <v>40142</v>
      </c>
      <c r="L24" s="81">
        <v>40216</v>
      </c>
      <c r="M24" s="80">
        <v>41401</v>
      </c>
      <c r="N24" s="80">
        <v>43945</v>
      </c>
      <c r="O24" s="80">
        <v>47151</v>
      </c>
      <c r="P24" s="80">
        <v>39422</v>
      </c>
      <c r="Q24" s="80">
        <v>32598</v>
      </c>
      <c r="R24" s="80">
        <v>33808</v>
      </c>
      <c r="S24" s="80">
        <v>30081</v>
      </c>
      <c r="T24" s="80">
        <v>31675</v>
      </c>
      <c r="U24" s="200">
        <v>30820</v>
      </c>
      <c r="V24" s="200">
        <v>33955</v>
      </c>
      <c r="W24" s="200">
        <v>36009</v>
      </c>
      <c r="X24" s="81">
        <v>34441</v>
      </c>
      <c r="Y24" s="200">
        <v>36349</v>
      </c>
      <c r="Z24" s="200">
        <v>38989</v>
      </c>
      <c r="AA24" s="200">
        <v>38068</v>
      </c>
      <c r="AB24" s="200">
        <v>36994</v>
      </c>
      <c r="AC24" s="200">
        <v>35011</v>
      </c>
      <c r="AD24" s="200">
        <v>33507</v>
      </c>
      <c r="AE24" s="200">
        <v>34153</v>
      </c>
      <c r="AF24" s="200">
        <v>33324</v>
      </c>
      <c r="AG24" s="200">
        <v>34311</v>
      </c>
      <c r="AH24" s="200">
        <v>39186</v>
      </c>
      <c r="AI24" s="200">
        <v>40027</v>
      </c>
      <c r="AJ24" s="81">
        <v>36416</v>
      </c>
      <c r="AK24" s="293">
        <v>46234</v>
      </c>
      <c r="AL24" s="293">
        <v>41391</v>
      </c>
      <c r="AM24" s="293">
        <v>40277</v>
      </c>
      <c r="AN24" s="293">
        <v>39690</v>
      </c>
      <c r="AO24" s="293">
        <v>34916</v>
      </c>
      <c r="AP24" s="293">
        <v>34538</v>
      </c>
      <c r="AQ24" s="63">
        <v>35618</v>
      </c>
      <c r="AR24" s="293">
        <v>32844</v>
      </c>
      <c r="AS24" s="293">
        <v>35291</v>
      </c>
      <c r="AT24" s="293">
        <v>35543</v>
      </c>
      <c r="AU24" s="293">
        <v>36801</v>
      </c>
      <c r="AV24" s="310">
        <v>36093</v>
      </c>
      <c r="AW24" s="293">
        <v>41049</v>
      </c>
      <c r="AX24" s="293">
        <v>41635</v>
      </c>
      <c r="AY24" s="293"/>
      <c r="AZ24" s="293"/>
      <c r="BA24" s="293"/>
      <c r="BB24" s="293"/>
      <c r="BC24" s="63"/>
      <c r="BD24" s="293"/>
      <c r="BE24" s="293"/>
      <c r="BF24" s="293"/>
      <c r="BG24" s="293"/>
      <c r="BH24" s="310"/>
      <c r="BI24" s="82">
        <f t="shared" ref="BI24:BR28" si="46">O24-C24</f>
        <v>3154</v>
      </c>
      <c r="BJ24" s="83">
        <f t="shared" si="46"/>
        <v>-4999</v>
      </c>
      <c r="BK24" s="83">
        <f t="shared" si="46"/>
        <v>-8265</v>
      </c>
      <c r="BL24" s="83">
        <f t="shared" si="46"/>
        <v>868</v>
      </c>
      <c r="BM24" s="83">
        <f t="shared" si="46"/>
        <v>-8659</v>
      </c>
      <c r="BN24" s="83">
        <f t="shared" si="46"/>
        <v>-1629</v>
      </c>
      <c r="BO24" s="83">
        <f t="shared" si="46"/>
        <v>-5232</v>
      </c>
      <c r="BP24" s="83">
        <f t="shared" si="46"/>
        <v>379</v>
      </c>
      <c r="BQ24" s="83">
        <f t="shared" si="46"/>
        <v>-4133</v>
      </c>
      <c r="BR24" s="406">
        <f t="shared" si="46"/>
        <v>-5775</v>
      </c>
      <c r="BS24" s="429">
        <f t="shared" ref="BS24:CB28" si="47">Y24-M24</f>
        <v>-5052</v>
      </c>
      <c r="BT24" s="83">
        <f t="shared" si="47"/>
        <v>-4956</v>
      </c>
      <c r="BU24" s="83">
        <f t="shared" si="47"/>
        <v>-9083</v>
      </c>
      <c r="BV24" s="83">
        <f t="shared" si="47"/>
        <v>-2428</v>
      </c>
      <c r="BW24" s="83">
        <f t="shared" si="47"/>
        <v>2413</v>
      </c>
      <c r="BX24" s="243">
        <f t="shared" si="47"/>
        <v>-301</v>
      </c>
      <c r="BY24" s="243">
        <f t="shared" si="47"/>
        <v>4072</v>
      </c>
      <c r="BZ24" s="243">
        <f t="shared" si="47"/>
        <v>1649</v>
      </c>
      <c r="CA24" s="243">
        <f t="shared" si="47"/>
        <v>3491</v>
      </c>
      <c r="CB24" s="243">
        <f t="shared" si="47"/>
        <v>5231</v>
      </c>
      <c r="CC24" s="243">
        <f t="shared" ref="CC24:CL28" si="48">AI24-W24</f>
        <v>4018</v>
      </c>
      <c r="CD24" s="386">
        <f t="shared" si="48"/>
        <v>1975</v>
      </c>
      <c r="CE24" s="355">
        <f t="shared" si="48"/>
        <v>9885</v>
      </c>
      <c r="CF24" s="269">
        <f t="shared" si="48"/>
        <v>2402</v>
      </c>
      <c r="CG24" s="269">
        <f t="shared" si="48"/>
        <v>2209</v>
      </c>
      <c r="CH24" s="269">
        <f t="shared" si="48"/>
        <v>2696</v>
      </c>
      <c r="CI24" s="269">
        <f t="shared" si="48"/>
        <v>-95</v>
      </c>
      <c r="CJ24" s="269">
        <f t="shared" si="48"/>
        <v>1031</v>
      </c>
      <c r="CK24" s="269">
        <f t="shared" si="48"/>
        <v>1465</v>
      </c>
      <c r="CL24" s="269">
        <f t="shared" si="48"/>
        <v>-480</v>
      </c>
      <c r="CM24" s="269">
        <f t="shared" ref="CM24:CR28" si="49">AS24-AG24</f>
        <v>980</v>
      </c>
      <c r="CN24" s="269">
        <f t="shared" si="49"/>
        <v>-3643</v>
      </c>
      <c r="CO24" s="269">
        <f t="shared" si="49"/>
        <v>-3226</v>
      </c>
      <c r="CP24" s="386">
        <f t="shared" si="49"/>
        <v>-323</v>
      </c>
      <c r="CQ24" s="386">
        <f t="shared" si="49"/>
        <v>-5185</v>
      </c>
      <c r="CR24" s="386">
        <f t="shared" si="49"/>
        <v>244</v>
      </c>
      <c r="CS24" s="348"/>
      <c r="CT24" s="63">
        <f>IF(ISERROR(GETPIVOTDATA("VALUE",'CRS WK pvt'!$I$2,"DT_FILE",CT$8,"CD_CO",CT$6,"TRIM_CAT",TRIM(B24),"TRIM_LINE",A23))=TRUE,0,GETPIVOTDATA("VALUE",'CRS WK pvt'!$I$2,"DT_FILE",CT$8,"CD_CO",CT$6,"TRIM_CAT",TRIM(B24),"TRIM_LINE",A23))</f>
        <v>41635</v>
      </c>
    </row>
    <row r="25" spans="1:98" s="58" customFormat="1" x14ac:dyDescent="0.3">
      <c r="A25" s="144"/>
      <c r="B25" s="59" t="s">
        <v>38</v>
      </c>
      <c r="C25" s="79">
        <v>5308</v>
      </c>
      <c r="D25" s="80">
        <v>5241</v>
      </c>
      <c r="E25" s="80">
        <v>5983</v>
      </c>
      <c r="F25" s="80">
        <v>4415</v>
      </c>
      <c r="G25" s="80">
        <v>4455</v>
      </c>
      <c r="H25" s="80">
        <v>3611</v>
      </c>
      <c r="I25" s="80">
        <v>3952</v>
      </c>
      <c r="J25" s="80">
        <v>3663</v>
      </c>
      <c r="K25" s="80">
        <v>4425</v>
      </c>
      <c r="L25" s="81">
        <v>4959</v>
      </c>
      <c r="M25" s="80">
        <v>4990</v>
      </c>
      <c r="N25" s="80">
        <v>4381</v>
      </c>
      <c r="O25" s="80">
        <v>5018</v>
      </c>
      <c r="P25" s="80">
        <v>4399</v>
      </c>
      <c r="Q25" s="80">
        <v>3631</v>
      </c>
      <c r="R25" s="80">
        <v>4657</v>
      </c>
      <c r="S25" s="80">
        <v>3658</v>
      </c>
      <c r="T25" s="80">
        <v>3669</v>
      </c>
      <c r="U25" s="200">
        <v>3487</v>
      </c>
      <c r="V25" s="200">
        <v>3738</v>
      </c>
      <c r="W25" s="200">
        <v>4417</v>
      </c>
      <c r="X25" s="81">
        <v>4978</v>
      </c>
      <c r="Y25" s="200">
        <v>4591</v>
      </c>
      <c r="Z25" s="200">
        <v>5482</v>
      </c>
      <c r="AA25" s="200">
        <v>5335</v>
      </c>
      <c r="AB25" s="200">
        <v>5571</v>
      </c>
      <c r="AC25" s="200">
        <v>4719</v>
      </c>
      <c r="AD25" s="200">
        <v>5428</v>
      </c>
      <c r="AE25" s="200">
        <v>4465</v>
      </c>
      <c r="AF25" s="200">
        <v>4310</v>
      </c>
      <c r="AG25" s="200">
        <v>4361</v>
      </c>
      <c r="AH25" s="200">
        <v>5015</v>
      </c>
      <c r="AI25" s="200">
        <v>5069</v>
      </c>
      <c r="AJ25" s="81">
        <v>4848</v>
      </c>
      <c r="AK25" s="293">
        <v>6407</v>
      </c>
      <c r="AL25" s="293">
        <v>6060</v>
      </c>
      <c r="AM25" s="293">
        <v>6287</v>
      </c>
      <c r="AN25" s="293">
        <v>5400</v>
      </c>
      <c r="AO25" s="293">
        <v>4851</v>
      </c>
      <c r="AP25" s="293">
        <v>4761</v>
      </c>
      <c r="AQ25" s="63">
        <v>4783</v>
      </c>
      <c r="AR25" s="293">
        <v>4494</v>
      </c>
      <c r="AS25" s="293">
        <v>4820</v>
      </c>
      <c r="AT25" s="293">
        <v>4570</v>
      </c>
      <c r="AU25" s="293">
        <v>4902</v>
      </c>
      <c r="AV25" s="310">
        <v>5920</v>
      </c>
      <c r="AW25" s="293">
        <v>7284</v>
      </c>
      <c r="AX25" s="293">
        <v>6469</v>
      </c>
      <c r="AY25" s="293"/>
      <c r="AZ25" s="293"/>
      <c r="BA25" s="293"/>
      <c r="BB25" s="293"/>
      <c r="BC25" s="63"/>
      <c r="BD25" s="293"/>
      <c r="BE25" s="293"/>
      <c r="BF25" s="293"/>
      <c r="BG25" s="293"/>
      <c r="BH25" s="310"/>
      <c r="BI25" s="82">
        <f t="shared" si="46"/>
        <v>-290</v>
      </c>
      <c r="BJ25" s="83">
        <f t="shared" si="46"/>
        <v>-842</v>
      </c>
      <c r="BK25" s="83">
        <f t="shared" si="46"/>
        <v>-2352</v>
      </c>
      <c r="BL25" s="83">
        <f t="shared" si="46"/>
        <v>242</v>
      </c>
      <c r="BM25" s="83">
        <f t="shared" si="46"/>
        <v>-797</v>
      </c>
      <c r="BN25" s="83">
        <f t="shared" si="46"/>
        <v>58</v>
      </c>
      <c r="BO25" s="83">
        <f t="shared" si="46"/>
        <v>-465</v>
      </c>
      <c r="BP25" s="83">
        <f t="shared" si="46"/>
        <v>75</v>
      </c>
      <c r="BQ25" s="83">
        <f t="shared" si="46"/>
        <v>-8</v>
      </c>
      <c r="BR25" s="406">
        <f t="shared" si="46"/>
        <v>19</v>
      </c>
      <c r="BS25" s="429">
        <f t="shared" si="47"/>
        <v>-399</v>
      </c>
      <c r="BT25" s="83">
        <f t="shared" si="47"/>
        <v>1101</v>
      </c>
      <c r="BU25" s="83">
        <f t="shared" si="47"/>
        <v>317</v>
      </c>
      <c r="BV25" s="83">
        <f t="shared" si="47"/>
        <v>1172</v>
      </c>
      <c r="BW25" s="83">
        <f t="shared" si="47"/>
        <v>1088</v>
      </c>
      <c r="BX25" s="243">
        <f t="shared" si="47"/>
        <v>771</v>
      </c>
      <c r="BY25" s="243">
        <f t="shared" si="47"/>
        <v>807</v>
      </c>
      <c r="BZ25" s="243">
        <f t="shared" si="47"/>
        <v>641</v>
      </c>
      <c r="CA25" s="243">
        <f t="shared" si="47"/>
        <v>874</v>
      </c>
      <c r="CB25" s="243">
        <f t="shared" si="47"/>
        <v>1277</v>
      </c>
      <c r="CC25" s="243">
        <f t="shared" si="48"/>
        <v>652</v>
      </c>
      <c r="CD25" s="386">
        <f t="shared" si="48"/>
        <v>-130</v>
      </c>
      <c r="CE25" s="355">
        <f t="shared" si="48"/>
        <v>1816</v>
      </c>
      <c r="CF25" s="269">
        <f t="shared" si="48"/>
        <v>578</v>
      </c>
      <c r="CG25" s="269">
        <f t="shared" si="48"/>
        <v>952</v>
      </c>
      <c r="CH25" s="269">
        <f t="shared" si="48"/>
        <v>-171</v>
      </c>
      <c r="CI25" s="269">
        <f t="shared" si="48"/>
        <v>132</v>
      </c>
      <c r="CJ25" s="269">
        <f t="shared" si="48"/>
        <v>-667</v>
      </c>
      <c r="CK25" s="269">
        <f t="shared" si="48"/>
        <v>318</v>
      </c>
      <c r="CL25" s="269">
        <f t="shared" si="48"/>
        <v>184</v>
      </c>
      <c r="CM25" s="269">
        <f t="shared" si="49"/>
        <v>459</v>
      </c>
      <c r="CN25" s="269">
        <f t="shared" si="49"/>
        <v>-445</v>
      </c>
      <c r="CO25" s="269">
        <f t="shared" si="49"/>
        <v>-167</v>
      </c>
      <c r="CP25" s="386">
        <f t="shared" si="49"/>
        <v>1072</v>
      </c>
      <c r="CQ25" s="386">
        <f t="shared" si="49"/>
        <v>877</v>
      </c>
      <c r="CR25" s="386">
        <f t="shared" si="49"/>
        <v>409</v>
      </c>
      <c r="CS25" s="348"/>
      <c r="CT25" s="63">
        <f>IF(ISERROR(GETPIVOTDATA("VALUE",'CRS WK pvt'!$I$2,"DT_FILE",CT$8,"CD_CO",CT$6,"TRIM_CAT",TRIM(B25),"TRIM_LINE",A23))=TRUE,0,GETPIVOTDATA("VALUE",'CRS WK pvt'!$I$2,"DT_FILE",CT$8,"CD_CO",CT$6,"TRIM_CAT",TRIM(B25),"TRIM_LINE",A23))</f>
        <v>6469</v>
      </c>
    </row>
    <row r="26" spans="1:98" s="58" customFormat="1" x14ac:dyDescent="0.3">
      <c r="A26" s="144"/>
      <c r="B26" s="59" t="s">
        <v>39</v>
      </c>
      <c r="C26" s="79">
        <v>3546</v>
      </c>
      <c r="D26" s="80">
        <v>3827</v>
      </c>
      <c r="E26" s="80">
        <v>2820</v>
      </c>
      <c r="F26" s="80">
        <v>2144</v>
      </c>
      <c r="G26" s="80">
        <v>2632</v>
      </c>
      <c r="H26" s="80">
        <v>2295</v>
      </c>
      <c r="I26" s="80">
        <v>2331</v>
      </c>
      <c r="J26" s="80">
        <v>2204</v>
      </c>
      <c r="K26" s="80">
        <v>3011</v>
      </c>
      <c r="L26" s="81">
        <v>3536</v>
      </c>
      <c r="M26" s="80">
        <v>3075</v>
      </c>
      <c r="N26" s="80">
        <v>3449</v>
      </c>
      <c r="O26" s="80">
        <v>3614</v>
      </c>
      <c r="P26" s="80">
        <v>4321</v>
      </c>
      <c r="Q26" s="80">
        <v>3191</v>
      </c>
      <c r="R26" s="80">
        <v>2950</v>
      </c>
      <c r="S26" s="80">
        <v>2426</v>
      </c>
      <c r="T26" s="80">
        <v>2417</v>
      </c>
      <c r="U26" s="200">
        <v>2125</v>
      </c>
      <c r="V26" s="200">
        <v>2607</v>
      </c>
      <c r="W26" s="200">
        <v>3219</v>
      </c>
      <c r="X26" s="81">
        <v>3140</v>
      </c>
      <c r="Y26" s="200">
        <v>3650</v>
      </c>
      <c r="Z26" s="200">
        <v>3601</v>
      </c>
      <c r="AA26" s="200">
        <v>2866</v>
      </c>
      <c r="AB26" s="200">
        <v>2668</v>
      </c>
      <c r="AC26" s="200">
        <v>2403</v>
      </c>
      <c r="AD26" s="200">
        <v>2778</v>
      </c>
      <c r="AE26" s="200">
        <v>2629</v>
      </c>
      <c r="AF26" s="200">
        <v>2165</v>
      </c>
      <c r="AG26" s="200">
        <v>2213</v>
      </c>
      <c r="AH26" s="200">
        <v>3737</v>
      </c>
      <c r="AI26" s="200">
        <v>3762</v>
      </c>
      <c r="AJ26" s="81">
        <v>4076</v>
      </c>
      <c r="AK26" s="293">
        <v>5343</v>
      </c>
      <c r="AL26" s="293">
        <v>4427</v>
      </c>
      <c r="AM26" s="293">
        <v>3806</v>
      </c>
      <c r="AN26" s="293">
        <v>3299</v>
      </c>
      <c r="AO26" s="293">
        <v>2721</v>
      </c>
      <c r="AP26" s="293">
        <v>3030</v>
      </c>
      <c r="AQ26" s="63">
        <v>2805</v>
      </c>
      <c r="AR26" s="293">
        <v>2612</v>
      </c>
      <c r="AS26" s="293">
        <v>2742</v>
      </c>
      <c r="AT26" s="293">
        <v>2613</v>
      </c>
      <c r="AU26" s="293">
        <v>2994</v>
      </c>
      <c r="AV26" s="310">
        <v>3120</v>
      </c>
      <c r="AW26" s="293">
        <v>3500</v>
      </c>
      <c r="AX26" s="293">
        <v>3254</v>
      </c>
      <c r="AY26" s="293"/>
      <c r="AZ26" s="293"/>
      <c r="BA26" s="293"/>
      <c r="BB26" s="293"/>
      <c r="BC26" s="63"/>
      <c r="BD26" s="293"/>
      <c r="BE26" s="293"/>
      <c r="BF26" s="293"/>
      <c r="BG26" s="293"/>
      <c r="BH26" s="310"/>
      <c r="BI26" s="82">
        <f t="shared" si="46"/>
        <v>68</v>
      </c>
      <c r="BJ26" s="83">
        <f t="shared" si="46"/>
        <v>494</v>
      </c>
      <c r="BK26" s="83">
        <f t="shared" si="46"/>
        <v>371</v>
      </c>
      <c r="BL26" s="83">
        <f t="shared" si="46"/>
        <v>806</v>
      </c>
      <c r="BM26" s="83">
        <f t="shared" si="46"/>
        <v>-206</v>
      </c>
      <c r="BN26" s="83">
        <f t="shared" si="46"/>
        <v>122</v>
      </c>
      <c r="BO26" s="83">
        <f t="shared" si="46"/>
        <v>-206</v>
      </c>
      <c r="BP26" s="83">
        <f t="shared" si="46"/>
        <v>403</v>
      </c>
      <c r="BQ26" s="83">
        <f t="shared" si="46"/>
        <v>208</v>
      </c>
      <c r="BR26" s="406">
        <f t="shared" si="46"/>
        <v>-396</v>
      </c>
      <c r="BS26" s="429">
        <f t="shared" si="47"/>
        <v>575</v>
      </c>
      <c r="BT26" s="83">
        <f t="shared" si="47"/>
        <v>152</v>
      </c>
      <c r="BU26" s="83">
        <f t="shared" si="47"/>
        <v>-748</v>
      </c>
      <c r="BV26" s="83">
        <f t="shared" si="47"/>
        <v>-1653</v>
      </c>
      <c r="BW26" s="83">
        <f t="shared" si="47"/>
        <v>-788</v>
      </c>
      <c r="BX26" s="243">
        <f t="shared" si="47"/>
        <v>-172</v>
      </c>
      <c r="BY26" s="243">
        <f t="shared" si="47"/>
        <v>203</v>
      </c>
      <c r="BZ26" s="243">
        <f t="shared" si="47"/>
        <v>-252</v>
      </c>
      <c r="CA26" s="243">
        <f t="shared" si="47"/>
        <v>88</v>
      </c>
      <c r="CB26" s="243">
        <f t="shared" si="47"/>
        <v>1130</v>
      </c>
      <c r="CC26" s="243">
        <f t="shared" si="48"/>
        <v>543</v>
      </c>
      <c r="CD26" s="386">
        <f t="shared" si="48"/>
        <v>936</v>
      </c>
      <c r="CE26" s="355">
        <f t="shared" si="48"/>
        <v>1693</v>
      </c>
      <c r="CF26" s="269">
        <f t="shared" si="48"/>
        <v>826</v>
      </c>
      <c r="CG26" s="269">
        <f t="shared" si="48"/>
        <v>940</v>
      </c>
      <c r="CH26" s="269">
        <f t="shared" si="48"/>
        <v>631</v>
      </c>
      <c r="CI26" s="269">
        <f t="shared" si="48"/>
        <v>318</v>
      </c>
      <c r="CJ26" s="269">
        <f t="shared" si="48"/>
        <v>252</v>
      </c>
      <c r="CK26" s="269">
        <f t="shared" si="48"/>
        <v>176</v>
      </c>
      <c r="CL26" s="269">
        <f t="shared" si="48"/>
        <v>447</v>
      </c>
      <c r="CM26" s="269">
        <f t="shared" si="49"/>
        <v>529</v>
      </c>
      <c r="CN26" s="269">
        <f t="shared" si="49"/>
        <v>-1124</v>
      </c>
      <c r="CO26" s="269">
        <f t="shared" si="49"/>
        <v>-768</v>
      </c>
      <c r="CP26" s="386">
        <f t="shared" si="49"/>
        <v>-956</v>
      </c>
      <c r="CQ26" s="386">
        <f t="shared" si="49"/>
        <v>-1843</v>
      </c>
      <c r="CR26" s="386">
        <f t="shared" si="49"/>
        <v>-1173</v>
      </c>
      <c r="CS26" s="348"/>
      <c r="CT26" s="63">
        <f>IF(ISERROR(GETPIVOTDATA("VALUE",'CRS WK pvt'!$I$2,"DT_FILE",CT$8,"CD_CO",CT$6,"TRIM_CAT",TRIM(B26),"TRIM_LINE",A23))=TRUE,0,GETPIVOTDATA("VALUE",'CRS WK pvt'!$I$2,"DT_FILE",CT$8,"CD_CO",CT$6,"TRIM_CAT",TRIM(B26),"TRIM_LINE",A23))</f>
        <v>3254</v>
      </c>
    </row>
    <row r="27" spans="1:98" s="58" customFormat="1" x14ac:dyDescent="0.3">
      <c r="A27" s="144"/>
      <c r="B27" s="59" t="s">
        <v>40</v>
      </c>
      <c r="C27" s="79">
        <v>1202</v>
      </c>
      <c r="D27" s="80">
        <v>1308</v>
      </c>
      <c r="E27" s="80">
        <v>1081</v>
      </c>
      <c r="F27" s="80">
        <v>803</v>
      </c>
      <c r="G27" s="80">
        <v>850</v>
      </c>
      <c r="H27" s="80">
        <v>797</v>
      </c>
      <c r="I27" s="80">
        <v>811</v>
      </c>
      <c r="J27" s="80">
        <v>892</v>
      </c>
      <c r="K27" s="80">
        <v>1024</v>
      </c>
      <c r="L27" s="81">
        <v>1199</v>
      </c>
      <c r="M27" s="80">
        <v>953</v>
      </c>
      <c r="N27" s="80">
        <v>1148</v>
      </c>
      <c r="O27" s="80">
        <v>1209</v>
      </c>
      <c r="P27" s="80">
        <v>1692</v>
      </c>
      <c r="Q27" s="80">
        <v>1199</v>
      </c>
      <c r="R27" s="80">
        <v>1048</v>
      </c>
      <c r="S27" s="80">
        <v>836</v>
      </c>
      <c r="T27" s="80">
        <v>840</v>
      </c>
      <c r="U27" s="200">
        <v>730</v>
      </c>
      <c r="V27" s="200">
        <v>992</v>
      </c>
      <c r="W27" s="200">
        <v>1164</v>
      </c>
      <c r="X27" s="81">
        <v>1173</v>
      </c>
      <c r="Y27" s="200">
        <v>1410</v>
      </c>
      <c r="Z27" s="200">
        <v>1357</v>
      </c>
      <c r="AA27" s="200">
        <v>1108</v>
      </c>
      <c r="AB27" s="200">
        <v>959</v>
      </c>
      <c r="AC27" s="200">
        <v>894</v>
      </c>
      <c r="AD27" s="200">
        <v>1050</v>
      </c>
      <c r="AE27" s="200">
        <v>994</v>
      </c>
      <c r="AF27" s="200">
        <v>749</v>
      </c>
      <c r="AG27" s="200">
        <v>733</v>
      </c>
      <c r="AH27" s="200">
        <v>1556</v>
      </c>
      <c r="AI27" s="200">
        <v>1534</v>
      </c>
      <c r="AJ27" s="81">
        <v>1663</v>
      </c>
      <c r="AK27" s="293">
        <v>2356</v>
      </c>
      <c r="AL27" s="293">
        <v>1864</v>
      </c>
      <c r="AM27" s="293">
        <v>1627</v>
      </c>
      <c r="AN27" s="293">
        <v>1348</v>
      </c>
      <c r="AO27" s="293">
        <v>1180</v>
      </c>
      <c r="AP27" s="293">
        <v>1241</v>
      </c>
      <c r="AQ27" s="63">
        <v>1082</v>
      </c>
      <c r="AR27" s="293">
        <v>1022</v>
      </c>
      <c r="AS27" s="293">
        <v>1088</v>
      </c>
      <c r="AT27" s="293">
        <v>1020</v>
      </c>
      <c r="AU27" s="293">
        <v>1256</v>
      </c>
      <c r="AV27" s="310">
        <v>1337</v>
      </c>
      <c r="AW27" s="293">
        <v>1366</v>
      </c>
      <c r="AX27" s="293">
        <v>1350</v>
      </c>
      <c r="AY27" s="293"/>
      <c r="AZ27" s="293"/>
      <c r="BA27" s="293"/>
      <c r="BB27" s="293"/>
      <c r="BC27" s="63"/>
      <c r="BD27" s="293"/>
      <c r="BE27" s="293"/>
      <c r="BF27" s="293"/>
      <c r="BG27" s="293"/>
      <c r="BH27" s="310"/>
      <c r="BI27" s="82">
        <f t="shared" si="46"/>
        <v>7</v>
      </c>
      <c r="BJ27" s="83">
        <f t="shared" si="46"/>
        <v>384</v>
      </c>
      <c r="BK27" s="83">
        <f t="shared" si="46"/>
        <v>118</v>
      </c>
      <c r="BL27" s="83">
        <f t="shared" si="46"/>
        <v>245</v>
      </c>
      <c r="BM27" s="83">
        <f t="shared" si="46"/>
        <v>-14</v>
      </c>
      <c r="BN27" s="83">
        <f t="shared" si="46"/>
        <v>43</v>
      </c>
      <c r="BO27" s="83">
        <f t="shared" si="46"/>
        <v>-81</v>
      </c>
      <c r="BP27" s="83">
        <f t="shared" si="46"/>
        <v>100</v>
      </c>
      <c r="BQ27" s="83">
        <f t="shared" si="46"/>
        <v>140</v>
      </c>
      <c r="BR27" s="406">
        <f t="shared" si="46"/>
        <v>-26</v>
      </c>
      <c r="BS27" s="429">
        <f t="shared" si="47"/>
        <v>457</v>
      </c>
      <c r="BT27" s="83">
        <f t="shared" si="47"/>
        <v>209</v>
      </c>
      <c r="BU27" s="83">
        <f t="shared" si="47"/>
        <v>-101</v>
      </c>
      <c r="BV27" s="83">
        <f t="shared" si="47"/>
        <v>-733</v>
      </c>
      <c r="BW27" s="83">
        <f t="shared" si="47"/>
        <v>-305</v>
      </c>
      <c r="BX27" s="243">
        <f t="shared" si="47"/>
        <v>2</v>
      </c>
      <c r="BY27" s="243">
        <f t="shared" si="47"/>
        <v>158</v>
      </c>
      <c r="BZ27" s="243">
        <f t="shared" si="47"/>
        <v>-91</v>
      </c>
      <c r="CA27" s="243">
        <f t="shared" si="47"/>
        <v>3</v>
      </c>
      <c r="CB27" s="243">
        <f t="shared" si="47"/>
        <v>564</v>
      </c>
      <c r="CC27" s="243">
        <f t="shared" si="48"/>
        <v>370</v>
      </c>
      <c r="CD27" s="386">
        <f t="shared" si="48"/>
        <v>490</v>
      </c>
      <c r="CE27" s="355">
        <f t="shared" si="48"/>
        <v>946</v>
      </c>
      <c r="CF27" s="269">
        <f t="shared" si="48"/>
        <v>507</v>
      </c>
      <c r="CG27" s="269">
        <f t="shared" si="48"/>
        <v>519</v>
      </c>
      <c r="CH27" s="269">
        <f t="shared" si="48"/>
        <v>389</v>
      </c>
      <c r="CI27" s="269">
        <f t="shared" si="48"/>
        <v>286</v>
      </c>
      <c r="CJ27" s="269">
        <f t="shared" si="48"/>
        <v>191</v>
      </c>
      <c r="CK27" s="269">
        <f t="shared" si="48"/>
        <v>88</v>
      </c>
      <c r="CL27" s="269">
        <f t="shared" si="48"/>
        <v>273</v>
      </c>
      <c r="CM27" s="269">
        <f t="shared" si="49"/>
        <v>355</v>
      </c>
      <c r="CN27" s="269">
        <f t="shared" si="49"/>
        <v>-536</v>
      </c>
      <c r="CO27" s="269">
        <f t="shared" si="49"/>
        <v>-278</v>
      </c>
      <c r="CP27" s="386">
        <f t="shared" si="49"/>
        <v>-326</v>
      </c>
      <c r="CQ27" s="386">
        <f t="shared" si="49"/>
        <v>-990</v>
      </c>
      <c r="CR27" s="386">
        <f t="shared" si="49"/>
        <v>-514</v>
      </c>
      <c r="CS27" s="348"/>
      <c r="CT27" s="63">
        <f>IF(ISERROR(GETPIVOTDATA("VALUE",'CRS WK pvt'!$I$2,"DT_FILE",CT$8,"CD_CO",CT$6,"TRIM_CAT",TRIM(B27),"TRIM_LINE",A23))=TRUE,0,GETPIVOTDATA("VALUE",'CRS WK pvt'!$I$2,"DT_FILE",CT$8,"CD_CO",CT$6,"TRIM_CAT",TRIM(B27),"TRIM_LINE",A23))</f>
        <v>1350</v>
      </c>
    </row>
    <row r="28" spans="1:98" s="58" customFormat="1" x14ac:dyDescent="0.3">
      <c r="A28" s="144"/>
      <c r="B28" s="59" t="s">
        <v>41</v>
      </c>
      <c r="C28" s="79">
        <v>1189</v>
      </c>
      <c r="D28" s="80">
        <v>1071</v>
      </c>
      <c r="E28" s="80">
        <v>906</v>
      </c>
      <c r="F28" s="80">
        <v>707</v>
      </c>
      <c r="G28" s="80">
        <v>774</v>
      </c>
      <c r="H28" s="80">
        <v>619</v>
      </c>
      <c r="I28" s="80">
        <v>685</v>
      </c>
      <c r="J28" s="80">
        <v>755</v>
      </c>
      <c r="K28" s="80">
        <v>895</v>
      </c>
      <c r="L28" s="81">
        <v>1043</v>
      </c>
      <c r="M28" s="80">
        <v>917</v>
      </c>
      <c r="N28" s="80">
        <v>1134</v>
      </c>
      <c r="O28" s="80">
        <v>1086</v>
      </c>
      <c r="P28" s="80">
        <v>1467</v>
      </c>
      <c r="Q28" s="80">
        <v>1147</v>
      </c>
      <c r="R28" s="80">
        <v>973</v>
      </c>
      <c r="S28" s="80">
        <v>730</v>
      </c>
      <c r="T28" s="80">
        <v>857</v>
      </c>
      <c r="U28" s="200">
        <v>756</v>
      </c>
      <c r="V28" s="200">
        <v>847</v>
      </c>
      <c r="W28" s="200">
        <v>1026</v>
      </c>
      <c r="X28" s="81">
        <v>1058</v>
      </c>
      <c r="Y28" s="200">
        <v>1349</v>
      </c>
      <c r="Z28" s="200">
        <v>1191</v>
      </c>
      <c r="AA28" s="200">
        <v>1044</v>
      </c>
      <c r="AB28" s="200">
        <v>843</v>
      </c>
      <c r="AC28" s="200">
        <v>779</v>
      </c>
      <c r="AD28" s="200">
        <v>1014</v>
      </c>
      <c r="AE28" s="200">
        <v>975</v>
      </c>
      <c r="AF28" s="200">
        <v>663</v>
      </c>
      <c r="AG28" s="200">
        <v>617</v>
      </c>
      <c r="AH28" s="200">
        <v>1406</v>
      </c>
      <c r="AI28" s="200">
        <v>1486</v>
      </c>
      <c r="AJ28" s="81">
        <v>1713</v>
      </c>
      <c r="AK28" s="293">
        <v>2201</v>
      </c>
      <c r="AL28" s="293">
        <v>1662</v>
      </c>
      <c r="AM28" s="293">
        <v>1427</v>
      </c>
      <c r="AN28" s="293">
        <v>1333</v>
      </c>
      <c r="AO28" s="293">
        <v>1087</v>
      </c>
      <c r="AP28" s="293">
        <v>1182</v>
      </c>
      <c r="AQ28" s="63">
        <v>966</v>
      </c>
      <c r="AR28" s="293">
        <v>980</v>
      </c>
      <c r="AS28" s="293">
        <v>974</v>
      </c>
      <c r="AT28" s="293">
        <v>891</v>
      </c>
      <c r="AU28" s="293">
        <v>1168</v>
      </c>
      <c r="AV28" s="310">
        <v>1262</v>
      </c>
      <c r="AW28" s="293">
        <v>1336</v>
      </c>
      <c r="AX28" s="293">
        <v>1230</v>
      </c>
      <c r="AY28" s="293"/>
      <c r="AZ28" s="293"/>
      <c r="BA28" s="293"/>
      <c r="BB28" s="293"/>
      <c r="BC28" s="63"/>
      <c r="BD28" s="293"/>
      <c r="BE28" s="293"/>
      <c r="BF28" s="293"/>
      <c r="BG28" s="293"/>
      <c r="BH28" s="310"/>
      <c r="BI28" s="82">
        <f t="shared" si="46"/>
        <v>-103</v>
      </c>
      <c r="BJ28" s="83">
        <f t="shared" si="46"/>
        <v>396</v>
      </c>
      <c r="BK28" s="83">
        <f t="shared" si="46"/>
        <v>241</v>
      </c>
      <c r="BL28" s="83">
        <f t="shared" si="46"/>
        <v>266</v>
      </c>
      <c r="BM28" s="83">
        <f t="shared" si="46"/>
        <v>-44</v>
      </c>
      <c r="BN28" s="83">
        <f t="shared" si="46"/>
        <v>238</v>
      </c>
      <c r="BO28" s="83">
        <f t="shared" si="46"/>
        <v>71</v>
      </c>
      <c r="BP28" s="83">
        <f t="shared" si="46"/>
        <v>92</v>
      </c>
      <c r="BQ28" s="83">
        <f t="shared" si="46"/>
        <v>131</v>
      </c>
      <c r="BR28" s="406">
        <f t="shared" si="46"/>
        <v>15</v>
      </c>
      <c r="BS28" s="429">
        <f t="shared" si="47"/>
        <v>432</v>
      </c>
      <c r="BT28" s="83">
        <f t="shared" si="47"/>
        <v>57</v>
      </c>
      <c r="BU28" s="83">
        <f t="shared" si="47"/>
        <v>-42</v>
      </c>
      <c r="BV28" s="83">
        <f t="shared" si="47"/>
        <v>-624</v>
      </c>
      <c r="BW28" s="83">
        <f t="shared" si="47"/>
        <v>-368</v>
      </c>
      <c r="BX28" s="243">
        <f t="shared" si="47"/>
        <v>41</v>
      </c>
      <c r="BY28" s="243">
        <f t="shared" si="47"/>
        <v>245</v>
      </c>
      <c r="BZ28" s="243">
        <f t="shared" si="47"/>
        <v>-194</v>
      </c>
      <c r="CA28" s="243">
        <f t="shared" si="47"/>
        <v>-139</v>
      </c>
      <c r="CB28" s="243">
        <f t="shared" si="47"/>
        <v>559</v>
      </c>
      <c r="CC28" s="243">
        <f t="shared" si="48"/>
        <v>460</v>
      </c>
      <c r="CD28" s="386">
        <f t="shared" si="48"/>
        <v>655</v>
      </c>
      <c r="CE28" s="355">
        <f t="shared" si="48"/>
        <v>852</v>
      </c>
      <c r="CF28" s="269">
        <f t="shared" si="48"/>
        <v>471</v>
      </c>
      <c r="CG28" s="269">
        <f t="shared" si="48"/>
        <v>383</v>
      </c>
      <c r="CH28" s="269">
        <f t="shared" si="48"/>
        <v>490</v>
      </c>
      <c r="CI28" s="269">
        <f t="shared" si="48"/>
        <v>308</v>
      </c>
      <c r="CJ28" s="269">
        <f t="shared" si="48"/>
        <v>168</v>
      </c>
      <c r="CK28" s="269">
        <f t="shared" si="48"/>
        <v>-9</v>
      </c>
      <c r="CL28" s="269">
        <f t="shared" si="48"/>
        <v>317</v>
      </c>
      <c r="CM28" s="269">
        <f t="shared" si="49"/>
        <v>357</v>
      </c>
      <c r="CN28" s="269">
        <f t="shared" si="49"/>
        <v>-515</v>
      </c>
      <c r="CO28" s="269">
        <f t="shared" si="49"/>
        <v>-318</v>
      </c>
      <c r="CP28" s="386">
        <f t="shared" si="49"/>
        <v>-451</v>
      </c>
      <c r="CQ28" s="386">
        <f t="shared" si="49"/>
        <v>-865</v>
      </c>
      <c r="CR28" s="386">
        <f t="shared" si="49"/>
        <v>-432</v>
      </c>
      <c r="CS28" s="348"/>
      <c r="CT28" s="63">
        <f>IF(ISERROR(GETPIVOTDATA("VALUE",'CRS WK pvt'!$I$2,"DT_FILE",CT$8,"CD_CO",CT$6,"TRIM_CAT",TRIM(B28),"TRIM_LINE",A23))=TRUE,0,GETPIVOTDATA("VALUE",'CRS WK pvt'!$I$2,"DT_FILE",CT$8,"CD_CO",CT$6,"TRIM_CAT",TRIM(B28),"TRIM_LINE",A23))</f>
        <v>1230</v>
      </c>
    </row>
    <row r="29" spans="1:98" s="72" customFormat="1" x14ac:dyDescent="0.3">
      <c r="A29" s="148"/>
      <c r="B29" s="59" t="s">
        <v>42</v>
      </c>
      <c r="C29" s="136">
        <f t="shared" ref="C29:V29" si="50">SUM(C24:C28)</f>
        <v>55242</v>
      </c>
      <c r="D29" s="137">
        <f t="shared" si="50"/>
        <v>55868</v>
      </c>
      <c r="E29" s="137">
        <f t="shared" si="50"/>
        <v>51653</v>
      </c>
      <c r="F29" s="137">
        <f t="shared" si="50"/>
        <v>41009</v>
      </c>
      <c r="G29" s="137">
        <f t="shared" si="50"/>
        <v>47451</v>
      </c>
      <c r="H29" s="137">
        <f t="shared" si="50"/>
        <v>40626</v>
      </c>
      <c r="I29" s="137">
        <f t="shared" si="50"/>
        <v>43831</v>
      </c>
      <c r="J29" s="137">
        <f t="shared" si="50"/>
        <v>41090</v>
      </c>
      <c r="K29" s="137">
        <f t="shared" si="50"/>
        <v>49497</v>
      </c>
      <c r="L29" s="138">
        <f t="shared" si="50"/>
        <v>50953</v>
      </c>
      <c r="M29" s="137">
        <f t="shared" si="50"/>
        <v>51336</v>
      </c>
      <c r="N29" s="137">
        <f t="shared" si="50"/>
        <v>54057</v>
      </c>
      <c r="O29" s="137">
        <f t="shared" si="50"/>
        <v>58078</v>
      </c>
      <c r="P29" s="137">
        <f t="shared" si="50"/>
        <v>51301</v>
      </c>
      <c r="Q29" s="137">
        <f t="shared" si="50"/>
        <v>41766</v>
      </c>
      <c r="R29" s="137">
        <f t="shared" si="50"/>
        <v>43436</v>
      </c>
      <c r="S29" s="137">
        <f t="shared" si="50"/>
        <v>37731</v>
      </c>
      <c r="T29" s="137">
        <f t="shared" si="50"/>
        <v>39458</v>
      </c>
      <c r="U29" s="137">
        <f t="shared" si="50"/>
        <v>37918</v>
      </c>
      <c r="V29" s="137">
        <f t="shared" si="50"/>
        <v>42139</v>
      </c>
      <c r="W29" s="137">
        <f>SUM(W24+W25+W26+W27+W28)</f>
        <v>45835</v>
      </c>
      <c r="X29" s="138">
        <f>SUM(X24+X25+X26+X27+X28)</f>
        <v>44790</v>
      </c>
      <c r="Y29" s="201">
        <v>47349</v>
      </c>
      <c r="Z29" s="201">
        <v>50620</v>
      </c>
      <c r="AA29" s="201">
        <v>48421</v>
      </c>
      <c r="AB29" s="201">
        <v>47035</v>
      </c>
      <c r="AC29" s="201">
        <v>43806</v>
      </c>
      <c r="AD29" s="201">
        <v>43777</v>
      </c>
      <c r="AE29" s="201">
        <v>43216</v>
      </c>
      <c r="AF29" s="201">
        <v>41211</v>
      </c>
      <c r="AG29" s="201">
        <v>42235</v>
      </c>
      <c r="AH29" s="201">
        <v>50900</v>
      </c>
      <c r="AI29" s="201">
        <v>51878</v>
      </c>
      <c r="AJ29" s="138">
        <v>48716</v>
      </c>
      <c r="AK29" s="294">
        <v>62541</v>
      </c>
      <c r="AL29" s="294">
        <v>55404</v>
      </c>
      <c r="AM29" s="294">
        <v>53424</v>
      </c>
      <c r="AN29" s="294">
        <v>51070</v>
      </c>
      <c r="AO29" s="294">
        <v>44755</v>
      </c>
      <c r="AP29" s="294">
        <v>44752</v>
      </c>
      <c r="AQ29" s="84">
        <v>45254</v>
      </c>
      <c r="AR29" s="294">
        <v>41952</v>
      </c>
      <c r="AS29" s="294">
        <v>44915</v>
      </c>
      <c r="AT29" s="294">
        <v>44637</v>
      </c>
      <c r="AU29" s="294">
        <v>47121</v>
      </c>
      <c r="AV29" s="311">
        <v>47732</v>
      </c>
      <c r="AW29" s="294">
        <v>54535</v>
      </c>
      <c r="AX29" s="294">
        <v>53938</v>
      </c>
      <c r="AY29" s="294"/>
      <c r="AZ29" s="294"/>
      <c r="BA29" s="294"/>
      <c r="BB29" s="294"/>
      <c r="BC29" s="84"/>
      <c r="BD29" s="294"/>
      <c r="BE29" s="294"/>
      <c r="BF29" s="294"/>
      <c r="BG29" s="294"/>
      <c r="BH29" s="311"/>
      <c r="BI29" s="84">
        <f t="shared" ref="BI29:BM29" si="51">SUM(BI24:BI28)</f>
        <v>2836</v>
      </c>
      <c r="BJ29" s="139">
        <f t="shared" si="51"/>
        <v>-4567</v>
      </c>
      <c r="BK29" s="139">
        <f t="shared" si="51"/>
        <v>-9887</v>
      </c>
      <c r="BL29" s="139">
        <f t="shared" si="51"/>
        <v>2427</v>
      </c>
      <c r="BM29" s="139">
        <f t="shared" si="51"/>
        <v>-9720</v>
      </c>
      <c r="BN29" s="139">
        <f t="shared" ref="BN29:BV29" si="52">SUM(BN24:BN28)</f>
        <v>-1168</v>
      </c>
      <c r="BO29" s="139">
        <f t="shared" si="52"/>
        <v>-5913</v>
      </c>
      <c r="BP29" s="139">
        <f t="shared" si="52"/>
        <v>1049</v>
      </c>
      <c r="BQ29" s="139">
        <f t="shared" si="52"/>
        <v>-3662</v>
      </c>
      <c r="BR29" s="407">
        <f t="shared" si="52"/>
        <v>-6163</v>
      </c>
      <c r="BS29" s="430">
        <f t="shared" si="52"/>
        <v>-3987</v>
      </c>
      <c r="BT29" s="139">
        <f t="shared" si="52"/>
        <v>-3437</v>
      </c>
      <c r="BU29" s="139">
        <f t="shared" si="52"/>
        <v>-9657</v>
      </c>
      <c r="BV29" s="139">
        <f t="shared" si="52"/>
        <v>-4266</v>
      </c>
      <c r="BW29" s="139">
        <f t="shared" ref="BW29:BX29" si="53">SUM(BW24:BW28)</f>
        <v>2040</v>
      </c>
      <c r="BX29" s="244">
        <f t="shared" si="53"/>
        <v>341</v>
      </c>
      <c r="BY29" s="244">
        <f t="shared" ref="BY29:BZ29" si="54">SUM(BY24:BY28)</f>
        <v>5485</v>
      </c>
      <c r="BZ29" s="244">
        <f t="shared" si="54"/>
        <v>1753</v>
      </c>
      <c r="CA29" s="244">
        <f t="shared" ref="CA29:CB29" si="55">SUM(CA24:CA28)</f>
        <v>4317</v>
      </c>
      <c r="CB29" s="244">
        <f t="shared" si="55"/>
        <v>8761</v>
      </c>
      <c r="CC29" s="244">
        <f t="shared" ref="CC29:CE29" si="56">SUM(CC24:CC28)</f>
        <v>6043</v>
      </c>
      <c r="CD29" s="387">
        <f t="shared" si="56"/>
        <v>3926</v>
      </c>
      <c r="CE29" s="356">
        <f t="shared" si="56"/>
        <v>15192</v>
      </c>
      <c r="CF29" s="270">
        <f t="shared" ref="CF29" si="57">SUM(CF24:CF28)</f>
        <v>4784</v>
      </c>
      <c r="CG29" s="270">
        <f t="shared" ref="CG29" si="58">SUM(CG24:CG28)</f>
        <v>5003</v>
      </c>
      <c r="CH29" s="270">
        <f t="shared" ref="CH29" si="59">SUM(CH24:CH28)</f>
        <v>4035</v>
      </c>
      <c r="CI29" s="270">
        <f t="shared" ref="CI29" si="60">SUM(CI24:CI28)</f>
        <v>949</v>
      </c>
      <c r="CJ29" s="270">
        <f t="shared" ref="CJ29" si="61">SUM(CJ24:CJ28)</f>
        <v>975</v>
      </c>
      <c r="CK29" s="270">
        <f t="shared" ref="CK29" si="62">SUM(CK24:CK28)</f>
        <v>2038</v>
      </c>
      <c r="CL29" s="270">
        <f t="shared" ref="CL29" si="63">SUM(CL24:CL28)</f>
        <v>741</v>
      </c>
      <c r="CM29" s="270">
        <f t="shared" ref="CM29" si="64">SUM(CM24:CM28)</f>
        <v>2680</v>
      </c>
      <c r="CN29" s="270">
        <f t="shared" ref="CN29" si="65">SUM(CN24:CN28)</f>
        <v>-6263</v>
      </c>
      <c r="CO29" s="270">
        <f t="shared" ref="CO29" si="66">SUM(CO24:CO28)</f>
        <v>-4757</v>
      </c>
      <c r="CP29" s="387">
        <f t="shared" ref="CP29" si="67">SUM(CP24:CP28)</f>
        <v>-984</v>
      </c>
      <c r="CQ29" s="387">
        <f t="shared" ref="CQ29:CR29" si="68">SUM(CQ24:CQ28)</f>
        <v>-8006</v>
      </c>
      <c r="CR29" s="387">
        <f t="shared" si="68"/>
        <v>-1466</v>
      </c>
      <c r="CS29" s="349"/>
      <c r="CT29" s="84">
        <f>SUM(CT24:CT28)</f>
        <v>53938</v>
      </c>
    </row>
    <row r="30" spans="1:98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202"/>
      <c r="V30" s="202"/>
      <c r="W30" s="202"/>
      <c r="X30" s="88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88"/>
      <c r="AK30" s="295"/>
      <c r="AL30" s="295"/>
      <c r="AM30" s="295"/>
      <c r="AN30" s="295"/>
      <c r="AO30" s="295"/>
      <c r="AP30" s="295"/>
      <c r="AQ30" s="89"/>
      <c r="AR30" s="295"/>
      <c r="AS30" s="295"/>
      <c r="AT30" s="295"/>
      <c r="AU30" s="295"/>
      <c r="AV30" s="312"/>
      <c r="AW30" s="295"/>
      <c r="AX30" s="295"/>
      <c r="AY30" s="295"/>
      <c r="AZ30" s="295"/>
      <c r="BA30" s="295"/>
      <c r="BB30" s="295"/>
      <c r="BC30" s="89"/>
      <c r="BD30" s="295"/>
      <c r="BE30" s="295"/>
      <c r="BF30" s="295"/>
      <c r="BG30" s="295"/>
      <c r="BH30" s="312"/>
      <c r="BI30" s="89"/>
      <c r="BJ30" s="90"/>
      <c r="BK30" s="90"/>
      <c r="BL30" s="90"/>
      <c r="BM30" s="90"/>
      <c r="BN30" s="90"/>
      <c r="BO30" s="90"/>
      <c r="BP30" s="90"/>
      <c r="BQ30" s="90"/>
      <c r="BR30" s="408"/>
      <c r="BS30" s="431"/>
      <c r="BT30" s="90"/>
      <c r="BU30" s="90"/>
      <c r="BV30" s="90"/>
      <c r="BW30" s="90"/>
      <c r="BX30" s="245"/>
      <c r="BY30" s="245"/>
      <c r="BZ30" s="245"/>
      <c r="CA30" s="271"/>
      <c r="CB30" s="271"/>
      <c r="CC30" s="271"/>
      <c r="CD30" s="388"/>
      <c r="CE30" s="357"/>
      <c r="CF30" s="271"/>
      <c r="CG30" s="271"/>
      <c r="CH30" s="271"/>
      <c r="CI30" s="271"/>
      <c r="CJ30" s="271"/>
      <c r="CK30" s="271"/>
      <c r="CL30" s="271"/>
      <c r="CM30" s="271"/>
      <c r="CN30" s="271"/>
      <c r="CO30" s="271"/>
      <c r="CP30" s="388"/>
      <c r="CQ30" s="388"/>
      <c r="CR30" s="388"/>
      <c r="CS30" s="348"/>
      <c r="CT30" s="89"/>
    </row>
    <row r="31" spans="1:98" s="58" customFormat="1" x14ac:dyDescent="0.3">
      <c r="A31" s="146"/>
      <c r="B31" s="59" t="s">
        <v>37</v>
      </c>
      <c r="C31" s="79">
        <v>18975</v>
      </c>
      <c r="D31" s="80">
        <v>21912</v>
      </c>
      <c r="E31" s="80">
        <v>23311</v>
      </c>
      <c r="F31" s="80">
        <v>20080</v>
      </c>
      <c r="G31" s="80">
        <v>16268</v>
      </c>
      <c r="H31" s="80">
        <v>18221</v>
      </c>
      <c r="I31" s="80">
        <v>14039</v>
      </c>
      <c r="J31" s="80">
        <v>14369</v>
      </c>
      <c r="K31" s="80">
        <v>15013</v>
      </c>
      <c r="L31" s="81">
        <v>16199</v>
      </c>
      <c r="M31" s="80">
        <v>14984</v>
      </c>
      <c r="N31" s="80">
        <v>20151</v>
      </c>
      <c r="O31" s="80">
        <v>20222</v>
      </c>
      <c r="P31" s="80">
        <v>23404</v>
      </c>
      <c r="Q31" s="80">
        <v>20307</v>
      </c>
      <c r="R31" s="80">
        <v>16471</v>
      </c>
      <c r="S31" s="80">
        <v>15615</v>
      </c>
      <c r="T31" s="80">
        <v>12501</v>
      </c>
      <c r="U31" s="200">
        <v>12497</v>
      </c>
      <c r="V31" s="200">
        <v>13506</v>
      </c>
      <c r="W31" s="200">
        <v>14566</v>
      </c>
      <c r="X31" s="81">
        <v>12998</v>
      </c>
      <c r="Y31" s="200">
        <v>11603</v>
      </c>
      <c r="Z31" s="200">
        <v>13332</v>
      </c>
      <c r="AA31" s="200">
        <v>14756</v>
      </c>
      <c r="AB31" s="200">
        <v>18664</v>
      </c>
      <c r="AC31" s="200">
        <v>16729</v>
      </c>
      <c r="AD31" s="200">
        <v>15536</v>
      </c>
      <c r="AE31" s="200">
        <v>14013</v>
      </c>
      <c r="AF31" s="200">
        <v>13394</v>
      </c>
      <c r="AG31" s="200">
        <v>14307</v>
      </c>
      <c r="AH31" s="200">
        <v>16698</v>
      </c>
      <c r="AI31" s="200">
        <v>17261</v>
      </c>
      <c r="AJ31" s="81">
        <v>13513</v>
      </c>
      <c r="AK31" s="293">
        <v>12873</v>
      </c>
      <c r="AL31" s="293">
        <v>16749</v>
      </c>
      <c r="AM31" s="293">
        <v>16597</v>
      </c>
      <c r="AN31" s="293">
        <v>19257</v>
      </c>
      <c r="AO31" s="293">
        <v>19016</v>
      </c>
      <c r="AP31" s="293">
        <v>17587</v>
      </c>
      <c r="AQ31" s="63">
        <v>14571</v>
      </c>
      <c r="AR31" s="293">
        <v>14119</v>
      </c>
      <c r="AS31" s="293">
        <v>13896</v>
      </c>
      <c r="AT31" s="293">
        <v>14274</v>
      </c>
      <c r="AU31" s="293">
        <v>13935</v>
      </c>
      <c r="AV31" s="310">
        <v>15205</v>
      </c>
      <c r="AW31" s="293">
        <v>13185</v>
      </c>
      <c r="AX31" s="293">
        <v>17237</v>
      </c>
      <c r="AY31" s="293"/>
      <c r="AZ31" s="293"/>
      <c r="BA31" s="293"/>
      <c r="BB31" s="293"/>
      <c r="BC31" s="63"/>
      <c r="BD31" s="293"/>
      <c r="BE31" s="293"/>
      <c r="BF31" s="293"/>
      <c r="BG31" s="293"/>
      <c r="BH31" s="310"/>
      <c r="BI31" s="82">
        <f t="shared" ref="BI31:BR35" si="69">O31-C31</f>
        <v>1247</v>
      </c>
      <c r="BJ31" s="83">
        <f t="shared" si="69"/>
        <v>1492</v>
      </c>
      <c r="BK31" s="83">
        <f t="shared" si="69"/>
        <v>-3004</v>
      </c>
      <c r="BL31" s="83">
        <f t="shared" si="69"/>
        <v>-3609</v>
      </c>
      <c r="BM31" s="83">
        <f t="shared" si="69"/>
        <v>-653</v>
      </c>
      <c r="BN31" s="83">
        <f t="shared" si="69"/>
        <v>-5720</v>
      </c>
      <c r="BO31" s="83">
        <f t="shared" si="69"/>
        <v>-1542</v>
      </c>
      <c r="BP31" s="83">
        <f t="shared" si="69"/>
        <v>-863</v>
      </c>
      <c r="BQ31" s="83">
        <f t="shared" si="69"/>
        <v>-447</v>
      </c>
      <c r="BR31" s="406">
        <f t="shared" si="69"/>
        <v>-3201</v>
      </c>
      <c r="BS31" s="429">
        <f t="shared" ref="BS31:CB35" si="70">Y31-M31</f>
        <v>-3381</v>
      </c>
      <c r="BT31" s="83">
        <f t="shared" si="70"/>
        <v>-6819</v>
      </c>
      <c r="BU31" s="83">
        <f t="shared" si="70"/>
        <v>-5466</v>
      </c>
      <c r="BV31" s="83">
        <f t="shared" si="70"/>
        <v>-4740</v>
      </c>
      <c r="BW31" s="83">
        <f t="shared" si="70"/>
        <v>-3578</v>
      </c>
      <c r="BX31" s="243">
        <f t="shared" si="70"/>
        <v>-935</v>
      </c>
      <c r="BY31" s="243">
        <f t="shared" si="70"/>
        <v>-1602</v>
      </c>
      <c r="BZ31" s="243">
        <f t="shared" si="70"/>
        <v>893</v>
      </c>
      <c r="CA31" s="243">
        <f t="shared" si="70"/>
        <v>1810</v>
      </c>
      <c r="CB31" s="243">
        <f t="shared" si="70"/>
        <v>3192</v>
      </c>
      <c r="CC31" s="243">
        <f t="shared" ref="CC31:CL35" si="71">AI31-W31</f>
        <v>2695</v>
      </c>
      <c r="CD31" s="386">
        <f t="shared" si="71"/>
        <v>515</v>
      </c>
      <c r="CE31" s="355">
        <f t="shared" si="71"/>
        <v>1270</v>
      </c>
      <c r="CF31" s="269">
        <f t="shared" si="71"/>
        <v>3417</v>
      </c>
      <c r="CG31" s="269">
        <f t="shared" si="71"/>
        <v>1841</v>
      </c>
      <c r="CH31" s="269">
        <f t="shared" si="71"/>
        <v>593</v>
      </c>
      <c r="CI31" s="269">
        <f t="shared" si="71"/>
        <v>2287</v>
      </c>
      <c r="CJ31" s="269">
        <f t="shared" si="71"/>
        <v>2051</v>
      </c>
      <c r="CK31" s="269">
        <f t="shared" si="71"/>
        <v>558</v>
      </c>
      <c r="CL31" s="269">
        <f t="shared" si="71"/>
        <v>725</v>
      </c>
      <c r="CM31" s="269">
        <f t="shared" ref="CM31:CR35" si="72">AS31-AG31</f>
        <v>-411</v>
      </c>
      <c r="CN31" s="269">
        <f t="shared" si="72"/>
        <v>-2424</v>
      </c>
      <c r="CO31" s="269">
        <f t="shared" si="72"/>
        <v>-3326</v>
      </c>
      <c r="CP31" s="386">
        <f t="shared" si="72"/>
        <v>1692</v>
      </c>
      <c r="CQ31" s="386">
        <f t="shared" si="72"/>
        <v>312</v>
      </c>
      <c r="CR31" s="386">
        <f t="shared" si="72"/>
        <v>488</v>
      </c>
      <c r="CS31" s="348"/>
      <c r="CT31" s="63">
        <f>IF(ISERROR(GETPIVOTDATA("VALUE",'CRS WK pvt'!$I$2,"DT_FILE",CT$8,"CD_CO",CT$6,"TRIM_CAT",TRIM(B31),"TRIM_LINE",A30))=TRUE,0,GETPIVOTDATA("VALUE",'CRS WK pvt'!$I$2,"DT_FILE",CT$8,"CD_CO",CT$6,"TRIM_CAT",TRIM(B31),"TRIM_LINE",A30))</f>
        <v>17237</v>
      </c>
    </row>
    <row r="32" spans="1:98" s="58" customFormat="1" x14ac:dyDescent="0.3">
      <c r="A32" s="146"/>
      <c r="B32" s="59" t="s">
        <v>38</v>
      </c>
      <c r="C32" s="79">
        <v>2816</v>
      </c>
      <c r="D32" s="80">
        <v>3457</v>
      </c>
      <c r="E32" s="80">
        <v>3648</v>
      </c>
      <c r="F32" s="80">
        <v>3374</v>
      </c>
      <c r="G32" s="80">
        <v>3328</v>
      </c>
      <c r="H32" s="80">
        <v>2787</v>
      </c>
      <c r="I32" s="80">
        <v>2046</v>
      </c>
      <c r="J32" s="80">
        <v>2085</v>
      </c>
      <c r="K32" s="80">
        <v>2259</v>
      </c>
      <c r="L32" s="81">
        <v>2641</v>
      </c>
      <c r="M32" s="80">
        <v>2522</v>
      </c>
      <c r="N32" s="80">
        <v>3085</v>
      </c>
      <c r="O32" s="80">
        <v>2633</v>
      </c>
      <c r="P32" s="80">
        <v>3102</v>
      </c>
      <c r="Q32" s="80">
        <v>2691</v>
      </c>
      <c r="R32" s="80">
        <v>2103</v>
      </c>
      <c r="S32" s="80">
        <v>3143</v>
      </c>
      <c r="T32" s="80">
        <v>2064</v>
      </c>
      <c r="U32" s="200">
        <v>1938</v>
      </c>
      <c r="V32" s="200">
        <v>1943</v>
      </c>
      <c r="W32" s="200">
        <v>2203</v>
      </c>
      <c r="X32" s="81">
        <v>2366</v>
      </c>
      <c r="Y32" s="200">
        <v>2112</v>
      </c>
      <c r="Z32" s="200">
        <v>2380</v>
      </c>
      <c r="AA32" s="200">
        <v>2767</v>
      </c>
      <c r="AB32" s="200">
        <v>3511</v>
      </c>
      <c r="AC32" s="200">
        <v>2886</v>
      </c>
      <c r="AD32" s="200">
        <v>2930</v>
      </c>
      <c r="AE32" s="200">
        <v>3443</v>
      </c>
      <c r="AF32" s="200">
        <v>2538</v>
      </c>
      <c r="AG32" s="200">
        <v>2466</v>
      </c>
      <c r="AH32" s="200">
        <v>2630</v>
      </c>
      <c r="AI32" s="200">
        <v>2703</v>
      </c>
      <c r="AJ32" s="81">
        <v>2118</v>
      </c>
      <c r="AK32" s="293">
        <v>2392</v>
      </c>
      <c r="AL32" s="293">
        <v>3513</v>
      </c>
      <c r="AM32" s="293">
        <v>3509</v>
      </c>
      <c r="AN32" s="293">
        <v>3985</v>
      </c>
      <c r="AO32" s="293">
        <v>3524</v>
      </c>
      <c r="AP32" s="293">
        <v>3344</v>
      </c>
      <c r="AQ32" s="63">
        <v>2765</v>
      </c>
      <c r="AR32" s="293">
        <v>2679</v>
      </c>
      <c r="AS32" s="293">
        <v>2448</v>
      </c>
      <c r="AT32" s="293">
        <v>2493</v>
      </c>
      <c r="AU32" s="293">
        <v>2467</v>
      </c>
      <c r="AV32" s="310">
        <v>3158</v>
      </c>
      <c r="AW32" s="293">
        <v>3239</v>
      </c>
      <c r="AX32" s="293">
        <v>4336</v>
      </c>
      <c r="AY32" s="293"/>
      <c r="AZ32" s="293"/>
      <c r="BA32" s="293"/>
      <c r="BB32" s="293"/>
      <c r="BC32" s="63"/>
      <c r="BD32" s="293"/>
      <c r="BE32" s="293"/>
      <c r="BF32" s="293"/>
      <c r="BG32" s="293"/>
      <c r="BH32" s="310"/>
      <c r="BI32" s="82">
        <f t="shared" si="69"/>
        <v>-183</v>
      </c>
      <c r="BJ32" s="83">
        <f t="shared" si="69"/>
        <v>-355</v>
      </c>
      <c r="BK32" s="83">
        <f t="shared" si="69"/>
        <v>-957</v>
      </c>
      <c r="BL32" s="83">
        <f t="shared" si="69"/>
        <v>-1271</v>
      </c>
      <c r="BM32" s="83">
        <f t="shared" si="69"/>
        <v>-185</v>
      </c>
      <c r="BN32" s="83">
        <f t="shared" si="69"/>
        <v>-723</v>
      </c>
      <c r="BO32" s="83">
        <f t="shared" si="69"/>
        <v>-108</v>
      </c>
      <c r="BP32" s="83">
        <f t="shared" si="69"/>
        <v>-142</v>
      </c>
      <c r="BQ32" s="83">
        <f t="shared" si="69"/>
        <v>-56</v>
      </c>
      <c r="BR32" s="406">
        <f t="shared" si="69"/>
        <v>-275</v>
      </c>
      <c r="BS32" s="429">
        <f t="shared" si="70"/>
        <v>-410</v>
      </c>
      <c r="BT32" s="83">
        <f t="shared" si="70"/>
        <v>-705</v>
      </c>
      <c r="BU32" s="83">
        <f t="shared" si="70"/>
        <v>134</v>
      </c>
      <c r="BV32" s="83">
        <f t="shared" si="70"/>
        <v>409</v>
      </c>
      <c r="BW32" s="83">
        <f t="shared" si="70"/>
        <v>195</v>
      </c>
      <c r="BX32" s="243">
        <f t="shared" si="70"/>
        <v>827</v>
      </c>
      <c r="BY32" s="243">
        <f t="shared" si="70"/>
        <v>300</v>
      </c>
      <c r="BZ32" s="243">
        <f t="shared" si="70"/>
        <v>474</v>
      </c>
      <c r="CA32" s="243">
        <f t="shared" si="70"/>
        <v>528</v>
      </c>
      <c r="CB32" s="243">
        <f t="shared" si="70"/>
        <v>687</v>
      </c>
      <c r="CC32" s="243">
        <f t="shared" si="71"/>
        <v>500</v>
      </c>
      <c r="CD32" s="386">
        <f t="shared" si="71"/>
        <v>-248</v>
      </c>
      <c r="CE32" s="355">
        <f t="shared" si="71"/>
        <v>280</v>
      </c>
      <c r="CF32" s="269">
        <f t="shared" si="71"/>
        <v>1133</v>
      </c>
      <c r="CG32" s="269">
        <f t="shared" si="71"/>
        <v>742</v>
      </c>
      <c r="CH32" s="269">
        <f t="shared" si="71"/>
        <v>474</v>
      </c>
      <c r="CI32" s="269">
        <f t="shared" si="71"/>
        <v>638</v>
      </c>
      <c r="CJ32" s="269">
        <f t="shared" si="71"/>
        <v>414</v>
      </c>
      <c r="CK32" s="269">
        <f t="shared" si="71"/>
        <v>-678</v>
      </c>
      <c r="CL32" s="269">
        <f t="shared" si="71"/>
        <v>141</v>
      </c>
      <c r="CM32" s="269">
        <f t="shared" si="72"/>
        <v>-18</v>
      </c>
      <c r="CN32" s="269">
        <f t="shared" si="72"/>
        <v>-137</v>
      </c>
      <c r="CO32" s="269">
        <f t="shared" si="72"/>
        <v>-236</v>
      </c>
      <c r="CP32" s="386">
        <f t="shared" si="72"/>
        <v>1040</v>
      </c>
      <c r="CQ32" s="386">
        <f t="shared" si="72"/>
        <v>847</v>
      </c>
      <c r="CR32" s="386">
        <f t="shared" si="72"/>
        <v>823</v>
      </c>
      <c r="CS32" s="348"/>
      <c r="CT32" s="63">
        <f>IF(ISERROR(GETPIVOTDATA("VALUE",'CRS WK pvt'!$I$2,"DT_FILE",CT$8,"CD_CO",CT$6,"TRIM_CAT",TRIM(B32),"TRIM_LINE",A30))=TRUE,0,GETPIVOTDATA("VALUE",'CRS WK pvt'!$I$2,"DT_FILE",CT$8,"CD_CO",CT$6,"TRIM_CAT",TRIM(B32),"TRIM_LINE",A30))</f>
        <v>4336</v>
      </c>
    </row>
    <row r="33" spans="1:98" s="58" customFormat="1" x14ac:dyDescent="0.3">
      <c r="A33" s="146"/>
      <c r="B33" s="59" t="s">
        <v>39</v>
      </c>
      <c r="C33" s="79">
        <v>1308</v>
      </c>
      <c r="D33" s="80">
        <v>1634</v>
      </c>
      <c r="E33" s="80">
        <v>1648</v>
      </c>
      <c r="F33" s="80">
        <v>1211</v>
      </c>
      <c r="G33" s="80">
        <v>928</v>
      </c>
      <c r="H33" s="80">
        <v>1125</v>
      </c>
      <c r="I33" s="80">
        <v>805</v>
      </c>
      <c r="J33" s="80">
        <v>840</v>
      </c>
      <c r="K33" s="80">
        <v>879</v>
      </c>
      <c r="L33" s="81">
        <v>1114</v>
      </c>
      <c r="M33" s="80">
        <v>1052</v>
      </c>
      <c r="N33" s="80">
        <v>1412</v>
      </c>
      <c r="O33" s="80">
        <v>1381</v>
      </c>
      <c r="P33" s="80">
        <v>1910</v>
      </c>
      <c r="Q33" s="80">
        <v>1851</v>
      </c>
      <c r="R33" s="80">
        <v>1188</v>
      </c>
      <c r="S33" s="80">
        <v>936</v>
      </c>
      <c r="T33" s="80">
        <v>881</v>
      </c>
      <c r="U33" s="200">
        <v>828</v>
      </c>
      <c r="V33" s="200">
        <v>869</v>
      </c>
      <c r="W33" s="200">
        <v>923</v>
      </c>
      <c r="X33" s="81">
        <v>910</v>
      </c>
      <c r="Y33" s="200">
        <v>883</v>
      </c>
      <c r="Z33" s="200">
        <v>1014</v>
      </c>
      <c r="AA33" s="200">
        <v>970</v>
      </c>
      <c r="AB33" s="200">
        <v>1138</v>
      </c>
      <c r="AC33" s="200">
        <v>1079</v>
      </c>
      <c r="AD33" s="200">
        <v>1050</v>
      </c>
      <c r="AE33" s="200">
        <v>861</v>
      </c>
      <c r="AF33" s="200">
        <v>865</v>
      </c>
      <c r="AG33" s="200">
        <v>844</v>
      </c>
      <c r="AH33" s="200">
        <v>1036</v>
      </c>
      <c r="AI33" s="200">
        <v>1289</v>
      </c>
      <c r="AJ33" s="81">
        <v>1010</v>
      </c>
      <c r="AK33" s="293">
        <v>1524</v>
      </c>
      <c r="AL33" s="293">
        <v>1534</v>
      </c>
      <c r="AM33" s="293">
        <v>1533</v>
      </c>
      <c r="AN33" s="293">
        <v>1467</v>
      </c>
      <c r="AO33" s="293">
        <v>1402</v>
      </c>
      <c r="AP33" s="293">
        <v>1446</v>
      </c>
      <c r="AQ33" s="63">
        <v>1140</v>
      </c>
      <c r="AR33" s="293">
        <v>1003</v>
      </c>
      <c r="AS33" s="293">
        <v>1110</v>
      </c>
      <c r="AT33" s="293">
        <v>1040</v>
      </c>
      <c r="AU33" s="293">
        <v>877</v>
      </c>
      <c r="AV33" s="310">
        <v>1182</v>
      </c>
      <c r="AW33" s="293">
        <v>1027</v>
      </c>
      <c r="AX33" s="293">
        <v>1358</v>
      </c>
      <c r="AY33" s="293"/>
      <c r="AZ33" s="293"/>
      <c r="BA33" s="293"/>
      <c r="BB33" s="293"/>
      <c r="BC33" s="63"/>
      <c r="BD33" s="293"/>
      <c r="BE33" s="293"/>
      <c r="BF33" s="293"/>
      <c r="BG33" s="293"/>
      <c r="BH33" s="310"/>
      <c r="BI33" s="82">
        <f t="shared" si="69"/>
        <v>73</v>
      </c>
      <c r="BJ33" s="83">
        <f t="shared" si="69"/>
        <v>276</v>
      </c>
      <c r="BK33" s="83">
        <f t="shared" si="69"/>
        <v>203</v>
      </c>
      <c r="BL33" s="83">
        <f t="shared" si="69"/>
        <v>-23</v>
      </c>
      <c r="BM33" s="83">
        <f t="shared" si="69"/>
        <v>8</v>
      </c>
      <c r="BN33" s="83">
        <f t="shared" si="69"/>
        <v>-244</v>
      </c>
      <c r="BO33" s="83">
        <f t="shared" si="69"/>
        <v>23</v>
      </c>
      <c r="BP33" s="83">
        <f t="shared" si="69"/>
        <v>29</v>
      </c>
      <c r="BQ33" s="83">
        <f t="shared" si="69"/>
        <v>44</v>
      </c>
      <c r="BR33" s="406">
        <f t="shared" si="69"/>
        <v>-204</v>
      </c>
      <c r="BS33" s="429">
        <f t="shared" si="70"/>
        <v>-169</v>
      </c>
      <c r="BT33" s="83">
        <f t="shared" si="70"/>
        <v>-398</v>
      </c>
      <c r="BU33" s="83">
        <f t="shared" si="70"/>
        <v>-411</v>
      </c>
      <c r="BV33" s="83">
        <f t="shared" si="70"/>
        <v>-772</v>
      </c>
      <c r="BW33" s="83">
        <f t="shared" si="70"/>
        <v>-772</v>
      </c>
      <c r="BX33" s="243">
        <f t="shared" si="70"/>
        <v>-138</v>
      </c>
      <c r="BY33" s="243">
        <f t="shared" si="70"/>
        <v>-75</v>
      </c>
      <c r="BZ33" s="243">
        <f t="shared" si="70"/>
        <v>-16</v>
      </c>
      <c r="CA33" s="243">
        <f t="shared" si="70"/>
        <v>16</v>
      </c>
      <c r="CB33" s="243">
        <f t="shared" si="70"/>
        <v>167</v>
      </c>
      <c r="CC33" s="243">
        <f t="shared" si="71"/>
        <v>366</v>
      </c>
      <c r="CD33" s="386">
        <f t="shared" si="71"/>
        <v>100</v>
      </c>
      <c r="CE33" s="355">
        <f t="shared" si="71"/>
        <v>641</v>
      </c>
      <c r="CF33" s="269">
        <f t="shared" si="71"/>
        <v>520</v>
      </c>
      <c r="CG33" s="269">
        <f t="shared" si="71"/>
        <v>563</v>
      </c>
      <c r="CH33" s="269">
        <f t="shared" si="71"/>
        <v>329</v>
      </c>
      <c r="CI33" s="269">
        <f t="shared" si="71"/>
        <v>323</v>
      </c>
      <c r="CJ33" s="269">
        <f t="shared" si="71"/>
        <v>396</v>
      </c>
      <c r="CK33" s="269">
        <f t="shared" si="71"/>
        <v>279</v>
      </c>
      <c r="CL33" s="269">
        <f t="shared" si="71"/>
        <v>138</v>
      </c>
      <c r="CM33" s="269">
        <f t="shared" si="72"/>
        <v>266</v>
      </c>
      <c r="CN33" s="269">
        <f t="shared" si="72"/>
        <v>4</v>
      </c>
      <c r="CO33" s="269">
        <f t="shared" si="72"/>
        <v>-412</v>
      </c>
      <c r="CP33" s="386">
        <f t="shared" si="72"/>
        <v>172</v>
      </c>
      <c r="CQ33" s="386">
        <f t="shared" si="72"/>
        <v>-497</v>
      </c>
      <c r="CR33" s="386">
        <f t="shared" si="72"/>
        <v>-176</v>
      </c>
      <c r="CS33" s="348"/>
      <c r="CT33" s="63">
        <f>IF(ISERROR(GETPIVOTDATA("VALUE",'CRS WK pvt'!$I$2,"DT_FILE",CT$8,"CD_CO",CT$6,"TRIM_CAT",TRIM(B33),"TRIM_LINE",A30))=TRUE,0,GETPIVOTDATA("VALUE",'CRS WK pvt'!$I$2,"DT_FILE",CT$8,"CD_CO",CT$6,"TRIM_CAT",TRIM(B33),"TRIM_LINE",A30))</f>
        <v>1358</v>
      </c>
    </row>
    <row r="34" spans="1:98" s="58" customFormat="1" x14ac:dyDescent="0.3">
      <c r="A34" s="146"/>
      <c r="B34" s="59" t="s">
        <v>40</v>
      </c>
      <c r="C34" s="79">
        <v>397</v>
      </c>
      <c r="D34" s="80">
        <v>444</v>
      </c>
      <c r="E34" s="80">
        <v>444</v>
      </c>
      <c r="F34" s="80">
        <v>417</v>
      </c>
      <c r="G34" s="80">
        <v>376</v>
      </c>
      <c r="H34" s="80">
        <v>382</v>
      </c>
      <c r="I34" s="80">
        <v>305</v>
      </c>
      <c r="J34" s="80">
        <v>251</v>
      </c>
      <c r="K34" s="80">
        <v>317</v>
      </c>
      <c r="L34" s="81">
        <v>378</v>
      </c>
      <c r="M34" s="80">
        <v>303</v>
      </c>
      <c r="N34" s="80">
        <v>414</v>
      </c>
      <c r="O34" s="80">
        <v>426</v>
      </c>
      <c r="P34" s="80">
        <v>587</v>
      </c>
      <c r="Q34" s="80">
        <v>699</v>
      </c>
      <c r="R34" s="80">
        <v>484</v>
      </c>
      <c r="S34" s="80">
        <v>355</v>
      </c>
      <c r="T34" s="80">
        <v>286</v>
      </c>
      <c r="U34" s="200">
        <v>321</v>
      </c>
      <c r="V34" s="200">
        <v>300</v>
      </c>
      <c r="W34" s="200">
        <v>290</v>
      </c>
      <c r="X34" s="81">
        <v>331</v>
      </c>
      <c r="Y34" s="200">
        <v>353</v>
      </c>
      <c r="Z34" s="200">
        <v>403</v>
      </c>
      <c r="AA34" s="200">
        <v>312</v>
      </c>
      <c r="AB34" s="200">
        <v>413</v>
      </c>
      <c r="AC34" s="200">
        <v>343</v>
      </c>
      <c r="AD34" s="200">
        <v>343</v>
      </c>
      <c r="AE34" s="200">
        <v>344</v>
      </c>
      <c r="AF34" s="200">
        <v>275</v>
      </c>
      <c r="AG34" s="200">
        <v>246</v>
      </c>
      <c r="AH34" s="200">
        <v>335</v>
      </c>
      <c r="AI34" s="200">
        <v>502</v>
      </c>
      <c r="AJ34" s="81">
        <v>436</v>
      </c>
      <c r="AK34" s="293">
        <v>633</v>
      </c>
      <c r="AL34" s="293">
        <v>723</v>
      </c>
      <c r="AM34" s="293">
        <v>607</v>
      </c>
      <c r="AN34" s="293">
        <v>522</v>
      </c>
      <c r="AO34" s="293">
        <v>536</v>
      </c>
      <c r="AP34" s="293">
        <v>555</v>
      </c>
      <c r="AQ34" s="63">
        <v>441</v>
      </c>
      <c r="AR34" s="293">
        <v>376</v>
      </c>
      <c r="AS34" s="293">
        <v>457</v>
      </c>
      <c r="AT34" s="293">
        <v>400</v>
      </c>
      <c r="AU34" s="293">
        <v>353</v>
      </c>
      <c r="AV34" s="310">
        <v>462</v>
      </c>
      <c r="AW34" s="293">
        <v>387</v>
      </c>
      <c r="AX34" s="293">
        <v>459</v>
      </c>
      <c r="AY34" s="293"/>
      <c r="AZ34" s="293"/>
      <c r="BA34" s="293"/>
      <c r="BB34" s="293"/>
      <c r="BC34" s="63"/>
      <c r="BD34" s="293"/>
      <c r="BE34" s="293"/>
      <c r="BF34" s="293"/>
      <c r="BG34" s="293"/>
      <c r="BH34" s="310"/>
      <c r="BI34" s="82">
        <f t="shared" si="69"/>
        <v>29</v>
      </c>
      <c r="BJ34" s="83">
        <f t="shared" si="69"/>
        <v>143</v>
      </c>
      <c r="BK34" s="83">
        <f t="shared" si="69"/>
        <v>255</v>
      </c>
      <c r="BL34" s="83">
        <f t="shared" si="69"/>
        <v>67</v>
      </c>
      <c r="BM34" s="83">
        <f t="shared" si="69"/>
        <v>-21</v>
      </c>
      <c r="BN34" s="83">
        <f t="shared" si="69"/>
        <v>-96</v>
      </c>
      <c r="BO34" s="83">
        <f t="shared" si="69"/>
        <v>16</v>
      </c>
      <c r="BP34" s="83">
        <f t="shared" si="69"/>
        <v>49</v>
      </c>
      <c r="BQ34" s="83">
        <f t="shared" si="69"/>
        <v>-27</v>
      </c>
      <c r="BR34" s="406">
        <f t="shared" si="69"/>
        <v>-47</v>
      </c>
      <c r="BS34" s="429">
        <f t="shared" si="70"/>
        <v>50</v>
      </c>
      <c r="BT34" s="83">
        <f t="shared" si="70"/>
        <v>-11</v>
      </c>
      <c r="BU34" s="83">
        <f t="shared" si="70"/>
        <v>-114</v>
      </c>
      <c r="BV34" s="83">
        <f t="shared" si="70"/>
        <v>-174</v>
      </c>
      <c r="BW34" s="83">
        <f t="shared" si="70"/>
        <v>-356</v>
      </c>
      <c r="BX34" s="243">
        <f t="shared" si="70"/>
        <v>-141</v>
      </c>
      <c r="BY34" s="243">
        <f t="shared" si="70"/>
        <v>-11</v>
      </c>
      <c r="BZ34" s="243">
        <f t="shared" si="70"/>
        <v>-11</v>
      </c>
      <c r="CA34" s="243">
        <f t="shared" si="70"/>
        <v>-75</v>
      </c>
      <c r="CB34" s="243">
        <f t="shared" si="70"/>
        <v>35</v>
      </c>
      <c r="CC34" s="243">
        <f t="shared" si="71"/>
        <v>212</v>
      </c>
      <c r="CD34" s="386">
        <f t="shared" si="71"/>
        <v>105</v>
      </c>
      <c r="CE34" s="355">
        <f t="shared" si="71"/>
        <v>280</v>
      </c>
      <c r="CF34" s="269">
        <f t="shared" si="71"/>
        <v>320</v>
      </c>
      <c r="CG34" s="269">
        <f t="shared" si="71"/>
        <v>295</v>
      </c>
      <c r="CH34" s="269">
        <f t="shared" si="71"/>
        <v>109</v>
      </c>
      <c r="CI34" s="269">
        <f t="shared" si="71"/>
        <v>193</v>
      </c>
      <c r="CJ34" s="269">
        <f t="shared" si="71"/>
        <v>212</v>
      </c>
      <c r="CK34" s="269">
        <f t="shared" si="71"/>
        <v>97</v>
      </c>
      <c r="CL34" s="269">
        <f t="shared" si="71"/>
        <v>101</v>
      </c>
      <c r="CM34" s="269">
        <f t="shared" si="72"/>
        <v>211</v>
      </c>
      <c r="CN34" s="269">
        <f t="shared" si="72"/>
        <v>65</v>
      </c>
      <c r="CO34" s="269">
        <f t="shared" si="72"/>
        <v>-149</v>
      </c>
      <c r="CP34" s="386">
        <f t="shared" si="72"/>
        <v>26</v>
      </c>
      <c r="CQ34" s="386">
        <f t="shared" si="72"/>
        <v>-246</v>
      </c>
      <c r="CR34" s="386">
        <f t="shared" si="72"/>
        <v>-264</v>
      </c>
      <c r="CS34" s="348"/>
      <c r="CT34" s="63">
        <f>IF(ISERROR(GETPIVOTDATA("VALUE",'CRS WK pvt'!$I$2,"DT_FILE",CT$8,"CD_CO",CT$6,"TRIM_CAT",TRIM(B34),"TRIM_LINE",A30))=TRUE,0,GETPIVOTDATA("VALUE",'CRS WK pvt'!$I$2,"DT_FILE",CT$8,"CD_CO",CT$6,"TRIM_CAT",TRIM(B34),"TRIM_LINE",A30))</f>
        <v>459</v>
      </c>
    </row>
    <row r="35" spans="1:98" s="58" customFormat="1" x14ac:dyDescent="0.3">
      <c r="A35" s="146"/>
      <c r="B35" s="59" t="s">
        <v>41</v>
      </c>
      <c r="C35" s="79">
        <v>302</v>
      </c>
      <c r="D35" s="80">
        <v>331</v>
      </c>
      <c r="E35" s="80">
        <v>382</v>
      </c>
      <c r="F35" s="80">
        <v>297</v>
      </c>
      <c r="G35" s="80">
        <v>274</v>
      </c>
      <c r="H35" s="80">
        <v>277</v>
      </c>
      <c r="I35" s="80">
        <v>198</v>
      </c>
      <c r="J35" s="80">
        <v>189</v>
      </c>
      <c r="K35" s="80">
        <v>198</v>
      </c>
      <c r="L35" s="81">
        <v>280</v>
      </c>
      <c r="M35" s="80">
        <v>200</v>
      </c>
      <c r="N35" s="80">
        <v>314</v>
      </c>
      <c r="O35" s="80">
        <v>312</v>
      </c>
      <c r="P35" s="80">
        <v>457</v>
      </c>
      <c r="Q35" s="80">
        <v>573</v>
      </c>
      <c r="R35" s="80">
        <v>453</v>
      </c>
      <c r="S35" s="80">
        <v>352</v>
      </c>
      <c r="T35" s="80">
        <v>286</v>
      </c>
      <c r="U35" s="200">
        <v>352</v>
      </c>
      <c r="V35" s="200">
        <v>352</v>
      </c>
      <c r="W35" s="200">
        <v>256</v>
      </c>
      <c r="X35" s="81">
        <v>271</v>
      </c>
      <c r="Y35" s="200">
        <v>280</v>
      </c>
      <c r="Z35" s="200">
        <v>386</v>
      </c>
      <c r="AA35" s="200">
        <v>252</v>
      </c>
      <c r="AB35" s="200">
        <v>381</v>
      </c>
      <c r="AC35" s="200">
        <v>303</v>
      </c>
      <c r="AD35" s="200">
        <v>323</v>
      </c>
      <c r="AE35" s="200">
        <v>380</v>
      </c>
      <c r="AF35" s="200">
        <v>393</v>
      </c>
      <c r="AG35" s="200">
        <v>218</v>
      </c>
      <c r="AH35" s="200">
        <v>283</v>
      </c>
      <c r="AI35" s="200">
        <v>564</v>
      </c>
      <c r="AJ35" s="81">
        <v>441</v>
      </c>
      <c r="AK35" s="293">
        <v>635</v>
      </c>
      <c r="AL35" s="293">
        <v>876</v>
      </c>
      <c r="AM35" s="293">
        <v>578</v>
      </c>
      <c r="AN35" s="293">
        <v>480</v>
      </c>
      <c r="AO35" s="293">
        <v>550</v>
      </c>
      <c r="AP35" s="293">
        <v>540</v>
      </c>
      <c r="AQ35" s="63">
        <v>488</v>
      </c>
      <c r="AR35" s="293">
        <v>376</v>
      </c>
      <c r="AS35" s="293">
        <v>430</v>
      </c>
      <c r="AT35" s="293">
        <v>405</v>
      </c>
      <c r="AU35" s="293">
        <v>403</v>
      </c>
      <c r="AV35" s="310">
        <v>511</v>
      </c>
      <c r="AW35" s="293">
        <v>425</v>
      </c>
      <c r="AX35" s="293">
        <v>381</v>
      </c>
      <c r="AY35" s="293"/>
      <c r="AZ35" s="293"/>
      <c r="BA35" s="293"/>
      <c r="BB35" s="293"/>
      <c r="BC35" s="63"/>
      <c r="BD35" s="293"/>
      <c r="BE35" s="293"/>
      <c r="BF35" s="293"/>
      <c r="BG35" s="293"/>
      <c r="BH35" s="310"/>
      <c r="BI35" s="82">
        <f t="shared" si="69"/>
        <v>10</v>
      </c>
      <c r="BJ35" s="83">
        <f t="shared" si="69"/>
        <v>126</v>
      </c>
      <c r="BK35" s="83">
        <f t="shared" si="69"/>
        <v>191</v>
      </c>
      <c r="BL35" s="83">
        <f t="shared" si="69"/>
        <v>156</v>
      </c>
      <c r="BM35" s="83">
        <f t="shared" si="69"/>
        <v>78</v>
      </c>
      <c r="BN35" s="83">
        <f t="shared" si="69"/>
        <v>9</v>
      </c>
      <c r="BO35" s="83">
        <f t="shared" si="69"/>
        <v>154</v>
      </c>
      <c r="BP35" s="83">
        <f t="shared" si="69"/>
        <v>163</v>
      </c>
      <c r="BQ35" s="83">
        <f t="shared" si="69"/>
        <v>58</v>
      </c>
      <c r="BR35" s="406">
        <f t="shared" si="69"/>
        <v>-9</v>
      </c>
      <c r="BS35" s="429">
        <f t="shared" si="70"/>
        <v>80</v>
      </c>
      <c r="BT35" s="83">
        <f t="shared" si="70"/>
        <v>72</v>
      </c>
      <c r="BU35" s="83">
        <f t="shared" si="70"/>
        <v>-60</v>
      </c>
      <c r="BV35" s="83">
        <f t="shared" si="70"/>
        <v>-76</v>
      </c>
      <c r="BW35" s="83">
        <f t="shared" si="70"/>
        <v>-270</v>
      </c>
      <c r="BX35" s="243">
        <f t="shared" si="70"/>
        <v>-130</v>
      </c>
      <c r="BY35" s="243">
        <f t="shared" si="70"/>
        <v>28</v>
      </c>
      <c r="BZ35" s="243">
        <f t="shared" si="70"/>
        <v>107</v>
      </c>
      <c r="CA35" s="243">
        <f t="shared" si="70"/>
        <v>-134</v>
      </c>
      <c r="CB35" s="243">
        <f t="shared" si="70"/>
        <v>-69</v>
      </c>
      <c r="CC35" s="243">
        <f t="shared" si="71"/>
        <v>308</v>
      </c>
      <c r="CD35" s="386">
        <f t="shared" si="71"/>
        <v>170</v>
      </c>
      <c r="CE35" s="355">
        <f t="shared" si="71"/>
        <v>355</v>
      </c>
      <c r="CF35" s="269">
        <f t="shared" si="71"/>
        <v>490</v>
      </c>
      <c r="CG35" s="269">
        <f t="shared" si="71"/>
        <v>326</v>
      </c>
      <c r="CH35" s="269">
        <f t="shared" si="71"/>
        <v>99</v>
      </c>
      <c r="CI35" s="269">
        <f t="shared" si="71"/>
        <v>247</v>
      </c>
      <c r="CJ35" s="269">
        <f t="shared" si="71"/>
        <v>217</v>
      </c>
      <c r="CK35" s="269">
        <f t="shared" si="71"/>
        <v>108</v>
      </c>
      <c r="CL35" s="269">
        <f t="shared" si="71"/>
        <v>-17</v>
      </c>
      <c r="CM35" s="269">
        <f t="shared" si="72"/>
        <v>212</v>
      </c>
      <c r="CN35" s="269">
        <f t="shared" si="72"/>
        <v>122</v>
      </c>
      <c r="CO35" s="269">
        <f t="shared" si="72"/>
        <v>-161</v>
      </c>
      <c r="CP35" s="386">
        <f t="shared" si="72"/>
        <v>70</v>
      </c>
      <c r="CQ35" s="386">
        <f t="shared" si="72"/>
        <v>-210</v>
      </c>
      <c r="CR35" s="386">
        <f t="shared" si="72"/>
        <v>-495</v>
      </c>
      <c r="CS35" s="348"/>
      <c r="CT35" s="63">
        <f>IF(ISERROR(GETPIVOTDATA("VALUE",'CRS WK pvt'!$I$2,"DT_FILE",CT$8,"CD_CO",CT$6,"TRIM_CAT",TRIM(B35),"TRIM_LINE",A30))=TRUE,0,GETPIVOTDATA("VALUE",'CRS WK pvt'!$I$2,"DT_FILE",CT$8,"CD_CO",CT$6,"TRIM_CAT",TRIM(B35),"TRIM_LINE",A30))</f>
        <v>381</v>
      </c>
    </row>
    <row r="36" spans="1:98" s="72" customFormat="1" x14ac:dyDescent="0.3">
      <c r="A36" s="147"/>
      <c r="B36" s="59" t="s">
        <v>42</v>
      </c>
      <c r="C36" s="136">
        <f t="shared" ref="C36:V36" si="73">SUM(C31:C35)</f>
        <v>23798</v>
      </c>
      <c r="D36" s="137">
        <f t="shared" si="73"/>
        <v>27778</v>
      </c>
      <c r="E36" s="137">
        <f t="shared" si="73"/>
        <v>29433</v>
      </c>
      <c r="F36" s="137">
        <f t="shared" si="73"/>
        <v>25379</v>
      </c>
      <c r="G36" s="137">
        <f t="shared" si="73"/>
        <v>21174</v>
      </c>
      <c r="H36" s="137">
        <f t="shared" si="73"/>
        <v>22792</v>
      </c>
      <c r="I36" s="137">
        <f t="shared" si="73"/>
        <v>17393</v>
      </c>
      <c r="J36" s="137">
        <f t="shared" si="73"/>
        <v>17734</v>
      </c>
      <c r="K36" s="137">
        <f t="shared" si="73"/>
        <v>18666</v>
      </c>
      <c r="L36" s="138">
        <f t="shared" si="73"/>
        <v>20612</v>
      </c>
      <c r="M36" s="137">
        <f t="shared" si="73"/>
        <v>19061</v>
      </c>
      <c r="N36" s="137">
        <f t="shared" si="73"/>
        <v>25376</v>
      </c>
      <c r="O36" s="137">
        <f t="shared" si="73"/>
        <v>24974</v>
      </c>
      <c r="P36" s="137">
        <f t="shared" si="73"/>
        <v>29460</v>
      </c>
      <c r="Q36" s="137">
        <f t="shared" si="73"/>
        <v>26121</v>
      </c>
      <c r="R36" s="137">
        <f t="shared" si="73"/>
        <v>20699</v>
      </c>
      <c r="S36" s="137">
        <f t="shared" si="73"/>
        <v>20401</v>
      </c>
      <c r="T36" s="137">
        <f t="shared" si="73"/>
        <v>16018</v>
      </c>
      <c r="U36" s="137">
        <f t="shared" si="73"/>
        <v>15936</v>
      </c>
      <c r="V36" s="137">
        <f t="shared" si="73"/>
        <v>16970</v>
      </c>
      <c r="W36" s="137">
        <f>SUM(W31+W32+W33+W34+W35)</f>
        <v>18238</v>
      </c>
      <c r="X36" s="138">
        <f>SUM(X31+X32+X33+X34+X35)</f>
        <v>16876</v>
      </c>
      <c r="Y36" s="201">
        <v>15231</v>
      </c>
      <c r="Z36" s="201">
        <v>17515</v>
      </c>
      <c r="AA36" s="201">
        <v>19057</v>
      </c>
      <c r="AB36" s="201">
        <v>24107</v>
      </c>
      <c r="AC36" s="201">
        <v>21340</v>
      </c>
      <c r="AD36" s="201">
        <v>20182</v>
      </c>
      <c r="AE36" s="201">
        <v>19041</v>
      </c>
      <c r="AF36" s="201">
        <v>17465</v>
      </c>
      <c r="AG36" s="201">
        <v>18081</v>
      </c>
      <c r="AH36" s="201">
        <v>20982</v>
      </c>
      <c r="AI36" s="201">
        <v>22319</v>
      </c>
      <c r="AJ36" s="138">
        <v>17518</v>
      </c>
      <c r="AK36" s="294">
        <v>18057</v>
      </c>
      <c r="AL36" s="294">
        <v>23395</v>
      </c>
      <c r="AM36" s="294">
        <v>22824</v>
      </c>
      <c r="AN36" s="294">
        <v>25711</v>
      </c>
      <c r="AO36" s="294">
        <v>25028</v>
      </c>
      <c r="AP36" s="294">
        <v>23472</v>
      </c>
      <c r="AQ36" s="84">
        <v>19405</v>
      </c>
      <c r="AR36" s="294">
        <v>18553</v>
      </c>
      <c r="AS36" s="294">
        <v>18341</v>
      </c>
      <c r="AT36" s="294">
        <v>18612</v>
      </c>
      <c r="AU36" s="294">
        <v>18035</v>
      </c>
      <c r="AV36" s="311">
        <v>20518</v>
      </c>
      <c r="AW36" s="294">
        <v>18263</v>
      </c>
      <c r="AX36" s="294">
        <v>23771</v>
      </c>
      <c r="AY36" s="294"/>
      <c r="AZ36" s="294"/>
      <c r="BA36" s="294"/>
      <c r="BB36" s="294"/>
      <c r="BC36" s="84"/>
      <c r="BD36" s="294"/>
      <c r="BE36" s="294"/>
      <c r="BF36" s="294"/>
      <c r="BG36" s="294"/>
      <c r="BH36" s="311"/>
      <c r="BI36" s="84">
        <f t="shared" ref="BI36:BM36" si="74">SUM(BI31:BI35)</f>
        <v>1176</v>
      </c>
      <c r="BJ36" s="139">
        <f t="shared" si="74"/>
        <v>1682</v>
      </c>
      <c r="BK36" s="139">
        <f t="shared" si="74"/>
        <v>-3312</v>
      </c>
      <c r="BL36" s="139">
        <f t="shared" si="74"/>
        <v>-4680</v>
      </c>
      <c r="BM36" s="139">
        <f t="shared" si="74"/>
        <v>-773</v>
      </c>
      <c r="BN36" s="139">
        <f t="shared" ref="BN36:BV36" si="75">SUM(BN31:BN35)</f>
        <v>-6774</v>
      </c>
      <c r="BO36" s="139">
        <f t="shared" si="75"/>
        <v>-1457</v>
      </c>
      <c r="BP36" s="139">
        <f t="shared" si="75"/>
        <v>-764</v>
      </c>
      <c r="BQ36" s="139">
        <f t="shared" si="75"/>
        <v>-428</v>
      </c>
      <c r="BR36" s="407">
        <f t="shared" si="75"/>
        <v>-3736</v>
      </c>
      <c r="BS36" s="430">
        <f t="shared" si="75"/>
        <v>-3830</v>
      </c>
      <c r="BT36" s="139">
        <f t="shared" si="75"/>
        <v>-7861</v>
      </c>
      <c r="BU36" s="139">
        <f t="shared" si="75"/>
        <v>-5917</v>
      </c>
      <c r="BV36" s="139">
        <f t="shared" si="75"/>
        <v>-5353</v>
      </c>
      <c r="BW36" s="139">
        <f t="shared" ref="BW36:BX36" si="76">SUM(BW31:BW35)</f>
        <v>-4781</v>
      </c>
      <c r="BX36" s="244">
        <f t="shared" si="76"/>
        <v>-517</v>
      </c>
      <c r="BY36" s="244">
        <f t="shared" ref="BY36:BZ36" si="77">SUM(BY31:BY35)</f>
        <v>-1360</v>
      </c>
      <c r="BZ36" s="244">
        <f t="shared" si="77"/>
        <v>1447</v>
      </c>
      <c r="CA36" s="244">
        <f t="shared" ref="CA36:CB36" si="78">SUM(CA31:CA35)</f>
        <v>2145</v>
      </c>
      <c r="CB36" s="244">
        <f t="shared" si="78"/>
        <v>4012</v>
      </c>
      <c r="CC36" s="244">
        <f t="shared" ref="CC36:CE36" si="79">SUM(CC31:CC35)</f>
        <v>4081</v>
      </c>
      <c r="CD36" s="387">
        <f t="shared" si="79"/>
        <v>642</v>
      </c>
      <c r="CE36" s="356">
        <f t="shared" si="79"/>
        <v>2826</v>
      </c>
      <c r="CF36" s="270">
        <f t="shared" ref="CF36" si="80">SUM(CF31:CF35)</f>
        <v>5880</v>
      </c>
      <c r="CG36" s="270">
        <f t="shared" ref="CG36" si="81">SUM(CG31:CG35)</f>
        <v>3767</v>
      </c>
      <c r="CH36" s="270">
        <f t="shared" ref="CH36" si="82">SUM(CH31:CH35)</f>
        <v>1604</v>
      </c>
      <c r="CI36" s="270">
        <f t="shared" ref="CI36" si="83">SUM(CI31:CI35)</f>
        <v>3688</v>
      </c>
      <c r="CJ36" s="270">
        <f t="shared" ref="CJ36" si="84">SUM(CJ31:CJ35)</f>
        <v>3290</v>
      </c>
      <c r="CK36" s="270">
        <f t="shared" ref="CK36" si="85">SUM(CK31:CK35)</f>
        <v>364</v>
      </c>
      <c r="CL36" s="270">
        <f t="shared" ref="CL36" si="86">SUM(CL31:CL35)</f>
        <v>1088</v>
      </c>
      <c r="CM36" s="270">
        <f t="shared" ref="CM36" si="87">SUM(CM31:CM35)</f>
        <v>260</v>
      </c>
      <c r="CN36" s="270">
        <f t="shared" ref="CN36" si="88">SUM(CN31:CN35)</f>
        <v>-2370</v>
      </c>
      <c r="CO36" s="270">
        <f t="shared" ref="CO36" si="89">SUM(CO31:CO35)</f>
        <v>-4284</v>
      </c>
      <c r="CP36" s="387">
        <f t="shared" ref="CP36" si="90">SUM(CP31:CP35)</f>
        <v>3000</v>
      </c>
      <c r="CQ36" s="387">
        <f t="shared" ref="CQ36:CR36" si="91">SUM(CQ31:CQ35)</f>
        <v>206</v>
      </c>
      <c r="CR36" s="387">
        <f t="shared" si="91"/>
        <v>376</v>
      </c>
      <c r="CS36" s="349"/>
      <c r="CT36" s="84">
        <f>SUM(CT31:CT35)</f>
        <v>23771</v>
      </c>
    </row>
    <row r="37" spans="1:98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202"/>
      <c r="V37" s="202"/>
      <c r="W37" s="202"/>
      <c r="X37" s="88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88"/>
      <c r="AK37" s="295"/>
      <c r="AL37" s="295"/>
      <c r="AM37" s="295"/>
      <c r="AN37" s="295"/>
      <c r="AO37" s="295"/>
      <c r="AP37" s="295"/>
      <c r="AQ37" s="89"/>
      <c r="AR37" s="295"/>
      <c r="AS37" s="295"/>
      <c r="AT37" s="295"/>
      <c r="AU37" s="295"/>
      <c r="AV37" s="312"/>
      <c r="AW37" s="295"/>
      <c r="AX37" s="295"/>
      <c r="AY37" s="295"/>
      <c r="AZ37" s="295"/>
      <c r="BA37" s="295"/>
      <c r="BB37" s="295"/>
      <c r="BC37" s="89"/>
      <c r="BD37" s="295"/>
      <c r="BE37" s="295"/>
      <c r="BF37" s="295"/>
      <c r="BG37" s="295"/>
      <c r="BH37" s="312"/>
      <c r="BI37" s="89"/>
      <c r="BJ37" s="90"/>
      <c r="BK37" s="90"/>
      <c r="BL37" s="90"/>
      <c r="BM37" s="90"/>
      <c r="BN37" s="90"/>
      <c r="BO37" s="90"/>
      <c r="BP37" s="90"/>
      <c r="BQ37" s="90"/>
      <c r="BR37" s="408"/>
      <c r="BS37" s="431"/>
      <c r="BT37" s="90"/>
      <c r="BU37" s="90"/>
      <c r="BV37" s="90"/>
      <c r="BW37" s="90"/>
      <c r="BX37" s="245"/>
      <c r="BY37" s="245"/>
      <c r="BZ37" s="245"/>
      <c r="CA37" s="271"/>
      <c r="CB37" s="271"/>
      <c r="CC37" s="271"/>
      <c r="CD37" s="388"/>
      <c r="CE37" s="357"/>
      <c r="CF37" s="271"/>
      <c r="CG37" s="271"/>
      <c r="CH37" s="271"/>
      <c r="CI37" s="271"/>
      <c r="CJ37" s="271"/>
      <c r="CK37" s="271"/>
      <c r="CL37" s="271"/>
      <c r="CM37" s="271"/>
      <c r="CN37" s="271"/>
      <c r="CO37" s="271"/>
      <c r="CP37" s="388"/>
      <c r="CQ37" s="388"/>
      <c r="CR37" s="388"/>
      <c r="CS37" s="348"/>
      <c r="CT37" s="89"/>
    </row>
    <row r="38" spans="1:98" s="58" customFormat="1" x14ac:dyDescent="0.3">
      <c r="A38" s="146"/>
      <c r="B38" s="59" t="s">
        <v>37</v>
      </c>
      <c r="C38" s="79">
        <v>43408</v>
      </c>
      <c r="D38" s="80">
        <v>44214</v>
      </c>
      <c r="E38" s="80">
        <v>47014</v>
      </c>
      <c r="F38" s="80">
        <v>49958</v>
      </c>
      <c r="G38" s="80">
        <v>51535</v>
      </c>
      <c r="H38" s="80">
        <v>51539</v>
      </c>
      <c r="I38" s="80">
        <v>50013</v>
      </c>
      <c r="J38" s="80">
        <v>46813</v>
      </c>
      <c r="K38" s="80">
        <v>46037</v>
      </c>
      <c r="L38" s="81">
        <v>44893</v>
      </c>
      <c r="M38" s="80">
        <v>43120</v>
      </c>
      <c r="N38" s="80">
        <v>40377</v>
      </c>
      <c r="O38" s="80">
        <v>43819</v>
      </c>
      <c r="P38" s="80">
        <v>49632</v>
      </c>
      <c r="Q38" s="80">
        <v>56950</v>
      </c>
      <c r="R38" s="80">
        <v>59695</v>
      </c>
      <c r="S38" s="80">
        <v>60773</v>
      </c>
      <c r="T38" s="80">
        <v>60658</v>
      </c>
      <c r="U38" s="200">
        <v>57968</v>
      </c>
      <c r="V38" s="200">
        <v>56750</v>
      </c>
      <c r="W38" s="200">
        <v>55539</v>
      </c>
      <c r="X38" s="81">
        <v>54443</v>
      </c>
      <c r="Y38" s="200">
        <v>51274</v>
      </c>
      <c r="Z38" s="200">
        <v>47921</v>
      </c>
      <c r="AA38" s="200">
        <v>46011</v>
      </c>
      <c r="AB38" s="200">
        <v>48077</v>
      </c>
      <c r="AC38" s="200">
        <v>50266</v>
      </c>
      <c r="AD38" s="200">
        <v>50415</v>
      </c>
      <c r="AE38" s="200">
        <v>48833</v>
      </c>
      <c r="AF38" s="200">
        <v>47504</v>
      </c>
      <c r="AG38" s="200">
        <v>45611</v>
      </c>
      <c r="AH38" s="200">
        <v>45886</v>
      </c>
      <c r="AI38" s="200">
        <v>45362</v>
      </c>
      <c r="AJ38" s="81">
        <v>44366</v>
      </c>
      <c r="AK38" s="293">
        <v>42507</v>
      </c>
      <c r="AL38" s="293">
        <v>40836</v>
      </c>
      <c r="AM38" s="293">
        <v>41986</v>
      </c>
      <c r="AN38" s="293">
        <v>45353</v>
      </c>
      <c r="AO38" s="293">
        <v>45931</v>
      </c>
      <c r="AP38" s="293">
        <v>47326</v>
      </c>
      <c r="AQ38" s="63">
        <v>48160</v>
      </c>
      <c r="AR38" s="293">
        <v>47511</v>
      </c>
      <c r="AS38" s="293">
        <v>47194</v>
      </c>
      <c r="AT38" s="293">
        <v>44843</v>
      </c>
      <c r="AU38" s="293">
        <v>44320</v>
      </c>
      <c r="AV38" s="310">
        <v>43976</v>
      </c>
      <c r="AW38" s="293">
        <v>42038</v>
      </c>
      <c r="AX38" s="293">
        <v>41096</v>
      </c>
      <c r="AY38" s="293"/>
      <c r="AZ38" s="293"/>
      <c r="BA38" s="293"/>
      <c r="BB38" s="293"/>
      <c r="BC38" s="63"/>
      <c r="BD38" s="293"/>
      <c r="BE38" s="293"/>
      <c r="BF38" s="293"/>
      <c r="BG38" s="293"/>
      <c r="BH38" s="310"/>
      <c r="BI38" s="82">
        <f t="shared" ref="BI38:BR42" si="92">O38-C38</f>
        <v>411</v>
      </c>
      <c r="BJ38" s="83">
        <f t="shared" si="92"/>
        <v>5418</v>
      </c>
      <c r="BK38" s="83">
        <f t="shared" si="92"/>
        <v>9936</v>
      </c>
      <c r="BL38" s="83">
        <f t="shared" si="92"/>
        <v>9737</v>
      </c>
      <c r="BM38" s="83">
        <f t="shared" si="92"/>
        <v>9238</v>
      </c>
      <c r="BN38" s="83">
        <f t="shared" si="92"/>
        <v>9119</v>
      </c>
      <c r="BO38" s="83">
        <f t="shared" si="92"/>
        <v>7955</v>
      </c>
      <c r="BP38" s="83">
        <f t="shared" si="92"/>
        <v>9937</v>
      </c>
      <c r="BQ38" s="83">
        <f t="shared" si="92"/>
        <v>9502</v>
      </c>
      <c r="BR38" s="406">
        <f t="shared" si="92"/>
        <v>9550</v>
      </c>
      <c r="BS38" s="429">
        <f t="shared" ref="BS38:CB42" si="93">Y38-M38</f>
        <v>8154</v>
      </c>
      <c r="BT38" s="83">
        <f t="shared" si="93"/>
        <v>7544</v>
      </c>
      <c r="BU38" s="83">
        <f t="shared" si="93"/>
        <v>2192</v>
      </c>
      <c r="BV38" s="83">
        <f t="shared" si="93"/>
        <v>-1555</v>
      </c>
      <c r="BW38" s="83">
        <f t="shared" si="93"/>
        <v>-6684</v>
      </c>
      <c r="BX38" s="243">
        <f t="shared" si="93"/>
        <v>-9280</v>
      </c>
      <c r="BY38" s="243">
        <f t="shared" si="93"/>
        <v>-11940</v>
      </c>
      <c r="BZ38" s="243">
        <f t="shared" si="93"/>
        <v>-13154</v>
      </c>
      <c r="CA38" s="243">
        <f t="shared" si="93"/>
        <v>-12357</v>
      </c>
      <c r="CB38" s="243">
        <f t="shared" si="93"/>
        <v>-10864</v>
      </c>
      <c r="CC38" s="243">
        <f t="shared" ref="CC38:CL42" si="94">AI38-W38</f>
        <v>-10177</v>
      </c>
      <c r="CD38" s="386">
        <f t="shared" si="94"/>
        <v>-10077</v>
      </c>
      <c r="CE38" s="355">
        <f t="shared" si="94"/>
        <v>-8767</v>
      </c>
      <c r="CF38" s="269">
        <f t="shared" si="94"/>
        <v>-7085</v>
      </c>
      <c r="CG38" s="269">
        <f t="shared" si="94"/>
        <v>-4025</v>
      </c>
      <c r="CH38" s="269">
        <f t="shared" si="94"/>
        <v>-2724</v>
      </c>
      <c r="CI38" s="269">
        <f t="shared" si="94"/>
        <v>-4335</v>
      </c>
      <c r="CJ38" s="269">
        <f t="shared" si="94"/>
        <v>-3089</v>
      </c>
      <c r="CK38" s="269">
        <f t="shared" si="94"/>
        <v>-673</v>
      </c>
      <c r="CL38" s="269">
        <f t="shared" si="94"/>
        <v>7</v>
      </c>
      <c r="CM38" s="269">
        <f t="shared" ref="CM38:CR42" si="95">AS38-AG38</f>
        <v>1583</v>
      </c>
      <c r="CN38" s="269">
        <f t="shared" si="95"/>
        <v>-1043</v>
      </c>
      <c r="CO38" s="269">
        <f t="shared" si="95"/>
        <v>-1042</v>
      </c>
      <c r="CP38" s="386">
        <f t="shared" si="95"/>
        <v>-390</v>
      </c>
      <c r="CQ38" s="386">
        <f t="shared" si="95"/>
        <v>-469</v>
      </c>
      <c r="CR38" s="386">
        <f t="shared" si="95"/>
        <v>260</v>
      </c>
      <c r="CS38" s="348"/>
      <c r="CT38" s="63">
        <f>IF(ISERROR(GETPIVOTDATA("VALUE",'CRS WK pvt'!$I$2,"DT_FILE",CT$8,"CD_CO",CT$6,"TRIM_CAT",TRIM(B38),"TRIM_LINE",A37))=TRUE,0,GETPIVOTDATA("VALUE",'CRS WK pvt'!$I$2,"DT_FILE",CT$8,"CD_CO",CT$6,"TRIM_CAT",TRIM(B38),"TRIM_LINE",A37))</f>
        <v>41096</v>
      </c>
    </row>
    <row r="39" spans="1:98" s="58" customFormat="1" x14ac:dyDescent="0.3">
      <c r="A39" s="146"/>
      <c r="B39" s="59" t="s">
        <v>38</v>
      </c>
      <c r="C39" s="79">
        <v>14983</v>
      </c>
      <c r="D39" s="80">
        <v>14732</v>
      </c>
      <c r="E39" s="80">
        <v>15101</v>
      </c>
      <c r="F39" s="80">
        <v>15523</v>
      </c>
      <c r="G39" s="80">
        <v>16278</v>
      </c>
      <c r="H39" s="80">
        <v>17499</v>
      </c>
      <c r="I39" s="80">
        <v>17720</v>
      </c>
      <c r="J39" s="80">
        <v>17320</v>
      </c>
      <c r="K39" s="80">
        <v>17338</v>
      </c>
      <c r="L39" s="81">
        <v>17360</v>
      </c>
      <c r="M39" s="80">
        <v>16493</v>
      </c>
      <c r="N39" s="80">
        <v>15303</v>
      </c>
      <c r="O39" s="80">
        <v>15577</v>
      </c>
      <c r="P39" s="80">
        <v>15908</v>
      </c>
      <c r="Q39" s="80">
        <v>16427</v>
      </c>
      <c r="R39" s="80">
        <v>16664</v>
      </c>
      <c r="S39" s="80">
        <v>18357</v>
      </c>
      <c r="T39" s="80">
        <v>19292</v>
      </c>
      <c r="U39" s="200">
        <v>19679</v>
      </c>
      <c r="V39" s="200">
        <v>19857</v>
      </c>
      <c r="W39" s="200">
        <v>20530</v>
      </c>
      <c r="X39" s="81">
        <v>20801</v>
      </c>
      <c r="Y39" s="200">
        <v>19683</v>
      </c>
      <c r="Z39" s="200">
        <v>18809</v>
      </c>
      <c r="AA39" s="200">
        <v>18328</v>
      </c>
      <c r="AB39" s="200">
        <v>18561</v>
      </c>
      <c r="AC39" s="200">
        <v>18739</v>
      </c>
      <c r="AD39" s="200">
        <v>18850</v>
      </c>
      <c r="AE39" s="200">
        <v>18767</v>
      </c>
      <c r="AF39" s="200">
        <v>19245</v>
      </c>
      <c r="AG39" s="200">
        <v>19204</v>
      </c>
      <c r="AH39" s="200">
        <v>19333</v>
      </c>
      <c r="AI39" s="200">
        <v>18457</v>
      </c>
      <c r="AJ39" s="81">
        <v>17278</v>
      </c>
      <c r="AK39" s="293">
        <v>17262</v>
      </c>
      <c r="AL39" s="293">
        <v>17217</v>
      </c>
      <c r="AM39" s="293">
        <v>17793</v>
      </c>
      <c r="AN39" s="293">
        <v>18868</v>
      </c>
      <c r="AO39" s="293">
        <v>19210</v>
      </c>
      <c r="AP39" s="293">
        <v>19612</v>
      </c>
      <c r="AQ39" s="63">
        <v>19923</v>
      </c>
      <c r="AR39" s="293">
        <v>20187</v>
      </c>
      <c r="AS39" s="293">
        <v>20392</v>
      </c>
      <c r="AT39" s="293">
        <v>20160</v>
      </c>
      <c r="AU39" s="293">
        <v>20614</v>
      </c>
      <c r="AV39" s="310">
        <v>21105</v>
      </c>
      <c r="AW39" s="293">
        <v>21045</v>
      </c>
      <c r="AX39" s="293">
        <v>21189</v>
      </c>
      <c r="AY39" s="293"/>
      <c r="AZ39" s="293"/>
      <c r="BA39" s="293"/>
      <c r="BB39" s="293"/>
      <c r="BC39" s="63"/>
      <c r="BD39" s="293"/>
      <c r="BE39" s="293"/>
      <c r="BF39" s="293"/>
      <c r="BG39" s="293"/>
      <c r="BH39" s="310"/>
      <c r="BI39" s="82">
        <f t="shared" si="92"/>
        <v>594</v>
      </c>
      <c r="BJ39" s="83">
        <f t="shared" si="92"/>
        <v>1176</v>
      </c>
      <c r="BK39" s="83">
        <f t="shared" si="92"/>
        <v>1326</v>
      </c>
      <c r="BL39" s="83">
        <f t="shared" si="92"/>
        <v>1141</v>
      </c>
      <c r="BM39" s="83">
        <f t="shared" si="92"/>
        <v>2079</v>
      </c>
      <c r="BN39" s="83">
        <f t="shared" si="92"/>
        <v>1793</v>
      </c>
      <c r="BO39" s="83">
        <f t="shared" si="92"/>
        <v>1959</v>
      </c>
      <c r="BP39" s="83">
        <f t="shared" si="92"/>
        <v>2537</v>
      </c>
      <c r="BQ39" s="83">
        <f t="shared" si="92"/>
        <v>3192</v>
      </c>
      <c r="BR39" s="406">
        <f t="shared" si="92"/>
        <v>3441</v>
      </c>
      <c r="BS39" s="429">
        <f t="shared" si="93"/>
        <v>3190</v>
      </c>
      <c r="BT39" s="83">
        <f t="shared" si="93"/>
        <v>3506</v>
      </c>
      <c r="BU39" s="83">
        <f t="shared" si="93"/>
        <v>2751</v>
      </c>
      <c r="BV39" s="83">
        <f t="shared" si="93"/>
        <v>2653</v>
      </c>
      <c r="BW39" s="83">
        <f t="shared" si="93"/>
        <v>2312</v>
      </c>
      <c r="BX39" s="243">
        <f t="shared" si="93"/>
        <v>2186</v>
      </c>
      <c r="BY39" s="243">
        <f t="shared" si="93"/>
        <v>410</v>
      </c>
      <c r="BZ39" s="243">
        <f t="shared" si="93"/>
        <v>-47</v>
      </c>
      <c r="CA39" s="243">
        <f t="shared" si="93"/>
        <v>-475</v>
      </c>
      <c r="CB39" s="243">
        <f t="shared" si="93"/>
        <v>-524</v>
      </c>
      <c r="CC39" s="243">
        <f t="shared" si="94"/>
        <v>-2073</v>
      </c>
      <c r="CD39" s="386">
        <f t="shared" si="94"/>
        <v>-3523</v>
      </c>
      <c r="CE39" s="355">
        <f t="shared" si="94"/>
        <v>-2421</v>
      </c>
      <c r="CF39" s="269">
        <f t="shared" si="94"/>
        <v>-1592</v>
      </c>
      <c r="CG39" s="269">
        <f t="shared" si="94"/>
        <v>-535</v>
      </c>
      <c r="CH39" s="269">
        <f t="shared" si="94"/>
        <v>307</v>
      </c>
      <c r="CI39" s="269">
        <f t="shared" si="94"/>
        <v>471</v>
      </c>
      <c r="CJ39" s="269">
        <f t="shared" si="94"/>
        <v>762</v>
      </c>
      <c r="CK39" s="269">
        <f t="shared" si="94"/>
        <v>1156</v>
      </c>
      <c r="CL39" s="269">
        <f t="shared" si="94"/>
        <v>942</v>
      </c>
      <c r="CM39" s="269">
        <f t="shared" si="95"/>
        <v>1188</v>
      </c>
      <c r="CN39" s="269">
        <f t="shared" si="95"/>
        <v>827</v>
      </c>
      <c r="CO39" s="269">
        <f t="shared" si="95"/>
        <v>2157</v>
      </c>
      <c r="CP39" s="386">
        <f t="shared" si="95"/>
        <v>3827</v>
      </c>
      <c r="CQ39" s="386">
        <f t="shared" si="95"/>
        <v>3783</v>
      </c>
      <c r="CR39" s="386">
        <f t="shared" si="95"/>
        <v>3972</v>
      </c>
      <c r="CS39" s="348"/>
      <c r="CT39" s="63">
        <f>IF(ISERROR(GETPIVOTDATA("VALUE",'CRS WK pvt'!$I$2,"DT_FILE",CT$8,"CD_CO",CT$6,"TRIM_CAT",TRIM(B39),"TRIM_LINE",A37))=TRUE,0,GETPIVOTDATA("VALUE",'CRS WK pvt'!$I$2,"DT_FILE",CT$8,"CD_CO",CT$6,"TRIM_CAT",TRIM(B39),"TRIM_LINE",A37))</f>
        <v>21189</v>
      </c>
    </row>
    <row r="40" spans="1:98" s="58" customFormat="1" x14ac:dyDescent="0.3">
      <c r="A40" s="146"/>
      <c r="B40" s="59" t="s">
        <v>39</v>
      </c>
      <c r="C40" s="79">
        <v>1778</v>
      </c>
      <c r="D40" s="80">
        <v>1733</v>
      </c>
      <c r="E40" s="80">
        <v>2048</v>
      </c>
      <c r="F40" s="80">
        <v>2273</v>
      </c>
      <c r="G40" s="80">
        <v>2243</v>
      </c>
      <c r="H40" s="80">
        <v>2181</v>
      </c>
      <c r="I40" s="80">
        <v>2165</v>
      </c>
      <c r="J40" s="80">
        <v>2016</v>
      </c>
      <c r="K40" s="80">
        <v>1940</v>
      </c>
      <c r="L40" s="81">
        <v>1882</v>
      </c>
      <c r="M40" s="80">
        <v>1834</v>
      </c>
      <c r="N40" s="80">
        <v>1808</v>
      </c>
      <c r="O40" s="80">
        <v>2083</v>
      </c>
      <c r="P40" s="80">
        <v>2701</v>
      </c>
      <c r="Q40" s="80">
        <v>3445</v>
      </c>
      <c r="R40" s="80">
        <v>3659</v>
      </c>
      <c r="S40" s="80">
        <v>3517</v>
      </c>
      <c r="T40" s="80">
        <v>3422</v>
      </c>
      <c r="U40" s="200">
        <v>3190</v>
      </c>
      <c r="V40" s="200">
        <v>3019</v>
      </c>
      <c r="W40" s="200">
        <v>2860</v>
      </c>
      <c r="X40" s="81">
        <v>2731</v>
      </c>
      <c r="Y40" s="200">
        <v>2566</v>
      </c>
      <c r="Z40" s="200">
        <v>2381</v>
      </c>
      <c r="AA40" s="200">
        <v>2235</v>
      </c>
      <c r="AB40" s="200">
        <v>2334</v>
      </c>
      <c r="AC40" s="200">
        <v>2412</v>
      </c>
      <c r="AD40" s="200">
        <v>2587</v>
      </c>
      <c r="AE40" s="200">
        <v>2710</v>
      </c>
      <c r="AF40" s="200">
        <v>2638</v>
      </c>
      <c r="AG40" s="200">
        <v>2512</v>
      </c>
      <c r="AH40" s="200">
        <v>2411</v>
      </c>
      <c r="AI40" s="200">
        <v>2407</v>
      </c>
      <c r="AJ40" s="81">
        <v>2404</v>
      </c>
      <c r="AK40" s="293">
        <v>2433</v>
      </c>
      <c r="AL40" s="293">
        <v>2288</v>
      </c>
      <c r="AM40" s="293">
        <v>2332</v>
      </c>
      <c r="AN40" s="293">
        <v>2232</v>
      </c>
      <c r="AO40" s="293">
        <v>2221</v>
      </c>
      <c r="AP40" s="293">
        <v>2289</v>
      </c>
      <c r="AQ40" s="63">
        <v>2458</v>
      </c>
      <c r="AR40" s="293">
        <v>2513</v>
      </c>
      <c r="AS40" s="293">
        <v>2565</v>
      </c>
      <c r="AT40" s="293">
        <v>2452</v>
      </c>
      <c r="AU40" s="293">
        <v>2395</v>
      </c>
      <c r="AV40" s="310">
        <v>2267</v>
      </c>
      <c r="AW40" s="293">
        <v>2169</v>
      </c>
      <c r="AX40" s="293">
        <v>2019</v>
      </c>
      <c r="AY40" s="293"/>
      <c r="AZ40" s="293"/>
      <c r="BA40" s="293"/>
      <c r="BB40" s="293"/>
      <c r="BC40" s="63"/>
      <c r="BD40" s="293"/>
      <c r="BE40" s="293"/>
      <c r="BF40" s="293"/>
      <c r="BG40" s="293"/>
      <c r="BH40" s="310"/>
      <c r="BI40" s="82">
        <f t="shared" si="92"/>
        <v>305</v>
      </c>
      <c r="BJ40" s="83">
        <f t="shared" si="92"/>
        <v>968</v>
      </c>
      <c r="BK40" s="83">
        <f t="shared" si="92"/>
        <v>1397</v>
      </c>
      <c r="BL40" s="83">
        <f t="shared" si="92"/>
        <v>1386</v>
      </c>
      <c r="BM40" s="83">
        <f t="shared" si="92"/>
        <v>1274</v>
      </c>
      <c r="BN40" s="83">
        <f t="shared" si="92"/>
        <v>1241</v>
      </c>
      <c r="BO40" s="83">
        <f t="shared" si="92"/>
        <v>1025</v>
      </c>
      <c r="BP40" s="83">
        <f t="shared" si="92"/>
        <v>1003</v>
      </c>
      <c r="BQ40" s="83">
        <f t="shared" si="92"/>
        <v>920</v>
      </c>
      <c r="BR40" s="406">
        <f t="shared" si="92"/>
        <v>849</v>
      </c>
      <c r="BS40" s="429">
        <f t="shared" si="93"/>
        <v>732</v>
      </c>
      <c r="BT40" s="83">
        <f t="shared" si="93"/>
        <v>573</v>
      </c>
      <c r="BU40" s="83">
        <f t="shared" si="93"/>
        <v>152</v>
      </c>
      <c r="BV40" s="83">
        <f t="shared" si="93"/>
        <v>-367</v>
      </c>
      <c r="BW40" s="83">
        <f t="shared" si="93"/>
        <v>-1033</v>
      </c>
      <c r="BX40" s="243">
        <f t="shared" si="93"/>
        <v>-1072</v>
      </c>
      <c r="BY40" s="243">
        <f t="shared" si="93"/>
        <v>-807</v>
      </c>
      <c r="BZ40" s="243">
        <f t="shared" si="93"/>
        <v>-784</v>
      </c>
      <c r="CA40" s="243">
        <f t="shared" si="93"/>
        <v>-678</v>
      </c>
      <c r="CB40" s="243">
        <f t="shared" si="93"/>
        <v>-608</v>
      </c>
      <c r="CC40" s="243">
        <f t="shared" si="94"/>
        <v>-453</v>
      </c>
      <c r="CD40" s="386">
        <f t="shared" si="94"/>
        <v>-327</v>
      </c>
      <c r="CE40" s="355">
        <f t="shared" si="94"/>
        <v>-133</v>
      </c>
      <c r="CF40" s="269">
        <f t="shared" si="94"/>
        <v>-93</v>
      </c>
      <c r="CG40" s="269">
        <f t="shared" si="94"/>
        <v>97</v>
      </c>
      <c r="CH40" s="269">
        <f t="shared" si="94"/>
        <v>-102</v>
      </c>
      <c r="CI40" s="269">
        <f t="shared" si="94"/>
        <v>-191</v>
      </c>
      <c r="CJ40" s="269">
        <f t="shared" si="94"/>
        <v>-298</v>
      </c>
      <c r="CK40" s="269">
        <f t="shared" si="94"/>
        <v>-252</v>
      </c>
      <c r="CL40" s="269">
        <f t="shared" si="94"/>
        <v>-125</v>
      </c>
      <c r="CM40" s="269">
        <f t="shared" si="95"/>
        <v>53</v>
      </c>
      <c r="CN40" s="269">
        <f t="shared" si="95"/>
        <v>41</v>
      </c>
      <c r="CO40" s="269">
        <f t="shared" si="95"/>
        <v>-12</v>
      </c>
      <c r="CP40" s="386">
        <f t="shared" si="95"/>
        <v>-137</v>
      </c>
      <c r="CQ40" s="386">
        <f t="shared" si="95"/>
        <v>-264</v>
      </c>
      <c r="CR40" s="386">
        <f t="shared" si="95"/>
        <v>-269</v>
      </c>
      <c r="CS40" s="348"/>
      <c r="CT40" s="63">
        <f>IF(ISERROR(GETPIVOTDATA("VALUE",'CRS WK pvt'!$I$2,"DT_FILE",CT$8,"CD_CO",CT$6,"TRIM_CAT",TRIM(B40),"TRIM_LINE",A37))=TRUE,0,GETPIVOTDATA("VALUE",'CRS WK pvt'!$I$2,"DT_FILE",CT$8,"CD_CO",CT$6,"TRIM_CAT",TRIM(B40),"TRIM_LINE",A37))</f>
        <v>2019</v>
      </c>
    </row>
    <row r="41" spans="1:98" s="58" customFormat="1" x14ac:dyDescent="0.3">
      <c r="A41" s="146"/>
      <c r="B41" s="59" t="s">
        <v>40</v>
      </c>
      <c r="C41" s="79">
        <v>434</v>
      </c>
      <c r="D41" s="80">
        <v>422</v>
      </c>
      <c r="E41" s="80">
        <v>481</v>
      </c>
      <c r="F41" s="80">
        <v>506</v>
      </c>
      <c r="G41" s="80">
        <v>564</v>
      </c>
      <c r="H41" s="80">
        <v>557</v>
      </c>
      <c r="I41" s="80">
        <v>539</v>
      </c>
      <c r="J41" s="80">
        <v>509</v>
      </c>
      <c r="K41" s="80">
        <v>476</v>
      </c>
      <c r="L41" s="81">
        <v>492</v>
      </c>
      <c r="M41" s="80">
        <v>466</v>
      </c>
      <c r="N41" s="80">
        <v>396</v>
      </c>
      <c r="O41" s="80">
        <v>474</v>
      </c>
      <c r="P41" s="80">
        <v>672</v>
      </c>
      <c r="Q41" s="80">
        <v>861</v>
      </c>
      <c r="R41" s="80">
        <v>1004</v>
      </c>
      <c r="S41" s="80">
        <v>1018</v>
      </c>
      <c r="T41" s="80">
        <v>1001</v>
      </c>
      <c r="U41" s="200">
        <v>936</v>
      </c>
      <c r="V41" s="200">
        <v>895</v>
      </c>
      <c r="W41" s="200">
        <v>835</v>
      </c>
      <c r="X41" s="81">
        <v>790</v>
      </c>
      <c r="Y41" s="200">
        <v>730</v>
      </c>
      <c r="Z41" s="200">
        <v>671</v>
      </c>
      <c r="AA41" s="200">
        <v>609</v>
      </c>
      <c r="AB41" s="200">
        <v>606</v>
      </c>
      <c r="AC41" s="200">
        <v>655</v>
      </c>
      <c r="AD41" s="200">
        <v>688</v>
      </c>
      <c r="AE41" s="200">
        <v>689</v>
      </c>
      <c r="AF41" s="200">
        <v>756</v>
      </c>
      <c r="AG41" s="200">
        <v>703</v>
      </c>
      <c r="AH41" s="200">
        <v>625</v>
      </c>
      <c r="AI41" s="200">
        <v>672</v>
      </c>
      <c r="AJ41" s="81">
        <v>662</v>
      </c>
      <c r="AK41" s="293">
        <v>671</v>
      </c>
      <c r="AL41" s="293">
        <v>558</v>
      </c>
      <c r="AM41" s="293">
        <v>612</v>
      </c>
      <c r="AN41" s="293">
        <v>571</v>
      </c>
      <c r="AO41" s="293">
        <v>625</v>
      </c>
      <c r="AP41" s="293">
        <v>655</v>
      </c>
      <c r="AQ41" s="63">
        <v>737</v>
      </c>
      <c r="AR41" s="293">
        <v>782</v>
      </c>
      <c r="AS41" s="293">
        <v>820</v>
      </c>
      <c r="AT41" s="293">
        <v>735</v>
      </c>
      <c r="AU41" s="293">
        <v>671</v>
      </c>
      <c r="AV41" s="310">
        <v>633</v>
      </c>
      <c r="AW41" s="293">
        <v>544</v>
      </c>
      <c r="AX41" s="293">
        <v>474</v>
      </c>
      <c r="AY41" s="293"/>
      <c r="AZ41" s="293"/>
      <c r="BA41" s="293"/>
      <c r="BB41" s="293"/>
      <c r="BC41" s="63"/>
      <c r="BD41" s="293"/>
      <c r="BE41" s="293"/>
      <c r="BF41" s="293"/>
      <c r="BG41" s="293"/>
      <c r="BH41" s="310"/>
      <c r="BI41" s="82">
        <f t="shared" si="92"/>
        <v>40</v>
      </c>
      <c r="BJ41" s="83">
        <f t="shared" si="92"/>
        <v>250</v>
      </c>
      <c r="BK41" s="83">
        <f t="shared" si="92"/>
        <v>380</v>
      </c>
      <c r="BL41" s="83">
        <f t="shared" si="92"/>
        <v>498</v>
      </c>
      <c r="BM41" s="83">
        <f t="shared" si="92"/>
        <v>454</v>
      </c>
      <c r="BN41" s="83">
        <f t="shared" si="92"/>
        <v>444</v>
      </c>
      <c r="BO41" s="83">
        <f t="shared" si="92"/>
        <v>397</v>
      </c>
      <c r="BP41" s="83">
        <f t="shared" si="92"/>
        <v>386</v>
      </c>
      <c r="BQ41" s="83">
        <f t="shared" si="92"/>
        <v>359</v>
      </c>
      <c r="BR41" s="406">
        <f t="shared" si="92"/>
        <v>298</v>
      </c>
      <c r="BS41" s="429">
        <f t="shared" si="93"/>
        <v>264</v>
      </c>
      <c r="BT41" s="83">
        <f t="shared" si="93"/>
        <v>275</v>
      </c>
      <c r="BU41" s="83">
        <f t="shared" si="93"/>
        <v>135</v>
      </c>
      <c r="BV41" s="83">
        <f t="shared" si="93"/>
        <v>-66</v>
      </c>
      <c r="BW41" s="83">
        <f t="shared" si="93"/>
        <v>-206</v>
      </c>
      <c r="BX41" s="243">
        <f t="shared" si="93"/>
        <v>-316</v>
      </c>
      <c r="BY41" s="243">
        <f t="shared" si="93"/>
        <v>-329</v>
      </c>
      <c r="BZ41" s="243">
        <f t="shared" si="93"/>
        <v>-245</v>
      </c>
      <c r="CA41" s="243">
        <f t="shared" si="93"/>
        <v>-233</v>
      </c>
      <c r="CB41" s="243">
        <f t="shared" si="93"/>
        <v>-270</v>
      </c>
      <c r="CC41" s="243">
        <f t="shared" si="94"/>
        <v>-163</v>
      </c>
      <c r="CD41" s="386">
        <f t="shared" si="94"/>
        <v>-128</v>
      </c>
      <c r="CE41" s="355">
        <f t="shared" si="94"/>
        <v>-59</v>
      </c>
      <c r="CF41" s="269">
        <f t="shared" si="94"/>
        <v>-113</v>
      </c>
      <c r="CG41" s="269">
        <f t="shared" si="94"/>
        <v>3</v>
      </c>
      <c r="CH41" s="269">
        <f t="shared" si="94"/>
        <v>-35</v>
      </c>
      <c r="CI41" s="269">
        <f t="shared" si="94"/>
        <v>-30</v>
      </c>
      <c r="CJ41" s="269">
        <f t="shared" si="94"/>
        <v>-33</v>
      </c>
      <c r="CK41" s="269">
        <f t="shared" si="94"/>
        <v>48</v>
      </c>
      <c r="CL41" s="269">
        <f t="shared" si="94"/>
        <v>26</v>
      </c>
      <c r="CM41" s="269">
        <f t="shared" si="95"/>
        <v>117</v>
      </c>
      <c r="CN41" s="269">
        <f t="shared" si="95"/>
        <v>110</v>
      </c>
      <c r="CO41" s="269">
        <f t="shared" si="95"/>
        <v>-1</v>
      </c>
      <c r="CP41" s="386">
        <f t="shared" si="95"/>
        <v>-29</v>
      </c>
      <c r="CQ41" s="386">
        <f t="shared" si="95"/>
        <v>-127</v>
      </c>
      <c r="CR41" s="386">
        <f t="shared" si="95"/>
        <v>-84</v>
      </c>
      <c r="CS41" s="348"/>
      <c r="CT41" s="63">
        <f>IF(ISERROR(GETPIVOTDATA("VALUE",'CRS WK pvt'!$I$2,"DT_FILE",CT$8,"CD_CO",CT$6,"TRIM_CAT",TRIM(B41),"TRIM_LINE",A37))=TRUE,0,GETPIVOTDATA("VALUE",'CRS WK pvt'!$I$2,"DT_FILE",CT$8,"CD_CO",CT$6,"TRIM_CAT",TRIM(B41),"TRIM_LINE",A37))</f>
        <v>474</v>
      </c>
    </row>
    <row r="42" spans="1:98" s="58" customFormat="1" x14ac:dyDescent="0.3">
      <c r="A42" s="146"/>
      <c r="B42" s="59" t="s">
        <v>41</v>
      </c>
      <c r="C42" s="79">
        <v>320</v>
      </c>
      <c r="D42" s="80">
        <v>342</v>
      </c>
      <c r="E42" s="80">
        <v>347</v>
      </c>
      <c r="F42" s="80">
        <v>401</v>
      </c>
      <c r="G42" s="80">
        <v>449</v>
      </c>
      <c r="H42" s="80">
        <v>477</v>
      </c>
      <c r="I42" s="80">
        <v>495</v>
      </c>
      <c r="J42" s="80">
        <v>429</v>
      </c>
      <c r="K42" s="80">
        <v>441</v>
      </c>
      <c r="L42" s="81">
        <v>419</v>
      </c>
      <c r="M42" s="80">
        <v>355</v>
      </c>
      <c r="N42" s="80">
        <v>332</v>
      </c>
      <c r="O42" s="80">
        <v>370</v>
      </c>
      <c r="P42" s="80">
        <v>487</v>
      </c>
      <c r="Q42" s="80">
        <v>689</v>
      </c>
      <c r="R42" s="80">
        <v>789</v>
      </c>
      <c r="S42" s="80">
        <v>809</v>
      </c>
      <c r="T42" s="80">
        <v>837</v>
      </c>
      <c r="U42" s="200">
        <v>795</v>
      </c>
      <c r="V42" s="200">
        <v>719</v>
      </c>
      <c r="W42" s="200">
        <v>687</v>
      </c>
      <c r="X42" s="81">
        <v>624</v>
      </c>
      <c r="Y42" s="200">
        <v>544</v>
      </c>
      <c r="Z42" s="200">
        <v>486</v>
      </c>
      <c r="AA42" s="200">
        <v>410</v>
      </c>
      <c r="AB42" s="200">
        <v>404</v>
      </c>
      <c r="AC42" s="200">
        <v>470</v>
      </c>
      <c r="AD42" s="200">
        <v>551</v>
      </c>
      <c r="AE42" s="200">
        <v>487</v>
      </c>
      <c r="AF42" s="200">
        <v>623</v>
      </c>
      <c r="AG42" s="200">
        <v>625</v>
      </c>
      <c r="AH42" s="200">
        <v>521</v>
      </c>
      <c r="AI42" s="200">
        <v>518</v>
      </c>
      <c r="AJ42" s="81">
        <v>597</v>
      </c>
      <c r="AK42" s="293">
        <v>585</v>
      </c>
      <c r="AL42" s="293">
        <v>452</v>
      </c>
      <c r="AM42" s="293">
        <v>488</v>
      </c>
      <c r="AN42" s="293">
        <v>389</v>
      </c>
      <c r="AO42" s="293">
        <v>468</v>
      </c>
      <c r="AP42" s="293">
        <v>543</v>
      </c>
      <c r="AQ42" s="63">
        <v>620</v>
      </c>
      <c r="AR42" s="293">
        <v>754</v>
      </c>
      <c r="AS42" s="293">
        <v>802</v>
      </c>
      <c r="AT42" s="293">
        <v>595</v>
      </c>
      <c r="AU42" s="293">
        <v>505</v>
      </c>
      <c r="AV42" s="310">
        <v>487</v>
      </c>
      <c r="AW42" s="293">
        <v>416</v>
      </c>
      <c r="AX42" s="293">
        <v>322</v>
      </c>
      <c r="AY42" s="293"/>
      <c r="AZ42" s="293"/>
      <c r="BA42" s="293"/>
      <c r="BB42" s="293"/>
      <c r="BC42" s="63"/>
      <c r="BD42" s="293"/>
      <c r="BE42" s="293"/>
      <c r="BF42" s="293"/>
      <c r="BG42" s="293"/>
      <c r="BH42" s="310"/>
      <c r="BI42" s="82">
        <f t="shared" si="92"/>
        <v>50</v>
      </c>
      <c r="BJ42" s="83">
        <f t="shared" si="92"/>
        <v>145</v>
      </c>
      <c r="BK42" s="83">
        <f t="shared" si="92"/>
        <v>342</v>
      </c>
      <c r="BL42" s="83">
        <f t="shared" si="92"/>
        <v>388</v>
      </c>
      <c r="BM42" s="83">
        <f t="shared" si="92"/>
        <v>360</v>
      </c>
      <c r="BN42" s="83">
        <f t="shared" si="92"/>
        <v>360</v>
      </c>
      <c r="BO42" s="83">
        <f t="shared" si="92"/>
        <v>300</v>
      </c>
      <c r="BP42" s="83">
        <f t="shared" si="92"/>
        <v>290</v>
      </c>
      <c r="BQ42" s="83">
        <f t="shared" si="92"/>
        <v>246</v>
      </c>
      <c r="BR42" s="406">
        <f t="shared" si="92"/>
        <v>205</v>
      </c>
      <c r="BS42" s="429">
        <f t="shared" si="93"/>
        <v>189</v>
      </c>
      <c r="BT42" s="83">
        <f t="shared" si="93"/>
        <v>154</v>
      </c>
      <c r="BU42" s="83">
        <f t="shared" si="93"/>
        <v>40</v>
      </c>
      <c r="BV42" s="83">
        <f t="shared" si="93"/>
        <v>-83</v>
      </c>
      <c r="BW42" s="83">
        <f t="shared" si="93"/>
        <v>-219</v>
      </c>
      <c r="BX42" s="243">
        <f t="shared" si="93"/>
        <v>-238</v>
      </c>
      <c r="BY42" s="243">
        <f t="shared" si="93"/>
        <v>-322</v>
      </c>
      <c r="BZ42" s="243">
        <f t="shared" si="93"/>
        <v>-214</v>
      </c>
      <c r="CA42" s="243">
        <f t="shared" si="93"/>
        <v>-170</v>
      </c>
      <c r="CB42" s="243">
        <f t="shared" si="93"/>
        <v>-198</v>
      </c>
      <c r="CC42" s="243">
        <f t="shared" si="94"/>
        <v>-169</v>
      </c>
      <c r="CD42" s="386">
        <f t="shared" si="94"/>
        <v>-27</v>
      </c>
      <c r="CE42" s="355">
        <f t="shared" si="94"/>
        <v>41</v>
      </c>
      <c r="CF42" s="269">
        <f t="shared" si="94"/>
        <v>-34</v>
      </c>
      <c r="CG42" s="269">
        <f t="shared" si="94"/>
        <v>78</v>
      </c>
      <c r="CH42" s="269">
        <f t="shared" si="94"/>
        <v>-15</v>
      </c>
      <c r="CI42" s="269">
        <f t="shared" si="94"/>
        <v>-2</v>
      </c>
      <c r="CJ42" s="269">
        <f t="shared" si="94"/>
        <v>-8</v>
      </c>
      <c r="CK42" s="269">
        <f t="shared" si="94"/>
        <v>133</v>
      </c>
      <c r="CL42" s="269">
        <f t="shared" si="94"/>
        <v>131</v>
      </c>
      <c r="CM42" s="269">
        <f t="shared" si="95"/>
        <v>177</v>
      </c>
      <c r="CN42" s="269">
        <f t="shared" si="95"/>
        <v>74</v>
      </c>
      <c r="CO42" s="269">
        <f t="shared" si="95"/>
        <v>-13</v>
      </c>
      <c r="CP42" s="386">
        <f t="shared" si="95"/>
        <v>-110</v>
      </c>
      <c r="CQ42" s="386">
        <f t="shared" si="95"/>
        <v>-169</v>
      </c>
      <c r="CR42" s="386">
        <f t="shared" si="95"/>
        <v>-130</v>
      </c>
      <c r="CS42" s="348"/>
      <c r="CT42" s="63">
        <f>IF(ISERROR(GETPIVOTDATA("VALUE",'CRS WK pvt'!$I$2,"DT_FILE",CT$8,"CD_CO",CT$6,"TRIM_CAT",TRIM(B42),"TRIM_LINE",A37))=TRUE,0,GETPIVOTDATA("VALUE",'CRS WK pvt'!$I$2,"DT_FILE",CT$8,"CD_CO",CT$6,"TRIM_CAT",TRIM(B42),"TRIM_LINE",A37))</f>
        <v>322</v>
      </c>
    </row>
    <row r="43" spans="1:98" s="72" customFormat="1" ht="15" thickBot="1" x14ac:dyDescent="0.35">
      <c r="A43" s="147"/>
      <c r="B43" s="66" t="s">
        <v>42</v>
      </c>
      <c r="C43" s="67">
        <f t="shared" ref="C43:V43" si="96">SUM(C38:C42)</f>
        <v>60923</v>
      </c>
      <c r="D43" s="68">
        <f t="shared" si="96"/>
        <v>61443</v>
      </c>
      <c r="E43" s="68">
        <f t="shared" si="96"/>
        <v>64991</v>
      </c>
      <c r="F43" s="68">
        <f t="shared" si="96"/>
        <v>68661</v>
      </c>
      <c r="G43" s="68">
        <f t="shared" si="96"/>
        <v>71069</v>
      </c>
      <c r="H43" s="68">
        <f t="shared" si="96"/>
        <v>72253</v>
      </c>
      <c r="I43" s="68">
        <f t="shared" si="96"/>
        <v>70932</v>
      </c>
      <c r="J43" s="68">
        <f t="shared" si="96"/>
        <v>67087</v>
      </c>
      <c r="K43" s="68">
        <f t="shared" si="96"/>
        <v>66232</v>
      </c>
      <c r="L43" s="69">
        <f t="shared" si="96"/>
        <v>65046</v>
      </c>
      <c r="M43" s="68">
        <f t="shared" si="96"/>
        <v>62268</v>
      </c>
      <c r="N43" s="68">
        <f t="shared" si="96"/>
        <v>58216</v>
      </c>
      <c r="O43" s="68">
        <f t="shared" si="96"/>
        <v>62323</v>
      </c>
      <c r="P43" s="68">
        <f t="shared" si="96"/>
        <v>69400</v>
      </c>
      <c r="Q43" s="68">
        <f t="shared" si="96"/>
        <v>78372</v>
      </c>
      <c r="R43" s="68">
        <f t="shared" si="96"/>
        <v>81811</v>
      </c>
      <c r="S43" s="68">
        <f t="shared" si="96"/>
        <v>84474</v>
      </c>
      <c r="T43" s="68">
        <f t="shared" si="96"/>
        <v>85210</v>
      </c>
      <c r="U43" s="68">
        <f t="shared" si="96"/>
        <v>82568</v>
      </c>
      <c r="V43" s="68">
        <f t="shared" si="96"/>
        <v>81240</v>
      </c>
      <c r="W43" s="68">
        <f>SUM(W38+W39+W40+W41+W42)</f>
        <v>80451</v>
      </c>
      <c r="X43" s="69">
        <f>SUM(X38+X39+X40+X41+X42)</f>
        <v>79389</v>
      </c>
      <c r="Y43" s="198">
        <v>74797</v>
      </c>
      <c r="Z43" s="198">
        <v>70268</v>
      </c>
      <c r="AA43" s="198">
        <v>67593</v>
      </c>
      <c r="AB43" s="198">
        <v>69982</v>
      </c>
      <c r="AC43" s="198">
        <v>72542</v>
      </c>
      <c r="AD43" s="198">
        <v>73091</v>
      </c>
      <c r="AE43" s="198">
        <v>71486</v>
      </c>
      <c r="AF43" s="198">
        <v>70766</v>
      </c>
      <c r="AG43" s="198">
        <v>68655</v>
      </c>
      <c r="AH43" s="198">
        <v>68776</v>
      </c>
      <c r="AI43" s="198">
        <v>67416</v>
      </c>
      <c r="AJ43" s="69">
        <v>65307</v>
      </c>
      <c r="AK43" s="291">
        <v>63458</v>
      </c>
      <c r="AL43" s="291">
        <v>61351</v>
      </c>
      <c r="AM43" s="291">
        <v>63211</v>
      </c>
      <c r="AN43" s="291">
        <v>67413</v>
      </c>
      <c r="AO43" s="291">
        <v>68455</v>
      </c>
      <c r="AP43" s="291">
        <v>70425</v>
      </c>
      <c r="AQ43" s="70">
        <v>71898</v>
      </c>
      <c r="AR43" s="291">
        <v>71747</v>
      </c>
      <c r="AS43" s="291">
        <v>71773</v>
      </c>
      <c r="AT43" s="291">
        <v>68785</v>
      </c>
      <c r="AU43" s="291">
        <v>68505</v>
      </c>
      <c r="AV43" s="308">
        <v>68468</v>
      </c>
      <c r="AW43" s="291">
        <v>66212</v>
      </c>
      <c r="AX43" s="291">
        <v>65100</v>
      </c>
      <c r="AY43" s="291"/>
      <c r="AZ43" s="291"/>
      <c r="BA43" s="291"/>
      <c r="BB43" s="291"/>
      <c r="BC43" s="70"/>
      <c r="BD43" s="291"/>
      <c r="BE43" s="291"/>
      <c r="BF43" s="291"/>
      <c r="BG43" s="291"/>
      <c r="BH43" s="308"/>
      <c r="BI43" s="70">
        <f t="shared" ref="BI43:BM43" si="97">SUM(BI38:BI42)</f>
        <v>1400</v>
      </c>
      <c r="BJ43" s="71">
        <f t="shared" si="97"/>
        <v>7957</v>
      </c>
      <c r="BK43" s="71">
        <f t="shared" si="97"/>
        <v>13381</v>
      </c>
      <c r="BL43" s="71">
        <f t="shared" si="97"/>
        <v>13150</v>
      </c>
      <c r="BM43" s="71">
        <f t="shared" si="97"/>
        <v>13405</v>
      </c>
      <c r="BN43" s="71">
        <f t="shared" ref="BN43:BV43" si="98">SUM(BN38:BN42)</f>
        <v>12957</v>
      </c>
      <c r="BO43" s="71">
        <f t="shared" si="98"/>
        <v>11636</v>
      </c>
      <c r="BP43" s="71">
        <f t="shared" si="98"/>
        <v>14153</v>
      </c>
      <c r="BQ43" s="71">
        <f t="shared" si="98"/>
        <v>14219</v>
      </c>
      <c r="BR43" s="404">
        <f t="shared" si="98"/>
        <v>14343</v>
      </c>
      <c r="BS43" s="427">
        <f t="shared" si="98"/>
        <v>12529</v>
      </c>
      <c r="BT43" s="71">
        <f t="shared" si="98"/>
        <v>12052</v>
      </c>
      <c r="BU43" s="71">
        <f t="shared" si="98"/>
        <v>5270</v>
      </c>
      <c r="BV43" s="71">
        <f t="shared" si="98"/>
        <v>582</v>
      </c>
      <c r="BW43" s="71">
        <f t="shared" ref="BW43:BX43" si="99">SUM(BW38:BW42)</f>
        <v>-5830</v>
      </c>
      <c r="BX43" s="241">
        <f t="shared" si="99"/>
        <v>-8720</v>
      </c>
      <c r="BY43" s="241">
        <f t="shared" ref="BY43:BZ43" si="100">SUM(BY38:BY42)</f>
        <v>-12988</v>
      </c>
      <c r="BZ43" s="241">
        <f t="shared" si="100"/>
        <v>-14444</v>
      </c>
      <c r="CA43" s="241">
        <f t="shared" ref="CA43:CB43" si="101">SUM(CA38:CA42)</f>
        <v>-13913</v>
      </c>
      <c r="CB43" s="241">
        <f t="shared" si="101"/>
        <v>-12464</v>
      </c>
      <c r="CC43" s="241">
        <f t="shared" ref="CC43:CE43" si="102">SUM(CC38:CC42)</f>
        <v>-13035</v>
      </c>
      <c r="CD43" s="384">
        <f t="shared" si="102"/>
        <v>-14082</v>
      </c>
      <c r="CE43" s="353">
        <f t="shared" si="102"/>
        <v>-11339</v>
      </c>
      <c r="CF43" s="267">
        <f t="shared" ref="CF43" si="103">SUM(CF38:CF42)</f>
        <v>-8917</v>
      </c>
      <c r="CG43" s="267">
        <f t="shared" ref="CG43" si="104">SUM(CG38:CG42)</f>
        <v>-4382</v>
      </c>
      <c r="CH43" s="267">
        <f t="shared" ref="CH43" si="105">SUM(CH38:CH42)</f>
        <v>-2569</v>
      </c>
      <c r="CI43" s="267">
        <f t="shared" ref="CI43" si="106">SUM(CI38:CI42)</f>
        <v>-4087</v>
      </c>
      <c r="CJ43" s="267">
        <f t="shared" ref="CJ43" si="107">SUM(CJ38:CJ42)</f>
        <v>-2666</v>
      </c>
      <c r="CK43" s="267">
        <f t="shared" ref="CK43" si="108">SUM(CK38:CK42)</f>
        <v>412</v>
      </c>
      <c r="CL43" s="267">
        <f t="shared" ref="CL43" si="109">SUM(CL38:CL42)</f>
        <v>981</v>
      </c>
      <c r="CM43" s="267">
        <f t="shared" ref="CM43" si="110">SUM(CM38:CM42)</f>
        <v>3118</v>
      </c>
      <c r="CN43" s="267">
        <f t="shared" ref="CN43" si="111">SUM(CN38:CN42)</f>
        <v>9</v>
      </c>
      <c r="CO43" s="267">
        <f t="shared" ref="CO43" si="112">SUM(CO38:CO42)</f>
        <v>1089</v>
      </c>
      <c r="CP43" s="384">
        <f t="shared" ref="CP43" si="113">SUM(CP38:CP42)</f>
        <v>3161</v>
      </c>
      <c r="CQ43" s="384">
        <f t="shared" ref="CQ43:CR43" si="114">SUM(CQ38:CQ42)</f>
        <v>2754</v>
      </c>
      <c r="CR43" s="384">
        <f t="shared" si="114"/>
        <v>3749</v>
      </c>
      <c r="CS43" s="349"/>
      <c r="CT43" s="70">
        <f>SUM(CT38:CT42)</f>
        <v>65100</v>
      </c>
    </row>
    <row r="44" spans="1:98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3"/>
      <c r="V44" s="203"/>
      <c r="W44" s="203"/>
      <c r="X44" s="9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93"/>
      <c r="AK44" s="296"/>
      <c r="AL44" s="296"/>
      <c r="AM44" s="296"/>
      <c r="AN44" s="296"/>
      <c r="AO44" s="296"/>
      <c r="AP44" s="296"/>
      <c r="AQ44" s="94"/>
      <c r="AR44" s="296"/>
      <c r="AS44" s="296"/>
      <c r="AT44" s="296"/>
      <c r="AU44" s="296"/>
      <c r="AV44" s="313"/>
      <c r="AW44" s="296"/>
      <c r="AX44" s="296"/>
      <c r="AY44" s="296"/>
      <c r="AZ44" s="296"/>
      <c r="BA44" s="296"/>
      <c r="BB44" s="296"/>
      <c r="BC44" s="94"/>
      <c r="BD44" s="296"/>
      <c r="BE44" s="296"/>
      <c r="BF44" s="296"/>
      <c r="BG44" s="296"/>
      <c r="BH44" s="313"/>
      <c r="BI44" s="94"/>
      <c r="BJ44" s="95"/>
      <c r="BK44" s="95"/>
      <c r="BL44" s="95"/>
      <c r="BM44" s="95"/>
      <c r="BN44" s="95"/>
      <c r="BO44" s="95"/>
      <c r="BP44" s="95"/>
      <c r="BQ44" s="95"/>
      <c r="BR44" s="409"/>
      <c r="BS44" s="432"/>
      <c r="BT44" s="95"/>
      <c r="BU44" s="95"/>
      <c r="BV44" s="95"/>
      <c r="BW44" s="95"/>
      <c r="BX44" s="246"/>
      <c r="BY44" s="246"/>
      <c r="BZ44" s="246"/>
      <c r="CA44" s="272"/>
      <c r="CB44" s="272"/>
      <c r="CC44" s="272"/>
      <c r="CD44" s="389"/>
      <c r="CE44" s="358"/>
      <c r="CF44" s="272"/>
      <c r="CG44" s="272"/>
      <c r="CH44" s="272"/>
      <c r="CI44" s="272"/>
      <c r="CJ44" s="272"/>
      <c r="CK44" s="272"/>
      <c r="CL44" s="272"/>
      <c r="CM44" s="272"/>
      <c r="CN44" s="272"/>
      <c r="CO44" s="272"/>
      <c r="CP44" s="389"/>
      <c r="CQ44" s="389"/>
      <c r="CR44" s="389"/>
      <c r="CS44" s="350"/>
      <c r="CT44" s="94"/>
    </row>
    <row r="45" spans="1:98" s="37" customFormat="1" x14ac:dyDescent="0.3">
      <c r="A45" s="146"/>
      <c r="B45" s="38" t="s">
        <v>37</v>
      </c>
      <c r="C45" s="39">
        <v>21880785.559999999</v>
      </c>
      <c r="D45" s="40">
        <v>21564638.920000002</v>
      </c>
      <c r="E45" s="40">
        <v>13325425.550000001</v>
      </c>
      <c r="F45" s="40">
        <v>7818557.75</v>
      </c>
      <c r="G45" s="40">
        <v>5968676.6600000001</v>
      </c>
      <c r="H45" s="40">
        <v>3812993.52</v>
      </c>
      <c r="I45" s="40">
        <v>3805018.21</v>
      </c>
      <c r="J45" s="40">
        <v>3261140.01</v>
      </c>
      <c r="K45" s="40">
        <v>4316807.24</v>
      </c>
      <c r="L45" s="41">
        <v>7700693.2000000002</v>
      </c>
      <c r="M45" s="40">
        <v>14558181.619999999</v>
      </c>
      <c r="N45" s="40">
        <v>16604301.810000001</v>
      </c>
      <c r="O45" s="40">
        <v>19132893.649999999</v>
      </c>
      <c r="P45" s="40">
        <v>16180857</v>
      </c>
      <c r="Q45" s="40">
        <v>12899637</v>
      </c>
      <c r="R45" s="40">
        <v>9823966</v>
      </c>
      <c r="S45" s="40">
        <v>4369945</v>
      </c>
      <c r="T45" s="40">
        <v>3810397</v>
      </c>
      <c r="U45" s="204">
        <v>3436849</v>
      </c>
      <c r="V45" s="204">
        <v>3605252</v>
      </c>
      <c r="W45" s="204">
        <v>4277686</v>
      </c>
      <c r="X45" s="41">
        <v>7052401</v>
      </c>
      <c r="Y45" s="204">
        <v>13628510</v>
      </c>
      <c r="Z45" s="204">
        <v>17881717</v>
      </c>
      <c r="AA45" s="204">
        <v>19737718</v>
      </c>
      <c r="AB45" s="204">
        <v>16795627</v>
      </c>
      <c r="AC45" s="204">
        <v>11757572</v>
      </c>
      <c r="AD45" s="204">
        <v>7891535</v>
      </c>
      <c r="AE45" s="204">
        <v>4368551</v>
      </c>
      <c r="AF45" s="204">
        <v>3431628</v>
      </c>
      <c r="AG45" s="204">
        <v>3204201</v>
      </c>
      <c r="AH45" s="204">
        <v>3347274</v>
      </c>
      <c r="AI45" s="204">
        <v>3894803</v>
      </c>
      <c r="AJ45" s="41">
        <v>6388822</v>
      </c>
      <c r="AK45" s="297">
        <v>16325639</v>
      </c>
      <c r="AL45" s="297">
        <v>19394551</v>
      </c>
      <c r="AM45" s="297">
        <v>23219945</v>
      </c>
      <c r="AN45" s="297">
        <v>20565774</v>
      </c>
      <c r="AO45" s="297">
        <v>15037107</v>
      </c>
      <c r="AP45" s="297">
        <v>9964660</v>
      </c>
      <c r="AQ45" s="63">
        <v>5755473</v>
      </c>
      <c r="AR45" s="297">
        <v>4701358</v>
      </c>
      <c r="AS45" s="297">
        <v>4511495</v>
      </c>
      <c r="AT45" s="297">
        <v>4103495</v>
      </c>
      <c r="AU45" s="297">
        <v>5965347</v>
      </c>
      <c r="AV45" s="314">
        <v>11162075</v>
      </c>
      <c r="AW45" s="297">
        <v>19337700</v>
      </c>
      <c r="AX45" s="297">
        <v>22278842</v>
      </c>
      <c r="AY45" s="297"/>
      <c r="AZ45" s="297"/>
      <c r="BA45" s="297"/>
      <c r="BB45" s="297"/>
      <c r="BC45" s="63"/>
      <c r="BD45" s="297"/>
      <c r="BE45" s="297"/>
      <c r="BF45" s="297"/>
      <c r="BG45" s="297"/>
      <c r="BH45" s="314"/>
      <c r="BI45" s="42">
        <f t="shared" ref="BI45:BR49" si="115">O45-C45</f>
        <v>-2747891.91</v>
      </c>
      <c r="BJ45" s="43">
        <f t="shared" si="115"/>
        <v>-5383781.9200000018</v>
      </c>
      <c r="BK45" s="43">
        <f t="shared" si="115"/>
        <v>-425788.55000000075</v>
      </c>
      <c r="BL45" s="43">
        <f t="shared" si="115"/>
        <v>2005408.25</v>
      </c>
      <c r="BM45" s="43">
        <f t="shared" si="115"/>
        <v>-1598731.6600000001</v>
      </c>
      <c r="BN45" s="43">
        <f t="shared" si="115"/>
        <v>-2596.5200000000186</v>
      </c>
      <c r="BO45" s="43">
        <f t="shared" si="115"/>
        <v>-368169.20999999996</v>
      </c>
      <c r="BP45" s="43">
        <f t="shared" si="115"/>
        <v>344111.99000000022</v>
      </c>
      <c r="BQ45" s="43">
        <f t="shared" si="115"/>
        <v>-39121.240000000224</v>
      </c>
      <c r="BR45" s="410">
        <f t="shared" si="115"/>
        <v>-648292.20000000019</v>
      </c>
      <c r="BS45" s="433">
        <f t="shared" ref="BS45:CB49" si="116">Y45-M45</f>
        <v>-929671.61999999918</v>
      </c>
      <c r="BT45" s="43">
        <f t="shared" si="116"/>
        <v>1277415.1899999995</v>
      </c>
      <c r="BU45" s="43">
        <f t="shared" si="116"/>
        <v>604824.35000000149</v>
      </c>
      <c r="BV45" s="43">
        <f t="shared" si="116"/>
        <v>614770</v>
      </c>
      <c r="BW45" s="43">
        <f t="shared" si="116"/>
        <v>-1142065</v>
      </c>
      <c r="BX45" s="247">
        <f t="shared" si="116"/>
        <v>-1932431</v>
      </c>
      <c r="BY45" s="247">
        <f t="shared" si="116"/>
        <v>-1394</v>
      </c>
      <c r="BZ45" s="247">
        <f t="shared" si="116"/>
        <v>-378769</v>
      </c>
      <c r="CA45" s="247">
        <f t="shared" si="116"/>
        <v>-232648</v>
      </c>
      <c r="CB45" s="247">
        <f t="shared" si="116"/>
        <v>-257978</v>
      </c>
      <c r="CC45" s="247">
        <f t="shared" ref="CC45:CL49" si="117">AI45-W45</f>
        <v>-382883</v>
      </c>
      <c r="CD45" s="390">
        <f t="shared" si="117"/>
        <v>-663579</v>
      </c>
      <c r="CE45" s="359">
        <f t="shared" si="117"/>
        <v>2697129</v>
      </c>
      <c r="CF45" s="273">
        <f t="shared" si="117"/>
        <v>1512834</v>
      </c>
      <c r="CG45" s="273">
        <f t="shared" si="117"/>
        <v>3482227</v>
      </c>
      <c r="CH45" s="273">
        <f t="shared" si="117"/>
        <v>3770147</v>
      </c>
      <c r="CI45" s="273">
        <f t="shared" si="117"/>
        <v>3279535</v>
      </c>
      <c r="CJ45" s="273">
        <f t="shared" si="117"/>
        <v>2073125</v>
      </c>
      <c r="CK45" s="273">
        <f t="shared" si="117"/>
        <v>1386922</v>
      </c>
      <c r="CL45" s="273">
        <f t="shared" si="117"/>
        <v>1269730</v>
      </c>
      <c r="CM45" s="273">
        <f t="shared" ref="CM45:CR49" si="118">AS45-AG45</f>
        <v>1307294</v>
      </c>
      <c r="CN45" s="273">
        <f t="shared" si="118"/>
        <v>756221</v>
      </c>
      <c r="CO45" s="273">
        <f t="shared" si="118"/>
        <v>2070544</v>
      </c>
      <c r="CP45" s="390">
        <f t="shared" si="118"/>
        <v>4773253</v>
      </c>
      <c r="CQ45" s="390">
        <f t="shared" si="118"/>
        <v>3012061</v>
      </c>
      <c r="CR45" s="390">
        <f t="shared" si="118"/>
        <v>2884291</v>
      </c>
      <c r="CS45" s="350"/>
      <c r="CT45" s="63">
        <f>IF(ISERROR(GETPIVOTDATA("VALUE",'CRS WK pvt'!$I$2,"DT_FILE",CT$8,"CD_CO",CT$6,"TRIM_CAT",TRIM(B45),"TRIM_LINE",A44))=TRUE,0,GETPIVOTDATA("VALUE",'CRS WK pvt'!$I$2,"DT_FILE",CT$8,"CD_CO",CT$6,"TRIM_CAT",TRIM(B45),"TRIM_LINE",A44))</f>
        <v>22278842</v>
      </c>
    </row>
    <row r="46" spans="1:98" s="37" customFormat="1" x14ac:dyDescent="0.3">
      <c r="A46" s="146"/>
      <c r="B46" s="38" t="s">
        <v>38</v>
      </c>
      <c r="C46" s="39">
        <v>4491391.99</v>
      </c>
      <c r="D46" s="40">
        <v>4298508.8</v>
      </c>
      <c r="E46" s="40">
        <v>3141380.23</v>
      </c>
      <c r="F46" s="40">
        <v>1917490.28</v>
      </c>
      <c r="G46" s="40">
        <v>1468315.69</v>
      </c>
      <c r="H46" s="40">
        <v>861465.08</v>
      </c>
      <c r="I46" s="40">
        <v>929584.72</v>
      </c>
      <c r="J46" s="40">
        <v>863301.75</v>
      </c>
      <c r="K46" s="40">
        <v>983969.87</v>
      </c>
      <c r="L46" s="41">
        <v>1659769.95</v>
      </c>
      <c r="M46" s="40">
        <v>3209532.33</v>
      </c>
      <c r="N46" s="40">
        <v>3331614.84</v>
      </c>
      <c r="O46" s="40">
        <v>3593724.08</v>
      </c>
      <c r="P46" s="40">
        <v>3147227</v>
      </c>
      <c r="Q46" s="40">
        <v>2528558</v>
      </c>
      <c r="R46" s="40">
        <v>1874818</v>
      </c>
      <c r="S46" s="40">
        <v>1009349</v>
      </c>
      <c r="T46" s="40">
        <v>811523</v>
      </c>
      <c r="U46" s="204">
        <v>778871</v>
      </c>
      <c r="V46" s="204">
        <v>817560</v>
      </c>
      <c r="W46" s="204">
        <v>985934</v>
      </c>
      <c r="X46" s="41">
        <v>1607822</v>
      </c>
      <c r="Y46" s="204">
        <v>2886686</v>
      </c>
      <c r="Z46" s="204">
        <v>4210137</v>
      </c>
      <c r="AA46" s="204">
        <v>4694079</v>
      </c>
      <c r="AB46" s="204">
        <v>3974764</v>
      </c>
      <c r="AC46" s="204">
        <v>3052446</v>
      </c>
      <c r="AD46" s="204">
        <v>2303479</v>
      </c>
      <c r="AE46" s="204">
        <v>1393477</v>
      </c>
      <c r="AF46" s="204">
        <v>1178549</v>
      </c>
      <c r="AG46" s="204">
        <v>942142</v>
      </c>
      <c r="AH46" s="204">
        <v>939942</v>
      </c>
      <c r="AI46" s="204">
        <v>1090237</v>
      </c>
      <c r="AJ46" s="41">
        <v>1832985</v>
      </c>
      <c r="AK46" s="297">
        <v>3909243</v>
      </c>
      <c r="AL46" s="297">
        <v>4754061</v>
      </c>
      <c r="AM46" s="297">
        <v>5973857</v>
      </c>
      <c r="AN46" s="297">
        <v>5253857</v>
      </c>
      <c r="AO46" s="297">
        <v>4065211</v>
      </c>
      <c r="AP46" s="297">
        <v>3033423</v>
      </c>
      <c r="AQ46" s="63">
        <v>1835725</v>
      </c>
      <c r="AR46" s="297">
        <v>1649673</v>
      </c>
      <c r="AS46" s="297">
        <v>1573470</v>
      </c>
      <c r="AT46" s="297">
        <v>1209236</v>
      </c>
      <c r="AU46" s="297">
        <v>1819297</v>
      </c>
      <c r="AV46" s="314">
        <v>3226717</v>
      </c>
      <c r="AW46" s="297">
        <v>5642894</v>
      </c>
      <c r="AX46" s="297">
        <v>6746778</v>
      </c>
      <c r="AY46" s="297"/>
      <c r="AZ46" s="297"/>
      <c r="BA46" s="297"/>
      <c r="BB46" s="297"/>
      <c r="BC46" s="63"/>
      <c r="BD46" s="297"/>
      <c r="BE46" s="297"/>
      <c r="BF46" s="297"/>
      <c r="BG46" s="297"/>
      <c r="BH46" s="314"/>
      <c r="BI46" s="42">
        <f t="shared" si="115"/>
        <v>-897667.91000000015</v>
      </c>
      <c r="BJ46" s="43">
        <f t="shared" si="115"/>
        <v>-1151281.7999999998</v>
      </c>
      <c r="BK46" s="43">
        <f t="shared" si="115"/>
        <v>-612822.23</v>
      </c>
      <c r="BL46" s="43">
        <f t="shared" si="115"/>
        <v>-42672.280000000028</v>
      </c>
      <c r="BM46" s="43">
        <f t="shared" si="115"/>
        <v>-458966.68999999994</v>
      </c>
      <c r="BN46" s="43">
        <f t="shared" si="115"/>
        <v>-49942.079999999958</v>
      </c>
      <c r="BO46" s="43">
        <f t="shared" si="115"/>
        <v>-150713.71999999997</v>
      </c>
      <c r="BP46" s="43">
        <f t="shared" si="115"/>
        <v>-45741.75</v>
      </c>
      <c r="BQ46" s="43">
        <f t="shared" si="115"/>
        <v>1964.1300000000047</v>
      </c>
      <c r="BR46" s="410">
        <f t="shared" si="115"/>
        <v>-51947.949999999953</v>
      </c>
      <c r="BS46" s="433">
        <f t="shared" si="116"/>
        <v>-322846.33000000007</v>
      </c>
      <c r="BT46" s="43">
        <f t="shared" si="116"/>
        <v>878522.16000000015</v>
      </c>
      <c r="BU46" s="43">
        <f t="shared" si="116"/>
        <v>1100354.92</v>
      </c>
      <c r="BV46" s="43">
        <f t="shared" si="116"/>
        <v>827537</v>
      </c>
      <c r="BW46" s="43">
        <f t="shared" si="116"/>
        <v>523888</v>
      </c>
      <c r="BX46" s="247">
        <f t="shared" si="116"/>
        <v>428661</v>
      </c>
      <c r="BY46" s="247">
        <f t="shared" si="116"/>
        <v>384128</v>
      </c>
      <c r="BZ46" s="247">
        <f t="shared" si="116"/>
        <v>367026</v>
      </c>
      <c r="CA46" s="247">
        <f t="shared" si="116"/>
        <v>163271</v>
      </c>
      <c r="CB46" s="247">
        <f t="shared" si="116"/>
        <v>122382</v>
      </c>
      <c r="CC46" s="247">
        <f t="shared" si="117"/>
        <v>104303</v>
      </c>
      <c r="CD46" s="390">
        <f t="shared" si="117"/>
        <v>225163</v>
      </c>
      <c r="CE46" s="359">
        <f t="shared" si="117"/>
        <v>1022557</v>
      </c>
      <c r="CF46" s="273">
        <f t="shared" si="117"/>
        <v>543924</v>
      </c>
      <c r="CG46" s="273">
        <f t="shared" si="117"/>
        <v>1279778</v>
      </c>
      <c r="CH46" s="273">
        <f t="shared" si="117"/>
        <v>1279093</v>
      </c>
      <c r="CI46" s="273">
        <f t="shared" si="117"/>
        <v>1012765</v>
      </c>
      <c r="CJ46" s="273">
        <f t="shared" si="117"/>
        <v>729944</v>
      </c>
      <c r="CK46" s="273">
        <f t="shared" si="117"/>
        <v>442248</v>
      </c>
      <c r="CL46" s="273">
        <f t="shared" si="117"/>
        <v>471124</v>
      </c>
      <c r="CM46" s="273">
        <f t="shared" si="118"/>
        <v>631328</v>
      </c>
      <c r="CN46" s="273">
        <f t="shared" si="118"/>
        <v>269294</v>
      </c>
      <c r="CO46" s="273">
        <f t="shared" si="118"/>
        <v>729060</v>
      </c>
      <c r="CP46" s="390">
        <f t="shared" si="118"/>
        <v>1393732</v>
      </c>
      <c r="CQ46" s="390">
        <f t="shared" si="118"/>
        <v>1733651</v>
      </c>
      <c r="CR46" s="390">
        <f t="shared" si="118"/>
        <v>1992717</v>
      </c>
      <c r="CS46" s="350"/>
      <c r="CT46" s="63">
        <f>IF(ISERROR(GETPIVOTDATA("VALUE",'CRS WK pvt'!$I$2,"DT_FILE",CT$8,"CD_CO",CT$6,"TRIM_CAT",TRIM(B46),"TRIM_LINE",A44))=TRUE,0,GETPIVOTDATA("VALUE",'CRS WK pvt'!$I$2,"DT_FILE",CT$8,"CD_CO",CT$6,"TRIM_CAT",TRIM(B46),"TRIM_LINE",A44))</f>
        <v>6746778</v>
      </c>
    </row>
    <row r="47" spans="1:98" s="37" customFormat="1" x14ac:dyDescent="0.3">
      <c r="A47" s="146"/>
      <c r="B47" s="38" t="s">
        <v>39</v>
      </c>
      <c r="C47" s="39">
        <v>2336339.2799999998</v>
      </c>
      <c r="D47" s="40">
        <v>2446494.38</v>
      </c>
      <c r="E47" s="40">
        <v>1287534.8600000001</v>
      </c>
      <c r="F47" s="40">
        <v>779127.49</v>
      </c>
      <c r="G47" s="40">
        <v>710322.3</v>
      </c>
      <c r="H47" s="40">
        <v>415111.92</v>
      </c>
      <c r="I47" s="40">
        <v>427610.49</v>
      </c>
      <c r="J47" s="40">
        <v>396160.78</v>
      </c>
      <c r="K47" s="40">
        <v>536887.91</v>
      </c>
      <c r="L47" s="41">
        <v>1034099.58</v>
      </c>
      <c r="M47" s="40">
        <v>1559846.08</v>
      </c>
      <c r="N47" s="40">
        <v>1876506.06</v>
      </c>
      <c r="O47" s="40">
        <v>2167851.34</v>
      </c>
      <c r="P47" s="40">
        <v>2355049</v>
      </c>
      <c r="Q47" s="40">
        <v>1540956</v>
      </c>
      <c r="R47" s="40">
        <v>998526</v>
      </c>
      <c r="S47" s="40">
        <v>478550</v>
      </c>
      <c r="T47" s="40">
        <v>429979</v>
      </c>
      <c r="U47" s="204">
        <v>376556</v>
      </c>
      <c r="V47" s="204">
        <v>430402</v>
      </c>
      <c r="W47" s="204">
        <v>539872</v>
      </c>
      <c r="X47" s="41">
        <v>860445</v>
      </c>
      <c r="Y47" s="204">
        <v>1723212</v>
      </c>
      <c r="Z47" s="204">
        <v>2087897</v>
      </c>
      <c r="AA47" s="204">
        <v>2026956</v>
      </c>
      <c r="AB47" s="204">
        <v>1704667</v>
      </c>
      <c r="AC47" s="204">
        <v>1093810</v>
      </c>
      <c r="AD47" s="204">
        <v>821407</v>
      </c>
      <c r="AE47" s="204">
        <v>500024</v>
      </c>
      <c r="AF47" s="204">
        <v>389956</v>
      </c>
      <c r="AG47" s="204">
        <v>378167</v>
      </c>
      <c r="AH47" s="204">
        <v>516132</v>
      </c>
      <c r="AI47" s="204">
        <v>628032</v>
      </c>
      <c r="AJ47" s="41">
        <v>1102641</v>
      </c>
      <c r="AK47" s="297">
        <v>3103568</v>
      </c>
      <c r="AL47" s="297">
        <v>3097534</v>
      </c>
      <c r="AM47" s="297">
        <v>3093386</v>
      </c>
      <c r="AN47" s="297">
        <v>2398230</v>
      </c>
      <c r="AO47" s="297">
        <v>1622686</v>
      </c>
      <c r="AP47" s="297">
        <v>1206498</v>
      </c>
      <c r="AQ47" s="63">
        <v>710565</v>
      </c>
      <c r="AR47" s="297">
        <v>622036</v>
      </c>
      <c r="AS47" s="297">
        <v>596531</v>
      </c>
      <c r="AT47" s="297">
        <v>540524</v>
      </c>
      <c r="AU47" s="297">
        <v>818468</v>
      </c>
      <c r="AV47" s="314">
        <v>1401921</v>
      </c>
      <c r="AW47" s="297">
        <v>2336142</v>
      </c>
      <c r="AX47" s="297">
        <v>2554329</v>
      </c>
      <c r="AY47" s="297"/>
      <c r="AZ47" s="297"/>
      <c r="BA47" s="297"/>
      <c r="BB47" s="297"/>
      <c r="BC47" s="63"/>
      <c r="BD47" s="297"/>
      <c r="BE47" s="297"/>
      <c r="BF47" s="297"/>
      <c r="BG47" s="297"/>
      <c r="BH47" s="314"/>
      <c r="BI47" s="42">
        <f t="shared" si="115"/>
        <v>-168487.93999999994</v>
      </c>
      <c r="BJ47" s="43">
        <f t="shared" si="115"/>
        <v>-91445.379999999888</v>
      </c>
      <c r="BK47" s="43">
        <f t="shared" si="115"/>
        <v>253421.1399999999</v>
      </c>
      <c r="BL47" s="43">
        <f t="shared" si="115"/>
        <v>219398.51</v>
      </c>
      <c r="BM47" s="43">
        <f t="shared" si="115"/>
        <v>-231772.30000000005</v>
      </c>
      <c r="BN47" s="43">
        <f t="shared" si="115"/>
        <v>14867.080000000016</v>
      </c>
      <c r="BO47" s="43">
        <f t="shared" si="115"/>
        <v>-51054.489999999991</v>
      </c>
      <c r="BP47" s="43">
        <f t="shared" si="115"/>
        <v>34241.219999999972</v>
      </c>
      <c r="BQ47" s="43">
        <f t="shared" si="115"/>
        <v>2984.0899999999674</v>
      </c>
      <c r="BR47" s="410">
        <f t="shared" si="115"/>
        <v>-173654.57999999996</v>
      </c>
      <c r="BS47" s="433">
        <f t="shared" si="116"/>
        <v>163365.91999999993</v>
      </c>
      <c r="BT47" s="43">
        <f t="shared" si="116"/>
        <v>211390.93999999994</v>
      </c>
      <c r="BU47" s="43">
        <f t="shared" si="116"/>
        <v>-140895.33999999985</v>
      </c>
      <c r="BV47" s="43">
        <f t="shared" si="116"/>
        <v>-650382</v>
      </c>
      <c r="BW47" s="43">
        <f t="shared" si="116"/>
        <v>-447146</v>
      </c>
      <c r="BX47" s="247">
        <f t="shared" si="116"/>
        <v>-177119</v>
      </c>
      <c r="BY47" s="247">
        <f t="shared" si="116"/>
        <v>21474</v>
      </c>
      <c r="BZ47" s="247">
        <f t="shared" si="116"/>
        <v>-40023</v>
      </c>
      <c r="CA47" s="247">
        <f t="shared" si="116"/>
        <v>1611</v>
      </c>
      <c r="CB47" s="247">
        <f t="shared" si="116"/>
        <v>85730</v>
      </c>
      <c r="CC47" s="247">
        <f t="shared" si="117"/>
        <v>88160</v>
      </c>
      <c r="CD47" s="390">
        <f t="shared" si="117"/>
        <v>242196</v>
      </c>
      <c r="CE47" s="359">
        <f t="shared" si="117"/>
        <v>1380356</v>
      </c>
      <c r="CF47" s="273">
        <f t="shared" si="117"/>
        <v>1009637</v>
      </c>
      <c r="CG47" s="273">
        <f t="shared" si="117"/>
        <v>1066430</v>
      </c>
      <c r="CH47" s="273">
        <f t="shared" si="117"/>
        <v>693563</v>
      </c>
      <c r="CI47" s="273">
        <f t="shared" si="117"/>
        <v>528876</v>
      </c>
      <c r="CJ47" s="273">
        <f t="shared" si="117"/>
        <v>385091</v>
      </c>
      <c r="CK47" s="273">
        <f t="shared" si="117"/>
        <v>210541</v>
      </c>
      <c r="CL47" s="273">
        <f t="shared" si="117"/>
        <v>232080</v>
      </c>
      <c r="CM47" s="273">
        <f t="shared" si="118"/>
        <v>218364</v>
      </c>
      <c r="CN47" s="273">
        <f t="shared" si="118"/>
        <v>24392</v>
      </c>
      <c r="CO47" s="273">
        <f t="shared" si="118"/>
        <v>190436</v>
      </c>
      <c r="CP47" s="390">
        <f t="shared" si="118"/>
        <v>299280</v>
      </c>
      <c r="CQ47" s="390">
        <f t="shared" si="118"/>
        <v>-767426</v>
      </c>
      <c r="CR47" s="390">
        <f t="shared" si="118"/>
        <v>-543205</v>
      </c>
      <c r="CS47" s="350"/>
      <c r="CT47" s="63">
        <f>IF(ISERROR(GETPIVOTDATA("VALUE",'CRS WK pvt'!$I$2,"DT_FILE",CT$8,"CD_CO",CT$6,"TRIM_CAT",TRIM(B47),"TRIM_LINE",A44))=TRUE,0,GETPIVOTDATA("VALUE",'CRS WK pvt'!$I$2,"DT_FILE",CT$8,"CD_CO",CT$6,"TRIM_CAT",TRIM(B47),"TRIM_LINE",A44))</f>
        <v>2554329</v>
      </c>
    </row>
    <row r="48" spans="1:98" s="37" customFormat="1" x14ac:dyDescent="0.3">
      <c r="A48" s="146"/>
      <c r="B48" s="38" t="s">
        <v>40</v>
      </c>
      <c r="C48" s="39">
        <v>1947579.23</v>
      </c>
      <c r="D48" s="40">
        <v>2115093.58</v>
      </c>
      <c r="E48" s="40">
        <v>1229343.4099999999</v>
      </c>
      <c r="F48" s="40">
        <v>825844.8</v>
      </c>
      <c r="G48" s="40">
        <v>616999.97</v>
      </c>
      <c r="H48" s="40">
        <v>444948.19</v>
      </c>
      <c r="I48" s="40">
        <v>393141</v>
      </c>
      <c r="J48" s="40">
        <v>413995.77</v>
      </c>
      <c r="K48" s="40">
        <v>494423.45</v>
      </c>
      <c r="L48" s="41">
        <v>959116.24</v>
      </c>
      <c r="M48" s="40">
        <v>1179561.3700000001</v>
      </c>
      <c r="N48" s="40">
        <v>1624155.59</v>
      </c>
      <c r="O48" s="40">
        <v>1663678.17</v>
      </c>
      <c r="P48" s="40">
        <v>2144153</v>
      </c>
      <c r="Q48" s="40">
        <v>1479888</v>
      </c>
      <c r="R48" s="40">
        <v>1000304</v>
      </c>
      <c r="S48" s="40">
        <v>461465</v>
      </c>
      <c r="T48" s="40">
        <v>380363</v>
      </c>
      <c r="U48" s="204">
        <v>344795</v>
      </c>
      <c r="V48" s="204">
        <v>413371</v>
      </c>
      <c r="W48" s="204">
        <v>518519</v>
      </c>
      <c r="X48" s="41">
        <v>869642</v>
      </c>
      <c r="Y48" s="204">
        <v>1776643</v>
      </c>
      <c r="Z48" s="204">
        <v>2239692</v>
      </c>
      <c r="AA48" s="204">
        <v>1754886</v>
      </c>
      <c r="AB48" s="204">
        <v>1649044</v>
      </c>
      <c r="AC48" s="204">
        <v>1108370</v>
      </c>
      <c r="AD48" s="204">
        <v>898642</v>
      </c>
      <c r="AE48" s="204">
        <v>470078</v>
      </c>
      <c r="AF48" s="204">
        <v>408076</v>
      </c>
      <c r="AG48" s="204">
        <v>369969</v>
      </c>
      <c r="AH48" s="204">
        <v>488502</v>
      </c>
      <c r="AI48" s="204">
        <v>753184</v>
      </c>
      <c r="AJ48" s="41">
        <v>1245546</v>
      </c>
      <c r="AK48" s="297">
        <v>3640707</v>
      </c>
      <c r="AL48" s="297">
        <v>3198545</v>
      </c>
      <c r="AM48" s="297">
        <v>3195047</v>
      </c>
      <c r="AN48" s="297">
        <v>2227807</v>
      </c>
      <c r="AO48" s="297">
        <v>1780242</v>
      </c>
      <c r="AP48" s="297">
        <v>1339976</v>
      </c>
      <c r="AQ48" s="63">
        <v>715968</v>
      </c>
      <c r="AR48" s="297">
        <v>561942</v>
      </c>
      <c r="AS48" s="297">
        <v>591087</v>
      </c>
      <c r="AT48" s="297">
        <v>579521</v>
      </c>
      <c r="AU48" s="297">
        <v>865961</v>
      </c>
      <c r="AV48" s="314">
        <v>1546621</v>
      </c>
      <c r="AW48" s="297">
        <v>2211217</v>
      </c>
      <c r="AX48" s="297">
        <v>2439214</v>
      </c>
      <c r="AY48" s="297"/>
      <c r="AZ48" s="297"/>
      <c r="BA48" s="297"/>
      <c r="BB48" s="297"/>
      <c r="BC48" s="63"/>
      <c r="BD48" s="297"/>
      <c r="BE48" s="297"/>
      <c r="BF48" s="297"/>
      <c r="BG48" s="297"/>
      <c r="BH48" s="314"/>
      <c r="BI48" s="42">
        <f t="shared" si="115"/>
        <v>-283901.06000000006</v>
      </c>
      <c r="BJ48" s="43">
        <f t="shared" si="115"/>
        <v>29059.419999999925</v>
      </c>
      <c r="BK48" s="43">
        <f t="shared" si="115"/>
        <v>250544.59000000008</v>
      </c>
      <c r="BL48" s="43">
        <f t="shared" si="115"/>
        <v>174459.19999999995</v>
      </c>
      <c r="BM48" s="43">
        <f t="shared" si="115"/>
        <v>-155534.96999999997</v>
      </c>
      <c r="BN48" s="43">
        <f t="shared" si="115"/>
        <v>-64585.19</v>
      </c>
      <c r="BO48" s="43">
        <f t="shared" si="115"/>
        <v>-48346</v>
      </c>
      <c r="BP48" s="43">
        <f t="shared" si="115"/>
        <v>-624.77000000001863</v>
      </c>
      <c r="BQ48" s="43">
        <f t="shared" si="115"/>
        <v>24095.549999999988</v>
      </c>
      <c r="BR48" s="410">
        <f t="shared" si="115"/>
        <v>-89474.239999999991</v>
      </c>
      <c r="BS48" s="433">
        <f t="shared" si="116"/>
        <v>597081.62999999989</v>
      </c>
      <c r="BT48" s="43">
        <f t="shared" si="116"/>
        <v>615536.40999999992</v>
      </c>
      <c r="BU48" s="43">
        <f t="shared" si="116"/>
        <v>91207.830000000075</v>
      </c>
      <c r="BV48" s="43">
        <f t="shared" si="116"/>
        <v>-495109</v>
      </c>
      <c r="BW48" s="43">
        <f t="shared" si="116"/>
        <v>-371518</v>
      </c>
      <c r="BX48" s="247">
        <f t="shared" si="116"/>
        <v>-101662</v>
      </c>
      <c r="BY48" s="247">
        <f t="shared" si="116"/>
        <v>8613</v>
      </c>
      <c r="BZ48" s="247">
        <f t="shared" si="116"/>
        <v>27713</v>
      </c>
      <c r="CA48" s="247">
        <f t="shared" si="116"/>
        <v>25174</v>
      </c>
      <c r="CB48" s="247">
        <f t="shared" si="116"/>
        <v>75131</v>
      </c>
      <c r="CC48" s="247">
        <f t="shared" si="117"/>
        <v>234665</v>
      </c>
      <c r="CD48" s="390">
        <f t="shared" si="117"/>
        <v>375904</v>
      </c>
      <c r="CE48" s="359">
        <f t="shared" si="117"/>
        <v>1864064</v>
      </c>
      <c r="CF48" s="273">
        <f t="shared" si="117"/>
        <v>958853</v>
      </c>
      <c r="CG48" s="273">
        <f t="shared" si="117"/>
        <v>1440161</v>
      </c>
      <c r="CH48" s="273">
        <f t="shared" si="117"/>
        <v>578763</v>
      </c>
      <c r="CI48" s="273">
        <f t="shared" si="117"/>
        <v>671872</v>
      </c>
      <c r="CJ48" s="273">
        <f t="shared" si="117"/>
        <v>441334</v>
      </c>
      <c r="CK48" s="273">
        <f t="shared" si="117"/>
        <v>245890</v>
      </c>
      <c r="CL48" s="273">
        <f t="shared" si="117"/>
        <v>153866</v>
      </c>
      <c r="CM48" s="273">
        <f t="shared" si="118"/>
        <v>221118</v>
      </c>
      <c r="CN48" s="273">
        <f t="shared" si="118"/>
        <v>91019</v>
      </c>
      <c r="CO48" s="273">
        <f t="shared" si="118"/>
        <v>112777</v>
      </c>
      <c r="CP48" s="390">
        <f t="shared" si="118"/>
        <v>301075</v>
      </c>
      <c r="CQ48" s="390">
        <f t="shared" si="118"/>
        <v>-1429490</v>
      </c>
      <c r="CR48" s="390">
        <f t="shared" si="118"/>
        <v>-759331</v>
      </c>
      <c r="CS48" s="350"/>
      <c r="CT48" s="63">
        <f>IF(ISERROR(GETPIVOTDATA("VALUE",'CRS WK pvt'!$I$2,"DT_FILE",CT$8,"CD_CO",CT$6,"TRIM_CAT",TRIM(B48),"TRIM_LINE",A44))=TRUE,0,GETPIVOTDATA("VALUE",'CRS WK pvt'!$I$2,"DT_FILE",CT$8,"CD_CO",CT$6,"TRIM_CAT",TRIM(B48),"TRIM_LINE",A44))</f>
        <v>2439214</v>
      </c>
    </row>
    <row r="49" spans="1:98" s="37" customFormat="1" x14ac:dyDescent="0.3">
      <c r="A49" s="146"/>
      <c r="B49" s="38" t="s">
        <v>41</v>
      </c>
      <c r="C49" s="39">
        <v>6905434.9299999997</v>
      </c>
      <c r="D49" s="40">
        <v>6360126.8399999999</v>
      </c>
      <c r="E49" s="40">
        <v>5707216.2300000004</v>
      </c>
      <c r="F49" s="40">
        <v>3589170.27</v>
      </c>
      <c r="G49" s="40">
        <v>2661173.94</v>
      </c>
      <c r="H49" s="40">
        <v>1156973.23</v>
      </c>
      <c r="I49" s="40">
        <v>1429309.61</v>
      </c>
      <c r="J49" s="40">
        <v>1774812.39</v>
      </c>
      <c r="K49" s="40">
        <v>2017211.24</v>
      </c>
      <c r="L49" s="41">
        <v>3589679.31</v>
      </c>
      <c r="M49" s="40">
        <v>3976642.21</v>
      </c>
      <c r="N49" s="40">
        <v>6828277.2599999998</v>
      </c>
      <c r="O49" s="40">
        <v>6704220.3200000003</v>
      </c>
      <c r="P49" s="40">
        <v>8848994</v>
      </c>
      <c r="Q49" s="40">
        <v>6079410</v>
      </c>
      <c r="R49" s="40">
        <v>4951764</v>
      </c>
      <c r="S49" s="40">
        <v>2200292</v>
      </c>
      <c r="T49" s="40">
        <v>2282446</v>
      </c>
      <c r="U49" s="204">
        <v>1771767</v>
      </c>
      <c r="V49" s="204">
        <v>1511523</v>
      </c>
      <c r="W49" s="204">
        <v>2219866</v>
      </c>
      <c r="X49" s="41">
        <v>2893262</v>
      </c>
      <c r="Y49" s="204">
        <v>6555411</v>
      </c>
      <c r="Z49" s="204">
        <v>7489810</v>
      </c>
      <c r="AA49" s="204">
        <v>6462018</v>
      </c>
      <c r="AB49" s="204">
        <v>4961631</v>
      </c>
      <c r="AC49" s="204">
        <v>4302002</v>
      </c>
      <c r="AD49" s="204">
        <v>4021975</v>
      </c>
      <c r="AE49" s="204">
        <v>2195206</v>
      </c>
      <c r="AF49" s="204">
        <v>1520669</v>
      </c>
      <c r="AG49" s="204">
        <v>1271463</v>
      </c>
      <c r="AH49" s="204">
        <v>2057630</v>
      </c>
      <c r="AI49" s="204">
        <v>2627928</v>
      </c>
      <c r="AJ49" s="41">
        <v>4881524</v>
      </c>
      <c r="AK49" s="297">
        <v>13222289</v>
      </c>
      <c r="AL49" s="297">
        <v>11798025</v>
      </c>
      <c r="AM49" s="297">
        <v>10259032</v>
      </c>
      <c r="AN49" s="297">
        <v>8740266</v>
      </c>
      <c r="AO49" s="297">
        <v>6733465</v>
      </c>
      <c r="AP49" s="297">
        <v>5971092</v>
      </c>
      <c r="AQ49" s="63">
        <v>3011167</v>
      </c>
      <c r="AR49" s="297">
        <v>2581516</v>
      </c>
      <c r="AS49" s="297">
        <v>2832845</v>
      </c>
      <c r="AT49" s="297">
        <v>2098952</v>
      </c>
      <c r="AU49" s="297">
        <v>3859994</v>
      </c>
      <c r="AV49" s="314">
        <v>7547974</v>
      </c>
      <c r="AW49" s="297">
        <v>8016899</v>
      </c>
      <c r="AX49" s="297">
        <v>8725539</v>
      </c>
      <c r="AY49" s="297"/>
      <c r="AZ49" s="297"/>
      <c r="BA49" s="297"/>
      <c r="BB49" s="297"/>
      <c r="BC49" s="63"/>
      <c r="BD49" s="297"/>
      <c r="BE49" s="297"/>
      <c r="BF49" s="297"/>
      <c r="BG49" s="297"/>
      <c r="BH49" s="314"/>
      <c r="BI49" s="42">
        <f t="shared" si="115"/>
        <v>-201214.6099999994</v>
      </c>
      <c r="BJ49" s="43">
        <f t="shared" si="115"/>
        <v>2488867.16</v>
      </c>
      <c r="BK49" s="43">
        <f t="shared" si="115"/>
        <v>372193.76999999955</v>
      </c>
      <c r="BL49" s="43">
        <f t="shared" si="115"/>
        <v>1362593.73</v>
      </c>
      <c r="BM49" s="43">
        <f t="shared" si="115"/>
        <v>-460881.93999999994</v>
      </c>
      <c r="BN49" s="43">
        <f t="shared" si="115"/>
        <v>1125472.77</v>
      </c>
      <c r="BO49" s="43">
        <f t="shared" si="115"/>
        <v>342457.3899999999</v>
      </c>
      <c r="BP49" s="43">
        <f t="shared" si="115"/>
        <v>-263289.3899999999</v>
      </c>
      <c r="BQ49" s="43">
        <f t="shared" si="115"/>
        <v>202654.76</v>
      </c>
      <c r="BR49" s="410">
        <f t="shared" si="115"/>
        <v>-696417.31</v>
      </c>
      <c r="BS49" s="433">
        <f t="shared" si="116"/>
        <v>2578768.79</v>
      </c>
      <c r="BT49" s="43">
        <f t="shared" si="116"/>
        <v>661532.74000000022</v>
      </c>
      <c r="BU49" s="43">
        <f t="shared" si="116"/>
        <v>-242202.3200000003</v>
      </c>
      <c r="BV49" s="43">
        <f t="shared" si="116"/>
        <v>-3887363</v>
      </c>
      <c r="BW49" s="43">
        <f t="shared" si="116"/>
        <v>-1777408</v>
      </c>
      <c r="BX49" s="247">
        <f t="shared" si="116"/>
        <v>-929789</v>
      </c>
      <c r="BY49" s="247">
        <f t="shared" si="116"/>
        <v>-5086</v>
      </c>
      <c r="BZ49" s="247">
        <f t="shared" si="116"/>
        <v>-761777</v>
      </c>
      <c r="CA49" s="247">
        <f t="shared" si="116"/>
        <v>-500304</v>
      </c>
      <c r="CB49" s="247">
        <f t="shared" si="116"/>
        <v>546107</v>
      </c>
      <c r="CC49" s="247">
        <f t="shared" si="117"/>
        <v>408062</v>
      </c>
      <c r="CD49" s="390">
        <f t="shared" si="117"/>
        <v>1988262</v>
      </c>
      <c r="CE49" s="359">
        <f t="shared" si="117"/>
        <v>6666878</v>
      </c>
      <c r="CF49" s="273">
        <f t="shared" si="117"/>
        <v>4308215</v>
      </c>
      <c r="CG49" s="273">
        <f t="shared" si="117"/>
        <v>3797014</v>
      </c>
      <c r="CH49" s="273">
        <f t="shared" si="117"/>
        <v>3778635</v>
      </c>
      <c r="CI49" s="273">
        <f t="shared" si="117"/>
        <v>2431463</v>
      </c>
      <c r="CJ49" s="273">
        <f t="shared" si="117"/>
        <v>1949117</v>
      </c>
      <c r="CK49" s="273">
        <f t="shared" si="117"/>
        <v>815961</v>
      </c>
      <c r="CL49" s="273">
        <f t="shared" si="117"/>
        <v>1060847</v>
      </c>
      <c r="CM49" s="273">
        <f t="shared" si="118"/>
        <v>1561382</v>
      </c>
      <c r="CN49" s="273">
        <f t="shared" si="118"/>
        <v>41322</v>
      </c>
      <c r="CO49" s="273">
        <f t="shared" si="118"/>
        <v>1232066</v>
      </c>
      <c r="CP49" s="390">
        <f t="shared" si="118"/>
        <v>2666450</v>
      </c>
      <c r="CQ49" s="390">
        <f t="shared" si="118"/>
        <v>-5205390</v>
      </c>
      <c r="CR49" s="390">
        <f t="shared" si="118"/>
        <v>-3072486</v>
      </c>
      <c r="CS49" s="350"/>
      <c r="CT49" s="63">
        <f>IF(ISERROR(GETPIVOTDATA("VALUE",'CRS WK pvt'!$I$2,"DT_FILE",CT$8,"CD_CO",CT$6,"TRIM_CAT",TRIM(B49),"TRIM_LINE",A44))=TRUE,0,GETPIVOTDATA("VALUE",'CRS WK pvt'!$I$2,"DT_FILE",CT$8,"CD_CO",CT$6,"TRIM_CAT",TRIM(B49),"TRIM_LINE",A44))</f>
        <v>8725539</v>
      </c>
    </row>
    <row r="50" spans="1:98" s="130" customFormat="1" x14ac:dyDescent="0.3">
      <c r="A50" s="147"/>
      <c r="B50" s="38" t="s">
        <v>42</v>
      </c>
      <c r="C50" s="140">
        <f t="shared" ref="C50:V50" si="119">SUM(C45:C49)</f>
        <v>37561530.989999995</v>
      </c>
      <c r="D50" s="141">
        <f t="shared" si="119"/>
        <v>36784862.519999996</v>
      </c>
      <c r="E50" s="141">
        <f t="shared" si="119"/>
        <v>24690900.280000001</v>
      </c>
      <c r="F50" s="141">
        <f t="shared" si="119"/>
        <v>14930190.59</v>
      </c>
      <c r="G50" s="141">
        <f t="shared" si="119"/>
        <v>11425488.559999999</v>
      </c>
      <c r="H50" s="141">
        <f t="shared" si="119"/>
        <v>6691491.9399999995</v>
      </c>
      <c r="I50" s="141">
        <f t="shared" si="119"/>
        <v>6984664.0300000003</v>
      </c>
      <c r="J50" s="141">
        <f t="shared" si="119"/>
        <v>6709410.7000000002</v>
      </c>
      <c r="K50" s="141">
        <f t="shared" si="119"/>
        <v>8349299.7100000009</v>
      </c>
      <c r="L50" s="142">
        <f t="shared" si="119"/>
        <v>14943358.280000001</v>
      </c>
      <c r="M50" s="141">
        <f t="shared" si="119"/>
        <v>24483763.610000003</v>
      </c>
      <c r="N50" s="141">
        <f t="shared" si="119"/>
        <v>30264855.559999995</v>
      </c>
      <c r="O50" s="141">
        <f t="shared" si="119"/>
        <v>33262367.559999995</v>
      </c>
      <c r="P50" s="141">
        <f t="shared" si="119"/>
        <v>32676280</v>
      </c>
      <c r="Q50" s="141">
        <f t="shared" si="119"/>
        <v>24528449</v>
      </c>
      <c r="R50" s="141">
        <f t="shared" si="119"/>
        <v>18649378</v>
      </c>
      <c r="S50" s="141">
        <f t="shared" si="119"/>
        <v>8519601</v>
      </c>
      <c r="T50" s="141">
        <f t="shared" si="119"/>
        <v>7714708</v>
      </c>
      <c r="U50" s="141">
        <f t="shared" si="119"/>
        <v>6708838</v>
      </c>
      <c r="V50" s="141">
        <f t="shared" si="119"/>
        <v>6778108</v>
      </c>
      <c r="W50" s="141">
        <f>SUM(W45+W46+W47+W48+W49)</f>
        <v>8541877</v>
      </c>
      <c r="X50" s="142">
        <f>SUM(X45+X46+X47+X48+X49)</f>
        <v>13283572</v>
      </c>
      <c r="Y50" s="205">
        <v>26570462</v>
      </c>
      <c r="Z50" s="205">
        <v>33909253</v>
      </c>
      <c r="AA50" s="205">
        <v>34675657</v>
      </c>
      <c r="AB50" s="205">
        <v>29085733</v>
      </c>
      <c r="AC50" s="205">
        <v>21314200</v>
      </c>
      <c r="AD50" s="205">
        <v>15937038</v>
      </c>
      <c r="AE50" s="205">
        <v>8927336</v>
      </c>
      <c r="AF50" s="205">
        <v>6928878</v>
      </c>
      <c r="AG50" s="205">
        <v>6165942</v>
      </c>
      <c r="AH50" s="205">
        <v>7349480</v>
      </c>
      <c r="AI50" s="205">
        <v>8994184</v>
      </c>
      <c r="AJ50" s="142">
        <v>15451518</v>
      </c>
      <c r="AK50" s="298">
        <v>40201446</v>
      </c>
      <c r="AL50" s="298">
        <v>42242716</v>
      </c>
      <c r="AM50" s="298">
        <v>45741267</v>
      </c>
      <c r="AN50" s="298">
        <v>39185934</v>
      </c>
      <c r="AO50" s="298">
        <v>29238711</v>
      </c>
      <c r="AP50" s="298">
        <v>21515649</v>
      </c>
      <c r="AQ50" s="44">
        <v>12028898</v>
      </c>
      <c r="AR50" s="298">
        <v>10116525</v>
      </c>
      <c r="AS50" s="298">
        <v>10105428</v>
      </c>
      <c r="AT50" s="298">
        <v>8531728</v>
      </c>
      <c r="AU50" s="298">
        <v>13329067</v>
      </c>
      <c r="AV50" s="315">
        <v>24885308</v>
      </c>
      <c r="AW50" s="298">
        <v>37544852</v>
      </c>
      <c r="AX50" s="298">
        <v>42744702</v>
      </c>
      <c r="AY50" s="298"/>
      <c r="AZ50" s="298"/>
      <c r="BA50" s="298"/>
      <c r="BB50" s="298"/>
      <c r="BC50" s="44"/>
      <c r="BD50" s="298"/>
      <c r="BE50" s="298"/>
      <c r="BF50" s="298"/>
      <c r="BG50" s="298"/>
      <c r="BH50" s="315"/>
      <c r="BI50" s="44">
        <f t="shared" ref="BI50:BM50" si="120">SUM(BI45:BI49)</f>
        <v>-4299163.43</v>
      </c>
      <c r="BJ50" s="143">
        <f t="shared" si="120"/>
        <v>-4108582.5200000014</v>
      </c>
      <c r="BK50" s="143">
        <f t="shared" si="120"/>
        <v>-162451.28000000119</v>
      </c>
      <c r="BL50" s="143">
        <f t="shared" si="120"/>
        <v>3719187.4099999997</v>
      </c>
      <c r="BM50" s="143">
        <f t="shared" si="120"/>
        <v>-2905887.56</v>
      </c>
      <c r="BN50" s="143">
        <f t="shared" ref="BN50:BV50" si="121">SUM(BN45:BN49)</f>
        <v>1023216.06</v>
      </c>
      <c r="BO50" s="143">
        <f t="shared" si="121"/>
        <v>-275826.03000000003</v>
      </c>
      <c r="BP50" s="143">
        <f t="shared" si="121"/>
        <v>68697.300000000279</v>
      </c>
      <c r="BQ50" s="143">
        <f t="shared" si="121"/>
        <v>192577.28999999975</v>
      </c>
      <c r="BR50" s="411">
        <f t="shared" si="121"/>
        <v>-1659786.2800000003</v>
      </c>
      <c r="BS50" s="434">
        <f t="shared" si="121"/>
        <v>2086698.3900000006</v>
      </c>
      <c r="BT50" s="143">
        <f t="shared" si="121"/>
        <v>3644397.4399999995</v>
      </c>
      <c r="BU50" s="143">
        <f t="shared" si="121"/>
        <v>1413289.4400000013</v>
      </c>
      <c r="BV50" s="143">
        <f t="shared" si="121"/>
        <v>-3590547</v>
      </c>
      <c r="BW50" s="143">
        <f t="shared" ref="BW50:BX50" si="122">SUM(BW45:BW49)</f>
        <v>-3214249</v>
      </c>
      <c r="BX50" s="248">
        <f t="shared" si="122"/>
        <v>-2712340</v>
      </c>
      <c r="BY50" s="248">
        <f t="shared" ref="BY50:BZ50" si="123">SUM(BY45:BY49)</f>
        <v>407735</v>
      </c>
      <c r="BZ50" s="248">
        <f t="shared" si="123"/>
        <v>-785830</v>
      </c>
      <c r="CA50" s="248">
        <f t="shared" ref="CA50:CB50" si="124">SUM(CA45:CA49)</f>
        <v>-542896</v>
      </c>
      <c r="CB50" s="248">
        <f t="shared" si="124"/>
        <v>571372</v>
      </c>
      <c r="CC50" s="248">
        <f t="shared" ref="CC50:CE50" si="125">SUM(CC45:CC49)</f>
        <v>452307</v>
      </c>
      <c r="CD50" s="391">
        <f t="shared" si="125"/>
        <v>2167946</v>
      </c>
      <c r="CE50" s="360">
        <f t="shared" si="125"/>
        <v>13630984</v>
      </c>
      <c r="CF50" s="274">
        <f t="shared" ref="CF50" si="126">SUM(CF45:CF49)</f>
        <v>8333463</v>
      </c>
      <c r="CG50" s="274">
        <f t="shared" ref="CG50" si="127">SUM(CG45:CG49)</f>
        <v>11065610</v>
      </c>
      <c r="CH50" s="274">
        <f t="shared" ref="CH50" si="128">SUM(CH45:CH49)</f>
        <v>10100201</v>
      </c>
      <c r="CI50" s="274">
        <f t="shared" ref="CI50" si="129">SUM(CI45:CI49)</f>
        <v>7924511</v>
      </c>
      <c r="CJ50" s="274">
        <f t="shared" ref="CJ50" si="130">SUM(CJ45:CJ49)</f>
        <v>5578611</v>
      </c>
      <c r="CK50" s="274">
        <f t="shared" ref="CK50" si="131">SUM(CK45:CK49)</f>
        <v>3101562</v>
      </c>
      <c r="CL50" s="274">
        <f t="shared" ref="CL50" si="132">SUM(CL45:CL49)</f>
        <v>3187647</v>
      </c>
      <c r="CM50" s="274">
        <f t="shared" ref="CM50" si="133">SUM(CM45:CM49)</f>
        <v>3939486</v>
      </c>
      <c r="CN50" s="274">
        <f t="shared" ref="CN50" si="134">SUM(CN45:CN49)</f>
        <v>1182248</v>
      </c>
      <c r="CO50" s="274">
        <f t="shared" ref="CO50" si="135">SUM(CO45:CO49)</f>
        <v>4334883</v>
      </c>
      <c r="CP50" s="391">
        <f t="shared" ref="CP50" si="136">SUM(CP45:CP49)</f>
        <v>9433790</v>
      </c>
      <c r="CQ50" s="391">
        <f t="shared" ref="CQ50:CR50" si="137">SUM(CQ45:CQ49)</f>
        <v>-2656594</v>
      </c>
      <c r="CR50" s="391">
        <f t="shared" si="137"/>
        <v>501986</v>
      </c>
      <c r="CS50" s="351"/>
      <c r="CT50" s="44">
        <f>SUM(CT45:CT49)</f>
        <v>42744702</v>
      </c>
    </row>
    <row r="51" spans="1:98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6"/>
      <c r="V51" s="206"/>
      <c r="W51" s="206"/>
      <c r="X51" s="48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48"/>
      <c r="AK51" s="299"/>
      <c r="AL51" s="299"/>
      <c r="AM51" s="299"/>
      <c r="AN51" s="299"/>
      <c r="AO51" s="299"/>
      <c r="AP51" s="299"/>
      <c r="AQ51" s="49"/>
      <c r="AR51" s="299"/>
      <c r="AS51" s="299"/>
      <c r="AT51" s="299"/>
      <c r="AU51" s="299"/>
      <c r="AV51" s="316"/>
      <c r="AW51" s="299"/>
      <c r="AX51" s="299"/>
      <c r="AY51" s="299"/>
      <c r="AZ51" s="299"/>
      <c r="BA51" s="299"/>
      <c r="BB51" s="299"/>
      <c r="BC51" s="49"/>
      <c r="BD51" s="299"/>
      <c r="BE51" s="299"/>
      <c r="BF51" s="299"/>
      <c r="BG51" s="299"/>
      <c r="BH51" s="316"/>
      <c r="BI51" s="49"/>
      <c r="BJ51" s="50"/>
      <c r="BK51" s="50"/>
      <c r="BL51" s="50"/>
      <c r="BM51" s="50"/>
      <c r="BN51" s="50"/>
      <c r="BO51" s="50"/>
      <c r="BP51" s="50"/>
      <c r="BQ51" s="50"/>
      <c r="BR51" s="412"/>
      <c r="BS51" s="435"/>
      <c r="BT51" s="50"/>
      <c r="BU51" s="50"/>
      <c r="BV51" s="50"/>
      <c r="BW51" s="50"/>
      <c r="BX51" s="249"/>
      <c r="BY51" s="249"/>
      <c r="BZ51" s="249"/>
      <c r="CA51" s="249"/>
      <c r="CB51" s="249"/>
      <c r="CC51" s="249"/>
      <c r="CD51" s="392"/>
      <c r="CE51" s="361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392"/>
      <c r="CQ51" s="392"/>
      <c r="CR51" s="392"/>
      <c r="CS51" s="350"/>
      <c r="CT51" s="49"/>
    </row>
    <row r="52" spans="1:98" s="37" customFormat="1" x14ac:dyDescent="0.3">
      <c r="A52" s="146"/>
      <c r="B52" s="38" t="s">
        <v>37</v>
      </c>
      <c r="C52" s="39">
        <v>10930331.699999999</v>
      </c>
      <c r="D52" s="40">
        <v>13792683.279999999</v>
      </c>
      <c r="E52" s="40">
        <v>12843245.060000001</v>
      </c>
      <c r="F52" s="40">
        <v>8843459.4499999993</v>
      </c>
      <c r="G52" s="40">
        <v>5252446.6500000004</v>
      </c>
      <c r="H52" s="40">
        <v>3430545.68</v>
      </c>
      <c r="I52" s="40">
        <v>2169123.71</v>
      </c>
      <c r="J52" s="40">
        <v>2057938.14</v>
      </c>
      <c r="K52" s="40">
        <v>1986240.48</v>
      </c>
      <c r="L52" s="41">
        <v>2375897.15</v>
      </c>
      <c r="M52" s="40">
        <v>4643782.8499999996</v>
      </c>
      <c r="N52" s="40">
        <v>9221898.3399999999</v>
      </c>
      <c r="O52" s="40">
        <v>10021454.76</v>
      </c>
      <c r="P52" s="40">
        <v>12296225</v>
      </c>
      <c r="Q52" s="40">
        <v>10922407</v>
      </c>
      <c r="R52" s="40">
        <v>9366774</v>
      </c>
      <c r="S52" s="40">
        <v>6042261</v>
      </c>
      <c r="T52" s="40">
        <v>3006346</v>
      </c>
      <c r="U52" s="204">
        <v>2423252</v>
      </c>
      <c r="V52" s="204">
        <v>2293374</v>
      </c>
      <c r="W52" s="204">
        <v>2398955</v>
      </c>
      <c r="X52" s="41">
        <v>2531599</v>
      </c>
      <c r="Y52" s="204">
        <v>4633783</v>
      </c>
      <c r="Z52" s="204">
        <v>7740112</v>
      </c>
      <c r="AA52" s="204">
        <v>10192706</v>
      </c>
      <c r="AB52" s="204">
        <v>13228293</v>
      </c>
      <c r="AC52" s="204">
        <v>11251416</v>
      </c>
      <c r="AD52" s="204">
        <v>8016065</v>
      </c>
      <c r="AE52" s="204">
        <v>4476541</v>
      </c>
      <c r="AF52" s="204">
        <v>2621071</v>
      </c>
      <c r="AG52" s="204">
        <v>2033648</v>
      </c>
      <c r="AH52" s="204">
        <v>1923478</v>
      </c>
      <c r="AI52" s="204">
        <v>1932548</v>
      </c>
      <c r="AJ52" s="41">
        <v>1894120</v>
      </c>
      <c r="AK52" s="297">
        <v>3732823</v>
      </c>
      <c r="AL52" s="297">
        <v>8499275</v>
      </c>
      <c r="AM52" s="297">
        <v>10717164</v>
      </c>
      <c r="AN52" s="297">
        <v>14243292</v>
      </c>
      <c r="AO52" s="297">
        <v>12582301</v>
      </c>
      <c r="AP52" s="297">
        <v>9830566</v>
      </c>
      <c r="AQ52" s="63">
        <v>5277371</v>
      </c>
      <c r="AR52" s="297">
        <v>3206537</v>
      </c>
      <c r="AS52" s="297">
        <v>2830160</v>
      </c>
      <c r="AT52" s="297">
        <v>2244498</v>
      </c>
      <c r="AU52" s="297">
        <v>2295831</v>
      </c>
      <c r="AV52" s="314">
        <v>3640271</v>
      </c>
      <c r="AW52" s="297">
        <v>5208508</v>
      </c>
      <c r="AX52" s="297">
        <v>11030347</v>
      </c>
      <c r="AY52" s="297"/>
      <c r="AZ52" s="297"/>
      <c r="BA52" s="297"/>
      <c r="BB52" s="297"/>
      <c r="BC52" s="63"/>
      <c r="BD52" s="297"/>
      <c r="BE52" s="297"/>
      <c r="BF52" s="297"/>
      <c r="BG52" s="297"/>
      <c r="BH52" s="314"/>
      <c r="BI52" s="42">
        <f t="shared" ref="BI52:BR56" si="138">O52-C52</f>
        <v>-908876.93999999948</v>
      </c>
      <c r="BJ52" s="43">
        <f t="shared" si="138"/>
        <v>-1496458.2799999993</v>
      </c>
      <c r="BK52" s="43">
        <f t="shared" si="138"/>
        <v>-1920838.0600000005</v>
      </c>
      <c r="BL52" s="43">
        <f t="shared" si="138"/>
        <v>523314.55000000075</v>
      </c>
      <c r="BM52" s="43">
        <f t="shared" si="138"/>
        <v>789814.34999999963</v>
      </c>
      <c r="BN52" s="43">
        <f t="shared" si="138"/>
        <v>-424199.68000000017</v>
      </c>
      <c r="BO52" s="43">
        <f t="shared" si="138"/>
        <v>254128.29000000004</v>
      </c>
      <c r="BP52" s="43">
        <f t="shared" si="138"/>
        <v>235435.8600000001</v>
      </c>
      <c r="BQ52" s="43">
        <f t="shared" si="138"/>
        <v>412714.52</v>
      </c>
      <c r="BR52" s="410">
        <f t="shared" si="138"/>
        <v>155701.85000000009</v>
      </c>
      <c r="BS52" s="433">
        <f t="shared" ref="BS52:CB56" si="139">Y52-M52</f>
        <v>-9999.8499999996275</v>
      </c>
      <c r="BT52" s="43">
        <f t="shared" si="139"/>
        <v>-1481786.3399999999</v>
      </c>
      <c r="BU52" s="43">
        <f t="shared" si="139"/>
        <v>171251.24000000022</v>
      </c>
      <c r="BV52" s="43">
        <f t="shared" si="139"/>
        <v>932068</v>
      </c>
      <c r="BW52" s="43">
        <f t="shared" si="139"/>
        <v>329009</v>
      </c>
      <c r="BX52" s="247">
        <f t="shared" si="139"/>
        <v>-1350709</v>
      </c>
      <c r="BY52" s="247">
        <f t="shared" si="139"/>
        <v>-1565720</v>
      </c>
      <c r="BZ52" s="247">
        <f t="shared" si="139"/>
        <v>-385275</v>
      </c>
      <c r="CA52" s="247">
        <f t="shared" si="139"/>
        <v>-389604</v>
      </c>
      <c r="CB52" s="247">
        <f t="shared" si="139"/>
        <v>-369896</v>
      </c>
      <c r="CC52" s="247">
        <f t="shared" ref="CC52:CL56" si="140">AI52-W52</f>
        <v>-466407</v>
      </c>
      <c r="CD52" s="390">
        <f t="shared" si="140"/>
        <v>-637479</v>
      </c>
      <c r="CE52" s="359">
        <f t="shared" si="140"/>
        <v>-900960</v>
      </c>
      <c r="CF52" s="273">
        <f t="shared" si="140"/>
        <v>759163</v>
      </c>
      <c r="CG52" s="273">
        <f t="shared" si="140"/>
        <v>524458</v>
      </c>
      <c r="CH52" s="273">
        <f t="shared" si="140"/>
        <v>1014999</v>
      </c>
      <c r="CI52" s="273">
        <f t="shared" si="140"/>
        <v>1330885</v>
      </c>
      <c r="CJ52" s="273">
        <f t="shared" si="140"/>
        <v>1814501</v>
      </c>
      <c r="CK52" s="273">
        <f t="shared" si="140"/>
        <v>800830</v>
      </c>
      <c r="CL52" s="273">
        <f t="shared" si="140"/>
        <v>585466</v>
      </c>
      <c r="CM52" s="273">
        <f t="shared" ref="CM52:CR56" si="141">AS52-AG52</f>
        <v>796512</v>
      </c>
      <c r="CN52" s="273">
        <f t="shared" si="141"/>
        <v>321020</v>
      </c>
      <c r="CO52" s="273">
        <f t="shared" si="141"/>
        <v>363283</v>
      </c>
      <c r="CP52" s="390">
        <f t="shared" si="141"/>
        <v>1746151</v>
      </c>
      <c r="CQ52" s="390">
        <f t="shared" si="141"/>
        <v>1475685</v>
      </c>
      <c r="CR52" s="390">
        <f t="shared" si="141"/>
        <v>2531072</v>
      </c>
      <c r="CS52" s="350"/>
      <c r="CT52" s="63">
        <f>IF(ISERROR(GETPIVOTDATA("VALUE",'CRS WK pvt'!$I$2,"DT_FILE",CT$8,"CD_CO",CT$6,"TRIM_CAT",TRIM(B52),"TRIM_LINE",A51))=TRUE,0,GETPIVOTDATA("VALUE",'CRS WK pvt'!$I$2,"DT_FILE",CT$8,"CD_CO",CT$6,"TRIM_CAT",TRIM(B52),"TRIM_LINE",A51))</f>
        <v>11030347</v>
      </c>
    </row>
    <row r="53" spans="1:98" s="37" customFormat="1" x14ac:dyDescent="0.3">
      <c r="A53" s="146"/>
      <c r="B53" s="38" t="s">
        <v>38</v>
      </c>
      <c r="C53" s="39">
        <v>2959411.05</v>
      </c>
      <c r="D53" s="40">
        <v>3699568.5</v>
      </c>
      <c r="E53" s="40">
        <v>3336961.59</v>
      </c>
      <c r="F53" s="40">
        <v>2546764.2999999998</v>
      </c>
      <c r="G53" s="40">
        <v>1811401.87</v>
      </c>
      <c r="H53" s="40">
        <v>1127377.1399999999</v>
      </c>
      <c r="I53" s="40">
        <v>705522.11</v>
      </c>
      <c r="J53" s="40">
        <v>765034.23</v>
      </c>
      <c r="K53" s="40">
        <v>733065.08</v>
      </c>
      <c r="L53" s="41">
        <v>803164.96</v>
      </c>
      <c r="M53" s="40">
        <v>1419137.17</v>
      </c>
      <c r="N53" s="40">
        <v>2697420.92</v>
      </c>
      <c r="O53" s="40">
        <v>2679114.62</v>
      </c>
      <c r="P53" s="40">
        <v>2964559</v>
      </c>
      <c r="Q53" s="40">
        <v>2584815</v>
      </c>
      <c r="R53" s="40">
        <v>2173839</v>
      </c>
      <c r="S53" s="40">
        <v>1511204</v>
      </c>
      <c r="T53" s="40">
        <v>892614</v>
      </c>
      <c r="U53" s="204">
        <v>709609</v>
      </c>
      <c r="V53" s="204">
        <v>716152</v>
      </c>
      <c r="W53" s="204">
        <v>822018</v>
      </c>
      <c r="X53" s="41">
        <v>896548</v>
      </c>
      <c r="Y53" s="204">
        <v>1327584</v>
      </c>
      <c r="Z53" s="204">
        <v>2214829</v>
      </c>
      <c r="AA53" s="204">
        <v>3252557</v>
      </c>
      <c r="AB53" s="204">
        <v>3927030</v>
      </c>
      <c r="AC53" s="204">
        <v>3306046</v>
      </c>
      <c r="AD53" s="204">
        <v>2721368</v>
      </c>
      <c r="AE53" s="204">
        <v>1652267</v>
      </c>
      <c r="AF53" s="204">
        <v>1164518</v>
      </c>
      <c r="AG53" s="204">
        <v>997569</v>
      </c>
      <c r="AH53" s="204">
        <v>792212</v>
      </c>
      <c r="AI53" s="204">
        <v>759578</v>
      </c>
      <c r="AJ53" s="41">
        <v>759896</v>
      </c>
      <c r="AK53" s="297">
        <v>1540529</v>
      </c>
      <c r="AL53" s="297">
        <v>3138253</v>
      </c>
      <c r="AM53" s="297">
        <v>3905466</v>
      </c>
      <c r="AN53" s="297">
        <v>4858440</v>
      </c>
      <c r="AO53" s="297">
        <v>4472808</v>
      </c>
      <c r="AP53" s="297">
        <v>3536773</v>
      </c>
      <c r="AQ53" s="63">
        <v>2234312</v>
      </c>
      <c r="AR53" s="297">
        <v>1435711</v>
      </c>
      <c r="AS53" s="297">
        <v>1280091</v>
      </c>
      <c r="AT53" s="297">
        <v>1107472</v>
      </c>
      <c r="AU53" s="297">
        <v>1117186</v>
      </c>
      <c r="AV53" s="314">
        <v>1833845</v>
      </c>
      <c r="AW53" s="297">
        <v>2362299</v>
      </c>
      <c r="AX53" s="297">
        <v>4577966</v>
      </c>
      <c r="AY53" s="297"/>
      <c r="AZ53" s="297"/>
      <c r="BA53" s="297"/>
      <c r="BB53" s="297"/>
      <c r="BC53" s="63"/>
      <c r="BD53" s="297"/>
      <c r="BE53" s="297"/>
      <c r="BF53" s="297"/>
      <c r="BG53" s="297"/>
      <c r="BH53" s="314"/>
      <c r="BI53" s="42">
        <f t="shared" si="138"/>
        <v>-280296.4299999997</v>
      </c>
      <c r="BJ53" s="43">
        <f t="shared" si="138"/>
        <v>-735009.5</v>
      </c>
      <c r="BK53" s="43">
        <f t="shared" si="138"/>
        <v>-752146.58999999985</v>
      </c>
      <c r="BL53" s="43">
        <f t="shared" si="138"/>
        <v>-372925.29999999981</v>
      </c>
      <c r="BM53" s="43">
        <f t="shared" si="138"/>
        <v>-300197.87000000011</v>
      </c>
      <c r="BN53" s="43">
        <f t="shared" si="138"/>
        <v>-234763.1399999999</v>
      </c>
      <c r="BO53" s="43">
        <f t="shared" si="138"/>
        <v>4086.890000000014</v>
      </c>
      <c r="BP53" s="43">
        <f t="shared" si="138"/>
        <v>-48882.229999999981</v>
      </c>
      <c r="BQ53" s="43">
        <f t="shared" si="138"/>
        <v>88952.920000000042</v>
      </c>
      <c r="BR53" s="410">
        <f t="shared" si="138"/>
        <v>93383.040000000037</v>
      </c>
      <c r="BS53" s="433">
        <f t="shared" si="139"/>
        <v>-91553.169999999925</v>
      </c>
      <c r="BT53" s="43">
        <f t="shared" si="139"/>
        <v>-482591.91999999993</v>
      </c>
      <c r="BU53" s="43">
        <f t="shared" si="139"/>
        <v>573442.37999999989</v>
      </c>
      <c r="BV53" s="43">
        <f t="shared" si="139"/>
        <v>962471</v>
      </c>
      <c r="BW53" s="43">
        <f t="shared" si="139"/>
        <v>721231</v>
      </c>
      <c r="BX53" s="247">
        <f t="shared" si="139"/>
        <v>547529</v>
      </c>
      <c r="BY53" s="247">
        <f t="shared" si="139"/>
        <v>141063</v>
      </c>
      <c r="BZ53" s="247">
        <f t="shared" si="139"/>
        <v>271904</v>
      </c>
      <c r="CA53" s="247">
        <f t="shared" si="139"/>
        <v>287960</v>
      </c>
      <c r="CB53" s="247">
        <f t="shared" si="139"/>
        <v>76060</v>
      </c>
      <c r="CC53" s="247">
        <f t="shared" si="140"/>
        <v>-62440</v>
      </c>
      <c r="CD53" s="390">
        <f t="shared" si="140"/>
        <v>-136652</v>
      </c>
      <c r="CE53" s="359">
        <f t="shared" si="140"/>
        <v>212945</v>
      </c>
      <c r="CF53" s="273">
        <f t="shared" si="140"/>
        <v>923424</v>
      </c>
      <c r="CG53" s="273">
        <f t="shared" si="140"/>
        <v>652909</v>
      </c>
      <c r="CH53" s="273">
        <f t="shared" si="140"/>
        <v>931410</v>
      </c>
      <c r="CI53" s="273">
        <f t="shared" si="140"/>
        <v>1166762</v>
      </c>
      <c r="CJ53" s="273">
        <f t="shared" si="140"/>
        <v>815405</v>
      </c>
      <c r="CK53" s="273">
        <f t="shared" si="140"/>
        <v>582045</v>
      </c>
      <c r="CL53" s="273">
        <f t="shared" si="140"/>
        <v>271193</v>
      </c>
      <c r="CM53" s="273">
        <f t="shared" si="141"/>
        <v>282522</v>
      </c>
      <c r="CN53" s="273">
        <f t="shared" si="141"/>
        <v>315260</v>
      </c>
      <c r="CO53" s="273">
        <f t="shared" si="141"/>
        <v>357608</v>
      </c>
      <c r="CP53" s="390">
        <f t="shared" si="141"/>
        <v>1073949</v>
      </c>
      <c r="CQ53" s="390">
        <f t="shared" si="141"/>
        <v>821770</v>
      </c>
      <c r="CR53" s="390">
        <f t="shared" si="141"/>
        <v>1439713</v>
      </c>
      <c r="CS53" s="350"/>
      <c r="CT53" s="63">
        <f>IF(ISERROR(GETPIVOTDATA("VALUE",'CRS WK pvt'!$I$2,"DT_FILE",CT$8,"CD_CO",CT$6,"TRIM_CAT",TRIM(B53),"TRIM_LINE",A51))=TRUE,0,GETPIVOTDATA("VALUE",'CRS WK pvt'!$I$2,"DT_FILE",CT$8,"CD_CO",CT$6,"TRIM_CAT",TRIM(B53),"TRIM_LINE",A51))</f>
        <v>4577966</v>
      </c>
    </row>
    <row r="54" spans="1:98" s="37" customFormat="1" x14ac:dyDescent="0.3">
      <c r="A54" s="146"/>
      <c r="B54" s="38" t="s">
        <v>39</v>
      </c>
      <c r="C54" s="39">
        <v>853056.81</v>
      </c>
      <c r="D54" s="40">
        <v>1013690.12</v>
      </c>
      <c r="E54" s="40">
        <v>1081116.8600000001</v>
      </c>
      <c r="F54" s="40">
        <v>723062.93</v>
      </c>
      <c r="G54" s="40">
        <v>450738.88</v>
      </c>
      <c r="H54" s="40">
        <v>416173.29</v>
      </c>
      <c r="I54" s="40">
        <v>211389.69</v>
      </c>
      <c r="J54" s="40">
        <v>232162.91</v>
      </c>
      <c r="K54" s="40">
        <v>220870.42</v>
      </c>
      <c r="L54" s="41">
        <v>274223.14</v>
      </c>
      <c r="M54" s="40">
        <v>384006.16</v>
      </c>
      <c r="N54" s="40">
        <v>824305.66</v>
      </c>
      <c r="O54" s="40">
        <v>885117.24</v>
      </c>
      <c r="P54" s="40">
        <v>1390865</v>
      </c>
      <c r="Q54" s="40">
        <v>1230593</v>
      </c>
      <c r="R54" s="40">
        <v>849968</v>
      </c>
      <c r="S54" s="40">
        <v>497437</v>
      </c>
      <c r="T54" s="40">
        <v>296165</v>
      </c>
      <c r="U54" s="204">
        <v>254609</v>
      </c>
      <c r="V54" s="204">
        <v>246516</v>
      </c>
      <c r="W54" s="204">
        <v>257825</v>
      </c>
      <c r="X54" s="41">
        <v>267914</v>
      </c>
      <c r="Y54" s="204">
        <v>409297</v>
      </c>
      <c r="Z54" s="204">
        <v>642250</v>
      </c>
      <c r="AA54" s="204">
        <v>796281</v>
      </c>
      <c r="AB54" s="204">
        <v>1051973</v>
      </c>
      <c r="AC54" s="204">
        <v>952064</v>
      </c>
      <c r="AD54" s="204">
        <v>672640</v>
      </c>
      <c r="AE54" s="204">
        <v>395622</v>
      </c>
      <c r="AF54" s="204">
        <v>266706</v>
      </c>
      <c r="AG54" s="204">
        <v>208149</v>
      </c>
      <c r="AH54" s="204">
        <v>212770</v>
      </c>
      <c r="AI54" s="204">
        <v>234333</v>
      </c>
      <c r="AJ54" s="41">
        <v>241452</v>
      </c>
      <c r="AK54" s="297">
        <v>597529</v>
      </c>
      <c r="AL54" s="297">
        <v>973115</v>
      </c>
      <c r="AM54" s="297">
        <v>1248953</v>
      </c>
      <c r="AN54" s="297">
        <v>1277241</v>
      </c>
      <c r="AO54" s="297">
        <v>1137503</v>
      </c>
      <c r="AP54" s="297">
        <v>928981</v>
      </c>
      <c r="AQ54" s="63">
        <v>586275</v>
      </c>
      <c r="AR54" s="297">
        <v>344280</v>
      </c>
      <c r="AS54" s="297">
        <v>366154</v>
      </c>
      <c r="AT54" s="297">
        <v>305835</v>
      </c>
      <c r="AU54" s="297">
        <v>295139</v>
      </c>
      <c r="AV54" s="314">
        <v>459208</v>
      </c>
      <c r="AW54" s="297">
        <v>568824</v>
      </c>
      <c r="AX54" s="297">
        <v>985290</v>
      </c>
      <c r="AY54" s="297"/>
      <c r="AZ54" s="297"/>
      <c r="BA54" s="297"/>
      <c r="BB54" s="297"/>
      <c r="BC54" s="63"/>
      <c r="BD54" s="297"/>
      <c r="BE54" s="297"/>
      <c r="BF54" s="297"/>
      <c r="BG54" s="297"/>
      <c r="BH54" s="314"/>
      <c r="BI54" s="42">
        <f t="shared" si="138"/>
        <v>32060.429999999935</v>
      </c>
      <c r="BJ54" s="43">
        <f t="shared" si="138"/>
        <v>377174.88</v>
      </c>
      <c r="BK54" s="43">
        <f t="shared" si="138"/>
        <v>149476.1399999999</v>
      </c>
      <c r="BL54" s="43">
        <f t="shared" si="138"/>
        <v>126905.06999999995</v>
      </c>
      <c r="BM54" s="43">
        <f t="shared" si="138"/>
        <v>46698.119999999995</v>
      </c>
      <c r="BN54" s="43">
        <f t="shared" si="138"/>
        <v>-120008.28999999998</v>
      </c>
      <c r="BO54" s="43">
        <f t="shared" si="138"/>
        <v>43219.31</v>
      </c>
      <c r="BP54" s="43">
        <f t="shared" si="138"/>
        <v>14353.089999999997</v>
      </c>
      <c r="BQ54" s="43">
        <f t="shared" si="138"/>
        <v>36954.579999999987</v>
      </c>
      <c r="BR54" s="410">
        <f t="shared" si="138"/>
        <v>-6309.140000000014</v>
      </c>
      <c r="BS54" s="433">
        <f t="shared" si="139"/>
        <v>25290.840000000026</v>
      </c>
      <c r="BT54" s="43">
        <f t="shared" si="139"/>
        <v>-182055.66000000003</v>
      </c>
      <c r="BU54" s="43">
        <f t="shared" si="139"/>
        <v>-88836.239999999991</v>
      </c>
      <c r="BV54" s="43">
        <f t="shared" si="139"/>
        <v>-338892</v>
      </c>
      <c r="BW54" s="43">
        <f t="shared" si="139"/>
        <v>-278529</v>
      </c>
      <c r="BX54" s="247">
        <f t="shared" si="139"/>
        <v>-177328</v>
      </c>
      <c r="BY54" s="247">
        <f t="shared" si="139"/>
        <v>-101815</v>
      </c>
      <c r="BZ54" s="247">
        <f t="shared" si="139"/>
        <v>-29459</v>
      </c>
      <c r="CA54" s="247">
        <f t="shared" si="139"/>
        <v>-46460</v>
      </c>
      <c r="CB54" s="247">
        <f t="shared" si="139"/>
        <v>-33746</v>
      </c>
      <c r="CC54" s="247">
        <f t="shared" si="140"/>
        <v>-23492</v>
      </c>
      <c r="CD54" s="390">
        <f t="shared" si="140"/>
        <v>-26462</v>
      </c>
      <c r="CE54" s="359">
        <f t="shared" si="140"/>
        <v>188232</v>
      </c>
      <c r="CF54" s="273">
        <f t="shared" si="140"/>
        <v>330865</v>
      </c>
      <c r="CG54" s="273">
        <f t="shared" si="140"/>
        <v>452672</v>
      </c>
      <c r="CH54" s="273">
        <f t="shared" si="140"/>
        <v>225268</v>
      </c>
      <c r="CI54" s="273">
        <f t="shared" si="140"/>
        <v>185439</v>
      </c>
      <c r="CJ54" s="273">
        <f t="shared" si="140"/>
        <v>256341</v>
      </c>
      <c r="CK54" s="273">
        <f t="shared" si="140"/>
        <v>190653</v>
      </c>
      <c r="CL54" s="273">
        <f t="shared" si="140"/>
        <v>77574</v>
      </c>
      <c r="CM54" s="273">
        <f t="shared" si="141"/>
        <v>158005</v>
      </c>
      <c r="CN54" s="273">
        <f t="shared" si="141"/>
        <v>93065</v>
      </c>
      <c r="CO54" s="273">
        <f t="shared" si="141"/>
        <v>60806</v>
      </c>
      <c r="CP54" s="390">
        <f t="shared" si="141"/>
        <v>217756</v>
      </c>
      <c r="CQ54" s="390">
        <f t="shared" si="141"/>
        <v>-28705</v>
      </c>
      <c r="CR54" s="390">
        <f t="shared" si="141"/>
        <v>12175</v>
      </c>
      <c r="CS54" s="350"/>
      <c r="CT54" s="63">
        <f>IF(ISERROR(GETPIVOTDATA("VALUE",'CRS WK pvt'!$I$2,"DT_FILE",CT$8,"CD_CO",CT$6,"TRIM_CAT",TRIM(B54),"TRIM_LINE",A51))=TRUE,0,GETPIVOTDATA("VALUE",'CRS WK pvt'!$I$2,"DT_FILE",CT$8,"CD_CO",CT$6,"TRIM_CAT",TRIM(B54),"TRIM_LINE",A51))</f>
        <v>985290</v>
      </c>
    </row>
    <row r="55" spans="1:98" s="37" customFormat="1" x14ac:dyDescent="0.3">
      <c r="A55" s="146"/>
      <c r="B55" s="38" t="s">
        <v>40</v>
      </c>
      <c r="C55" s="39">
        <v>657313.34</v>
      </c>
      <c r="D55" s="40">
        <v>778810.95</v>
      </c>
      <c r="E55" s="40">
        <v>840216.21</v>
      </c>
      <c r="F55" s="40">
        <v>609890.5</v>
      </c>
      <c r="G55" s="40">
        <v>477366.82</v>
      </c>
      <c r="H55" s="40">
        <v>306988.36</v>
      </c>
      <c r="I55" s="40">
        <v>220033.98</v>
      </c>
      <c r="J55" s="40">
        <v>173586.85</v>
      </c>
      <c r="K55" s="40">
        <v>250072.91</v>
      </c>
      <c r="L55" s="41">
        <v>226505.5</v>
      </c>
      <c r="M55" s="40">
        <v>332619.78999999998</v>
      </c>
      <c r="N55" s="40">
        <v>541564.29</v>
      </c>
      <c r="O55" s="40">
        <v>603940.31999999995</v>
      </c>
      <c r="P55" s="40">
        <v>917917</v>
      </c>
      <c r="Q55" s="40">
        <v>1098427</v>
      </c>
      <c r="R55" s="40">
        <v>758957</v>
      </c>
      <c r="S55" s="40">
        <v>501882</v>
      </c>
      <c r="T55" s="40">
        <v>276480</v>
      </c>
      <c r="U55" s="204">
        <v>202509</v>
      </c>
      <c r="V55" s="204">
        <v>200460</v>
      </c>
      <c r="W55" s="204">
        <v>223795</v>
      </c>
      <c r="X55" s="41">
        <v>242493</v>
      </c>
      <c r="Y55" s="204">
        <v>368484</v>
      </c>
      <c r="Z55" s="204">
        <v>621869</v>
      </c>
      <c r="AA55" s="204">
        <v>639236</v>
      </c>
      <c r="AB55" s="204">
        <v>829199</v>
      </c>
      <c r="AC55" s="204">
        <v>818760</v>
      </c>
      <c r="AD55" s="204">
        <v>608927</v>
      </c>
      <c r="AE55" s="204">
        <v>372499</v>
      </c>
      <c r="AF55" s="204">
        <v>212740</v>
      </c>
      <c r="AG55" s="204">
        <v>203524</v>
      </c>
      <c r="AH55" s="204">
        <v>193261</v>
      </c>
      <c r="AI55" s="204">
        <v>190732</v>
      </c>
      <c r="AJ55" s="41">
        <v>243367</v>
      </c>
      <c r="AK55" s="297">
        <v>608040</v>
      </c>
      <c r="AL55" s="297">
        <v>963209</v>
      </c>
      <c r="AM55" s="297">
        <v>1028223</v>
      </c>
      <c r="AN55" s="297">
        <v>986839</v>
      </c>
      <c r="AO55" s="297">
        <v>916541</v>
      </c>
      <c r="AP55" s="297">
        <v>795113</v>
      </c>
      <c r="AQ55" s="63">
        <v>561736</v>
      </c>
      <c r="AR55" s="297">
        <v>327414</v>
      </c>
      <c r="AS55" s="297">
        <v>317574</v>
      </c>
      <c r="AT55" s="297">
        <v>246674</v>
      </c>
      <c r="AU55" s="297">
        <v>239147</v>
      </c>
      <c r="AV55" s="314">
        <v>383724</v>
      </c>
      <c r="AW55" s="297">
        <v>519784</v>
      </c>
      <c r="AX55" s="297">
        <v>740126</v>
      </c>
      <c r="AY55" s="297"/>
      <c r="AZ55" s="297"/>
      <c r="BA55" s="297"/>
      <c r="BB55" s="297"/>
      <c r="BC55" s="63"/>
      <c r="BD55" s="297"/>
      <c r="BE55" s="297"/>
      <c r="BF55" s="297"/>
      <c r="BG55" s="297"/>
      <c r="BH55" s="314"/>
      <c r="BI55" s="42">
        <f t="shared" si="138"/>
        <v>-53373.020000000019</v>
      </c>
      <c r="BJ55" s="43">
        <f t="shared" si="138"/>
        <v>139106.05000000005</v>
      </c>
      <c r="BK55" s="43">
        <f t="shared" si="138"/>
        <v>258210.79000000004</v>
      </c>
      <c r="BL55" s="43">
        <f t="shared" si="138"/>
        <v>149066.5</v>
      </c>
      <c r="BM55" s="43">
        <f t="shared" si="138"/>
        <v>24515.179999999993</v>
      </c>
      <c r="BN55" s="43">
        <f t="shared" si="138"/>
        <v>-30508.359999999986</v>
      </c>
      <c r="BO55" s="43">
        <f t="shared" si="138"/>
        <v>-17524.98000000001</v>
      </c>
      <c r="BP55" s="43">
        <f t="shared" si="138"/>
        <v>26873.149999999994</v>
      </c>
      <c r="BQ55" s="43">
        <f t="shared" si="138"/>
        <v>-26277.910000000003</v>
      </c>
      <c r="BR55" s="410">
        <f t="shared" si="138"/>
        <v>15987.5</v>
      </c>
      <c r="BS55" s="433">
        <f t="shared" si="139"/>
        <v>35864.210000000021</v>
      </c>
      <c r="BT55" s="43">
        <f t="shared" si="139"/>
        <v>80304.709999999963</v>
      </c>
      <c r="BU55" s="43">
        <f t="shared" si="139"/>
        <v>35295.680000000051</v>
      </c>
      <c r="BV55" s="43">
        <f t="shared" si="139"/>
        <v>-88718</v>
      </c>
      <c r="BW55" s="43">
        <f t="shared" si="139"/>
        <v>-279667</v>
      </c>
      <c r="BX55" s="247">
        <f t="shared" si="139"/>
        <v>-150030</v>
      </c>
      <c r="BY55" s="247">
        <f t="shared" si="139"/>
        <v>-129383</v>
      </c>
      <c r="BZ55" s="247">
        <f t="shared" si="139"/>
        <v>-63740</v>
      </c>
      <c r="CA55" s="247">
        <f t="shared" si="139"/>
        <v>1015</v>
      </c>
      <c r="CB55" s="247">
        <f t="shared" si="139"/>
        <v>-7199</v>
      </c>
      <c r="CC55" s="247">
        <f t="shared" si="140"/>
        <v>-33063</v>
      </c>
      <c r="CD55" s="390">
        <f t="shared" si="140"/>
        <v>874</v>
      </c>
      <c r="CE55" s="359">
        <f t="shared" si="140"/>
        <v>239556</v>
      </c>
      <c r="CF55" s="273">
        <f t="shared" si="140"/>
        <v>341340</v>
      </c>
      <c r="CG55" s="273">
        <f t="shared" si="140"/>
        <v>388987</v>
      </c>
      <c r="CH55" s="273">
        <f t="shared" si="140"/>
        <v>157640</v>
      </c>
      <c r="CI55" s="273">
        <f t="shared" si="140"/>
        <v>97781</v>
      </c>
      <c r="CJ55" s="273">
        <f t="shared" si="140"/>
        <v>186186</v>
      </c>
      <c r="CK55" s="273">
        <f t="shared" si="140"/>
        <v>189237</v>
      </c>
      <c r="CL55" s="273">
        <f t="shared" si="140"/>
        <v>114674</v>
      </c>
      <c r="CM55" s="273">
        <f t="shared" si="141"/>
        <v>114050</v>
      </c>
      <c r="CN55" s="273">
        <f t="shared" si="141"/>
        <v>53413</v>
      </c>
      <c r="CO55" s="273">
        <f t="shared" si="141"/>
        <v>48415</v>
      </c>
      <c r="CP55" s="390">
        <f t="shared" si="141"/>
        <v>140357</v>
      </c>
      <c r="CQ55" s="390">
        <f t="shared" si="141"/>
        <v>-88256</v>
      </c>
      <c r="CR55" s="390">
        <f t="shared" si="141"/>
        <v>-223083</v>
      </c>
      <c r="CS55" s="350"/>
      <c r="CT55" s="63">
        <f>IF(ISERROR(GETPIVOTDATA("VALUE",'CRS WK pvt'!$I$2,"DT_FILE",CT$8,"CD_CO",CT$6,"TRIM_CAT",TRIM(B55),"TRIM_LINE",A51))=TRUE,0,GETPIVOTDATA("VALUE",'CRS WK pvt'!$I$2,"DT_FILE",CT$8,"CD_CO",CT$6,"TRIM_CAT",TRIM(B55),"TRIM_LINE",A51))</f>
        <v>740126</v>
      </c>
    </row>
    <row r="56" spans="1:98" s="37" customFormat="1" x14ac:dyDescent="0.3">
      <c r="A56" s="146"/>
      <c r="B56" s="38" t="s">
        <v>41</v>
      </c>
      <c r="C56" s="39">
        <v>1758882.89</v>
      </c>
      <c r="D56" s="40">
        <v>2514247.39</v>
      </c>
      <c r="E56" s="40">
        <v>2608424.4</v>
      </c>
      <c r="F56" s="40">
        <v>2972311.61</v>
      </c>
      <c r="G56" s="40">
        <v>2073172.7</v>
      </c>
      <c r="H56" s="40">
        <v>1621235.71</v>
      </c>
      <c r="I56" s="40">
        <v>648878.86</v>
      </c>
      <c r="J56" s="40">
        <v>580939.05000000005</v>
      </c>
      <c r="K56" s="40">
        <v>870088.7</v>
      </c>
      <c r="L56" s="41">
        <v>662164.49</v>
      </c>
      <c r="M56" s="40">
        <v>1128908.42</v>
      </c>
      <c r="N56" s="40">
        <v>1454249.73</v>
      </c>
      <c r="O56" s="40">
        <v>1803788.9</v>
      </c>
      <c r="P56" s="40">
        <v>3140513</v>
      </c>
      <c r="Q56" s="40">
        <v>3349680</v>
      </c>
      <c r="R56" s="40">
        <v>3219159</v>
      </c>
      <c r="S56" s="40">
        <v>2633350</v>
      </c>
      <c r="T56" s="40">
        <v>1210771</v>
      </c>
      <c r="U56" s="204">
        <v>1414517</v>
      </c>
      <c r="V56" s="204">
        <v>1001434</v>
      </c>
      <c r="W56" s="204">
        <v>736313</v>
      </c>
      <c r="X56" s="41">
        <v>894217</v>
      </c>
      <c r="Y56" s="204">
        <v>1011100</v>
      </c>
      <c r="Z56" s="204">
        <v>2021654</v>
      </c>
      <c r="AA56" s="204">
        <v>1699068</v>
      </c>
      <c r="AB56" s="204">
        <v>2739273</v>
      </c>
      <c r="AC56" s="204">
        <v>2208417</v>
      </c>
      <c r="AD56" s="204">
        <v>2247038</v>
      </c>
      <c r="AE56" s="204">
        <v>1654192</v>
      </c>
      <c r="AF56" s="204">
        <v>1193482</v>
      </c>
      <c r="AG56" s="204">
        <v>921337</v>
      </c>
      <c r="AH56" s="204">
        <v>614629</v>
      </c>
      <c r="AI56" s="204">
        <v>992254</v>
      </c>
      <c r="AJ56" s="41">
        <v>899131</v>
      </c>
      <c r="AK56" s="297">
        <v>2172458</v>
      </c>
      <c r="AL56" s="297">
        <v>4059739</v>
      </c>
      <c r="AM56" s="297">
        <v>3641279</v>
      </c>
      <c r="AN56" s="297">
        <v>2696466</v>
      </c>
      <c r="AO56" s="297">
        <v>3009284</v>
      </c>
      <c r="AP56" s="297">
        <v>2968260</v>
      </c>
      <c r="AQ56" s="63">
        <v>2338772</v>
      </c>
      <c r="AR56" s="297">
        <v>1466326</v>
      </c>
      <c r="AS56" s="297">
        <v>1457717</v>
      </c>
      <c r="AT56" s="297">
        <v>964959</v>
      </c>
      <c r="AU56" s="297">
        <v>950641</v>
      </c>
      <c r="AV56" s="314">
        <v>1478618</v>
      </c>
      <c r="AW56" s="297">
        <v>1663905</v>
      </c>
      <c r="AX56" s="297">
        <v>2306842</v>
      </c>
      <c r="AY56" s="297"/>
      <c r="AZ56" s="297"/>
      <c r="BA56" s="297"/>
      <c r="BB56" s="297"/>
      <c r="BC56" s="63"/>
      <c r="BD56" s="297"/>
      <c r="BE56" s="297"/>
      <c r="BF56" s="297"/>
      <c r="BG56" s="297"/>
      <c r="BH56" s="314"/>
      <c r="BI56" s="42">
        <f t="shared" si="138"/>
        <v>44906.010000000009</v>
      </c>
      <c r="BJ56" s="43">
        <f t="shared" si="138"/>
        <v>626265.60999999987</v>
      </c>
      <c r="BK56" s="43">
        <f t="shared" si="138"/>
        <v>741255.60000000009</v>
      </c>
      <c r="BL56" s="43">
        <f t="shared" si="138"/>
        <v>246847.39000000013</v>
      </c>
      <c r="BM56" s="43">
        <f t="shared" si="138"/>
        <v>560177.30000000005</v>
      </c>
      <c r="BN56" s="43">
        <f t="shared" si="138"/>
        <v>-410464.70999999996</v>
      </c>
      <c r="BO56" s="43">
        <f t="shared" si="138"/>
        <v>765638.14</v>
      </c>
      <c r="BP56" s="43">
        <f t="shared" si="138"/>
        <v>420494.94999999995</v>
      </c>
      <c r="BQ56" s="43">
        <f t="shared" si="138"/>
        <v>-133775.69999999995</v>
      </c>
      <c r="BR56" s="410">
        <f t="shared" si="138"/>
        <v>232052.51</v>
      </c>
      <c r="BS56" s="433">
        <f t="shared" si="139"/>
        <v>-117808.41999999993</v>
      </c>
      <c r="BT56" s="43">
        <f t="shared" si="139"/>
        <v>567404.27</v>
      </c>
      <c r="BU56" s="43">
        <f t="shared" si="139"/>
        <v>-104720.89999999991</v>
      </c>
      <c r="BV56" s="43">
        <f t="shared" si="139"/>
        <v>-401240</v>
      </c>
      <c r="BW56" s="43">
        <f t="shared" si="139"/>
        <v>-1141263</v>
      </c>
      <c r="BX56" s="247">
        <f t="shared" si="139"/>
        <v>-972121</v>
      </c>
      <c r="BY56" s="247">
        <f t="shared" si="139"/>
        <v>-979158</v>
      </c>
      <c r="BZ56" s="247">
        <f t="shared" si="139"/>
        <v>-17289</v>
      </c>
      <c r="CA56" s="247">
        <f t="shared" si="139"/>
        <v>-493180</v>
      </c>
      <c r="CB56" s="247">
        <f t="shared" si="139"/>
        <v>-386805</v>
      </c>
      <c r="CC56" s="247">
        <f t="shared" si="140"/>
        <v>255941</v>
      </c>
      <c r="CD56" s="390">
        <f t="shared" si="140"/>
        <v>4914</v>
      </c>
      <c r="CE56" s="359">
        <f t="shared" si="140"/>
        <v>1161358</v>
      </c>
      <c r="CF56" s="273">
        <f t="shared" si="140"/>
        <v>2038085</v>
      </c>
      <c r="CG56" s="273">
        <f t="shared" si="140"/>
        <v>1942211</v>
      </c>
      <c r="CH56" s="273">
        <f t="shared" si="140"/>
        <v>-42807</v>
      </c>
      <c r="CI56" s="273">
        <f t="shared" si="140"/>
        <v>800867</v>
      </c>
      <c r="CJ56" s="273">
        <f t="shared" si="140"/>
        <v>721222</v>
      </c>
      <c r="CK56" s="273">
        <f t="shared" si="140"/>
        <v>684580</v>
      </c>
      <c r="CL56" s="273">
        <f t="shared" si="140"/>
        <v>272844</v>
      </c>
      <c r="CM56" s="273">
        <f t="shared" si="141"/>
        <v>536380</v>
      </c>
      <c r="CN56" s="273">
        <f t="shared" si="141"/>
        <v>350330</v>
      </c>
      <c r="CO56" s="273">
        <f t="shared" si="141"/>
        <v>-41613</v>
      </c>
      <c r="CP56" s="390">
        <f t="shared" si="141"/>
        <v>579487</v>
      </c>
      <c r="CQ56" s="390">
        <f t="shared" si="141"/>
        <v>-508553</v>
      </c>
      <c r="CR56" s="390">
        <f t="shared" si="141"/>
        <v>-1752897</v>
      </c>
      <c r="CS56" s="350"/>
      <c r="CT56" s="63">
        <f>IF(ISERROR(GETPIVOTDATA("VALUE",'CRS WK pvt'!$I$2,"DT_FILE",CT$8,"CD_CO",CT$6,"TRIM_CAT",TRIM(B56),"TRIM_LINE",A51))=TRUE,0,GETPIVOTDATA("VALUE",'CRS WK pvt'!$I$2,"DT_FILE",CT$8,"CD_CO",CT$6,"TRIM_CAT",TRIM(B56),"TRIM_LINE",A51))</f>
        <v>2306842</v>
      </c>
    </row>
    <row r="57" spans="1:98" s="130" customFormat="1" x14ac:dyDescent="0.3">
      <c r="A57" s="147"/>
      <c r="B57" s="38" t="s">
        <v>42</v>
      </c>
      <c r="C57" s="140">
        <f t="shared" ref="C57:V57" si="142">SUM(C52:C56)</f>
        <v>17158995.789999999</v>
      </c>
      <c r="D57" s="141">
        <f t="shared" si="142"/>
        <v>21799000.240000002</v>
      </c>
      <c r="E57" s="141">
        <f t="shared" si="142"/>
        <v>20709964.120000001</v>
      </c>
      <c r="F57" s="141">
        <f t="shared" si="142"/>
        <v>15695488.789999999</v>
      </c>
      <c r="G57" s="141">
        <f t="shared" si="142"/>
        <v>10065126.92</v>
      </c>
      <c r="H57" s="141">
        <f t="shared" si="142"/>
        <v>6902320.1800000006</v>
      </c>
      <c r="I57" s="141">
        <f t="shared" si="142"/>
        <v>3954948.3499999996</v>
      </c>
      <c r="J57" s="141">
        <f t="shared" si="142"/>
        <v>3809661.1800000006</v>
      </c>
      <c r="K57" s="141">
        <f t="shared" si="142"/>
        <v>4060337.59</v>
      </c>
      <c r="L57" s="142">
        <f t="shared" si="142"/>
        <v>4341955.24</v>
      </c>
      <c r="M57" s="141">
        <f t="shared" si="142"/>
        <v>7908454.3899999997</v>
      </c>
      <c r="N57" s="141">
        <f t="shared" si="142"/>
        <v>14739438.940000001</v>
      </c>
      <c r="O57" s="141">
        <f t="shared" si="142"/>
        <v>15993415.84</v>
      </c>
      <c r="P57" s="141">
        <f t="shared" si="142"/>
        <v>20710079</v>
      </c>
      <c r="Q57" s="141">
        <f t="shared" si="142"/>
        <v>19185922</v>
      </c>
      <c r="R57" s="141">
        <f t="shared" si="142"/>
        <v>16368697</v>
      </c>
      <c r="S57" s="141">
        <f t="shared" si="142"/>
        <v>11186134</v>
      </c>
      <c r="T57" s="141">
        <f t="shared" si="142"/>
        <v>5682376</v>
      </c>
      <c r="U57" s="141">
        <f t="shared" si="142"/>
        <v>5004496</v>
      </c>
      <c r="V57" s="141">
        <f t="shared" si="142"/>
        <v>4457936</v>
      </c>
      <c r="W57" s="141">
        <f>SUM(W52+W53+W54+W55+W56)</f>
        <v>4438906</v>
      </c>
      <c r="X57" s="142">
        <f>SUM(X52+X53+X54+X55+X56)</f>
        <v>4832771</v>
      </c>
      <c r="Y57" s="205">
        <v>7750248</v>
      </c>
      <c r="Z57" s="205">
        <v>13240714</v>
      </c>
      <c r="AA57" s="205">
        <v>16579848</v>
      </c>
      <c r="AB57" s="205">
        <v>21775768</v>
      </c>
      <c r="AC57" s="205">
        <v>18536703</v>
      </c>
      <c r="AD57" s="205">
        <v>14266038</v>
      </c>
      <c r="AE57" s="205">
        <v>8551121</v>
      </c>
      <c r="AF57" s="205">
        <v>5458517</v>
      </c>
      <c r="AG57" s="205">
        <v>4364227</v>
      </c>
      <c r="AH57" s="205">
        <v>3736350</v>
      </c>
      <c r="AI57" s="205">
        <v>4109445</v>
      </c>
      <c r="AJ57" s="142">
        <v>4037966</v>
      </c>
      <c r="AK57" s="298">
        <v>8651379</v>
      </c>
      <c r="AL57" s="298">
        <v>17633591</v>
      </c>
      <c r="AM57" s="298">
        <v>20541085</v>
      </c>
      <c r="AN57" s="298">
        <v>24062278</v>
      </c>
      <c r="AO57" s="298">
        <v>22118437</v>
      </c>
      <c r="AP57" s="298">
        <v>18059693</v>
      </c>
      <c r="AQ57" s="44">
        <v>10998466</v>
      </c>
      <c r="AR57" s="298">
        <v>6780268</v>
      </c>
      <c r="AS57" s="298">
        <v>6251696</v>
      </c>
      <c r="AT57" s="298">
        <v>4869438</v>
      </c>
      <c r="AU57" s="298">
        <v>4897944</v>
      </c>
      <c r="AV57" s="315">
        <v>7795666</v>
      </c>
      <c r="AW57" s="298">
        <v>10323320</v>
      </c>
      <c r="AX57" s="298">
        <v>19640571</v>
      </c>
      <c r="AY57" s="298"/>
      <c r="AZ57" s="298"/>
      <c r="BA57" s="298"/>
      <c r="BB57" s="298"/>
      <c r="BC57" s="44"/>
      <c r="BD57" s="298"/>
      <c r="BE57" s="298"/>
      <c r="BF57" s="298"/>
      <c r="BG57" s="298"/>
      <c r="BH57" s="315"/>
      <c r="BI57" s="44">
        <f t="shared" ref="BI57:BM57" si="143">SUM(BI52:BI56)</f>
        <v>-1165579.9499999993</v>
      </c>
      <c r="BJ57" s="143">
        <f t="shared" si="143"/>
        <v>-1088921.2399999995</v>
      </c>
      <c r="BK57" s="143">
        <f t="shared" si="143"/>
        <v>-1524042.1200000006</v>
      </c>
      <c r="BL57" s="143">
        <f t="shared" si="143"/>
        <v>673208.21000000101</v>
      </c>
      <c r="BM57" s="143">
        <f t="shared" si="143"/>
        <v>1121007.0799999996</v>
      </c>
      <c r="BN57" s="143">
        <f t="shared" ref="BN57:BV57" si="144">SUM(BN52:BN56)</f>
        <v>-1219944.1800000002</v>
      </c>
      <c r="BO57" s="143">
        <f t="shared" si="144"/>
        <v>1049547.6499999999</v>
      </c>
      <c r="BP57" s="143">
        <f t="shared" si="144"/>
        <v>648274.82000000007</v>
      </c>
      <c r="BQ57" s="143">
        <f t="shared" si="144"/>
        <v>378568.41000000003</v>
      </c>
      <c r="BR57" s="411">
        <f t="shared" si="144"/>
        <v>490815.76000000013</v>
      </c>
      <c r="BS57" s="434">
        <f t="shared" si="144"/>
        <v>-158206.38999999943</v>
      </c>
      <c r="BT57" s="143">
        <f t="shared" si="144"/>
        <v>-1498724.94</v>
      </c>
      <c r="BU57" s="143">
        <f t="shared" si="144"/>
        <v>586432.16000000027</v>
      </c>
      <c r="BV57" s="143">
        <f t="shared" si="144"/>
        <v>1065689</v>
      </c>
      <c r="BW57" s="143">
        <f t="shared" ref="BW57:BX57" si="145">SUM(BW52:BW56)</f>
        <v>-649219</v>
      </c>
      <c r="BX57" s="248">
        <f t="shared" si="145"/>
        <v>-2102659</v>
      </c>
      <c r="BY57" s="248">
        <f t="shared" ref="BY57:BZ57" si="146">SUM(BY52:BY56)</f>
        <v>-2635013</v>
      </c>
      <c r="BZ57" s="248">
        <f t="shared" si="146"/>
        <v>-223859</v>
      </c>
      <c r="CA57" s="248">
        <f t="shared" ref="CA57:CB57" si="147">SUM(CA52:CA56)</f>
        <v>-640269</v>
      </c>
      <c r="CB57" s="248">
        <f t="shared" si="147"/>
        <v>-721586</v>
      </c>
      <c r="CC57" s="248">
        <f t="shared" ref="CC57:CE57" si="148">SUM(CC52:CC56)</f>
        <v>-329461</v>
      </c>
      <c r="CD57" s="391">
        <f t="shared" si="148"/>
        <v>-794805</v>
      </c>
      <c r="CE57" s="360">
        <f t="shared" si="148"/>
        <v>901131</v>
      </c>
      <c r="CF57" s="274">
        <f t="shared" ref="CF57" si="149">SUM(CF52:CF56)</f>
        <v>4392877</v>
      </c>
      <c r="CG57" s="274">
        <f t="shared" ref="CG57" si="150">SUM(CG52:CG56)</f>
        <v>3961237</v>
      </c>
      <c r="CH57" s="274">
        <f t="shared" ref="CH57" si="151">SUM(CH52:CH56)</f>
        <v>2286510</v>
      </c>
      <c r="CI57" s="274">
        <f t="shared" ref="CI57" si="152">SUM(CI52:CI56)</f>
        <v>3581734</v>
      </c>
      <c r="CJ57" s="274">
        <f t="shared" ref="CJ57" si="153">SUM(CJ52:CJ56)</f>
        <v>3793655</v>
      </c>
      <c r="CK57" s="274">
        <f t="shared" ref="CK57" si="154">SUM(CK52:CK56)</f>
        <v>2447345</v>
      </c>
      <c r="CL57" s="274">
        <f t="shared" ref="CL57" si="155">SUM(CL52:CL56)</f>
        <v>1321751</v>
      </c>
      <c r="CM57" s="274">
        <f t="shared" ref="CM57" si="156">SUM(CM52:CM56)</f>
        <v>1887469</v>
      </c>
      <c r="CN57" s="274">
        <f t="shared" ref="CN57" si="157">SUM(CN52:CN56)</f>
        <v>1133088</v>
      </c>
      <c r="CO57" s="274">
        <f t="shared" ref="CO57" si="158">SUM(CO52:CO56)</f>
        <v>788499</v>
      </c>
      <c r="CP57" s="391">
        <f t="shared" ref="CP57" si="159">SUM(CP52:CP56)</f>
        <v>3757700</v>
      </c>
      <c r="CQ57" s="391">
        <f t="shared" ref="CQ57:CR57" si="160">SUM(CQ52:CQ56)</f>
        <v>1671941</v>
      </c>
      <c r="CR57" s="391">
        <f t="shared" si="160"/>
        <v>2006980</v>
      </c>
      <c r="CS57" s="351"/>
      <c r="CT57" s="44">
        <f>SUM(CT52:CT56)</f>
        <v>19640571</v>
      </c>
    </row>
    <row r="58" spans="1:98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6"/>
      <c r="V58" s="206"/>
      <c r="W58" s="206"/>
      <c r="X58" s="48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48"/>
      <c r="AK58" s="299"/>
      <c r="AL58" s="299"/>
      <c r="AM58" s="299"/>
      <c r="AN58" s="299"/>
      <c r="AO58" s="299"/>
      <c r="AP58" s="299"/>
      <c r="AQ58" s="49"/>
      <c r="AR58" s="299"/>
      <c r="AS58" s="299"/>
      <c r="AT58" s="299"/>
      <c r="AU58" s="299"/>
      <c r="AV58" s="316"/>
      <c r="AW58" s="299"/>
      <c r="AX58" s="299"/>
      <c r="AY58" s="299"/>
      <c r="AZ58" s="299"/>
      <c r="BA58" s="299"/>
      <c r="BB58" s="299"/>
      <c r="BC58" s="49"/>
      <c r="BD58" s="299"/>
      <c r="BE58" s="299"/>
      <c r="BF58" s="299"/>
      <c r="BG58" s="299"/>
      <c r="BH58" s="316"/>
      <c r="BI58" s="49"/>
      <c r="BJ58" s="50"/>
      <c r="BK58" s="50"/>
      <c r="BL58" s="50"/>
      <c r="BM58" s="50"/>
      <c r="BN58" s="50"/>
      <c r="BO58" s="50"/>
      <c r="BP58" s="50"/>
      <c r="BQ58" s="50"/>
      <c r="BR58" s="412"/>
      <c r="BS58" s="435"/>
      <c r="BT58" s="50"/>
      <c r="BU58" s="50"/>
      <c r="BV58" s="50"/>
      <c r="BW58" s="50"/>
      <c r="BX58" s="249"/>
      <c r="BY58" s="249"/>
      <c r="BZ58" s="249"/>
      <c r="CA58" s="249"/>
      <c r="CB58" s="249"/>
      <c r="CC58" s="249"/>
      <c r="CD58" s="392"/>
      <c r="CE58" s="361"/>
      <c r="CF58" s="275"/>
      <c r="CG58" s="275"/>
      <c r="CH58" s="275"/>
      <c r="CI58" s="275"/>
      <c r="CJ58" s="275"/>
      <c r="CK58" s="275"/>
      <c r="CL58" s="275"/>
      <c r="CM58" s="275"/>
      <c r="CN58" s="275"/>
      <c r="CO58" s="275"/>
      <c r="CP58" s="392"/>
      <c r="CQ58" s="392"/>
      <c r="CR58" s="392"/>
      <c r="CS58" s="350"/>
      <c r="CT58" s="49"/>
    </row>
    <row r="59" spans="1:98" s="37" customFormat="1" x14ac:dyDescent="0.3">
      <c r="A59" s="146"/>
      <c r="B59" s="38" t="s">
        <v>37</v>
      </c>
      <c r="C59" s="39">
        <v>38993576.880000003</v>
      </c>
      <c r="D59" s="40">
        <v>42243104.119999997</v>
      </c>
      <c r="E59" s="40">
        <v>46501819.329999998</v>
      </c>
      <c r="F59" s="40">
        <v>49411178.789999999</v>
      </c>
      <c r="G59" s="40">
        <v>49751926.770000003</v>
      </c>
      <c r="H59" s="40">
        <v>46613056.82</v>
      </c>
      <c r="I59" s="40">
        <v>42225865.159999996</v>
      </c>
      <c r="J59" s="40">
        <v>37976729.039999999</v>
      </c>
      <c r="K59" s="40">
        <v>35891540.219999999</v>
      </c>
      <c r="L59" s="41">
        <v>35009902.960000001</v>
      </c>
      <c r="M59" s="40">
        <v>34189157.229999997</v>
      </c>
      <c r="N59" s="40">
        <v>34334330.299999997</v>
      </c>
      <c r="O59" s="40">
        <v>38148833.5</v>
      </c>
      <c r="P59" s="40">
        <v>43327961</v>
      </c>
      <c r="Q59" s="40">
        <v>50624226</v>
      </c>
      <c r="R59" s="40">
        <v>54605879</v>
      </c>
      <c r="S59" s="40">
        <v>57654498</v>
      </c>
      <c r="T59" s="40">
        <v>58444865</v>
      </c>
      <c r="U59" s="204">
        <v>56205722</v>
      </c>
      <c r="V59" s="204">
        <v>54203124</v>
      </c>
      <c r="W59" s="204">
        <v>52663359</v>
      </c>
      <c r="X59" s="41">
        <v>51623255</v>
      </c>
      <c r="Y59" s="204">
        <v>50288697</v>
      </c>
      <c r="Z59" s="204">
        <v>49976300</v>
      </c>
      <c r="AA59" s="204">
        <v>51722114</v>
      </c>
      <c r="AB59" s="204">
        <v>57426360</v>
      </c>
      <c r="AC59" s="204">
        <v>62538774</v>
      </c>
      <c r="AD59" s="204">
        <v>65160579</v>
      </c>
      <c r="AE59" s="204">
        <v>62970784</v>
      </c>
      <c r="AF59" s="204">
        <v>59744930</v>
      </c>
      <c r="AG59" s="204">
        <v>55846715</v>
      </c>
      <c r="AH59" s="204">
        <v>51600430</v>
      </c>
      <c r="AI59" s="204">
        <v>48795155</v>
      </c>
      <c r="AJ59" s="41">
        <v>47145184</v>
      </c>
      <c r="AK59" s="297">
        <v>45967546</v>
      </c>
      <c r="AL59" s="297">
        <v>45775914</v>
      </c>
      <c r="AM59" s="297">
        <v>48708483</v>
      </c>
      <c r="AN59" s="297">
        <v>54530966</v>
      </c>
      <c r="AO59" s="297">
        <v>56532781</v>
      </c>
      <c r="AP59" s="297">
        <v>59129370</v>
      </c>
      <c r="AQ59" s="63">
        <v>60226654</v>
      </c>
      <c r="AR59" s="297">
        <v>57808320</v>
      </c>
      <c r="AS59" s="297">
        <v>55138524</v>
      </c>
      <c r="AT59" s="297">
        <v>49215602</v>
      </c>
      <c r="AU59" s="297">
        <v>46292698</v>
      </c>
      <c r="AV59" s="314">
        <v>45355695</v>
      </c>
      <c r="AW59" s="297">
        <v>45054617</v>
      </c>
      <c r="AX59" s="297">
        <v>45992257</v>
      </c>
      <c r="AY59" s="297"/>
      <c r="AZ59" s="297"/>
      <c r="BA59" s="297"/>
      <c r="BB59" s="297"/>
      <c r="BC59" s="63"/>
      <c r="BD59" s="297"/>
      <c r="BE59" s="297"/>
      <c r="BF59" s="297"/>
      <c r="BG59" s="297"/>
      <c r="BH59" s="314"/>
      <c r="BI59" s="42">
        <f t="shared" ref="BI59:BR63" si="161">O59-C59</f>
        <v>-844743.38000000268</v>
      </c>
      <c r="BJ59" s="43">
        <f t="shared" si="161"/>
        <v>1084856.8800000027</v>
      </c>
      <c r="BK59" s="43">
        <f t="shared" si="161"/>
        <v>4122406.6700000018</v>
      </c>
      <c r="BL59" s="43">
        <f t="shared" si="161"/>
        <v>5194700.2100000009</v>
      </c>
      <c r="BM59" s="43">
        <f t="shared" si="161"/>
        <v>7902571.2299999967</v>
      </c>
      <c r="BN59" s="43">
        <f t="shared" si="161"/>
        <v>11831808.18</v>
      </c>
      <c r="BO59" s="43">
        <f t="shared" si="161"/>
        <v>13979856.840000004</v>
      </c>
      <c r="BP59" s="43">
        <f t="shared" si="161"/>
        <v>16226394.960000001</v>
      </c>
      <c r="BQ59" s="43">
        <f t="shared" si="161"/>
        <v>16771818.780000001</v>
      </c>
      <c r="BR59" s="410">
        <f t="shared" si="161"/>
        <v>16613352.039999999</v>
      </c>
      <c r="BS59" s="433">
        <f t="shared" ref="BS59:CB63" si="162">Y59-M59</f>
        <v>16099539.770000003</v>
      </c>
      <c r="BT59" s="43">
        <f t="shared" si="162"/>
        <v>15641969.700000003</v>
      </c>
      <c r="BU59" s="43">
        <f t="shared" si="162"/>
        <v>13573280.5</v>
      </c>
      <c r="BV59" s="43">
        <f t="shared" si="162"/>
        <v>14098399</v>
      </c>
      <c r="BW59" s="43">
        <f t="shared" si="162"/>
        <v>11914548</v>
      </c>
      <c r="BX59" s="247">
        <f t="shared" si="162"/>
        <v>10554700</v>
      </c>
      <c r="BY59" s="247">
        <f t="shared" si="162"/>
        <v>5316286</v>
      </c>
      <c r="BZ59" s="247">
        <f t="shared" si="162"/>
        <v>1300065</v>
      </c>
      <c r="CA59" s="247">
        <f t="shared" si="162"/>
        <v>-359007</v>
      </c>
      <c r="CB59" s="247">
        <f t="shared" si="162"/>
        <v>-2602694</v>
      </c>
      <c r="CC59" s="247">
        <f t="shared" ref="CC59:CL63" si="163">AI59-W59</f>
        <v>-3868204</v>
      </c>
      <c r="CD59" s="390">
        <f t="shared" si="163"/>
        <v>-4478071</v>
      </c>
      <c r="CE59" s="359">
        <f t="shared" si="163"/>
        <v>-4321151</v>
      </c>
      <c r="CF59" s="273">
        <f t="shared" si="163"/>
        <v>-4200386</v>
      </c>
      <c r="CG59" s="273">
        <f t="shared" si="163"/>
        <v>-3013631</v>
      </c>
      <c r="CH59" s="273">
        <f t="shared" si="163"/>
        <v>-2895394</v>
      </c>
      <c r="CI59" s="273">
        <f t="shared" si="163"/>
        <v>-6005993</v>
      </c>
      <c r="CJ59" s="273">
        <f t="shared" si="163"/>
        <v>-6031209</v>
      </c>
      <c r="CK59" s="273">
        <f t="shared" si="163"/>
        <v>-2744130</v>
      </c>
      <c r="CL59" s="273">
        <f t="shared" si="163"/>
        <v>-1936610</v>
      </c>
      <c r="CM59" s="273">
        <f t="shared" ref="CM59:CR63" si="164">AS59-AG59</f>
        <v>-708191</v>
      </c>
      <c r="CN59" s="273">
        <f t="shared" si="164"/>
        <v>-2384828</v>
      </c>
      <c r="CO59" s="273">
        <f t="shared" si="164"/>
        <v>-2502457</v>
      </c>
      <c r="CP59" s="390">
        <f t="shared" si="164"/>
        <v>-1789489</v>
      </c>
      <c r="CQ59" s="390">
        <f t="shared" si="164"/>
        <v>-912929</v>
      </c>
      <c r="CR59" s="390">
        <f t="shared" si="164"/>
        <v>216343</v>
      </c>
      <c r="CS59" s="350"/>
      <c r="CT59" s="63">
        <f>IF(ISERROR(GETPIVOTDATA("VALUE",'CRS WK pvt'!$I$2,"DT_FILE",CT$8,"CD_CO",CT$6,"TRIM_CAT",TRIM(B59),"TRIM_LINE",A58))=TRUE,0,GETPIVOTDATA("VALUE",'CRS WK pvt'!$I$2,"DT_FILE",CT$8,"CD_CO",CT$6,"TRIM_CAT",TRIM(B59),"TRIM_LINE",A58))</f>
        <v>45992257</v>
      </c>
    </row>
    <row r="60" spans="1:98" s="37" customFormat="1" x14ac:dyDescent="0.3">
      <c r="A60" s="146"/>
      <c r="B60" s="38" t="s">
        <v>38</v>
      </c>
      <c r="C60" s="39">
        <v>24427364.59</v>
      </c>
      <c r="D60" s="40">
        <v>25315572.02</v>
      </c>
      <c r="E60" s="40">
        <v>26450426.899999999</v>
      </c>
      <c r="F60" s="40">
        <v>27215432.859999999</v>
      </c>
      <c r="G60" s="40">
        <v>27984349.84</v>
      </c>
      <c r="H60" s="40">
        <v>27976043.82</v>
      </c>
      <c r="I60" s="40">
        <v>27552672.829999998</v>
      </c>
      <c r="J60" s="40">
        <v>26796052.140000001</v>
      </c>
      <c r="K60" s="40">
        <v>26667658.550000001</v>
      </c>
      <c r="L60" s="41">
        <v>26829925.030000001</v>
      </c>
      <c r="M60" s="40">
        <v>26613509.530000001</v>
      </c>
      <c r="N60" s="40">
        <v>26591027.899999999</v>
      </c>
      <c r="O60" s="40">
        <v>27666119.780000001</v>
      </c>
      <c r="P60" s="40">
        <v>28904690</v>
      </c>
      <c r="Q60" s="40">
        <v>30490781</v>
      </c>
      <c r="R60" s="40">
        <v>31408405</v>
      </c>
      <c r="S60" s="40">
        <v>33773770</v>
      </c>
      <c r="T60" s="40">
        <v>34107002</v>
      </c>
      <c r="U60" s="204">
        <v>34265791</v>
      </c>
      <c r="V60" s="204">
        <v>34040552</v>
      </c>
      <c r="W60" s="204">
        <v>33875953</v>
      </c>
      <c r="X60" s="41">
        <v>33900119</v>
      </c>
      <c r="Y60" s="204">
        <v>33458292</v>
      </c>
      <c r="Z60" s="204">
        <v>33284434</v>
      </c>
      <c r="AA60" s="204">
        <v>33846085</v>
      </c>
      <c r="AB60" s="204">
        <v>35754570</v>
      </c>
      <c r="AC60" s="204">
        <v>37336517</v>
      </c>
      <c r="AD60" s="204">
        <v>38570290</v>
      </c>
      <c r="AE60" s="204">
        <v>38789833</v>
      </c>
      <c r="AF60" s="204">
        <v>37327724</v>
      </c>
      <c r="AG60" s="204">
        <v>35958380</v>
      </c>
      <c r="AH60" s="204">
        <v>34675373</v>
      </c>
      <c r="AI60" s="204">
        <v>34087316</v>
      </c>
      <c r="AJ60" s="41">
        <v>33219049</v>
      </c>
      <c r="AK60" s="297">
        <v>32698818</v>
      </c>
      <c r="AL60" s="297">
        <v>32883562</v>
      </c>
      <c r="AM60" s="297">
        <v>34020535</v>
      </c>
      <c r="AN60" s="297">
        <v>36570606</v>
      </c>
      <c r="AO60" s="297">
        <v>37633030</v>
      </c>
      <c r="AP60" s="297">
        <v>38688549</v>
      </c>
      <c r="AQ60" s="63">
        <v>39282361</v>
      </c>
      <c r="AR60" s="297">
        <v>39382783</v>
      </c>
      <c r="AS60" s="297">
        <v>38285637</v>
      </c>
      <c r="AT60" s="297">
        <v>36540143</v>
      </c>
      <c r="AU60" s="297">
        <v>36277319</v>
      </c>
      <c r="AV60" s="314">
        <v>36297648</v>
      </c>
      <c r="AW60" s="297">
        <v>36535926</v>
      </c>
      <c r="AX60" s="297">
        <v>37164495</v>
      </c>
      <c r="AY60" s="297"/>
      <c r="AZ60" s="297"/>
      <c r="BA60" s="297"/>
      <c r="BB60" s="297"/>
      <c r="BC60" s="63"/>
      <c r="BD60" s="297"/>
      <c r="BE60" s="297"/>
      <c r="BF60" s="297"/>
      <c r="BG60" s="297"/>
      <c r="BH60" s="314"/>
      <c r="BI60" s="42">
        <f t="shared" si="161"/>
        <v>3238755.1900000013</v>
      </c>
      <c r="BJ60" s="43">
        <f t="shared" si="161"/>
        <v>3589117.9800000004</v>
      </c>
      <c r="BK60" s="43">
        <f t="shared" si="161"/>
        <v>4040354.1000000015</v>
      </c>
      <c r="BL60" s="43">
        <f t="shared" si="161"/>
        <v>4192972.1400000006</v>
      </c>
      <c r="BM60" s="43">
        <f t="shared" si="161"/>
        <v>5789420.1600000001</v>
      </c>
      <c r="BN60" s="43">
        <f t="shared" si="161"/>
        <v>6130958.1799999997</v>
      </c>
      <c r="BO60" s="43">
        <f t="shared" si="161"/>
        <v>6713118.1700000018</v>
      </c>
      <c r="BP60" s="43">
        <f t="shared" si="161"/>
        <v>7244499.8599999994</v>
      </c>
      <c r="BQ60" s="43">
        <f t="shared" si="161"/>
        <v>7208294.4499999993</v>
      </c>
      <c r="BR60" s="410">
        <f t="shared" si="161"/>
        <v>7070193.9699999988</v>
      </c>
      <c r="BS60" s="433">
        <f t="shared" si="162"/>
        <v>6844782.4699999988</v>
      </c>
      <c r="BT60" s="43">
        <f t="shared" si="162"/>
        <v>6693406.1000000015</v>
      </c>
      <c r="BU60" s="43">
        <f t="shared" si="162"/>
        <v>6179965.2199999988</v>
      </c>
      <c r="BV60" s="43">
        <f t="shared" si="162"/>
        <v>6849880</v>
      </c>
      <c r="BW60" s="43">
        <f t="shared" si="162"/>
        <v>6845736</v>
      </c>
      <c r="BX60" s="247">
        <f t="shared" si="162"/>
        <v>7161885</v>
      </c>
      <c r="BY60" s="247">
        <f t="shared" si="162"/>
        <v>5016063</v>
      </c>
      <c r="BZ60" s="247">
        <f t="shared" si="162"/>
        <v>3220722</v>
      </c>
      <c r="CA60" s="247">
        <f t="shared" si="162"/>
        <v>1692589</v>
      </c>
      <c r="CB60" s="247">
        <f t="shared" si="162"/>
        <v>634821</v>
      </c>
      <c r="CC60" s="247">
        <f t="shared" si="163"/>
        <v>211363</v>
      </c>
      <c r="CD60" s="390">
        <f t="shared" si="163"/>
        <v>-681070</v>
      </c>
      <c r="CE60" s="359">
        <f t="shared" si="163"/>
        <v>-759474</v>
      </c>
      <c r="CF60" s="273">
        <f t="shared" si="163"/>
        <v>-400872</v>
      </c>
      <c r="CG60" s="273">
        <f t="shared" si="163"/>
        <v>174450</v>
      </c>
      <c r="CH60" s="273">
        <f t="shared" si="163"/>
        <v>816036</v>
      </c>
      <c r="CI60" s="273">
        <f t="shared" si="163"/>
        <v>296513</v>
      </c>
      <c r="CJ60" s="273">
        <f t="shared" si="163"/>
        <v>118259</v>
      </c>
      <c r="CK60" s="273">
        <f t="shared" si="163"/>
        <v>492528</v>
      </c>
      <c r="CL60" s="273">
        <f t="shared" si="163"/>
        <v>2055059</v>
      </c>
      <c r="CM60" s="273">
        <f t="shared" si="164"/>
        <v>2327257</v>
      </c>
      <c r="CN60" s="273">
        <f t="shared" si="164"/>
        <v>1864770</v>
      </c>
      <c r="CO60" s="273">
        <f t="shared" si="164"/>
        <v>2190003</v>
      </c>
      <c r="CP60" s="390">
        <f t="shared" si="164"/>
        <v>3078599</v>
      </c>
      <c r="CQ60" s="390">
        <f t="shared" si="164"/>
        <v>3837108</v>
      </c>
      <c r="CR60" s="390">
        <f t="shared" si="164"/>
        <v>4280933</v>
      </c>
      <c r="CS60" s="350"/>
      <c r="CT60" s="63">
        <f>IF(ISERROR(GETPIVOTDATA("VALUE",'CRS WK pvt'!$I$2,"DT_FILE",CT$8,"CD_CO",CT$6,"TRIM_CAT",TRIM(B60),"TRIM_LINE",A58))=TRUE,0,GETPIVOTDATA("VALUE",'CRS WK pvt'!$I$2,"DT_FILE",CT$8,"CD_CO",CT$6,"TRIM_CAT",TRIM(B60),"TRIM_LINE",A58))</f>
        <v>37164495</v>
      </c>
    </row>
    <row r="61" spans="1:98" s="37" customFormat="1" x14ac:dyDescent="0.3">
      <c r="A61" s="146"/>
      <c r="B61" s="38" t="s">
        <v>39</v>
      </c>
      <c r="C61" s="39">
        <v>1092892.23</v>
      </c>
      <c r="D61" s="40">
        <v>1096419.95</v>
      </c>
      <c r="E61" s="40">
        <v>1311260.02</v>
      </c>
      <c r="F61" s="40">
        <v>1547941.2</v>
      </c>
      <c r="G61" s="40">
        <v>1539553.15</v>
      </c>
      <c r="H61" s="40">
        <v>1415865.79</v>
      </c>
      <c r="I61" s="40">
        <v>1372272.22</v>
      </c>
      <c r="J61" s="40">
        <v>1194984.92</v>
      </c>
      <c r="K61" s="40">
        <v>1029563.6</v>
      </c>
      <c r="L61" s="41">
        <v>920188.49</v>
      </c>
      <c r="M61" s="40">
        <v>894586.79</v>
      </c>
      <c r="N61" s="40">
        <v>877885.43</v>
      </c>
      <c r="O61" s="40">
        <v>1184232.22</v>
      </c>
      <c r="P61" s="40">
        <v>1716565</v>
      </c>
      <c r="Q61" s="40">
        <v>2586674</v>
      </c>
      <c r="R61" s="40">
        <v>2991700</v>
      </c>
      <c r="S61" s="40">
        <v>3156631</v>
      </c>
      <c r="T61" s="40">
        <v>3174913</v>
      </c>
      <c r="U61" s="204">
        <v>3011686</v>
      </c>
      <c r="V61" s="204">
        <v>2803058</v>
      </c>
      <c r="W61" s="204">
        <v>2674070</v>
      </c>
      <c r="X61" s="41">
        <v>2503468</v>
      </c>
      <c r="Y61" s="204">
        <v>2368164</v>
      </c>
      <c r="Z61" s="204">
        <v>2333583</v>
      </c>
      <c r="AA61" s="204">
        <v>2373766</v>
      </c>
      <c r="AB61" s="204">
        <v>2737223</v>
      </c>
      <c r="AC61" s="204">
        <v>3080833</v>
      </c>
      <c r="AD61" s="204">
        <v>3418010</v>
      </c>
      <c r="AE61" s="204">
        <v>3519560</v>
      </c>
      <c r="AF61" s="204">
        <v>3393654</v>
      </c>
      <c r="AG61" s="204">
        <v>3045427</v>
      </c>
      <c r="AH61" s="204">
        <v>2651503</v>
      </c>
      <c r="AI61" s="204">
        <v>2451030</v>
      </c>
      <c r="AJ61" s="41">
        <v>2305450</v>
      </c>
      <c r="AK61" s="297">
        <v>2247371</v>
      </c>
      <c r="AL61" s="297">
        <v>2281355</v>
      </c>
      <c r="AM61" s="297">
        <v>2460547</v>
      </c>
      <c r="AN61" s="297">
        <v>2479729</v>
      </c>
      <c r="AO61" s="297">
        <v>2500340</v>
      </c>
      <c r="AP61" s="297">
        <v>2641729</v>
      </c>
      <c r="AQ61" s="63">
        <v>2694117</v>
      </c>
      <c r="AR61" s="297">
        <v>2626394</v>
      </c>
      <c r="AS61" s="297">
        <v>2489856</v>
      </c>
      <c r="AT61" s="297">
        <v>2236463</v>
      </c>
      <c r="AU61" s="297">
        <v>2096898</v>
      </c>
      <c r="AV61" s="314">
        <v>1967642</v>
      </c>
      <c r="AW61" s="297">
        <v>1880893</v>
      </c>
      <c r="AX61" s="297">
        <v>1844156</v>
      </c>
      <c r="AY61" s="297"/>
      <c r="AZ61" s="297"/>
      <c r="BA61" s="297"/>
      <c r="BB61" s="297"/>
      <c r="BC61" s="63"/>
      <c r="BD61" s="297"/>
      <c r="BE61" s="297"/>
      <c r="BF61" s="297"/>
      <c r="BG61" s="297"/>
      <c r="BH61" s="314"/>
      <c r="BI61" s="42">
        <f t="shared" si="161"/>
        <v>91339.989999999991</v>
      </c>
      <c r="BJ61" s="43">
        <f t="shared" si="161"/>
        <v>620145.05000000005</v>
      </c>
      <c r="BK61" s="43">
        <f t="shared" si="161"/>
        <v>1275413.98</v>
      </c>
      <c r="BL61" s="43">
        <f t="shared" si="161"/>
        <v>1443758.8</v>
      </c>
      <c r="BM61" s="43">
        <f t="shared" si="161"/>
        <v>1617077.85</v>
      </c>
      <c r="BN61" s="43">
        <f t="shared" si="161"/>
        <v>1759047.21</v>
      </c>
      <c r="BO61" s="43">
        <f t="shared" si="161"/>
        <v>1639413.78</v>
      </c>
      <c r="BP61" s="43">
        <f t="shared" si="161"/>
        <v>1608073.08</v>
      </c>
      <c r="BQ61" s="43">
        <f t="shared" si="161"/>
        <v>1644506.4</v>
      </c>
      <c r="BR61" s="410">
        <f t="shared" si="161"/>
        <v>1583279.51</v>
      </c>
      <c r="BS61" s="433">
        <f t="shared" si="162"/>
        <v>1473577.21</v>
      </c>
      <c r="BT61" s="43">
        <f t="shared" si="162"/>
        <v>1455697.5699999998</v>
      </c>
      <c r="BU61" s="43">
        <f t="shared" si="162"/>
        <v>1189533.78</v>
      </c>
      <c r="BV61" s="43">
        <f t="shared" si="162"/>
        <v>1020658</v>
      </c>
      <c r="BW61" s="43">
        <f t="shared" si="162"/>
        <v>494159</v>
      </c>
      <c r="BX61" s="247">
        <f t="shared" si="162"/>
        <v>426310</v>
      </c>
      <c r="BY61" s="247">
        <f t="shared" si="162"/>
        <v>362929</v>
      </c>
      <c r="BZ61" s="247">
        <f t="shared" si="162"/>
        <v>218741</v>
      </c>
      <c r="CA61" s="247">
        <f t="shared" si="162"/>
        <v>33741</v>
      </c>
      <c r="CB61" s="247">
        <f t="shared" si="162"/>
        <v>-151555</v>
      </c>
      <c r="CC61" s="247">
        <f t="shared" si="163"/>
        <v>-223040</v>
      </c>
      <c r="CD61" s="390">
        <f t="shared" si="163"/>
        <v>-198018</v>
      </c>
      <c r="CE61" s="359">
        <f t="shared" si="163"/>
        <v>-120793</v>
      </c>
      <c r="CF61" s="273">
        <f t="shared" si="163"/>
        <v>-52228</v>
      </c>
      <c r="CG61" s="273">
        <f t="shared" si="163"/>
        <v>86781</v>
      </c>
      <c r="CH61" s="273">
        <f t="shared" si="163"/>
        <v>-257494</v>
      </c>
      <c r="CI61" s="273">
        <f t="shared" si="163"/>
        <v>-580493</v>
      </c>
      <c r="CJ61" s="273">
        <f t="shared" si="163"/>
        <v>-776281</v>
      </c>
      <c r="CK61" s="273">
        <f t="shared" si="163"/>
        <v>-825443</v>
      </c>
      <c r="CL61" s="273">
        <f t="shared" si="163"/>
        <v>-767260</v>
      </c>
      <c r="CM61" s="273">
        <f t="shared" si="164"/>
        <v>-555571</v>
      </c>
      <c r="CN61" s="273">
        <f t="shared" si="164"/>
        <v>-415040</v>
      </c>
      <c r="CO61" s="273">
        <f t="shared" si="164"/>
        <v>-354132</v>
      </c>
      <c r="CP61" s="390">
        <f t="shared" si="164"/>
        <v>-337808</v>
      </c>
      <c r="CQ61" s="390">
        <f t="shared" si="164"/>
        <v>-366478</v>
      </c>
      <c r="CR61" s="390">
        <f t="shared" si="164"/>
        <v>-437199</v>
      </c>
      <c r="CS61" s="350"/>
      <c r="CT61" s="63">
        <f>IF(ISERROR(GETPIVOTDATA("VALUE",'CRS WK pvt'!$I$2,"DT_FILE",CT$8,"CD_CO",CT$6,"TRIM_CAT",TRIM(B61),"TRIM_LINE",A58))=TRUE,0,GETPIVOTDATA("VALUE",'CRS WK pvt'!$I$2,"DT_FILE",CT$8,"CD_CO",CT$6,"TRIM_CAT",TRIM(B61),"TRIM_LINE",A58))</f>
        <v>1844156</v>
      </c>
    </row>
    <row r="62" spans="1:98" s="37" customFormat="1" x14ac:dyDescent="0.3">
      <c r="A62" s="146"/>
      <c r="B62" s="38" t="s">
        <v>40</v>
      </c>
      <c r="C62" s="39">
        <v>835028.06</v>
      </c>
      <c r="D62" s="40">
        <v>825026.65</v>
      </c>
      <c r="E62" s="40">
        <v>1055434.3700000001</v>
      </c>
      <c r="F62" s="40">
        <v>1322461.75</v>
      </c>
      <c r="G62" s="40">
        <v>1473794.41</v>
      </c>
      <c r="H62" s="40">
        <v>1399234.45</v>
      </c>
      <c r="I62" s="40">
        <v>1022574.73</v>
      </c>
      <c r="J62" s="40">
        <v>884205.33</v>
      </c>
      <c r="K62" s="40">
        <v>817589.12</v>
      </c>
      <c r="L62" s="41">
        <v>850545.41</v>
      </c>
      <c r="M62" s="40">
        <v>767565.24</v>
      </c>
      <c r="N62" s="40">
        <v>718054.7</v>
      </c>
      <c r="O62" s="40">
        <v>910267.25</v>
      </c>
      <c r="P62" s="40">
        <v>1253306</v>
      </c>
      <c r="Q62" s="40">
        <v>1766859</v>
      </c>
      <c r="R62" s="40">
        <v>2208088</v>
      </c>
      <c r="S62" s="40">
        <v>2350670</v>
      </c>
      <c r="T62" s="40">
        <v>2442579</v>
      </c>
      <c r="U62" s="204">
        <v>2327468</v>
      </c>
      <c r="V62" s="204">
        <v>2081503</v>
      </c>
      <c r="W62" s="204">
        <v>1991809</v>
      </c>
      <c r="X62" s="41">
        <v>1873546</v>
      </c>
      <c r="Y62" s="204">
        <v>1764030</v>
      </c>
      <c r="Z62" s="204">
        <v>1788716</v>
      </c>
      <c r="AA62" s="204">
        <v>1689912</v>
      </c>
      <c r="AB62" s="204">
        <v>1924367</v>
      </c>
      <c r="AC62" s="204">
        <v>2212286</v>
      </c>
      <c r="AD62" s="204">
        <v>2506302</v>
      </c>
      <c r="AE62" s="204">
        <v>2376189</v>
      </c>
      <c r="AF62" s="204">
        <v>2310266</v>
      </c>
      <c r="AG62" s="204">
        <v>2122601</v>
      </c>
      <c r="AH62" s="204">
        <v>1867147</v>
      </c>
      <c r="AI62" s="204">
        <v>1848860</v>
      </c>
      <c r="AJ62" s="41">
        <v>1673768</v>
      </c>
      <c r="AK62" s="297">
        <v>1640397</v>
      </c>
      <c r="AL62" s="297">
        <v>1602611</v>
      </c>
      <c r="AM62" s="297">
        <v>1674579</v>
      </c>
      <c r="AN62" s="297">
        <v>1751134</v>
      </c>
      <c r="AO62" s="297">
        <v>1870138</v>
      </c>
      <c r="AP62" s="297">
        <v>1933514</v>
      </c>
      <c r="AQ62" s="63">
        <v>2030300</v>
      </c>
      <c r="AR62" s="297">
        <v>2059882</v>
      </c>
      <c r="AS62" s="297">
        <v>2049495</v>
      </c>
      <c r="AT62" s="297">
        <v>1787664</v>
      </c>
      <c r="AU62" s="297">
        <v>1661384</v>
      </c>
      <c r="AV62" s="314">
        <v>1581394</v>
      </c>
      <c r="AW62" s="297">
        <v>1497887</v>
      </c>
      <c r="AX62" s="297">
        <v>1497920</v>
      </c>
      <c r="AY62" s="297"/>
      <c r="AZ62" s="297"/>
      <c r="BA62" s="297"/>
      <c r="BB62" s="297"/>
      <c r="BC62" s="63"/>
      <c r="BD62" s="297"/>
      <c r="BE62" s="297"/>
      <c r="BF62" s="297"/>
      <c r="BG62" s="297"/>
      <c r="BH62" s="314"/>
      <c r="BI62" s="42">
        <f t="shared" si="161"/>
        <v>75239.189999999944</v>
      </c>
      <c r="BJ62" s="43">
        <f t="shared" si="161"/>
        <v>428279.35</v>
      </c>
      <c r="BK62" s="43">
        <f t="shared" si="161"/>
        <v>711424.62999999989</v>
      </c>
      <c r="BL62" s="43">
        <f t="shared" si="161"/>
        <v>885626.25</v>
      </c>
      <c r="BM62" s="43">
        <f t="shared" si="161"/>
        <v>876875.59000000008</v>
      </c>
      <c r="BN62" s="43">
        <f t="shared" si="161"/>
        <v>1043344.55</v>
      </c>
      <c r="BO62" s="43">
        <f t="shared" si="161"/>
        <v>1304893.27</v>
      </c>
      <c r="BP62" s="43">
        <f t="shared" si="161"/>
        <v>1197297.67</v>
      </c>
      <c r="BQ62" s="43">
        <f t="shared" si="161"/>
        <v>1174219.8799999999</v>
      </c>
      <c r="BR62" s="410">
        <f t="shared" si="161"/>
        <v>1023000.59</v>
      </c>
      <c r="BS62" s="433">
        <f t="shared" si="162"/>
        <v>996464.76</v>
      </c>
      <c r="BT62" s="43">
        <f t="shared" si="162"/>
        <v>1070661.3</v>
      </c>
      <c r="BU62" s="43">
        <f t="shared" si="162"/>
        <v>779644.75</v>
      </c>
      <c r="BV62" s="43">
        <f t="shared" si="162"/>
        <v>671061</v>
      </c>
      <c r="BW62" s="43">
        <f t="shared" si="162"/>
        <v>445427</v>
      </c>
      <c r="BX62" s="247">
        <f t="shared" si="162"/>
        <v>298214</v>
      </c>
      <c r="BY62" s="247">
        <f t="shared" si="162"/>
        <v>25519</v>
      </c>
      <c r="BZ62" s="247">
        <f t="shared" si="162"/>
        <v>-132313</v>
      </c>
      <c r="CA62" s="247">
        <f t="shared" si="162"/>
        <v>-204867</v>
      </c>
      <c r="CB62" s="247">
        <f t="shared" si="162"/>
        <v>-214356</v>
      </c>
      <c r="CC62" s="247">
        <f t="shared" si="163"/>
        <v>-142949</v>
      </c>
      <c r="CD62" s="390">
        <f t="shared" si="163"/>
        <v>-199778</v>
      </c>
      <c r="CE62" s="359">
        <f t="shared" si="163"/>
        <v>-123633</v>
      </c>
      <c r="CF62" s="273">
        <f t="shared" si="163"/>
        <v>-186105</v>
      </c>
      <c r="CG62" s="273">
        <f t="shared" si="163"/>
        <v>-15333</v>
      </c>
      <c r="CH62" s="273">
        <f t="shared" si="163"/>
        <v>-173233</v>
      </c>
      <c r="CI62" s="273">
        <f t="shared" si="163"/>
        <v>-342148</v>
      </c>
      <c r="CJ62" s="273">
        <f t="shared" si="163"/>
        <v>-572788</v>
      </c>
      <c r="CK62" s="273">
        <f t="shared" si="163"/>
        <v>-345889</v>
      </c>
      <c r="CL62" s="273">
        <f t="shared" si="163"/>
        <v>-250384</v>
      </c>
      <c r="CM62" s="273">
        <f t="shared" si="164"/>
        <v>-73106</v>
      </c>
      <c r="CN62" s="273">
        <f t="shared" si="164"/>
        <v>-79483</v>
      </c>
      <c r="CO62" s="273">
        <f t="shared" si="164"/>
        <v>-187476</v>
      </c>
      <c r="CP62" s="390">
        <f t="shared" si="164"/>
        <v>-92374</v>
      </c>
      <c r="CQ62" s="390">
        <f t="shared" si="164"/>
        <v>-142510</v>
      </c>
      <c r="CR62" s="390">
        <f t="shared" si="164"/>
        <v>-104691</v>
      </c>
      <c r="CS62" s="350"/>
      <c r="CT62" s="63">
        <f>IF(ISERROR(GETPIVOTDATA("VALUE",'CRS WK pvt'!$I$2,"DT_FILE",CT$8,"CD_CO",CT$6,"TRIM_CAT",TRIM(B62),"TRIM_LINE",A58))=TRUE,0,GETPIVOTDATA("VALUE",'CRS WK pvt'!$I$2,"DT_FILE",CT$8,"CD_CO",CT$6,"TRIM_CAT",TRIM(B62),"TRIM_LINE",A58))</f>
        <v>1497920</v>
      </c>
    </row>
    <row r="63" spans="1:98" s="37" customFormat="1" x14ac:dyDescent="0.3">
      <c r="A63" s="146"/>
      <c r="B63" s="38" t="s">
        <v>41</v>
      </c>
      <c r="C63" s="39">
        <v>3828360.68</v>
      </c>
      <c r="D63" s="40">
        <v>3729069.67</v>
      </c>
      <c r="E63" s="40">
        <v>4810650.8600000003</v>
      </c>
      <c r="F63" s="40">
        <v>5925889.1799999997</v>
      </c>
      <c r="G63" s="40">
        <v>6185417.1500000004</v>
      </c>
      <c r="H63" s="40">
        <v>7216661.0899999999</v>
      </c>
      <c r="I63" s="40">
        <v>5068966.46</v>
      </c>
      <c r="J63" s="40">
        <v>3260104.33</v>
      </c>
      <c r="K63" s="40">
        <v>3225708.09</v>
      </c>
      <c r="L63" s="41">
        <v>3654801.82</v>
      </c>
      <c r="M63" s="40">
        <v>3530073.57</v>
      </c>
      <c r="N63" s="40">
        <v>3628198</v>
      </c>
      <c r="O63" s="40">
        <v>4239000.8899999997</v>
      </c>
      <c r="P63" s="40">
        <v>5365958</v>
      </c>
      <c r="Q63" s="40">
        <v>6995825</v>
      </c>
      <c r="R63" s="40">
        <v>8103941</v>
      </c>
      <c r="S63" s="40">
        <v>9051717</v>
      </c>
      <c r="T63" s="40">
        <v>9433181</v>
      </c>
      <c r="U63" s="204">
        <v>9159078</v>
      </c>
      <c r="V63" s="204">
        <v>9250238</v>
      </c>
      <c r="W63" s="204">
        <v>8959532</v>
      </c>
      <c r="X63" s="41">
        <v>8543280</v>
      </c>
      <c r="Y63" s="204">
        <v>8091244</v>
      </c>
      <c r="Z63" s="204">
        <v>7946952</v>
      </c>
      <c r="AA63" s="204">
        <v>5899684</v>
      </c>
      <c r="AB63" s="204">
        <v>6229475</v>
      </c>
      <c r="AC63" s="204">
        <v>6777401</v>
      </c>
      <c r="AD63" s="204">
        <v>7576764</v>
      </c>
      <c r="AE63" s="204">
        <v>5989819</v>
      </c>
      <c r="AF63" s="204">
        <v>5678786</v>
      </c>
      <c r="AG63" s="204">
        <v>5831949</v>
      </c>
      <c r="AH63" s="204">
        <v>5134343</v>
      </c>
      <c r="AI63" s="204">
        <v>4809941</v>
      </c>
      <c r="AJ63" s="41">
        <v>4622924</v>
      </c>
      <c r="AK63" s="297">
        <v>4604955</v>
      </c>
      <c r="AL63" s="297">
        <v>4384863</v>
      </c>
      <c r="AM63" s="297">
        <v>4873568</v>
      </c>
      <c r="AN63" s="297">
        <v>5080699</v>
      </c>
      <c r="AO63" s="297">
        <v>5212913</v>
      </c>
      <c r="AP63" s="297">
        <v>5490406</v>
      </c>
      <c r="AQ63" s="63">
        <v>5793741</v>
      </c>
      <c r="AR63" s="297">
        <v>6476713</v>
      </c>
      <c r="AS63" s="297">
        <v>6664032</v>
      </c>
      <c r="AT63" s="297">
        <v>5193328</v>
      </c>
      <c r="AU63" s="297">
        <v>4754870</v>
      </c>
      <c r="AV63" s="314">
        <v>4866291</v>
      </c>
      <c r="AW63" s="297">
        <v>4752953</v>
      </c>
      <c r="AX63" s="297">
        <v>3489689</v>
      </c>
      <c r="AY63" s="297"/>
      <c r="AZ63" s="297"/>
      <c r="BA63" s="297"/>
      <c r="BB63" s="297"/>
      <c r="BC63" s="63"/>
      <c r="BD63" s="297"/>
      <c r="BE63" s="297"/>
      <c r="BF63" s="297"/>
      <c r="BG63" s="297"/>
      <c r="BH63" s="314"/>
      <c r="BI63" s="42">
        <f t="shared" si="161"/>
        <v>410640.2099999995</v>
      </c>
      <c r="BJ63" s="43">
        <f t="shared" si="161"/>
        <v>1636888.33</v>
      </c>
      <c r="BK63" s="43">
        <f t="shared" si="161"/>
        <v>2185174.1399999997</v>
      </c>
      <c r="BL63" s="43">
        <f t="shared" si="161"/>
        <v>2178051.8200000003</v>
      </c>
      <c r="BM63" s="43">
        <f t="shared" si="161"/>
        <v>2866299.8499999996</v>
      </c>
      <c r="BN63" s="43">
        <f t="shared" si="161"/>
        <v>2216519.91</v>
      </c>
      <c r="BO63" s="43">
        <f t="shared" si="161"/>
        <v>4090111.54</v>
      </c>
      <c r="BP63" s="43">
        <f t="shared" si="161"/>
        <v>5990133.6699999999</v>
      </c>
      <c r="BQ63" s="43">
        <f t="shared" si="161"/>
        <v>5733823.9100000001</v>
      </c>
      <c r="BR63" s="410">
        <f t="shared" si="161"/>
        <v>4888478.18</v>
      </c>
      <c r="BS63" s="433">
        <f t="shared" si="162"/>
        <v>4561170.43</v>
      </c>
      <c r="BT63" s="43">
        <f t="shared" si="162"/>
        <v>4318754</v>
      </c>
      <c r="BU63" s="43">
        <f t="shared" si="162"/>
        <v>1660683.1100000003</v>
      </c>
      <c r="BV63" s="43">
        <f t="shared" si="162"/>
        <v>863517</v>
      </c>
      <c r="BW63" s="43">
        <f t="shared" si="162"/>
        <v>-218424</v>
      </c>
      <c r="BX63" s="247">
        <f t="shared" si="162"/>
        <v>-527177</v>
      </c>
      <c r="BY63" s="247">
        <f t="shared" si="162"/>
        <v>-3061898</v>
      </c>
      <c r="BZ63" s="247">
        <f t="shared" si="162"/>
        <v>-3754395</v>
      </c>
      <c r="CA63" s="247">
        <f t="shared" si="162"/>
        <v>-3327129</v>
      </c>
      <c r="CB63" s="247">
        <f t="shared" si="162"/>
        <v>-4115895</v>
      </c>
      <c r="CC63" s="247">
        <f t="shared" si="163"/>
        <v>-4149591</v>
      </c>
      <c r="CD63" s="390">
        <f t="shared" si="163"/>
        <v>-3920356</v>
      </c>
      <c r="CE63" s="359">
        <f t="shared" si="163"/>
        <v>-3486289</v>
      </c>
      <c r="CF63" s="273">
        <f t="shared" si="163"/>
        <v>-3562089</v>
      </c>
      <c r="CG63" s="273">
        <f t="shared" si="163"/>
        <v>-1026116</v>
      </c>
      <c r="CH63" s="273">
        <f t="shared" si="163"/>
        <v>-1148776</v>
      </c>
      <c r="CI63" s="273">
        <f t="shared" si="163"/>
        <v>-1564488</v>
      </c>
      <c r="CJ63" s="273">
        <f t="shared" si="163"/>
        <v>-2086358</v>
      </c>
      <c r="CK63" s="273">
        <f t="shared" si="163"/>
        <v>-196078</v>
      </c>
      <c r="CL63" s="273">
        <f t="shared" si="163"/>
        <v>797927</v>
      </c>
      <c r="CM63" s="273">
        <f t="shared" si="164"/>
        <v>832083</v>
      </c>
      <c r="CN63" s="273">
        <f t="shared" si="164"/>
        <v>58985</v>
      </c>
      <c r="CO63" s="273">
        <f t="shared" si="164"/>
        <v>-55071</v>
      </c>
      <c r="CP63" s="390">
        <f t="shared" si="164"/>
        <v>243367</v>
      </c>
      <c r="CQ63" s="390">
        <f t="shared" si="164"/>
        <v>147998</v>
      </c>
      <c r="CR63" s="390">
        <f t="shared" si="164"/>
        <v>-895174</v>
      </c>
      <c r="CS63" s="350"/>
      <c r="CT63" s="63">
        <f>IF(ISERROR(GETPIVOTDATA("VALUE",'CRS WK pvt'!$I$2,"DT_FILE",CT$8,"CD_CO",CT$6,"TRIM_CAT",TRIM(B63),"TRIM_LINE",A58))=TRUE,0,GETPIVOTDATA("VALUE",'CRS WK pvt'!$I$2,"DT_FILE",CT$8,"CD_CO",CT$6,"TRIM_CAT",TRIM(B63),"TRIM_LINE",A58))</f>
        <v>3489689</v>
      </c>
    </row>
    <row r="64" spans="1:98" s="130" customFormat="1" x14ac:dyDescent="0.3">
      <c r="A64" s="147"/>
      <c r="B64" s="38" t="s">
        <v>42</v>
      </c>
      <c r="C64" s="140">
        <f t="shared" ref="C64:V64" si="165">SUM(C59:C63)</f>
        <v>69177222.439999998</v>
      </c>
      <c r="D64" s="141">
        <f t="shared" si="165"/>
        <v>73209192.410000011</v>
      </c>
      <c r="E64" s="141">
        <f t="shared" si="165"/>
        <v>80129591.479999989</v>
      </c>
      <c r="F64" s="141">
        <f t="shared" si="165"/>
        <v>85422903.780000001</v>
      </c>
      <c r="G64" s="141">
        <f t="shared" si="165"/>
        <v>86935041.320000008</v>
      </c>
      <c r="H64" s="141">
        <f t="shared" si="165"/>
        <v>84620861.970000014</v>
      </c>
      <c r="I64" s="141">
        <f t="shared" si="165"/>
        <v>77242351.399999991</v>
      </c>
      <c r="J64" s="141">
        <f t="shared" si="165"/>
        <v>70112075.760000005</v>
      </c>
      <c r="K64" s="141">
        <f t="shared" si="165"/>
        <v>67632059.579999998</v>
      </c>
      <c r="L64" s="142">
        <f t="shared" si="165"/>
        <v>67265363.709999993</v>
      </c>
      <c r="M64" s="141">
        <f t="shared" si="165"/>
        <v>65994892.359999999</v>
      </c>
      <c r="N64" s="141">
        <f t="shared" si="165"/>
        <v>66149496.329999998</v>
      </c>
      <c r="O64" s="141">
        <f t="shared" si="165"/>
        <v>72148453.640000001</v>
      </c>
      <c r="P64" s="141">
        <f t="shared" si="165"/>
        <v>80568480</v>
      </c>
      <c r="Q64" s="141">
        <f t="shared" si="165"/>
        <v>92464365</v>
      </c>
      <c r="R64" s="141">
        <f t="shared" si="165"/>
        <v>99318013</v>
      </c>
      <c r="S64" s="141">
        <f t="shared" si="165"/>
        <v>105987286</v>
      </c>
      <c r="T64" s="141">
        <f t="shared" si="165"/>
        <v>107602540</v>
      </c>
      <c r="U64" s="141">
        <f t="shared" si="165"/>
        <v>104969745</v>
      </c>
      <c r="V64" s="141">
        <f t="shared" si="165"/>
        <v>102378475</v>
      </c>
      <c r="W64" s="141">
        <f>SUM(W59+W60+W61+W62+W63)</f>
        <v>100164723</v>
      </c>
      <c r="X64" s="142">
        <f>SUM(X59+X60+X61+X62+X63)</f>
        <v>98443668</v>
      </c>
      <c r="Y64" s="205">
        <v>95970427</v>
      </c>
      <c r="Z64" s="205">
        <v>95329985</v>
      </c>
      <c r="AA64" s="205">
        <v>95531561</v>
      </c>
      <c r="AB64" s="205">
        <v>104071995</v>
      </c>
      <c r="AC64" s="205">
        <v>111945811</v>
      </c>
      <c r="AD64" s="205">
        <v>117231945</v>
      </c>
      <c r="AE64" s="205">
        <v>113646185</v>
      </c>
      <c r="AF64" s="205">
        <v>108455360</v>
      </c>
      <c r="AG64" s="205">
        <v>102805072</v>
      </c>
      <c r="AH64" s="205">
        <v>95928796</v>
      </c>
      <c r="AI64" s="205">
        <v>91992302</v>
      </c>
      <c r="AJ64" s="142">
        <v>88966375</v>
      </c>
      <c r="AK64" s="298">
        <v>87159087</v>
      </c>
      <c r="AL64" s="298">
        <v>86928305</v>
      </c>
      <c r="AM64" s="298">
        <v>91737712</v>
      </c>
      <c r="AN64" s="298">
        <v>100413134</v>
      </c>
      <c r="AO64" s="298">
        <v>103749202</v>
      </c>
      <c r="AP64" s="298">
        <v>107883568</v>
      </c>
      <c r="AQ64" s="44">
        <v>110027173</v>
      </c>
      <c r="AR64" s="298">
        <v>108354092</v>
      </c>
      <c r="AS64" s="298">
        <v>104627544</v>
      </c>
      <c r="AT64" s="298">
        <v>94973200</v>
      </c>
      <c r="AU64" s="298">
        <v>91083169</v>
      </c>
      <c r="AV64" s="315">
        <v>90068670</v>
      </c>
      <c r="AW64" s="298">
        <v>89722276</v>
      </c>
      <c r="AX64" s="298">
        <v>89988517</v>
      </c>
      <c r="AY64" s="298"/>
      <c r="AZ64" s="298"/>
      <c r="BA64" s="298"/>
      <c r="BB64" s="298"/>
      <c r="BC64" s="44"/>
      <c r="BD64" s="298"/>
      <c r="BE64" s="298"/>
      <c r="BF64" s="298"/>
      <c r="BG64" s="298"/>
      <c r="BH64" s="315"/>
      <c r="BI64" s="44">
        <f t="shared" ref="BI64:BM64" si="166">SUM(BI59:BI63)</f>
        <v>2971231.1999999983</v>
      </c>
      <c r="BJ64" s="143">
        <f t="shared" si="166"/>
        <v>7359287.5900000026</v>
      </c>
      <c r="BK64" s="143">
        <f t="shared" si="166"/>
        <v>12334773.520000003</v>
      </c>
      <c r="BL64" s="143">
        <f t="shared" si="166"/>
        <v>13895109.220000003</v>
      </c>
      <c r="BM64" s="143">
        <f t="shared" si="166"/>
        <v>19052244.679999996</v>
      </c>
      <c r="BN64" s="143">
        <f t="shared" ref="BN64:BV64" si="167">SUM(BN59:BN63)</f>
        <v>22981678.030000001</v>
      </c>
      <c r="BO64" s="143">
        <f t="shared" si="167"/>
        <v>27727393.600000005</v>
      </c>
      <c r="BP64" s="143">
        <f t="shared" si="167"/>
        <v>32266399.240000002</v>
      </c>
      <c r="BQ64" s="143">
        <f t="shared" si="167"/>
        <v>32532663.419999998</v>
      </c>
      <c r="BR64" s="411">
        <f t="shared" si="167"/>
        <v>31178304.289999999</v>
      </c>
      <c r="BS64" s="434">
        <f t="shared" si="167"/>
        <v>29975534.640000004</v>
      </c>
      <c r="BT64" s="143">
        <f t="shared" si="167"/>
        <v>29180488.670000006</v>
      </c>
      <c r="BU64" s="143">
        <f t="shared" si="167"/>
        <v>23383107.359999999</v>
      </c>
      <c r="BV64" s="143">
        <f t="shared" si="167"/>
        <v>23503515</v>
      </c>
      <c r="BW64" s="143">
        <f t="shared" ref="BW64:BX64" si="168">SUM(BW59:BW63)</f>
        <v>19481446</v>
      </c>
      <c r="BX64" s="248">
        <f t="shared" si="168"/>
        <v>17913932</v>
      </c>
      <c r="BY64" s="248">
        <f t="shared" ref="BY64:BZ64" si="169">SUM(BY59:BY63)</f>
        <v>7658899</v>
      </c>
      <c r="BZ64" s="248">
        <f t="shared" si="169"/>
        <v>852820</v>
      </c>
      <c r="CA64" s="248">
        <f t="shared" ref="CA64:CB64" si="170">SUM(CA59:CA63)</f>
        <v>-2164673</v>
      </c>
      <c r="CB64" s="248">
        <f t="shared" si="170"/>
        <v>-6449679</v>
      </c>
      <c r="CC64" s="248">
        <f t="shared" ref="CC64:CE64" si="171">SUM(CC59:CC63)</f>
        <v>-8172421</v>
      </c>
      <c r="CD64" s="391">
        <f t="shared" si="171"/>
        <v>-9477293</v>
      </c>
      <c r="CE64" s="360">
        <f t="shared" si="171"/>
        <v>-8811340</v>
      </c>
      <c r="CF64" s="274">
        <f t="shared" ref="CF64" si="172">SUM(CF59:CF63)</f>
        <v>-8401680</v>
      </c>
      <c r="CG64" s="274">
        <f t="shared" ref="CG64" si="173">SUM(CG59:CG63)</f>
        <v>-3793849</v>
      </c>
      <c r="CH64" s="274">
        <f t="shared" ref="CH64" si="174">SUM(CH59:CH63)</f>
        <v>-3658861</v>
      </c>
      <c r="CI64" s="274">
        <f t="shared" ref="CI64" si="175">SUM(CI59:CI63)</f>
        <v>-8196609</v>
      </c>
      <c r="CJ64" s="274">
        <f t="shared" ref="CJ64" si="176">SUM(CJ59:CJ63)</f>
        <v>-9348377</v>
      </c>
      <c r="CK64" s="274">
        <f t="shared" ref="CK64" si="177">SUM(CK59:CK63)</f>
        <v>-3619012</v>
      </c>
      <c r="CL64" s="274">
        <f t="shared" ref="CL64" si="178">SUM(CL59:CL63)</f>
        <v>-101268</v>
      </c>
      <c r="CM64" s="274">
        <f t="shared" ref="CM64" si="179">SUM(CM59:CM63)</f>
        <v>1822472</v>
      </c>
      <c r="CN64" s="274">
        <f t="shared" ref="CN64" si="180">SUM(CN59:CN63)</f>
        <v>-955596</v>
      </c>
      <c r="CO64" s="274">
        <f t="shared" ref="CO64" si="181">SUM(CO59:CO63)</f>
        <v>-909133</v>
      </c>
      <c r="CP64" s="391">
        <f t="shared" ref="CP64" si="182">SUM(CP59:CP63)</f>
        <v>1102295</v>
      </c>
      <c r="CQ64" s="391">
        <f t="shared" ref="CQ64:CR64" si="183">SUM(CQ59:CQ63)</f>
        <v>2563189</v>
      </c>
      <c r="CR64" s="391">
        <f t="shared" si="183"/>
        <v>3060212</v>
      </c>
      <c r="CS64" s="351"/>
      <c r="CT64" s="44">
        <f>SUM(CT59:CT63)</f>
        <v>89988517</v>
      </c>
    </row>
    <row r="65" spans="1:98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6"/>
      <c r="V65" s="206"/>
      <c r="W65" s="206"/>
      <c r="X65" s="48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48"/>
      <c r="AK65" s="299"/>
      <c r="AL65" s="299"/>
      <c r="AM65" s="299"/>
      <c r="AN65" s="299"/>
      <c r="AO65" s="299"/>
      <c r="AP65" s="299"/>
      <c r="AQ65" s="49"/>
      <c r="AR65" s="299"/>
      <c r="AS65" s="299"/>
      <c r="AT65" s="299"/>
      <c r="AU65" s="299"/>
      <c r="AV65" s="316"/>
      <c r="AW65" s="299"/>
      <c r="AX65" s="299"/>
      <c r="AY65" s="299"/>
      <c r="AZ65" s="299"/>
      <c r="BA65" s="299"/>
      <c r="BB65" s="299"/>
      <c r="BC65" s="49"/>
      <c r="BD65" s="299"/>
      <c r="BE65" s="299"/>
      <c r="BF65" s="299"/>
      <c r="BG65" s="299"/>
      <c r="BH65" s="316"/>
      <c r="BI65" s="49"/>
      <c r="BJ65" s="50"/>
      <c r="BK65" s="50"/>
      <c r="BL65" s="50"/>
      <c r="BM65" s="50"/>
      <c r="BN65" s="50"/>
      <c r="BO65" s="50"/>
      <c r="BP65" s="50"/>
      <c r="BQ65" s="50"/>
      <c r="BR65" s="412"/>
      <c r="BS65" s="435"/>
      <c r="BT65" s="50"/>
      <c r="BU65" s="50"/>
      <c r="BV65" s="50"/>
      <c r="BW65" s="50"/>
      <c r="BX65" s="249"/>
      <c r="BY65" s="249"/>
      <c r="BZ65" s="249"/>
      <c r="CA65" s="249"/>
      <c r="CB65" s="249"/>
      <c r="CC65" s="249"/>
      <c r="CD65" s="392"/>
      <c r="CE65" s="361"/>
      <c r="CF65" s="275"/>
      <c r="CG65" s="275"/>
      <c r="CH65" s="275"/>
      <c r="CI65" s="275"/>
      <c r="CJ65" s="275"/>
      <c r="CK65" s="275"/>
      <c r="CL65" s="275"/>
      <c r="CM65" s="275"/>
      <c r="CN65" s="275"/>
      <c r="CO65" s="275"/>
      <c r="CP65" s="392"/>
      <c r="CQ65" s="392"/>
      <c r="CR65" s="392"/>
      <c r="CS65" s="350"/>
      <c r="CT65" s="49"/>
    </row>
    <row r="66" spans="1:98" s="37" customFormat="1" x14ac:dyDescent="0.3">
      <c r="A66" s="146"/>
      <c r="B66" s="38" t="s">
        <v>37</v>
      </c>
      <c r="C66" s="39">
        <v>71804694.140000001</v>
      </c>
      <c r="D66" s="40">
        <v>77600426.319999993</v>
      </c>
      <c r="E66" s="40">
        <v>72670489.939999998</v>
      </c>
      <c r="F66" s="40">
        <v>66073195.990000002</v>
      </c>
      <c r="G66" s="40">
        <v>60973050.079999998</v>
      </c>
      <c r="H66" s="40">
        <v>53856596.020000003</v>
      </c>
      <c r="I66" s="40">
        <v>48200007.079999998</v>
      </c>
      <c r="J66" s="40">
        <v>43295807.189999998</v>
      </c>
      <c r="K66" s="40">
        <v>42194587.939999998</v>
      </c>
      <c r="L66" s="41">
        <v>45086493.310000002</v>
      </c>
      <c r="M66" s="40">
        <v>53391121.700000003</v>
      </c>
      <c r="N66" s="40">
        <v>60160530.450000003</v>
      </c>
      <c r="O66" s="40">
        <v>67303181.909999996</v>
      </c>
      <c r="P66" s="40">
        <v>71805043</v>
      </c>
      <c r="Q66" s="40">
        <v>74446270</v>
      </c>
      <c r="R66" s="40">
        <v>73796618</v>
      </c>
      <c r="S66" s="40">
        <v>68066704</v>
      </c>
      <c r="T66" s="40">
        <v>65261607</v>
      </c>
      <c r="U66" s="204">
        <v>62065823</v>
      </c>
      <c r="V66" s="204">
        <v>60101750</v>
      </c>
      <c r="W66" s="204">
        <v>59340000</v>
      </c>
      <c r="X66" s="41">
        <v>61207255</v>
      </c>
      <c r="Y66" s="204">
        <v>68550989</v>
      </c>
      <c r="Z66" s="204">
        <v>75598129</v>
      </c>
      <c r="AA66" s="204">
        <v>81652537</v>
      </c>
      <c r="AB66" s="204">
        <v>87450280</v>
      </c>
      <c r="AC66" s="204">
        <v>85547762</v>
      </c>
      <c r="AD66" s="204">
        <v>81068179</v>
      </c>
      <c r="AE66" s="204">
        <v>71815876</v>
      </c>
      <c r="AF66" s="204">
        <v>65797630</v>
      </c>
      <c r="AG66" s="204">
        <v>61084566</v>
      </c>
      <c r="AH66" s="204">
        <v>56871183</v>
      </c>
      <c r="AI66" s="204">
        <v>54622507</v>
      </c>
      <c r="AJ66" s="41">
        <v>55428127</v>
      </c>
      <c r="AK66" s="297">
        <v>66026010</v>
      </c>
      <c r="AL66" s="297">
        <v>73669741</v>
      </c>
      <c r="AM66" s="297">
        <v>82645592</v>
      </c>
      <c r="AN66" s="297">
        <v>89340033</v>
      </c>
      <c r="AO66" s="297">
        <v>84152190</v>
      </c>
      <c r="AP66" s="297">
        <v>78924596</v>
      </c>
      <c r="AQ66" s="63">
        <v>71259500</v>
      </c>
      <c r="AR66" s="297">
        <v>65716216</v>
      </c>
      <c r="AS66" s="297">
        <v>62480180</v>
      </c>
      <c r="AT66" s="297">
        <v>55563595</v>
      </c>
      <c r="AU66" s="297">
        <v>54553877</v>
      </c>
      <c r="AV66" s="314">
        <v>60158042</v>
      </c>
      <c r="AW66" s="297">
        <v>69600826</v>
      </c>
      <c r="AX66" s="297">
        <v>79301447</v>
      </c>
      <c r="AY66" s="297"/>
      <c r="AZ66" s="297"/>
      <c r="BA66" s="297"/>
      <c r="BB66" s="297"/>
      <c r="BC66" s="63"/>
      <c r="BD66" s="297"/>
      <c r="BE66" s="297"/>
      <c r="BF66" s="297"/>
      <c r="BG66" s="297"/>
      <c r="BH66" s="314"/>
      <c r="BI66" s="42">
        <f t="shared" ref="BI66:BR70" si="184">O66-C66</f>
        <v>-4501512.2300000042</v>
      </c>
      <c r="BJ66" s="43">
        <f t="shared" si="184"/>
        <v>-5795383.3199999928</v>
      </c>
      <c r="BK66" s="43">
        <f t="shared" si="184"/>
        <v>1775780.0600000024</v>
      </c>
      <c r="BL66" s="43">
        <f t="shared" si="184"/>
        <v>7723422.0099999979</v>
      </c>
      <c r="BM66" s="43">
        <f t="shared" si="184"/>
        <v>7093653.9200000018</v>
      </c>
      <c r="BN66" s="43">
        <f t="shared" si="184"/>
        <v>11405010.979999997</v>
      </c>
      <c r="BO66" s="43">
        <f t="shared" si="184"/>
        <v>13865815.920000002</v>
      </c>
      <c r="BP66" s="43">
        <f t="shared" si="184"/>
        <v>16805942.810000002</v>
      </c>
      <c r="BQ66" s="43">
        <f t="shared" si="184"/>
        <v>17145412.060000002</v>
      </c>
      <c r="BR66" s="410">
        <f t="shared" si="184"/>
        <v>16120761.689999998</v>
      </c>
      <c r="BS66" s="433">
        <f t="shared" ref="BS66:CB70" si="185">Y66-M66</f>
        <v>15159867.299999997</v>
      </c>
      <c r="BT66" s="43">
        <f t="shared" si="185"/>
        <v>15437598.549999997</v>
      </c>
      <c r="BU66" s="43">
        <f t="shared" si="185"/>
        <v>14349355.090000004</v>
      </c>
      <c r="BV66" s="43">
        <f t="shared" si="185"/>
        <v>15645237</v>
      </c>
      <c r="BW66" s="43">
        <f t="shared" si="185"/>
        <v>11101492</v>
      </c>
      <c r="BX66" s="247">
        <f t="shared" si="185"/>
        <v>7271561</v>
      </c>
      <c r="BY66" s="247">
        <f t="shared" si="185"/>
        <v>3749172</v>
      </c>
      <c r="BZ66" s="247">
        <f t="shared" si="185"/>
        <v>536023</v>
      </c>
      <c r="CA66" s="247">
        <f t="shared" si="185"/>
        <v>-981257</v>
      </c>
      <c r="CB66" s="247">
        <f t="shared" si="185"/>
        <v>-3230567</v>
      </c>
      <c r="CC66" s="247">
        <f t="shared" ref="CC66:CL70" si="186">AI66-W66</f>
        <v>-4717493</v>
      </c>
      <c r="CD66" s="390">
        <f t="shared" si="186"/>
        <v>-5779128</v>
      </c>
      <c r="CE66" s="359">
        <f t="shared" si="186"/>
        <v>-2524979</v>
      </c>
      <c r="CF66" s="273">
        <f t="shared" si="186"/>
        <v>-1928388</v>
      </c>
      <c r="CG66" s="273">
        <f t="shared" si="186"/>
        <v>993055</v>
      </c>
      <c r="CH66" s="273">
        <f t="shared" si="186"/>
        <v>1889753</v>
      </c>
      <c r="CI66" s="273">
        <f t="shared" si="186"/>
        <v>-1395572</v>
      </c>
      <c r="CJ66" s="273">
        <f t="shared" si="186"/>
        <v>-2143583</v>
      </c>
      <c r="CK66" s="273">
        <f t="shared" si="186"/>
        <v>-556376</v>
      </c>
      <c r="CL66" s="273">
        <f t="shared" si="186"/>
        <v>-81414</v>
      </c>
      <c r="CM66" s="273">
        <f t="shared" ref="CM66:CR70" si="187">AS66-AG66</f>
        <v>1395614</v>
      </c>
      <c r="CN66" s="273">
        <f t="shared" si="187"/>
        <v>-1307588</v>
      </c>
      <c r="CO66" s="273">
        <f t="shared" si="187"/>
        <v>-68630</v>
      </c>
      <c r="CP66" s="390">
        <f t="shared" si="187"/>
        <v>4729915</v>
      </c>
      <c r="CQ66" s="390">
        <f t="shared" si="187"/>
        <v>3574816</v>
      </c>
      <c r="CR66" s="390">
        <f t="shared" si="187"/>
        <v>5631706</v>
      </c>
      <c r="CS66" s="350"/>
      <c r="CT66" s="63">
        <f>IF(ISERROR(GETPIVOTDATA("VALUE",'CRS WK pvt'!$I$2,"DT_FILE",CT$8,"CD_CO",CT$6,"TRIM_CAT",TRIM(B66),"TRIM_LINE",A65))=TRUE,0,GETPIVOTDATA("VALUE",'CRS WK pvt'!$I$2,"DT_FILE",CT$8,"CD_CO",CT$6,"TRIM_CAT",TRIM(B66),"TRIM_LINE",A65))</f>
        <v>79301447</v>
      </c>
    </row>
    <row r="67" spans="1:98" s="37" customFormat="1" x14ac:dyDescent="0.3">
      <c r="A67" s="146"/>
      <c r="B67" s="38" t="s">
        <v>38</v>
      </c>
      <c r="C67" s="39">
        <v>31878167.629999999</v>
      </c>
      <c r="D67" s="40">
        <v>33313649.32</v>
      </c>
      <c r="E67" s="40">
        <v>32928768.719999999</v>
      </c>
      <c r="F67" s="40">
        <v>31679687.440000001</v>
      </c>
      <c r="G67" s="40">
        <v>31264067.399999999</v>
      </c>
      <c r="H67" s="40">
        <v>29964886.039999999</v>
      </c>
      <c r="I67" s="40">
        <v>29187779.66</v>
      </c>
      <c r="J67" s="40">
        <v>28424388.120000001</v>
      </c>
      <c r="K67" s="40">
        <v>28384693.5</v>
      </c>
      <c r="L67" s="41">
        <v>29292859.940000001</v>
      </c>
      <c r="M67" s="40">
        <v>31242179.030000001</v>
      </c>
      <c r="N67" s="40">
        <v>32620063.66</v>
      </c>
      <c r="O67" s="40">
        <v>33938958.479999997</v>
      </c>
      <c r="P67" s="40">
        <v>35016477</v>
      </c>
      <c r="Q67" s="40">
        <v>35604154</v>
      </c>
      <c r="R67" s="40">
        <v>35457062</v>
      </c>
      <c r="S67" s="40">
        <v>36294323</v>
      </c>
      <c r="T67" s="40">
        <v>35811139</v>
      </c>
      <c r="U67" s="204">
        <v>35754271</v>
      </c>
      <c r="V67" s="204">
        <v>35574264</v>
      </c>
      <c r="W67" s="204">
        <v>35683905</v>
      </c>
      <c r="X67" s="41">
        <v>36404489</v>
      </c>
      <c r="Y67" s="204">
        <v>37672562</v>
      </c>
      <c r="Z67" s="204">
        <v>39709401</v>
      </c>
      <c r="AA67" s="204">
        <v>41792722</v>
      </c>
      <c r="AB67" s="204">
        <v>43656364</v>
      </c>
      <c r="AC67" s="204">
        <v>43695009</v>
      </c>
      <c r="AD67" s="204">
        <v>43595137</v>
      </c>
      <c r="AE67" s="204">
        <v>41835577</v>
      </c>
      <c r="AF67" s="204">
        <v>39670791</v>
      </c>
      <c r="AG67" s="204">
        <v>37898092</v>
      </c>
      <c r="AH67" s="204">
        <v>36407529</v>
      </c>
      <c r="AI67" s="204">
        <v>35937132</v>
      </c>
      <c r="AJ67" s="41">
        <v>35811931</v>
      </c>
      <c r="AK67" s="297">
        <v>38148592</v>
      </c>
      <c r="AL67" s="297">
        <v>40775878</v>
      </c>
      <c r="AM67" s="297">
        <v>43899859</v>
      </c>
      <c r="AN67" s="297">
        <v>46682904</v>
      </c>
      <c r="AO67" s="297">
        <v>46171050</v>
      </c>
      <c r="AP67" s="297">
        <v>45258745</v>
      </c>
      <c r="AQ67" s="63">
        <v>43352400</v>
      </c>
      <c r="AR67" s="297">
        <v>42468168</v>
      </c>
      <c r="AS67" s="297">
        <v>41139198</v>
      </c>
      <c r="AT67" s="297">
        <v>38856853</v>
      </c>
      <c r="AU67" s="297">
        <v>39213802</v>
      </c>
      <c r="AV67" s="314">
        <v>41358211</v>
      </c>
      <c r="AW67" s="297">
        <v>44541119</v>
      </c>
      <c r="AX67" s="297">
        <v>48489240</v>
      </c>
      <c r="AY67" s="297"/>
      <c r="AZ67" s="297"/>
      <c r="BA67" s="297"/>
      <c r="BB67" s="297"/>
      <c r="BC67" s="63"/>
      <c r="BD67" s="297"/>
      <c r="BE67" s="297"/>
      <c r="BF67" s="297"/>
      <c r="BG67" s="297"/>
      <c r="BH67" s="314"/>
      <c r="BI67" s="42">
        <f t="shared" si="184"/>
        <v>2060790.8499999978</v>
      </c>
      <c r="BJ67" s="43">
        <f t="shared" si="184"/>
        <v>1702827.6799999997</v>
      </c>
      <c r="BK67" s="43">
        <f t="shared" si="184"/>
        <v>2675385.2800000012</v>
      </c>
      <c r="BL67" s="43">
        <f t="shared" si="184"/>
        <v>3777374.5599999987</v>
      </c>
      <c r="BM67" s="43">
        <f t="shared" si="184"/>
        <v>5030255.6000000015</v>
      </c>
      <c r="BN67" s="43">
        <f t="shared" si="184"/>
        <v>5846252.9600000009</v>
      </c>
      <c r="BO67" s="43">
        <f t="shared" si="184"/>
        <v>6566491.3399999999</v>
      </c>
      <c r="BP67" s="43">
        <f t="shared" si="184"/>
        <v>7149875.879999999</v>
      </c>
      <c r="BQ67" s="43">
        <f t="shared" si="184"/>
        <v>7299211.5</v>
      </c>
      <c r="BR67" s="410">
        <f t="shared" si="184"/>
        <v>7111629.0599999987</v>
      </c>
      <c r="BS67" s="433">
        <f t="shared" si="185"/>
        <v>6430382.9699999988</v>
      </c>
      <c r="BT67" s="43">
        <f t="shared" si="185"/>
        <v>7089337.3399999999</v>
      </c>
      <c r="BU67" s="43">
        <f t="shared" si="185"/>
        <v>7853763.5200000033</v>
      </c>
      <c r="BV67" s="43">
        <f t="shared" si="185"/>
        <v>8639887</v>
      </c>
      <c r="BW67" s="43">
        <f t="shared" si="185"/>
        <v>8090855</v>
      </c>
      <c r="BX67" s="247">
        <f t="shared" si="185"/>
        <v>8138075</v>
      </c>
      <c r="BY67" s="247">
        <f t="shared" si="185"/>
        <v>5541254</v>
      </c>
      <c r="BZ67" s="247">
        <f t="shared" si="185"/>
        <v>3859652</v>
      </c>
      <c r="CA67" s="247">
        <f t="shared" si="185"/>
        <v>2143821</v>
      </c>
      <c r="CB67" s="247">
        <f t="shared" si="185"/>
        <v>833265</v>
      </c>
      <c r="CC67" s="247">
        <f t="shared" si="186"/>
        <v>253227</v>
      </c>
      <c r="CD67" s="390">
        <f t="shared" si="186"/>
        <v>-592558</v>
      </c>
      <c r="CE67" s="359">
        <f t="shared" si="186"/>
        <v>476030</v>
      </c>
      <c r="CF67" s="273">
        <f t="shared" si="186"/>
        <v>1066477</v>
      </c>
      <c r="CG67" s="273">
        <f t="shared" si="186"/>
        <v>2107137</v>
      </c>
      <c r="CH67" s="273">
        <f t="shared" si="186"/>
        <v>3026540</v>
      </c>
      <c r="CI67" s="273">
        <f t="shared" si="186"/>
        <v>2476041</v>
      </c>
      <c r="CJ67" s="273">
        <f t="shared" si="186"/>
        <v>1663608</v>
      </c>
      <c r="CK67" s="273">
        <f t="shared" si="186"/>
        <v>1516823</v>
      </c>
      <c r="CL67" s="273">
        <f t="shared" si="186"/>
        <v>2797377</v>
      </c>
      <c r="CM67" s="273">
        <f t="shared" si="187"/>
        <v>3241106</v>
      </c>
      <c r="CN67" s="273">
        <f t="shared" si="187"/>
        <v>2449324</v>
      </c>
      <c r="CO67" s="273">
        <f t="shared" si="187"/>
        <v>3276670</v>
      </c>
      <c r="CP67" s="390">
        <f t="shared" si="187"/>
        <v>5546280</v>
      </c>
      <c r="CQ67" s="390">
        <f t="shared" si="187"/>
        <v>6392527</v>
      </c>
      <c r="CR67" s="390">
        <f t="shared" si="187"/>
        <v>7713362</v>
      </c>
      <c r="CS67" s="350"/>
      <c r="CT67" s="63">
        <f>IF(ISERROR(GETPIVOTDATA("VALUE",'CRS WK pvt'!$I$2,"DT_FILE",CT$8,"CD_CO",CT$6,"TRIM_CAT",TRIM(B67),"TRIM_LINE",A65))=TRUE,0,GETPIVOTDATA("VALUE",'CRS WK pvt'!$I$2,"DT_FILE",CT$8,"CD_CO",CT$6,"TRIM_CAT",TRIM(B67),"TRIM_LINE",A65))</f>
        <v>48489240</v>
      </c>
    </row>
    <row r="68" spans="1:98" s="37" customFormat="1" x14ac:dyDescent="0.3">
      <c r="A68" s="146"/>
      <c r="B68" s="38" t="s">
        <v>39</v>
      </c>
      <c r="C68" s="39">
        <v>4282288.32</v>
      </c>
      <c r="D68" s="40">
        <v>4556604.45</v>
      </c>
      <c r="E68" s="40">
        <v>3679911.74</v>
      </c>
      <c r="F68" s="40">
        <v>3050131.62</v>
      </c>
      <c r="G68" s="40">
        <v>2700614.33</v>
      </c>
      <c r="H68" s="40">
        <v>2247151</v>
      </c>
      <c r="I68" s="40">
        <v>2011272.4</v>
      </c>
      <c r="J68" s="40">
        <v>1823308.61</v>
      </c>
      <c r="K68" s="40">
        <v>1787321.93</v>
      </c>
      <c r="L68" s="41">
        <v>2228511.21</v>
      </c>
      <c r="M68" s="40">
        <v>2838439.03</v>
      </c>
      <c r="N68" s="40">
        <v>3578697.15</v>
      </c>
      <c r="O68" s="40">
        <v>4237200.8</v>
      </c>
      <c r="P68" s="40">
        <v>5462480</v>
      </c>
      <c r="Q68" s="40">
        <v>5358223</v>
      </c>
      <c r="R68" s="40">
        <v>4840193</v>
      </c>
      <c r="S68" s="40">
        <v>4132618</v>
      </c>
      <c r="T68" s="40">
        <v>3901057</v>
      </c>
      <c r="U68" s="204">
        <v>3642851</v>
      </c>
      <c r="V68" s="204">
        <v>3479976</v>
      </c>
      <c r="W68" s="204">
        <v>3471766</v>
      </c>
      <c r="X68" s="41">
        <v>3631826</v>
      </c>
      <c r="Y68" s="204">
        <v>4500674</v>
      </c>
      <c r="Z68" s="204">
        <v>5063730</v>
      </c>
      <c r="AA68" s="204">
        <v>5197002</v>
      </c>
      <c r="AB68" s="204">
        <v>5493863</v>
      </c>
      <c r="AC68" s="204">
        <v>5126707</v>
      </c>
      <c r="AD68" s="204">
        <v>4912057</v>
      </c>
      <c r="AE68" s="204">
        <v>4415206</v>
      </c>
      <c r="AF68" s="204">
        <v>4050317</v>
      </c>
      <c r="AG68" s="204">
        <v>3631744</v>
      </c>
      <c r="AH68" s="204">
        <v>3380405</v>
      </c>
      <c r="AI68" s="204">
        <v>3313395</v>
      </c>
      <c r="AJ68" s="41">
        <v>3649544</v>
      </c>
      <c r="AK68" s="297">
        <v>5948470</v>
      </c>
      <c r="AL68" s="297">
        <v>6352005</v>
      </c>
      <c r="AM68" s="297">
        <v>6802887</v>
      </c>
      <c r="AN68" s="297">
        <v>6155202</v>
      </c>
      <c r="AO68" s="297">
        <v>5260531</v>
      </c>
      <c r="AP68" s="297">
        <v>4777209</v>
      </c>
      <c r="AQ68" s="63">
        <v>3990958</v>
      </c>
      <c r="AR68" s="297">
        <v>3592711</v>
      </c>
      <c r="AS68" s="297">
        <v>3452541</v>
      </c>
      <c r="AT68" s="297">
        <v>3082822</v>
      </c>
      <c r="AU68" s="297">
        <v>3210506</v>
      </c>
      <c r="AV68" s="314">
        <v>3828772</v>
      </c>
      <c r="AW68" s="297">
        <v>4785860</v>
      </c>
      <c r="AX68" s="297">
        <v>5383776</v>
      </c>
      <c r="AY68" s="297"/>
      <c r="AZ68" s="297"/>
      <c r="BA68" s="297"/>
      <c r="BB68" s="297"/>
      <c r="BC68" s="63"/>
      <c r="BD68" s="297"/>
      <c r="BE68" s="297"/>
      <c r="BF68" s="297"/>
      <c r="BG68" s="297"/>
      <c r="BH68" s="314"/>
      <c r="BI68" s="42">
        <f t="shared" si="184"/>
        <v>-45087.520000000484</v>
      </c>
      <c r="BJ68" s="43">
        <f t="shared" si="184"/>
        <v>905875.54999999981</v>
      </c>
      <c r="BK68" s="43">
        <f t="shared" si="184"/>
        <v>1678311.2599999998</v>
      </c>
      <c r="BL68" s="43">
        <f t="shared" si="184"/>
        <v>1790061.38</v>
      </c>
      <c r="BM68" s="43">
        <f t="shared" si="184"/>
        <v>1432003.67</v>
      </c>
      <c r="BN68" s="43">
        <f t="shared" si="184"/>
        <v>1653906</v>
      </c>
      <c r="BO68" s="43">
        <f t="shared" si="184"/>
        <v>1631578.6</v>
      </c>
      <c r="BP68" s="43">
        <f t="shared" si="184"/>
        <v>1656667.39</v>
      </c>
      <c r="BQ68" s="43">
        <f t="shared" si="184"/>
        <v>1684444.07</v>
      </c>
      <c r="BR68" s="410">
        <f t="shared" si="184"/>
        <v>1403314.79</v>
      </c>
      <c r="BS68" s="433">
        <f t="shared" si="185"/>
        <v>1662234.9700000002</v>
      </c>
      <c r="BT68" s="43">
        <f t="shared" si="185"/>
        <v>1485032.85</v>
      </c>
      <c r="BU68" s="43">
        <f t="shared" si="185"/>
        <v>959801.20000000019</v>
      </c>
      <c r="BV68" s="43">
        <f t="shared" si="185"/>
        <v>31383</v>
      </c>
      <c r="BW68" s="43">
        <f t="shared" si="185"/>
        <v>-231516</v>
      </c>
      <c r="BX68" s="247">
        <f t="shared" si="185"/>
        <v>71864</v>
      </c>
      <c r="BY68" s="247">
        <f t="shared" si="185"/>
        <v>282588</v>
      </c>
      <c r="BZ68" s="247">
        <f t="shared" si="185"/>
        <v>149260</v>
      </c>
      <c r="CA68" s="247">
        <f t="shared" si="185"/>
        <v>-11107</v>
      </c>
      <c r="CB68" s="247">
        <f t="shared" si="185"/>
        <v>-99571</v>
      </c>
      <c r="CC68" s="247">
        <f t="shared" si="186"/>
        <v>-158371</v>
      </c>
      <c r="CD68" s="390">
        <f t="shared" si="186"/>
        <v>17718</v>
      </c>
      <c r="CE68" s="359">
        <f t="shared" si="186"/>
        <v>1447796</v>
      </c>
      <c r="CF68" s="273">
        <f t="shared" si="186"/>
        <v>1288275</v>
      </c>
      <c r="CG68" s="273">
        <f t="shared" si="186"/>
        <v>1605885</v>
      </c>
      <c r="CH68" s="273">
        <f t="shared" si="186"/>
        <v>661339</v>
      </c>
      <c r="CI68" s="273">
        <f t="shared" si="186"/>
        <v>133824</v>
      </c>
      <c r="CJ68" s="273">
        <f t="shared" si="186"/>
        <v>-134848</v>
      </c>
      <c r="CK68" s="273">
        <f t="shared" si="186"/>
        <v>-424248</v>
      </c>
      <c r="CL68" s="273">
        <f t="shared" si="186"/>
        <v>-457606</v>
      </c>
      <c r="CM68" s="273">
        <f t="shared" si="187"/>
        <v>-179203</v>
      </c>
      <c r="CN68" s="273">
        <f t="shared" si="187"/>
        <v>-297583</v>
      </c>
      <c r="CO68" s="273">
        <f t="shared" si="187"/>
        <v>-102889</v>
      </c>
      <c r="CP68" s="390">
        <f t="shared" si="187"/>
        <v>179228</v>
      </c>
      <c r="CQ68" s="390">
        <f t="shared" si="187"/>
        <v>-1162610</v>
      </c>
      <c r="CR68" s="390">
        <f t="shared" si="187"/>
        <v>-968229</v>
      </c>
      <c r="CS68" s="350"/>
      <c r="CT68" s="63">
        <f>IF(ISERROR(GETPIVOTDATA("VALUE",'CRS WK pvt'!$I$2,"DT_FILE",CT$8,"CD_CO",CT$6,"TRIM_CAT",TRIM(B68),"TRIM_LINE",A65))=TRUE,0,GETPIVOTDATA("VALUE",'CRS WK pvt'!$I$2,"DT_FILE",CT$8,"CD_CO",CT$6,"TRIM_CAT",TRIM(B68),"TRIM_LINE",A65))</f>
        <v>5383776</v>
      </c>
    </row>
    <row r="69" spans="1:98" s="37" customFormat="1" x14ac:dyDescent="0.3">
      <c r="A69" s="146"/>
      <c r="B69" s="38" t="s">
        <v>40</v>
      </c>
      <c r="C69" s="39">
        <v>3439920.63</v>
      </c>
      <c r="D69" s="40">
        <v>3718931.18</v>
      </c>
      <c r="E69" s="40">
        <v>3124993.99</v>
      </c>
      <c r="F69" s="40">
        <v>2758197.05</v>
      </c>
      <c r="G69" s="40">
        <v>2568161.2000000002</v>
      </c>
      <c r="H69" s="40">
        <v>2151171</v>
      </c>
      <c r="I69" s="40">
        <v>1635749.71</v>
      </c>
      <c r="J69" s="40">
        <v>1471787.95</v>
      </c>
      <c r="K69" s="40">
        <v>1562085.48</v>
      </c>
      <c r="L69" s="41">
        <v>2036167.15</v>
      </c>
      <c r="M69" s="40">
        <v>2279746.4</v>
      </c>
      <c r="N69" s="40">
        <v>2883774.58</v>
      </c>
      <c r="O69" s="40">
        <v>3177885.74</v>
      </c>
      <c r="P69" s="40">
        <v>4315378</v>
      </c>
      <c r="Q69" s="40">
        <v>4345173</v>
      </c>
      <c r="R69" s="40">
        <v>3967349</v>
      </c>
      <c r="S69" s="40">
        <v>3314017</v>
      </c>
      <c r="T69" s="40">
        <v>3099423</v>
      </c>
      <c r="U69" s="204">
        <v>2874771</v>
      </c>
      <c r="V69" s="204">
        <v>2695334</v>
      </c>
      <c r="W69" s="204">
        <v>2734123</v>
      </c>
      <c r="X69" s="41">
        <v>2985681</v>
      </c>
      <c r="Y69" s="204">
        <v>3909157</v>
      </c>
      <c r="Z69" s="204">
        <v>4650276</v>
      </c>
      <c r="AA69" s="204">
        <v>4084034</v>
      </c>
      <c r="AB69" s="204">
        <v>4402611</v>
      </c>
      <c r="AC69" s="204">
        <v>4139417</v>
      </c>
      <c r="AD69" s="204">
        <v>4013871</v>
      </c>
      <c r="AE69" s="204">
        <v>3218766</v>
      </c>
      <c r="AF69" s="204">
        <v>2931082</v>
      </c>
      <c r="AG69" s="204">
        <v>2696095</v>
      </c>
      <c r="AH69" s="204">
        <v>2548910</v>
      </c>
      <c r="AI69" s="204">
        <v>2792777</v>
      </c>
      <c r="AJ69" s="41">
        <v>3162682</v>
      </c>
      <c r="AK69" s="297">
        <v>5889145</v>
      </c>
      <c r="AL69" s="297">
        <v>5764366</v>
      </c>
      <c r="AM69" s="297">
        <v>5897849</v>
      </c>
      <c r="AN69" s="297">
        <v>4965781</v>
      </c>
      <c r="AO69" s="297">
        <v>4566922</v>
      </c>
      <c r="AP69" s="297">
        <v>4068604</v>
      </c>
      <c r="AQ69" s="63">
        <v>3308004</v>
      </c>
      <c r="AR69" s="297">
        <v>2949239</v>
      </c>
      <c r="AS69" s="297">
        <v>2958157</v>
      </c>
      <c r="AT69" s="297">
        <v>2613860</v>
      </c>
      <c r="AU69" s="297">
        <v>2766492</v>
      </c>
      <c r="AV69" s="314">
        <v>3511740</v>
      </c>
      <c r="AW69" s="297">
        <v>4228890</v>
      </c>
      <c r="AX69" s="297">
        <v>4677261</v>
      </c>
      <c r="AY69" s="297"/>
      <c r="AZ69" s="297"/>
      <c r="BA69" s="297"/>
      <c r="BB69" s="297"/>
      <c r="BC69" s="63"/>
      <c r="BD69" s="297"/>
      <c r="BE69" s="297"/>
      <c r="BF69" s="297"/>
      <c r="BG69" s="297"/>
      <c r="BH69" s="314"/>
      <c r="BI69" s="42">
        <f t="shared" si="184"/>
        <v>-262034.88999999966</v>
      </c>
      <c r="BJ69" s="43">
        <f t="shared" si="184"/>
        <v>596446.81999999983</v>
      </c>
      <c r="BK69" s="43">
        <f t="shared" si="184"/>
        <v>1220179.0099999998</v>
      </c>
      <c r="BL69" s="43">
        <f t="shared" si="184"/>
        <v>1209151.9500000002</v>
      </c>
      <c r="BM69" s="43">
        <f t="shared" si="184"/>
        <v>745855.79999999981</v>
      </c>
      <c r="BN69" s="43">
        <f t="shared" si="184"/>
        <v>948252</v>
      </c>
      <c r="BO69" s="43">
        <f t="shared" si="184"/>
        <v>1239021.29</v>
      </c>
      <c r="BP69" s="43">
        <f t="shared" si="184"/>
        <v>1223546.05</v>
      </c>
      <c r="BQ69" s="43">
        <f t="shared" si="184"/>
        <v>1172037.52</v>
      </c>
      <c r="BR69" s="410">
        <f t="shared" si="184"/>
        <v>949513.85000000009</v>
      </c>
      <c r="BS69" s="433">
        <f t="shared" si="185"/>
        <v>1629410.6</v>
      </c>
      <c r="BT69" s="43">
        <f t="shared" si="185"/>
        <v>1766501.42</v>
      </c>
      <c r="BU69" s="43">
        <f t="shared" si="185"/>
        <v>906148.25999999978</v>
      </c>
      <c r="BV69" s="43">
        <f t="shared" si="185"/>
        <v>87233</v>
      </c>
      <c r="BW69" s="43">
        <f t="shared" si="185"/>
        <v>-205756</v>
      </c>
      <c r="BX69" s="247">
        <f t="shared" si="185"/>
        <v>46522</v>
      </c>
      <c r="BY69" s="247">
        <f t="shared" si="185"/>
        <v>-95251</v>
      </c>
      <c r="BZ69" s="247">
        <f t="shared" si="185"/>
        <v>-168341</v>
      </c>
      <c r="CA69" s="247">
        <f t="shared" si="185"/>
        <v>-178676</v>
      </c>
      <c r="CB69" s="247">
        <f t="shared" si="185"/>
        <v>-146424</v>
      </c>
      <c r="CC69" s="247">
        <f t="shared" si="186"/>
        <v>58654</v>
      </c>
      <c r="CD69" s="390">
        <f t="shared" si="186"/>
        <v>177001</v>
      </c>
      <c r="CE69" s="359">
        <f t="shared" si="186"/>
        <v>1979988</v>
      </c>
      <c r="CF69" s="273">
        <f t="shared" si="186"/>
        <v>1114090</v>
      </c>
      <c r="CG69" s="273">
        <f t="shared" si="186"/>
        <v>1813815</v>
      </c>
      <c r="CH69" s="273">
        <f t="shared" si="186"/>
        <v>563170</v>
      </c>
      <c r="CI69" s="273">
        <f t="shared" si="186"/>
        <v>427505</v>
      </c>
      <c r="CJ69" s="273">
        <f t="shared" si="186"/>
        <v>54733</v>
      </c>
      <c r="CK69" s="273">
        <f t="shared" si="186"/>
        <v>89238</v>
      </c>
      <c r="CL69" s="273">
        <f t="shared" si="186"/>
        <v>18157</v>
      </c>
      <c r="CM69" s="273">
        <f t="shared" si="187"/>
        <v>262062</v>
      </c>
      <c r="CN69" s="273">
        <f t="shared" si="187"/>
        <v>64950</v>
      </c>
      <c r="CO69" s="273">
        <f t="shared" si="187"/>
        <v>-26285</v>
      </c>
      <c r="CP69" s="390">
        <f t="shared" si="187"/>
        <v>349058</v>
      </c>
      <c r="CQ69" s="390">
        <f t="shared" si="187"/>
        <v>-1660255</v>
      </c>
      <c r="CR69" s="390">
        <f t="shared" si="187"/>
        <v>-1087105</v>
      </c>
      <c r="CS69" s="350"/>
      <c r="CT69" s="63">
        <f>IF(ISERROR(GETPIVOTDATA("VALUE",'CRS WK pvt'!$I$2,"DT_FILE",CT$8,"CD_CO",CT$6,"TRIM_CAT",TRIM(B69),"TRIM_LINE",A65))=TRUE,0,GETPIVOTDATA("VALUE",'CRS WK pvt'!$I$2,"DT_FILE",CT$8,"CD_CO",CT$6,"TRIM_CAT",TRIM(B69),"TRIM_LINE",A65))</f>
        <v>4677261</v>
      </c>
    </row>
    <row r="70" spans="1:98" s="37" customFormat="1" x14ac:dyDescent="0.3">
      <c r="A70" s="146"/>
      <c r="B70" s="38" t="s">
        <v>41</v>
      </c>
      <c r="C70" s="39">
        <v>12492678.5</v>
      </c>
      <c r="D70" s="40">
        <v>12603443.9</v>
      </c>
      <c r="E70" s="40">
        <v>13126291.49</v>
      </c>
      <c r="F70" s="40">
        <v>12487371.060000001</v>
      </c>
      <c r="G70" s="40">
        <v>10919763.789999999</v>
      </c>
      <c r="H70" s="40">
        <v>9994870.0299999993</v>
      </c>
      <c r="I70" s="40">
        <v>7147154.9299999997</v>
      </c>
      <c r="J70" s="40">
        <v>5615855.7699999996</v>
      </c>
      <c r="K70" s="40">
        <v>6113008.0300000003</v>
      </c>
      <c r="L70" s="41">
        <v>7906645.6200000001</v>
      </c>
      <c r="M70" s="40">
        <v>8635624.1999999993</v>
      </c>
      <c r="N70" s="40">
        <v>11910724.99</v>
      </c>
      <c r="O70" s="40">
        <v>12747010.109999999</v>
      </c>
      <c r="P70" s="40">
        <v>17355466</v>
      </c>
      <c r="Q70" s="40">
        <v>16424915</v>
      </c>
      <c r="R70" s="40">
        <v>16274864</v>
      </c>
      <c r="S70" s="40">
        <v>13885359</v>
      </c>
      <c r="T70" s="40">
        <v>12926399</v>
      </c>
      <c r="U70" s="204">
        <v>12345362</v>
      </c>
      <c r="V70" s="204">
        <v>11763195</v>
      </c>
      <c r="W70" s="204">
        <v>11915710</v>
      </c>
      <c r="X70" s="41">
        <v>12330759</v>
      </c>
      <c r="Y70" s="204">
        <v>15657756</v>
      </c>
      <c r="Z70" s="204">
        <v>17458415</v>
      </c>
      <c r="AA70" s="204">
        <v>14060771</v>
      </c>
      <c r="AB70" s="204">
        <v>13930379</v>
      </c>
      <c r="AC70" s="204">
        <v>13287821</v>
      </c>
      <c r="AD70" s="204">
        <v>13845777</v>
      </c>
      <c r="AE70" s="204">
        <v>9839217</v>
      </c>
      <c r="AF70" s="204">
        <v>8392938</v>
      </c>
      <c r="AG70" s="204">
        <v>8024750</v>
      </c>
      <c r="AH70" s="204">
        <v>7806602</v>
      </c>
      <c r="AI70" s="204">
        <v>8430124</v>
      </c>
      <c r="AJ70" s="41">
        <v>10403579</v>
      </c>
      <c r="AK70" s="297">
        <v>19999703</v>
      </c>
      <c r="AL70" s="297">
        <v>20242629</v>
      </c>
      <c r="AM70" s="297">
        <v>18773880</v>
      </c>
      <c r="AN70" s="297">
        <v>16517432</v>
      </c>
      <c r="AO70" s="297">
        <v>14955663</v>
      </c>
      <c r="AP70" s="297">
        <v>14429759</v>
      </c>
      <c r="AQ70" s="63">
        <v>11143681</v>
      </c>
      <c r="AR70" s="297">
        <v>10524556</v>
      </c>
      <c r="AS70" s="297">
        <v>10954596</v>
      </c>
      <c r="AT70" s="297">
        <v>8257239</v>
      </c>
      <c r="AU70" s="297">
        <v>9565506</v>
      </c>
      <c r="AV70" s="314">
        <v>13892885</v>
      </c>
      <c r="AW70" s="297">
        <v>14433758</v>
      </c>
      <c r="AX70" s="297">
        <v>14522072</v>
      </c>
      <c r="AY70" s="297"/>
      <c r="AZ70" s="297"/>
      <c r="BA70" s="297"/>
      <c r="BB70" s="297"/>
      <c r="BC70" s="63"/>
      <c r="BD70" s="297"/>
      <c r="BE70" s="297"/>
      <c r="BF70" s="297"/>
      <c r="BG70" s="297"/>
      <c r="BH70" s="314"/>
      <c r="BI70" s="42">
        <f t="shared" si="184"/>
        <v>254331.6099999994</v>
      </c>
      <c r="BJ70" s="43">
        <f t="shared" si="184"/>
        <v>4752022.0999999996</v>
      </c>
      <c r="BK70" s="43">
        <f t="shared" si="184"/>
        <v>3298623.51</v>
      </c>
      <c r="BL70" s="43">
        <f t="shared" si="184"/>
        <v>3787492.9399999995</v>
      </c>
      <c r="BM70" s="43">
        <f t="shared" si="184"/>
        <v>2965595.2100000009</v>
      </c>
      <c r="BN70" s="43">
        <f t="shared" si="184"/>
        <v>2931528.9700000007</v>
      </c>
      <c r="BO70" s="43">
        <f t="shared" si="184"/>
        <v>5198207.07</v>
      </c>
      <c r="BP70" s="43">
        <f t="shared" si="184"/>
        <v>6147339.2300000004</v>
      </c>
      <c r="BQ70" s="43">
        <f t="shared" si="184"/>
        <v>5802701.9699999997</v>
      </c>
      <c r="BR70" s="410">
        <f t="shared" si="184"/>
        <v>4424113.38</v>
      </c>
      <c r="BS70" s="433">
        <f t="shared" si="185"/>
        <v>7022131.8000000007</v>
      </c>
      <c r="BT70" s="43">
        <f t="shared" si="185"/>
        <v>5547690.0099999998</v>
      </c>
      <c r="BU70" s="43">
        <f t="shared" si="185"/>
        <v>1313760.8900000006</v>
      </c>
      <c r="BV70" s="43">
        <f t="shared" si="185"/>
        <v>-3425087</v>
      </c>
      <c r="BW70" s="43">
        <f t="shared" si="185"/>
        <v>-3137094</v>
      </c>
      <c r="BX70" s="247">
        <f t="shared" si="185"/>
        <v>-2429087</v>
      </c>
      <c r="BY70" s="247">
        <f t="shared" si="185"/>
        <v>-4046142</v>
      </c>
      <c r="BZ70" s="247">
        <f t="shared" si="185"/>
        <v>-4533461</v>
      </c>
      <c r="CA70" s="247">
        <f t="shared" si="185"/>
        <v>-4320612</v>
      </c>
      <c r="CB70" s="247">
        <f t="shared" si="185"/>
        <v>-3956593</v>
      </c>
      <c r="CC70" s="247">
        <f t="shared" si="186"/>
        <v>-3485586</v>
      </c>
      <c r="CD70" s="390">
        <f t="shared" si="186"/>
        <v>-1927180</v>
      </c>
      <c r="CE70" s="359">
        <f t="shared" si="186"/>
        <v>4341947</v>
      </c>
      <c r="CF70" s="273">
        <f t="shared" si="186"/>
        <v>2784214</v>
      </c>
      <c r="CG70" s="273">
        <f t="shared" si="186"/>
        <v>4713109</v>
      </c>
      <c r="CH70" s="273">
        <f t="shared" si="186"/>
        <v>2587053</v>
      </c>
      <c r="CI70" s="273">
        <f t="shared" si="186"/>
        <v>1667842</v>
      </c>
      <c r="CJ70" s="273">
        <f t="shared" si="186"/>
        <v>583982</v>
      </c>
      <c r="CK70" s="273">
        <f t="shared" si="186"/>
        <v>1304464</v>
      </c>
      <c r="CL70" s="273">
        <f t="shared" si="186"/>
        <v>2131618</v>
      </c>
      <c r="CM70" s="273">
        <f t="shared" si="187"/>
        <v>2929846</v>
      </c>
      <c r="CN70" s="273">
        <f t="shared" si="187"/>
        <v>450637</v>
      </c>
      <c r="CO70" s="273">
        <f t="shared" si="187"/>
        <v>1135382</v>
      </c>
      <c r="CP70" s="390">
        <f t="shared" si="187"/>
        <v>3489306</v>
      </c>
      <c r="CQ70" s="390">
        <f t="shared" si="187"/>
        <v>-5565945</v>
      </c>
      <c r="CR70" s="390">
        <f t="shared" si="187"/>
        <v>-5720557</v>
      </c>
      <c r="CS70" s="350"/>
      <c r="CT70" s="63">
        <f>IF(ISERROR(GETPIVOTDATA("VALUE",'CRS WK pvt'!$I$2,"DT_FILE",CT$8,"CD_CO",CT$6,"TRIM_CAT",TRIM(B70),"TRIM_LINE",A65))=TRUE,0,GETPIVOTDATA("VALUE",'CRS WK pvt'!$I$2,"DT_FILE",CT$8,"CD_CO",CT$6,"TRIM_CAT",TRIM(B70),"TRIM_LINE",A65))</f>
        <v>14522072</v>
      </c>
    </row>
    <row r="71" spans="1:98" s="130" customFormat="1" ht="15" thickBot="1" x14ac:dyDescent="0.35">
      <c r="A71" s="147"/>
      <c r="B71" s="51" t="s">
        <v>42</v>
      </c>
      <c r="C71" s="126">
        <f t="shared" ref="C71:V71" si="188">SUM(C66:C70)</f>
        <v>123897749.22</v>
      </c>
      <c r="D71" s="127">
        <f t="shared" si="188"/>
        <v>131793055.17</v>
      </c>
      <c r="E71" s="127">
        <f t="shared" si="188"/>
        <v>125530455.87999998</v>
      </c>
      <c r="F71" s="127">
        <f t="shared" si="188"/>
        <v>116048583.16000001</v>
      </c>
      <c r="G71" s="127">
        <f t="shared" si="188"/>
        <v>108425656.79999998</v>
      </c>
      <c r="H71" s="127">
        <f t="shared" si="188"/>
        <v>98214674.090000004</v>
      </c>
      <c r="I71" s="127">
        <f t="shared" si="188"/>
        <v>88181963.780000001</v>
      </c>
      <c r="J71" s="127">
        <f t="shared" si="188"/>
        <v>80631147.640000001</v>
      </c>
      <c r="K71" s="127">
        <f t="shared" si="188"/>
        <v>80041696.88000001</v>
      </c>
      <c r="L71" s="128">
        <f t="shared" si="188"/>
        <v>86550677.230000004</v>
      </c>
      <c r="M71" s="127">
        <f t="shared" si="188"/>
        <v>98387110.360000014</v>
      </c>
      <c r="N71" s="127">
        <f t="shared" si="188"/>
        <v>111153790.83</v>
      </c>
      <c r="O71" s="127">
        <f t="shared" si="188"/>
        <v>121404237.03999998</v>
      </c>
      <c r="P71" s="127">
        <f t="shared" si="188"/>
        <v>133954844</v>
      </c>
      <c r="Q71" s="127">
        <f t="shared" si="188"/>
        <v>136178735</v>
      </c>
      <c r="R71" s="127">
        <f t="shared" si="188"/>
        <v>134336086</v>
      </c>
      <c r="S71" s="127">
        <f t="shared" si="188"/>
        <v>125693021</v>
      </c>
      <c r="T71" s="127">
        <f t="shared" si="188"/>
        <v>120999625</v>
      </c>
      <c r="U71" s="127">
        <f t="shared" si="188"/>
        <v>116683078</v>
      </c>
      <c r="V71" s="127">
        <f t="shared" si="188"/>
        <v>113614519</v>
      </c>
      <c r="W71" s="127">
        <f>SUM(W66+W67+W68+W69+W70)</f>
        <v>113145504</v>
      </c>
      <c r="X71" s="128">
        <f>SUM(X66+X67+X68+X69+X70)</f>
        <v>116560010</v>
      </c>
      <c r="Y71" s="207">
        <v>130291138</v>
      </c>
      <c r="Z71" s="207">
        <v>142479951</v>
      </c>
      <c r="AA71" s="207">
        <v>146787066</v>
      </c>
      <c r="AB71" s="207">
        <v>154933497</v>
      </c>
      <c r="AC71" s="207">
        <v>151796716</v>
      </c>
      <c r="AD71" s="207">
        <v>147435021</v>
      </c>
      <c r="AE71" s="207">
        <v>131124642</v>
      </c>
      <c r="AF71" s="207">
        <v>120842758</v>
      </c>
      <c r="AG71" s="207">
        <v>113335247</v>
      </c>
      <c r="AH71" s="207">
        <v>107014629</v>
      </c>
      <c r="AI71" s="207">
        <v>105095935</v>
      </c>
      <c r="AJ71" s="128">
        <v>108455863</v>
      </c>
      <c r="AK71" s="218">
        <v>136011920</v>
      </c>
      <c r="AL71" s="218">
        <v>146804619</v>
      </c>
      <c r="AM71" s="218">
        <v>158020067</v>
      </c>
      <c r="AN71" s="218">
        <v>163661352</v>
      </c>
      <c r="AO71" s="218">
        <v>155106356</v>
      </c>
      <c r="AP71" s="218">
        <v>147458913</v>
      </c>
      <c r="AQ71" s="35">
        <v>133054543</v>
      </c>
      <c r="AR71" s="218">
        <v>125250890</v>
      </c>
      <c r="AS71" s="218">
        <v>120984672</v>
      </c>
      <c r="AT71" s="218">
        <v>108374369</v>
      </c>
      <c r="AU71" s="218">
        <v>109310183</v>
      </c>
      <c r="AV71" s="317">
        <v>122749650</v>
      </c>
      <c r="AW71" s="218">
        <v>137590453</v>
      </c>
      <c r="AX71" s="218">
        <v>152373796</v>
      </c>
      <c r="AY71" s="218"/>
      <c r="AZ71" s="218"/>
      <c r="BA71" s="218"/>
      <c r="BB71" s="218"/>
      <c r="BC71" s="35"/>
      <c r="BD71" s="218"/>
      <c r="BE71" s="218"/>
      <c r="BF71" s="218"/>
      <c r="BG71" s="218"/>
      <c r="BH71" s="317"/>
      <c r="BI71" s="35">
        <f t="shared" ref="BI71:BM71" si="189">SUM(BI66:BI70)</f>
        <v>-2493512.1800000072</v>
      </c>
      <c r="BJ71" s="129">
        <f t="shared" si="189"/>
        <v>2161788.8300000061</v>
      </c>
      <c r="BK71" s="129">
        <f t="shared" si="189"/>
        <v>10648279.120000003</v>
      </c>
      <c r="BL71" s="129">
        <f t="shared" si="189"/>
        <v>18287502.839999996</v>
      </c>
      <c r="BM71" s="129">
        <f t="shared" si="189"/>
        <v>17267364.200000003</v>
      </c>
      <c r="BN71" s="129">
        <f t="shared" ref="BN71:BV71" si="190">SUM(BN66:BN70)</f>
        <v>22784950.909999996</v>
      </c>
      <c r="BO71" s="129">
        <f t="shared" si="190"/>
        <v>28501114.220000003</v>
      </c>
      <c r="BP71" s="129">
        <f t="shared" si="190"/>
        <v>32983371.360000003</v>
      </c>
      <c r="BQ71" s="129">
        <f t="shared" si="190"/>
        <v>33103807.120000001</v>
      </c>
      <c r="BR71" s="413">
        <f t="shared" si="190"/>
        <v>30009332.769999996</v>
      </c>
      <c r="BS71" s="436">
        <f t="shared" si="190"/>
        <v>31904027.639999997</v>
      </c>
      <c r="BT71" s="129">
        <f t="shared" si="190"/>
        <v>31326160.169999994</v>
      </c>
      <c r="BU71" s="129">
        <f t="shared" si="190"/>
        <v>25382828.960000008</v>
      </c>
      <c r="BV71" s="129">
        <f t="shared" si="190"/>
        <v>20978653</v>
      </c>
      <c r="BW71" s="129">
        <f t="shared" ref="BW71:BX71" si="191">SUM(BW66:BW70)</f>
        <v>15617981</v>
      </c>
      <c r="BX71" s="250">
        <f t="shared" si="191"/>
        <v>13098935</v>
      </c>
      <c r="BY71" s="250">
        <f t="shared" ref="BY71:BZ71" si="192">SUM(BY66:BY70)</f>
        <v>5431621</v>
      </c>
      <c r="BZ71" s="250">
        <f t="shared" si="192"/>
        <v>-156867</v>
      </c>
      <c r="CA71" s="250">
        <f t="shared" ref="CA71:CB71" si="193">SUM(CA66:CA70)</f>
        <v>-3347831</v>
      </c>
      <c r="CB71" s="250">
        <f t="shared" si="193"/>
        <v>-6599890</v>
      </c>
      <c r="CC71" s="250">
        <f t="shared" ref="CC71:CE71" si="194">SUM(CC66:CC70)</f>
        <v>-8049569</v>
      </c>
      <c r="CD71" s="393">
        <f t="shared" si="194"/>
        <v>-8104147</v>
      </c>
      <c r="CE71" s="362">
        <f t="shared" si="194"/>
        <v>5720782</v>
      </c>
      <c r="CF71" s="276">
        <f t="shared" ref="CF71" si="195">SUM(CF66:CF70)</f>
        <v>4324668</v>
      </c>
      <c r="CG71" s="276">
        <f t="shared" ref="CG71" si="196">SUM(CG66:CG70)</f>
        <v>11233001</v>
      </c>
      <c r="CH71" s="276">
        <f t="shared" ref="CH71" si="197">SUM(CH66:CH70)</f>
        <v>8727855</v>
      </c>
      <c r="CI71" s="276">
        <f t="shared" ref="CI71" si="198">SUM(CI66:CI70)</f>
        <v>3309640</v>
      </c>
      <c r="CJ71" s="276">
        <f t="shared" ref="CJ71" si="199">SUM(CJ66:CJ70)</f>
        <v>23892</v>
      </c>
      <c r="CK71" s="276">
        <f t="shared" ref="CK71" si="200">SUM(CK66:CK70)</f>
        <v>1929901</v>
      </c>
      <c r="CL71" s="276">
        <f t="shared" ref="CL71" si="201">SUM(CL66:CL70)</f>
        <v>4408132</v>
      </c>
      <c r="CM71" s="276">
        <f t="shared" ref="CM71" si="202">SUM(CM66:CM70)</f>
        <v>7649425</v>
      </c>
      <c r="CN71" s="276">
        <f t="shared" ref="CN71" si="203">SUM(CN66:CN70)</f>
        <v>1359740</v>
      </c>
      <c r="CO71" s="276">
        <f t="shared" ref="CO71" si="204">SUM(CO66:CO70)</f>
        <v>4214248</v>
      </c>
      <c r="CP71" s="393">
        <f t="shared" ref="CP71" si="205">SUM(CP66:CP70)</f>
        <v>14293787</v>
      </c>
      <c r="CQ71" s="393">
        <f t="shared" ref="CQ71:CR71" si="206">SUM(CQ66:CQ70)</f>
        <v>1578533</v>
      </c>
      <c r="CR71" s="393">
        <f t="shared" si="206"/>
        <v>5569177</v>
      </c>
      <c r="CS71" s="351"/>
      <c r="CT71" s="35">
        <f>SUM(CT66:CT70)</f>
        <v>152373796</v>
      </c>
    </row>
    <row r="72" spans="1:98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9"/>
      <c r="V72" s="199"/>
      <c r="W72" s="199"/>
      <c r="X72" s="76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76"/>
      <c r="AK72" s="292"/>
      <c r="AL72" s="292"/>
      <c r="AM72" s="292"/>
      <c r="AN72" s="292"/>
      <c r="AO72" s="292"/>
      <c r="AP72" s="292"/>
      <c r="AQ72" s="77"/>
      <c r="AR72" s="292"/>
      <c r="AS72" s="292"/>
      <c r="AT72" s="292"/>
      <c r="AU72" s="292"/>
      <c r="AV72" s="309"/>
      <c r="AW72" s="292"/>
      <c r="AX72" s="292"/>
      <c r="AY72" s="292"/>
      <c r="AZ72" s="292"/>
      <c r="BA72" s="292"/>
      <c r="BB72" s="292"/>
      <c r="BC72" s="77"/>
      <c r="BD72" s="292"/>
      <c r="BE72" s="292"/>
      <c r="BF72" s="292"/>
      <c r="BG72" s="292"/>
      <c r="BH72" s="309"/>
      <c r="BI72" s="77"/>
      <c r="BJ72" s="78"/>
      <c r="BK72" s="78"/>
      <c r="BL72" s="78"/>
      <c r="BM72" s="78"/>
      <c r="BN72" s="78"/>
      <c r="BO72" s="78"/>
      <c r="BP72" s="78"/>
      <c r="BQ72" s="78"/>
      <c r="BR72" s="405"/>
      <c r="BS72" s="428"/>
      <c r="BT72" s="78"/>
      <c r="BU72" s="78"/>
      <c r="BV72" s="78"/>
      <c r="BW72" s="78"/>
      <c r="BX72" s="242"/>
      <c r="BY72" s="242"/>
      <c r="BZ72" s="242"/>
      <c r="CA72" s="242"/>
      <c r="CB72" s="242"/>
      <c r="CC72" s="242"/>
      <c r="CD72" s="385"/>
      <c r="CE72" s="354"/>
      <c r="CF72" s="268"/>
      <c r="CG72" s="268"/>
      <c r="CH72" s="268"/>
      <c r="CI72" s="268"/>
      <c r="CJ72" s="268"/>
      <c r="CK72" s="268"/>
      <c r="CL72" s="268"/>
      <c r="CM72" s="268"/>
      <c r="CN72" s="268"/>
      <c r="CO72" s="268"/>
      <c r="CP72" s="385"/>
      <c r="CQ72" s="385"/>
      <c r="CR72" s="385"/>
      <c r="CS72" s="348"/>
      <c r="CT72" s="77"/>
    </row>
    <row r="73" spans="1:98" s="58" customFormat="1" x14ac:dyDescent="0.3">
      <c r="A73" s="146"/>
      <c r="B73" s="59" t="s">
        <v>37</v>
      </c>
      <c r="C73" s="79">
        <v>74075689</v>
      </c>
      <c r="D73" s="80">
        <v>45987191</v>
      </c>
      <c r="E73" s="80">
        <v>28469958</v>
      </c>
      <c r="F73" s="80">
        <v>15264615</v>
      </c>
      <c r="G73" s="80">
        <v>9854112</v>
      </c>
      <c r="H73" s="80">
        <v>8938402</v>
      </c>
      <c r="I73" s="80">
        <v>8911838</v>
      </c>
      <c r="J73" s="80">
        <v>17015871</v>
      </c>
      <c r="K73" s="80">
        <v>32426752</v>
      </c>
      <c r="L73" s="81">
        <v>76063248</v>
      </c>
      <c r="M73" s="80">
        <v>81848923</v>
      </c>
      <c r="N73" s="80">
        <v>72100598</v>
      </c>
      <c r="O73" s="80">
        <v>64978120</v>
      </c>
      <c r="P73" s="80">
        <v>50966775</v>
      </c>
      <c r="Q73" s="80">
        <v>38429598</v>
      </c>
      <c r="R73" s="80">
        <v>16441993</v>
      </c>
      <c r="S73" s="80">
        <v>11566768</v>
      </c>
      <c r="T73" s="80">
        <v>9070145</v>
      </c>
      <c r="U73" s="200">
        <v>10677268</v>
      </c>
      <c r="V73" s="200">
        <v>15791491</v>
      </c>
      <c r="W73" s="200">
        <v>31569412</v>
      </c>
      <c r="X73" s="81">
        <v>62736646</v>
      </c>
      <c r="Y73" s="200">
        <v>77979549</v>
      </c>
      <c r="Z73" s="200">
        <v>84089769</v>
      </c>
      <c r="AA73" s="200">
        <v>79189762</v>
      </c>
      <c r="AB73" s="200">
        <v>47498661</v>
      </c>
      <c r="AC73" s="200">
        <v>25683955</v>
      </c>
      <c r="AD73" s="200">
        <v>16024637</v>
      </c>
      <c r="AE73" s="200">
        <v>10619378</v>
      </c>
      <c r="AF73" s="200">
        <v>9637577</v>
      </c>
      <c r="AG73" s="200">
        <v>9690285</v>
      </c>
      <c r="AH73" s="200">
        <v>12171838</v>
      </c>
      <c r="AI73" s="200">
        <v>29344504</v>
      </c>
      <c r="AJ73" s="81">
        <v>62866426</v>
      </c>
      <c r="AK73" s="293">
        <v>81044525</v>
      </c>
      <c r="AL73" s="293">
        <v>82336363</v>
      </c>
      <c r="AM73" s="293">
        <v>78012934</v>
      </c>
      <c r="AN73" s="293">
        <v>45079409</v>
      </c>
      <c r="AO73" s="293">
        <v>27200483</v>
      </c>
      <c r="AP73" s="293">
        <v>14312242</v>
      </c>
      <c r="AQ73" s="82">
        <v>10052605</v>
      </c>
      <c r="AR73" s="293">
        <v>9018256</v>
      </c>
      <c r="AS73" s="293">
        <v>9580024</v>
      </c>
      <c r="AT73" s="293">
        <v>14369076</v>
      </c>
      <c r="AU73" s="293">
        <v>4569536</v>
      </c>
      <c r="AV73" s="310">
        <v>12472891</v>
      </c>
      <c r="AW73" s="293">
        <v>7158456</v>
      </c>
      <c r="AX73" s="293">
        <v>9998831</v>
      </c>
      <c r="AY73" s="293"/>
      <c r="AZ73" s="293"/>
      <c r="BA73" s="293"/>
      <c r="BB73" s="293"/>
      <c r="BC73" s="82"/>
      <c r="BD73" s="293"/>
      <c r="BE73" s="293"/>
      <c r="BF73" s="293"/>
      <c r="BG73" s="293"/>
      <c r="BH73" s="310"/>
      <c r="BI73" s="82">
        <f t="shared" ref="BI73:BR77" si="207">O73-C73</f>
        <v>-9097569</v>
      </c>
      <c r="BJ73" s="83">
        <f t="shared" si="207"/>
        <v>4979584</v>
      </c>
      <c r="BK73" s="83">
        <f t="shared" si="207"/>
        <v>9959640</v>
      </c>
      <c r="BL73" s="83">
        <f t="shared" si="207"/>
        <v>1177378</v>
      </c>
      <c r="BM73" s="83">
        <f t="shared" si="207"/>
        <v>1712656</v>
      </c>
      <c r="BN73" s="83">
        <f t="shared" si="207"/>
        <v>131743</v>
      </c>
      <c r="BO73" s="83">
        <f t="shared" si="207"/>
        <v>1765430</v>
      </c>
      <c r="BP73" s="83">
        <f t="shared" si="207"/>
        <v>-1224380</v>
      </c>
      <c r="BQ73" s="83">
        <f t="shared" si="207"/>
        <v>-857340</v>
      </c>
      <c r="BR73" s="406">
        <f t="shared" si="207"/>
        <v>-13326602</v>
      </c>
      <c r="BS73" s="429">
        <f t="shared" ref="BS73:CB77" si="208">Y73-M73</f>
        <v>-3869374</v>
      </c>
      <c r="BT73" s="83">
        <f t="shared" si="208"/>
        <v>11989171</v>
      </c>
      <c r="BU73" s="83">
        <f t="shared" si="208"/>
        <v>14211642</v>
      </c>
      <c r="BV73" s="83">
        <f t="shared" si="208"/>
        <v>-3468114</v>
      </c>
      <c r="BW73" s="83">
        <f t="shared" si="208"/>
        <v>-12745643</v>
      </c>
      <c r="BX73" s="243">
        <f t="shared" si="208"/>
        <v>-417356</v>
      </c>
      <c r="BY73" s="243">
        <f t="shared" si="208"/>
        <v>-947390</v>
      </c>
      <c r="BZ73" s="243">
        <f t="shared" si="208"/>
        <v>567432</v>
      </c>
      <c r="CA73" s="243">
        <f t="shared" si="208"/>
        <v>-986983</v>
      </c>
      <c r="CB73" s="243">
        <f t="shared" si="208"/>
        <v>-3619653</v>
      </c>
      <c r="CC73" s="243">
        <f t="shared" ref="CC73:CL77" si="209">AI73-W73</f>
        <v>-2224908</v>
      </c>
      <c r="CD73" s="386">
        <f t="shared" si="209"/>
        <v>129780</v>
      </c>
      <c r="CE73" s="355">
        <f t="shared" si="209"/>
        <v>3064976</v>
      </c>
      <c r="CF73" s="269">
        <f t="shared" si="209"/>
        <v>-1753406</v>
      </c>
      <c r="CG73" s="269">
        <f t="shared" si="209"/>
        <v>-1176828</v>
      </c>
      <c r="CH73" s="269">
        <f t="shared" si="209"/>
        <v>-2419252</v>
      </c>
      <c r="CI73" s="269">
        <f t="shared" si="209"/>
        <v>1516528</v>
      </c>
      <c r="CJ73" s="269">
        <f t="shared" si="209"/>
        <v>-1712395</v>
      </c>
      <c r="CK73" s="269">
        <f t="shared" si="209"/>
        <v>-566773</v>
      </c>
      <c r="CL73" s="269">
        <f t="shared" si="209"/>
        <v>-619321</v>
      </c>
      <c r="CM73" s="269">
        <f t="shared" ref="CM73:CR77" si="210">AS73-AG73</f>
        <v>-110261</v>
      </c>
      <c r="CN73" s="269">
        <f t="shared" si="210"/>
        <v>2197238</v>
      </c>
      <c r="CO73" s="269">
        <f t="shared" si="210"/>
        <v>-24774968</v>
      </c>
      <c r="CP73" s="386">
        <f t="shared" si="210"/>
        <v>-50393535</v>
      </c>
      <c r="CQ73" s="386">
        <f t="shared" si="210"/>
        <v>-73886069</v>
      </c>
      <c r="CR73" s="386">
        <f t="shared" si="210"/>
        <v>-72337532</v>
      </c>
      <c r="CS73" s="348"/>
      <c r="CT73" s="82">
        <f>IF(ISERROR(GETPIVOTDATA("VALUE",'CRS WK pvt'!$I$2,"DT_FILE",CT$8,"CD_CO",CT$6,"TRIM_CAT",TRIM(B73),"TRIM_LINE",A72))=TRUE,0,GETPIVOTDATA("VALUE",'CRS WK pvt'!$I$2,"DT_FILE",CT$8,"CD_CO",CT$6,"TRIM_CAT",TRIM(B73),"TRIM_LINE",A72))</f>
        <v>9998831</v>
      </c>
    </row>
    <row r="74" spans="1:98" s="58" customFormat="1" x14ac:dyDescent="0.3">
      <c r="A74" s="146"/>
      <c r="B74" s="59" t="s">
        <v>38</v>
      </c>
      <c r="C74" s="79">
        <v>7161361</v>
      </c>
      <c r="D74" s="80">
        <v>4905365</v>
      </c>
      <c r="E74" s="80">
        <v>3295956</v>
      </c>
      <c r="F74" s="80">
        <v>1628824</v>
      </c>
      <c r="G74" s="80">
        <v>988713</v>
      </c>
      <c r="H74" s="80">
        <v>874139</v>
      </c>
      <c r="I74" s="80">
        <v>805788</v>
      </c>
      <c r="J74" s="80">
        <v>1535595</v>
      </c>
      <c r="K74" s="80">
        <v>2715809</v>
      </c>
      <c r="L74" s="81">
        <v>6390883</v>
      </c>
      <c r="M74" s="80">
        <v>6792958</v>
      </c>
      <c r="N74" s="80">
        <v>6276093</v>
      </c>
      <c r="O74" s="80">
        <v>5773197</v>
      </c>
      <c r="P74" s="80">
        <v>4800464</v>
      </c>
      <c r="Q74" s="80">
        <v>3379222</v>
      </c>
      <c r="R74" s="80">
        <v>1718457</v>
      </c>
      <c r="S74" s="80">
        <v>1303197</v>
      </c>
      <c r="T74" s="80">
        <v>862691</v>
      </c>
      <c r="U74" s="200">
        <v>977332</v>
      </c>
      <c r="V74" s="200">
        <v>1433269</v>
      </c>
      <c r="W74" s="200">
        <v>2935831</v>
      </c>
      <c r="X74" s="81">
        <v>5671729</v>
      </c>
      <c r="Y74" s="200">
        <v>7953104</v>
      </c>
      <c r="Z74" s="200">
        <v>8017500</v>
      </c>
      <c r="AA74" s="200">
        <v>8012148</v>
      </c>
      <c r="AB74" s="200">
        <v>5721792</v>
      </c>
      <c r="AC74" s="200">
        <v>3050400</v>
      </c>
      <c r="AD74" s="200">
        <v>2234832</v>
      </c>
      <c r="AE74" s="200">
        <v>1733007</v>
      </c>
      <c r="AF74" s="200">
        <v>1111020</v>
      </c>
      <c r="AG74" s="200">
        <v>1034691</v>
      </c>
      <c r="AH74" s="200">
        <v>1321634</v>
      </c>
      <c r="AI74" s="200">
        <v>3001666</v>
      </c>
      <c r="AJ74" s="81">
        <v>6675770</v>
      </c>
      <c r="AK74" s="293">
        <v>8250960</v>
      </c>
      <c r="AL74" s="293">
        <v>8890289</v>
      </c>
      <c r="AM74" s="293">
        <v>8867364</v>
      </c>
      <c r="AN74" s="293">
        <v>5815939</v>
      </c>
      <c r="AO74" s="293">
        <v>3936998</v>
      </c>
      <c r="AP74" s="293">
        <v>2309749</v>
      </c>
      <c r="AQ74" s="82">
        <v>1545486</v>
      </c>
      <c r="AR74" s="293">
        <v>1138152</v>
      </c>
      <c r="AS74" s="293">
        <v>1088832</v>
      </c>
      <c r="AT74" s="293">
        <v>1687719</v>
      </c>
      <c r="AU74" s="293">
        <v>408882</v>
      </c>
      <c r="AV74" s="310">
        <v>1543359</v>
      </c>
      <c r="AW74" s="293">
        <v>887401</v>
      </c>
      <c r="AX74" s="293">
        <v>1388452</v>
      </c>
      <c r="AY74" s="293"/>
      <c r="AZ74" s="293"/>
      <c r="BA74" s="293"/>
      <c r="BB74" s="293"/>
      <c r="BC74" s="82"/>
      <c r="BD74" s="293"/>
      <c r="BE74" s="293"/>
      <c r="BF74" s="293"/>
      <c r="BG74" s="293"/>
      <c r="BH74" s="310"/>
      <c r="BI74" s="82">
        <f t="shared" si="207"/>
        <v>-1388164</v>
      </c>
      <c r="BJ74" s="83">
        <f t="shared" si="207"/>
        <v>-104901</v>
      </c>
      <c r="BK74" s="83">
        <f t="shared" si="207"/>
        <v>83266</v>
      </c>
      <c r="BL74" s="83">
        <f t="shared" si="207"/>
        <v>89633</v>
      </c>
      <c r="BM74" s="83">
        <f t="shared" si="207"/>
        <v>314484</v>
      </c>
      <c r="BN74" s="83">
        <f t="shared" si="207"/>
        <v>-11448</v>
      </c>
      <c r="BO74" s="83">
        <f t="shared" si="207"/>
        <v>171544</v>
      </c>
      <c r="BP74" s="83">
        <f t="shared" si="207"/>
        <v>-102326</v>
      </c>
      <c r="BQ74" s="83">
        <f t="shared" si="207"/>
        <v>220022</v>
      </c>
      <c r="BR74" s="406">
        <f t="shared" si="207"/>
        <v>-719154</v>
      </c>
      <c r="BS74" s="429">
        <f t="shared" si="208"/>
        <v>1160146</v>
      </c>
      <c r="BT74" s="83">
        <f t="shared" si="208"/>
        <v>1741407</v>
      </c>
      <c r="BU74" s="83">
        <f t="shared" si="208"/>
        <v>2238951</v>
      </c>
      <c r="BV74" s="83">
        <f t="shared" si="208"/>
        <v>921328</v>
      </c>
      <c r="BW74" s="83">
        <f t="shared" si="208"/>
        <v>-328822</v>
      </c>
      <c r="BX74" s="243">
        <f t="shared" si="208"/>
        <v>516375</v>
      </c>
      <c r="BY74" s="243">
        <f t="shared" si="208"/>
        <v>429810</v>
      </c>
      <c r="BZ74" s="243">
        <f t="shared" si="208"/>
        <v>248329</v>
      </c>
      <c r="CA74" s="243">
        <f t="shared" si="208"/>
        <v>57359</v>
      </c>
      <c r="CB74" s="243">
        <f t="shared" si="208"/>
        <v>-111635</v>
      </c>
      <c r="CC74" s="243">
        <f t="shared" si="209"/>
        <v>65835</v>
      </c>
      <c r="CD74" s="386">
        <f t="shared" si="209"/>
        <v>1004041</v>
      </c>
      <c r="CE74" s="355">
        <f t="shared" si="209"/>
        <v>297856</v>
      </c>
      <c r="CF74" s="269">
        <f t="shared" si="209"/>
        <v>872789</v>
      </c>
      <c r="CG74" s="269">
        <f t="shared" si="209"/>
        <v>855216</v>
      </c>
      <c r="CH74" s="269">
        <f t="shared" si="209"/>
        <v>94147</v>
      </c>
      <c r="CI74" s="269">
        <f t="shared" si="209"/>
        <v>886598</v>
      </c>
      <c r="CJ74" s="269">
        <f t="shared" si="209"/>
        <v>74917</v>
      </c>
      <c r="CK74" s="269">
        <f t="shared" si="209"/>
        <v>-187521</v>
      </c>
      <c r="CL74" s="269">
        <f t="shared" si="209"/>
        <v>27132</v>
      </c>
      <c r="CM74" s="269">
        <f t="shared" si="210"/>
        <v>54141</v>
      </c>
      <c r="CN74" s="269">
        <f t="shared" si="210"/>
        <v>366085</v>
      </c>
      <c r="CO74" s="269">
        <f t="shared" si="210"/>
        <v>-2592784</v>
      </c>
      <c r="CP74" s="386">
        <f t="shared" si="210"/>
        <v>-5132411</v>
      </c>
      <c r="CQ74" s="386">
        <f t="shared" si="210"/>
        <v>-7363559</v>
      </c>
      <c r="CR74" s="386">
        <f t="shared" si="210"/>
        <v>-7501837</v>
      </c>
      <c r="CS74" s="348"/>
      <c r="CT74" s="82">
        <f>IF(ISERROR(GETPIVOTDATA("VALUE",'CRS WK pvt'!$I$2,"DT_FILE",CT$8,"CD_CO",CT$6,"TRIM_CAT",TRIM(B74),"TRIM_LINE",A72))=TRUE,0,GETPIVOTDATA("VALUE",'CRS WK pvt'!$I$2,"DT_FILE",CT$8,"CD_CO",CT$6,"TRIM_CAT",TRIM(B74),"TRIM_LINE",A72))</f>
        <v>1388452</v>
      </c>
    </row>
    <row r="75" spans="1:98" s="58" customFormat="1" x14ac:dyDescent="0.3">
      <c r="A75" s="146"/>
      <c r="B75" s="59" t="s">
        <v>39</v>
      </c>
      <c r="C75" s="79">
        <v>10575854</v>
      </c>
      <c r="D75" s="80">
        <v>6917941</v>
      </c>
      <c r="E75" s="80">
        <v>4315718</v>
      </c>
      <c r="F75" s="80">
        <v>2666421</v>
      </c>
      <c r="G75" s="80">
        <v>1792459</v>
      </c>
      <c r="H75" s="80">
        <v>1744469</v>
      </c>
      <c r="I75" s="80">
        <v>1687122</v>
      </c>
      <c r="J75" s="80">
        <v>2656008</v>
      </c>
      <c r="K75" s="80">
        <v>4349593</v>
      </c>
      <c r="L75" s="81">
        <v>10229619</v>
      </c>
      <c r="M75" s="80">
        <v>11280645</v>
      </c>
      <c r="N75" s="80">
        <v>9632991</v>
      </c>
      <c r="O75" s="80">
        <v>8777451</v>
      </c>
      <c r="P75" s="80">
        <v>6042737</v>
      </c>
      <c r="Q75" s="80">
        <v>4307770</v>
      </c>
      <c r="R75" s="80">
        <v>2104362</v>
      </c>
      <c r="S75" s="80">
        <v>1666795</v>
      </c>
      <c r="T75" s="80">
        <v>1468143</v>
      </c>
      <c r="U75" s="200">
        <v>1691736</v>
      </c>
      <c r="V75" s="200">
        <v>2418413</v>
      </c>
      <c r="W75" s="200">
        <v>4146549</v>
      </c>
      <c r="X75" s="81">
        <v>8687772</v>
      </c>
      <c r="Y75" s="200">
        <v>10489579</v>
      </c>
      <c r="Z75" s="200">
        <v>10984398</v>
      </c>
      <c r="AA75" s="200">
        <v>11198654</v>
      </c>
      <c r="AB75" s="200">
        <v>6480446</v>
      </c>
      <c r="AC75" s="200">
        <v>3637967</v>
      </c>
      <c r="AD75" s="200">
        <v>2534609</v>
      </c>
      <c r="AE75" s="200">
        <v>1731750</v>
      </c>
      <c r="AF75" s="200">
        <v>1675014</v>
      </c>
      <c r="AG75" s="200">
        <v>1751465</v>
      </c>
      <c r="AH75" s="200">
        <v>2047478</v>
      </c>
      <c r="AI75" s="200">
        <v>4106865</v>
      </c>
      <c r="AJ75" s="81">
        <v>8299088</v>
      </c>
      <c r="AK75" s="293">
        <v>11077056</v>
      </c>
      <c r="AL75" s="293">
        <v>11546034</v>
      </c>
      <c r="AM75" s="293">
        <v>10740187</v>
      </c>
      <c r="AN75" s="293">
        <v>6317159</v>
      </c>
      <c r="AO75" s="293">
        <v>3792835</v>
      </c>
      <c r="AP75" s="293">
        <v>2377846</v>
      </c>
      <c r="AQ75" s="82">
        <v>1730419</v>
      </c>
      <c r="AR75" s="293">
        <v>1720553</v>
      </c>
      <c r="AS75" s="293">
        <v>1764687</v>
      </c>
      <c r="AT75" s="293">
        <v>2252628</v>
      </c>
      <c r="AU75" s="293">
        <v>548119</v>
      </c>
      <c r="AV75" s="310">
        <v>1792472</v>
      </c>
      <c r="AW75" s="293">
        <v>1582067</v>
      </c>
      <c r="AX75" s="293">
        <v>1539446</v>
      </c>
      <c r="AY75" s="293"/>
      <c r="AZ75" s="293"/>
      <c r="BA75" s="293"/>
      <c r="BB75" s="293"/>
      <c r="BC75" s="82"/>
      <c r="BD75" s="293"/>
      <c r="BE75" s="293"/>
      <c r="BF75" s="293"/>
      <c r="BG75" s="293"/>
      <c r="BH75" s="310"/>
      <c r="BI75" s="82">
        <f t="shared" si="207"/>
        <v>-1798403</v>
      </c>
      <c r="BJ75" s="83">
        <f t="shared" si="207"/>
        <v>-875204</v>
      </c>
      <c r="BK75" s="83">
        <f t="shared" si="207"/>
        <v>-7948</v>
      </c>
      <c r="BL75" s="83">
        <f t="shared" si="207"/>
        <v>-562059</v>
      </c>
      <c r="BM75" s="83">
        <f t="shared" si="207"/>
        <v>-125664</v>
      </c>
      <c r="BN75" s="83">
        <f t="shared" si="207"/>
        <v>-276326</v>
      </c>
      <c r="BO75" s="83">
        <f t="shared" si="207"/>
        <v>4614</v>
      </c>
      <c r="BP75" s="83">
        <f t="shared" si="207"/>
        <v>-237595</v>
      </c>
      <c r="BQ75" s="83">
        <f t="shared" si="207"/>
        <v>-203044</v>
      </c>
      <c r="BR75" s="406">
        <f t="shared" si="207"/>
        <v>-1541847</v>
      </c>
      <c r="BS75" s="429">
        <f t="shared" si="208"/>
        <v>-791066</v>
      </c>
      <c r="BT75" s="83">
        <f t="shared" si="208"/>
        <v>1351407</v>
      </c>
      <c r="BU75" s="83">
        <f t="shared" si="208"/>
        <v>2421203</v>
      </c>
      <c r="BV75" s="83">
        <f t="shared" si="208"/>
        <v>437709</v>
      </c>
      <c r="BW75" s="83">
        <f t="shared" si="208"/>
        <v>-669803</v>
      </c>
      <c r="BX75" s="243">
        <f t="shared" si="208"/>
        <v>430247</v>
      </c>
      <c r="BY75" s="243">
        <f t="shared" si="208"/>
        <v>64955</v>
      </c>
      <c r="BZ75" s="243">
        <f t="shared" si="208"/>
        <v>206871</v>
      </c>
      <c r="CA75" s="243">
        <f t="shared" si="208"/>
        <v>59729</v>
      </c>
      <c r="CB75" s="243">
        <f t="shared" si="208"/>
        <v>-370935</v>
      </c>
      <c r="CC75" s="243">
        <f t="shared" si="209"/>
        <v>-39684</v>
      </c>
      <c r="CD75" s="386">
        <f t="shared" si="209"/>
        <v>-388684</v>
      </c>
      <c r="CE75" s="355">
        <f t="shared" si="209"/>
        <v>587477</v>
      </c>
      <c r="CF75" s="269">
        <f t="shared" si="209"/>
        <v>561636</v>
      </c>
      <c r="CG75" s="269">
        <f t="shared" si="209"/>
        <v>-458467</v>
      </c>
      <c r="CH75" s="269">
        <f t="shared" si="209"/>
        <v>-163287</v>
      </c>
      <c r="CI75" s="269">
        <f t="shared" si="209"/>
        <v>154868</v>
      </c>
      <c r="CJ75" s="269">
        <f t="shared" si="209"/>
        <v>-156763</v>
      </c>
      <c r="CK75" s="269">
        <f t="shared" si="209"/>
        <v>-1331</v>
      </c>
      <c r="CL75" s="269">
        <f t="shared" si="209"/>
        <v>45539</v>
      </c>
      <c r="CM75" s="269">
        <f t="shared" si="210"/>
        <v>13222</v>
      </c>
      <c r="CN75" s="269">
        <f t="shared" si="210"/>
        <v>205150</v>
      </c>
      <c r="CO75" s="269">
        <f t="shared" si="210"/>
        <v>-3558746</v>
      </c>
      <c r="CP75" s="386">
        <f t="shared" si="210"/>
        <v>-6506616</v>
      </c>
      <c r="CQ75" s="386">
        <f t="shared" si="210"/>
        <v>-9494989</v>
      </c>
      <c r="CR75" s="386">
        <f t="shared" si="210"/>
        <v>-10006588</v>
      </c>
      <c r="CS75" s="348"/>
      <c r="CT75" s="82">
        <f>IF(ISERROR(GETPIVOTDATA("VALUE",'CRS WK pvt'!$I$2,"DT_FILE",CT$8,"CD_CO",CT$6,"TRIM_CAT",TRIM(B75),"TRIM_LINE",A72))=TRUE,0,GETPIVOTDATA("VALUE",'CRS WK pvt'!$I$2,"DT_FILE",CT$8,"CD_CO",CT$6,"TRIM_CAT",TRIM(B75),"TRIM_LINE",A72))</f>
        <v>1539446</v>
      </c>
    </row>
    <row r="76" spans="1:98" s="58" customFormat="1" x14ac:dyDescent="0.3">
      <c r="A76" s="146"/>
      <c r="B76" s="59" t="s">
        <v>40</v>
      </c>
      <c r="C76" s="79">
        <v>12900441</v>
      </c>
      <c r="D76" s="80">
        <v>9159770</v>
      </c>
      <c r="E76" s="80">
        <v>6397631</v>
      </c>
      <c r="F76" s="80">
        <v>3879192</v>
      </c>
      <c r="G76" s="80">
        <v>3133441</v>
      </c>
      <c r="H76" s="80">
        <v>2810245</v>
      </c>
      <c r="I76" s="80">
        <v>2647356</v>
      </c>
      <c r="J76" s="80">
        <v>4059182</v>
      </c>
      <c r="K76" s="80">
        <v>6093492</v>
      </c>
      <c r="L76" s="81">
        <v>11915115</v>
      </c>
      <c r="M76" s="80">
        <v>12978049</v>
      </c>
      <c r="N76" s="80">
        <v>11191487</v>
      </c>
      <c r="O76" s="80">
        <v>10610158</v>
      </c>
      <c r="P76" s="80">
        <v>7641494</v>
      </c>
      <c r="Q76" s="80">
        <v>6057044</v>
      </c>
      <c r="R76" s="80">
        <v>3262520</v>
      </c>
      <c r="S76" s="80">
        <v>2589577</v>
      </c>
      <c r="T76" s="80">
        <v>2356248</v>
      </c>
      <c r="U76" s="200">
        <v>2560182</v>
      </c>
      <c r="V76" s="200">
        <v>3639768</v>
      </c>
      <c r="W76" s="200">
        <v>5204625</v>
      </c>
      <c r="X76" s="81">
        <v>10364189</v>
      </c>
      <c r="Y76" s="200">
        <v>12379242</v>
      </c>
      <c r="Z76" s="200">
        <v>12968007</v>
      </c>
      <c r="AA76" s="200">
        <v>13176744</v>
      </c>
      <c r="AB76" s="200">
        <v>8267862</v>
      </c>
      <c r="AC76" s="200">
        <v>5104222</v>
      </c>
      <c r="AD76" s="200">
        <v>3511263</v>
      </c>
      <c r="AE76" s="200">
        <v>2659317</v>
      </c>
      <c r="AF76" s="200">
        <v>2836807</v>
      </c>
      <c r="AG76" s="200">
        <v>2597341</v>
      </c>
      <c r="AH76" s="200">
        <v>3163992</v>
      </c>
      <c r="AI76" s="200">
        <v>5313118</v>
      </c>
      <c r="AJ76" s="81">
        <v>9858813</v>
      </c>
      <c r="AK76" s="293">
        <v>12387092</v>
      </c>
      <c r="AL76" s="293">
        <v>13077341</v>
      </c>
      <c r="AM76" s="293">
        <v>12471542</v>
      </c>
      <c r="AN76" s="293">
        <v>8032768</v>
      </c>
      <c r="AO76" s="293">
        <v>5480934</v>
      </c>
      <c r="AP76" s="293">
        <v>3650895</v>
      </c>
      <c r="AQ76" s="82">
        <v>2731457</v>
      </c>
      <c r="AR76" s="293">
        <v>2511787</v>
      </c>
      <c r="AS76" s="293">
        <v>2656071</v>
      </c>
      <c r="AT76" s="293">
        <v>3386534</v>
      </c>
      <c r="AU76" s="293">
        <v>703180</v>
      </c>
      <c r="AV76" s="310">
        <v>2314266</v>
      </c>
      <c r="AW76" s="293">
        <v>2065614</v>
      </c>
      <c r="AX76" s="293">
        <v>1993829</v>
      </c>
      <c r="AY76" s="293"/>
      <c r="AZ76" s="293"/>
      <c r="BA76" s="293"/>
      <c r="BB76" s="293"/>
      <c r="BC76" s="82"/>
      <c r="BD76" s="293"/>
      <c r="BE76" s="293"/>
      <c r="BF76" s="293"/>
      <c r="BG76" s="293"/>
      <c r="BH76" s="310"/>
      <c r="BI76" s="82">
        <f t="shared" si="207"/>
        <v>-2290283</v>
      </c>
      <c r="BJ76" s="83">
        <f t="shared" si="207"/>
        <v>-1518276</v>
      </c>
      <c r="BK76" s="83">
        <f t="shared" si="207"/>
        <v>-340587</v>
      </c>
      <c r="BL76" s="83">
        <f t="shared" si="207"/>
        <v>-616672</v>
      </c>
      <c r="BM76" s="83">
        <f t="shared" si="207"/>
        <v>-543864</v>
      </c>
      <c r="BN76" s="83">
        <f t="shared" si="207"/>
        <v>-453997</v>
      </c>
      <c r="BO76" s="83">
        <f t="shared" si="207"/>
        <v>-87174</v>
      </c>
      <c r="BP76" s="83">
        <f t="shared" si="207"/>
        <v>-419414</v>
      </c>
      <c r="BQ76" s="83">
        <f t="shared" si="207"/>
        <v>-888867</v>
      </c>
      <c r="BR76" s="406">
        <f t="shared" si="207"/>
        <v>-1550926</v>
      </c>
      <c r="BS76" s="429">
        <f t="shared" si="208"/>
        <v>-598807</v>
      </c>
      <c r="BT76" s="83">
        <f t="shared" si="208"/>
        <v>1776520</v>
      </c>
      <c r="BU76" s="83">
        <f t="shared" si="208"/>
        <v>2566586</v>
      </c>
      <c r="BV76" s="83">
        <f t="shared" si="208"/>
        <v>626368</v>
      </c>
      <c r="BW76" s="83">
        <f t="shared" si="208"/>
        <v>-952822</v>
      </c>
      <c r="BX76" s="243">
        <f t="shared" si="208"/>
        <v>248743</v>
      </c>
      <c r="BY76" s="243">
        <f t="shared" si="208"/>
        <v>69740</v>
      </c>
      <c r="BZ76" s="243">
        <f t="shared" si="208"/>
        <v>480559</v>
      </c>
      <c r="CA76" s="243">
        <f t="shared" si="208"/>
        <v>37159</v>
      </c>
      <c r="CB76" s="243">
        <f t="shared" si="208"/>
        <v>-475776</v>
      </c>
      <c r="CC76" s="243">
        <f t="shared" si="209"/>
        <v>108493</v>
      </c>
      <c r="CD76" s="386">
        <f t="shared" si="209"/>
        <v>-505376</v>
      </c>
      <c r="CE76" s="355">
        <f t="shared" si="209"/>
        <v>7850</v>
      </c>
      <c r="CF76" s="269">
        <f t="shared" si="209"/>
        <v>109334</v>
      </c>
      <c r="CG76" s="269">
        <f t="shared" si="209"/>
        <v>-705202</v>
      </c>
      <c r="CH76" s="269">
        <f t="shared" si="209"/>
        <v>-235094</v>
      </c>
      <c r="CI76" s="269">
        <f t="shared" si="209"/>
        <v>376712</v>
      </c>
      <c r="CJ76" s="269">
        <f t="shared" si="209"/>
        <v>139632</v>
      </c>
      <c r="CK76" s="269">
        <f t="shared" si="209"/>
        <v>72140</v>
      </c>
      <c r="CL76" s="269">
        <f t="shared" si="209"/>
        <v>-325020</v>
      </c>
      <c r="CM76" s="269">
        <f t="shared" si="210"/>
        <v>58730</v>
      </c>
      <c r="CN76" s="269">
        <f t="shared" si="210"/>
        <v>222542</v>
      </c>
      <c r="CO76" s="269">
        <f t="shared" si="210"/>
        <v>-4609938</v>
      </c>
      <c r="CP76" s="386">
        <f t="shared" si="210"/>
        <v>-7544547</v>
      </c>
      <c r="CQ76" s="386">
        <f t="shared" si="210"/>
        <v>-10321478</v>
      </c>
      <c r="CR76" s="386">
        <f t="shared" si="210"/>
        <v>-11083512</v>
      </c>
      <c r="CS76" s="348"/>
      <c r="CT76" s="82">
        <f>IF(ISERROR(GETPIVOTDATA("VALUE",'CRS WK pvt'!$I$2,"DT_FILE",CT$8,"CD_CO",CT$6,"TRIM_CAT",TRIM(B76),"TRIM_LINE",A72))=TRUE,0,GETPIVOTDATA("VALUE",'CRS WK pvt'!$I$2,"DT_FILE",CT$8,"CD_CO",CT$6,"TRIM_CAT",TRIM(B76),"TRIM_LINE",A72))</f>
        <v>1993829</v>
      </c>
    </row>
    <row r="77" spans="1:98" s="58" customFormat="1" x14ac:dyDescent="0.3">
      <c r="A77" s="146"/>
      <c r="B77" s="59" t="s">
        <v>41</v>
      </c>
      <c r="C77" s="79">
        <v>58638153</v>
      </c>
      <c r="D77" s="80">
        <v>57681296</v>
      </c>
      <c r="E77" s="80">
        <v>38428848</v>
      </c>
      <c r="F77" s="80">
        <v>26561434</v>
      </c>
      <c r="G77" s="80">
        <v>19534066</v>
      </c>
      <c r="H77" s="80">
        <v>23131186</v>
      </c>
      <c r="I77" s="80">
        <v>24591394</v>
      </c>
      <c r="J77" s="80">
        <v>25344589</v>
      </c>
      <c r="K77" s="80">
        <v>30455880</v>
      </c>
      <c r="L77" s="81">
        <v>53201823</v>
      </c>
      <c r="M77" s="80">
        <v>58996621</v>
      </c>
      <c r="N77" s="80">
        <v>53890796</v>
      </c>
      <c r="O77" s="80">
        <v>52846950</v>
      </c>
      <c r="P77" s="80">
        <v>45093412</v>
      </c>
      <c r="Q77" s="80">
        <v>33886672</v>
      </c>
      <c r="R77" s="80">
        <v>23152560</v>
      </c>
      <c r="S77" s="80">
        <v>18432487</v>
      </c>
      <c r="T77" s="80">
        <v>21601496</v>
      </c>
      <c r="U77" s="200">
        <v>17860959</v>
      </c>
      <c r="V77" s="200">
        <v>21145596</v>
      </c>
      <c r="W77" s="200">
        <v>29041196</v>
      </c>
      <c r="X77" s="81">
        <v>43538154</v>
      </c>
      <c r="Y77" s="200">
        <v>59432317</v>
      </c>
      <c r="Z77" s="200">
        <v>62220984</v>
      </c>
      <c r="AA77" s="200">
        <v>57296660</v>
      </c>
      <c r="AB77" s="200">
        <v>43638870</v>
      </c>
      <c r="AC77" s="200">
        <v>32677296</v>
      </c>
      <c r="AD77" s="200">
        <v>58715053</v>
      </c>
      <c r="AE77" s="200">
        <v>17630559</v>
      </c>
      <c r="AF77" s="200">
        <v>26115137</v>
      </c>
      <c r="AG77" s="200">
        <v>19553943</v>
      </c>
      <c r="AH77" s="200">
        <v>48863364</v>
      </c>
      <c r="AI77" s="200">
        <v>29092867</v>
      </c>
      <c r="AJ77" s="81">
        <v>45821014</v>
      </c>
      <c r="AK77" s="293">
        <v>55669769</v>
      </c>
      <c r="AL77" s="293">
        <v>58441791</v>
      </c>
      <c r="AM77" s="293">
        <v>55037149</v>
      </c>
      <c r="AN77" s="293">
        <v>42185148</v>
      </c>
      <c r="AO77" s="293">
        <v>31492172</v>
      </c>
      <c r="AP77" s="293">
        <v>23342266</v>
      </c>
      <c r="AQ77" s="82">
        <v>18708091</v>
      </c>
      <c r="AR77" s="293">
        <v>16317992</v>
      </c>
      <c r="AS77" s="293">
        <v>17806103</v>
      </c>
      <c r="AT77" s="293">
        <v>19963577</v>
      </c>
      <c r="AU77" s="293">
        <v>8109170</v>
      </c>
      <c r="AV77" s="310">
        <v>12456021</v>
      </c>
      <c r="AW77" s="293">
        <v>14806241</v>
      </c>
      <c r="AX77" s="293">
        <v>11468955</v>
      </c>
      <c r="AY77" s="293"/>
      <c r="AZ77" s="293"/>
      <c r="BA77" s="293"/>
      <c r="BB77" s="293"/>
      <c r="BC77" s="82"/>
      <c r="BD77" s="293"/>
      <c r="BE77" s="293"/>
      <c r="BF77" s="293"/>
      <c r="BG77" s="293"/>
      <c r="BH77" s="310"/>
      <c r="BI77" s="82">
        <f t="shared" si="207"/>
        <v>-5791203</v>
      </c>
      <c r="BJ77" s="83">
        <f t="shared" si="207"/>
        <v>-12587884</v>
      </c>
      <c r="BK77" s="83">
        <f t="shared" si="207"/>
        <v>-4542176</v>
      </c>
      <c r="BL77" s="83">
        <f t="shared" si="207"/>
        <v>-3408874</v>
      </c>
      <c r="BM77" s="83">
        <f t="shared" si="207"/>
        <v>-1101579</v>
      </c>
      <c r="BN77" s="83">
        <f t="shared" si="207"/>
        <v>-1529690</v>
      </c>
      <c r="BO77" s="83">
        <f t="shared" si="207"/>
        <v>-6730435</v>
      </c>
      <c r="BP77" s="83">
        <f t="shared" si="207"/>
        <v>-4198993</v>
      </c>
      <c r="BQ77" s="83">
        <f t="shared" si="207"/>
        <v>-1414684</v>
      </c>
      <c r="BR77" s="406">
        <f t="shared" si="207"/>
        <v>-9663669</v>
      </c>
      <c r="BS77" s="429">
        <f t="shared" si="208"/>
        <v>435696</v>
      </c>
      <c r="BT77" s="83">
        <f t="shared" si="208"/>
        <v>8330188</v>
      </c>
      <c r="BU77" s="83">
        <f t="shared" si="208"/>
        <v>4449710</v>
      </c>
      <c r="BV77" s="83">
        <f t="shared" si="208"/>
        <v>-1454542</v>
      </c>
      <c r="BW77" s="83">
        <f t="shared" si="208"/>
        <v>-1209376</v>
      </c>
      <c r="BX77" s="243">
        <f t="shared" si="208"/>
        <v>35562493</v>
      </c>
      <c r="BY77" s="243">
        <f t="shared" si="208"/>
        <v>-801928</v>
      </c>
      <c r="BZ77" s="243">
        <f t="shared" si="208"/>
        <v>4513641</v>
      </c>
      <c r="CA77" s="243">
        <f t="shared" si="208"/>
        <v>1692984</v>
      </c>
      <c r="CB77" s="243">
        <f t="shared" si="208"/>
        <v>27717768</v>
      </c>
      <c r="CC77" s="243">
        <f t="shared" si="209"/>
        <v>51671</v>
      </c>
      <c r="CD77" s="386">
        <f t="shared" si="209"/>
        <v>2282860</v>
      </c>
      <c r="CE77" s="355">
        <f t="shared" si="209"/>
        <v>-3762548</v>
      </c>
      <c r="CF77" s="269">
        <f t="shared" si="209"/>
        <v>-3779193</v>
      </c>
      <c r="CG77" s="269">
        <f t="shared" si="209"/>
        <v>-2259511</v>
      </c>
      <c r="CH77" s="269">
        <f t="shared" si="209"/>
        <v>-1453722</v>
      </c>
      <c r="CI77" s="269">
        <f t="shared" si="209"/>
        <v>-1185124</v>
      </c>
      <c r="CJ77" s="269">
        <f t="shared" si="209"/>
        <v>-35372787</v>
      </c>
      <c r="CK77" s="269">
        <f t="shared" si="209"/>
        <v>1077532</v>
      </c>
      <c r="CL77" s="269">
        <f t="shared" si="209"/>
        <v>-9797145</v>
      </c>
      <c r="CM77" s="269">
        <f t="shared" si="210"/>
        <v>-1747840</v>
      </c>
      <c r="CN77" s="269">
        <f t="shared" si="210"/>
        <v>-28899787</v>
      </c>
      <c r="CO77" s="269">
        <f t="shared" si="210"/>
        <v>-20983697</v>
      </c>
      <c r="CP77" s="386">
        <f t="shared" si="210"/>
        <v>-33364993</v>
      </c>
      <c r="CQ77" s="386">
        <f t="shared" si="210"/>
        <v>-40863528</v>
      </c>
      <c r="CR77" s="386">
        <f t="shared" si="210"/>
        <v>-46972836</v>
      </c>
      <c r="CS77" s="348"/>
      <c r="CT77" s="82">
        <f>IF(ISERROR(GETPIVOTDATA("VALUE",'CRS WK pvt'!$I$2,"DT_FILE",CT$8,"CD_CO",CT$6,"TRIM_CAT",TRIM(B77),"TRIM_LINE",A72))=TRUE,0,GETPIVOTDATA("VALUE",'CRS WK pvt'!$I$2,"DT_FILE",CT$8,"CD_CO",CT$6,"TRIM_CAT",TRIM(B77),"TRIM_LINE",A72))</f>
        <v>11468955</v>
      </c>
    </row>
    <row r="78" spans="1:98" s="72" customFormat="1" x14ac:dyDescent="0.3">
      <c r="A78" s="147"/>
      <c r="B78" s="59" t="s">
        <v>42</v>
      </c>
      <c r="C78" s="136">
        <f>SUM(C73:C77)</f>
        <v>163351498</v>
      </c>
      <c r="D78" s="137">
        <f t="shared" ref="D78:AF78" si="211">SUM(D73:D77)</f>
        <v>124651563</v>
      </c>
      <c r="E78" s="137">
        <f t="shared" si="211"/>
        <v>80908111</v>
      </c>
      <c r="F78" s="137">
        <f t="shared" si="211"/>
        <v>50000486</v>
      </c>
      <c r="G78" s="137">
        <f t="shared" si="211"/>
        <v>35302791</v>
      </c>
      <c r="H78" s="137">
        <f t="shared" si="211"/>
        <v>37498441</v>
      </c>
      <c r="I78" s="137">
        <f t="shared" si="211"/>
        <v>38643498</v>
      </c>
      <c r="J78" s="137">
        <f t="shared" si="211"/>
        <v>50611245</v>
      </c>
      <c r="K78" s="137">
        <f t="shared" si="211"/>
        <v>76041526</v>
      </c>
      <c r="L78" s="138">
        <f t="shared" si="211"/>
        <v>157800688</v>
      </c>
      <c r="M78" s="137">
        <f t="shared" si="211"/>
        <v>171897196</v>
      </c>
      <c r="N78" s="137">
        <f t="shared" si="211"/>
        <v>153091965</v>
      </c>
      <c r="O78" s="137">
        <f t="shared" si="211"/>
        <v>142985876</v>
      </c>
      <c r="P78" s="137">
        <f t="shared" si="211"/>
        <v>114544882</v>
      </c>
      <c r="Q78" s="137">
        <f t="shared" si="211"/>
        <v>86060306</v>
      </c>
      <c r="R78" s="137">
        <f t="shared" si="211"/>
        <v>46679892</v>
      </c>
      <c r="S78" s="137">
        <f t="shared" si="211"/>
        <v>35558824</v>
      </c>
      <c r="T78" s="137">
        <f t="shared" si="211"/>
        <v>35358723</v>
      </c>
      <c r="U78" s="137">
        <f t="shared" si="211"/>
        <v>33767477</v>
      </c>
      <c r="V78" s="137">
        <f t="shared" si="211"/>
        <v>44428537</v>
      </c>
      <c r="W78" s="137">
        <f t="shared" si="211"/>
        <v>72897613</v>
      </c>
      <c r="X78" s="138">
        <f t="shared" si="211"/>
        <v>130998490</v>
      </c>
      <c r="Y78" s="137">
        <f t="shared" si="211"/>
        <v>168233791</v>
      </c>
      <c r="Z78" s="137">
        <f t="shared" si="211"/>
        <v>178280658</v>
      </c>
      <c r="AA78" s="137">
        <f t="shared" si="211"/>
        <v>168873968</v>
      </c>
      <c r="AB78" s="137">
        <f t="shared" si="211"/>
        <v>111607631</v>
      </c>
      <c r="AC78" s="137">
        <f t="shared" si="211"/>
        <v>70153840</v>
      </c>
      <c r="AD78" s="137">
        <f t="shared" si="211"/>
        <v>83020394</v>
      </c>
      <c r="AE78" s="137">
        <f t="shared" si="211"/>
        <v>34374011</v>
      </c>
      <c r="AF78" s="137">
        <f t="shared" si="211"/>
        <v>41375555</v>
      </c>
      <c r="AG78" s="201">
        <v>34627725</v>
      </c>
      <c r="AH78" s="201">
        <v>67568306</v>
      </c>
      <c r="AI78" s="201">
        <v>70859020</v>
      </c>
      <c r="AJ78" s="138">
        <v>133521111</v>
      </c>
      <c r="AK78" s="294">
        <v>168429402</v>
      </c>
      <c r="AL78" s="294">
        <v>174291818</v>
      </c>
      <c r="AM78" s="294">
        <v>165129176</v>
      </c>
      <c r="AN78" s="294">
        <v>107430423</v>
      </c>
      <c r="AO78" s="294">
        <v>71903422</v>
      </c>
      <c r="AP78" s="294">
        <v>45992998</v>
      </c>
      <c r="AQ78" s="84">
        <v>34768058</v>
      </c>
      <c r="AR78" s="294">
        <v>30706740</v>
      </c>
      <c r="AS78" s="294">
        <v>32895717</v>
      </c>
      <c r="AT78" s="294">
        <v>41659534</v>
      </c>
      <c r="AU78" s="294">
        <v>14338887</v>
      </c>
      <c r="AV78" s="311">
        <v>30579009</v>
      </c>
      <c r="AW78" s="294">
        <v>26499779</v>
      </c>
      <c r="AX78" s="294">
        <v>26389513</v>
      </c>
      <c r="AY78" s="294"/>
      <c r="AZ78" s="294"/>
      <c r="BA78" s="294"/>
      <c r="BB78" s="294"/>
      <c r="BC78" s="84"/>
      <c r="BD78" s="294"/>
      <c r="BE78" s="294"/>
      <c r="BF78" s="294"/>
      <c r="BG78" s="294"/>
      <c r="BH78" s="311"/>
      <c r="BI78" s="84">
        <f t="shared" ref="BI78:BI85" si="212">SUM(BI73:BI77)</f>
        <v>-20365622</v>
      </c>
      <c r="BJ78" s="139">
        <f t="shared" ref="BJ78:BK78" si="213">SUM(BJ73:BJ77)</f>
        <v>-10106681</v>
      </c>
      <c r="BK78" s="139">
        <f t="shared" si="213"/>
        <v>5152195</v>
      </c>
      <c r="BL78" s="139">
        <f t="shared" ref="BL78:BM78" si="214">SUM(BL73:BL77)</f>
        <v>-3320594</v>
      </c>
      <c r="BM78" s="139">
        <f t="shared" si="214"/>
        <v>256033</v>
      </c>
      <c r="BN78" s="139">
        <f t="shared" ref="BN78:BV78" si="215">SUM(BN73:BN77)</f>
        <v>-2139718</v>
      </c>
      <c r="BO78" s="139">
        <f t="shared" si="215"/>
        <v>-4876021</v>
      </c>
      <c r="BP78" s="139">
        <f t="shared" si="215"/>
        <v>-6182708</v>
      </c>
      <c r="BQ78" s="139">
        <f t="shared" si="215"/>
        <v>-3143913</v>
      </c>
      <c r="BR78" s="407">
        <f t="shared" si="215"/>
        <v>-26802198</v>
      </c>
      <c r="BS78" s="430">
        <f t="shared" si="215"/>
        <v>-3663405</v>
      </c>
      <c r="BT78" s="139">
        <f t="shared" si="215"/>
        <v>25188693</v>
      </c>
      <c r="BU78" s="139">
        <f t="shared" si="215"/>
        <v>25888092</v>
      </c>
      <c r="BV78" s="139">
        <f t="shared" si="215"/>
        <v>-2937251</v>
      </c>
      <c r="BW78" s="139">
        <f t="shared" ref="BW78:BX78" si="216">SUM(BW73:BW77)</f>
        <v>-15906466</v>
      </c>
      <c r="BX78" s="244">
        <f t="shared" si="216"/>
        <v>36340502</v>
      </c>
      <c r="BY78" s="244">
        <f t="shared" ref="BY78:BZ78" si="217">SUM(BY73:BY77)</f>
        <v>-1184813</v>
      </c>
      <c r="BZ78" s="244">
        <f t="shared" si="217"/>
        <v>6016832</v>
      </c>
      <c r="CA78" s="244">
        <f t="shared" ref="CA78:CB78" si="218">SUM(CA73:CA77)</f>
        <v>860248</v>
      </c>
      <c r="CB78" s="244">
        <f t="shared" si="218"/>
        <v>23139769</v>
      </c>
      <c r="CC78" s="244">
        <f t="shared" ref="CC78:CE78" si="219">SUM(CC73:CC77)</f>
        <v>-2038593</v>
      </c>
      <c r="CD78" s="387">
        <f t="shared" si="219"/>
        <v>2522621</v>
      </c>
      <c r="CE78" s="356">
        <f t="shared" si="219"/>
        <v>195611</v>
      </c>
      <c r="CF78" s="270">
        <f t="shared" ref="CF78" si="220">SUM(CF73:CF77)</f>
        <v>-3988840</v>
      </c>
      <c r="CG78" s="270">
        <f t="shared" ref="CG78" si="221">SUM(CG73:CG77)</f>
        <v>-3744792</v>
      </c>
      <c r="CH78" s="270">
        <f t="shared" ref="CH78" si="222">SUM(CH73:CH77)</f>
        <v>-4177208</v>
      </c>
      <c r="CI78" s="270">
        <f t="shared" ref="CI78" si="223">SUM(CI73:CI77)</f>
        <v>1749582</v>
      </c>
      <c r="CJ78" s="270">
        <f t="shared" ref="CJ78" si="224">SUM(CJ73:CJ77)</f>
        <v>-37027396</v>
      </c>
      <c r="CK78" s="270">
        <f t="shared" ref="CK78" si="225">SUM(CK73:CK77)</f>
        <v>394047</v>
      </c>
      <c r="CL78" s="270">
        <f t="shared" ref="CL78" si="226">SUM(CL73:CL77)</f>
        <v>-10668815</v>
      </c>
      <c r="CM78" s="270">
        <f t="shared" ref="CM78" si="227">SUM(CM73:CM77)</f>
        <v>-1732008</v>
      </c>
      <c r="CN78" s="270">
        <f t="shared" ref="CN78" si="228">SUM(CN73:CN77)</f>
        <v>-25908772</v>
      </c>
      <c r="CO78" s="270">
        <f t="shared" ref="CO78" si="229">SUM(CO73:CO77)</f>
        <v>-56520133</v>
      </c>
      <c r="CP78" s="387">
        <f t="shared" ref="CP78" si="230">SUM(CP73:CP77)</f>
        <v>-102942102</v>
      </c>
      <c r="CQ78" s="387">
        <f t="shared" ref="CQ78:CR78" si="231">SUM(CQ73:CQ77)</f>
        <v>-141929623</v>
      </c>
      <c r="CR78" s="387">
        <f t="shared" si="231"/>
        <v>-147902305</v>
      </c>
      <c r="CS78" s="349"/>
      <c r="CT78" s="84">
        <f t="shared" ref="CT78" si="232">SUM(CT73:CT77)</f>
        <v>26389513</v>
      </c>
    </row>
    <row r="79" spans="1:98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47"/>
      <c r="T79" s="47"/>
      <c r="U79" s="206"/>
      <c r="V79" s="206"/>
      <c r="W79" s="206"/>
      <c r="X79" s="48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48"/>
      <c r="AK79" s="299"/>
      <c r="AL79" s="299"/>
      <c r="AM79" s="299"/>
      <c r="AN79" s="299"/>
      <c r="AO79" s="299"/>
      <c r="AP79" s="299"/>
      <c r="AQ79" s="49"/>
      <c r="AR79" s="299"/>
      <c r="AS79" s="299"/>
      <c r="AT79" s="299"/>
      <c r="AU79" s="299"/>
      <c r="AV79" s="316"/>
      <c r="AW79" s="299"/>
      <c r="AX79" s="299"/>
      <c r="AY79" s="299"/>
      <c r="AZ79" s="299"/>
      <c r="BA79" s="299"/>
      <c r="BB79" s="299"/>
      <c r="BC79" s="49"/>
      <c r="BD79" s="299"/>
      <c r="BE79" s="299"/>
      <c r="BF79" s="299"/>
      <c r="BG79" s="299"/>
      <c r="BH79" s="316"/>
      <c r="BI79" s="49"/>
      <c r="BJ79" s="50"/>
      <c r="BK79" s="50"/>
      <c r="BL79" s="50"/>
      <c r="BM79" s="50"/>
      <c r="BN79" s="50"/>
      <c r="BO79" s="50"/>
      <c r="BP79" s="50"/>
      <c r="BQ79" s="50"/>
      <c r="BR79" s="412"/>
      <c r="BS79" s="435"/>
      <c r="BT79" s="50"/>
      <c r="BU79" s="50"/>
      <c r="BV79" s="50"/>
      <c r="BW79" s="50"/>
      <c r="BX79" s="249"/>
      <c r="BY79" s="249"/>
      <c r="BZ79" s="249"/>
      <c r="CA79" s="249"/>
      <c r="CB79" s="249"/>
      <c r="CC79" s="249"/>
      <c r="CD79" s="392"/>
      <c r="CE79" s="361"/>
      <c r="CF79" s="275"/>
      <c r="CG79" s="275"/>
      <c r="CH79" s="275"/>
      <c r="CI79" s="275"/>
      <c r="CJ79" s="275"/>
      <c r="CK79" s="275"/>
      <c r="CL79" s="275"/>
      <c r="CM79" s="275"/>
      <c r="CN79" s="275"/>
      <c r="CO79" s="275"/>
      <c r="CP79" s="392"/>
      <c r="CQ79" s="392"/>
      <c r="CR79" s="392"/>
      <c r="CS79" s="350"/>
      <c r="CT79" s="49"/>
    </row>
    <row r="80" spans="1:98" s="37" customFormat="1" x14ac:dyDescent="0.3">
      <c r="A80" s="146"/>
      <c r="B80" s="38" t="s">
        <v>37</v>
      </c>
      <c r="C80" s="96">
        <v>116516042.65000001</v>
      </c>
      <c r="D80" s="97">
        <v>74666498.459999993</v>
      </c>
      <c r="E80" s="97">
        <v>43089878.020000003</v>
      </c>
      <c r="F80" s="97">
        <v>22157972.859999999</v>
      </c>
      <c r="G80" s="97">
        <v>16393867.810000001</v>
      </c>
      <c r="H80" s="97">
        <v>15557133.359999999</v>
      </c>
      <c r="I80" s="97">
        <v>14824325.67</v>
      </c>
      <c r="J80" s="97">
        <v>23653073.75</v>
      </c>
      <c r="K80" s="97">
        <v>45348480.939999998</v>
      </c>
      <c r="L80" s="98">
        <v>112492247.34999999</v>
      </c>
      <c r="M80" s="97">
        <v>120614528.62</v>
      </c>
      <c r="N80" s="97">
        <v>105962865.72</v>
      </c>
      <c r="O80" s="97">
        <v>96844287.519999996</v>
      </c>
      <c r="P80" s="97">
        <v>77513785.400000006</v>
      </c>
      <c r="Q80" s="97">
        <v>53387344.130000003</v>
      </c>
      <c r="R80" s="97">
        <v>22057077.949999999</v>
      </c>
      <c r="S80" s="97">
        <v>18028356.609999999</v>
      </c>
      <c r="T80" s="97">
        <v>14606038.66</v>
      </c>
      <c r="U80" s="208">
        <v>16182408.85</v>
      </c>
      <c r="V80" s="208">
        <v>20207893</v>
      </c>
      <c r="W80" s="208">
        <v>44051501.869999997</v>
      </c>
      <c r="X80" s="98">
        <v>100926870.06</v>
      </c>
      <c r="Y80" s="208">
        <v>123168566</v>
      </c>
      <c r="Z80" s="233">
        <v>131675664</v>
      </c>
      <c r="AA80" s="233">
        <v>125203974.62</v>
      </c>
      <c r="AB80" s="233">
        <v>78299544.159999996</v>
      </c>
      <c r="AC80" s="233">
        <v>39959031</v>
      </c>
      <c r="AD80" s="233">
        <v>24376136.530000001</v>
      </c>
      <c r="AE80" s="233">
        <v>18307278</v>
      </c>
      <c r="AF80" s="233">
        <v>17208056.710000001</v>
      </c>
      <c r="AG80" s="233">
        <v>17665101</v>
      </c>
      <c r="AH80" s="233">
        <v>20369562</v>
      </c>
      <c r="AI80" s="233">
        <v>50967404</v>
      </c>
      <c r="AJ80" s="98">
        <v>122054023</v>
      </c>
      <c r="AK80" s="300">
        <v>154703632</v>
      </c>
      <c r="AL80" s="300">
        <v>153098181</v>
      </c>
      <c r="AM80" s="300">
        <v>154013871</v>
      </c>
      <c r="AN80" s="300">
        <v>96593987</v>
      </c>
      <c r="AO80" s="300">
        <v>55894860</v>
      </c>
      <c r="AP80" s="300">
        <v>31114009</v>
      </c>
      <c r="AQ80" s="34">
        <v>24998847</v>
      </c>
      <c r="AR80" s="300">
        <v>22007060</v>
      </c>
      <c r="AS80" s="300">
        <v>22866757</v>
      </c>
      <c r="AT80" s="300">
        <v>32913315</v>
      </c>
      <c r="AU80" s="300">
        <v>11288220</v>
      </c>
      <c r="AV80" s="318">
        <v>29187330</v>
      </c>
      <c r="AW80" s="300">
        <v>16906637</v>
      </c>
      <c r="AX80" s="300">
        <v>22440753</v>
      </c>
      <c r="AY80" s="300"/>
      <c r="AZ80" s="300"/>
      <c r="BA80" s="300"/>
      <c r="BB80" s="300"/>
      <c r="BC80" s="34"/>
      <c r="BD80" s="300"/>
      <c r="BE80" s="300"/>
      <c r="BF80" s="300"/>
      <c r="BG80" s="300"/>
      <c r="BH80" s="318"/>
      <c r="BI80" s="34">
        <f t="shared" ref="BI80:BR84" si="233">O80-C80</f>
        <v>-19671755.13000001</v>
      </c>
      <c r="BJ80" s="99">
        <f t="shared" si="233"/>
        <v>2847286.9400000125</v>
      </c>
      <c r="BK80" s="99">
        <f t="shared" si="233"/>
        <v>10297466.109999999</v>
      </c>
      <c r="BL80" s="99">
        <f t="shared" si="233"/>
        <v>-100894.91000000015</v>
      </c>
      <c r="BM80" s="99">
        <f t="shared" si="233"/>
        <v>1634488.7999999989</v>
      </c>
      <c r="BN80" s="99">
        <f t="shared" si="233"/>
        <v>-951094.69999999925</v>
      </c>
      <c r="BO80" s="99">
        <f t="shared" si="233"/>
        <v>1358083.1799999997</v>
      </c>
      <c r="BP80" s="99">
        <f t="shared" si="233"/>
        <v>-3445180.75</v>
      </c>
      <c r="BQ80" s="99">
        <f t="shared" si="233"/>
        <v>-1296979.0700000003</v>
      </c>
      <c r="BR80" s="414">
        <f t="shared" si="233"/>
        <v>-11565377.289999992</v>
      </c>
      <c r="BS80" s="437">
        <f t="shared" ref="BS80:CB84" si="234">Y80-M80</f>
        <v>2554037.3799999952</v>
      </c>
      <c r="BT80" s="99">
        <f t="shared" si="234"/>
        <v>25712798.280000001</v>
      </c>
      <c r="BU80" s="99">
        <f t="shared" si="234"/>
        <v>28359687.100000009</v>
      </c>
      <c r="BV80" s="99">
        <f t="shared" si="234"/>
        <v>785758.75999999046</v>
      </c>
      <c r="BW80" s="99">
        <f t="shared" si="234"/>
        <v>-13428313.130000003</v>
      </c>
      <c r="BX80" s="251">
        <f t="shared" si="234"/>
        <v>2319058.5800000019</v>
      </c>
      <c r="BY80" s="251">
        <f t="shared" si="234"/>
        <v>278921.3900000006</v>
      </c>
      <c r="BZ80" s="251">
        <f t="shared" si="234"/>
        <v>2602018.0500000007</v>
      </c>
      <c r="CA80" s="251">
        <f t="shared" si="234"/>
        <v>1482692.1500000004</v>
      </c>
      <c r="CB80" s="251">
        <f t="shared" si="234"/>
        <v>161669</v>
      </c>
      <c r="CC80" s="251">
        <f t="shared" ref="CC80:CL84" si="235">AI80-W80</f>
        <v>6915902.1300000027</v>
      </c>
      <c r="CD80" s="394">
        <f t="shared" si="235"/>
        <v>21127152.939999998</v>
      </c>
      <c r="CE80" s="363">
        <f t="shared" si="235"/>
        <v>31535066</v>
      </c>
      <c r="CF80" s="264">
        <f t="shared" si="235"/>
        <v>21422517</v>
      </c>
      <c r="CG80" s="264">
        <f t="shared" si="235"/>
        <v>28809896.379999995</v>
      </c>
      <c r="CH80" s="264">
        <f t="shared" si="235"/>
        <v>18294442.840000004</v>
      </c>
      <c r="CI80" s="264">
        <f t="shared" si="235"/>
        <v>15935829</v>
      </c>
      <c r="CJ80" s="264">
        <f t="shared" si="235"/>
        <v>6737872.4699999988</v>
      </c>
      <c r="CK80" s="264">
        <f t="shared" si="235"/>
        <v>6691569</v>
      </c>
      <c r="CL80" s="264">
        <f t="shared" si="235"/>
        <v>4799003.2899999991</v>
      </c>
      <c r="CM80" s="264">
        <f t="shared" ref="CM80:CR84" si="236">AS80-AG80</f>
        <v>5201656</v>
      </c>
      <c r="CN80" s="264">
        <f t="shared" si="236"/>
        <v>12543753</v>
      </c>
      <c r="CO80" s="264">
        <f t="shared" si="236"/>
        <v>-39679184</v>
      </c>
      <c r="CP80" s="394">
        <f t="shared" si="236"/>
        <v>-92866693</v>
      </c>
      <c r="CQ80" s="394">
        <f t="shared" si="236"/>
        <v>-137796995</v>
      </c>
      <c r="CR80" s="394">
        <f t="shared" si="236"/>
        <v>-130657428</v>
      </c>
      <c r="CS80" s="350"/>
      <c r="CT80" s="34">
        <f>IF(ISERROR(GETPIVOTDATA("VALUE",'CRS WK pvt'!$I$2,"DT_FILE",CT$8,"CD_CO",CT$6,"TRIM_CAT",TRIM(B80),"TRIM_LINE",A79))=TRUE,0,GETPIVOTDATA("VALUE",'CRS WK pvt'!$I$2,"DT_FILE",CT$8,"CD_CO",CT$6,"TRIM_CAT",TRIM(B80),"TRIM_LINE",A79))</f>
        <v>22440753</v>
      </c>
    </row>
    <row r="81" spans="1:98" s="37" customFormat="1" x14ac:dyDescent="0.3">
      <c r="A81" s="146"/>
      <c r="B81" s="38" t="s">
        <v>38</v>
      </c>
      <c r="C81" s="96">
        <v>11097916.74</v>
      </c>
      <c r="D81" s="97">
        <v>7823120.6100000003</v>
      </c>
      <c r="E81" s="97">
        <v>4949333.26</v>
      </c>
      <c r="F81" s="97">
        <v>2328157.96</v>
      </c>
      <c r="G81" s="97">
        <v>1571079</v>
      </c>
      <c r="H81" s="97">
        <v>1455040.46</v>
      </c>
      <c r="I81" s="97">
        <v>1312154.53</v>
      </c>
      <c r="J81" s="97">
        <v>2095620.01</v>
      </c>
      <c r="K81" s="97">
        <v>3755317.65</v>
      </c>
      <c r="L81" s="98">
        <v>9335650.9100000001</v>
      </c>
      <c r="M81" s="97">
        <v>9905079.3300000001</v>
      </c>
      <c r="N81" s="97">
        <v>9125300.0299999993</v>
      </c>
      <c r="O81" s="97">
        <v>8528760.5399999991</v>
      </c>
      <c r="P81" s="97">
        <v>7215421.6900000004</v>
      </c>
      <c r="Q81" s="97">
        <v>4670482.46</v>
      </c>
      <c r="R81" s="97">
        <v>2269688.54</v>
      </c>
      <c r="S81" s="97">
        <v>1933053.86</v>
      </c>
      <c r="T81" s="97">
        <v>1335865.8500000001</v>
      </c>
      <c r="U81" s="208">
        <v>1446721.98</v>
      </c>
      <c r="V81" s="208">
        <v>1827995</v>
      </c>
      <c r="W81" s="208">
        <v>4082941.04</v>
      </c>
      <c r="X81" s="98">
        <v>9104598.6099999994</v>
      </c>
      <c r="Y81" s="208">
        <v>12491920</v>
      </c>
      <c r="Z81" s="233">
        <v>12517880</v>
      </c>
      <c r="AA81" s="233">
        <v>12615332.09</v>
      </c>
      <c r="AB81" s="233">
        <v>9334652.2699999996</v>
      </c>
      <c r="AC81" s="233">
        <v>4690360.75</v>
      </c>
      <c r="AD81" s="233">
        <v>3363296.37</v>
      </c>
      <c r="AE81" s="233">
        <v>2828446</v>
      </c>
      <c r="AF81" s="233">
        <v>1908778.64</v>
      </c>
      <c r="AG81" s="233">
        <v>1856780</v>
      </c>
      <c r="AH81" s="233">
        <v>2174855</v>
      </c>
      <c r="AI81" s="233">
        <v>5184190</v>
      </c>
      <c r="AJ81" s="98">
        <v>12900668</v>
      </c>
      <c r="AK81" s="300">
        <v>15722309</v>
      </c>
      <c r="AL81" s="300">
        <v>16512181</v>
      </c>
      <c r="AM81" s="300">
        <v>17398176</v>
      </c>
      <c r="AN81" s="300">
        <v>12222668</v>
      </c>
      <c r="AO81" s="300">
        <v>7961107</v>
      </c>
      <c r="AP81" s="300">
        <v>4809201</v>
      </c>
      <c r="AQ81" s="34">
        <v>3595077</v>
      </c>
      <c r="AR81" s="300">
        <v>2686594</v>
      </c>
      <c r="AS81" s="300">
        <v>2572125</v>
      </c>
      <c r="AT81" s="300">
        <v>3844590</v>
      </c>
      <c r="AU81" s="300">
        <v>1006027</v>
      </c>
      <c r="AV81" s="318">
        <v>3618260</v>
      </c>
      <c r="AW81" s="300">
        <v>2086127</v>
      </c>
      <c r="AX81" s="300">
        <v>3128067</v>
      </c>
      <c r="AY81" s="300"/>
      <c r="AZ81" s="300"/>
      <c r="BA81" s="300"/>
      <c r="BB81" s="300"/>
      <c r="BC81" s="34"/>
      <c r="BD81" s="300"/>
      <c r="BE81" s="300"/>
      <c r="BF81" s="300"/>
      <c r="BG81" s="300"/>
      <c r="BH81" s="318"/>
      <c r="BI81" s="34">
        <f t="shared" si="233"/>
        <v>-2569156.2000000011</v>
      </c>
      <c r="BJ81" s="99">
        <f t="shared" si="233"/>
        <v>-607698.91999999993</v>
      </c>
      <c r="BK81" s="99">
        <f t="shared" si="233"/>
        <v>-278850.79999999981</v>
      </c>
      <c r="BL81" s="99">
        <f t="shared" si="233"/>
        <v>-58469.419999999925</v>
      </c>
      <c r="BM81" s="99">
        <f t="shared" si="233"/>
        <v>361974.8600000001</v>
      </c>
      <c r="BN81" s="99">
        <f t="shared" si="233"/>
        <v>-119174.60999999987</v>
      </c>
      <c r="BO81" s="99">
        <f t="shared" si="233"/>
        <v>134567.44999999995</v>
      </c>
      <c r="BP81" s="99">
        <f t="shared" si="233"/>
        <v>-267625.01</v>
      </c>
      <c r="BQ81" s="99">
        <f t="shared" si="233"/>
        <v>327623.39000000013</v>
      </c>
      <c r="BR81" s="414">
        <f t="shared" si="233"/>
        <v>-231052.30000000075</v>
      </c>
      <c r="BS81" s="437">
        <f t="shared" si="234"/>
        <v>2586840.67</v>
      </c>
      <c r="BT81" s="99">
        <f t="shared" si="234"/>
        <v>3392579.9700000007</v>
      </c>
      <c r="BU81" s="99">
        <f t="shared" si="234"/>
        <v>4086571.5500000007</v>
      </c>
      <c r="BV81" s="99">
        <f t="shared" si="234"/>
        <v>2119230.5799999991</v>
      </c>
      <c r="BW81" s="99">
        <f t="shared" si="234"/>
        <v>19878.290000000037</v>
      </c>
      <c r="BX81" s="251">
        <f t="shared" si="234"/>
        <v>1093607.83</v>
      </c>
      <c r="BY81" s="251">
        <f t="shared" si="234"/>
        <v>895392.1399999999</v>
      </c>
      <c r="BZ81" s="251">
        <f t="shared" si="234"/>
        <v>572912.7899999998</v>
      </c>
      <c r="CA81" s="251">
        <f t="shared" si="234"/>
        <v>410058.02</v>
      </c>
      <c r="CB81" s="251">
        <f t="shared" si="234"/>
        <v>346860</v>
      </c>
      <c r="CC81" s="251">
        <f t="shared" si="235"/>
        <v>1101248.96</v>
      </c>
      <c r="CD81" s="394">
        <f t="shared" si="235"/>
        <v>3796069.3900000006</v>
      </c>
      <c r="CE81" s="363">
        <f t="shared" si="235"/>
        <v>3230389</v>
      </c>
      <c r="CF81" s="264">
        <f t="shared" si="235"/>
        <v>3994301</v>
      </c>
      <c r="CG81" s="264">
        <f t="shared" si="235"/>
        <v>4782843.91</v>
      </c>
      <c r="CH81" s="264">
        <f t="shared" si="235"/>
        <v>2888015.7300000004</v>
      </c>
      <c r="CI81" s="264">
        <f t="shared" si="235"/>
        <v>3270746.25</v>
      </c>
      <c r="CJ81" s="264">
        <f t="shared" si="235"/>
        <v>1445904.63</v>
      </c>
      <c r="CK81" s="264">
        <f t="shared" si="235"/>
        <v>766631</v>
      </c>
      <c r="CL81" s="264">
        <f t="shared" si="235"/>
        <v>777815.3600000001</v>
      </c>
      <c r="CM81" s="264">
        <f t="shared" si="236"/>
        <v>715345</v>
      </c>
      <c r="CN81" s="264">
        <f t="shared" si="236"/>
        <v>1669735</v>
      </c>
      <c r="CO81" s="264">
        <f t="shared" si="236"/>
        <v>-4178163</v>
      </c>
      <c r="CP81" s="394">
        <f t="shared" si="236"/>
        <v>-9282408</v>
      </c>
      <c r="CQ81" s="394">
        <f t="shared" si="236"/>
        <v>-13636182</v>
      </c>
      <c r="CR81" s="394">
        <f t="shared" si="236"/>
        <v>-13384114</v>
      </c>
      <c r="CS81" s="350"/>
      <c r="CT81" s="34">
        <f>IF(ISERROR(GETPIVOTDATA("VALUE",'CRS WK pvt'!$I$2,"DT_FILE",CT$8,"CD_CO",CT$6,"TRIM_CAT",TRIM(B81),"TRIM_LINE",A79))=TRUE,0,GETPIVOTDATA("VALUE",'CRS WK pvt'!$I$2,"DT_FILE",CT$8,"CD_CO",CT$6,"TRIM_CAT",TRIM(B81),"TRIM_LINE",A79))</f>
        <v>3128067</v>
      </c>
    </row>
    <row r="82" spans="1:98" s="37" customFormat="1" x14ac:dyDescent="0.3">
      <c r="A82" s="146"/>
      <c r="B82" s="38" t="s">
        <v>39</v>
      </c>
      <c r="C82" s="96">
        <v>13221252.77</v>
      </c>
      <c r="D82" s="97">
        <v>8844338.2799999993</v>
      </c>
      <c r="E82" s="97">
        <v>5502635.4199999999</v>
      </c>
      <c r="F82" s="97">
        <v>3420801.09</v>
      </c>
      <c r="G82" s="97">
        <v>2566367.5</v>
      </c>
      <c r="H82" s="97">
        <v>2533389.69</v>
      </c>
      <c r="I82" s="97">
        <v>2363428.25</v>
      </c>
      <c r="J82" s="97">
        <v>3321963.68</v>
      </c>
      <c r="K82" s="97">
        <v>5055755.67</v>
      </c>
      <c r="L82" s="98">
        <v>11843319.869999999</v>
      </c>
      <c r="M82" s="97">
        <v>13068339.17</v>
      </c>
      <c r="N82" s="97">
        <v>11210310.720000001</v>
      </c>
      <c r="O82" s="97">
        <v>10320249.699999999</v>
      </c>
      <c r="P82" s="97">
        <v>7384263.9900000002</v>
      </c>
      <c r="Q82" s="97">
        <v>5149789.38</v>
      </c>
      <c r="R82" s="97">
        <v>2716339.85</v>
      </c>
      <c r="S82" s="97">
        <v>2371840.88</v>
      </c>
      <c r="T82" s="97">
        <v>2088505.6</v>
      </c>
      <c r="U82" s="208">
        <v>2295930.0699999998</v>
      </c>
      <c r="V82" s="208">
        <v>2791192</v>
      </c>
      <c r="W82" s="208">
        <v>4732413.2300000004</v>
      </c>
      <c r="X82" s="98">
        <v>10249148.24</v>
      </c>
      <c r="Y82" s="208">
        <v>12559746</v>
      </c>
      <c r="Z82" s="233">
        <v>13068373</v>
      </c>
      <c r="AA82" s="233">
        <v>13337655.58</v>
      </c>
      <c r="AB82" s="233">
        <v>8131238.2800000003</v>
      </c>
      <c r="AC82" s="233">
        <v>4517754.09</v>
      </c>
      <c r="AD82" s="233">
        <v>3247772.75</v>
      </c>
      <c r="AE82" s="233">
        <v>2482365</v>
      </c>
      <c r="AF82" s="233">
        <v>2453532.75</v>
      </c>
      <c r="AG82" s="233">
        <v>2597424</v>
      </c>
      <c r="AH82" s="233">
        <v>2821933</v>
      </c>
      <c r="AI82" s="233">
        <v>5612351</v>
      </c>
      <c r="AJ82" s="98">
        <v>12254582</v>
      </c>
      <c r="AK82" s="300">
        <v>16203872</v>
      </c>
      <c r="AL82" s="300">
        <v>16529190</v>
      </c>
      <c r="AM82" s="300">
        <v>16368585</v>
      </c>
      <c r="AN82" s="300">
        <v>10381847</v>
      </c>
      <c r="AO82" s="300">
        <v>6217470</v>
      </c>
      <c r="AP82" s="300">
        <v>4179858</v>
      </c>
      <c r="AQ82" s="34">
        <v>3438202</v>
      </c>
      <c r="AR82" s="300">
        <v>3257941</v>
      </c>
      <c r="AS82" s="300">
        <v>3270984</v>
      </c>
      <c r="AT82" s="300">
        <v>4207313</v>
      </c>
      <c r="AU82" s="300">
        <v>1023411</v>
      </c>
      <c r="AV82" s="318">
        <v>3246805</v>
      </c>
      <c r="AW82" s="300">
        <v>2880577</v>
      </c>
      <c r="AX82" s="300">
        <v>2681112</v>
      </c>
      <c r="AY82" s="300"/>
      <c r="AZ82" s="300"/>
      <c r="BA82" s="300"/>
      <c r="BB82" s="300"/>
      <c r="BC82" s="34"/>
      <c r="BD82" s="300"/>
      <c r="BE82" s="300"/>
      <c r="BF82" s="300"/>
      <c r="BG82" s="300"/>
      <c r="BH82" s="318"/>
      <c r="BI82" s="34">
        <f t="shared" si="233"/>
        <v>-2901003.0700000003</v>
      </c>
      <c r="BJ82" s="99">
        <f t="shared" si="233"/>
        <v>-1460074.2899999991</v>
      </c>
      <c r="BK82" s="99">
        <f t="shared" si="233"/>
        <v>-352846.04000000004</v>
      </c>
      <c r="BL82" s="99">
        <f t="shared" si="233"/>
        <v>-704461.23999999976</v>
      </c>
      <c r="BM82" s="99">
        <f t="shared" si="233"/>
        <v>-194526.62000000011</v>
      </c>
      <c r="BN82" s="99">
        <f t="shared" si="233"/>
        <v>-444884.08999999985</v>
      </c>
      <c r="BO82" s="99">
        <f t="shared" si="233"/>
        <v>-67498.180000000168</v>
      </c>
      <c r="BP82" s="99">
        <f t="shared" si="233"/>
        <v>-530771.68000000017</v>
      </c>
      <c r="BQ82" s="99">
        <f t="shared" si="233"/>
        <v>-323342.43999999948</v>
      </c>
      <c r="BR82" s="414">
        <f t="shared" si="233"/>
        <v>-1594171.629999999</v>
      </c>
      <c r="BS82" s="437">
        <f t="shared" si="234"/>
        <v>-508593.16999999993</v>
      </c>
      <c r="BT82" s="99">
        <f t="shared" si="234"/>
        <v>1858062.2799999993</v>
      </c>
      <c r="BU82" s="99">
        <f t="shared" si="234"/>
        <v>3017405.8800000008</v>
      </c>
      <c r="BV82" s="99">
        <f t="shared" si="234"/>
        <v>746974.29</v>
      </c>
      <c r="BW82" s="99">
        <f t="shared" si="234"/>
        <v>-632035.29</v>
      </c>
      <c r="BX82" s="251">
        <f t="shared" si="234"/>
        <v>531432.89999999991</v>
      </c>
      <c r="BY82" s="251">
        <f t="shared" si="234"/>
        <v>110524.12000000011</v>
      </c>
      <c r="BZ82" s="251">
        <f t="shared" si="234"/>
        <v>365027.14999999991</v>
      </c>
      <c r="CA82" s="251">
        <f t="shared" si="234"/>
        <v>301493.93000000017</v>
      </c>
      <c r="CB82" s="251">
        <f t="shared" si="234"/>
        <v>30741</v>
      </c>
      <c r="CC82" s="251">
        <f t="shared" si="235"/>
        <v>879937.76999999955</v>
      </c>
      <c r="CD82" s="394">
        <f t="shared" si="235"/>
        <v>2005433.7599999998</v>
      </c>
      <c r="CE82" s="363">
        <f t="shared" si="235"/>
        <v>3644126</v>
      </c>
      <c r="CF82" s="264">
        <f t="shared" si="235"/>
        <v>3460817</v>
      </c>
      <c r="CG82" s="264">
        <f t="shared" si="235"/>
        <v>3030929.42</v>
      </c>
      <c r="CH82" s="264">
        <f t="shared" si="235"/>
        <v>2250608.7199999997</v>
      </c>
      <c r="CI82" s="264">
        <f t="shared" si="235"/>
        <v>1699715.9100000001</v>
      </c>
      <c r="CJ82" s="264">
        <f t="shared" si="235"/>
        <v>932085.25</v>
      </c>
      <c r="CK82" s="264">
        <f t="shared" si="235"/>
        <v>955837</v>
      </c>
      <c r="CL82" s="264">
        <f t="shared" si="235"/>
        <v>804408.25</v>
      </c>
      <c r="CM82" s="264">
        <f t="shared" si="236"/>
        <v>673560</v>
      </c>
      <c r="CN82" s="264">
        <f t="shared" si="236"/>
        <v>1385380</v>
      </c>
      <c r="CO82" s="264">
        <f t="shared" si="236"/>
        <v>-4588940</v>
      </c>
      <c r="CP82" s="394">
        <f t="shared" si="236"/>
        <v>-9007777</v>
      </c>
      <c r="CQ82" s="394">
        <f t="shared" si="236"/>
        <v>-13323295</v>
      </c>
      <c r="CR82" s="394">
        <f t="shared" si="236"/>
        <v>-13848078</v>
      </c>
      <c r="CS82" s="350"/>
      <c r="CT82" s="34">
        <f>IF(ISERROR(GETPIVOTDATA("VALUE",'CRS WK pvt'!$I$2,"DT_FILE",CT$8,"CD_CO",CT$6,"TRIM_CAT",TRIM(B82),"TRIM_LINE",A79))=TRUE,0,GETPIVOTDATA("VALUE",'CRS WK pvt'!$I$2,"DT_FILE",CT$8,"CD_CO",CT$6,"TRIM_CAT",TRIM(B82),"TRIM_LINE",A79))</f>
        <v>2681112</v>
      </c>
    </row>
    <row r="83" spans="1:98" s="37" customFormat="1" x14ac:dyDescent="0.3">
      <c r="A83" s="146"/>
      <c r="B83" s="38" t="s">
        <v>40</v>
      </c>
      <c r="C83" s="96">
        <v>13827585.93</v>
      </c>
      <c r="D83" s="97">
        <v>9668819.2100000009</v>
      </c>
      <c r="E83" s="97">
        <v>6560802.8200000003</v>
      </c>
      <c r="F83" s="97">
        <v>3794273.17</v>
      </c>
      <c r="G83" s="97">
        <v>3102570.73</v>
      </c>
      <c r="H83" s="97">
        <v>2841422.18</v>
      </c>
      <c r="I83" s="97">
        <v>2660547.23</v>
      </c>
      <c r="J83" s="97">
        <v>3769215.29</v>
      </c>
      <c r="K83" s="97">
        <v>5943819.21</v>
      </c>
      <c r="L83" s="98">
        <v>11810735.140000001</v>
      </c>
      <c r="M83" s="97">
        <v>12868943.140000001</v>
      </c>
      <c r="N83" s="97">
        <v>11188834.23</v>
      </c>
      <c r="O83" s="97">
        <v>10535277.27</v>
      </c>
      <c r="P83" s="97">
        <v>7725888.0099999998</v>
      </c>
      <c r="Q83" s="97">
        <v>5888145.2599999998</v>
      </c>
      <c r="R83" s="97">
        <v>3065860.67</v>
      </c>
      <c r="S83" s="97">
        <v>2465107.2400000002</v>
      </c>
      <c r="T83" s="97">
        <v>2155892.86</v>
      </c>
      <c r="U83" s="208">
        <v>2377662.9300000002</v>
      </c>
      <c r="V83" s="208">
        <v>3101625</v>
      </c>
      <c r="W83" s="208">
        <v>4803201.4800000004</v>
      </c>
      <c r="X83" s="98">
        <v>10386486.789999999</v>
      </c>
      <c r="Y83" s="208">
        <v>12551659</v>
      </c>
      <c r="Z83" s="233">
        <v>13228456</v>
      </c>
      <c r="AA83" s="233">
        <v>13341242.539999999</v>
      </c>
      <c r="AB83" s="233">
        <v>8695390.9600000009</v>
      </c>
      <c r="AC83" s="233">
        <v>5100819.4000000004</v>
      </c>
      <c r="AD83" s="233">
        <v>3398055.19</v>
      </c>
      <c r="AE83" s="233">
        <v>2700785</v>
      </c>
      <c r="AF83" s="233">
        <v>2845950.04</v>
      </c>
      <c r="AG83" s="233">
        <v>2685787</v>
      </c>
      <c r="AH83" s="233">
        <v>3193771</v>
      </c>
      <c r="AI83" s="233">
        <v>5818049</v>
      </c>
      <c r="AJ83" s="98">
        <v>12280111</v>
      </c>
      <c r="AK83" s="300">
        <v>15674545</v>
      </c>
      <c r="AL83" s="300">
        <v>16144882</v>
      </c>
      <c r="AM83" s="300">
        <v>16115330</v>
      </c>
      <c r="AN83" s="300">
        <v>10954769</v>
      </c>
      <c r="AO83" s="300">
        <v>7180008</v>
      </c>
      <c r="AP83" s="300">
        <v>4834979</v>
      </c>
      <c r="AQ83" s="34">
        <v>4125451</v>
      </c>
      <c r="AR83" s="300">
        <v>3429510</v>
      </c>
      <c r="AS83" s="300">
        <v>3518458</v>
      </c>
      <c r="AT83" s="300">
        <v>4839438</v>
      </c>
      <c r="AU83" s="300">
        <v>1088315</v>
      </c>
      <c r="AV83" s="318">
        <v>3568861</v>
      </c>
      <c r="AW83" s="300">
        <v>3205762</v>
      </c>
      <c r="AX83" s="300">
        <v>2849634</v>
      </c>
      <c r="AY83" s="300"/>
      <c r="AZ83" s="300"/>
      <c r="BA83" s="300"/>
      <c r="BB83" s="300"/>
      <c r="BC83" s="34"/>
      <c r="BD83" s="300"/>
      <c r="BE83" s="300"/>
      <c r="BF83" s="300"/>
      <c r="BG83" s="300"/>
      <c r="BH83" s="318"/>
      <c r="BI83" s="34">
        <f t="shared" si="233"/>
        <v>-3292308.66</v>
      </c>
      <c r="BJ83" s="99">
        <f t="shared" si="233"/>
        <v>-1942931.2000000011</v>
      </c>
      <c r="BK83" s="99">
        <f t="shared" si="233"/>
        <v>-672657.56000000052</v>
      </c>
      <c r="BL83" s="99">
        <f t="shared" si="233"/>
        <v>-728412.5</v>
      </c>
      <c r="BM83" s="99">
        <f t="shared" si="233"/>
        <v>-637463.48999999976</v>
      </c>
      <c r="BN83" s="99">
        <f t="shared" si="233"/>
        <v>-685529.3200000003</v>
      </c>
      <c r="BO83" s="99">
        <f t="shared" si="233"/>
        <v>-282884.29999999981</v>
      </c>
      <c r="BP83" s="99">
        <f t="shared" si="233"/>
        <v>-667590.29</v>
      </c>
      <c r="BQ83" s="99">
        <f t="shared" si="233"/>
        <v>-1140617.7299999995</v>
      </c>
      <c r="BR83" s="414">
        <f t="shared" si="233"/>
        <v>-1424248.3500000015</v>
      </c>
      <c r="BS83" s="437">
        <f t="shared" si="234"/>
        <v>-317284.1400000006</v>
      </c>
      <c r="BT83" s="99">
        <f t="shared" si="234"/>
        <v>2039621.7699999996</v>
      </c>
      <c r="BU83" s="99">
        <f t="shared" si="234"/>
        <v>2805965.2699999996</v>
      </c>
      <c r="BV83" s="99">
        <f t="shared" si="234"/>
        <v>969502.95000000112</v>
      </c>
      <c r="BW83" s="99">
        <f t="shared" si="234"/>
        <v>-787325.8599999994</v>
      </c>
      <c r="BX83" s="251">
        <f t="shared" si="234"/>
        <v>332194.52</v>
      </c>
      <c r="BY83" s="251">
        <f t="shared" si="234"/>
        <v>235677.75999999978</v>
      </c>
      <c r="BZ83" s="251">
        <f t="shared" si="234"/>
        <v>690057.18000000017</v>
      </c>
      <c r="CA83" s="251">
        <f t="shared" si="234"/>
        <v>308124.06999999983</v>
      </c>
      <c r="CB83" s="251">
        <f t="shared" si="234"/>
        <v>92146</v>
      </c>
      <c r="CC83" s="251">
        <f t="shared" si="235"/>
        <v>1014847.5199999996</v>
      </c>
      <c r="CD83" s="394">
        <f t="shared" si="235"/>
        <v>1893624.2100000009</v>
      </c>
      <c r="CE83" s="363">
        <f t="shared" si="235"/>
        <v>3122886</v>
      </c>
      <c r="CF83" s="264">
        <f t="shared" si="235"/>
        <v>2916426</v>
      </c>
      <c r="CG83" s="264">
        <f t="shared" si="235"/>
        <v>2774087.4600000009</v>
      </c>
      <c r="CH83" s="264">
        <f t="shared" si="235"/>
        <v>2259378.0399999991</v>
      </c>
      <c r="CI83" s="264">
        <f t="shared" si="235"/>
        <v>2079188.5999999996</v>
      </c>
      <c r="CJ83" s="264">
        <f t="shared" si="235"/>
        <v>1436923.81</v>
      </c>
      <c r="CK83" s="264">
        <f t="shared" si="235"/>
        <v>1424666</v>
      </c>
      <c r="CL83" s="264">
        <f t="shared" si="235"/>
        <v>583559.96</v>
      </c>
      <c r="CM83" s="264">
        <f t="shared" si="236"/>
        <v>832671</v>
      </c>
      <c r="CN83" s="264">
        <f t="shared" si="236"/>
        <v>1645667</v>
      </c>
      <c r="CO83" s="264">
        <f t="shared" si="236"/>
        <v>-4729734</v>
      </c>
      <c r="CP83" s="394">
        <f t="shared" si="236"/>
        <v>-8711250</v>
      </c>
      <c r="CQ83" s="394">
        <f t="shared" si="236"/>
        <v>-12468783</v>
      </c>
      <c r="CR83" s="394">
        <f t="shared" si="236"/>
        <v>-13295248</v>
      </c>
      <c r="CS83" s="350"/>
      <c r="CT83" s="34">
        <f>IF(ISERROR(GETPIVOTDATA("VALUE",'CRS WK pvt'!$I$2,"DT_FILE",CT$8,"CD_CO",CT$6,"TRIM_CAT",TRIM(B83),"TRIM_LINE",A79))=TRUE,0,GETPIVOTDATA("VALUE",'CRS WK pvt'!$I$2,"DT_FILE",CT$8,"CD_CO",CT$6,"TRIM_CAT",TRIM(B83),"TRIM_LINE",A79))</f>
        <v>2849634</v>
      </c>
    </row>
    <row r="84" spans="1:98" s="37" customFormat="1" x14ac:dyDescent="0.3">
      <c r="A84" s="146"/>
      <c r="B84" s="38" t="s">
        <v>41</v>
      </c>
      <c r="C84" s="96">
        <v>42360814.049999997</v>
      </c>
      <c r="D84" s="97">
        <v>44903162.409999996</v>
      </c>
      <c r="E84" s="97">
        <v>26223743.120000001</v>
      </c>
      <c r="F84" s="97">
        <v>14675647.18</v>
      </c>
      <c r="G84" s="97">
        <v>10104403.84</v>
      </c>
      <c r="H84" s="97">
        <v>12178164.18</v>
      </c>
      <c r="I84" s="97">
        <v>12003831.189999999</v>
      </c>
      <c r="J84" s="97">
        <v>14552144.08</v>
      </c>
      <c r="K84" s="97">
        <v>16819287.329999998</v>
      </c>
      <c r="L84" s="98">
        <v>36319869.840000004</v>
      </c>
      <c r="M84" s="97">
        <v>38961122.82</v>
      </c>
      <c r="N84" s="97">
        <v>35319646.170000002</v>
      </c>
      <c r="O84" s="97">
        <v>34876370.649999999</v>
      </c>
      <c r="P84" s="97">
        <v>29737147.789999999</v>
      </c>
      <c r="Q84" s="97">
        <v>23146360.940000001</v>
      </c>
      <c r="R84" s="97">
        <v>12180445.24</v>
      </c>
      <c r="S84" s="97">
        <v>9810914.4100000001</v>
      </c>
      <c r="T84" s="97">
        <v>10883562.74</v>
      </c>
      <c r="U84" s="208">
        <v>8711194.7400000002</v>
      </c>
      <c r="V84" s="208">
        <v>10653340</v>
      </c>
      <c r="W84" s="208">
        <v>15657290</v>
      </c>
      <c r="X84" s="98">
        <v>30654023.640000001</v>
      </c>
      <c r="Y84" s="208">
        <v>38105163</v>
      </c>
      <c r="Z84" s="233">
        <v>40384869</v>
      </c>
      <c r="AA84" s="233">
        <v>37713423.359999999</v>
      </c>
      <c r="AB84" s="233">
        <v>29832645.129999999</v>
      </c>
      <c r="AC84" s="233">
        <v>20215253.18</v>
      </c>
      <c r="AD84" s="233">
        <v>28046594.460000001</v>
      </c>
      <c r="AE84" s="233">
        <v>9324178</v>
      </c>
      <c r="AF84" s="233">
        <v>13187743.880000001</v>
      </c>
      <c r="AG84" s="233">
        <v>10961443</v>
      </c>
      <c r="AH84" s="233">
        <v>17391977</v>
      </c>
      <c r="AI84" s="233">
        <v>17656168</v>
      </c>
      <c r="AJ84" s="98">
        <v>38230157</v>
      </c>
      <c r="AK84" s="300">
        <v>46589499</v>
      </c>
      <c r="AL84" s="300">
        <v>44991739</v>
      </c>
      <c r="AM84" s="300">
        <v>47153175</v>
      </c>
      <c r="AN84" s="300">
        <v>36766578</v>
      </c>
      <c r="AO84" s="300">
        <v>26234450</v>
      </c>
      <c r="AP84" s="300">
        <v>16213538</v>
      </c>
      <c r="AQ84" s="34">
        <v>13421197</v>
      </c>
      <c r="AR84" s="300">
        <v>11862846</v>
      </c>
      <c r="AS84" s="300">
        <v>12308025</v>
      </c>
      <c r="AT84" s="300">
        <v>14964691</v>
      </c>
      <c r="AU84" s="300">
        <v>6706286</v>
      </c>
      <c r="AV84" s="318">
        <v>12365917</v>
      </c>
      <c r="AW84" s="300">
        <v>13876524</v>
      </c>
      <c r="AX84" s="300">
        <v>10350389</v>
      </c>
      <c r="AY84" s="300"/>
      <c r="AZ84" s="300"/>
      <c r="BA84" s="300"/>
      <c r="BB84" s="300"/>
      <c r="BC84" s="34"/>
      <c r="BD84" s="300"/>
      <c r="BE84" s="300"/>
      <c r="BF84" s="300"/>
      <c r="BG84" s="300"/>
      <c r="BH84" s="318"/>
      <c r="BI84" s="34">
        <f t="shared" si="233"/>
        <v>-7484443.3999999985</v>
      </c>
      <c r="BJ84" s="99">
        <f t="shared" si="233"/>
        <v>-15166014.619999997</v>
      </c>
      <c r="BK84" s="99">
        <f t="shared" si="233"/>
        <v>-3077382.1799999997</v>
      </c>
      <c r="BL84" s="99">
        <f t="shared" si="233"/>
        <v>-2495201.9399999995</v>
      </c>
      <c r="BM84" s="99">
        <f t="shared" si="233"/>
        <v>-293489.4299999997</v>
      </c>
      <c r="BN84" s="99">
        <f t="shared" si="233"/>
        <v>-1294601.4399999995</v>
      </c>
      <c r="BO84" s="99">
        <f t="shared" si="233"/>
        <v>-3292636.4499999993</v>
      </c>
      <c r="BP84" s="99">
        <f t="shared" si="233"/>
        <v>-3898804.08</v>
      </c>
      <c r="BQ84" s="99">
        <f t="shared" si="233"/>
        <v>-1161997.3299999982</v>
      </c>
      <c r="BR84" s="414">
        <f t="shared" si="233"/>
        <v>-5665846.200000003</v>
      </c>
      <c r="BS84" s="437">
        <f t="shared" si="234"/>
        <v>-855959.8200000003</v>
      </c>
      <c r="BT84" s="99">
        <f t="shared" si="234"/>
        <v>5065222.8299999982</v>
      </c>
      <c r="BU84" s="99">
        <f t="shared" si="234"/>
        <v>2837052.7100000009</v>
      </c>
      <c r="BV84" s="99">
        <f t="shared" si="234"/>
        <v>95497.339999999851</v>
      </c>
      <c r="BW84" s="99">
        <f t="shared" si="234"/>
        <v>-2931107.7600000016</v>
      </c>
      <c r="BX84" s="251">
        <f t="shared" si="234"/>
        <v>15866149.220000001</v>
      </c>
      <c r="BY84" s="251">
        <f t="shared" si="234"/>
        <v>-486736.41000000015</v>
      </c>
      <c r="BZ84" s="251">
        <f t="shared" si="234"/>
        <v>2304181.1400000006</v>
      </c>
      <c r="CA84" s="251">
        <f t="shared" si="234"/>
        <v>2250248.2599999998</v>
      </c>
      <c r="CB84" s="251">
        <f t="shared" si="234"/>
        <v>6738637</v>
      </c>
      <c r="CC84" s="251">
        <f t="shared" si="235"/>
        <v>1998878</v>
      </c>
      <c r="CD84" s="394">
        <f t="shared" si="235"/>
        <v>7576133.3599999994</v>
      </c>
      <c r="CE84" s="363">
        <f t="shared" si="235"/>
        <v>8484336</v>
      </c>
      <c r="CF84" s="264">
        <f t="shared" si="235"/>
        <v>4606870</v>
      </c>
      <c r="CG84" s="264">
        <f t="shared" si="235"/>
        <v>9439751.6400000006</v>
      </c>
      <c r="CH84" s="264">
        <f t="shared" si="235"/>
        <v>6933932.870000001</v>
      </c>
      <c r="CI84" s="264">
        <f t="shared" si="235"/>
        <v>6019196.8200000003</v>
      </c>
      <c r="CJ84" s="264">
        <f t="shared" si="235"/>
        <v>-11833056.460000001</v>
      </c>
      <c r="CK84" s="264">
        <f t="shared" si="235"/>
        <v>4097019</v>
      </c>
      <c r="CL84" s="264">
        <f t="shared" si="235"/>
        <v>-1324897.8800000008</v>
      </c>
      <c r="CM84" s="264">
        <f t="shared" si="236"/>
        <v>1346582</v>
      </c>
      <c r="CN84" s="264">
        <f t="shared" si="236"/>
        <v>-2427286</v>
      </c>
      <c r="CO84" s="264">
        <f t="shared" si="236"/>
        <v>-10949882</v>
      </c>
      <c r="CP84" s="394">
        <f t="shared" si="236"/>
        <v>-25864240</v>
      </c>
      <c r="CQ84" s="394">
        <f t="shared" si="236"/>
        <v>-32712975</v>
      </c>
      <c r="CR84" s="394">
        <f t="shared" si="236"/>
        <v>-34641350</v>
      </c>
      <c r="CS84" s="350"/>
      <c r="CT84" s="34">
        <f>IF(ISERROR(GETPIVOTDATA("VALUE",'CRS WK pvt'!$I$2,"DT_FILE",CT$8,"CD_CO",CT$6,"TRIM_CAT",TRIM(B84),"TRIM_LINE",A79))=TRUE,0,GETPIVOTDATA("VALUE",'CRS WK pvt'!$I$2,"DT_FILE",CT$8,"CD_CO",CT$6,"TRIM_CAT",TRIM(B84),"TRIM_LINE",A79))</f>
        <v>10350389</v>
      </c>
    </row>
    <row r="85" spans="1:98" s="130" customFormat="1" x14ac:dyDescent="0.3">
      <c r="A85" s="147"/>
      <c r="B85" s="38" t="s">
        <v>42</v>
      </c>
      <c r="C85" s="131">
        <f>SUM(C80:C84)</f>
        <v>197023612.13999999</v>
      </c>
      <c r="D85" s="132">
        <f t="shared" ref="D85:CT92" si="237">SUM(D80:D84)</f>
        <v>145905938.97</v>
      </c>
      <c r="E85" s="132">
        <f t="shared" si="237"/>
        <v>86326392.640000001</v>
      </c>
      <c r="F85" s="132">
        <f t="shared" si="237"/>
        <v>46376852.259999998</v>
      </c>
      <c r="G85" s="132">
        <f t="shared" si="237"/>
        <v>33738288.880000003</v>
      </c>
      <c r="H85" s="132">
        <f t="shared" si="237"/>
        <v>34565149.870000005</v>
      </c>
      <c r="I85" s="132">
        <f t="shared" si="237"/>
        <v>33164286.869999997</v>
      </c>
      <c r="J85" s="132">
        <f t="shared" si="237"/>
        <v>47392016.810000002</v>
      </c>
      <c r="K85" s="132">
        <f t="shared" si="237"/>
        <v>76922660.799999997</v>
      </c>
      <c r="L85" s="134">
        <f t="shared" si="237"/>
        <v>181801823.10999998</v>
      </c>
      <c r="M85" s="132">
        <f t="shared" si="237"/>
        <v>195418013.07999998</v>
      </c>
      <c r="N85" s="141">
        <f t="shared" si="237"/>
        <v>172806956.87</v>
      </c>
      <c r="O85" s="141">
        <f t="shared" si="237"/>
        <v>161104945.68000001</v>
      </c>
      <c r="P85" s="141">
        <f t="shared" si="237"/>
        <v>129576506.88</v>
      </c>
      <c r="Q85" s="141">
        <f t="shared" si="237"/>
        <v>92242122.170000002</v>
      </c>
      <c r="R85" s="141">
        <f t="shared" si="237"/>
        <v>42289412.25</v>
      </c>
      <c r="S85" s="141">
        <f t="shared" si="237"/>
        <v>34609273</v>
      </c>
      <c r="T85" s="141">
        <f t="shared" si="237"/>
        <v>31069865.710000001</v>
      </c>
      <c r="U85" s="141">
        <f t="shared" si="237"/>
        <v>31013918.57</v>
      </c>
      <c r="V85" s="141">
        <f t="shared" si="237"/>
        <v>38582045</v>
      </c>
      <c r="W85" s="141">
        <f t="shared" si="237"/>
        <v>73327347.620000005</v>
      </c>
      <c r="X85" s="134">
        <f t="shared" si="237"/>
        <v>161321127.33999997</v>
      </c>
      <c r="Y85" s="141">
        <f t="shared" si="237"/>
        <v>198877054</v>
      </c>
      <c r="Z85" s="141">
        <f t="shared" si="237"/>
        <v>210875242</v>
      </c>
      <c r="AA85" s="141">
        <f t="shared" si="237"/>
        <v>202211628.19</v>
      </c>
      <c r="AB85" s="141">
        <f t="shared" si="237"/>
        <v>134293470.79999998</v>
      </c>
      <c r="AC85" s="141">
        <f t="shared" si="237"/>
        <v>74483218.420000002</v>
      </c>
      <c r="AD85" s="141">
        <f t="shared" si="237"/>
        <v>62431855.300000004</v>
      </c>
      <c r="AE85" s="141">
        <f t="shared" si="237"/>
        <v>35643052</v>
      </c>
      <c r="AF85" s="141">
        <f t="shared" si="237"/>
        <v>37604062.020000003</v>
      </c>
      <c r="AG85" s="284">
        <v>35766535</v>
      </c>
      <c r="AH85" s="284">
        <v>45952098</v>
      </c>
      <c r="AI85" s="284">
        <v>85238162</v>
      </c>
      <c r="AJ85" s="134">
        <v>197719541</v>
      </c>
      <c r="AK85" s="301">
        <v>248893857</v>
      </c>
      <c r="AL85" s="301">
        <v>247276173</v>
      </c>
      <c r="AM85" s="301">
        <v>251049137</v>
      </c>
      <c r="AN85" s="301">
        <v>166919849</v>
      </c>
      <c r="AO85" s="301">
        <v>103487895</v>
      </c>
      <c r="AP85" s="301">
        <v>61151585</v>
      </c>
      <c r="AQ85" s="133">
        <v>49578774</v>
      </c>
      <c r="AR85" s="301">
        <v>43243951</v>
      </c>
      <c r="AS85" s="301">
        <v>44536349</v>
      </c>
      <c r="AT85" s="301">
        <v>60769347</v>
      </c>
      <c r="AU85" s="301">
        <v>21112259</v>
      </c>
      <c r="AV85" s="319">
        <v>51987173</v>
      </c>
      <c r="AW85" s="301">
        <v>38955627</v>
      </c>
      <c r="AX85" s="301">
        <v>41449955</v>
      </c>
      <c r="AY85" s="301"/>
      <c r="AZ85" s="301"/>
      <c r="BA85" s="301"/>
      <c r="BB85" s="301"/>
      <c r="BC85" s="133"/>
      <c r="BD85" s="301"/>
      <c r="BE85" s="301"/>
      <c r="BF85" s="301"/>
      <c r="BG85" s="301"/>
      <c r="BH85" s="319"/>
      <c r="BI85" s="133">
        <f t="shared" si="212"/>
        <v>-35918666.460000008</v>
      </c>
      <c r="BJ85" s="135">
        <f t="shared" ref="BJ85:BK85" si="238">SUM(BJ80:BJ84)</f>
        <v>-16329432.089999985</v>
      </c>
      <c r="BK85" s="135">
        <f t="shared" si="238"/>
        <v>5915729.5299999993</v>
      </c>
      <c r="BL85" s="135">
        <f t="shared" ref="BL85:BM85" si="239">SUM(BL80:BL84)</f>
        <v>-4087440.0099999993</v>
      </c>
      <c r="BM85" s="135">
        <f t="shared" si="239"/>
        <v>870984.11999999941</v>
      </c>
      <c r="BN85" s="135">
        <f t="shared" ref="BN85:BV85" si="240">SUM(BN80:BN84)</f>
        <v>-3495284.1599999988</v>
      </c>
      <c r="BO85" s="135">
        <f t="shared" si="240"/>
        <v>-2150368.2999999998</v>
      </c>
      <c r="BP85" s="135">
        <f t="shared" si="240"/>
        <v>-8809971.8099999987</v>
      </c>
      <c r="BQ85" s="135">
        <f t="shared" si="240"/>
        <v>-3595313.1799999974</v>
      </c>
      <c r="BR85" s="415">
        <f t="shared" si="240"/>
        <v>-20480695.769999996</v>
      </c>
      <c r="BS85" s="438">
        <f t="shared" si="240"/>
        <v>3459040.9199999943</v>
      </c>
      <c r="BT85" s="135">
        <f t="shared" si="240"/>
        <v>38068285.129999995</v>
      </c>
      <c r="BU85" s="135">
        <f t="shared" si="240"/>
        <v>41106682.510000013</v>
      </c>
      <c r="BV85" s="135">
        <f t="shared" si="240"/>
        <v>4716963.9199999906</v>
      </c>
      <c r="BW85" s="135">
        <f t="shared" ref="BW85:BX85" si="241">SUM(BW80:BW84)</f>
        <v>-17758903.750000004</v>
      </c>
      <c r="BX85" s="252">
        <f t="shared" si="241"/>
        <v>20142443.050000004</v>
      </c>
      <c r="BY85" s="252">
        <f t="shared" ref="BY85:BZ85" si="242">SUM(BY80:BY84)</f>
        <v>1033779.0000000002</v>
      </c>
      <c r="BZ85" s="252">
        <f t="shared" si="242"/>
        <v>6534196.3100000015</v>
      </c>
      <c r="CA85" s="252">
        <f t="shared" ref="CA85:CB85" si="243">SUM(CA80:CA84)</f>
        <v>4752616.43</v>
      </c>
      <c r="CB85" s="252">
        <f t="shared" si="243"/>
        <v>7370053</v>
      </c>
      <c r="CC85" s="252">
        <f t="shared" ref="CC85:CE85" si="244">SUM(CC80:CC84)</f>
        <v>11910814.380000003</v>
      </c>
      <c r="CD85" s="395">
        <f t="shared" si="244"/>
        <v>36398413.659999996</v>
      </c>
      <c r="CE85" s="364">
        <f t="shared" si="244"/>
        <v>50016803</v>
      </c>
      <c r="CF85" s="277">
        <f t="shared" ref="CF85" si="245">SUM(CF80:CF84)</f>
        <v>36400931</v>
      </c>
      <c r="CG85" s="277">
        <f t="shared" ref="CG85" si="246">SUM(CG80:CG84)</f>
        <v>48837508.809999995</v>
      </c>
      <c r="CH85" s="277">
        <f t="shared" ref="CH85" si="247">SUM(CH80:CH84)</f>
        <v>32626378.200000003</v>
      </c>
      <c r="CI85" s="277">
        <f t="shared" ref="CI85" si="248">SUM(CI80:CI84)</f>
        <v>29004676.579999998</v>
      </c>
      <c r="CJ85" s="277">
        <f t="shared" ref="CJ85" si="249">SUM(CJ80:CJ84)</f>
        <v>-1280270.3000000026</v>
      </c>
      <c r="CK85" s="277">
        <f t="shared" ref="CK85" si="250">SUM(CK80:CK84)</f>
        <v>13935722</v>
      </c>
      <c r="CL85" s="277">
        <f t="shared" ref="CL85" si="251">SUM(CL80:CL84)</f>
        <v>5639888.9799999986</v>
      </c>
      <c r="CM85" s="277">
        <f t="shared" ref="CM85" si="252">SUM(CM80:CM84)</f>
        <v>8769814</v>
      </c>
      <c r="CN85" s="277">
        <f t="shared" ref="CN85" si="253">SUM(CN80:CN84)</f>
        <v>14817249</v>
      </c>
      <c r="CO85" s="277">
        <f t="shared" ref="CO85" si="254">SUM(CO80:CO84)</f>
        <v>-64125903</v>
      </c>
      <c r="CP85" s="395">
        <f t="shared" ref="CP85" si="255">SUM(CP80:CP84)</f>
        <v>-145732368</v>
      </c>
      <c r="CQ85" s="395">
        <f t="shared" ref="CQ85:CR85" si="256">SUM(CQ80:CQ84)</f>
        <v>-209938230</v>
      </c>
      <c r="CR85" s="395">
        <f t="shared" si="256"/>
        <v>-205826218</v>
      </c>
      <c r="CS85" s="351"/>
      <c r="CT85" s="133">
        <f t="shared" si="237"/>
        <v>41449955</v>
      </c>
    </row>
    <row r="86" spans="1:98" s="37" customFormat="1" x14ac:dyDescent="0.3">
      <c r="A86" s="146">
        <f>+A79+1</f>
        <v>12</v>
      </c>
      <c r="B86" s="45" t="s">
        <v>317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47"/>
      <c r="O86" s="47"/>
      <c r="P86" s="47"/>
      <c r="Q86" s="47"/>
      <c r="R86" s="47"/>
      <c r="S86" s="47"/>
      <c r="T86" s="47"/>
      <c r="U86" s="206"/>
      <c r="V86" s="206"/>
      <c r="W86" s="206"/>
      <c r="X86" s="48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48"/>
      <c r="AK86" s="299"/>
      <c r="AL86" s="299"/>
      <c r="AM86" s="299"/>
      <c r="AN86" s="299"/>
      <c r="AO86" s="299"/>
      <c r="AP86" s="299"/>
      <c r="AQ86" s="49"/>
      <c r="AR86" s="299"/>
      <c r="AS86" s="299"/>
      <c r="AT86" s="299"/>
      <c r="AU86" s="299"/>
      <c r="AV86" s="316"/>
      <c r="AW86" s="299"/>
      <c r="AX86" s="299"/>
      <c r="AY86" s="299"/>
      <c r="AZ86" s="299"/>
      <c r="BA86" s="299"/>
      <c r="BB86" s="299"/>
      <c r="BC86" s="49"/>
      <c r="BD86" s="299"/>
      <c r="BE86" s="299"/>
      <c r="BF86" s="299"/>
      <c r="BG86" s="299"/>
      <c r="BH86" s="316"/>
      <c r="BI86" s="49"/>
      <c r="BJ86" s="50"/>
      <c r="BK86" s="50"/>
      <c r="BL86" s="50"/>
      <c r="BM86" s="50"/>
      <c r="BN86" s="50"/>
      <c r="BO86" s="50"/>
      <c r="BP86" s="50"/>
      <c r="BQ86" s="50"/>
      <c r="BR86" s="412"/>
      <c r="BS86" s="435"/>
      <c r="BT86" s="50"/>
      <c r="BU86" s="50"/>
      <c r="BV86" s="50"/>
      <c r="BW86" s="50"/>
      <c r="BX86" s="249"/>
      <c r="BY86" s="249"/>
      <c r="BZ86" s="249"/>
      <c r="CA86" s="249"/>
      <c r="CB86" s="249"/>
      <c r="CC86" s="249"/>
      <c r="CD86" s="392"/>
      <c r="CE86" s="361"/>
      <c r="CF86" s="275"/>
      <c r="CG86" s="275"/>
      <c r="CH86" s="275"/>
      <c r="CI86" s="275"/>
      <c r="CJ86" s="275"/>
      <c r="CK86" s="275"/>
      <c r="CL86" s="275"/>
      <c r="CM86" s="275"/>
      <c r="CN86" s="275"/>
      <c r="CO86" s="275"/>
      <c r="CP86" s="392"/>
      <c r="CQ86" s="392"/>
      <c r="CR86" s="392"/>
      <c r="CS86" s="350"/>
      <c r="CT86" s="49"/>
    </row>
    <row r="87" spans="1:98" s="37" customFormat="1" x14ac:dyDescent="0.3">
      <c r="A87" s="146"/>
      <c r="B87" s="38" t="s">
        <v>37</v>
      </c>
      <c r="C87" s="164">
        <v>50649.88</v>
      </c>
      <c r="D87" s="165">
        <v>36562.43</v>
      </c>
      <c r="E87" s="165">
        <v>28608.7</v>
      </c>
      <c r="F87" s="165">
        <v>16285.33</v>
      </c>
      <c r="G87" s="165">
        <v>10375.549999999999</v>
      </c>
      <c r="H87" s="165">
        <v>10227.33</v>
      </c>
      <c r="I87" s="165">
        <v>11360.18</v>
      </c>
      <c r="J87" s="165">
        <v>23765.360000000001</v>
      </c>
      <c r="K87" s="165">
        <v>52028.160000000003</v>
      </c>
      <c r="L87" s="166">
        <v>189196.91</v>
      </c>
      <c r="M87" s="165">
        <v>303820.83</v>
      </c>
      <c r="N87" s="165">
        <v>742654.23</v>
      </c>
      <c r="O87" s="97">
        <v>1440585.85</v>
      </c>
      <c r="P87" s="165">
        <v>1169707.8500000001</v>
      </c>
      <c r="Q87" s="97">
        <v>869906.71</v>
      </c>
      <c r="R87" s="97">
        <v>349671.71</v>
      </c>
      <c r="S87" s="97">
        <v>260276.15</v>
      </c>
      <c r="T87" s="97">
        <v>198042.89</v>
      </c>
      <c r="U87" s="208">
        <v>219541.68</v>
      </c>
      <c r="V87" s="208">
        <v>324165</v>
      </c>
      <c r="W87" s="208">
        <v>636970.81999999995</v>
      </c>
      <c r="X87" s="166">
        <v>1228986.52</v>
      </c>
      <c r="Y87" s="208">
        <v>1502138</v>
      </c>
      <c r="Z87" s="208">
        <v>1559510</v>
      </c>
      <c r="AA87" s="208">
        <v>1424488.71</v>
      </c>
      <c r="AB87" s="208">
        <v>858344.16</v>
      </c>
      <c r="AC87" s="208">
        <v>454443.42</v>
      </c>
      <c r="AD87" s="208">
        <v>286208.44</v>
      </c>
      <c r="AE87" s="208">
        <v>190124</v>
      </c>
      <c r="AF87" s="208">
        <v>175132.29</v>
      </c>
      <c r="AG87" s="208">
        <v>171921</v>
      </c>
      <c r="AH87" s="208">
        <v>220907</v>
      </c>
      <c r="AI87" s="208">
        <v>543036</v>
      </c>
      <c r="AJ87" s="98">
        <v>1179050</v>
      </c>
      <c r="AK87" s="208">
        <v>1525795</v>
      </c>
      <c r="AL87" s="208">
        <v>1525041</v>
      </c>
      <c r="AM87" s="208">
        <v>1482130</v>
      </c>
      <c r="AN87" s="208">
        <v>811707</v>
      </c>
      <c r="AO87" s="208">
        <v>461112</v>
      </c>
      <c r="AP87" s="208">
        <v>238633</v>
      </c>
      <c r="AQ87" s="34">
        <v>173553</v>
      </c>
      <c r="AR87" s="208">
        <v>164337</v>
      </c>
      <c r="AS87" s="208">
        <v>180698</v>
      </c>
      <c r="AT87" s="208">
        <v>280909</v>
      </c>
      <c r="AU87" s="208">
        <v>66473</v>
      </c>
      <c r="AV87" s="98">
        <v>183376</v>
      </c>
      <c r="AW87" s="208">
        <v>130679</v>
      </c>
      <c r="AX87" s="208">
        <v>156906</v>
      </c>
      <c r="AY87" s="208"/>
      <c r="AZ87" s="208"/>
      <c r="BA87" s="208"/>
      <c r="BB87" s="208"/>
      <c r="BC87" s="34"/>
      <c r="BD87" s="208"/>
      <c r="BE87" s="208"/>
      <c r="BF87" s="208"/>
      <c r="BG87" s="208"/>
      <c r="BH87" s="98"/>
      <c r="BI87" s="165">
        <f t="shared" ref="BI87:BR91" si="257">O87-C87</f>
        <v>1389935.9700000002</v>
      </c>
      <c r="BJ87" s="99">
        <f t="shared" si="257"/>
        <v>1133145.4200000002</v>
      </c>
      <c r="BK87" s="99">
        <f t="shared" si="257"/>
        <v>841298.01</v>
      </c>
      <c r="BL87" s="99">
        <f t="shared" si="257"/>
        <v>333386.38</v>
      </c>
      <c r="BM87" s="99">
        <f t="shared" si="257"/>
        <v>249900.6</v>
      </c>
      <c r="BN87" s="99">
        <f t="shared" si="257"/>
        <v>187815.56000000003</v>
      </c>
      <c r="BO87" s="99">
        <f t="shared" si="257"/>
        <v>208181.5</v>
      </c>
      <c r="BP87" s="99">
        <f t="shared" si="257"/>
        <v>300399.64</v>
      </c>
      <c r="BQ87" s="99">
        <f t="shared" si="257"/>
        <v>584942.65999999992</v>
      </c>
      <c r="BR87" s="414">
        <f t="shared" si="257"/>
        <v>1039789.61</v>
      </c>
      <c r="BS87" s="437">
        <f t="shared" ref="BS87:CB91" si="258">Y87-M87</f>
        <v>1198317.17</v>
      </c>
      <c r="BT87" s="99">
        <f t="shared" si="258"/>
        <v>816855.77</v>
      </c>
      <c r="BU87" s="99">
        <f t="shared" si="258"/>
        <v>-16097.14000000013</v>
      </c>
      <c r="BV87" s="99">
        <f t="shared" si="258"/>
        <v>-311363.69000000006</v>
      </c>
      <c r="BW87" s="99">
        <f t="shared" si="258"/>
        <v>-415463.29</v>
      </c>
      <c r="BX87" s="251">
        <f t="shared" si="258"/>
        <v>-63463.270000000019</v>
      </c>
      <c r="BY87" s="251">
        <f t="shared" si="258"/>
        <v>-70152.149999999994</v>
      </c>
      <c r="BZ87" s="251">
        <f t="shared" si="258"/>
        <v>-22910.600000000006</v>
      </c>
      <c r="CA87" s="251">
        <f t="shared" si="258"/>
        <v>-47620.679999999993</v>
      </c>
      <c r="CB87" s="251">
        <f t="shared" si="258"/>
        <v>-103258</v>
      </c>
      <c r="CC87" s="251">
        <f t="shared" ref="CC87:CL91" si="259">AI87-W87</f>
        <v>-93934.819999999949</v>
      </c>
      <c r="CD87" s="394">
        <f t="shared" si="259"/>
        <v>-49936.520000000019</v>
      </c>
      <c r="CE87" s="363">
        <f t="shared" si="259"/>
        <v>23657</v>
      </c>
      <c r="CF87" s="264">
        <f t="shared" si="259"/>
        <v>-34469</v>
      </c>
      <c r="CG87" s="264">
        <f t="shared" si="259"/>
        <v>57641.290000000037</v>
      </c>
      <c r="CH87" s="264">
        <f t="shared" si="259"/>
        <v>-46637.160000000033</v>
      </c>
      <c r="CI87" s="264">
        <f t="shared" si="259"/>
        <v>6668.5800000000163</v>
      </c>
      <c r="CJ87" s="264">
        <f t="shared" si="259"/>
        <v>-47575.44</v>
      </c>
      <c r="CK87" s="264">
        <f t="shared" si="259"/>
        <v>-16571</v>
      </c>
      <c r="CL87" s="264">
        <f t="shared" si="259"/>
        <v>-10795.290000000008</v>
      </c>
      <c r="CM87" s="264">
        <f t="shared" ref="CM87:CR91" si="260">AS87-AG87</f>
        <v>8777</v>
      </c>
      <c r="CN87" s="264">
        <f t="shared" si="260"/>
        <v>60002</v>
      </c>
      <c r="CO87" s="264">
        <f t="shared" si="260"/>
        <v>-476563</v>
      </c>
      <c r="CP87" s="394">
        <f t="shared" si="260"/>
        <v>-995674</v>
      </c>
      <c r="CQ87" s="394">
        <f t="shared" si="260"/>
        <v>-1395116</v>
      </c>
      <c r="CR87" s="394">
        <f t="shared" si="260"/>
        <v>-1368135</v>
      </c>
      <c r="CS87" s="350"/>
      <c r="CT87" s="34">
        <f>IF(ISERROR(GETPIVOTDATA("VALUE",'CRS WK pvt'!$I$2,"DT_FILE",CT$8,"CD_CO",CT$6,"TRIM_CAT",TRIM(B87),"TRIM_LINE",A86))=TRUE,0,GETPIVOTDATA("VALUE",'CRS WK pvt'!$I$2,"DT_FILE",CT$8,"CD_CO",CT$6,"TRIM_CAT",TRIM(B87),"TRIM_LINE",A86))</f>
        <v>156906</v>
      </c>
    </row>
    <row r="88" spans="1:98" s="37" customFormat="1" x14ac:dyDescent="0.3">
      <c r="A88" s="146"/>
      <c r="B88" s="38" t="s">
        <v>38</v>
      </c>
      <c r="C88" s="164">
        <v>39037.21</v>
      </c>
      <c r="D88" s="165">
        <v>29364.33</v>
      </c>
      <c r="E88" s="165">
        <v>27621.68</v>
      </c>
      <c r="F88" s="165">
        <v>14352.99</v>
      </c>
      <c r="G88" s="165">
        <v>8701.33</v>
      </c>
      <c r="H88" s="165">
        <v>8454.3700000000008</v>
      </c>
      <c r="I88" s="165">
        <v>8178.84</v>
      </c>
      <c r="J88" s="165">
        <v>16045.97</v>
      </c>
      <c r="K88" s="165">
        <v>32013.48</v>
      </c>
      <c r="L88" s="166">
        <v>101648.46</v>
      </c>
      <c r="M88" s="165">
        <v>140248.16</v>
      </c>
      <c r="N88" s="165">
        <v>196277.75</v>
      </c>
      <c r="O88" s="97">
        <v>249834.44</v>
      </c>
      <c r="P88" s="165">
        <v>220319.35</v>
      </c>
      <c r="Q88" s="97">
        <v>144971.35</v>
      </c>
      <c r="R88" s="97">
        <v>69066.87</v>
      </c>
      <c r="S88" s="97">
        <v>54804.4</v>
      </c>
      <c r="T88" s="97">
        <v>39528.120000000003</v>
      </c>
      <c r="U88" s="208">
        <v>44224.1</v>
      </c>
      <c r="V88" s="208">
        <v>57064</v>
      </c>
      <c r="W88" s="208">
        <v>116263.63</v>
      </c>
      <c r="X88" s="166">
        <v>213944.25</v>
      </c>
      <c r="Y88" s="208">
        <v>261970</v>
      </c>
      <c r="Z88" s="208">
        <v>269070</v>
      </c>
      <c r="AA88" s="208">
        <v>254139.97</v>
      </c>
      <c r="AB88" s="208">
        <v>172394.82</v>
      </c>
      <c r="AC88" s="208">
        <v>79908.929999999993</v>
      </c>
      <c r="AD88" s="208">
        <v>60480.93</v>
      </c>
      <c r="AE88" s="208">
        <v>40058</v>
      </c>
      <c r="AF88" s="208">
        <v>38809.71</v>
      </c>
      <c r="AG88" s="208">
        <v>36118</v>
      </c>
      <c r="AH88" s="208">
        <v>44918</v>
      </c>
      <c r="AI88" s="208">
        <v>98656</v>
      </c>
      <c r="AJ88" s="98">
        <v>221010</v>
      </c>
      <c r="AK88" s="208">
        <v>275676</v>
      </c>
      <c r="AL88" s="208">
        <v>286327</v>
      </c>
      <c r="AM88" s="208">
        <v>295198</v>
      </c>
      <c r="AN88" s="208">
        <v>167982</v>
      </c>
      <c r="AO88" s="208">
        <v>97416</v>
      </c>
      <c r="AP88" s="208">
        <v>54801</v>
      </c>
      <c r="AQ88" s="34">
        <v>38509</v>
      </c>
      <c r="AR88" s="208">
        <v>37086</v>
      </c>
      <c r="AS88" s="208">
        <v>37067</v>
      </c>
      <c r="AT88" s="208">
        <v>56479</v>
      </c>
      <c r="AU88" s="208">
        <v>11557</v>
      </c>
      <c r="AV88" s="98">
        <v>44146</v>
      </c>
      <c r="AW88" s="208">
        <v>19381</v>
      </c>
      <c r="AX88" s="208">
        <v>33214</v>
      </c>
      <c r="AY88" s="208"/>
      <c r="AZ88" s="208"/>
      <c r="BA88" s="208"/>
      <c r="BB88" s="208"/>
      <c r="BC88" s="34"/>
      <c r="BD88" s="208"/>
      <c r="BE88" s="208"/>
      <c r="BF88" s="208"/>
      <c r="BG88" s="208"/>
      <c r="BH88" s="98"/>
      <c r="BI88" s="165">
        <f t="shared" si="257"/>
        <v>210797.23</v>
      </c>
      <c r="BJ88" s="99">
        <f t="shared" si="257"/>
        <v>190955.02000000002</v>
      </c>
      <c r="BK88" s="99">
        <f t="shared" si="257"/>
        <v>117349.67000000001</v>
      </c>
      <c r="BL88" s="99">
        <f t="shared" si="257"/>
        <v>54713.88</v>
      </c>
      <c r="BM88" s="99">
        <f t="shared" si="257"/>
        <v>46103.07</v>
      </c>
      <c r="BN88" s="99">
        <f t="shared" si="257"/>
        <v>31073.75</v>
      </c>
      <c r="BO88" s="99">
        <f t="shared" si="257"/>
        <v>36045.259999999995</v>
      </c>
      <c r="BP88" s="99">
        <f t="shared" si="257"/>
        <v>41018.03</v>
      </c>
      <c r="BQ88" s="99">
        <f t="shared" si="257"/>
        <v>84250.150000000009</v>
      </c>
      <c r="BR88" s="414">
        <f t="shared" si="257"/>
        <v>112295.79</v>
      </c>
      <c r="BS88" s="437">
        <f t="shared" si="258"/>
        <v>121721.84</v>
      </c>
      <c r="BT88" s="99">
        <f t="shared" si="258"/>
        <v>72792.25</v>
      </c>
      <c r="BU88" s="99">
        <f t="shared" si="258"/>
        <v>4305.5299999999988</v>
      </c>
      <c r="BV88" s="99">
        <f t="shared" si="258"/>
        <v>-47924.53</v>
      </c>
      <c r="BW88" s="99">
        <f t="shared" si="258"/>
        <v>-65062.420000000013</v>
      </c>
      <c r="BX88" s="251">
        <f t="shared" si="258"/>
        <v>-8585.9399999999951</v>
      </c>
      <c r="BY88" s="251">
        <f t="shared" si="258"/>
        <v>-14746.400000000001</v>
      </c>
      <c r="BZ88" s="251">
        <f t="shared" si="258"/>
        <v>-718.41000000000349</v>
      </c>
      <c r="CA88" s="251">
        <f t="shared" si="258"/>
        <v>-8106.0999999999985</v>
      </c>
      <c r="CB88" s="251">
        <f t="shared" si="258"/>
        <v>-12146</v>
      </c>
      <c r="CC88" s="251">
        <f t="shared" si="259"/>
        <v>-17607.630000000005</v>
      </c>
      <c r="CD88" s="394">
        <f t="shared" si="259"/>
        <v>7065.75</v>
      </c>
      <c r="CE88" s="363">
        <f t="shared" si="259"/>
        <v>13706</v>
      </c>
      <c r="CF88" s="264">
        <f t="shared" si="259"/>
        <v>17257</v>
      </c>
      <c r="CG88" s="264">
        <f t="shared" si="259"/>
        <v>41058.03</v>
      </c>
      <c r="CH88" s="264">
        <f t="shared" si="259"/>
        <v>-4412.820000000007</v>
      </c>
      <c r="CI88" s="264">
        <f t="shared" si="259"/>
        <v>17507.070000000007</v>
      </c>
      <c r="CJ88" s="264">
        <f t="shared" si="259"/>
        <v>-5679.93</v>
      </c>
      <c r="CK88" s="264">
        <f t="shared" si="259"/>
        <v>-1549</v>
      </c>
      <c r="CL88" s="264">
        <f t="shared" si="259"/>
        <v>-1723.7099999999991</v>
      </c>
      <c r="CM88" s="264">
        <f t="shared" si="260"/>
        <v>949</v>
      </c>
      <c r="CN88" s="264">
        <f t="shared" si="260"/>
        <v>11561</v>
      </c>
      <c r="CO88" s="264">
        <f t="shared" si="260"/>
        <v>-87099</v>
      </c>
      <c r="CP88" s="394">
        <f t="shared" si="260"/>
        <v>-176864</v>
      </c>
      <c r="CQ88" s="394">
        <f t="shared" si="260"/>
        <v>-256295</v>
      </c>
      <c r="CR88" s="394">
        <f t="shared" si="260"/>
        <v>-253113</v>
      </c>
      <c r="CS88" s="350"/>
      <c r="CT88" s="34">
        <f>IF(ISERROR(GETPIVOTDATA("VALUE",'CRS WK pvt'!$I$2,"DT_FILE",CT$8,"CD_CO",CT$6,"TRIM_CAT",TRIM(B88),"TRIM_LINE",A86))=TRUE,0,GETPIVOTDATA("VALUE",'CRS WK pvt'!$I$2,"DT_FILE",CT$8,"CD_CO",CT$6,"TRIM_CAT",TRIM(B88),"TRIM_LINE",A86))</f>
        <v>33214</v>
      </c>
    </row>
    <row r="89" spans="1:98" s="37" customFormat="1" x14ac:dyDescent="0.3">
      <c r="A89" s="146"/>
      <c r="B89" s="38" t="s">
        <v>39</v>
      </c>
      <c r="C89" s="164">
        <v>911.28</v>
      </c>
      <c r="D89" s="165">
        <v>806.54</v>
      </c>
      <c r="E89" s="165">
        <v>304.27999999999997</v>
      </c>
      <c r="F89" s="165">
        <v>329.81</v>
      </c>
      <c r="G89" s="165">
        <v>814</v>
      </c>
      <c r="H89" s="165">
        <v>1643.75</v>
      </c>
      <c r="I89" s="165">
        <v>2298.87</v>
      </c>
      <c r="J89" s="165">
        <v>3089.63</v>
      </c>
      <c r="K89" s="165">
        <v>6505.03</v>
      </c>
      <c r="L89" s="166">
        <v>25949.21</v>
      </c>
      <c r="M89" s="165">
        <v>47919.19</v>
      </c>
      <c r="N89" s="165">
        <v>145287.60999999999</v>
      </c>
      <c r="O89" s="97">
        <v>299633.21999999997</v>
      </c>
      <c r="P89" s="165">
        <v>210957.9</v>
      </c>
      <c r="Q89" s="97">
        <v>155497.39000000001</v>
      </c>
      <c r="R89" s="97">
        <v>78929.48</v>
      </c>
      <c r="S89" s="97">
        <v>64813.29</v>
      </c>
      <c r="T89" s="97">
        <v>53944.22</v>
      </c>
      <c r="U89" s="208">
        <v>65213.82</v>
      </c>
      <c r="V89" s="208">
        <v>86378</v>
      </c>
      <c r="W89" s="208">
        <v>146617.16</v>
      </c>
      <c r="X89" s="166">
        <v>270479.71000000002</v>
      </c>
      <c r="Y89" s="208">
        <v>335335</v>
      </c>
      <c r="Z89" s="208">
        <v>365858</v>
      </c>
      <c r="AA89" s="208">
        <v>386304.44</v>
      </c>
      <c r="AB89" s="208">
        <v>224132.6</v>
      </c>
      <c r="AC89" s="208">
        <v>153379.25</v>
      </c>
      <c r="AD89" s="208">
        <v>97793.32</v>
      </c>
      <c r="AE89" s="208">
        <v>79828</v>
      </c>
      <c r="AF89" s="208">
        <v>77069.2</v>
      </c>
      <c r="AG89" s="208">
        <v>74349</v>
      </c>
      <c r="AH89" s="208">
        <v>88475</v>
      </c>
      <c r="AI89" s="208">
        <v>166374</v>
      </c>
      <c r="AJ89" s="98">
        <v>315520</v>
      </c>
      <c r="AK89" s="208">
        <v>410730</v>
      </c>
      <c r="AL89" s="208">
        <v>428702</v>
      </c>
      <c r="AM89" s="208">
        <v>397519</v>
      </c>
      <c r="AN89" s="208">
        <v>249637</v>
      </c>
      <c r="AO89" s="208">
        <v>159495</v>
      </c>
      <c r="AP89" s="208">
        <v>108596</v>
      </c>
      <c r="AQ89" s="34">
        <v>87423</v>
      </c>
      <c r="AR89" s="208">
        <v>96812</v>
      </c>
      <c r="AS89" s="208">
        <v>101776</v>
      </c>
      <c r="AT89" s="208">
        <v>140314</v>
      </c>
      <c r="AU89" s="208">
        <v>51595</v>
      </c>
      <c r="AV89" s="98">
        <v>48364</v>
      </c>
      <c r="AW89" s="208">
        <v>45445</v>
      </c>
      <c r="AX89" s="208">
        <v>109906</v>
      </c>
      <c r="AY89" s="208"/>
      <c r="AZ89" s="208"/>
      <c r="BA89" s="208"/>
      <c r="BB89" s="208"/>
      <c r="BC89" s="34"/>
      <c r="BD89" s="208"/>
      <c r="BE89" s="208"/>
      <c r="BF89" s="208"/>
      <c r="BG89" s="208"/>
      <c r="BH89" s="98"/>
      <c r="BI89" s="165">
        <f t="shared" si="257"/>
        <v>298721.93999999994</v>
      </c>
      <c r="BJ89" s="99">
        <f t="shared" si="257"/>
        <v>210151.36</v>
      </c>
      <c r="BK89" s="99">
        <f t="shared" si="257"/>
        <v>155193.11000000002</v>
      </c>
      <c r="BL89" s="99">
        <f t="shared" si="257"/>
        <v>78599.67</v>
      </c>
      <c r="BM89" s="99">
        <f t="shared" si="257"/>
        <v>63999.29</v>
      </c>
      <c r="BN89" s="99">
        <f t="shared" si="257"/>
        <v>52300.47</v>
      </c>
      <c r="BO89" s="99">
        <f t="shared" si="257"/>
        <v>62914.95</v>
      </c>
      <c r="BP89" s="99">
        <f t="shared" si="257"/>
        <v>83288.37</v>
      </c>
      <c r="BQ89" s="99">
        <f t="shared" si="257"/>
        <v>140112.13</v>
      </c>
      <c r="BR89" s="414">
        <f t="shared" si="257"/>
        <v>244530.50000000003</v>
      </c>
      <c r="BS89" s="437">
        <f t="shared" si="258"/>
        <v>287415.81</v>
      </c>
      <c r="BT89" s="99">
        <f t="shared" si="258"/>
        <v>220570.39</v>
      </c>
      <c r="BU89" s="99">
        <f t="shared" si="258"/>
        <v>86671.22000000003</v>
      </c>
      <c r="BV89" s="99">
        <f t="shared" si="258"/>
        <v>13174.700000000012</v>
      </c>
      <c r="BW89" s="99">
        <f t="shared" si="258"/>
        <v>-2118.140000000014</v>
      </c>
      <c r="BX89" s="251">
        <f t="shared" si="258"/>
        <v>18863.840000000011</v>
      </c>
      <c r="BY89" s="251">
        <f t="shared" si="258"/>
        <v>15014.71</v>
      </c>
      <c r="BZ89" s="251">
        <f t="shared" si="258"/>
        <v>23124.979999999996</v>
      </c>
      <c r="CA89" s="251">
        <f t="shared" si="258"/>
        <v>9135.18</v>
      </c>
      <c r="CB89" s="251">
        <f t="shared" si="258"/>
        <v>2097</v>
      </c>
      <c r="CC89" s="251">
        <f t="shared" si="259"/>
        <v>19756.839999999997</v>
      </c>
      <c r="CD89" s="394">
        <f t="shared" si="259"/>
        <v>45040.289999999979</v>
      </c>
      <c r="CE89" s="363">
        <f t="shared" si="259"/>
        <v>75395</v>
      </c>
      <c r="CF89" s="264">
        <f t="shared" si="259"/>
        <v>62844</v>
      </c>
      <c r="CG89" s="264">
        <f t="shared" si="259"/>
        <v>11214.559999999998</v>
      </c>
      <c r="CH89" s="264">
        <f t="shared" si="259"/>
        <v>25504.399999999994</v>
      </c>
      <c r="CI89" s="264">
        <f t="shared" si="259"/>
        <v>6115.75</v>
      </c>
      <c r="CJ89" s="264">
        <f t="shared" si="259"/>
        <v>10802.679999999993</v>
      </c>
      <c r="CK89" s="264">
        <f t="shared" si="259"/>
        <v>7595</v>
      </c>
      <c r="CL89" s="264">
        <f t="shared" si="259"/>
        <v>19742.800000000003</v>
      </c>
      <c r="CM89" s="264">
        <f t="shared" si="260"/>
        <v>27427</v>
      </c>
      <c r="CN89" s="264">
        <f t="shared" si="260"/>
        <v>51839</v>
      </c>
      <c r="CO89" s="264">
        <f t="shared" si="260"/>
        <v>-114779</v>
      </c>
      <c r="CP89" s="394">
        <f t="shared" si="260"/>
        <v>-267156</v>
      </c>
      <c r="CQ89" s="394">
        <f t="shared" si="260"/>
        <v>-365285</v>
      </c>
      <c r="CR89" s="394">
        <f t="shared" si="260"/>
        <v>-318796</v>
      </c>
      <c r="CS89" s="350"/>
      <c r="CT89" s="34">
        <f>IF(ISERROR(GETPIVOTDATA("VALUE",'CRS WK pvt'!$I$2,"DT_FILE",CT$8,"CD_CO",CT$6,"TRIM_CAT",TRIM(B89),"TRIM_LINE",A86))=TRUE,0,GETPIVOTDATA("VALUE",'CRS WK pvt'!$I$2,"DT_FILE",CT$8,"CD_CO",CT$6,"TRIM_CAT",TRIM(B89),"TRIM_LINE",A86))</f>
        <v>109906</v>
      </c>
    </row>
    <row r="90" spans="1:98" s="37" customFormat="1" x14ac:dyDescent="0.3">
      <c r="A90" s="146"/>
      <c r="B90" s="38" t="s">
        <v>40</v>
      </c>
      <c r="C90" s="164">
        <v>355.27</v>
      </c>
      <c r="D90" s="165">
        <v>676.84</v>
      </c>
      <c r="E90" s="165">
        <v>414.43</v>
      </c>
      <c r="F90" s="165">
        <v>183.57</v>
      </c>
      <c r="G90" s="165">
        <v>8321.69</v>
      </c>
      <c r="H90" s="165">
        <v>1232.79</v>
      </c>
      <c r="I90" s="165">
        <v>1367.69</v>
      </c>
      <c r="J90" s="165">
        <v>2266.4499999999998</v>
      </c>
      <c r="K90" s="165">
        <v>4873.8900000000003</v>
      </c>
      <c r="L90" s="166">
        <v>21586.05</v>
      </c>
      <c r="M90" s="165">
        <v>62777.72</v>
      </c>
      <c r="N90" s="165">
        <v>225487.75</v>
      </c>
      <c r="O90" s="97">
        <v>527637.96</v>
      </c>
      <c r="P90" s="165">
        <v>365082.5</v>
      </c>
      <c r="Q90" s="97">
        <v>274862.03000000003</v>
      </c>
      <c r="R90" s="97">
        <v>144347.18</v>
      </c>
      <c r="S90" s="97">
        <v>109553.51</v>
      </c>
      <c r="T90" s="97">
        <v>77487.990000000005</v>
      </c>
      <c r="U90" s="208">
        <v>106240</v>
      </c>
      <c r="V90" s="208">
        <v>176567</v>
      </c>
      <c r="W90" s="208">
        <v>249164.12</v>
      </c>
      <c r="X90" s="166">
        <v>436796.74</v>
      </c>
      <c r="Y90" s="208">
        <v>533021</v>
      </c>
      <c r="Z90" s="208">
        <v>615707</v>
      </c>
      <c r="AA90" s="208">
        <v>518492.47</v>
      </c>
      <c r="AB90" s="208">
        <v>360351.32</v>
      </c>
      <c r="AC90" s="208">
        <v>253929.43</v>
      </c>
      <c r="AD90" s="208">
        <v>146450.48000000001</v>
      </c>
      <c r="AE90" s="208">
        <v>118340</v>
      </c>
      <c r="AF90" s="208">
        <v>119119.26</v>
      </c>
      <c r="AG90" s="208">
        <v>118141</v>
      </c>
      <c r="AH90" s="208">
        <v>141870</v>
      </c>
      <c r="AI90" s="208">
        <v>251292</v>
      </c>
      <c r="AJ90" s="98">
        <v>484639</v>
      </c>
      <c r="AK90" s="208">
        <v>576412</v>
      </c>
      <c r="AL90" s="208">
        <v>606800</v>
      </c>
      <c r="AM90" s="208">
        <v>610091</v>
      </c>
      <c r="AN90" s="208">
        <v>395312</v>
      </c>
      <c r="AO90" s="208">
        <v>242533</v>
      </c>
      <c r="AP90" s="208">
        <v>166099</v>
      </c>
      <c r="AQ90" s="34">
        <v>133898</v>
      </c>
      <c r="AR90" s="208">
        <v>131573</v>
      </c>
      <c r="AS90" s="208">
        <v>146826</v>
      </c>
      <c r="AT90" s="208">
        <v>216227</v>
      </c>
      <c r="AU90" s="208">
        <v>48899</v>
      </c>
      <c r="AV90" s="98">
        <v>103197</v>
      </c>
      <c r="AW90" s="208">
        <v>72374</v>
      </c>
      <c r="AX90" s="208">
        <v>86254</v>
      </c>
      <c r="AY90" s="208"/>
      <c r="AZ90" s="208"/>
      <c r="BA90" s="208"/>
      <c r="BB90" s="208"/>
      <c r="BC90" s="34"/>
      <c r="BD90" s="208"/>
      <c r="BE90" s="208"/>
      <c r="BF90" s="208"/>
      <c r="BG90" s="208"/>
      <c r="BH90" s="98"/>
      <c r="BI90" s="165">
        <f t="shared" si="257"/>
        <v>527282.68999999994</v>
      </c>
      <c r="BJ90" s="99">
        <f t="shared" si="257"/>
        <v>364405.66</v>
      </c>
      <c r="BK90" s="99">
        <f t="shared" si="257"/>
        <v>274447.60000000003</v>
      </c>
      <c r="BL90" s="99">
        <f t="shared" si="257"/>
        <v>144163.60999999999</v>
      </c>
      <c r="BM90" s="99">
        <f t="shared" si="257"/>
        <v>101231.81999999999</v>
      </c>
      <c r="BN90" s="99">
        <f t="shared" si="257"/>
        <v>76255.200000000012</v>
      </c>
      <c r="BO90" s="99">
        <f t="shared" si="257"/>
        <v>104872.31</v>
      </c>
      <c r="BP90" s="99">
        <f t="shared" si="257"/>
        <v>174300.55</v>
      </c>
      <c r="BQ90" s="99">
        <f t="shared" si="257"/>
        <v>244290.22999999998</v>
      </c>
      <c r="BR90" s="414">
        <f t="shared" si="257"/>
        <v>415210.69</v>
      </c>
      <c r="BS90" s="437">
        <f t="shared" si="258"/>
        <v>470243.28</v>
      </c>
      <c r="BT90" s="99">
        <f t="shared" si="258"/>
        <v>390219.25</v>
      </c>
      <c r="BU90" s="99">
        <f t="shared" si="258"/>
        <v>-9145.4899999999907</v>
      </c>
      <c r="BV90" s="99">
        <f t="shared" si="258"/>
        <v>-4731.179999999993</v>
      </c>
      <c r="BW90" s="99">
        <f t="shared" si="258"/>
        <v>-20932.600000000035</v>
      </c>
      <c r="BX90" s="251">
        <f t="shared" si="258"/>
        <v>2103.3000000000175</v>
      </c>
      <c r="BY90" s="251">
        <f t="shared" si="258"/>
        <v>8786.4900000000052</v>
      </c>
      <c r="BZ90" s="251">
        <f t="shared" si="258"/>
        <v>41631.26999999999</v>
      </c>
      <c r="CA90" s="251">
        <f t="shared" si="258"/>
        <v>11901</v>
      </c>
      <c r="CB90" s="251">
        <f t="shared" si="258"/>
        <v>-34697</v>
      </c>
      <c r="CC90" s="251">
        <f t="shared" si="259"/>
        <v>2127.8800000000047</v>
      </c>
      <c r="CD90" s="394">
        <f t="shared" si="259"/>
        <v>47842.260000000009</v>
      </c>
      <c r="CE90" s="363">
        <f t="shared" si="259"/>
        <v>43391</v>
      </c>
      <c r="CF90" s="264">
        <f t="shared" si="259"/>
        <v>-8907</v>
      </c>
      <c r="CG90" s="264">
        <f t="shared" si="259"/>
        <v>91598.530000000028</v>
      </c>
      <c r="CH90" s="264">
        <f t="shared" si="259"/>
        <v>34960.679999999993</v>
      </c>
      <c r="CI90" s="264">
        <f t="shared" si="259"/>
        <v>-11396.429999999993</v>
      </c>
      <c r="CJ90" s="264">
        <f t="shared" si="259"/>
        <v>19648.51999999999</v>
      </c>
      <c r="CK90" s="264">
        <f t="shared" si="259"/>
        <v>15558</v>
      </c>
      <c r="CL90" s="264">
        <f t="shared" si="259"/>
        <v>12453.740000000005</v>
      </c>
      <c r="CM90" s="264">
        <f t="shared" si="260"/>
        <v>28685</v>
      </c>
      <c r="CN90" s="264">
        <f t="shared" si="260"/>
        <v>74357</v>
      </c>
      <c r="CO90" s="264">
        <f t="shared" si="260"/>
        <v>-202393</v>
      </c>
      <c r="CP90" s="394">
        <f t="shared" si="260"/>
        <v>-381442</v>
      </c>
      <c r="CQ90" s="394">
        <f t="shared" si="260"/>
        <v>-504038</v>
      </c>
      <c r="CR90" s="394">
        <f t="shared" si="260"/>
        <v>-520546</v>
      </c>
      <c r="CS90" s="350"/>
      <c r="CT90" s="34">
        <f>IF(ISERROR(GETPIVOTDATA("VALUE",'CRS WK pvt'!$I$2,"DT_FILE",CT$8,"CD_CO",CT$6,"TRIM_CAT",TRIM(B90),"TRIM_LINE",A86))=TRUE,0,GETPIVOTDATA("VALUE",'CRS WK pvt'!$I$2,"DT_FILE",CT$8,"CD_CO",CT$6,"TRIM_CAT",TRIM(B90),"TRIM_LINE",A86))</f>
        <v>86254</v>
      </c>
    </row>
    <row r="91" spans="1:98" s="37" customFormat="1" x14ac:dyDescent="0.3">
      <c r="A91" s="146"/>
      <c r="B91" s="38" t="s">
        <v>41</v>
      </c>
      <c r="C91" s="164">
        <v>1718.66</v>
      </c>
      <c r="D91" s="165">
        <v>1135</v>
      </c>
      <c r="E91" s="165">
        <v>520.45000000000005</v>
      </c>
      <c r="F91" s="165">
        <v>951.61</v>
      </c>
      <c r="G91" s="165">
        <v>821.93</v>
      </c>
      <c r="H91" s="165">
        <v>685.41</v>
      </c>
      <c r="I91" s="165">
        <v>736.89</v>
      </c>
      <c r="J91" s="165">
        <v>2686.41</v>
      </c>
      <c r="K91" s="165">
        <v>4955.17</v>
      </c>
      <c r="L91" s="166">
        <v>24090.99</v>
      </c>
      <c r="M91" s="165">
        <v>135860.07</v>
      </c>
      <c r="N91" s="165">
        <v>533457.18000000005</v>
      </c>
      <c r="O91" s="97">
        <v>1506253.56</v>
      </c>
      <c r="P91" s="165">
        <v>1119944.3500000001</v>
      </c>
      <c r="Q91" s="97">
        <v>893861.35</v>
      </c>
      <c r="R91" s="97">
        <v>377642.25</v>
      </c>
      <c r="S91" s="97">
        <v>291319.98</v>
      </c>
      <c r="T91" s="97">
        <v>271411.21000000002</v>
      </c>
      <c r="U91" s="208">
        <v>280135.27</v>
      </c>
      <c r="V91" s="208">
        <v>327733</v>
      </c>
      <c r="W91" s="208">
        <v>730298.7</v>
      </c>
      <c r="X91" s="166">
        <v>1392550.77</v>
      </c>
      <c r="Y91" s="208">
        <v>1621533</v>
      </c>
      <c r="Z91" s="208">
        <v>1846836</v>
      </c>
      <c r="AA91" s="208">
        <v>1786204.44</v>
      </c>
      <c r="AB91" s="208">
        <v>1187129.73</v>
      </c>
      <c r="AC91" s="208">
        <v>818142.82</v>
      </c>
      <c r="AD91" s="208">
        <v>501877.49</v>
      </c>
      <c r="AE91" s="208">
        <v>420366</v>
      </c>
      <c r="AF91" s="208">
        <v>348003.4</v>
      </c>
      <c r="AG91" s="208">
        <v>351547</v>
      </c>
      <c r="AH91" s="208">
        <v>418713</v>
      </c>
      <c r="AI91" s="208">
        <v>755154</v>
      </c>
      <c r="AJ91" s="98">
        <v>1489232</v>
      </c>
      <c r="AK91" s="208">
        <v>1837998</v>
      </c>
      <c r="AL91" s="208">
        <v>1811844</v>
      </c>
      <c r="AM91" s="208">
        <v>1822649</v>
      </c>
      <c r="AN91" s="208">
        <v>1321545</v>
      </c>
      <c r="AO91" s="208">
        <v>899622</v>
      </c>
      <c r="AP91" s="208">
        <v>396550</v>
      </c>
      <c r="AQ91" s="34">
        <v>408351</v>
      </c>
      <c r="AR91" s="208">
        <v>508400</v>
      </c>
      <c r="AS91" s="208">
        <v>480132</v>
      </c>
      <c r="AT91" s="208">
        <v>886980</v>
      </c>
      <c r="AU91" s="208">
        <v>257521</v>
      </c>
      <c r="AV91" s="98">
        <v>470915</v>
      </c>
      <c r="AW91" s="208">
        <v>457189</v>
      </c>
      <c r="AX91" s="208">
        <v>414828</v>
      </c>
      <c r="AY91" s="208"/>
      <c r="AZ91" s="208"/>
      <c r="BA91" s="208"/>
      <c r="BB91" s="208"/>
      <c r="BC91" s="34"/>
      <c r="BD91" s="208"/>
      <c r="BE91" s="208"/>
      <c r="BF91" s="208"/>
      <c r="BG91" s="208"/>
      <c r="BH91" s="98"/>
      <c r="BI91" s="165">
        <f t="shared" si="257"/>
        <v>1504534.9000000001</v>
      </c>
      <c r="BJ91" s="99">
        <f t="shared" si="257"/>
        <v>1118809.3500000001</v>
      </c>
      <c r="BK91" s="99">
        <f t="shared" si="257"/>
        <v>893340.9</v>
      </c>
      <c r="BL91" s="99">
        <f t="shared" si="257"/>
        <v>376690.64</v>
      </c>
      <c r="BM91" s="99">
        <f t="shared" si="257"/>
        <v>290498.05</v>
      </c>
      <c r="BN91" s="99">
        <f t="shared" si="257"/>
        <v>270725.80000000005</v>
      </c>
      <c r="BO91" s="99">
        <f t="shared" si="257"/>
        <v>279398.38</v>
      </c>
      <c r="BP91" s="99">
        <f t="shared" si="257"/>
        <v>325046.59000000003</v>
      </c>
      <c r="BQ91" s="99">
        <f t="shared" si="257"/>
        <v>725343.52999999991</v>
      </c>
      <c r="BR91" s="414">
        <f t="shared" si="257"/>
        <v>1368459.78</v>
      </c>
      <c r="BS91" s="437">
        <f t="shared" si="258"/>
        <v>1485672.93</v>
      </c>
      <c r="BT91" s="99">
        <f t="shared" si="258"/>
        <v>1313378.8199999998</v>
      </c>
      <c r="BU91" s="99">
        <f t="shared" si="258"/>
        <v>279950.87999999989</v>
      </c>
      <c r="BV91" s="99">
        <f t="shared" si="258"/>
        <v>67185.379999999888</v>
      </c>
      <c r="BW91" s="99">
        <f t="shared" si="258"/>
        <v>-75718.530000000028</v>
      </c>
      <c r="BX91" s="251">
        <f t="shared" si="258"/>
        <v>124235.23999999999</v>
      </c>
      <c r="BY91" s="251">
        <f t="shared" si="258"/>
        <v>129046.02000000002</v>
      </c>
      <c r="BZ91" s="251">
        <f t="shared" si="258"/>
        <v>76592.19</v>
      </c>
      <c r="CA91" s="251">
        <f t="shared" si="258"/>
        <v>71411.729999999981</v>
      </c>
      <c r="CB91" s="251">
        <f t="shared" si="258"/>
        <v>90980</v>
      </c>
      <c r="CC91" s="251">
        <f t="shared" si="259"/>
        <v>24855.300000000047</v>
      </c>
      <c r="CD91" s="394">
        <f t="shared" si="259"/>
        <v>96681.229999999981</v>
      </c>
      <c r="CE91" s="363">
        <f t="shared" si="259"/>
        <v>216465</v>
      </c>
      <c r="CF91" s="264">
        <f t="shared" si="259"/>
        <v>-34992</v>
      </c>
      <c r="CG91" s="264">
        <f t="shared" si="259"/>
        <v>36444.560000000056</v>
      </c>
      <c r="CH91" s="264">
        <f t="shared" si="259"/>
        <v>134415.27000000002</v>
      </c>
      <c r="CI91" s="264">
        <f t="shared" si="259"/>
        <v>81479.180000000051</v>
      </c>
      <c r="CJ91" s="264">
        <f t="shared" si="259"/>
        <v>-105327.48999999999</v>
      </c>
      <c r="CK91" s="264">
        <f t="shared" si="259"/>
        <v>-12015</v>
      </c>
      <c r="CL91" s="264">
        <f t="shared" si="259"/>
        <v>160396.59999999998</v>
      </c>
      <c r="CM91" s="264">
        <f t="shared" si="260"/>
        <v>128585</v>
      </c>
      <c r="CN91" s="264">
        <f t="shared" si="260"/>
        <v>468267</v>
      </c>
      <c r="CO91" s="264">
        <f t="shared" si="260"/>
        <v>-497633</v>
      </c>
      <c r="CP91" s="394">
        <f t="shared" si="260"/>
        <v>-1018317</v>
      </c>
      <c r="CQ91" s="394">
        <f t="shared" si="260"/>
        <v>-1380809</v>
      </c>
      <c r="CR91" s="394">
        <f t="shared" si="260"/>
        <v>-1397016</v>
      </c>
      <c r="CS91" s="350"/>
      <c r="CT91" s="34">
        <f>IF(ISERROR(GETPIVOTDATA("VALUE",'CRS WK pvt'!$I$2,"DT_FILE",CT$8,"CD_CO",CT$6,"TRIM_CAT",TRIM(B91),"TRIM_LINE",A86))=TRUE,0,GETPIVOTDATA("VALUE",'CRS WK pvt'!$I$2,"DT_FILE",CT$8,"CD_CO",CT$6,"TRIM_CAT",TRIM(B91),"TRIM_LINE",A86))</f>
        <v>414828</v>
      </c>
    </row>
    <row r="92" spans="1:98" s="130" customFormat="1" x14ac:dyDescent="0.3">
      <c r="A92" s="147"/>
      <c r="B92" s="38" t="s">
        <v>42</v>
      </c>
      <c r="C92" s="131">
        <f>SUM(C87:C91)</f>
        <v>92672.3</v>
      </c>
      <c r="D92" s="132">
        <f t="shared" ref="D92:BJ106" si="261">SUM(D87:D91)</f>
        <v>68545.14</v>
      </c>
      <c r="E92" s="132">
        <f t="shared" si="261"/>
        <v>57469.54</v>
      </c>
      <c r="F92" s="132">
        <f t="shared" si="261"/>
        <v>32103.31</v>
      </c>
      <c r="G92" s="132">
        <f t="shared" si="261"/>
        <v>29034.5</v>
      </c>
      <c r="H92" s="132">
        <f t="shared" si="261"/>
        <v>22243.65</v>
      </c>
      <c r="I92" s="132">
        <f t="shared" si="261"/>
        <v>23942.469999999998</v>
      </c>
      <c r="J92" s="132">
        <f t="shared" si="261"/>
        <v>47853.819999999992</v>
      </c>
      <c r="K92" s="132">
        <f t="shared" si="261"/>
        <v>100375.73</v>
      </c>
      <c r="L92" s="134">
        <f t="shared" si="261"/>
        <v>362471.62</v>
      </c>
      <c r="M92" s="132">
        <f t="shared" si="261"/>
        <v>690625.97</v>
      </c>
      <c r="N92" s="132">
        <f t="shared" si="261"/>
        <v>1843164.52</v>
      </c>
      <c r="O92" s="141">
        <f t="shared" si="261"/>
        <v>4023945.03</v>
      </c>
      <c r="P92" s="132">
        <f t="shared" si="261"/>
        <v>3086011.95</v>
      </c>
      <c r="Q92" s="141">
        <f t="shared" si="261"/>
        <v>2339098.83</v>
      </c>
      <c r="R92" s="141">
        <f t="shared" si="261"/>
        <v>1019657.49</v>
      </c>
      <c r="S92" s="141">
        <f t="shared" si="261"/>
        <v>780767.33</v>
      </c>
      <c r="T92" s="141">
        <f t="shared" si="261"/>
        <v>640414.42999999993</v>
      </c>
      <c r="U92" s="141">
        <f t="shared" si="261"/>
        <v>715354.87</v>
      </c>
      <c r="V92" s="141">
        <f t="shared" si="261"/>
        <v>971907</v>
      </c>
      <c r="W92" s="141">
        <f t="shared" si="261"/>
        <v>1879314.43</v>
      </c>
      <c r="X92" s="134">
        <f t="shared" si="261"/>
        <v>3542757.9899999998</v>
      </c>
      <c r="Y92" s="141">
        <f t="shared" si="261"/>
        <v>4253997</v>
      </c>
      <c r="Z92" s="141">
        <f t="shared" si="261"/>
        <v>4656981</v>
      </c>
      <c r="AA92" s="141">
        <f t="shared" si="261"/>
        <v>4369630.0299999993</v>
      </c>
      <c r="AB92" s="141">
        <f t="shared" si="261"/>
        <v>2802352.63</v>
      </c>
      <c r="AC92" s="141">
        <f t="shared" si="261"/>
        <v>1759803.85</v>
      </c>
      <c r="AD92" s="141">
        <f t="shared" si="261"/>
        <v>1092810.6600000001</v>
      </c>
      <c r="AE92" s="141">
        <f t="shared" si="261"/>
        <v>848716</v>
      </c>
      <c r="AF92" s="141">
        <f t="shared" si="261"/>
        <v>758133.8600000001</v>
      </c>
      <c r="AG92" s="284">
        <v>752076</v>
      </c>
      <c r="AH92" s="284">
        <v>914883</v>
      </c>
      <c r="AI92" s="284">
        <v>1814512</v>
      </c>
      <c r="AJ92" s="325">
        <v>3689451</v>
      </c>
      <c r="AK92" s="301">
        <v>4626611</v>
      </c>
      <c r="AL92" s="301">
        <v>4658714</v>
      </c>
      <c r="AM92" s="301">
        <v>4607587</v>
      </c>
      <c r="AN92" s="301">
        <v>2946183</v>
      </c>
      <c r="AO92" s="301">
        <v>1860178</v>
      </c>
      <c r="AP92" s="301">
        <v>964679</v>
      </c>
      <c r="AQ92" s="133">
        <v>841734</v>
      </c>
      <c r="AR92" s="301">
        <v>938208</v>
      </c>
      <c r="AS92" s="301">
        <v>946499</v>
      </c>
      <c r="AT92" s="301">
        <v>1580909</v>
      </c>
      <c r="AU92" s="301">
        <v>436045</v>
      </c>
      <c r="AV92" s="319">
        <v>849998</v>
      </c>
      <c r="AW92" s="301">
        <v>725068</v>
      </c>
      <c r="AX92" s="301">
        <v>801108</v>
      </c>
      <c r="AY92" s="301"/>
      <c r="AZ92" s="301"/>
      <c r="BA92" s="301"/>
      <c r="BB92" s="301"/>
      <c r="BC92" s="133"/>
      <c r="BD92" s="301"/>
      <c r="BE92" s="301"/>
      <c r="BF92" s="301"/>
      <c r="BG92" s="301"/>
      <c r="BH92" s="319"/>
      <c r="BI92" s="191">
        <f t="shared" si="261"/>
        <v>3931272.7300000004</v>
      </c>
      <c r="BJ92" s="135">
        <f t="shared" si="261"/>
        <v>3017466.8100000005</v>
      </c>
      <c r="BK92" s="135">
        <f t="shared" ref="BK92:BL92" si="262">SUM(BK87:BK91)</f>
        <v>2281629.29</v>
      </c>
      <c r="BL92" s="135">
        <f t="shared" si="262"/>
        <v>987554.18</v>
      </c>
      <c r="BM92" s="135">
        <f t="shared" ref="BM92" si="263">SUM(BM87:BM91)</f>
        <v>751732.83</v>
      </c>
      <c r="BN92" s="135">
        <f t="shared" ref="BN92:BV92" si="264">SUM(BN87:BN91)</f>
        <v>618170.78</v>
      </c>
      <c r="BO92" s="135">
        <f t="shared" si="264"/>
        <v>691412.4</v>
      </c>
      <c r="BP92" s="135">
        <f t="shared" si="264"/>
        <v>924053.18000000017</v>
      </c>
      <c r="BQ92" s="135">
        <f t="shared" si="264"/>
        <v>1778938.6999999997</v>
      </c>
      <c r="BR92" s="415">
        <f t="shared" si="264"/>
        <v>3180286.37</v>
      </c>
      <c r="BS92" s="438">
        <f t="shared" si="264"/>
        <v>3563371.0300000003</v>
      </c>
      <c r="BT92" s="135">
        <f t="shared" si="264"/>
        <v>2813816.48</v>
      </c>
      <c r="BU92" s="135">
        <f t="shared" si="264"/>
        <v>345684.99999999977</v>
      </c>
      <c r="BV92" s="135">
        <f t="shared" si="264"/>
        <v>-283659.32000000018</v>
      </c>
      <c r="BW92" s="135">
        <f t="shared" ref="BW92:BX92" si="265">SUM(BW87:BW91)</f>
        <v>-579294.98</v>
      </c>
      <c r="BX92" s="252">
        <f t="shared" si="265"/>
        <v>73153.17</v>
      </c>
      <c r="BY92" s="252">
        <f t="shared" ref="BY92:BZ92" si="266">SUM(BY87:BY91)</f>
        <v>67948.670000000027</v>
      </c>
      <c r="BZ92" s="252">
        <f t="shared" si="266"/>
        <v>117719.42999999998</v>
      </c>
      <c r="CA92" s="252">
        <f t="shared" ref="CA92:CB92" si="267">SUM(CA87:CA91)</f>
        <v>36721.12999999999</v>
      </c>
      <c r="CB92" s="252">
        <f t="shared" si="267"/>
        <v>-57024</v>
      </c>
      <c r="CC92" s="252">
        <f t="shared" ref="CC92:CE92" si="268">SUM(CC87:CC91)</f>
        <v>-64802.429999999906</v>
      </c>
      <c r="CD92" s="395">
        <f t="shared" si="268"/>
        <v>146693.00999999995</v>
      </c>
      <c r="CE92" s="364">
        <f t="shared" si="268"/>
        <v>372614</v>
      </c>
      <c r="CF92" s="277">
        <f t="shared" ref="CF92" si="269">SUM(CF87:CF91)</f>
        <v>1733</v>
      </c>
      <c r="CG92" s="277">
        <f t="shared" ref="CG92" si="270">SUM(CG87:CG91)</f>
        <v>237956.97000000012</v>
      </c>
      <c r="CH92" s="277">
        <f t="shared" ref="CH92" si="271">SUM(CH87:CH91)</f>
        <v>143830.36999999997</v>
      </c>
      <c r="CI92" s="277">
        <f t="shared" ref="CI92" si="272">SUM(CI87:CI91)</f>
        <v>100374.15000000008</v>
      </c>
      <c r="CJ92" s="277">
        <f t="shared" ref="CJ92" si="273">SUM(CJ87:CJ91)</f>
        <v>-128131.66</v>
      </c>
      <c r="CK92" s="277">
        <f t="shared" ref="CK92" si="274">SUM(CK87:CK91)</f>
        <v>-6982</v>
      </c>
      <c r="CL92" s="277">
        <f t="shared" ref="CL92" si="275">SUM(CL87:CL91)</f>
        <v>180074.13999999998</v>
      </c>
      <c r="CM92" s="277">
        <f t="shared" ref="CM92" si="276">SUM(CM87:CM91)</f>
        <v>194423</v>
      </c>
      <c r="CN92" s="277">
        <f t="shared" ref="CN92" si="277">SUM(CN87:CN91)</f>
        <v>666026</v>
      </c>
      <c r="CO92" s="277">
        <f t="shared" ref="CO92" si="278">SUM(CO87:CO91)</f>
        <v>-1378467</v>
      </c>
      <c r="CP92" s="395">
        <f t="shared" ref="CP92" si="279">SUM(CP87:CP91)</f>
        <v>-2839453</v>
      </c>
      <c r="CQ92" s="395">
        <f t="shared" ref="CQ92:CR92" si="280">SUM(CQ87:CQ91)</f>
        <v>-3901543</v>
      </c>
      <c r="CR92" s="395">
        <f t="shared" si="280"/>
        <v>-3857606</v>
      </c>
      <c r="CS92" s="351"/>
      <c r="CT92" s="133">
        <f t="shared" si="237"/>
        <v>801108</v>
      </c>
    </row>
    <row r="93" spans="1:98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6"/>
      <c r="V93" s="206"/>
      <c r="W93" s="206"/>
      <c r="X93" s="48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48"/>
      <c r="AK93" s="299"/>
      <c r="AL93" s="299"/>
      <c r="AM93" s="299"/>
      <c r="AN93" s="299"/>
      <c r="AO93" s="299"/>
      <c r="AP93" s="299"/>
      <c r="AQ93" s="49"/>
      <c r="AR93" s="299"/>
      <c r="AS93" s="299"/>
      <c r="AT93" s="299"/>
      <c r="AU93" s="299"/>
      <c r="AV93" s="316"/>
      <c r="AW93" s="299"/>
      <c r="AX93" s="299"/>
      <c r="AY93" s="299"/>
      <c r="AZ93" s="299"/>
      <c r="BA93" s="299"/>
      <c r="BB93" s="299"/>
      <c r="BC93" s="49"/>
      <c r="BD93" s="299"/>
      <c r="BE93" s="299"/>
      <c r="BF93" s="299"/>
      <c r="BG93" s="299"/>
      <c r="BH93" s="316"/>
      <c r="BI93" s="49"/>
      <c r="BJ93" s="50"/>
      <c r="BK93" s="50"/>
      <c r="BL93" s="50"/>
      <c r="BM93" s="50"/>
      <c r="BN93" s="50"/>
      <c r="BO93" s="50"/>
      <c r="BP93" s="50"/>
      <c r="BQ93" s="50"/>
      <c r="BR93" s="412"/>
      <c r="BS93" s="435"/>
      <c r="BT93" s="50"/>
      <c r="BU93" s="50"/>
      <c r="BV93" s="50"/>
      <c r="BW93" s="50"/>
      <c r="BX93" s="249"/>
      <c r="BY93" s="249"/>
      <c r="BZ93" s="249"/>
      <c r="CA93" s="249"/>
      <c r="CB93" s="249"/>
      <c r="CC93" s="249"/>
      <c r="CD93" s="392"/>
      <c r="CE93" s="361"/>
      <c r="CF93" s="275"/>
      <c r="CG93" s="275"/>
      <c r="CH93" s="275"/>
      <c r="CI93" s="275"/>
      <c r="CJ93" s="275"/>
      <c r="CK93" s="275"/>
      <c r="CL93" s="275"/>
      <c r="CM93" s="275"/>
      <c r="CN93" s="275"/>
      <c r="CO93" s="275"/>
      <c r="CP93" s="392"/>
      <c r="CQ93" s="392"/>
      <c r="CR93" s="392"/>
      <c r="CS93" s="350"/>
      <c r="CT93" s="49"/>
    </row>
    <row r="94" spans="1:98" s="37" customFormat="1" x14ac:dyDescent="0.3">
      <c r="A94" s="146"/>
      <c r="B94" s="38" t="s">
        <v>37</v>
      </c>
      <c r="C94" s="96">
        <f t="shared" ref="C94" si="281">C80+C87</f>
        <v>116566692.53</v>
      </c>
      <c r="D94" s="97">
        <f t="shared" ref="D94:P94" si="282">D80+D87</f>
        <v>74703060.890000001</v>
      </c>
      <c r="E94" s="97">
        <f t="shared" si="282"/>
        <v>43118486.720000006</v>
      </c>
      <c r="F94" s="97">
        <f t="shared" si="282"/>
        <v>22174258.189999998</v>
      </c>
      <c r="G94" s="97">
        <f t="shared" si="282"/>
        <v>16404243.360000001</v>
      </c>
      <c r="H94" s="97">
        <f t="shared" si="282"/>
        <v>15567360.689999999</v>
      </c>
      <c r="I94" s="97">
        <f t="shared" si="282"/>
        <v>14835685.85</v>
      </c>
      <c r="J94" s="97">
        <f t="shared" si="282"/>
        <v>23676839.109999999</v>
      </c>
      <c r="K94" s="97">
        <f t="shared" si="282"/>
        <v>45400509.099999994</v>
      </c>
      <c r="L94" s="98">
        <f t="shared" si="282"/>
        <v>112681444.25999999</v>
      </c>
      <c r="M94" s="97">
        <f t="shared" si="282"/>
        <v>120918349.45</v>
      </c>
      <c r="N94" s="97">
        <f t="shared" si="282"/>
        <v>106705519.95</v>
      </c>
      <c r="O94" s="97">
        <f t="shared" si="282"/>
        <v>98284873.36999999</v>
      </c>
      <c r="P94" s="97">
        <f t="shared" si="282"/>
        <v>78683493.25</v>
      </c>
      <c r="Q94" s="97">
        <f t="shared" ref="Q94:R94" si="283">Q80+Q87</f>
        <v>54257250.840000004</v>
      </c>
      <c r="R94" s="97">
        <f t="shared" si="283"/>
        <v>22406749.66</v>
      </c>
      <c r="S94" s="97">
        <f t="shared" ref="S94:T94" si="284">S80+S87</f>
        <v>18288632.759999998</v>
      </c>
      <c r="T94" s="97">
        <f t="shared" si="284"/>
        <v>14804081.550000001</v>
      </c>
      <c r="U94" s="97">
        <f t="shared" ref="U94:V94" si="285">U80+U87</f>
        <v>16401950.529999999</v>
      </c>
      <c r="V94" s="97">
        <f t="shared" si="285"/>
        <v>20532058</v>
      </c>
      <c r="W94" s="97">
        <f t="shared" ref="W94:X94" si="286">W80+W87</f>
        <v>44688472.689999998</v>
      </c>
      <c r="X94" s="98">
        <f t="shared" si="286"/>
        <v>102155856.58</v>
      </c>
      <c r="Y94" s="97">
        <f t="shared" ref="Y94:AA94" si="287">Y80+Y87</f>
        <v>124670704</v>
      </c>
      <c r="Z94" s="97">
        <f t="shared" si="287"/>
        <v>133235174</v>
      </c>
      <c r="AA94" s="97">
        <f t="shared" si="287"/>
        <v>126628463.33</v>
      </c>
      <c r="AB94" s="97">
        <f t="shared" ref="AB94:AC94" si="288">AB80+AB87</f>
        <v>79157888.319999993</v>
      </c>
      <c r="AC94" s="97">
        <f t="shared" si="288"/>
        <v>40413474.420000002</v>
      </c>
      <c r="AD94" s="97">
        <f t="shared" ref="AD94:AF94" si="289">AD80+AD87</f>
        <v>24662344.970000003</v>
      </c>
      <c r="AE94" s="97">
        <f t="shared" si="289"/>
        <v>18497402</v>
      </c>
      <c r="AF94" s="97">
        <f t="shared" si="289"/>
        <v>17383189</v>
      </c>
      <c r="AG94" s="208">
        <v>17837022</v>
      </c>
      <c r="AH94" s="208">
        <v>20590469</v>
      </c>
      <c r="AI94" s="208">
        <v>51510440</v>
      </c>
      <c r="AJ94" s="98">
        <v>123233073</v>
      </c>
      <c r="AK94" s="300">
        <v>156229427</v>
      </c>
      <c r="AL94" s="300">
        <v>154623222</v>
      </c>
      <c r="AM94" s="300">
        <v>155496001</v>
      </c>
      <c r="AN94" s="300">
        <v>97405694</v>
      </c>
      <c r="AO94" s="300">
        <v>56355972</v>
      </c>
      <c r="AP94" s="300">
        <v>31352642</v>
      </c>
      <c r="AQ94" s="63">
        <v>25172400</v>
      </c>
      <c r="AR94" s="300">
        <v>22171397</v>
      </c>
      <c r="AS94" s="300">
        <v>23047455</v>
      </c>
      <c r="AT94" s="300">
        <v>33194224</v>
      </c>
      <c r="AU94" s="300">
        <v>11354693</v>
      </c>
      <c r="AV94" s="318">
        <v>29370706</v>
      </c>
      <c r="AW94" s="300">
        <v>17037316</v>
      </c>
      <c r="AX94" s="300">
        <v>22597659</v>
      </c>
      <c r="AY94" s="300"/>
      <c r="AZ94" s="300"/>
      <c r="BA94" s="300"/>
      <c r="BB94" s="300"/>
      <c r="BC94" s="63"/>
      <c r="BD94" s="300"/>
      <c r="BE94" s="300"/>
      <c r="BF94" s="300"/>
      <c r="BG94" s="300"/>
      <c r="BH94" s="318"/>
      <c r="BI94" s="34">
        <f t="shared" ref="BI94:BR98" si="290">O94-C94</f>
        <v>-18281819.160000011</v>
      </c>
      <c r="BJ94" s="99">
        <f t="shared" si="290"/>
        <v>3980432.3599999994</v>
      </c>
      <c r="BK94" s="99">
        <f t="shared" si="290"/>
        <v>11138764.119999997</v>
      </c>
      <c r="BL94" s="99">
        <f t="shared" si="290"/>
        <v>232491.47000000253</v>
      </c>
      <c r="BM94" s="99">
        <f t="shared" si="290"/>
        <v>1884389.3999999966</v>
      </c>
      <c r="BN94" s="99">
        <f t="shared" si="290"/>
        <v>-763279.13999999873</v>
      </c>
      <c r="BO94" s="99">
        <f t="shared" si="290"/>
        <v>1566264.6799999997</v>
      </c>
      <c r="BP94" s="99">
        <f t="shared" si="290"/>
        <v>-3144781.1099999994</v>
      </c>
      <c r="BQ94" s="99">
        <f t="shared" si="290"/>
        <v>-712036.40999999642</v>
      </c>
      <c r="BR94" s="414">
        <f t="shared" si="290"/>
        <v>-10525587.679999992</v>
      </c>
      <c r="BS94" s="437">
        <f t="shared" ref="BS94:CB98" si="291">Y94-M94</f>
        <v>3752354.549999997</v>
      </c>
      <c r="BT94" s="99">
        <f t="shared" si="291"/>
        <v>26529654.049999997</v>
      </c>
      <c r="BU94" s="99">
        <f t="shared" si="291"/>
        <v>28343589.960000008</v>
      </c>
      <c r="BV94" s="99">
        <f t="shared" si="291"/>
        <v>474395.06999999285</v>
      </c>
      <c r="BW94" s="99">
        <f t="shared" si="291"/>
        <v>-13843776.420000002</v>
      </c>
      <c r="BX94" s="251">
        <f t="shared" si="291"/>
        <v>2255595.3100000024</v>
      </c>
      <c r="BY94" s="251">
        <f t="shared" si="291"/>
        <v>208769.24000000209</v>
      </c>
      <c r="BZ94" s="251">
        <f t="shared" si="291"/>
        <v>2579107.4499999993</v>
      </c>
      <c r="CA94" s="251">
        <f t="shared" si="291"/>
        <v>1435071.4700000007</v>
      </c>
      <c r="CB94" s="251">
        <f t="shared" si="291"/>
        <v>58411</v>
      </c>
      <c r="CC94" s="251">
        <f t="shared" ref="CC94:CL98" si="292">AI94-W94</f>
        <v>6821967.3100000024</v>
      </c>
      <c r="CD94" s="394">
        <f t="shared" si="292"/>
        <v>21077216.420000002</v>
      </c>
      <c r="CE94" s="363">
        <f t="shared" si="292"/>
        <v>31558723</v>
      </c>
      <c r="CF94" s="264">
        <f t="shared" si="292"/>
        <v>21388048</v>
      </c>
      <c r="CG94" s="264">
        <f t="shared" si="292"/>
        <v>28867537.670000002</v>
      </c>
      <c r="CH94" s="264">
        <f t="shared" si="292"/>
        <v>18247805.680000007</v>
      </c>
      <c r="CI94" s="264">
        <f t="shared" si="292"/>
        <v>15942497.579999998</v>
      </c>
      <c r="CJ94" s="264">
        <f t="shared" si="292"/>
        <v>6690297.0299999975</v>
      </c>
      <c r="CK94" s="264">
        <f t="shared" si="292"/>
        <v>6674998</v>
      </c>
      <c r="CL94" s="264">
        <f t="shared" si="292"/>
        <v>4788208</v>
      </c>
      <c r="CM94" s="264">
        <f t="shared" ref="CM94:CR98" si="293">AS94-AG94</f>
        <v>5210433</v>
      </c>
      <c r="CN94" s="264">
        <f t="shared" si="293"/>
        <v>12603755</v>
      </c>
      <c r="CO94" s="264">
        <f t="shared" si="293"/>
        <v>-40155747</v>
      </c>
      <c r="CP94" s="394">
        <f t="shared" si="293"/>
        <v>-93862367</v>
      </c>
      <c r="CQ94" s="394">
        <f t="shared" si="293"/>
        <v>-139192111</v>
      </c>
      <c r="CR94" s="394">
        <f t="shared" si="293"/>
        <v>-132025563</v>
      </c>
      <c r="CS94" s="350"/>
      <c r="CT94" s="63">
        <f t="shared" ref="CT94" si="294">CT80+CT87</f>
        <v>22597659</v>
      </c>
    </row>
    <row r="95" spans="1:98" s="37" customFormat="1" x14ac:dyDescent="0.3">
      <c r="A95" s="146"/>
      <c r="B95" s="38" t="s">
        <v>38</v>
      </c>
      <c r="C95" s="96">
        <f t="shared" ref="C95:X95" si="295">C81+C88</f>
        <v>11136953.950000001</v>
      </c>
      <c r="D95" s="97">
        <f t="shared" si="295"/>
        <v>7852484.9400000004</v>
      </c>
      <c r="E95" s="97">
        <f t="shared" si="295"/>
        <v>4976954.9399999995</v>
      </c>
      <c r="F95" s="97">
        <f t="shared" si="295"/>
        <v>2342510.9500000002</v>
      </c>
      <c r="G95" s="97">
        <f t="shared" si="295"/>
        <v>1579780.33</v>
      </c>
      <c r="H95" s="97">
        <f t="shared" si="295"/>
        <v>1463494.83</v>
      </c>
      <c r="I95" s="97">
        <f t="shared" si="295"/>
        <v>1320333.3700000001</v>
      </c>
      <c r="J95" s="97">
        <f t="shared" si="295"/>
        <v>2111665.98</v>
      </c>
      <c r="K95" s="97">
        <f t="shared" si="295"/>
        <v>3787331.13</v>
      </c>
      <c r="L95" s="98">
        <f t="shared" si="295"/>
        <v>9437299.370000001</v>
      </c>
      <c r="M95" s="97">
        <f t="shared" si="295"/>
        <v>10045327.49</v>
      </c>
      <c r="N95" s="97">
        <f t="shared" si="295"/>
        <v>9321577.7799999993</v>
      </c>
      <c r="O95" s="97">
        <f t="shared" si="295"/>
        <v>8778594.9799999986</v>
      </c>
      <c r="P95" s="97">
        <f t="shared" si="295"/>
        <v>7435741.04</v>
      </c>
      <c r="Q95" s="97">
        <f t="shared" si="295"/>
        <v>4815453.8099999996</v>
      </c>
      <c r="R95" s="97">
        <f t="shared" si="295"/>
        <v>2338755.41</v>
      </c>
      <c r="S95" s="97">
        <f t="shared" si="295"/>
        <v>1987858.26</v>
      </c>
      <c r="T95" s="97">
        <f t="shared" si="295"/>
        <v>1375393.9700000002</v>
      </c>
      <c r="U95" s="97">
        <f t="shared" si="295"/>
        <v>1490946.08</v>
      </c>
      <c r="V95" s="97">
        <f t="shared" si="295"/>
        <v>1885059</v>
      </c>
      <c r="W95" s="97">
        <f t="shared" si="295"/>
        <v>4199204.67</v>
      </c>
      <c r="X95" s="98">
        <f t="shared" si="295"/>
        <v>9318542.8599999994</v>
      </c>
      <c r="Y95" s="97">
        <f t="shared" ref="Y95:AA95" si="296">Y81+Y88</f>
        <v>12753890</v>
      </c>
      <c r="Z95" s="97">
        <f t="shared" si="296"/>
        <v>12786950</v>
      </c>
      <c r="AA95" s="97">
        <f t="shared" si="296"/>
        <v>12869472.060000001</v>
      </c>
      <c r="AB95" s="97">
        <f t="shared" ref="AB95:AC95" si="297">AB81+AB88</f>
        <v>9507047.0899999999</v>
      </c>
      <c r="AC95" s="97">
        <f t="shared" si="297"/>
        <v>4770269.68</v>
      </c>
      <c r="AD95" s="97">
        <f t="shared" ref="AD95:AF95" si="298">AD81+AD88</f>
        <v>3423777.3000000003</v>
      </c>
      <c r="AE95" s="97">
        <f t="shared" si="298"/>
        <v>2868504</v>
      </c>
      <c r="AF95" s="97">
        <f t="shared" si="298"/>
        <v>1947588.3499999999</v>
      </c>
      <c r="AG95" s="208">
        <v>1892898</v>
      </c>
      <c r="AH95" s="208">
        <v>2219773</v>
      </c>
      <c r="AI95" s="208">
        <v>5282846</v>
      </c>
      <c r="AJ95" s="98">
        <v>13121678</v>
      </c>
      <c r="AK95" s="300">
        <v>15997985</v>
      </c>
      <c r="AL95" s="300">
        <v>16798508</v>
      </c>
      <c r="AM95" s="300">
        <v>17693374</v>
      </c>
      <c r="AN95" s="300">
        <v>12390650</v>
      </c>
      <c r="AO95" s="300">
        <v>8058523</v>
      </c>
      <c r="AP95" s="300">
        <v>4864002</v>
      </c>
      <c r="AQ95" s="63">
        <v>3633586</v>
      </c>
      <c r="AR95" s="300">
        <v>2723680</v>
      </c>
      <c r="AS95" s="300">
        <v>2609192</v>
      </c>
      <c r="AT95" s="300">
        <v>3901069</v>
      </c>
      <c r="AU95" s="300">
        <v>1017584</v>
      </c>
      <c r="AV95" s="318">
        <v>3662406</v>
      </c>
      <c r="AW95" s="300">
        <v>2105508</v>
      </c>
      <c r="AX95" s="300">
        <v>3161281</v>
      </c>
      <c r="AY95" s="300"/>
      <c r="AZ95" s="300"/>
      <c r="BA95" s="300"/>
      <c r="BB95" s="300"/>
      <c r="BC95" s="63"/>
      <c r="BD95" s="300"/>
      <c r="BE95" s="300"/>
      <c r="BF95" s="300"/>
      <c r="BG95" s="300"/>
      <c r="BH95" s="318"/>
      <c r="BI95" s="34">
        <f t="shared" si="290"/>
        <v>-2358358.9700000025</v>
      </c>
      <c r="BJ95" s="99">
        <f t="shared" si="290"/>
        <v>-416743.90000000037</v>
      </c>
      <c r="BK95" s="99">
        <f t="shared" si="290"/>
        <v>-161501.12999999989</v>
      </c>
      <c r="BL95" s="99">
        <f t="shared" si="290"/>
        <v>-3755.5400000000373</v>
      </c>
      <c r="BM95" s="99">
        <f t="shared" si="290"/>
        <v>408077.92999999993</v>
      </c>
      <c r="BN95" s="99">
        <f t="shared" si="290"/>
        <v>-88100.85999999987</v>
      </c>
      <c r="BO95" s="99">
        <f t="shared" si="290"/>
        <v>170612.70999999996</v>
      </c>
      <c r="BP95" s="99">
        <f t="shared" si="290"/>
        <v>-226606.97999999998</v>
      </c>
      <c r="BQ95" s="99">
        <f t="shared" si="290"/>
        <v>411873.54000000004</v>
      </c>
      <c r="BR95" s="414">
        <f t="shared" si="290"/>
        <v>-118756.51000000164</v>
      </c>
      <c r="BS95" s="437">
        <f t="shared" si="291"/>
        <v>2708562.51</v>
      </c>
      <c r="BT95" s="99">
        <f t="shared" si="291"/>
        <v>3465372.2200000007</v>
      </c>
      <c r="BU95" s="99">
        <f t="shared" si="291"/>
        <v>4090877.0800000019</v>
      </c>
      <c r="BV95" s="99">
        <f t="shared" si="291"/>
        <v>2071306.0499999998</v>
      </c>
      <c r="BW95" s="99">
        <f t="shared" si="291"/>
        <v>-45184.129999999888</v>
      </c>
      <c r="BX95" s="251">
        <f t="shared" si="291"/>
        <v>1085021.8900000001</v>
      </c>
      <c r="BY95" s="251">
        <f t="shared" si="291"/>
        <v>880645.74</v>
      </c>
      <c r="BZ95" s="251">
        <f t="shared" si="291"/>
        <v>572194.37999999966</v>
      </c>
      <c r="CA95" s="251">
        <f t="shared" si="291"/>
        <v>401951.91999999993</v>
      </c>
      <c r="CB95" s="251">
        <f t="shared" si="291"/>
        <v>334714</v>
      </c>
      <c r="CC95" s="251">
        <f t="shared" si="292"/>
        <v>1083641.33</v>
      </c>
      <c r="CD95" s="394">
        <f t="shared" si="292"/>
        <v>3803135.1400000006</v>
      </c>
      <c r="CE95" s="363">
        <f t="shared" si="292"/>
        <v>3244095</v>
      </c>
      <c r="CF95" s="264">
        <f t="shared" si="292"/>
        <v>4011558</v>
      </c>
      <c r="CG95" s="264">
        <f t="shared" si="292"/>
        <v>4823901.9399999995</v>
      </c>
      <c r="CH95" s="264">
        <f t="shared" si="292"/>
        <v>2883602.91</v>
      </c>
      <c r="CI95" s="264">
        <f t="shared" si="292"/>
        <v>3288253.3200000003</v>
      </c>
      <c r="CJ95" s="264">
        <f t="shared" si="292"/>
        <v>1440224.6999999997</v>
      </c>
      <c r="CK95" s="264">
        <f t="shared" si="292"/>
        <v>765082</v>
      </c>
      <c r="CL95" s="264">
        <f t="shared" si="292"/>
        <v>776091.65000000014</v>
      </c>
      <c r="CM95" s="264">
        <f t="shared" si="293"/>
        <v>716294</v>
      </c>
      <c r="CN95" s="264">
        <f t="shared" si="293"/>
        <v>1681296</v>
      </c>
      <c r="CO95" s="264">
        <f t="shared" si="293"/>
        <v>-4265262</v>
      </c>
      <c r="CP95" s="394">
        <f t="shared" si="293"/>
        <v>-9459272</v>
      </c>
      <c r="CQ95" s="394">
        <f t="shared" si="293"/>
        <v>-13892477</v>
      </c>
      <c r="CR95" s="394">
        <f t="shared" si="293"/>
        <v>-13637227</v>
      </c>
      <c r="CS95" s="350"/>
      <c r="CT95" s="63">
        <f>CT81+CT88</f>
        <v>3161281</v>
      </c>
    </row>
    <row r="96" spans="1:98" s="37" customFormat="1" x14ac:dyDescent="0.3">
      <c r="A96" s="146"/>
      <c r="B96" s="38" t="s">
        <v>39</v>
      </c>
      <c r="C96" s="96">
        <f t="shared" ref="C96:X96" si="299">C82+C89</f>
        <v>13222164.049999999</v>
      </c>
      <c r="D96" s="97">
        <f t="shared" si="299"/>
        <v>8845144.8199999984</v>
      </c>
      <c r="E96" s="97">
        <f t="shared" si="299"/>
        <v>5502939.7000000002</v>
      </c>
      <c r="F96" s="97">
        <f t="shared" si="299"/>
        <v>3421130.9</v>
      </c>
      <c r="G96" s="97">
        <f t="shared" si="299"/>
        <v>2567181.5</v>
      </c>
      <c r="H96" s="97">
        <f t="shared" si="299"/>
        <v>2535033.44</v>
      </c>
      <c r="I96" s="97">
        <f t="shared" si="299"/>
        <v>2365727.12</v>
      </c>
      <c r="J96" s="97">
        <f t="shared" si="299"/>
        <v>3325053.31</v>
      </c>
      <c r="K96" s="97">
        <f t="shared" si="299"/>
        <v>5062260.7</v>
      </c>
      <c r="L96" s="98">
        <f t="shared" si="299"/>
        <v>11869269.08</v>
      </c>
      <c r="M96" s="97">
        <f t="shared" si="299"/>
        <v>13116258.359999999</v>
      </c>
      <c r="N96" s="97">
        <f t="shared" si="299"/>
        <v>11355598.33</v>
      </c>
      <c r="O96" s="97">
        <f t="shared" si="299"/>
        <v>10619882.92</v>
      </c>
      <c r="P96" s="97">
        <f t="shared" si="299"/>
        <v>7595221.8900000006</v>
      </c>
      <c r="Q96" s="97">
        <f t="shared" si="299"/>
        <v>5305286.7699999996</v>
      </c>
      <c r="R96" s="97">
        <f t="shared" si="299"/>
        <v>2795269.33</v>
      </c>
      <c r="S96" s="97">
        <f t="shared" si="299"/>
        <v>2436654.17</v>
      </c>
      <c r="T96" s="97">
        <f t="shared" si="299"/>
        <v>2142449.8200000003</v>
      </c>
      <c r="U96" s="97">
        <f t="shared" si="299"/>
        <v>2361143.8899999997</v>
      </c>
      <c r="V96" s="97">
        <f t="shared" si="299"/>
        <v>2877570</v>
      </c>
      <c r="W96" s="97">
        <f t="shared" si="299"/>
        <v>4879030.3900000006</v>
      </c>
      <c r="X96" s="98">
        <f t="shared" si="299"/>
        <v>10519627.950000001</v>
      </c>
      <c r="Y96" s="97">
        <f t="shared" ref="Y96:AA96" si="300">Y82+Y89</f>
        <v>12895081</v>
      </c>
      <c r="Z96" s="97">
        <f t="shared" si="300"/>
        <v>13434231</v>
      </c>
      <c r="AA96" s="97">
        <f t="shared" si="300"/>
        <v>13723960.02</v>
      </c>
      <c r="AB96" s="97">
        <f t="shared" ref="AB96:AC96" si="301">AB82+AB89</f>
        <v>8355370.8799999999</v>
      </c>
      <c r="AC96" s="97">
        <f t="shared" si="301"/>
        <v>4671133.34</v>
      </c>
      <c r="AD96" s="97">
        <f t="shared" ref="AD96:AF96" si="302">AD82+AD89</f>
        <v>3345566.07</v>
      </c>
      <c r="AE96" s="97">
        <f t="shared" si="302"/>
        <v>2562193</v>
      </c>
      <c r="AF96" s="97">
        <f t="shared" si="302"/>
        <v>2530601.9500000002</v>
      </c>
      <c r="AG96" s="208">
        <v>2671773</v>
      </c>
      <c r="AH96" s="208">
        <v>2910408</v>
      </c>
      <c r="AI96" s="208">
        <v>5778725</v>
      </c>
      <c r="AJ96" s="98">
        <v>12570102</v>
      </c>
      <c r="AK96" s="300">
        <v>16614602</v>
      </c>
      <c r="AL96" s="300">
        <v>16957892</v>
      </c>
      <c r="AM96" s="300">
        <v>16766104</v>
      </c>
      <c r="AN96" s="300">
        <v>10631484</v>
      </c>
      <c r="AO96" s="300">
        <v>6376965</v>
      </c>
      <c r="AP96" s="300">
        <v>4288454</v>
      </c>
      <c r="AQ96" s="63">
        <v>3525625</v>
      </c>
      <c r="AR96" s="300">
        <v>3354753</v>
      </c>
      <c r="AS96" s="300">
        <v>3372760</v>
      </c>
      <c r="AT96" s="300">
        <v>4347627</v>
      </c>
      <c r="AU96" s="300">
        <v>1075006</v>
      </c>
      <c r="AV96" s="318">
        <v>3295169</v>
      </c>
      <c r="AW96" s="300">
        <v>2926022</v>
      </c>
      <c r="AX96" s="300">
        <v>2791018</v>
      </c>
      <c r="AY96" s="300"/>
      <c r="AZ96" s="300"/>
      <c r="BA96" s="300"/>
      <c r="BB96" s="300"/>
      <c r="BC96" s="63"/>
      <c r="BD96" s="300"/>
      <c r="BE96" s="300"/>
      <c r="BF96" s="300"/>
      <c r="BG96" s="300"/>
      <c r="BH96" s="318"/>
      <c r="BI96" s="34">
        <f t="shared" si="290"/>
        <v>-2602281.129999999</v>
      </c>
      <c r="BJ96" s="99">
        <f t="shared" si="290"/>
        <v>-1249922.9299999978</v>
      </c>
      <c r="BK96" s="99">
        <f t="shared" si="290"/>
        <v>-197652.93000000063</v>
      </c>
      <c r="BL96" s="99">
        <f t="shared" si="290"/>
        <v>-625861.56999999983</v>
      </c>
      <c r="BM96" s="99">
        <f t="shared" si="290"/>
        <v>-130527.33000000007</v>
      </c>
      <c r="BN96" s="99">
        <f t="shared" si="290"/>
        <v>-392583.61999999965</v>
      </c>
      <c r="BO96" s="99">
        <f t="shared" si="290"/>
        <v>-4583.230000000447</v>
      </c>
      <c r="BP96" s="99">
        <f t="shared" si="290"/>
        <v>-447483.31000000006</v>
      </c>
      <c r="BQ96" s="99">
        <f t="shared" si="290"/>
        <v>-183230.30999999959</v>
      </c>
      <c r="BR96" s="414">
        <f t="shared" si="290"/>
        <v>-1349641.129999999</v>
      </c>
      <c r="BS96" s="437">
        <f t="shared" si="291"/>
        <v>-221177.3599999994</v>
      </c>
      <c r="BT96" s="99">
        <f t="shared" si="291"/>
        <v>2078632.67</v>
      </c>
      <c r="BU96" s="99">
        <f t="shared" si="291"/>
        <v>3104077.0999999996</v>
      </c>
      <c r="BV96" s="99">
        <f t="shared" si="291"/>
        <v>760148.98999999929</v>
      </c>
      <c r="BW96" s="99">
        <f t="shared" si="291"/>
        <v>-634153.4299999997</v>
      </c>
      <c r="BX96" s="251">
        <f t="shared" si="291"/>
        <v>550296.73999999976</v>
      </c>
      <c r="BY96" s="251">
        <f t="shared" si="291"/>
        <v>125538.83000000007</v>
      </c>
      <c r="BZ96" s="251">
        <f t="shared" si="291"/>
        <v>388152.12999999989</v>
      </c>
      <c r="CA96" s="251">
        <f t="shared" si="291"/>
        <v>310629.11000000034</v>
      </c>
      <c r="CB96" s="251">
        <f t="shared" si="291"/>
        <v>32838</v>
      </c>
      <c r="CC96" s="251">
        <f t="shared" si="292"/>
        <v>899694.6099999994</v>
      </c>
      <c r="CD96" s="394">
        <f t="shared" si="292"/>
        <v>2050474.0499999989</v>
      </c>
      <c r="CE96" s="363">
        <f t="shared" si="292"/>
        <v>3719521</v>
      </c>
      <c r="CF96" s="264">
        <f t="shared" si="292"/>
        <v>3523661</v>
      </c>
      <c r="CG96" s="264">
        <f t="shared" si="292"/>
        <v>3042143.9800000004</v>
      </c>
      <c r="CH96" s="264">
        <f t="shared" si="292"/>
        <v>2276113.12</v>
      </c>
      <c r="CI96" s="264">
        <f t="shared" si="292"/>
        <v>1705831.6600000001</v>
      </c>
      <c r="CJ96" s="264">
        <f t="shared" si="292"/>
        <v>942887.93000000017</v>
      </c>
      <c r="CK96" s="264">
        <f t="shared" si="292"/>
        <v>963432</v>
      </c>
      <c r="CL96" s="264">
        <f t="shared" si="292"/>
        <v>824151.04999999981</v>
      </c>
      <c r="CM96" s="264">
        <f t="shared" si="293"/>
        <v>700987</v>
      </c>
      <c r="CN96" s="264">
        <f t="shared" si="293"/>
        <v>1437219</v>
      </c>
      <c r="CO96" s="264">
        <f t="shared" si="293"/>
        <v>-4703719</v>
      </c>
      <c r="CP96" s="394">
        <f t="shared" si="293"/>
        <v>-9274933</v>
      </c>
      <c r="CQ96" s="394">
        <f t="shared" si="293"/>
        <v>-13688580</v>
      </c>
      <c r="CR96" s="394">
        <f t="shared" si="293"/>
        <v>-14166874</v>
      </c>
      <c r="CS96" s="350"/>
      <c r="CT96" s="63">
        <f>CT82+CT89</f>
        <v>2791018</v>
      </c>
    </row>
    <row r="97" spans="1:98" s="37" customFormat="1" x14ac:dyDescent="0.3">
      <c r="A97" s="146"/>
      <c r="B97" s="38" t="s">
        <v>40</v>
      </c>
      <c r="C97" s="96">
        <f t="shared" ref="C97:X97" si="303">C83+C90</f>
        <v>13827941.199999999</v>
      </c>
      <c r="D97" s="97">
        <f t="shared" si="303"/>
        <v>9669496.0500000007</v>
      </c>
      <c r="E97" s="97">
        <f t="shared" si="303"/>
        <v>6561217.25</v>
      </c>
      <c r="F97" s="97">
        <f t="shared" si="303"/>
        <v>3794456.7399999998</v>
      </c>
      <c r="G97" s="97">
        <f t="shared" si="303"/>
        <v>3110892.42</v>
      </c>
      <c r="H97" s="97">
        <f t="shared" si="303"/>
        <v>2842654.97</v>
      </c>
      <c r="I97" s="97">
        <f t="shared" si="303"/>
        <v>2661914.92</v>
      </c>
      <c r="J97" s="97">
        <f t="shared" si="303"/>
        <v>3771481.74</v>
      </c>
      <c r="K97" s="97">
        <f t="shared" si="303"/>
        <v>5948693.0999999996</v>
      </c>
      <c r="L97" s="98">
        <f t="shared" si="303"/>
        <v>11832321.190000001</v>
      </c>
      <c r="M97" s="97">
        <f t="shared" si="303"/>
        <v>12931720.860000001</v>
      </c>
      <c r="N97" s="97">
        <f t="shared" si="303"/>
        <v>11414321.98</v>
      </c>
      <c r="O97" s="97">
        <f t="shared" si="303"/>
        <v>11062915.23</v>
      </c>
      <c r="P97" s="97">
        <f t="shared" si="303"/>
        <v>8090970.5099999998</v>
      </c>
      <c r="Q97" s="97">
        <f t="shared" si="303"/>
        <v>6163007.29</v>
      </c>
      <c r="R97" s="97">
        <f t="shared" si="303"/>
        <v>3210207.85</v>
      </c>
      <c r="S97" s="97">
        <f t="shared" si="303"/>
        <v>2574660.75</v>
      </c>
      <c r="T97" s="97">
        <f t="shared" si="303"/>
        <v>2233380.85</v>
      </c>
      <c r="U97" s="97">
        <f t="shared" si="303"/>
        <v>2483902.9300000002</v>
      </c>
      <c r="V97" s="97">
        <f t="shared" si="303"/>
        <v>3278192</v>
      </c>
      <c r="W97" s="97">
        <f t="shared" si="303"/>
        <v>5052365.6000000006</v>
      </c>
      <c r="X97" s="98">
        <f t="shared" si="303"/>
        <v>10823283.529999999</v>
      </c>
      <c r="Y97" s="97">
        <f t="shared" ref="Y97:AA97" si="304">Y83+Y90</f>
        <v>13084680</v>
      </c>
      <c r="Z97" s="97">
        <f t="shared" si="304"/>
        <v>13844163</v>
      </c>
      <c r="AA97" s="97">
        <f t="shared" si="304"/>
        <v>13859735.01</v>
      </c>
      <c r="AB97" s="97">
        <f t="shared" ref="AB97:AC97" si="305">AB83+AB90</f>
        <v>9055742.2800000012</v>
      </c>
      <c r="AC97" s="97">
        <f t="shared" si="305"/>
        <v>5354748.83</v>
      </c>
      <c r="AD97" s="97">
        <f t="shared" ref="AD97:AF97" si="306">AD83+AD90</f>
        <v>3544505.67</v>
      </c>
      <c r="AE97" s="97">
        <f t="shared" si="306"/>
        <v>2819125</v>
      </c>
      <c r="AF97" s="97">
        <f t="shared" si="306"/>
        <v>2965069.3</v>
      </c>
      <c r="AG97" s="208">
        <v>2803928</v>
      </c>
      <c r="AH97" s="208">
        <v>3335641</v>
      </c>
      <c r="AI97" s="208">
        <v>6069341</v>
      </c>
      <c r="AJ97" s="98">
        <v>12764750</v>
      </c>
      <c r="AK97" s="300">
        <v>16250957</v>
      </c>
      <c r="AL97" s="300">
        <v>16751682</v>
      </c>
      <c r="AM97" s="300">
        <v>16725421</v>
      </c>
      <c r="AN97" s="300">
        <v>11350081</v>
      </c>
      <c r="AO97" s="300">
        <v>7422541</v>
      </c>
      <c r="AP97" s="300">
        <v>5001078</v>
      </c>
      <c r="AQ97" s="63">
        <v>4259349</v>
      </c>
      <c r="AR97" s="300">
        <v>3561083</v>
      </c>
      <c r="AS97" s="300">
        <v>3665284</v>
      </c>
      <c r="AT97" s="300">
        <v>5055665</v>
      </c>
      <c r="AU97" s="300">
        <v>1137214</v>
      </c>
      <c r="AV97" s="318">
        <v>3672058</v>
      </c>
      <c r="AW97" s="300">
        <v>3278136</v>
      </c>
      <c r="AX97" s="300">
        <v>2935888</v>
      </c>
      <c r="AY97" s="300"/>
      <c r="AZ97" s="300"/>
      <c r="BA97" s="300"/>
      <c r="BB97" s="300"/>
      <c r="BC97" s="63"/>
      <c r="BD97" s="300"/>
      <c r="BE97" s="300"/>
      <c r="BF97" s="300"/>
      <c r="BG97" s="300"/>
      <c r="BH97" s="318"/>
      <c r="BI97" s="34">
        <f t="shared" si="290"/>
        <v>-2765025.9699999988</v>
      </c>
      <c r="BJ97" s="99">
        <f t="shared" si="290"/>
        <v>-1578525.540000001</v>
      </c>
      <c r="BK97" s="99">
        <f t="shared" si="290"/>
        <v>-398209.95999999996</v>
      </c>
      <c r="BL97" s="99">
        <f t="shared" si="290"/>
        <v>-584248.88999999966</v>
      </c>
      <c r="BM97" s="99">
        <f t="shared" si="290"/>
        <v>-536231.66999999993</v>
      </c>
      <c r="BN97" s="99">
        <f t="shared" si="290"/>
        <v>-609274.12000000011</v>
      </c>
      <c r="BO97" s="99">
        <f t="shared" si="290"/>
        <v>-178011.98999999976</v>
      </c>
      <c r="BP97" s="99">
        <f t="shared" si="290"/>
        <v>-493289.74000000022</v>
      </c>
      <c r="BQ97" s="99">
        <f t="shared" si="290"/>
        <v>-896327.49999999907</v>
      </c>
      <c r="BR97" s="414">
        <f t="shared" si="290"/>
        <v>-1009037.660000002</v>
      </c>
      <c r="BS97" s="437">
        <f t="shared" si="291"/>
        <v>152959.13999999873</v>
      </c>
      <c r="BT97" s="99">
        <f t="shared" si="291"/>
        <v>2429841.0199999996</v>
      </c>
      <c r="BU97" s="99">
        <f t="shared" si="291"/>
        <v>2796819.7799999993</v>
      </c>
      <c r="BV97" s="99">
        <f t="shared" si="291"/>
        <v>964771.77000000142</v>
      </c>
      <c r="BW97" s="99">
        <f t="shared" si="291"/>
        <v>-808258.46</v>
      </c>
      <c r="BX97" s="251">
        <f t="shared" si="291"/>
        <v>334297.81999999983</v>
      </c>
      <c r="BY97" s="251">
        <f t="shared" si="291"/>
        <v>244464.25</v>
      </c>
      <c r="BZ97" s="251">
        <f t="shared" si="291"/>
        <v>731688.44999999972</v>
      </c>
      <c r="CA97" s="251">
        <f t="shared" si="291"/>
        <v>320025.06999999983</v>
      </c>
      <c r="CB97" s="251">
        <f t="shared" si="291"/>
        <v>57449</v>
      </c>
      <c r="CC97" s="251">
        <f t="shared" si="292"/>
        <v>1016975.3999999994</v>
      </c>
      <c r="CD97" s="394">
        <f t="shared" si="292"/>
        <v>1941466.4700000007</v>
      </c>
      <c r="CE97" s="363">
        <f t="shared" si="292"/>
        <v>3166277</v>
      </c>
      <c r="CF97" s="264">
        <f t="shared" si="292"/>
        <v>2907519</v>
      </c>
      <c r="CG97" s="264">
        <f t="shared" si="292"/>
        <v>2865685.99</v>
      </c>
      <c r="CH97" s="264">
        <f t="shared" si="292"/>
        <v>2294338.7199999988</v>
      </c>
      <c r="CI97" s="264">
        <f t="shared" si="292"/>
        <v>2067792.17</v>
      </c>
      <c r="CJ97" s="264">
        <f t="shared" si="292"/>
        <v>1456572.33</v>
      </c>
      <c r="CK97" s="264">
        <f t="shared" si="292"/>
        <v>1440224</v>
      </c>
      <c r="CL97" s="264">
        <f t="shared" si="292"/>
        <v>596013.70000000019</v>
      </c>
      <c r="CM97" s="264">
        <f t="shared" si="293"/>
        <v>861356</v>
      </c>
      <c r="CN97" s="264">
        <f t="shared" si="293"/>
        <v>1720024</v>
      </c>
      <c r="CO97" s="264">
        <f t="shared" si="293"/>
        <v>-4932127</v>
      </c>
      <c r="CP97" s="394">
        <f t="shared" si="293"/>
        <v>-9092692</v>
      </c>
      <c r="CQ97" s="394">
        <f t="shared" si="293"/>
        <v>-12972821</v>
      </c>
      <c r="CR97" s="394">
        <f t="shared" si="293"/>
        <v>-13815794</v>
      </c>
      <c r="CS97" s="350"/>
      <c r="CT97" s="63">
        <f>CT83+CT90</f>
        <v>2935888</v>
      </c>
    </row>
    <row r="98" spans="1:98" s="37" customFormat="1" x14ac:dyDescent="0.3">
      <c r="A98" s="146"/>
      <c r="B98" s="38" t="s">
        <v>41</v>
      </c>
      <c r="C98" s="96">
        <f t="shared" ref="C98:X98" si="307">C84+C91</f>
        <v>42362532.709999993</v>
      </c>
      <c r="D98" s="97">
        <f t="shared" si="307"/>
        <v>44904297.409999996</v>
      </c>
      <c r="E98" s="97">
        <f t="shared" si="307"/>
        <v>26224263.57</v>
      </c>
      <c r="F98" s="97">
        <f t="shared" si="307"/>
        <v>14676598.789999999</v>
      </c>
      <c r="G98" s="97">
        <f t="shared" si="307"/>
        <v>10105225.77</v>
      </c>
      <c r="H98" s="97">
        <f t="shared" si="307"/>
        <v>12178849.59</v>
      </c>
      <c r="I98" s="97">
        <f t="shared" si="307"/>
        <v>12004568.08</v>
      </c>
      <c r="J98" s="97">
        <f t="shared" si="307"/>
        <v>14554830.49</v>
      </c>
      <c r="K98" s="97">
        <f t="shared" si="307"/>
        <v>16824242.5</v>
      </c>
      <c r="L98" s="98">
        <f t="shared" si="307"/>
        <v>36343960.830000006</v>
      </c>
      <c r="M98" s="97">
        <f t="shared" si="307"/>
        <v>39096982.890000001</v>
      </c>
      <c r="N98" s="97">
        <f t="shared" si="307"/>
        <v>35853103.350000001</v>
      </c>
      <c r="O98" s="97">
        <f t="shared" si="307"/>
        <v>36382624.210000001</v>
      </c>
      <c r="P98" s="97">
        <f t="shared" si="307"/>
        <v>30857092.140000001</v>
      </c>
      <c r="Q98" s="97">
        <f t="shared" si="307"/>
        <v>24040222.290000003</v>
      </c>
      <c r="R98" s="97">
        <f t="shared" si="307"/>
        <v>12558087.49</v>
      </c>
      <c r="S98" s="97">
        <f t="shared" si="307"/>
        <v>10102234.390000001</v>
      </c>
      <c r="T98" s="97">
        <f t="shared" si="307"/>
        <v>11154973.950000001</v>
      </c>
      <c r="U98" s="97">
        <f t="shared" si="307"/>
        <v>8991330.0099999998</v>
      </c>
      <c r="V98" s="97">
        <f t="shared" si="307"/>
        <v>10981073</v>
      </c>
      <c r="W98" s="97">
        <f t="shared" si="307"/>
        <v>16387588.699999999</v>
      </c>
      <c r="X98" s="98">
        <f t="shared" si="307"/>
        <v>32046574.41</v>
      </c>
      <c r="Y98" s="97">
        <f t="shared" ref="Y98:AA98" si="308">Y84+Y91</f>
        <v>39726696</v>
      </c>
      <c r="Z98" s="97">
        <f t="shared" si="308"/>
        <v>42231705</v>
      </c>
      <c r="AA98" s="97">
        <f t="shared" si="308"/>
        <v>39499627.799999997</v>
      </c>
      <c r="AB98" s="97">
        <f t="shared" ref="AB98:AC98" si="309">AB84+AB91</f>
        <v>31019774.859999999</v>
      </c>
      <c r="AC98" s="97">
        <f t="shared" si="309"/>
        <v>21033396</v>
      </c>
      <c r="AD98" s="97">
        <f t="shared" ref="AD98:AF98" si="310">AD84+AD91</f>
        <v>28548471.949999999</v>
      </c>
      <c r="AE98" s="97">
        <f t="shared" si="310"/>
        <v>9744544</v>
      </c>
      <c r="AF98" s="97">
        <f t="shared" si="310"/>
        <v>13535747.280000001</v>
      </c>
      <c r="AG98" s="208">
        <v>11312990</v>
      </c>
      <c r="AH98" s="208">
        <v>17810690</v>
      </c>
      <c r="AI98" s="208">
        <v>18411322</v>
      </c>
      <c r="AJ98" s="98">
        <v>39719389</v>
      </c>
      <c r="AK98" s="300">
        <v>48427497</v>
      </c>
      <c r="AL98" s="300">
        <v>46803583</v>
      </c>
      <c r="AM98" s="300">
        <v>48975824</v>
      </c>
      <c r="AN98" s="300">
        <v>38088123</v>
      </c>
      <c r="AO98" s="300">
        <v>27134072</v>
      </c>
      <c r="AP98" s="300">
        <v>16610088</v>
      </c>
      <c r="AQ98" s="63">
        <v>13829548</v>
      </c>
      <c r="AR98" s="300">
        <v>12371246</v>
      </c>
      <c r="AS98" s="300">
        <v>12788157</v>
      </c>
      <c r="AT98" s="300">
        <v>15851671</v>
      </c>
      <c r="AU98" s="300">
        <v>6963807</v>
      </c>
      <c r="AV98" s="318">
        <v>12836832</v>
      </c>
      <c r="AW98" s="300">
        <v>14333713</v>
      </c>
      <c r="AX98" s="300">
        <v>10765217</v>
      </c>
      <c r="AY98" s="300"/>
      <c r="AZ98" s="300"/>
      <c r="BA98" s="300"/>
      <c r="BB98" s="300"/>
      <c r="BC98" s="63"/>
      <c r="BD98" s="300"/>
      <c r="BE98" s="300"/>
      <c r="BF98" s="300"/>
      <c r="BG98" s="300"/>
      <c r="BH98" s="318"/>
      <c r="BI98" s="34">
        <f t="shared" si="290"/>
        <v>-5979908.4999999925</v>
      </c>
      <c r="BJ98" s="99">
        <f t="shared" si="290"/>
        <v>-14047205.269999996</v>
      </c>
      <c r="BK98" s="99">
        <f t="shared" si="290"/>
        <v>-2184041.2799999975</v>
      </c>
      <c r="BL98" s="99">
        <f t="shared" si="290"/>
        <v>-2118511.2999999989</v>
      </c>
      <c r="BM98" s="99">
        <f t="shared" si="290"/>
        <v>-2991.3799999989569</v>
      </c>
      <c r="BN98" s="99">
        <f t="shared" si="290"/>
        <v>-1023875.6399999987</v>
      </c>
      <c r="BO98" s="99">
        <f t="shared" si="290"/>
        <v>-3013238.0700000003</v>
      </c>
      <c r="BP98" s="99">
        <f t="shared" si="290"/>
        <v>-3573757.49</v>
      </c>
      <c r="BQ98" s="99">
        <f t="shared" si="290"/>
        <v>-436653.80000000075</v>
      </c>
      <c r="BR98" s="414">
        <f t="shared" si="290"/>
        <v>-4297386.4200000055</v>
      </c>
      <c r="BS98" s="437">
        <f t="shared" si="291"/>
        <v>629713.1099999994</v>
      </c>
      <c r="BT98" s="99">
        <f t="shared" si="291"/>
        <v>6378601.6499999985</v>
      </c>
      <c r="BU98" s="99">
        <f t="shared" si="291"/>
        <v>3117003.5899999961</v>
      </c>
      <c r="BV98" s="99">
        <f t="shared" si="291"/>
        <v>162682.71999999881</v>
      </c>
      <c r="BW98" s="99">
        <f t="shared" si="291"/>
        <v>-3006826.2900000028</v>
      </c>
      <c r="BX98" s="251">
        <f t="shared" si="291"/>
        <v>15990384.459999999</v>
      </c>
      <c r="BY98" s="251">
        <f t="shared" si="291"/>
        <v>-357690.3900000006</v>
      </c>
      <c r="BZ98" s="251">
        <f t="shared" si="291"/>
        <v>2380773.33</v>
      </c>
      <c r="CA98" s="251">
        <f t="shared" si="291"/>
        <v>2321659.9900000002</v>
      </c>
      <c r="CB98" s="251">
        <f t="shared" si="291"/>
        <v>6829617</v>
      </c>
      <c r="CC98" s="251">
        <f t="shared" si="292"/>
        <v>2023733.3000000007</v>
      </c>
      <c r="CD98" s="394">
        <f t="shared" si="292"/>
        <v>7672814.5899999999</v>
      </c>
      <c r="CE98" s="363">
        <f t="shared" si="292"/>
        <v>8700801</v>
      </c>
      <c r="CF98" s="264">
        <f t="shared" si="292"/>
        <v>4571878</v>
      </c>
      <c r="CG98" s="264">
        <f t="shared" si="292"/>
        <v>9476196.200000003</v>
      </c>
      <c r="CH98" s="264">
        <f t="shared" si="292"/>
        <v>7068348.1400000006</v>
      </c>
      <c r="CI98" s="264">
        <f t="shared" si="292"/>
        <v>6100676</v>
      </c>
      <c r="CJ98" s="264">
        <f t="shared" si="292"/>
        <v>-11938383.949999999</v>
      </c>
      <c r="CK98" s="264">
        <f t="shared" si="292"/>
        <v>4085004</v>
      </c>
      <c r="CL98" s="264">
        <f t="shared" si="292"/>
        <v>-1164501.2800000012</v>
      </c>
      <c r="CM98" s="264">
        <f t="shared" si="293"/>
        <v>1475167</v>
      </c>
      <c r="CN98" s="264">
        <f t="shared" si="293"/>
        <v>-1959019</v>
      </c>
      <c r="CO98" s="264">
        <f t="shared" si="293"/>
        <v>-11447515</v>
      </c>
      <c r="CP98" s="394">
        <f t="shared" si="293"/>
        <v>-26882557</v>
      </c>
      <c r="CQ98" s="394">
        <f t="shared" si="293"/>
        <v>-34093784</v>
      </c>
      <c r="CR98" s="394">
        <f t="shared" si="293"/>
        <v>-36038366</v>
      </c>
      <c r="CS98" s="350"/>
      <c r="CT98" s="63">
        <f>CT84+CT91</f>
        <v>10765217</v>
      </c>
    </row>
    <row r="99" spans="1:98" s="130" customFormat="1" ht="15" thickBot="1" x14ac:dyDescent="0.35">
      <c r="A99" s="147"/>
      <c r="B99" s="51" t="s">
        <v>42</v>
      </c>
      <c r="C99" s="126">
        <f t="shared" ref="C99:V99" si="311">SUM(C94:C98)</f>
        <v>197116284.44</v>
      </c>
      <c r="D99" s="127">
        <f t="shared" si="311"/>
        <v>145974484.10999998</v>
      </c>
      <c r="E99" s="127">
        <f t="shared" si="311"/>
        <v>86383862.180000007</v>
      </c>
      <c r="F99" s="127">
        <f t="shared" si="311"/>
        <v>46408955.569999993</v>
      </c>
      <c r="G99" s="127">
        <f t="shared" si="311"/>
        <v>33767323.379999995</v>
      </c>
      <c r="H99" s="127">
        <f t="shared" si="311"/>
        <v>34587393.519999996</v>
      </c>
      <c r="I99" s="127">
        <f t="shared" si="311"/>
        <v>33188229.339999996</v>
      </c>
      <c r="J99" s="127">
        <f t="shared" si="311"/>
        <v>47439870.630000003</v>
      </c>
      <c r="K99" s="127">
        <f t="shared" si="311"/>
        <v>77023036.530000001</v>
      </c>
      <c r="L99" s="128">
        <f t="shared" si="311"/>
        <v>182164294.73000002</v>
      </c>
      <c r="M99" s="127">
        <f t="shared" si="311"/>
        <v>196108639.05000001</v>
      </c>
      <c r="N99" s="127">
        <f t="shared" si="311"/>
        <v>174650121.38999999</v>
      </c>
      <c r="O99" s="127">
        <f t="shared" si="311"/>
        <v>165128890.71000001</v>
      </c>
      <c r="P99" s="127">
        <f t="shared" si="311"/>
        <v>132662518.83000001</v>
      </c>
      <c r="Q99" s="127">
        <f t="shared" si="311"/>
        <v>94581221.000000015</v>
      </c>
      <c r="R99" s="127">
        <f t="shared" si="311"/>
        <v>43309069.740000002</v>
      </c>
      <c r="S99" s="127">
        <f t="shared" si="311"/>
        <v>35390040.329999998</v>
      </c>
      <c r="T99" s="127">
        <f t="shared" si="311"/>
        <v>31710280.140000008</v>
      </c>
      <c r="U99" s="127">
        <f t="shared" si="311"/>
        <v>31729273.439999998</v>
      </c>
      <c r="V99" s="127">
        <f t="shared" si="311"/>
        <v>39553952</v>
      </c>
      <c r="W99" s="127">
        <f>SUM(W94+W95+W96+W97+W98)</f>
        <v>75206662.049999997</v>
      </c>
      <c r="X99" s="128">
        <f>SUM(X94+X95+X96+X97+X98)</f>
        <v>164863885.33000001</v>
      </c>
      <c r="Y99" s="127">
        <f t="shared" ref="Y99:AA99" si="312">SUM(Y94+Y95+Y96+Y97+Y98)</f>
        <v>203131051</v>
      </c>
      <c r="Z99" s="127">
        <f t="shared" si="312"/>
        <v>215532223</v>
      </c>
      <c r="AA99" s="127">
        <f t="shared" si="312"/>
        <v>206581258.21999997</v>
      </c>
      <c r="AB99" s="127">
        <f t="shared" ref="AB99:AC99" si="313">SUM(AB94+AB95+AB96+AB97+AB98)</f>
        <v>137095823.43000001</v>
      </c>
      <c r="AC99" s="127">
        <f t="shared" si="313"/>
        <v>76243022.269999996</v>
      </c>
      <c r="AD99" s="127">
        <f t="shared" ref="AD99:AF99" si="314">SUM(AD94+AD95+AD96+AD97+AD98)</f>
        <v>63524665.960000008</v>
      </c>
      <c r="AE99" s="127">
        <f t="shared" si="314"/>
        <v>36491768</v>
      </c>
      <c r="AF99" s="127">
        <f t="shared" si="314"/>
        <v>38362195.880000003</v>
      </c>
      <c r="AG99" s="207">
        <v>36518611</v>
      </c>
      <c r="AH99" s="207">
        <v>46866981</v>
      </c>
      <c r="AI99" s="207">
        <v>87052674</v>
      </c>
      <c r="AJ99" s="128">
        <v>201408992</v>
      </c>
      <c r="AK99" s="218">
        <v>253520468</v>
      </c>
      <c r="AL99" s="218">
        <v>251934887</v>
      </c>
      <c r="AM99" s="218">
        <v>255656724</v>
      </c>
      <c r="AN99" s="218">
        <v>169866032</v>
      </c>
      <c r="AO99" s="218">
        <v>105348073</v>
      </c>
      <c r="AP99" s="218">
        <v>62116264</v>
      </c>
      <c r="AQ99" s="35">
        <v>50420508</v>
      </c>
      <c r="AR99" s="218">
        <v>44182159</v>
      </c>
      <c r="AS99" s="218">
        <v>45482848</v>
      </c>
      <c r="AT99" s="218">
        <v>62350256</v>
      </c>
      <c r="AU99" s="218">
        <v>21548304</v>
      </c>
      <c r="AV99" s="317">
        <v>52837171</v>
      </c>
      <c r="AW99" s="218">
        <v>39680695</v>
      </c>
      <c r="AX99" s="218">
        <v>42251063</v>
      </c>
      <c r="AY99" s="218"/>
      <c r="AZ99" s="218"/>
      <c r="BA99" s="218"/>
      <c r="BB99" s="218"/>
      <c r="BC99" s="35"/>
      <c r="BD99" s="218"/>
      <c r="BE99" s="218"/>
      <c r="BF99" s="218"/>
      <c r="BG99" s="218"/>
      <c r="BH99" s="317"/>
      <c r="BI99" s="35">
        <f t="shared" ref="BI99:BM99" si="315">SUM(BI94:BI98)</f>
        <v>-31987393.730000004</v>
      </c>
      <c r="BJ99" s="129">
        <f t="shared" si="315"/>
        <v>-13311965.279999996</v>
      </c>
      <c r="BK99" s="129">
        <f t="shared" si="315"/>
        <v>8197358.8200000003</v>
      </c>
      <c r="BL99" s="129">
        <f t="shared" si="315"/>
        <v>-3099885.8299999959</v>
      </c>
      <c r="BM99" s="129">
        <f t="shared" si="315"/>
        <v>1622716.9499999974</v>
      </c>
      <c r="BN99" s="129">
        <f t="shared" ref="BN99:BV99" si="316">SUM(BN94:BN98)</f>
        <v>-2877113.3799999971</v>
      </c>
      <c r="BO99" s="129">
        <f t="shared" si="316"/>
        <v>-1458955.9000000008</v>
      </c>
      <c r="BP99" s="129">
        <f t="shared" si="316"/>
        <v>-7885918.6299999999</v>
      </c>
      <c r="BQ99" s="129">
        <f t="shared" si="316"/>
        <v>-1816374.4799999958</v>
      </c>
      <c r="BR99" s="413">
        <f t="shared" si="316"/>
        <v>-17300409.399999999</v>
      </c>
      <c r="BS99" s="436">
        <f t="shared" si="316"/>
        <v>7022411.9499999955</v>
      </c>
      <c r="BT99" s="129">
        <f t="shared" si="316"/>
        <v>40882101.609999992</v>
      </c>
      <c r="BU99" s="129">
        <f t="shared" si="316"/>
        <v>41452367.510000005</v>
      </c>
      <c r="BV99" s="129">
        <f t="shared" si="316"/>
        <v>4433304.5999999922</v>
      </c>
      <c r="BW99" s="129">
        <f t="shared" ref="BW99:BX99" si="317">SUM(BW94:BW98)</f>
        <v>-18338198.730000004</v>
      </c>
      <c r="BX99" s="250">
        <f t="shared" si="317"/>
        <v>20215596.219999999</v>
      </c>
      <c r="BY99" s="250">
        <f t="shared" ref="BY99:BZ99" si="318">SUM(BY94:BY98)</f>
        <v>1101727.6700000016</v>
      </c>
      <c r="BZ99" s="250">
        <f t="shared" si="318"/>
        <v>6651915.7399999984</v>
      </c>
      <c r="CA99" s="250">
        <f t="shared" ref="CA99:CB99" si="319">SUM(CA94:CA98)</f>
        <v>4789337.5600000005</v>
      </c>
      <c r="CB99" s="250">
        <f t="shared" si="319"/>
        <v>7313029</v>
      </c>
      <c r="CC99" s="250">
        <f t="shared" ref="CC99:CE99" si="320">SUM(CC94:CC98)</f>
        <v>11846011.950000003</v>
      </c>
      <c r="CD99" s="393">
        <f t="shared" si="320"/>
        <v>36545106.670000002</v>
      </c>
      <c r="CE99" s="362">
        <f t="shared" si="320"/>
        <v>50389417</v>
      </c>
      <c r="CF99" s="276">
        <f t="shared" ref="CF99" si="321">SUM(CF94:CF98)</f>
        <v>36402664</v>
      </c>
      <c r="CG99" s="276">
        <f t="shared" ref="CG99" si="322">SUM(CG94:CG98)</f>
        <v>49075465.780000009</v>
      </c>
      <c r="CH99" s="276">
        <f t="shared" ref="CH99" si="323">SUM(CH94:CH98)</f>
        <v>32770208.570000008</v>
      </c>
      <c r="CI99" s="276">
        <f t="shared" ref="CI99" si="324">SUM(CI94:CI98)</f>
        <v>29105050.729999997</v>
      </c>
      <c r="CJ99" s="276">
        <f t="shared" ref="CJ99" si="325">SUM(CJ94:CJ98)</f>
        <v>-1408401.9600000028</v>
      </c>
      <c r="CK99" s="276">
        <f t="shared" ref="CK99" si="326">SUM(CK94:CK98)</f>
        <v>13928740</v>
      </c>
      <c r="CL99" s="276">
        <f t="shared" ref="CL99" si="327">SUM(CL94:CL98)</f>
        <v>5819963.1199999992</v>
      </c>
      <c r="CM99" s="276">
        <f t="shared" ref="CM99" si="328">SUM(CM94:CM98)</f>
        <v>8964237</v>
      </c>
      <c r="CN99" s="276">
        <f t="shared" ref="CN99" si="329">SUM(CN94:CN98)</f>
        <v>15483275</v>
      </c>
      <c r="CO99" s="276">
        <f t="shared" ref="CO99" si="330">SUM(CO94:CO98)</f>
        <v>-65504370</v>
      </c>
      <c r="CP99" s="393">
        <f t="shared" ref="CP99" si="331">SUM(CP94:CP98)</f>
        <v>-148571821</v>
      </c>
      <c r="CQ99" s="393">
        <f t="shared" ref="CQ99:CR99" si="332">SUM(CQ94:CQ98)</f>
        <v>-213839773</v>
      </c>
      <c r="CR99" s="393">
        <f t="shared" si="332"/>
        <v>-209683824</v>
      </c>
      <c r="CS99" s="351"/>
      <c r="CT99" s="35">
        <f>SUM(CT94:CT98)</f>
        <v>42251063</v>
      </c>
    </row>
    <row r="100" spans="1:98" s="37" customFormat="1" x14ac:dyDescent="0.3">
      <c r="A100" s="146">
        <f>+A93+1</f>
        <v>14</v>
      </c>
      <c r="B100" s="100" t="s">
        <v>315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3"/>
      <c r="V100" s="203"/>
      <c r="W100" s="203"/>
      <c r="X100" s="9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93"/>
      <c r="AK100" s="296"/>
      <c r="AL100" s="296"/>
      <c r="AM100" s="296"/>
      <c r="AN100" s="296"/>
      <c r="AO100" s="296"/>
      <c r="AP100" s="296"/>
      <c r="AQ100" s="94"/>
      <c r="AR100" s="296"/>
      <c r="AS100" s="296"/>
      <c r="AT100" s="296"/>
      <c r="AU100" s="296"/>
      <c r="AV100" s="313"/>
      <c r="AW100" s="296"/>
      <c r="AX100" s="296"/>
      <c r="AY100" s="296"/>
      <c r="AZ100" s="296"/>
      <c r="BA100" s="296"/>
      <c r="BB100" s="296"/>
      <c r="BC100" s="94"/>
      <c r="BD100" s="296"/>
      <c r="BE100" s="296"/>
      <c r="BF100" s="296"/>
      <c r="BG100" s="296"/>
      <c r="BH100" s="313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9"/>
      <c r="BS100" s="432"/>
      <c r="BT100" s="95"/>
      <c r="BU100" s="95"/>
      <c r="BV100" s="95"/>
      <c r="BW100" s="95"/>
      <c r="BX100" s="246"/>
      <c r="BY100" s="246"/>
      <c r="BZ100" s="246"/>
      <c r="CA100" s="246"/>
      <c r="CB100" s="246"/>
      <c r="CC100" s="246"/>
      <c r="CD100" s="389"/>
      <c r="CE100" s="358"/>
      <c r="CF100" s="272"/>
      <c r="CG100" s="272"/>
      <c r="CH100" s="272"/>
      <c r="CI100" s="272"/>
      <c r="CJ100" s="272"/>
      <c r="CK100" s="272"/>
      <c r="CL100" s="272"/>
      <c r="CM100" s="272"/>
      <c r="CN100" s="272"/>
      <c r="CO100" s="272"/>
      <c r="CP100" s="389"/>
      <c r="CQ100" s="389"/>
      <c r="CR100" s="389"/>
      <c r="CS100" s="350"/>
      <c r="CT100" s="94"/>
    </row>
    <row r="101" spans="1:98" s="37" customFormat="1" x14ac:dyDescent="0.3">
      <c r="A101" s="146"/>
      <c r="B101" s="38" t="s">
        <v>37</v>
      </c>
      <c r="C101" s="96">
        <v>101668016.55</v>
      </c>
      <c r="D101" s="97">
        <v>87058595.739999995</v>
      </c>
      <c r="E101" s="97">
        <v>66709424.939999998</v>
      </c>
      <c r="F101" s="34">
        <v>43300182.240000002</v>
      </c>
      <c r="G101" s="97">
        <v>36060381.759999998</v>
      </c>
      <c r="H101" s="97">
        <v>30883351.73</v>
      </c>
      <c r="I101" s="97">
        <v>28298200.129999999</v>
      </c>
      <c r="J101" s="97">
        <v>31160779.739999998</v>
      </c>
      <c r="K101" s="97">
        <v>33815876.659999996</v>
      </c>
      <c r="L101" s="98">
        <v>71941319.299999997</v>
      </c>
      <c r="M101" s="97">
        <v>93496744.689999998</v>
      </c>
      <c r="N101" s="97">
        <v>89382464.010000005</v>
      </c>
      <c r="O101" s="97">
        <v>95294514.189999998</v>
      </c>
      <c r="P101" s="97">
        <v>75102143.739999995</v>
      </c>
      <c r="Q101" s="97">
        <v>67313133.049999997</v>
      </c>
      <c r="R101" s="97">
        <v>43657327.990000002</v>
      </c>
      <c r="S101" s="97">
        <v>32215647.620000001</v>
      </c>
      <c r="T101" s="97">
        <v>28745761.850000001</v>
      </c>
      <c r="U101" s="208">
        <v>27429711.25</v>
      </c>
      <c r="V101" s="208">
        <v>28054343</v>
      </c>
      <c r="W101" s="208">
        <v>34701031.579999998</v>
      </c>
      <c r="X101" s="98">
        <v>67429866.790000007</v>
      </c>
      <c r="Y101" s="208">
        <v>85415001</v>
      </c>
      <c r="Z101" s="208">
        <v>99217608</v>
      </c>
      <c r="AA101" s="208">
        <v>119587407.59</v>
      </c>
      <c r="AB101" s="208">
        <v>83179662.810000002</v>
      </c>
      <c r="AC101" s="208">
        <v>61285579.329999998</v>
      </c>
      <c r="AD101" s="208">
        <v>44664352.280000001</v>
      </c>
      <c r="AE101" s="208">
        <v>34629407</v>
      </c>
      <c r="AF101" s="208">
        <v>31896390.18</v>
      </c>
      <c r="AG101" s="208">
        <v>28117615</v>
      </c>
      <c r="AH101" s="208">
        <v>28517318</v>
      </c>
      <c r="AI101" s="208">
        <v>37147003</v>
      </c>
      <c r="AJ101" s="98">
        <v>75359315</v>
      </c>
      <c r="AK101" s="300">
        <v>102947364</v>
      </c>
      <c r="AL101" s="300">
        <v>134138502</v>
      </c>
      <c r="AM101" s="300">
        <v>138387589</v>
      </c>
      <c r="AN101" s="300">
        <v>99097647</v>
      </c>
      <c r="AO101" s="300">
        <v>81265866</v>
      </c>
      <c r="AP101" s="300">
        <v>57078308</v>
      </c>
      <c r="AQ101" s="63">
        <v>41676064</v>
      </c>
      <c r="AR101" s="300">
        <v>41605197</v>
      </c>
      <c r="AS101" s="300">
        <v>35453864</v>
      </c>
      <c r="AT101" s="300">
        <v>39320232</v>
      </c>
      <c r="AU101" s="300">
        <v>6014054</v>
      </c>
      <c r="AV101" s="318">
        <v>24411765</v>
      </c>
      <c r="AW101" s="300">
        <v>17532413</v>
      </c>
      <c r="AX101" s="300">
        <v>17487244</v>
      </c>
      <c r="AY101" s="300"/>
      <c r="AZ101" s="300"/>
      <c r="BA101" s="300"/>
      <c r="BB101" s="300"/>
      <c r="BC101" s="63"/>
      <c r="BD101" s="300"/>
      <c r="BE101" s="300"/>
      <c r="BF101" s="300"/>
      <c r="BG101" s="300"/>
      <c r="BH101" s="318"/>
      <c r="BI101" s="34">
        <f t="shared" ref="BI101:BR105" si="333">O101-C101</f>
        <v>-6373502.3599999994</v>
      </c>
      <c r="BJ101" s="99">
        <f t="shared" si="333"/>
        <v>-11956452</v>
      </c>
      <c r="BK101" s="99">
        <f t="shared" si="333"/>
        <v>603708.1099999994</v>
      </c>
      <c r="BL101" s="99">
        <f t="shared" si="333"/>
        <v>357145.75</v>
      </c>
      <c r="BM101" s="99">
        <f t="shared" si="333"/>
        <v>-3844734.1399999969</v>
      </c>
      <c r="BN101" s="99">
        <f t="shared" si="333"/>
        <v>-2137589.879999999</v>
      </c>
      <c r="BO101" s="99">
        <f t="shared" si="333"/>
        <v>-868488.87999999896</v>
      </c>
      <c r="BP101" s="99">
        <f t="shared" si="333"/>
        <v>-3106436.7399999984</v>
      </c>
      <c r="BQ101" s="99">
        <f t="shared" si="333"/>
        <v>885154.92000000179</v>
      </c>
      <c r="BR101" s="414">
        <f t="shared" si="333"/>
        <v>-4511452.5099999905</v>
      </c>
      <c r="BS101" s="437">
        <f t="shared" ref="BS101:CB105" si="334">Y101-M101</f>
        <v>-8081743.6899999976</v>
      </c>
      <c r="BT101" s="99">
        <f t="shared" si="334"/>
        <v>9835143.9899999946</v>
      </c>
      <c r="BU101" s="99">
        <f t="shared" si="334"/>
        <v>24292893.400000006</v>
      </c>
      <c r="BV101" s="99">
        <f t="shared" si="334"/>
        <v>8077519.0700000077</v>
      </c>
      <c r="BW101" s="99">
        <f t="shared" si="334"/>
        <v>-6027553.7199999988</v>
      </c>
      <c r="BX101" s="251">
        <f t="shared" si="334"/>
        <v>1007024.2899999991</v>
      </c>
      <c r="BY101" s="251">
        <f t="shared" si="334"/>
        <v>2413759.379999999</v>
      </c>
      <c r="BZ101" s="251">
        <f t="shared" si="334"/>
        <v>3150628.3299999982</v>
      </c>
      <c r="CA101" s="251">
        <f t="shared" si="334"/>
        <v>687903.75</v>
      </c>
      <c r="CB101" s="251">
        <f t="shared" si="334"/>
        <v>462975</v>
      </c>
      <c r="CC101" s="251">
        <f t="shared" ref="CC101:CL105" si="335">AI101-W101</f>
        <v>2445971.4200000018</v>
      </c>
      <c r="CD101" s="394">
        <f t="shared" si="335"/>
        <v>7929448.2099999934</v>
      </c>
      <c r="CE101" s="363">
        <f t="shared" si="335"/>
        <v>17532363</v>
      </c>
      <c r="CF101" s="264">
        <f t="shared" si="335"/>
        <v>34920894</v>
      </c>
      <c r="CG101" s="264">
        <f t="shared" si="335"/>
        <v>18800181.409999996</v>
      </c>
      <c r="CH101" s="264">
        <f t="shared" si="335"/>
        <v>15917984.189999998</v>
      </c>
      <c r="CI101" s="264">
        <f t="shared" si="335"/>
        <v>19980286.670000002</v>
      </c>
      <c r="CJ101" s="264">
        <f t="shared" si="335"/>
        <v>12413955.719999999</v>
      </c>
      <c r="CK101" s="264">
        <f t="shared" si="335"/>
        <v>7046657</v>
      </c>
      <c r="CL101" s="264">
        <f t="shared" si="335"/>
        <v>9708806.8200000003</v>
      </c>
      <c r="CM101" s="264">
        <f t="shared" ref="CM101:CR105" si="336">AS101-AG101</f>
        <v>7336249</v>
      </c>
      <c r="CN101" s="264">
        <f t="shared" si="336"/>
        <v>10802914</v>
      </c>
      <c r="CO101" s="264">
        <f t="shared" si="336"/>
        <v>-31132949</v>
      </c>
      <c r="CP101" s="394">
        <f t="shared" si="336"/>
        <v>-50947550</v>
      </c>
      <c r="CQ101" s="394">
        <f t="shared" si="336"/>
        <v>-85414951</v>
      </c>
      <c r="CR101" s="394">
        <f t="shared" si="336"/>
        <v>-116651258</v>
      </c>
      <c r="CS101" s="350"/>
      <c r="CT101" s="63">
        <f>IF(ISERROR(GETPIVOTDATA("VALUE",'CRS WK pvt'!$I$2,"DT_FILE",CT$8,"CD_CO",CT$6,"TRIM_CAT",TRIM(B101),"TRIM_LINE",A100))=TRUE,0,GETPIVOTDATA("VALUE",'CRS WK pvt'!$I$2,"DT_FILE",CT$8,"CD_CO",CT$6,"TRIM_CAT",TRIM(B101),"TRIM_LINE",A100))</f>
        <v>17487244</v>
      </c>
    </row>
    <row r="102" spans="1:98" s="37" customFormat="1" x14ac:dyDescent="0.3">
      <c r="A102" s="146"/>
      <c r="B102" s="38" t="s">
        <v>38</v>
      </c>
      <c r="C102" s="96">
        <v>5440644.79</v>
      </c>
      <c r="D102" s="97">
        <v>5342614.6500000004</v>
      </c>
      <c r="E102" s="97">
        <v>4026889.16</v>
      </c>
      <c r="F102" s="34">
        <v>3923400.13</v>
      </c>
      <c r="G102" s="97">
        <v>2305804.96</v>
      </c>
      <c r="H102" s="97">
        <v>1958759.6</v>
      </c>
      <c r="I102" s="97">
        <v>1846890.77</v>
      </c>
      <c r="J102" s="97">
        <v>1981765.36</v>
      </c>
      <c r="K102" s="97">
        <v>1801779.46</v>
      </c>
      <c r="L102" s="98">
        <v>2583385.83</v>
      </c>
      <c r="M102" s="97">
        <v>4666823.88</v>
      </c>
      <c r="N102" s="97">
        <v>5536571.4699999997</v>
      </c>
      <c r="O102" s="97">
        <v>4733750.07</v>
      </c>
      <c r="P102" s="97">
        <v>3818080.53</v>
      </c>
      <c r="Q102" s="97">
        <v>4070389.04</v>
      </c>
      <c r="R102" s="97">
        <v>2772278.2</v>
      </c>
      <c r="S102" s="97">
        <v>2246019.2000000002</v>
      </c>
      <c r="T102" s="97">
        <v>1894810.8</v>
      </c>
      <c r="U102" s="208">
        <v>1722441.22</v>
      </c>
      <c r="V102" s="208">
        <v>1600571</v>
      </c>
      <c r="W102" s="208">
        <v>1692789.13</v>
      </c>
      <c r="X102" s="98">
        <v>2725212.09</v>
      </c>
      <c r="Y102" s="208">
        <v>4265538</v>
      </c>
      <c r="Z102" s="208">
        <v>5704563</v>
      </c>
      <c r="AA102" s="208">
        <v>7474180.96</v>
      </c>
      <c r="AB102" s="208">
        <v>4651969.6100000003</v>
      </c>
      <c r="AC102" s="208">
        <v>5411576.5700000003</v>
      </c>
      <c r="AD102" s="208">
        <v>4023648.13</v>
      </c>
      <c r="AE102" s="208">
        <v>3016108</v>
      </c>
      <c r="AF102" s="208">
        <v>3018210.5</v>
      </c>
      <c r="AG102" s="208">
        <v>2523553</v>
      </c>
      <c r="AH102" s="208">
        <v>2157252</v>
      </c>
      <c r="AI102" s="208">
        <v>4180425</v>
      </c>
      <c r="AJ102" s="98">
        <v>6386696</v>
      </c>
      <c r="AK102" s="300">
        <v>5810209</v>
      </c>
      <c r="AL102" s="300">
        <v>7510329</v>
      </c>
      <c r="AM102" s="300">
        <v>9178439</v>
      </c>
      <c r="AN102" s="300">
        <v>6862843</v>
      </c>
      <c r="AO102" s="300">
        <v>6962135</v>
      </c>
      <c r="AP102" s="300">
        <v>5268344</v>
      </c>
      <c r="AQ102" s="63">
        <v>3412421</v>
      </c>
      <c r="AR102" s="300">
        <v>3853133</v>
      </c>
      <c r="AS102" s="300">
        <v>2895788</v>
      </c>
      <c r="AT102" s="300">
        <v>3045318</v>
      </c>
      <c r="AU102" s="300">
        <v>304580</v>
      </c>
      <c r="AV102" s="318">
        <v>1277743</v>
      </c>
      <c r="AW102" s="300">
        <v>793782</v>
      </c>
      <c r="AX102" s="300">
        <v>1613172</v>
      </c>
      <c r="AY102" s="300"/>
      <c r="AZ102" s="300"/>
      <c r="BA102" s="300"/>
      <c r="BB102" s="300"/>
      <c r="BC102" s="63"/>
      <c r="BD102" s="300"/>
      <c r="BE102" s="300"/>
      <c r="BF102" s="300"/>
      <c r="BG102" s="300"/>
      <c r="BH102" s="318"/>
      <c r="BI102" s="34">
        <f t="shared" si="333"/>
        <v>-706894.71999999974</v>
      </c>
      <c r="BJ102" s="99">
        <f t="shared" si="333"/>
        <v>-1524534.1200000006</v>
      </c>
      <c r="BK102" s="99">
        <f t="shared" si="333"/>
        <v>43499.879999999888</v>
      </c>
      <c r="BL102" s="99">
        <f t="shared" si="333"/>
        <v>-1151121.9299999997</v>
      </c>
      <c r="BM102" s="99">
        <f t="shared" si="333"/>
        <v>-59785.759999999776</v>
      </c>
      <c r="BN102" s="99">
        <f t="shared" si="333"/>
        <v>-63948.800000000047</v>
      </c>
      <c r="BO102" s="99">
        <f t="shared" si="333"/>
        <v>-124449.55000000005</v>
      </c>
      <c r="BP102" s="99">
        <f t="shared" si="333"/>
        <v>-381194.3600000001</v>
      </c>
      <c r="BQ102" s="99">
        <f t="shared" si="333"/>
        <v>-108990.33000000007</v>
      </c>
      <c r="BR102" s="414">
        <f t="shared" si="333"/>
        <v>141826.25999999978</v>
      </c>
      <c r="BS102" s="437">
        <f t="shared" si="334"/>
        <v>-401285.87999999989</v>
      </c>
      <c r="BT102" s="99">
        <f t="shared" si="334"/>
        <v>167991.53000000026</v>
      </c>
      <c r="BU102" s="99">
        <f t="shared" si="334"/>
        <v>2740430.8899999997</v>
      </c>
      <c r="BV102" s="99">
        <f t="shared" si="334"/>
        <v>833889.08000000054</v>
      </c>
      <c r="BW102" s="99">
        <f t="shared" si="334"/>
        <v>1341187.5300000003</v>
      </c>
      <c r="BX102" s="251">
        <f t="shared" si="334"/>
        <v>1251369.9299999997</v>
      </c>
      <c r="BY102" s="251">
        <f t="shared" si="334"/>
        <v>770088.79999999981</v>
      </c>
      <c r="BZ102" s="251">
        <f t="shared" si="334"/>
        <v>1123399.7</v>
      </c>
      <c r="CA102" s="251">
        <f t="shared" si="334"/>
        <v>801111.78</v>
      </c>
      <c r="CB102" s="251">
        <f t="shared" si="334"/>
        <v>556681</v>
      </c>
      <c r="CC102" s="251">
        <f t="shared" si="335"/>
        <v>2487635.87</v>
      </c>
      <c r="CD102" s="394">
        <f t="shared" si="335"/>
        <v>3661483.91</v>
      </c>
      <c r="CE102" s="363">
        <f t="shared" si="335"/>
        <v>1544671</v>
      </c>
      <c r="CF102" s="264">
        <f t="shared" si="335"/>
        <v>1805766</v>
      </c>
      <c r="CG102" s="264">
        <f t="shared" si="335"/>
        <v>1704258.04</v>
      </c>
      <c r="CH102" s="264">
        <f t="shared" si="335"/>
        <v>2210873.3899999997</v>
      </c>
      <c r="CI102" s="264">
        <f t="shared" si="335"/>
        <v>1550558.4299999997</v>
      </c>
      <c r="CJ102" s="264">
        <f t="shared" si="335"/>
        <v>1244695.8700000001</v>
      </c>
      <c r="CK102" s="264">
        <f t="shared" si="335"/>
        <v>396313</v>
      </c>
      <c r="CL102" s="264">
        <f t="shared" si="335"/>
        <v>834922.5</v>
      </c>
      <c r="CM102" s="264">
        <f t="shared" si="336"/>
        <v>372235</v>
      </c>
      <c r="CN102" s="264">
        <f t="shared" si="336"/>
        <v>888066</v>
      </c>
      <c r="CO102" s="264">
        <f t="shared" si="336"/>
        <v>-3875845</v>
      </c>
      <c r="CP102" s="394">
        <f t="shared" si="336"/>
        <v>-5108953</v>
      </c>
      <c r="CQ102" s="394">
        <f t="shared" si="336"/>
        <v>-5016427</v>
      </c>
      <c r="CR102" s="394">
        <f t="shared" si="336"/>
        <v>-5897157</v>
      </c>
      <c r="CS102" s="350"/>
      <c r="CT102" s="63">
        <f>IF(ISERROR(GETPIVOTDATA("VALUE",'CRS WK pvt'!$I$2,"DT_FILE",CT$8,"CD_CO",CT$6,"TRIM_CAT",TRIM(B102),"TRIM_LINE",A100))=TRUE,0,GETPIVOTDATA("VALUE",'CRS WK pvt'!$I$2,"DT_FILE",CT$8,"CD_CO",CT$6,"TRIM_CAT",TRIM(B102),"TRIM_LINE",A100))</f>
        <v>1613172</v>
      </c>
    </row>
    <row r="103" spans="1:98" s="37" customFormat="1" x14ac:dyDescent="0.3">
      <c r="A103" s="146"/>
      <c r="B103" s="38" t="s">
        <v>39</v>
      </c>
      <c r="C103" s="96">
        <v>13394682.77</v>
      </c>
      <c r="D103" s="97">
        <v>11600996.93</v>
      </c>
      <c r="E103" s="97">
        <v>9074922.5099999998</v>
      </c>
      <c r="F103" s="34">
        <v>4869242.99</v>
      </c>
      <c r="G103" s="97">
        <v>3748597.27</v>
      </c>
      <c r="H103" s="97">
        <v>3059845.46</v>
      </c>
      <c r="I103" s="97">
        <v>2815540.24</v>
      </c>
      <c r="J103" s="97">
        <v>3096305.74</v>
      </c>
      <c r="K103" s="97">
        <v>3385448.35</v>
      </c>
      <c r="L103" s="98">
        <v>7010178.9900000002</v>
      </c>
      <c r="M103" s="97">
        <v>12190081.4</v>
      </c>
      <c r="N103" s="97">
        <v>10434259.210000001</v>
      </c>
      <c r="O103" s="97">
        <v>11585419.32</v>
      </c>
      <c r="P103" s="97">
        <v>7447046.3200000003</v>
      </c>
      <c r="Q103" s="97">
        <v>7301485.71</v>
      </c>
      <c r="R103" s="97">
        <v>5100340.33</v>
      </c>
      <c r="S103" s="97">
        <v>3517847.82</v>
      </c>
      <c r="T103" s="97">
        <v>2597276.92</v>
      </c>
      <c r="U103" s="208">
        <v>2513034.29</v>
      </c>
      <c r="V103" s="208">
        <v>2440038</v>
      </c>
      <c r="W103" s="208">
        <v>3129945.06</v>
      </c>
      <c r="X103" s="98">
        <v>6147314.4000000004</v>
      </c>
      <c r="Y103" s="208">
        <v>8785946</v>
      </c>
      <c r="Z103" s="208">
        <v>11340189</v>
      </c>
      <c r="AA103" s="208">
        <v>15528013.77</v>
      </c>
      <c r="AB103" s="208">
        <v>10148477.109999999</v>
      </c>
      <c r="AC103" s="208">
        <v>6915971.6500000004</v>
      </c>
      <c r="AD103" s="208">
        <v>4405970.1399999997</v>
      </c>
      <c r="AE103" s="208">
        <v>3436652</v>
      </c>
      <c r="AF103" s="208">
        <v>3221851.18</v>
      </c>
      <c r="AG103" s="208">
        <v>2848495</v>
      </c>
      <c r="AH103" s="208">
        <v>2635578</v>
      </c>
      <c r="AI103" s="208">
        <v>3635574</v>
      </c>
      <c r="AJ103" s="98">
        <v>6787969</v>
      </c>
      <c r="AK103" s="300">
        <v>10429619</v>
      </c>
      <c r="AL103" s="300">
        <v>16741000</v>
      </c>
      <c r="AM103" s="300">
        <v>17779706</v>
      </c>
      <c r="AN103" s="300">
        <v>13448224</v>
      </c>
      <c r="AO103" s="300">
        <v>10152702</v>
      </c>
      <c r="AP103" s="300">
        <v>6220872</v>
      </c>
      <c r="AQ103" s="63">
        <v>4526949</v>
      </c>
      <c r="AR103" s="300">
        <v>4217419</v>
      </c>
      <c r="AS103" s="300">
        <v>3294631</v>
      </c>
      <c r="AT103" s="300">
        <v>4016441</v>
      </c>
      <c r="AU103" s="300">
        <v>622529</v>
      </c>
      <c r="AV103" s="318">
        <v>2781185</v>
      </c>
      <c r="AW103" s="300">
        <v>2260717</v>
      </c>
      <c r="AX103" s="300">
        <v>2201560</v>
      </c>
      <c r="AY103" s="300"/>
      <c r="AZ103" s="300"/>
      <c r="BA103" s="300"/>
      <c r="BB103" s="300"/>
      <c r="BC103" s="63"/>
      <c r="BD103" s="300"/>
      <c r="BE103" s="300"/>
      <c r="BF103" s="300"/>
      <c r="BG103" s="300"/>
      <c r="BH103" s="318"/>
      <c r="BI103" s="34">
        <f t="shared" si="333"/>
        <v>-1809263.4499999993</v>
      </c>
      <c r="BJ103" s="99">
        <f t="shared" si="333"/>
        <v>-4153950.6099999994</v>
      </c>
      <c r="BK103" s="99">
        <f t="shared" si="333"/>
        <v>-1773436.7999999998</v>
      </c>
      <c r="BL103" s="99">
        <f t="shared" si="333"/>
        <v>231097.33999999985</v>
      </c>
      <c r="BM103" s="99">
        <f t="shared" si="333"/>
        <v>-230749.45000000019</v>
      </c>
      <c r="BN103" s="99">
        <f t="shared" si="333"/>
        <v>-462568.54000000004</v>
      </c>
      <c r="BO103" s="99">
        <f t="shared" si="333"/>
        <v>-302505.95000000019</v>
      </c>
      <c r="BP103" s="99">
        <f t="shared" si="333"/>
        <v>-656267.74000000022</v>
      </c>
      <c r="BQ103" s="99">
        <f t="shared" si="333"/>
        <v>-255503.29000000004</v>
      </c>
      <c r="BR103" s="414">
        <f t="shared" si="333"/>
        <v>-862864.58999999985</v>
      </c>
      <c r="BS103" s="437">
        <f t="shared" si="334"/>
        <v>-3404135.4000000004</v>
      </c>
      <c r="BT103" s="99">
        <f t="shared" si="334"/>
        <v>905929.78999999911</v>
      </c>
      <c r="BU103" s="99">
        <f t="shared" si="334"/>
        <v>3942594.4499999993</v>
      </c>
      <c r="BV103" s="99">
        <f t="shared" si="334"/>
        <v>2701430.7899999991</v>
      </c>
      <c r="BW103" s="99">
        <f t="shared" si="334"/>
        <v>-385514.05999999959</v>
      </c>
      <c r="BX103" s="251">
        <f t="shared" si="334"/>
        <v>-694370.19000000041</v>
      </c>
      <c r="BY103" s="251">
        <f t="shared" si="334"/>
        <v>-81195.819999999832</v>
      </c>
      <c r="BZ103" s="251">
        <f t="shared" si="334"/>
        <v>624574.26000000024</v>
      </c>
      <c r="CA103" s="251">
        <f t="shared" si="334"/>
        <v>335460.70999999996</v>
      </c>
      <c r="CB103" s="251">
        <f t="shared" si="334"/>
        <v>195540</v>
      </c>
      <c r="CC103" s="251">
        <f t="shared" si="335"/>
        <v>505628.93999999994</v>
      </c>
      <c r="CD103" s="394">
        <f t="shared" si="335"/>
        <v>640654.59999999963</v>
      </c>
      <c r="CE103" s="363">
        <f t="shared" si="335"/>
        <v>1643673</v>
      </c>
      <c r="CF103" s="264">
        <f t="shared" si="335"/>
        <v>5400811</v>
      </c>
      <c r="CG103" s="264">
        <f t="shared" si="335"/>
        <v>2251692.2300000004</v>
      </c>
      <c r="CH103" s="264">
        <f t="shared" si="335"/>
        <v>3299746.8900000006</v>
      </c>
      <c r="CI103" s="264">
        <f t="shared" si="335"/>
        <v>3236730.3499999996</v>
      </c>
      <c r="CJ103" s="264">
        <f t="shared" si="335"/>
        <v>1814901.8600000003</v>
      </c>
      <c r="CK103" s="264">
        <f t="shared" si="335"/>
        <v>1090297</v>
      </c>
      <c r="CL103" s="264">
        <f t="shared" si="335"/>
        <v>995567.81999999983</v>
      </c>
      <c r="CM103" s="264">
        <f t="shared" si="336"/>
        <v>446136</v>
      </c>
      <c r="CN103" s="264">
        <f t="shared" si="336"/>
        <v>1380863</v>
      </c>
      <c r="CO103" s="264">
        <f t="shared" si="336"/>
        <v>-3013045</v>
      </c>
      <c r="CP103" s="394">
        <f t="shared" si="336"/>
        <v>-4006784</v>
      </c>
      <c r="CQ103" s="394">
        <f t="shared" si="336"/>
        <v>-8168902</v>
      </c>
      <c r="CR103" s="394">
        <f t="shared" si="336"/>
        <v>-14539440</v>
      </c>
      <c r="CS103" s="350"/>
      <c r="CT103" s="63">
        <f>IF(ISERROR(GETPIVOTDATA("VALUE",'CRS WK pvt'!$I$2,"DT_FILE",CT$8,"CD_CO",CT$6,"TRIM_CAT",TRIM(B103),"TRIM_LINE",A100))=TRUE,0,GETPIVOTDATA("VALUE",'CRS WK pvt'!$I$2,"DT_FILE",CT$8,"CD_CO",CT$6,"TRIM_CAT",TRIM(B103),"TRIM_LINE",A100))</f>
        <v>2201560</v>
      </c>
    </row>
    <row r="104" spans="1:98" s="37" customFormat="1" x14ac:dyDescent="0.3">
      <c r="A104" s="146"/>
      <c r="B104" s="38" t="s">
        <v>40</v>
      </c>
      <c r="C104" s="96">
        <v>14158656.67</v>
      </c>
      <c r="D104" s="97">
        <v>12488420.199999999</v>
      </c>
      <c r="E104" s="97">
        <v>9926474.7699999996</v>
      </c>
      <c r="F104" s="34">
        <v>5282538.0599999996</v>
      </c>
      <c r="G104" s="97">
        <v>4138957.01</v>
      </c>
      <c r="H104" s="97">
        <v>3254792.95</v>
      </c>
      <c r="I104" s="97">
        <v>3231719.21</v>
      </c>
      <c r="J104" s="97">
        <v>3444213.33</v>
      </c>
      <c r="K104" s="97">
        <v>3527802.57</v>
      </c>
      <c r="L104" s="98">
        <v>7178262.7300000004</v>
      </c>
      <c r="M104" s="97">
        <v>12926449.300000001</v>
      </c>
      <c r="N104" s="97">
        <v>10490174.09</v>
      </c>
      <c r="O104" s="97">
        <v>12575681.619999999</v>
      </c>
      <c r="P104" s="97">
        <v>7574983.0099999998</v>
      </c>
      <c r="Q104" s="97">
        <v>7920227.3499999996</v>
      </c>
      <c r="R104" s="97">
        <v>5457898.4199999999</v>
      </c>
      <c r="S104" s="97">
        <v>3656978.53</v>
      </c>
      <c r="T104" s="97">
        <v>2444560.7400000002</v>
      </c>
      <c r="U104" s="208">
        <v>2470294.84</v>
      </c>
      <c r="V104" s="208">
        <v>2483308</v>
      </c>
      <c r="W104" s="208">
        <v>3357675.66</v>
      </c>
      <c r="X104" s="98">
        <v>6458146.5</v>
      </c>
      <c r="Y104" s="208">
        <v>8831219</v>
      </c>
      <c r="Z104" s="208">
        <v>11312571</v>
      </c>
      <c r="AA104" s="208">
        <v>16474129.060000001</v>
      </c>
      <c r="AB104" s="208">
        <v>10502583.66</v>
      </c>
      <c r="AC104" s="208">
        <v>7549319.6799999997</v>
      </c>
      <c r="AD104" s="208">
        <v>4873520.8099999996</v>
      </c>
      <c r="AE104" s="208">
        <v>3763508</v>
      </c>
      <c r="AF104" s="208">
        <v>3337729.5</v>
      </c>
      <c r="AG104" s="208">
        <v>2927295</v>
      </c>
      <c r="AH104" s="208">
        <v>2619743</v>
      </c>
      <c r="AI104" s="208">
        <v>3713673</v>
      </c>
      <c r="AJ104" s="98">
        <v>6900643</v>
      </c>
      <c r="AK104" s="300">
        <v>10624362</v>
      </c>
      <c r="AL104" s="300">
        <v>17157556</v>
      </c>
      <c r="AM104" s="300">
        <v>18222980</v>
      </c>
      <c r="AN104" s="300">
        <v>13840601</v>
      </c>
      <c r="AO104" s="300">
        <v>10023198</v>
      </c>
      <c r="AP104" s="300">
        <v>7024349</v>
      </c>
      <c r="AQ104" s="63">
        <v>4927696</v>
      </c>
      <c r="AR104" s="300">
        <v>4371977</v>
      </c>
      <c r="AS104" s="300">
        <v>3400066</v>
      </c>
      <c r="AT104" s="300">
        <v>4355372</v>
      </c>
      <c r="AU104" s="300">
        <v>669782</v>
      </c>
      <c r="AV104" s="318">
        <v>2987443</v>
      </c>
      <c r="AW104" s="300">
        <v>2314621</v>
      </c>
      <c r="AX104" s="300">
        <v>2109521</v>
      </c>
      <c r="AY104" s="300"/>
      <c r="AZ104" s="300"/>
      <c r="BA104" s="300"/>
      <c r="BB104" s="300"/>
      <c r="BC104" s="63"/>
      <c r="BD104" s="300"/>
      <c r="BE104" s="300"/>
      <c r="BF104" s="300"/>
      <c r="BG104" s="300"/>
      <c r="BH104" s="318"/>
      <c r="BI104" s="34">
        <f t="shared" si="333"/>
        <v>-1582975.0500000007</v>
      </c>
      <c r="BJ104" s="99">
        <f t="shared" si="333"/>
        <v>-4913437.1899999995</v>
      </c>
      <c r="BK104" s="99">
        <f t="shared" si="333"/>
        <v>-2006247.42</v>
      </c>
      <c r="BL104" s="99">
        <f t="shared" si="333"/>
        <v>175360.36000000034</v>
      </c>
      <c r="BM104" s="99">
        <f t="shared" si="333"/>
        <v>-481978.48</v>
      </c>
      <c r="BN104" s="99">
        <f t="shared" si="333"/>
        <v>-810232.21</v>
      </c>
      <c r="BO104" s="99">
        <f t="shared" si="333"/>
        <v>-761424.37000000011</v>
      </c>
      <c r="BP104" s="99">
        <f t="shared" si="333"/>
        <v>-960905.33000000007</v>
      </c>
      <c r="BQ104" s="99">
        <f t="shared" si="333"/>
        <v>-170126.90999999968</v>
      </c>
      <c r="BR104" s="414">
        <f t="shared" si="333"/>
        <v>-720116.23000000045</v>
      </c>
      <c r="BS104" s="437">
        <f t="shared" si="334"/>
        <v>-4095230.3000000007</v>
      </c>
      <c r="BT104" s="99">
        <f t="shared" si="334"/>
        <v>822396.91000000015</v>
      </c>
      <c r="BU104" s="99">
        <f t="shared" si="334"/>
        <v>3898447.4400000013</v>
      </c>
      <c r="BV104" s="99">
        <f t="shared" si="334"/>
        <v>2927600.6500000004</v>
      </c>
      <c r="BW104" s="99">
        <f t="shared" si="334"/>
        <v>-370907.66999999993</v>
      </c>
      <c r="BX104" s="251">
        <f t="shared" si="334"/>
        <v>-584377.61000000034</v>
      </c>
      <c r="BY104" s="251">
        <f t="shared" si="334"/>
        <v>106529.4700000002</v>
      </c>
      <c r="BZ104" s="251">
        <f t="shared" si="334"/>
        <v>893168.75999999978</v>
      </c>
      <c r="CA104" s="251">
        <f t="shared" si="334"/>
        <v>457000.16000000015</v>
      </c>
      <c r="CB104" s="251">
        <f t="shared" si="334"/>
        <v>136435</v>
      </c>
      <c r="CC104" s="251">
        <f t="shared" si="335"/>
        <v>355997.33999999985</v>
      </c>
      <c r="CD104" s="394">
        <f t="shared" si="335"/>
        <v>442496.5</v>
      </c>
      <c r="CE104" s="363">
        <f t="shared" si="335"/>
        <v>1793143</v>
      </c>
      <c r="CF104" s="264">
        <f t="shared" si="335"/>
        <v>5844985</v>
      </c>
      <c r="CG104" s="264">
        <f t="shared" si="335"/>
        <v>1748850.9399999995</v>
      </c>
      <c r="CH104" s="264">
        <f t="shared" si="335"/>
        <v>3338017.34</v>
      </c>
      <c r="CI104" s="264">
        <f t="shared" si="335"/>
        <v>2473878.3200000003</v>
      </c>
      <c r="CJ104" s="264">
        <f t="shared" si="335"/>
        <v>2150828.1900000004</v>
      </c>
      <c r="CK104" s="264">
        <f t="shared" si="335"/>
        <v>1164188</v>
      </c>
      <c r="CL104" s="264">
        <f t="shared" si="335"/>
        <v>1034247.5</v>
      </c>
      <c r="CM104" s="264">
        <f t="shared" si="336"/>
        <v>472771</v>
      </c>
      <c r="CN104" s="264">
        <f t="shared" si="336"/>
        <v>1735629</v>
      </c>
      <c r="CO104" s="264">
        <f t="shared" si="336"/>
        <v>-3043891</v>
      </c>
      <c r="CP104" s="394">
        <f t="shared" si="336"/>
        <v>-3913200</v>
      </c>
      <c r="CQ104" s="394">
        <f t="shared" si="336"/>
        <v>-8309741</v>
      </c>
      <c r="CR104" s="394">
        <f t="shared" si="336"/>
        <v>-15048035</v>
      </c>
      <c r="CS104" s="350"/>
      <c r="CT104" s="63">
        <f>IF(ISERROR(GETPIVOTDATA("VALUE",'CRS WK pvt'!$I$2,"DT_FILE",CT$8,"CD_CO",CT$6,"TRIM_CAT",TRIM(B104),"TRIM_LINE",A100))=TRUE,0,GETPIVOTDATA("VALUE",'CRS WK pvt'!$I$2,"DT_FILE",CT$8,"CD_CO",CT$6,"TRIM_CAT",TRIM(B104),"TRIM_LINE",A100))</f>
        <v>2109521</v>
      </c>
    </row>
    <row r="105" spans="1:98" s="37" customFormat="1" x14ac:dyDescent="0.3">
      <c r="A105" s="146"/>
      <c r="B105" s="38" t="s">
        <v>41</v>
      </c>
      <c r="C105" s="96">
        <v>39521513</v>
      </c>
      <c r="D105" s="97">
        <v>42548758.5</v>
      </c>
      <c r="E105" s="97">
        <v>40827416.32</v>
      </c>
      <c r="F105" s="34">
        <v>19470930.890000001</v>
      </c>
      <c r="G105" s="97">
        <v>15354994.08</v>
      </c>
      <c r="H105" s="97">
        <v>11766140.560000001</v>
      </c>
      <c r="I105" s="97">
        <v>13780022.17</v>
      </c>
      <c r="J105" s="97">
        <v>13356349.02</v>
      </c>
      <c r="K105" s="97">
        <v>11466608.050000001</v>
      </c>
      <c r="L105" s="98">
        <v>22124979.52</v>
      </c>
      <c r="M105" s="97">
        <v>43373269.75</v>
      </c>
      <c r="N105" s="97">
        <v>31256679.75</v>
      </c>
      <c r="O105" s="97">
        <v>42841984.869999997</v>
      </c>
      <c r="P105" s="97">
        <v>29329761.100000001</v>
      </c>
      <c r="Q105" s="97">
        <v>27174942.690000001</v>
      </c>
      <c r="R105" s="97">
        <v>23492080.16</v>
      </c>
      <c r="S105" s="97">
        <v>13075482.15</v>
      </c>
      <c r="T105" s="97">
        <v>10080366.09</v>
      </c>
      <c r="U105" s="208">
        <v>9353732.0899999999</v>
      </c>
      <c r="V105" s="208">
        <v>9779089</v>
      </c>
      <c r="W105" s="208">
        <v>13042654.33</v>
      </c>
      <c r="X105" s="98">
        <v>20512692.969999999</v>
      </c>
      <c r="Y105" s="208">
        <v>29732564</v>
      </c>
      <c r="Z105" s="208">
        <v>36492960</v>
      </c>
      <c r="AA105" s="208">
        <v>51304579.939999998</v>
      </c>
      <c r="AB105" s="208">
        <v>36080386.18</v>
      </c>
      <c r="AC105" s="208">
        <v>31350231.890000001</v>
      </c>
      <c r="AD105" s="208">
        <v>18463730.350000001</v>
      </c>
      <c r="AE105" s="208">
        <v>13211558</v>
      </c>
      <c r="AF105" s="208">
        <v>13570171.300000001</v>
      </c>
      <c r="AG105" s="208">
        <v>9857806</v>
      </c>
      <c r="AH105" s="208">
        <v>9141833</v>
      </c>
      <c r="AI105" s="208">
        <v>12918632</v>
      </c>
      <c r="AJ105" s="98">
        <v>21316969</v>
      </c>
      <c r="AK105" s="300">
        <v>31295524</v>
      </c>
      <c r="AL105" s="300">
        <v>51087364</v>
      </c>
      <c r="AM105" s="300">
        <v>59929968</v>
      </c>
      <c r="AN105" s="300">
        <v>47018550</v>
      </c>
      <c r="AO105" s="300">
        <v>37389192</v>
      </c>
      <c r="AP105" s="300">
        <v>24993272</v>
      </c>
      <c r="AQ105" s="63">
        <v>16564937</v>
      </c>
      <c r="AR105" s="300">
        <v>16432536</v>
      </c>
      <c r="AS105" s="300">
        <v>11527989</v>
      </c>
      <c r="AT105" s="300">
        <v>16536215</v>
      </c>
      <c r="AU105" s="300">
        <v>2011180</v>
      </c>
      <c r="AV105" s="318">
        <v>9563808</v>
      </c>
      <c r="AW105" s="300">
        <v>9505309</v>
      </c>
      <c r="AX105" s="300">
        <v>7786554</v>
      </c>
      <c r="AY105" s="300"/>
      <c r="AZ105" s="300"/>
      <c r="BA105" s="300"/>
      <c r="BB105" s="300"/>
      <c r="BC105" s="63"/>
      <c r="BD105" s="300"/>
      <c r="BE105" s="300"/>
      <c r="BF105" s="300"/>
      <c r="BG105" s="300"/>
      <c r="BH105" s="318"/>
      <c r="BI105" s="34">
        <f t="shared" si="333"/>
        <v>3320471.8699999973</v>
      </c>
      <c r="BJ105" s="99">
        <f t="shared" si="333"/>
        <v>-13218997.399999999</v>
      </c>
      <c r="BK105" s="99">
        <f t="shared" si="333"/>
        <v>-13652473.629999999</v>
      </c>
      <c r="BL105" s="99">
        <f t="shared" si="333"/>
        <v>4021149.2699999996</v>
      </c>
      <c r="BM105" s="99">
        <f t="shared" si="333"/>
        <v>-2279511.9299999997</v>
      </c>
      <c r="BN105" s="99">
        <f t="shared" si="333"/>
        <v>-1685774.4700000007</v>
      </c>
      <c r="BO105" s="99">
        <f t="shared" si="333"/>
        <v>-4426290.08</v>
      </c>
      <c r="BP105" s="99">
        <f t="shared" si="333"/>
        <v>-3577260.0199999996</v>
      </c>
      <c r="BQ105" s="99">
        <f t="shared" si="333"/>
        <v>1576046.2799999993</v>
      </c>
      <c r="BR105" s="414">
        <f t="shared" si="333"/>
        <v>-1612286.5500000007</v>
      </c>
      <c r="BS105" s="437">
        <f t="shared" si="334"/>
        <v>-13640705.75</v>
      </c>
      <c r="BT105" s="99">
        <f t="shared" si="334"/>
        <v>5236280.25</v>
      </c>
      <c r="BU105" s="99">
        <f t="shared" si="334"/>
        <v>8462595.0700000003</v>
      </c>
      <c r="BV105" s="99">
        <f t="shared" si="334"/>
        <v>6750625.0799999982</v>
      </c>
      <c r="BW105" s="99">
        <f t="shared" si="334"/>
        <v>4175289.1999999993</v>
      </c>
      <c r="BX105" s="251">
        <f t="shared" si="334"/>
        <v>-5028349.8099999987</v>
      </c>
      <c r="BY105" s="251">
        <f t="shared" si="334"/>
        <v>136075.84999999963</v>
      </c>
      <c r="BZ105" s="251">
        <f t="shared" si="334"/>
        <v>3489805.2100000009</v>
      </c>
      <c r="CA105" s="251">
        <f t="shared" si="334"/>
        <v>504073.91000000015</v>
      </c>
      <c r="CB105" s="251">
        <f t="shared" si="334"/>
        <v>-637256</v>
      </c>
      <c r="CC105" s="251">
        <f t="shared" si="335"/>
        <v>-124022.33000000007</v>
      </c>
      <c r="CD105" s="394">
        <f t="shared" si="335"/>
        <v>804276.03000000119</v>
      </c>
      <c r="CE105" s="363">
        <f t="shared" si="335"/>
        <v>1562960</v>
      </c>
      <c r="CF105" s="264">
        <f t="shared" si="335"/>
        <v>14594404</v>
      </c>
      <c r="CG105" s="264">
        <f t="shared" si="335"/>
        <v>8625388.0600000024</v>
      </c>
      <c r="CH105" s="264">
        <f t="shared" si="335"/>
        <v>10938163.82</v>
      </c>
      <c r="CI105" s="264">
        <f t="shared" si="335"/>
        <v>6038960.1099999994</v>
      </c>
      <c r="CJ105" s="264">
        <f t="shared" si="335"/>
        <v>6529541.6499999985</v>
      </c>
      <c r="CK105" s="264">
        <f t="shared" si="335"/>
        <v>3353379</v>
      </c>
      <c r="CL105" s="264">
        <f t="shared" si="335"/>
        <v>2862364.6999999993</v>
      </c>
      <c r="CM105" s="264">
        <f t="shared" si="336"/>
        <v>1670183</v>
      </c>
      <c r="CN105" s="264">
        <f t="shared" si="336"/>
        <v>7394382</v>
      </c>
      <c r="CO105" s="264">
        <f t="shared" si="336"/>
        <v>-10907452</v>
      </c>
      <c r="CP105" s="394">
        <f t="shared" si="336"/>
        <v>-11753161</v>
      </c>
      <c r="CQ105" s="394">
        <f t="shared" si="336"/>
        <v>-21790215</v>
      </c>
      <c r="CR105" s="394">
        <f t="shared" si="336"/>
        <v>-43300810</v>
      </c>
      <c r="CS105" s="350"/>
      <c r="CT105" s="63">
        <f>IF(ISERROR(GETPIVOTDATA("VALUE",'CRS WK pvt'!$I$2,"DT_FILE",CT$8,"CD_CO",CT$6,"TRIM_CAT",TRIM(B105),"TRIM_LINE",A100))=TRUE,0,GETPIVOTDATA("VALUE",'CRS WK pvt'!$I$2,"DT_FILE",CT$8,"CD_CO",CT$6,"TRIM_CAT",TRIM(B105),"TRIM_LINE",A100))</f>
        <v>7786554</v>
      </c>
    </row>
    <row r="106" spans="1:98" s="130" customFormat="1" x14ac:dyDescent="0.3">
      <c r="A106" s="147"/>
      <c r="B106" s="38" t="s">
        <v>42</v>
      </c>
      <c r="C106" s="131">
        <f>SUM(C101:C105)</f>
        <v>174183513.78</v>
      </c>
      <c r="D106" s="132">
        <f t="shared" ref="D106:CT120" si="337">SUM(D101:D105)</f>
        <v>159039386.01999998</v>
      </c>
      <c r="E106" s="132">
        <f t="shared" si="337"/>
        <v>130565127.69999999</v>
      </c>
      <c r="F106" s="133">
        <f t="shared" si="337"/>
        <v>76846294.310000002</v>
      </c>
      <c r="G106" s="132">
        <f t="shared" si="337"/>
        <v>61608735.079999998</v>
      </c>
      <c r="H106" s="132">
        <f t="shared" si="337"/>
        <v>50922890.300000004</v>
      </c>
      <c r="I106" s="132">
        <f t="shared" si="337"/>
        <v>49972372.520000003</v>
      </c>
      <c r="J106" s="132">
        <f t="shared" si="337"/>
        <v>53039413.189999998</v>
      </c>
      <c r="K106" s="132">
        <f t="shared" si="337"/>
        <v>53997515.090000004</v>
      </c>
      <c r="L106" s="134">
        <f t="shared" si="337"/>
        <v>110838126.36999999</v>
      </c>
      <c r="M106" s="132">
        <f t="shared" si="337"/>
        <v>166653369.01999998</v>
      </c>
      <c r="N106" s="132">
        <f t="shared" si="337"/>
        <v>147100148.53</v>
      </c>
      <c r="O106" s="132">
        <f t="shared" si="337"/>
        <v>167031350.06999999</v>
      </c>
      <c r="P106" s="132">
        <f t="shared" si="337"/>
        <v>123272014.70000002</v>
      </c>
      <c r="Q106" s="132">
        <f t="shared" si="337"/>
        <v>113780177.83999999</v>
      </c>
      <c r="R106" s="132">
        <f t="shared" si="337"/>
        <v>80479925.100000009</v>
      </c>
      <c r="S106" s="132">
        <f t="shared" si="337"/>
        <v>54711975.32</v>
      </c>
      <c r="T106" s="132">
        <f t="shared" si="337"/>
        <v>45762776.400000006</v>
      </c>
      <c r="U106" s="132">
        <f t="shared" si="337"/>
        <v>43489213.689999998</v>
      </c>
      <c r="V106" s="132">
        <f t="shared" si="337"/>
        <v>44357349</v>
      </c>
      <c r="W106" s="132">
        <f t="shared" si="337"/>
        <v>55924095.760000005</v>
      </c>
      <c r="X106" s="134">
        <f t="shared" si="337"/>
        <v>103273232.75000001</v>
      </c>
      <c r="Y106" s="132">
        <f t="shared" si="337"/>
        <v>137030268</v>
      </c>
      <c r="Z106" s="132">
        <f t="shared" si="337"/>
        <v>164067891</v>
      </c>
      <c r="AA106" s="132">
        <f t="shared" si="337"/>
        <v>210368311.31999999</v>
      </c>
      <c r="AB106" s="132">
        <f t="shared" si="337"/>
        <v>144563079.37</v>
      </c>
      <c r="AC106" s="132">
        <f t="shared" si="337"/>
        <v>112512679.11999999</v>
      </c>
      <c r="AD106" s="132">
        <f t="shared" si="337"/>
        <v>76431221.710000008</v>
      </c>
      <c r="AE106" s="132">
        <f t="shared" si="337"/>
        <v>58057233</v>
      </c>
      <c r="AF106" s="132">
        <f t="shared" si="337"/>
        <v>55044352.659999996</v>
      </c>
      <c r="AG106" s="284">
        <v>46274764</v>
      </c>
      <c r="AH106" s="284">
        <v>45071724</v>
      </c>
      <c r="AI106" s="284">
        <v>61595307</v>
      </c>
      <c r="AJ106" s="134">
        <v>116751592</v>
      </c>
      <c r="AK106" s="301">
        <v>161107078</v>
      </c>
      <c r="AL106" s="301">
        <v>226634751</v>
      </c>
      <c r="AM106" s="301">
        <v>243498682</v>
      </c>
      <c r="AN106" s="301">
        <v>180267865</v>
      </c>
      <c r="AO106" s="301">
        <v>145793093</v>
      </c>
      <c r="AP106" s="301">
        <v>100585145</v>
      </c>
      <c r="AQ106" s="44">
        <v>71108067</v>
      </c>
      <c r="AR106" s="301">
        <v>70480262</v>
      </c>
      <c r="AS106" s="301">
        <v>56572338</v>
      </c>
      <c r="AT106" s="301">
        <v>67273578</v>
      </c>
      <c r="AU106" s="301">
        <v>9622125</v>
      </c>
      <c r="AV106" s="319">
        <v>41021944</v>
      </c>
      <c r="AW106" s="301">
        <v>32406842</v>
      </c>
      <c r="AX106" s="301">
        <v>31198051</v>
      </c>
      <c r="AY106" s="301"/>
      <c r="AZ106" s="301"/>
      <c r="BA106" s="301"/>
      <c r="BB106" s="301"/>
      <c r="BC106" s="44"/>
      <c r="BD106" s="301"/>
      <c r="BE106" s="301"/>
      <c r="BF106" s="301"/>
      <c r="BG106" s="301"/>
      <c r="BH106" s="319"/>
      <c r="BI106" s="133">
        <f t="shared" si="261"/>
        <v>-7152163.7100000009</v>
      </c>
      <c r="BJ106" s="135">
        <f t="shared" ref="BJ106:BK106" si="338">SUM(BJ101:BJ105)</f>
        <v>-35767371.32</v>
      </c>
      <c r="BK106" s="135">
        <f t="shared" si="338"/>
        <v>-16784949.859999999</v>
      </c>
      <c r="BL106" s="135">
        <f t="shared" ref="BL106:BM106" si="339">SUM(BL101:BL105)</f>
        <v>3633630.79</v>
      </c>
      <c r="BM106" s="135">
        <f t="shared" si="339"/>
        <v>-6896759.7599999961</v>
      </c>
      <c r="BN106" s="135">
        <f t="shared" ref="BN106:BV106" si="340">SUM(BN101:BN105)</f>
        <v>-5160113.8999999994</v>
      </c>
      <c r="BO106" s="135">
        <f t="shared" si="340"/>
        <v>-6483158.8299999991</v>
      </c>
      <c r="BP106" s="135">
        <f t="shared" si="340"/>
        <v>-8682064.1899999976</v>
      </c>
      <c r="BQ106" s="135">
        <f t="shared" si="340"/>
        <v>1926580.6700000013</v>
      </c>
      <c r="BR106" s="415">
        <f t="shared" si="340"/>
        <v>-7564893.6199999917</v>
      </c>
      <c r="BS106" s="438">
        <f t="shared" si="340"/>
        <v>-29623101.019999996</v>
      </c>
      <c r="BT106" s="135">
        <f t="shared" si="340"/>
        <v>16967742.469999995</v>
      </c>
      <c r="BU106" s="135">
        <f t="shared" si="340"/>
        <v>43336961.250000007</v>
      </c>
      <c r="BV106" s="135">
        <f t="shared" si="340"/>
        <v>21291064.670000006</v>
      </c>
      <c r="BW106" s="135">
        <f t="shared" ref="BW106:BX106" si="341">SUM(BW101:BW105)</f>
        <v>-1267498.7199999988</v>
      </c>
      <c r="BX106" s="252">
        <f t="shared" si="341"/>
        <v>-4048703.3900000006</v>
      </c>
      <c r="BY106" s="252">
        <f t="shared" ref="BY106:BZ106" si="342">SUM(BY101:BY105)</f>
        <v>3345257.6799999988</v>
      </c>
      <c r="BZ106" s="252">
        <f t="shared" si="342"/>
        <v>9281576.2599999998</v>
      </c>
      <c r="CA106" s="252">
        <f t="shared" ref="CA106:CB106" si="343">SUM(CA101:CA105)</f>
        <v>2785550.3100000005</v>
      </c>
      <c r="CB106" s="252">
        <f t="shared" si="343"/>
        <v>714375</v>
      </c>
      <c r="CC106" s="252">
        <f t="shared" ref="CC106:CE106" si="344">SUM(CC101:CC105)</f>
        <v>5671211.2400000021</v>
      </c>
      <c r="CD106" s="395">
        <f t="shared" si="344"/>
        <v>13478359.249999994</v>
      </c>
      <c r="CE106" s="364">
        <f t="shared" si="344"/>
        <v>24076810</v>
      </c>
      <c r="CF106" s="277">
        <f t="shared" ref="CF106" si="345">SUM(CF101:CF105)</f>
        <v>62566860</v>
      </c>
      <c r="CG106" s="277">
        <f t="shared" ref="CG106" si="346">SUM(CG101:CG105)</f>
        <v>33130370.68</v>
      </c>
      <c r="CH106" s="277">
        <f t="shared" ref="CH106" si="347">SUM(CH101:CH105)</f>
        <v>35704785.629999995</v>
      </c>
      <c r="CI106" s="277">
        <f t="shared" ref="CI106" si="348">SUM(CI101:CI105)</f>
        <v>33280413.880000003</v>
      </c>
      <c r="CJ106" s="277">
        <f t="shared" ref="CJ106" si="349">SUM(CJ101:CJ105)</f>
        <v>24153923.289999999</v>
      </c>
      <c r="CK106" s="277">
        <f t="shared" ref="CK106" si="350">SUM(CK101:CK105)</f>
        <v>13050834</v>
      </c>
      <c r="CL106" s="277">
        <f t="shared" ref="CL106" si="351">SUM(CL101:CL105)</f>
        <v>15435909.34</v>
      </c>
      <c r="CM106" s="277">
        <f t="shared" ref="CM106" si="352">SUM(CM101:CM105)</f>
        <v>10297574</v>
      </c>
      <c r="CN106" s="277">
        <f t="shared" ref="CN106" si="353">SUM(CN101:CN105)</f>
        <v>22201854</v>
      </c>
      <c r="CO106" s="277">
        <f t="shared" ref="CO106" si="354">SUM(CO101:CO105)</f>
        <v>-51973182</v>
      </c>
      <c r="CP106" s="395">
        <f t="shared" ref="CP106" si="355">SUM(CP101:CP105)</f>
        <v>-75729648</v>
      </c>
      <c r="CQ106" s="395">
        <f t="shared" ref="CQ106:CR106" si="356">SUM(CQ101:CQ105)</f>
        <v>-128700236</v>
      </c>
      <c r="CR106" s="395">
        <f t="shared" si="356"/>
        <v>-195436700</v>
      </c>
      <c r="CS106" s="351"/>
      <c r="CT106" s="44">
        <f t="shared" si="337"/>
        <v>31198051</v>
      </c>
    </row>
    <row r="107" spans="1:98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202"/>
      <c r="V107" s="202"/>
      <c r="W107" s="202"/>
      <c r="X107" s="88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88"/>
      <c r="AK107" s="295"/>
      <c r="AL107" s="295"/>
      <c r="AM107" s="295"/>
      <c r="AN107" s="295"/>
      <c r="AO107" s="295"/>
      <c r="AP107" s="295"/>
      <c r="AQ107" s="89"/>
      <c r="AR107" s="295"/>
      <c r="AS107" s="295"/>
      <c r="AT107" s="295"/>
      <c r="AU107" s="295"/>
      <c r="AV107" s="312"/>
      <c r="AW107" s="295"/>
      <c r="AX107" s="295"/>
      <c r="AY107" s="295"/>
      <c r="AZ107" s="295"/>
      <c r="BA107" s="295"/>
      <c r="BB107" s="295"/>
      <c r="BC107" s="89"/>
      <c r="BD107" s="295"/>
      <c r="BE107" s="295"/>
      <c r="BF107" s="295"/>
      <c r="BG107" s="295"/>
      <c r="BH107" s="312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8"/>
      <c r="BS107" s="431"/>
      <c r="BT107" s="90"/>
      <c r="BU107" s="90"/>
      <c r="BV107" s="90"/>
      <c r="BW107" s="90"/>
      <c r="BX107" s="245"/>
      <c r="BY107" s="245"/>
      <c r="BZ107" s="245"/>
      <c r="CA107" s="245"/>
      <c r="CB107" s="245"/>
      <c r="CC107" s="245"/>
      <c r="CD107" s="388"/>
      <c r="CE107" s="357"/>
      <c r="CF107" s="271"/>
      <c r="CG107" s="271"/>
      <c r="CH107" s="271"/>
      <c r="CI107" s="271"/>
      <c r="CJ107" s="271"/>
      <c r="CK107" s="271"/>
      <c r="CL107" s="271"/>
      <c r="CM107" s="271"/>
      <c r="CN107" s="271"/>
      <c r="CO107" s="271"/>
      <c r="CP107" s="388"/>
      <c r="CQ107" s="388"/>
      <c r="CR107" s="388"/>
      <c r="CS107" s="348"/>
      <c r="CT107" s="89"/>
    </row>
    <row r="108" spans="1:98" s="58" customFormat="1" x14ac:dyDescent="0.3">
      <c r="A108" s="146"/>
      <c r="B108" s="59" t="s">
        <v>37</v>
      </c>
      <c r="C108" s="101">
        <v>466171</v>
      </c>
      <c r="D108" s="102">
        <v>470358</v>
      </c>
      <c r="E108" s="102">
        <v>479130</v>
      </c>
      <c r="F108" s="33">
        <v>432720</v>
      </c>
      <c r="G108" s="102">
        <v>477543</v>
      </c>
      <c r="H108" s="102">
        <v>457620</v>
      </c>
      <c r="I108" s="102">
        <v>450435</v>
      </c>
      <c r="J108" s="102">
        <v>513550</v>
      </c>
      <c r="K108" s="102">
        <v>453570</v>
      </c>
      <c r="L108" s="103">
        <v>515781</v>
      </c>
      <c r="M108" s="102">
        <v>523756</v>
      </c>
      <c r="N108" s="102">
        <v>490289</v>
      </c>
      <c r="O108" s="102">
        <v>549757</v>
      </c>
      <c r="P108" s="102">
        <v>502822</v>
      </c>
      <c r="Q108" s="102">
        <v>526601</v>
      </c>
      <c r="R108" s="102">
        <v>516246</v>
      </c>
      <c r="S108" s="102">
        <v>504786</v>
      </c>
      <c r="T108" s="102">
        <v>495632</v>
      </c>
      <c r="U108" s="209">
        <v>497113</v>
      </c>
      <c r="V108" s="209">
        <v>490111</v>
      </c>
      <c r="W108" s="209">
        <v>483403</v>
      </c>
      <c r="X108" s="103">
        <v>531979</v>
      </c>
      <c r="Y108" s="209">
        <v>472742</v>
      </c>
      <c r="Z108" s="209">
        <v>493324</v>
      </c>
      <c r="AA108" s="209">
        <v>572258</v>
      </c>
      <c r="AB108" s="209">
        <v>501592</v>
      </c>
      <c r="AC108" s="209">
        <v>511022</v>
      </c>
      <c r="AD108" s="209">
        <v>523507</v>
      </c>
      <c r="AE108" s="209">
        <v>497670</v>
      </c>
      <c r="AF108" s="209">
        <v>505824</v>
      </c>
      <c r="AG108" s="209">
        <v>474856</v>
      </c>
      <c r="AH108" s="209">
        <v>488662</v>
      </c>
      <c r="AI108" s="209">
        <v>501240</v>
      </c>
      <c r="AJ108" s="103">
        <v>513834</v>
      </c>
      <c r="AK108" s="302">
        <v>513366</v>
      </c>
      <c r="AL108" s="302">
        <v>529320</v>
      </c>
      <c r="AM108" s="302">
        <v>573240</v>
      </c>
      <c r="AN108" s="302">
        <v>487068</v>
      </c>
      <c r="AO108" s="302">
        <v>504613</v>
      </c>
      <c r="AP108" s="302">
        <v>532034</v>
      </c>
      <c r="AQ108" s="63">
        <v>488972</v>
      </c>
      <c r="AR108" s="302">
        <v>522115</v>
      </c>
      <c r="AS108" s="302">
        <v>491652</v>
      </c>
      <c r="AT108" s="302">
        <v>495734</v>
      </c>
      <c r="AU108" s="302">
        <v>50300</v>
      </c>
      <c r="AV108" s="320">
        <v>108010</v>
      </c>
      <c r="AW108" s="302">
        <v>67417</v>
      </c>
      <c r="AX108" s="302">
        <v>65402</v>
      </c>
      <c r="AY108" s="302"/>
      <c r="AZ108" s="302"/>
      <c r="BA108" s="302"/>
      <c r="BB108" s="302"/>
      <c r="BC108" s="63"/>
      <c r="BD108" s="302"/>
      <c r="BE108" s="302"/>
      <c r="BF108" s="302"/>
      <c r="BG108" s="302"/>
      <c r="BH108" s="320"/>
      <c r="BI108" s="33">
        <f t="shared" ref="BI108:BR112" si="357">O108-C108</f>
        <v>83586</v>
      </c>
      <c r="BJ108" s="104">
        <f t="shared" si="357"/>
        <v>32464</v>
      </c>
      <c r="BK108" s="104">
        <f t="shared" si="357"/>
        <v>47471</v>
      </c>
      <c r="BL108" s="104">
        <f t="shared" si="357"/>
        <v>83526</v>
      </c>
      <c r="BM108" s="104">
        <f t="shared" si="357"/>
        <v>27243</v>
      </c>
      <c r="BN108" s="104">
        <f t="shared" si="357"/>
        <v>38012</v>
      </c>
      <c r="BO108" s="104">
        <f t="shared" si="357"/>
        <v>46678</v>
      </c>
      <c r="BP108" s="104">
        <f t="shared" si="357"/>
        <v>-23439</v>
      </c>
      <c r="BQ108" s="104">
        <f t="shared" si="357"/>
        <v>29833</v>
      </c>
      <c r="BR108" s="416">
        <f t="shared" si="357"/>
        <v>16198</v>
      </c>
      <c r="BS108" s="439">
        <f t="shared" ref="BS108:CB112" si="358">Y108-M108</f>
        <v>-51014</v>
      </c>
      <c r="BT108" s="104">
        <f t="shared" si="358"/>
        <v>3035</v>
      </c>
      <c r="BU108" s="104">
        <f t="shared" si="358"/>
        <v>22501</v>
      </c>
      <c r="BV108" s="104">
        <f t="shared" si="358"/>
        <v>-1230</v>
      </c>
      <c r="BW108" s="104">
        <f t="shared" si="358"/>
        <v>-15579</v>
      </c>
      <c r="BX108" s="253">
        <f t="shared" si="358"/>
        <v>7261</v>
      </c>
      <c r="BY108" s="253">
        <f t="shared" si="358"/>
        <v>-7116</v>
      </c>
      <c r="BZ108" s="253">
        <f t="shared" si="358"/>
        <v>10192</v>
      </c>
      <c r="CA108" s="253">
        <f t="shared" si="358"/>
        <v>-22257</v>
      </c>
      <c r="CB108" s="253">
        <f t="shared" si="358"/>
        <v>-1449</v>
      </c>
      <c r="CC108" s="253">
        <f t="shared" ref="CC108:CL112" si="359">AI108-W108</f>
        <v>17837</v>
      </c>
      <c r="CD108" s="396">
        <f t="shared" si="359"/>
        <v>-18145</v>
      </c>
      <c r="CE108" s="365">
        <f t="shared" si="359"/>
        <v>40624</v>
      </c>
      <c r="CF108" s="278">
        <f t="shared" si="359"/>
        <v>35996</v>
      </c>
      <c r="CG108" s="278">
        <f t="shared" si="359"/>
        <v>982</v>
      </c>
      <c r="CH108" s="278">
        <f t="shared" si="359"/>
        <v>-14524</v>
      </c>
      <c r="CI108" s="278">
        <f t="shared" si="359"/>
        <v>-6409</v>
      </c>
      <c r="CJ108" s="278">
        <f t="shared" si="359"/>
        <v>8527</v>
      </c>
      <c r="CK108" s="278">
        <f t="shared" si="359"/>
        <v>-8698</v>
      </c>
      <c r="CL108" s="278">
        <f t="shared" si="359"/>
        <v>16291</v>
      </c>
      <c r="CM108" s="278">
        <f t="shared" ref="CM108:CR112" si="360">AS108-AG108</f>
        <v>16796</v>
      </c>
      <c r="CN108" s="278">
        <f t="shared" si="360"/>
        <v>7072</v>
      </c>
      <c r="CO108" s="278">
        <f t="shared" si="360"/>
        <v>-450940</v>
      </c>
      <c r="CP108" s="396">
        <f t="shared" si="360"/>
        <v>-405824</v>
      </c>
      <c r="CQ108" s="396">
        <f t="shared" si="360"/>
        <v>-445949</v>
      </c>
      <c r="CR108" s="396">
        <f t="shared" si="360"/>
        <v>-463918</v>
      </c>
      <c r="CS108" s="348"/>
      <c r="CT108" s="63">
        <f>IF(ISERROR(GETPIVOTDATA("VALUE",'CRS WK pvt'!$I$2,"DT_FILE",CT$8,"CD_CO",CT$6,"TRIM_CAT",TRIM(B108),"TRIM_LINE",A107))=TRUE,0,GETPIVOTDATA("VALUE",'CRS WK pvt'!$I$2,"DT_FILE",CT$8,"CD_CO",CT$6,"TRIM_CAT",TRIM(B108),"TRIM_LINE",A107))</f>
        <v>65402</v>
      </c>
    </row>
    <row r="109" spans="1:98" s="58" customFormat="1" x14ac:dyDescent="0.3">
      <c r="A109" s="146"/>
      <c r="B109" s="59" t="s">
        <v>38</v>
      </c>
      <c r="C109" s="101">
        <v>33622</v>
      </c>
      <c r="D109" s="102">
        <v>35526</v>
      </c>
      <c r="E109" s="102">
        <v>32964</v>
      </c>
      <c r="F109" s="33">
        <v>36021</v>
      </c>
      <c r="G109" s="102">
        <v>27878</v>
      </c>
      <c r="H109" s="102">
        <v>26346</v>
      </c>
      <c r="I109" s="102">
        <v>26531</v>
      </c>
      <c r="J109" s="102">
        <v>29137</v>
      </c>
      <c r="K109" s="102">
        <v>25638</v>
      </c>
      <c r="L109" s="103">
        <v>27170</v>
      </c>
      <c r="M109" s="102">
        <v>34548</v>
      </c>
      <c r="N109" s="102">
        <v>36311</v>
      </c>
      <c r="O109" s="102">
        <v>34509</v>
      </c>
      <c r="P109" s="102">
        <v>32233</v>
      </c>
      <c r="Q109" s="102">
        <v>38779</v>
      </c>
      <c r="R109" s="102">
        <v>28750</v>
      </c>
      <c r="S109" s="102">
        <v>28584</v>
      </c>
      <c r="T109" s="102">
        <v>27750</v>
      </c>
      <c r="U109" s="209">
        <v>28631</v>
      </c>
      <c r="V109" s="209">
        <v>27908</v>
      </c>
      <c r="W109" s="209">
        <v>27950</v>
      </c>
      <c r="X109" s="103">
        <v>30814</v>
      </c>
      <c r="Y109" s="209">
        <v>34212</v>
      </c>
      <c r="Z109" s="209">
        <v>37490</v>
      </c>
      <c r="AA109" s="209">
        <v>47434</v>
      </c>
      <c r="AB109" s="209">
        <v>34947</v>
      </c>
      <c r="AC109" s="209">
        <v>43611</v>
      </c>
      <c r="AD109" s="209">
        <v>38184</v>
      </c>
      <c r="AE109" s="209">
        <v>32833</v>
      </c>
      <c r="AF109" s="209">
        <v>34237</v>
      </c>
      <c r="AG109" s="209">
        <v>32067</v>
      </c>
      <c r="AH109" s="209">
        <v>32189</v>
      </c>
      <c r="AI109" s="209">
        <v>37725</v>
      </c>
      <c r="AJ109" s="103">
        <v>40869</v>
      </c>
      <c r="AK109" s="302">
        <v>38819</v>
      </c>
      <c r="AL109" s="302">
        <v>40774</v>
      </c>
      <c r="AM109" s="302">
        <v>48838</v>
      </c>
      <c r="AN109" s="302">
        <v>39236</v>
      </c>
      <c r="AO109" s="302">
        <v>47609</v>
      </c>
      <c r="AP109" s="302">
        <v>39848</v>
      </c>
      <c r="AQ109" s="63">
        <v>32912</v>
      </c>
      <c r="AR109" s="302">
        <v>36804</v>
      </c>
      <c r="AS109" s="302">
        <v>33514</v>
      </c>
      <c r="AT109" s="302">
        <v>34616</v>
      </c>
      <c r="AU109" s="302">
        <v>3026</v>
      </c>
      <c r="AV109" s="320">
        <v>8345</v>
      </c>
      <c r="AW109" s="302">
        <v>4765</v>
      </c>
      <c r="AX109" s="302">
        <v>7509</v>
      </c>
      <c r="AY109" s="302"/>
      <c r="AZ109" s="302"/>
      <c r="BA109" s="302"/>
      <c r="BB109" s="302"/>
      <c r="BC109" s="63"/>
      <c r="BD109" s="302"/>
      <c r="BE109" s="302"/>
      <c r="BF109" s="302"/>
      <c r="BG109" s="302"/>
      <c r="BH109" s="320"/>
      <c r="BI109" s="33">
        <f t="shared" si="357"/>
        <v>887</v>
      </c>
      <c r="BJ109" s="104">
        <f t="shared" si="357"/>
        <v>-3293</v>
      </c>
      <c r="BK109" s="104">
        <f t="shared" si="357"/>
        <v>5815</v>
      </c>
      <c r="BL109" s="104">
        <f t="shared" si="357"/>
        <v>-7271</v>
      </c>
      <c r="BM109" s="104">
        <f t="shared" si="357"/>
        <v>706</v>
      </c>
      <c r="BN109" s="104">
        <f t="shared" si="357"/>
        <v>1404</v>
      </c>
      <c r="BO109" s="104">
        <f t="shared" si="357"/>
        <v>2100</v>
      </c>
      <c r="BP109" s="104">
        <f t="shared" si="357"/>
        <v>-1229</v>
      </c>
      <c r="BQ109" s="104">
        <f t="shared" si="357"/>
        <v>2312</v>
      </c>
      <c r="BR109" s="416">
        <f t="shared" si="357"/>
        <v>3644</v>
      </c>
      <c r="BS109" s="439">
        <f t="shared" si="358"/>
        <v>-336</v>
      </c>
      <c r="BT109" s="104">
        <f t="shared" si="358"/>
        <v>1179</v>
      </c>
      <c r="BU109" s="104">
        <f t="shared" si="358"/>
        <v>12925</v>
      </c>
      <c r="BV109" s="104">
        <f t="shared" si="358"/>
        <v>2714</v>
      </c>
      <c r="BW109" s="104">
        <f t="shared" si="358"/>
        <v>4832</v>
      </c>
      <c r="BX109" s="253">
        <f t="shared" si="358"/>
        <v>9434</v>
      </c>
      <c r="BY109" s="253">
        <f t="shared" si="358"/>
        <v>4249</v>
      </c>
      <c r="BZ109" s="253">
        <f t="shared" si="358"/>
        <v>6487</v>
      </c>
      <c r="CA109" s="253">
        <f t="shared" si="358"/>
        <v>3436</v>
      </c>
      <c r="CB109" s="253">
        <f t="shared" si="358"/>
        <v>4281</v>
      </c>
      <c r="CC109" s="253">
        <f t="shared" si="359"/>
        <v>9775</v>
      </c>
      <c r="CD109" s="396">
        <f t="shared" si="359"/>
        <v>10055</v>
      </c>
      <c r="CE109" s="365">
        <f t="shared" si="359"/>
        <v>4607</v>
      </c>
      <c r="CF109" s="278">
        <f t="shared" si="359"/>
        <v>3284</v>
      </c>
      <c r="CG109" s="278">
        <f t="shared" si="359"/>
        <v>1404</v>
      </c>
      <c r="CH109" s="278">
        <f t="shared" si="359"/>
        <v>4289</v>
      </c>
      <c r="CI109" s="278">
        <f t="shared" si="359"/>
        <v>3998</v>
      </c>
      <c r="CJ109" s="278">
        <f t="shared" si="359"/>
        <v>1664</v>
      </c>
      <c r="CK109" s="278">
        <f t="shared" si="359"/>
        <v>79</v>
      </c>
      <c r="CL109" s="278">
        <f t="shared" si="359"/>
        <v>2567</v>
      </c>
      <c r="CM109" s="278">
        <f t="shared" si="360"/>
        <v>1447</v>
      </c>
      <c r="CN109" s="278">
        <f t="shared" si="360"/>
        <v>2427</v>
      </c>
      <c r="CO109" s="278">
        <f t="shared" si="360"/>
        <v>-34699</v>
      </c>
      <c r="CP109" s="396">
        <f t="shared" si="360"/>
        <v>-32524</v>
      </c>
      <c r="CQ109" s="396">
        <f t="shared" si="360"/>
        <v>-34054</v>
      </c>
      <c r="CR109" s="396">
        <f t="shared" si="360"/>
        <v>-33265</v>
      </c>
      <c r="CS109" s="348"/>
      <c r="CT109" s="63">
        <f>IF(ISERROR(GETPIVOTDATA("VALUE",'CRS WK pvt'!$I$2,"DT_FILE",CT$8,"CD_CO",CT$6,"TRIM_CAT",TRIM(B109),"TRIM_LINE",A107))=TRUE,0,GETPIVOTDATA("VALUE",'CRS WK pvt'!$I$2,"DT_FILE",CT$8,"CD_CO",CT$6,"TRIM_CAT",TRIM(B109),"TRIM_LINE",A107))</f>
        <v>7509</v>
      </c>
    </row>
    <row r="110" spans="1:98" s="58" customFormat="1" x14ac:dyDescent="0.3">
      <c r="A110" s="146"/>
      <c r="B110" s="59" t="s">
        <v>39</v>
      </c>
      <c r="C110" s="101">
        <v>30580</v>
      </c>
      <c r="D110" s="102">
        <v>30985</v>
      </c>
      <c r="E110" s="102">
        <v>33683</v>
      </c>
      <c r="F110" s="33">
        <v>28089</v>
      </c>
      <c r="G110" s="102">
        <v>30805</v>
      </c>
      <c r="H110" s="102">
        <v>29960</v>
      </c>
      <c r="I110" s="102">
        <v>28147</v>
      </c>
      <c r="J110" s="102">
        <v>32079</v>
      </c>
      <c r="K110" s="102">
        <v>27615</v>
      </c>
      <c r="L110" s="103">
        <v>30835</v>
      </c>
      <c r="M110" s="102">
        <v>35511</v>
      </c>
      <c r="N110" s="102">
        <v>29054</v>
      </c>
      <c r="O110" s="102">
        <v>34029</v>
      </c>
      <c r="P110" s="102">
        <v>27191</v>
      </c>
      <c r="Q110" s="102">
        <v>30862</v>
      </c>
      <c r="R110" s="102">
        <v>32031</v>
      </c>
      <c r="S110" s="102">
        <v>32763</v>
      </c>
      <c r="T110" s="102">
        <v>30043</v>
      </c>
      <c r="U110" s="209">
        <v>31359</v>
      </c>
      <c r="V110" s="209">
        <v>29516</v>
      </c>
      <c r="W110" s="209">
        <v>29558</v>
      </c>
      <c r="X110" s="103">
        <v>32223</v>
      </c>
      <c r="Y110" s="209">
        <v>28555</v>
      </c>
      <c r="Z110" s="209">
        <v>30451</v>
      </c>
      <c r="AA110" s="209">
        <v>38870</v>
      </c>
      <c r="AB110" s="209">
        <v>31296</v>
      </c>
      <c r="AC110" s="209">
        <v>31949</v>
      </c>
      <c r="AD110" s="209">
        <v>31165</v>
      </c>
      <c r="AE110" s="209">
        <v>31106</v>
      </c>
      <c r="AF110" s="209">
        <v>32223</v>
      </c>
      <c r="AG110" s="209">
        <v>29724</v>
      </c>
      <c r="AH110" s="209">
        <v>26814</v>
      </c>
      <c r="AI110" s="209">
        <v>31851</v>
      </c>
      <c r="AJ110" s="103">
        <v>30488</v>
      </c>
      <c r="AK110" s="302">
        <v>30013</v>
      </c>
      <c r="AL110" s="302">
        <v>35188</v>
      </c>
      <c r="AM110" s="302">
        <v>35941</v>
      </c>
      <c r="AN110" s="302">
        <v>31491</v>
      </c>
      <c r="AO110" s="302">
        <v>30764</v>
      </c>
      <c r="AP110" s="302">
        <v>31189</v>
      </c>
      <c r="AQ110" s="63">
        <v>30638</v>
      </c>
      <c r="AR110" s="302">
        <v>31528</v>
      </c>
      <c r="AS110" s="302">
        <v>28607</v>
      </c>
      <c r="AT110" s="302">
        <v>31079</v>
      </c>
      <c r="AU110" s="302">
        <v>3089</v>
      </c>
      <c r="AV110" s="320">
        <v>6948</v>
      </c>
      <c r="AW110" s="302">
        <v>4308</v>
      </c>
      <c r="AX110" s="302">
        <v>4116</v>
      </c>
      <c r="AY110" s="302"/>
      <c r="AZ110" s="302"/>
      <c r="BA110" s="302"/>
      <c r="BB110" s="302"/>
      <c r="BC110" s="63"/>
      <c r="BD110" s="302"/>
      <c r="BE110" s="302"/>
      <c r="BF110" s="302"/>
      <c r="BG110" s="302"/>
      <c r="BH110" s="320"/>
      <c r="BI110" s="33">
        <f t="shared" si="357"/>
        <v>3449</v>
      </c>
      <c r="BJ110" s="104">
        <f t="shared" si="357"/>
        <v>-3794</v>
      </c>
      <c r="BK110" s="104">
        <f t="shared" si="357"/>
        <v>-2821</v>
      </c>
      <c r="BL110" s="104">
        <f t="shared" si="357"/>
        <v>3942</v>
      </c>
      <c r="BM110" s="104">
        <f t="shared" si="357"/>
        <v>1958</v>
      </c>
      <c r="BN110" s="104">
        <f t="shared" si="357"/>
        <v>83</v>
      </c>
      <c r="BO110" s="104">
        <f t="shared" si="357"/>
        <v>3212</v>
      </c>
      <c r="BP110" s="104">
        <f t="shared" si="357"/>
        <v>-2563</v>
      </c>
      <c r="BQ110" s="104">
        <f t="shared" si="357"/>
        <v>1943</v>
      </c>
      <c r="BR110" s="416">
        <f t="shared" si="357"/>
        <v>1388</v>
      </c>
      <c r="BS110" s="439">
        <f t="shared" si="358"/>
        <v>-6956</v>
      </c>
      <c r="BT110" s="104">
        <f t="shared" si="358"/>
        <v>1397</v>
      </c>
      <c r="BU110" s="104">
        <f t="shared" si="358"/>
        <v>4841</v>
      </c>
      <c r="BV110" s="104">
        <f t="shared" si="358"/>
        <v>4105</v>
      </c>
      <c r="BW110" s="104">
        <f t="shared" si="358"/>
        <v>1087</v>
      </c>
      <c r="BX110" s="253">
        <f t="shared" si="358"/>
        <v>-866</v>
      </c>
      <c r="BY110" s="253">
        <f t="shared" si="358"/>
        <v>-1657</v>
      </c>
      <c r="BZ110" s="253">
        <f t="shared" si="358"/>
        <v>2180</v>
      </c>
      <c r="CA110" s="253">
        <f t="shared" si="358"/>
        <v>-1635</v>
      </c>
      <c r="CB110" s="253">
        <f t="shared" si="358"/>
        <v>-2702</v>
      </c>
      <c r="CC110" s="253">
        <f t="shared" si="359"/>
        <v>2293</v>
      </c>
      <c r="CD110" s="396">
        <f t="shared" si="359"/>
        <v>-1735</v>
      </c>
      <c r="CE110" s="365">
        <f t="shared" si="359"/>
        <v>1458</v>
      </c>
      <c r="CF110" s="278">
        <f t="shared" si="359"/>
        <v>4737</v>
      </c>
      <c r="CG110" s="278">
        <f t="shared" si="359"/>
        <v>-2929</v>
      </c>
      <c r="CH110" s="278">
        <f t="shared" si="359"/>
        <v>195</v>
      </c>
      <c r="CI110" s="278">
        <f t="shared" si="359"/>
        <v>-1185</v>
      </c>
      <c r="CJ110" s="278">
        <f t="shared" si="359"/>
        <v>24</v>
      </c>
      <c r="CK110" s="278">
        <f t="shared" si="359"/>
        <v>-468</v>
      </c>
      <c r="CL110" s="278">
        <f t="shared" si="359"/>
        <v>-695</v>
      </c>
      <c r="CM110" s="278">
        <f t="shared" si="360"/>
        <v>-1117</v>
      </c>
      <c r="CN110" s="278">
        <f t="shared" si="360"/>
        <v>4265</v>
      </c>
      <c r="CO110" s="278">
        <f t="shared" si="360"/>
        <v>-28762</v>
      </c>
      <c r="CP110" s="396">
        <f t="shared" si="360"/>
        <v>-23540</v>
      </c>
      <c r="CQ110" s="396">
        <f t="shared" si="360"/>
        <v>-25705</v>
      </c>
      <c r="CR110" s="396">
        <f t="shared" si="360"/>
        <v>-31072</v>
      </c>
      <c r="CS110" s="348"/>
      <c r="CT110" s="63">
        <f>IF(ISERROR(GETPIVOTDATA("VALUE",'CRS WK pvt'!$I$2,"DT_FILE",CT$8,"CD_CO",CT$6,"TRIM_CAT",TRIM(B110),"TRIM_LINE",A107))=TRUE,0,GETPIVOTDATA("VALUE",'CRS WK pvt'!$I$2,"DT_FILE",CT$8,"CD_CO",CT$6,"TRIM_CAT",TRIM(B110),"TRIM_LINE",A107))</f>
        <v>4116</v>
      </c>
    </row>
    <row r="111" spans="1:98" s="58" customFormat="1" x14ac:dyDescent="0.3">
      <c r="A111" s="146"/>
      <c r="B111" s="59" t="s">
        <v>40</v>
      </c>
      <c r="C111" s="101">
        <v>11629</v>
      </c>
      <c r="D111" s="102">
        <v>11999</v>
      </c>
      <c r="E111" s="102">
        <v>13184</v>
      </c>
      <c r="F111" s="33">
        <v>10599</v>
      </c>
      <c r="G111" s="102">
        <v>11858</v>
      </c>
      <c r="H111" s="102">
        <v>11553</v>
      </c>
      <c r="I111" s="102">
        <v>10801</v>
      </c>
      <c r="J111" s="102">
        <v>12467</v>
      </c>
      <c r="K111" s="102">
        <v>10081</v>
      </c>
      <c r="L111" s="103">
        <v>11257</v>
      </c>
      <c r="M111" s="102">
        <v>13795</v>
      </c>
      <c r="N111" s="102">
        <v>10690</v>
      </c>
      <c r="O111" s="102">
        <v>12948</v>
      </c>
      <c r="P111" s="102">
        <v>9698</v>
      </c>
      <c r="Q111" s="102">
        <v>11465</v>
      </c>
      <c r="R111" s="102">
        <v>11907</v>
      </c>
      <c r="S111" s="102">
        <v>12407</v>
      </c>
      <c r="T111" s="102">
        <v>11054</v>
      </c>
      <c r="U111" s="209">
        <v>11773</v>
      </c>
      <c r="V111" s="209">
        <v>10849</v>
      </c>
      <c r="W111" s="209">
        <v>10954</v>
      </c>
      <c r="X111" s="103">
        <v>11606</v>
      </c>
      <c r="Y111" s="209">
        <v>10436</v>
      </c>
      <c r="Z111" s="209">
        <v>10960</v>
      </c>
      <c r="AA111" s="209">
        <v>14774</v>
      </c>
      <c r="AB111" s="209">
        <v>11649</v>
      </c>
      <c r="AC111" s="209">
        <v>11851</v>
      </c>
      <c r="AD111" s="209">
        <v>11718</v>
      </c>
      <c r="AE111" s="209">
        <v>11525</v>
      </c>
      <c r="AF111" s="209">
        <v>12174</v>
      </c>
      <c r="AG111" s="209">
        <v>11258</v>
      </c>
      <c r="AH111" s="209">
        <v>9493</v>
      </c>
      <c r="AI111" s="209">
        <v>11903</v>
      </c>
      <c r="AJ111" s="103">
        <v>11071</v>
      </c>
      <c r="AK111" s="302">
        <v>11031</v>
      </c>
      <c r="AL111" s="302">
        <v>13497</v>
      </c>
      <c r="AM111" s="302">
        <v>13564</v>
      </c>
      <c r="AN111" s="302">
        <v>11981</v>
      </c>
      <c r="AO111" s="302">
        <v>11163</v>
      </c>
      <c r="AP111" s="302">
        <v>11839</v>
      </c>
      <c r="AQ111" s="63">
        <v>11605</v>
      </c>
      <c r="AR111" s="302">
        <v>11986</v>
      </c>
      <c r="AS111" s="302">
        <v>10744</v>
      </c>
      <c r="AT111" s="302">
        <v>11746</v>
      </c>
      <c r="AU111" s="302">
        <v>1163</v>
      </c>
      <c r="AV111" s="320">
        <v>2695</v>
      </c>
      <c r="AW111" s="302">
        <v>1685</v>
      </c>
      <c r="AX111" s="302">
        <v>1617</v>
      </c>
      <c r="AY111" s="302"/>
      <c r="AZ111" s="302"/>
      <c r="BA111" s="302"/>
      <c r="BB111" s="302"/>
      <c r="BC111" s="63"/>
      <c r="BD111" s="302"/>
      <c r="BE111" s="302"/>
      <c r="BF111" s="302"/>
      <c r="BG111" s="302"/>
      <c r="BH111" s="320"/>
      <c r="BI111" s="33">
        <f t="shared" si="357"/>
        <v>1319</v>
      </c>
      <c r="BJ111" s="104">
        <f t="shared" si="357"/>
        <v>-2301</v>
      </c>
      <c r="BK111" s="104">
        <f t="shared" si="357"/>
        <v>-1719</v>
      </c>
      <c r="BL111" s="104">
        <f t="shared" si="357"/>
        <v>1308</v>
      </c>
      <c r="BM111" s="104">
        <f t="shared" si="357"/>
        <v>549</v>
      </c>
      <c r="BN111" s="104">
        <f t="shared" si="357"/>
        <v>-499</v>
      </c>
      <c r="BO111" s="104">
        <f t="shared" si="357"/>
        <v>972</v>
      </c>
      <c r="BP111" s="104">
        <f t="shared" si="357"/>
        <v>-1618</v>
      </c>
      <c r="BQ111" s="104">
        <f t="shared" si="357"/>
        <v>873</v>
      </c>
      <c r="BR111" s="416">
        <f t="shared" si="357"/>
        <v>349</v>
      </c>
      <c r="BS111" s="439">
        <f t="shared" si="358"/>
        <v>-3359</v>
      </c>
      <c r="BT111" s="104">
        <f t="shared" si="358"/>
        <v>270</v>
      </c>
      <c r="BU111" s="104">
        <f t="shared" si="358"/>
        <v>1826</v>
      </c>
      <c r="BV111" s="104">
        <f t="shared" si="358"/>
        <v>1951</v>
      </c>
      <c r="BW111" s="104">
        <f t="shared" si="358"/>
        <v>386</v>
      </c>
      <c r="BX111" s="253">
        <f t="shared" si="358"/>
        <v>-189</v>
      </c>
      <c r="BY111" s="253">
        <f t="shared" si="358"/>
        <v>-882</v>
      </c>
      <c r="BZ111" s="253">
        <f t="shared" si="358"/>
        <v>1120</v>
      </c>
      <c r="CA111" s="253">
        <f t="shared" si="358"/>
        <v>-515</v>
      </c>
      <c r="CB111" s="253">
        <f t="shared" si="358"/>
        <v>-1356</v>
      </c>
      <c r="CC111" s="253">
        <f t="shared" si="359"/>
        <v>949</v>
      </c>
      <c r="CD111" s="396">
        <f t="shared" si="359"/>
        <v>-535</v>
      </c>
      <c r="CE111" s="365">
        <f t="shared" si="359"/>
        <v>595</v>
      </c>
      <c r="CF111" s="278">
        <f t="shared" si="359"/>
        <v>2537</v>
      </c>
      <c r="CG111" s="278">
        <f t="shared" si="359"/>
        <v>-1210</v>
      </c>
      <c r="CH111" s="278">
        <f t="shared" si="359"/>
        <v>332</v>
      </c>
      <c r="CI111" s="278">
        <f t="shared" si="359"/>
        <v>-688</v>
      </c>
      <c r="CJ111" s="278">
        <f t="shared" si="359"/>
        <v>121</v>
      </c>
      <c r="CK111" s="278">
        <f t="shared" si="359"/>
        <v>80</v>
      </c>
      <c r="CL111" s="278">
        <f t="shared" si="359"/>
        <v>-188</v>
      </c>
      <c r="CM111" s="278">
        <f t="shared" si="360"/>
        <v>-514</v>
      </c>
      <c r="CN111" s="278">
        <f t="shared" si="360"/>
        <v>2253</v>
      </c>
      <c r="CO111" s="278">
        <f t="shared" si="360"/>
        <v>-10740</v>
      </c>
      <c r="CP111" s="396">
        <f t="shared" si="360"/>
        <v>-8376</v>
      </c>
      <c r="CQ111" s="396">
        <f t="shared" si="360"/>
        <v>-9346</v>
      </c>
      <c r="CR111" s="396">
        <f t="shared" si="360"/>
        <v>-11880</v>
      </c>
      <c r="CS111" s="348"/>
      <c r="CT111" s="63">
        <f>IF(ISERROR(GETPIVOTDATA("VALUE",'CRS WK pvt'!$I$2,"DT_FILE",CT$8,"CD_CO",CT$6,"TRIM_CAT",TRIM(B111),"TRIM_LINE",A107))=TRUE,0,GETPIVOTDATA("VALUE",'CRS WK pvt'!$I$2,"DT_FILE",CT$8,"CD_CO",CT$6,"TRIM_CAT",TRIM(B111),"TRIM_LINE",A107))</f>
        <v>1617</v>
      </c>
    </row>
    <row r="112" spans="1:98" s="58" customFormat="1" x14ac:dyDescent="0.3">
      <c r="A112" s="146"/>
      <c r="B112" s="59" t="s">
        <v>41</v>
      </c>
      <c r="C112" s="101">
        <v>8474</v>
      </c>
      <c r="D112" s="102">
        <v>9539</v>
      </c>
      <c r="E112" s="102">
        <v>10163</v>
      </c>
      <c r="F112" s="33">
        <v>8031</v>
      </c>
      <c r="G112" s="102">
        <v>8986</v>
      </c>
      <c r="H112" s="102">
        <v>8713</v>
      </c>
      <c r="I112" s="102">
        <v>8791</v>
      </c>
      <c r="J112" s="102">
        <v>9659</v>
      </c>
      <c r="K112" s="102">
        <v>7600</v>
      </c>
      <c r="L112" s="103">
        <v>8401</v>
      </c>
      <c r="M112" s="102">
        <v>10688</v>
      </c>
      <c r="N112" s="102">
        <v>7844</v>
      </c>
      <c r="O112" s="102">
        <v>10044</v>
      </c>
      <c r="P112" s="102">
        <v>7118</v>
      </c>
      <c r="Q112" s="102">
        <v>8254</v>
      </c>
      <c r="R112" s="102">
        <v>9314</v>
      </c>
      <c r="S112" s="102">
        <v>9641</v>
      </c>
      <c r="T112" s="102">
        <v>8125</v>
      </c>
      <c r="U112" s="209">
        <v>9024</v>
      </c>
      <c r="V112" s="209">
        <v>8316</v>
      </c>
      <c r="W112" s="209">
        <v>8482</v>
      </c>
      <c r="X112" s="103">
        <v>8684</v>
      </c>
      <c r="Y112" s="209">
        <v>8101</v>
      </c>
      <c r="Z112" s="209">
        <v>8539</v>
      </c>
      <c r="AA112" s="209">
        <v>11568</v>
      </c>
      <c r="AB112" s="209">
        <v>9058</v>
      </c>
      <c r="AC112" s="209">
        <v>9128</v>
      </c>
      <c r="AD112" s="209">
        <v>9003</v>
      </c>
      <c r="AE112" s="209">
        <v>8814</v>
      </c>
      <c r="AF112" s="209">
        <v>9539</v>
      </c>
      <c r="AG112" s="209">
        <v>8815</v>
      </c>
      <c r="AH112" s="209">
        <v>6791</v>
      </c>
      <c r="AI112" s="209">
        <v>9054</v>
      </c>
      <c r="AJ112" s="103">
        <v>8394</v>
      </c>
      <c r="AK112" s="302">
        <v>8274</v>
      </c>
      <c r="AL112" s="302">
        <v>10468</v>
      </c>
      <c r="AM112" s="302">
        <v>10923</v>
      </c>
      <c r="AN112" s="302">
        <v>9684</v>
      </c>
      <c r="AO112" s="302">
        <v>8497</v>
      </c>
      <c r="AP112" s="302">
        <v>9030</v>
      </c>
      <c r="AQ112" s="63">
        <v>8938</v>
      </c>
      <c r="AR112" s="302">
        <v>9149</v>
      </c>
      <c r="AS112" s="302">
        <v>8212</v>
      </c>
      <c r="AT112" s="302">
        <v>9162</v>
      </c>
      <c r="AU112" s="302">
        <v>917</v>
      </c>
      <c r="AV112" s="320">
        <v>2216</v>
      </c>
      <c r="AW112" s="302">
        <v>1535</v>
      </c>
      <c r="AX112" s="302">
        <v>1424</v>
      </c>
      <c r="AY112" s="302"/>
      <c r="AZ112" s="302"/>
      <c r="BA112" s="302"/>
      <c r="BB112" s="302"/>
      <c r="BC112" s="63"/>
      <c r="BD112" s="302"/>
      <c r="BE112" s="302"/>
      <c r="BF112" s="302"/>
      <c r="BG112" s="302"/>
      <c r="BH112" s="320"/>
      <c r="BI112" s="33">
        <f t="shared" si="357"/>
        <v>1570</v>
      </c>
      <c r="BJ112" s="104">
        <f t="shared" si="357"/>
        <v>-2421</v>
      </c>
      <c r="BK112" s="104">
        <f t="shared" si="357"/>
        <v>-1909</v>
      </c>
      <c r="BL112" s="104">
        <f t="shared" si="357"/>
        <v>1283</v>
      </c>
      <c r="BM112" s="104">
        <f t="shared" si="357"/>
        <v>655</v>
      </c>
      <c r="BN112" s="104">
        <f t="shared" si="357"/>
        <v>-588</v>
      </c>
      <c r="BO112" s="104">
        <f t="shared" si="357"/>
        <v>233</v>
      </c>
      <c r="BP112" s="104">
        <f t="shared" si="357"/>
        <v>-1343</v>
      </c>
      <c r="BQ112" s="104">
        <f t="shared" si="357"/>
        <v>882</v>
      </c>
      <c r="BR112" s="416">
        <f t="shared" si="357"/>
        <v>283</v>
      </c>
      <c r="BS112" s="439">
        <f t="shared" si="358"/>
        <v>-2587</v>
      </c>
      <c r="BT112" s="104">
        <f t="shared" si="358"/>
        <v>695</v>
      </c>
      <c r="BU112" s="104">
        <f t="shared" si="358"/>
        <v>1524</v>
      </c>
      <c r="BV112" s="104">
        <f t="shared" si="358"/>
        <v>1940</v>
      </c>
      <c r="BW112" s="104">
        <f t="shared" si="358"/>
        <v>874</v>
      </c>
      <c r="BX112" s="253">
        <f t="shared" si="358"/>
        <v>-311</v>
      </c>
      <c r="BY112" s="253">
        <f t="shared" si="358"/>
        <v>-827</v>
      </c>
      <c r="BZ112" s="253">
        <f t="shared" si="358"/>
        <v>1414</v>
      </c>
      <c r="CA112" s="253">
        <f t="shared" si="358"/>
        <v>-209</v>
      </c>
      <c r="CB112" s="253">
        <f t="shared" si="358"/>
        <v>-1525</v>
      </c>
      <c r="CC112" s="253">
        <f t="shared" si="359"/>
        <v>572</v>
      </c>
      <c r="CD112" s="396">
        <f t="shared" si="359"/>
        <v>-290</v>
      </c>
      <c r="CE112" s="365">
        <f t="shared" si="359"/>
        <v>173</v>
      </c>
      <c r="CF112" s="278">
        <f t="shared" si="359"/>
        <v>1929</v>
      </c>
      <c r="CG112" s="278">
        <f t="shared" si="359"/>
        <v>-645</v>
      </c>
      <c r="CH112" s="278">
        <f t="shared" si="359"/>
        <v>626</v>
      </c>
      <c r="CI112" s="278">
        <f t="shared" si="359"/>
        <v>-631</v>
      </c>
      <c r="CJ112" s="278">
        <f t="shared" si="359"/>
        <v>27</v>
      </c>
      <c r="CK112" s="278">
        <f t="shared" si="359"/>
        <v>124</v>
      </c>
      <c r="CL112" s="278">
        <f t="shared" si="359"/>
        <v>-390</v>
      </c>
      <c r="CM112" s="278">
        <f t="shared" si="360"/>
        <v>-603</v>
      </c>
      <c r="CN112" s="278">
        <f t="shared" si="360"/>
        <v>2371</v>
      </c>
      <c r="CO112" s="278">
        <f t="shared" si="360"/>
        <v>-8137</v>
      </c>
      <c r="CP112" s="396">
        <f t="shared" si="360"/>
        <v>-6178</v>
      </c>
      <c r="CQ112" s="396">
        <f t="shared" si="360"/>
        <v>-6739</v>
      </c>
      <c r="CR112" s="396">
        <f t="shared" si="360"/>
        <v>-9044</v>
      </c>
      <c r="CS112" s="348"/>
      <c r="CT112" s="63">
        <f>IF(ISERROR(GETPIVOTDATA("VALUE",'CRS WK pvt'!$I$2,"DT_FILE",CT$8,"CD_CO",CT$6,"TRIM_CAT",TRIM(B112),"TRIM_LINE",A107))=TRUE,0,GETPIVOTDATA("VALUE",'CRS WK pvt'!$I$2,"DT_FILE",CT$8,"CD_CO",CT$6,"TRIM_CAT",TRIM(B112),"TRIM_LINE",A107))</f>
        <v>1424</v>
      </c>
    </row>
    <row r="113" spans="1:98" s="72" customFormat="1" ht="15" thickBot="1" x14ac:dyDescent="0.35">
      <c r="A113" s="147"/>
      <c r="B113" s="66" t="s">
        <v>42</v>
      </c>
      <c r="C113" s="67">
        <f>SUM(C108:C112)</f>
        <v>550476</v>
      </c>
      <c r="D113" s="68">
        <f t="shared" ref="D113:BI120" si="361">SUM(D108:D112)</f>
        <v>558407</v>
      </c>
      <c r="E113" s="68">
        <f t="shared" si="361"/>
        <v>569124</v>
      </c>
      <c r="F113" s="70">
        <f t="shared" si="361"/>
        <v>515460</v>
      </c>
      <c r="G113" s="68">
        <f t="shared" si="361"/>
        <v>557070</v>
      </c>
      <c r="H113" s="68">
        <f t="shared" si="361"/>
        <v>534192</v>
      </c>
      <c r="I113" s="68">
        <f t="shared" si="361"/>
        <v>524705</v>
      </c>
      <c r="J113" s="68">
        <f t="shared" si="361"/>
        <v>596892</v>
      </c>
      <c r="K113" s="68">
        <f t="shared" si="361"/>
        <v>524504</v>
      </c>
      <c r="L113" s="69">
        <f t="shared" si="361"/>
        <v>593444</v>
      </c>
      <c r="M113" s="68">
        <f t="shared" si="361"/>
        <v>618298</v>
      </c>
      <c r="N113" s="68">
        <f t="shared" si="361"/>
        <v>574188</v>
      </c>
      <c r="O113" s="68">
        <f t="shared" si="361"/>
        <v>641287</v>
      </c>
      <c r="P113" s="68">
        <f t="shared" si="361"/>
        <v>579062</v>
      </c>
      <c r="Q113" s="68">
        <f t="shared" si="361"/>
        <v>615961</v>
      </c>
      <c r="R113" s="68">
        <f t="shared" si="361"/>
        <v>598248</v>
      </c>
      <c r="S113" s="68">
        <f t="shared" si="361"/>
        <v>588181</v>
      </c>
      <c r="T113" s="68">
        <f t="shared" si="361"/>
        <v>572604</v>
      </c>
      <c r="U113" s="68">
        <f t="shared" si="361"/>
        <v>577900</v>
      </c>
      <c r="V113" s="68">
        <f t="shared" si="361"/>
        <v>566700</v>
      </c>
      <c r="W113" s="68">
        <f t="shared" si="361"/>
        <v>560347</v>
      </c>
      <c r="X113" s="69">
        <f t="shared" si="361"/>
        <v>615306</v>
      </c>
      <c r="Y113" s="68">
        <f t="shared" si="361"/>
        <v>554046</v>
      </c>
      <c r="Z113" s="68">
        <f t="shared" si="361"/>
        <v>580764</v>
      </c>
      <c r="AA113" s="68">
        <f t="shared" si="361"/>
        <v>684904</v>
      </c>
      <c r="AB113" s="68">
        <f t="shared" si="361"/>
        <v>588542</v>
      </c>
      <c r="AC113" s="68">
        <f t="shared" si="361"/>
        <v>607561</v>
      </c>
      <c r="AD113" s="68">
        <f t="shared" si="361"/>
        <v>613577</v>
      </c>
      <c r="AE113" s="68">
        <f t="shared" si="361"/>
        <v>581948</v>
      </c>
      <c r="AF113" s="68">
        <f t="shared" si="361"/>
        <v>593997</v>
      </c>
      <c r="AG113" s="198">
        <v>556720</v>
      </c>
      <c r="AH113" s="198">
        <v>563949</v>
      </c>
      <c r="AI113" s="198">
        <v>591773</v>
      </c>
      <c r="AJ113" s="69">
        <v>604656</v>
      </c>
      <c r="AK113" s="291">
        <v>601503</v>
      </c>
      <c r="AL113" s="291">
        <v>629247</v>
      </c>
      <c r="AM113" s="291">
        <v>682506</v>
      </c>
      <c r="AN113" s="291">
        <v>579460</v>
      </c>
      <c r="AO113" s="291">
        <v>602646</v>
      </c>
      <c r="AP113" s="291">
        <v>623940</v>
      </c>
      <c r="AQ113" s="70">
        <v>573065</v>
      </c>
      <c r="AR113" s="291">
        <v>611582</v>
      </c>
      <c r="AS113" s="291">
        <v>572729</v>
      </c>
      <c r="AT113" s="291">
        <v>582337</v>
      </c>
      <c r="AU113" s="291">
        <v>58495</v>
      </c>
      <c r="AV113" s="308">
        <v>128214</v>
      </c>
      <c r="AW113" s="291">
        <v>79710</v>
      </c>
      <c r="AX113" s="291">
        <v>80068</v>
      </c>
      <c r="AY113" s="291"/>
      <c r="AZ113" s="291"/>
      <c r="BA113" s="291"/>
      <c r="BB113" s="291"/>
      <c r="BC113" s="70"/>
      <c r="BD113" s="291"/>
      <c r="BE113" s="291"/>
      <c r="BF113" s="291"/>
      <c r="BG113" s="291"/>
      <c r="BH113" s="308"/>
      <c r="BI113" s="70">
        <f t="shared" si="361"/>
        <v>90811</v>
      </c>
      <c r="BJ113" s="71">
        <f t="shared" ref="BJ113:BK113" si="362">SUM(BJ108:BJ112)</f>
        <v>20655</v>
      </c>
      <c r="BK113" s="71">
        <f t="shared" si="362"/>
        <v>46837</v>
      </c>
      <c r="BL113" s="71">
        <f t="shared" ref="BL113:BM113" si="363">SUM(BL108:BL112)</f>
        <v>82788</v>
      </c>
      <c r="BM113" s="71">
        <f t="shared" si="363"/>
        <v>31111</v>
      </c>
      <c r="BN113" s="71">
        <f t="shared" ref="BN113:BV113" si="364">SUM(BN108:BN112)</f>
        <v>38412</v>
      </c>
      <c r="BO113" s="71">
        <f t="shared" si="364"/>
        <v>53195</v>
      </c>
      <c r="BP113" s="71">
        <f t="shared" si="364"/>
        <v>-30192</v>
      </c>
      <c r="BQ113" s="71">
        <f t="shared" si="364"/>
        <v>35843</v>
      </c>
      <c r="BR113" s="404">
        <f t="shared" si="364"/>
        <v>21862</v>
      </c>
      <c r="BS113" s="427">
        <f t="shared" si="364"/>
        <v>-64252</v>
      </c>
      <c r="BT113" s="71">
        <f t="shared" si="364"/>
        <v>6576</v>
      </c>
      <c r="BU113" s="71">
        <f t="shared" si="364"/>
        <v>43617</v>
      </c>
      <c r="BV113" s="71">
        <f t="shared" si="364"/>
        <v>9480</v>
      </c>
      <c r="BW113" s="71">
        <f t="shared" ref="BW113:BX113" si="365">SUM(BW108:BW112)</f>
        <v>-8400</v>
      </c>
      <c r="BX113" s="241">
        <f t="shared" si="365"/>
        <v>15329</v>
      </c>
      <c r="BY113" s="241">
        <f t="shared" ref="BY113:BZ113" si="366">SUM(BY108:BY112)</f>
        <v>-6233</v>
      </c>
      <c r="BZ113" s="241">
        <f t="shared" si="366"/>
        <v>21393</v>
      </c>
      <c r="CA113" s="241">
        <f t="shared" ref="CA113:CB113" si="367">SUM(CA108:CA112)</f>
        <v>-21180</v>
      </c>
      <c r="CB113" s="241">
        <f t="shared" si="367"/>
        <v>-2751</v>
      </c>
      <c r="CC113" s="241">
        <f t="shared" ref="CC113:CE113" si="368">SUM(CC108:CC112)</f>
        <v>31426</v>
      </c>
      <c r="CD113" s="384">
        <f t="shared" si="368"/>
        <v>-10650</v>
      </c>
      <c r="CE113" s="353">
        <f t="shared" si="368"/>
        <v>47457</v>
      </c>
      <c r="CF113" s="267">
        <f t="shared" ref="CF113" si="369">SUM(CF108:CF112)</f>
        <v>48483</v>
      </c>
      <c r="CG113" s="267">
        <f t="shared" ref="CG113" si="370">SUM(CG108:CG112)</f>
        <v>-2398</v>
      </c>
      <c r="CH113" s="267">
        <f t="shared" ref="CH113" si="371">SUM(CH108:CH112)</f>
        <v>-9082</v>
      </c>
      <c r="CI113" s="267">
        <f t="shared" ref="CI113" si="372">SUM(CI108:CI112)</f>
        <v>-4915</v>
      </c>
      <c r="CJ113" s="267">
        <f t="shared" ref="CJ113" si="373">SUM(CJ108:CJ112)</f>
        <v>10363</v>
      </c>
      <c r="CK113" s="267">
        <f t="shared" ref="CK113" si="374">SUM(CK108:CK112)</f>
        <v>-8883</v>
      </c>
      <c r="CL113" s="267">
        <f t="shared" ref="CL113" si="375">SUM(CL108:CL112)</f>
        <v>17585</v>
      </c>
      <c r="CM113" s="267">
        <f t="shared" ref="CM113" si="376">SUM(CM108:CM112)</f>
        <v>16009</v>
      </c>
      <c r="CN113" s="267">
        <f t="shared" ref="CN113" si="377">SUM(CN108:CN112)</f>
        <v>18388</v>
      </c>
      <c r="CO113" s="267">
        <f t="shared" ref="CO113" si="378">SUM(CO108:CO112)</f>
        <v>-533278</v>
      </c>
      <c r="CP113" s="384">
        <f t="shared" ref="CP113" si="379">SUM(CP108:CP112)</f>
        <v>-476442</v>
      </c>
      <c r="CQ113" s="384">
        <f t="shared" ref="CQ113:CR113" si="380">SUM(CQ108:CQ112)</f>
        <v>-521793</v>
      </c>
      <c r="CR113" s="384">
        <f t="shared" si="380"/>
        <v>-549179</v>
      </c>
      <c r="CS113" s="349"/>
      <c r="CT113" s="70">
        <f t="shared" si="337"/>
        <v>80068</v>
      </c>
    </row>
    <row r="114" spans="1:98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3"/>
      <c r="V114" s="203"/>
      <c r="W114" s="203"/>
      <c r="X114" s="9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93"/>
      <c r="AK114" s="296"/>
      <c r="AL114" s="296"/>
      <c r="AM114" s="296"/>
      <c r="AN114" s="296"/>
      <c r="AO114" s="296"/>
      <c r="AP114" s="296"/>
      <c r="AQ114" s="94"/>
      <c r="AR114" s="296"/>
      <c r="AS114" s="296"/>
      <c r="AT114" s="296"/>
      <c r="AU114" s="296"/>
      <c r="AV114" s="313"/>
      <c r="AW114" s="296"/>
      <c r="AX114" s="296"/>
      <c r="AY114" s="296"/>
      <c r="AZ114" s="296"/>
      <c r="BA114" s="296"/>
      <c r="BB114" s="296"/>
      <c r="BC114" s="94"/>
      <c r="BD114" s="296"/>
      <c r="BE114" s="296"/>
      <c r="BF114" s="296"/>
      <c r="BG114" s="296"/>
      <c r="BH114" s="313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9"/>
      <c r="BS114" s="432"/>
      <c r="BT114" s="95"/>
      <c r="BU114" s="95"/>
      <c r="BV114" s="95"/>
      <c r="BW114" s="95"/>
      <c r="BX114" s="246"/>
      <c r="BY114" s="246"/>
      <c r="BZ114" s="246"/>
      <c r="CA114" s="246"/>
      <c r="CB114" s="246"/>
      <c r="CC114" s="246"/>
      <c r="CD114" s="389"/>
      <c r="CE114" s="358"/>
      <c r="CF114" s="272"/>
      <c r="CG114" s="272"/>
      <c r="CH114" s="272"/>
      <c r="CI114" s="272"/>
      <c r="CJ114" s="272"/>
      <c r="CK114" s="272"/>
      <c r="CL114" s="272"/>
      <c r="CM114" s="272"/>
      <c r="CN114" s="272"/>
      <c r="CO114" s="272"/>
      <c r="CP114" s="389"/>
      <c r="CQ114" s="389"/>
      <c r="CR114" s="389"/>
      <c r="CS114" s="350"/>
      <c r="CT114" s="94"/>
    </row>
    <row r="115" spans="1:98" s="37" customFormat="1" x14ac:dyDescent="0.3">
      <c r="A115" s="146"/>
      <c r="B115" s="38" t="s">
        <v>37</v>
      </c>
      <c r="C115" s="96">
        <f t="shared" ref="C115:W115" si="381">C94-C101</f>
        <v>14898675.980000004</v>
      </c>
      <c r="D115" s="97">
        <f t="shared" si="381"/>
        <v>-12355534.849999994</v>
      </c>
      <c r="E115" s="97">
        <f t="shared" si="381"/>
        <v>-23590938.219999991</v>
      </c>
      <c r="F115" s="34">
        <f t="shared" si="381"/>
        <v>-21125924.050000004</v>
      </c>
      <c r="G115" s="97">
        <f t="shared" si="381"/>
        <v>-19656138.399999999</v>
      </c>
      <c r="H115" s="97">
        <f t="shared" si="381"/>
        <v>-15315991.040000001</v>
      </c>
      <c r="I115" s="97">
        <f t="shared" si="381"/>
        <v>-13462514.279999999</v>
      </c>
      <c r="J115" s="97">
        <f t="shared" si="381"/>
        <v>-7483940.629999999</v>
      </c>
      <c r="K115" s="97">
        <f t="shared" si="381"/>
        <v>11584632.439999998</v>
      </c>
      <c r="L115" s="98">
        <f t="shared" si="381"/>
        <v>40740124.959999993</v>
      </c>
      <c r="M115" s="97">
        <f t="shared" si="381"/>
        <v>27421604.760000005</v>
      </c>
      <c r="N115" s="97">
        <f t="shared" si="381"/>
        <v>17323055.939999998</v>
      </c>
      <c r="O115" s="97">
        <f t="shared" si="381"/>
        <v>2990359.1799999923</v>
      </c>
      <c r="P115" s="97">
        <f t="shared" si="381"/>
        <v>3581349.5100000054</v>
      </c>
      <c r="Q115" s="97">
        <f t="shared" si="381"/>
        <v>-13055882.209999993</v>
      </c>
      <c r="R115" s="97">
        <f t="shared" si="381"/>
        <v>-21250578.330000002</v>
      </c>
      <c r="S115" s="97">
        <f t="shared" si="381"/>
        <v>-13927014.860000003</v>
      </c>
      <c r="T115" s="97">
        <f t="shared" si="381"/>
        <v>-13941680.300000001</v>
      </c>
      <c r="U115" s="97">
        <f t="shared" si="381"/>
        <v>-11027760.720000001</v>
      </c>
      <c r="V115" s="97">
        <f t="shared" si="381"/>
        <v>-7522285</v>
      </c>
      <c r="W115" s="97">
        <f t="shared" si="381"/>
        <v>9987441.1099999994</v>
      </c>
      <c r="X115" s="98">
        <f t="shared" ref="X115:AB115" si="382">X94-X101</f>
        <v>34725989.789999992</v>
      </c>
      <c r="Y115" s="97">
        <f t="shared" si="382"/>
        <v>39255703</v>
      </c>
      <c r="Z115" s="97">
        <f t="shared" si="382"/>
        <v>34017566</v>
      </c>
      <c r="AA115" s="97">
        <f t="shared" si="382"/>
        <v>7041055.7399999946</v>
      </c>
      <c r="AB115" s="97">
        <f t="shared" si="382"/>
        <v>-4021774.4900000095</v>
      </c>
      <c r="AC115" s="97">
        <f t="shared" ref="AC115:AD115" si="383">AC94-AC101</f>
        <v>-20872104.909999996</v>
      </c>
      <c r="AD115" s="97">
        <f t="shared" si="383"/>
        <v>-20002007.309999999</v>
      </c>
      <c r="AE115" s="97">
        <f t="shared" ref="AE115:AF115" si="384">AE94-AE101</f>
        <v>-16132005</v>
      </c>
      <c r="AF115" s="97">
        <f t="shared" si="384"/>
        <v>-14513201.18</v>
      </c>
      <c r="AG115" s="208">
        <v>-10280593</v>
      </c>
      <c r="AH115" s="208">
        <v>-7926849</v>
      </c>
      <c r="AI115" s="208">
        <v>14363437</v>
      </c>
      <c r="AJ115" s="98">
        <v>47873758</v>
      </c>
      <c r="AK115" s="300">
        <v>53282063</v>
      </c>
      <c r="AL115" s="300">
        <v>20484720</v>
      </c>
      <c r="AM115" s="300">
        <v>17108412</v>
      </c>
      <c r="AN115" s="300">
        <v>-1691953</v>
      </c>
      <c r="AO115" s="300">
        <v>-24909894</v>
      </c>
      <c r="AP115" s="300">
        <v>-25725666</v>
      </c>
      <c r="AQ115" s="34">
        <v>-16503664</v>
      </c>
      <c r="AR115" s="300">
        <v>-19433800</v>
      </c>
      <c r="AS115" s="300">
        <v>-12406409</v>
      </c>
      <c r="AT115" s="300">
        <v>-6126008</v>
      </c>
      <c r="AU115" s="300">
        <v>5340639</v>
      </c>
      <c r="AV115" s="318">
        <v>4958941</v>
      </c>
      <c r="AW115" s="300">
        <v>-495097</v>
      </c>
      <c r="AX115" s="300">
        <v>5110415</v>
      </c>
      <c r="AY115" s="300"/>
      <c r="AZ115" s="300"/>
      <c r="BA115" s="300"/>
      <c r="BB115" s="300"/>
      <c r="BC115" s="34"/>
      <c r="BD115" s="300"/>
      <c r="BE115" s="300"/>
      <c r="BF115" s="300"/>
      <c r="BG115" s="300"/>
      <c r="BH115" s="318"/>
      <c r="BI115" s="34">
        <f t="shared" ref="BI115:BR119" si="385">O115-C115</f>
        <v>-11908316.800000012</v>
      </c>
      <c r="BJ115" s="99">
        <f t="shared" si="385"/>
        <v>15936884.359999999</v>
      </c>
      <c r="BK115" s="99">
        <f t="shared" si="385"/>
        <v>10535056.009999998</v>
      </c>
      <c r="BL115" s="99">
        <f t="shared" si="385"/>
        <v>-124654.27999999747</v>
      </c>
      <c r="BM115" s="99">
        <f t="shared" si="385"/>
        <v>5729123.5399999954</v>
      </c>
      <c r="BN115" s="99">
        <f t="shared" si="385"/>
        <v>1374310.7400000002</v>
      </c>
      <c r="BO115" s="99">
        <f t="shared" si="385"/>
        <v>2434753.5599999987</v>
      </c>
      <c r="BP115" s="99">
        <f t="shared" si="385"/>
        <v>-38344.370000001043</v>
      </c>
      <c r="BQ115" s="99">
        <f t="shared" si="385"/>
        <v>-1597191.3299999982</v>
      </c>
      <c r="BR115" s="414">
        <f t="shared" si="385"/>
        <v>-6014135.1700000018</v>
      </c>
      <c r="BS115" s="437">
        <f t="shared" ref="BS115:CB119" si="386">Y115-M115</f>
        <v>11834098.239999995</v>
      </c>
      <c r="BT115" s="99">
        <f t="shared" si="386"/>
        <v>16694510.060000002</v>
      </c>
      <c r="BU115" s="99">
        <f t="shared" si="386"/>
        <v>4050696.5600000024</v>
      </c>
      <c r="BV115" s="99">
        <f t="shared" si="386"/>
        <v>-7603124.0000000149</v>
      </c>
      <c r="BW115" s="99">
        <f t="shared" si="386"/>
        <v>-7816222.700000003</v>
      </c>
      <c r="BX115" s="251">
        <f t="shared" si="386"/>
        <v>1248571.0200000033</v>
      </c>
      <c r="BY115" s="251">
        <f t="shared" si="386"/>
        <v>-2204990.1399999969</v>
      </c>
      <c r="BZ115" s="251">
        <f t="shared" si="386"/>
        <v>-571520.87999999896</v>
      </c>
      <c r="CA115" s="251">
        <f t="shared" si="386"/>
        <v>747167.72000000067</v>
      </c>
      <c r="CB115" s="251">
        <f t="shared" si="386"/>
        <v>-404564</v>
      </c>
      <c r="CC115" s="251">
        <f t="shared" ref="CC115:CL119" si="387">AI115-W115</f>
        <v>4375995.8900000006</v>
      </c>
      <c r="CD115" s="394">
        <f t="shared" si="387"/>
        <v>13147768.210000008</v>
      </c>
      <c r="CE115" s="363">
        <f t="shared" si="387"/>
        <v>14026360</v>
      </c>
      <c r="CF115" s="264">
        <f t="shared" si="387"/>
        <v>-13532846</v>
      </c>
      <c r="CG115" s="264">
        <f t="shared" si="387"/>
        <v>10067356.260000005</v>
      </c>
      <c r="CH115" s="264">
        <f t="shared" si="387"/>
        <v>2329821.4900000095</v>
      </c>
      <c r="CI115" s="264">
        <f t="shared" si="387"/>
        <v>-4037789.0900000036</v>
      </c>
      <c r="CJ115" s="264">
        <f t="shared" si="387"/>
        <v>-5723658.6900000013</v>
      </c>
      <c r="CK115" s="264">
        <f t="shared" si="387"/>
        <v>-371659</v>
      </c>
      <c r="CL115" s="264">
        <f t="shared" si="387"/>
        <v>-4920598.82</v>
      </c>
      <c r="CM115" s="264">
        <f t="shared" ref="CM115:CR119" si="388">AS115-AG115</f>
        <v>-2125816</v>
      </c>
      <c r="CN115" s="264">
        <f t="shared" si="388"/>
        <v>1800841</v>
      </c>
      <c r="CO115" s="264">
        <f t="shared" si="388"/>
        <v>-9022798</v>
      </c>
      <c r="CP115" s="394">
        <f t="shared" si="388"/>
        <v>-42914817</v>
      </c>
      <c r="CQ115" s="394">
        <f t="shared" si="388"/>
        <v>-53777160</v>
      </c>
      <c r="CR115" s="394">
        <f t="shared" si="388"/>
        <v>-15374305</v>
      </c>
      <c r="CS115" s="350"/>
      <c r="CT115" s="34">
        <f>CT94-CT101</f>
        <v>5110415</v>
      </c>
    </row>
    <row r="116" spans="1:98" s="37" customFormat="1" x14ac:dyDescent="0.3">
      <c r="A116" s="146"/>
      <c r="B116" s="38" t="s">
        <v>38</v>
      </c>
      <c r="C116" s="96">
        <f t="shared" ref="C116:W116" si="389">C95-C102</f>
        <v>5696309.1600000011</v>
      </c>
      <c r="D116" s="97">
        <f t="shared" si="389"/>
        <v>2509870.29</v>
      </c>
      <c r="E116" s="97">
        <f t="shared" si="389"/>
        <v>950065.77999999933</v>
      </c>
      <c r="F116" s="34">
        <f t="shared" si="389"/>
        <v>-1580889.1799999997</v>
      </c>
      <c r="G116" s="97">
        <f t="shared" si="389"/>
        <v>-726024.62999999989</v>
      </c>
      <c r="H116" s="97">
        <f t="shared" si="389"/>
        <v>-495264.77</v>
      </c>
      <c r="I116" s="97">
        <f t="shared" si="389"/>
        <v>-526557.39999999991</v>
      </c>
      <c r="J116" s="97">
        <f t="shared" si="389"/>
        <v>129900.61999999988</v>
      </c>
      <c r="K116" s="97">
        <f t="shared" si="389"/>
        <v>1985551.67</v>
      </c>
      <c r="L116" s="98">
        <f t="shared" si="389"/>
        <v>6853913.540000001</v>
      </c>
      <c r="M116" s="97">
        <f t="shared" si="389"/>
        <v>5378503.6100000003</v>
      </c>
      <c r="N116" s="97">
        <f t="shared" si="389"/>
        <v>3785006.3099999996</v>
      </c>
      <c r="O116" s="97">
        <f t="shared" si="389"/>
        <v>4044844.9099999983</v>
      </c>
      <c r="P116" s="97">
        <f t="shared" si="389"/>
        <v>3617660.5100000002</v>
      </c>
      <c r="Q116" s="97">
        <f t="shared" si="389"/>
        <v>745064.76999999955</v>
      </c>
      <c r="R116" s="97">
        <f t="shared" si="389"/>
        <v>-433522.79000000004</v>
      </c>
      <c r="S116" s="97">
        <f t="shared" si="389"/>
        <v>-258160.94000000018</v>
      </c>
      <c r="T116" s="97">
        <f t="shared" si="389"/>
        <v>-519416.82999999984</v>
      </c>
      <c r="U116" s="97">
        <f t="shared" si="389"/>
        <v>-231495.1399999999</v>
      </c>
      <c r="V116" s="97">
        <f t="shared" si="389"/>
        <v>284488</v>
      </c>
      <c r="W116" s="97">
        <f t="shared" si="389"/>
        <v>2506415.54</v>
      </c>
      <c r="X116" s="98">
        <f t="shared" ref="X116:AB116" si="390">X95-X102</f>
        <v>6593330.7699999996</v>
      </c>
      <c r="Y116" s="97">
        <f t="shared" si="390"/>
        <v>8488352</v>
      </c>
      <c r="Z116" s="97">
        <f t="shared" si="390"/>
        <v>7082387</v>
      </c>
      <c r="AA116" s="97">
        <f t="shared" si="390"/>
        <v>5395291.1000000006</v>
      </c>
      <c r="AB116" s="97">
        <f t="shared" si="390"/>
        <v>4855077.4799999995</v>
      </c>
      <c r="AC116" s="97">
        <f t="shared" ref="AC116:AD116" si="391">AC95-AC102</f>
        <v>-641306.8900000006</v>
      </c>
      <c r="AD116" s="97">
        <f t="shared" si="391"/>
        <v>-599870.82999999961</v>
      </c>
      <c r="AE116" s="97">
        <f t="shared" ref="AE116:AF116" si="392">AE95-AE102</f>
        <v>-147604</v>
      </c>
      <c r="AF116" s="97">
        <f t="shared" si="392"/>
        <v>-1070622.1500000001</v>
      </c>
      <c r="AG116" s="208">
        <v>-630655</v>
      </c>
      <c r="AH116" s="208">
        <v>62521</v>
      </c>
      <c r="AI116" s="208">
        <v>1102421</v>
      </c>
      <c r="AJ116" s="98">
        <v>6734982</v>
      </c>
      <c r="AK116" s="300">
        <v>10187776</v>
      </c>
      <c r="AL116" s="300">
        <v>9288179</v>
      </c>
      <c r="AM116" s="300">
        <v>8514935</v>
      </c>
      <c r="AN116" s="300">
        <v>5527807</v>
      </c>
      <c r="AO116" s="300">
        <v>1096388</v>
      </c>
      <c r="AP116" s="300">
        <v>-404342</v>
      </c>
      <c r="AQ116" s="34">
        <v>221165</v>
      </c>
      <c r="AR116" s="300">
        <v>-1129453</v>
      </c>
      <c r="AS116" s="300">
        <v>-286596</v>
      </c>
      <c r="AT116" s="300">
        <v>855751</v>
      </c>
      <c r="AU116" s="300">
        <v>713004</v>
      </c>
      <c r="AV116" s="318">
        <v>2384663</v>
      </c>
      <c r="AW116" s="300">
        <v>1311726</v>
      </c>
      <c r="AX116" s="300">
        <v>1548109</v>
      </c>
      <c r="AY116" s="300"/>
      <c r="AZ116" s="300"/>
      <c r="BA116" s="300"/>
      <c r="BB116" s="300"/>
      <c r="BC116" s="34"/>
      <c r="BD116" s="300"/>
      <c r="BE116" s="300"/>
      <c r="BF116" s="300"/>
      <c r="BG116" s="300"/>
      <c r="BH116" s="318"/>
      <c r="BI116" s="34">
        <f t="shared" si="385"/>
        <v>-1651464.2500000028</v>
      </c>
      <c r="BJ116" s="99">
        <f t="shared" si="385"/>
        <v>1107790.2200000002</v>
      </c>
      <c r="BK116" s="99">
        <f t="shared" si="385"/>
        <v>-205001.00999999978</v>
      </c>
      <c r="BL116" s="99">
        <f t="shared" si="385"/>
        <v>1147366.3899999997</v>
      </c>
      <c r="BM116" s="99">
        <f t="shared" si="385"/>
        <v>467863.68999999971</v>
      </c>
      <c r="BN116" s="99">
        <f t="shared" si="385"/>
        <v>-24152.059999999823</v>
      </c>
      <c r="BO116" s="99">
        <f t="shared" si="385"/>
        <v>295062.26</v>
      </c>
      <c r="BP116" s="99">
        <f t="shared" si="385"/>
        <v>154587.38000000012</v>
      </c>
      <c r="BQ116" s="99">
        <f t="shared" si="385"/>
        <v>520863.87000000011</v>
      </c>
      <c r="BR116" s="414">
        <f t="shared" si="385"/>
        <v>-260582.77000000142</v>
      </c>
      <c r="BS116" s="437">
        <f t="shared" si="386"/>
        <v>3109848.3899999997</v>
      </c>
      <c r="BT116" s="99">
        <f t="shared" si="386"/>
        <v>3297380.6900000004</v>
      </c>
      <c r="BU116" s="99">
        <f t="shared" si="386"/>
        <v>1350446.1900000023</v>
      </c>
      <c r="BV116" s="99">
        <f t="shared" si="386"/>
        <v>1237416.9699999993</v>
      </c>
      <c r="BW116" s="99">
        <f t="shared" si="386"/>
        <v>-1386371.6600000001</v>
      </c>
      <c r="BX116" s="251">
        <f t="shared" si="386"/>
        <v>-166348.03999999957</v>
      </c>
      <c r="BY116" s="251">
        <f t="shared" si="386"/>
        <v>110556.94000000018</v>
      </c>
      <c r="BZ116" s="251">
        <f t="shared" si="386"/>
        <v>-551205.3200000003</v>
      </c>
      <c r="CA116" s="251">
        <f t="shared" si="386"/>
        <v>-399159.8600000001</v>
      </c>
      <c r="CB116" s="251">
        <f t="shared" si="386"/>
        <v>-221967</v>
      </c>
      <c r="CC116" s="251">
        <f t="shared" si="387"/>
        <v>-1403994.54</v>
      </c>
      <c r="CD116" s="394">
        <f t="shared" si="387"/>
        <v>141651.23000000045</v>
      </c>
      <c r="CE116" s="363">
        <f t="shared" si="387"/>
        <v>1699424</v>
      </c>
      <c r="CF116" s="264">
        <f t="shared" si="387"/>
        <v>2205792</v>
      </c>
      <c r="CG116" s="264">
        <f t="shared" si="387"/>
        <v>3119643.8999999994</v>
      </c>
      <c r="CH116" s="264">
        <f t="shared" si="387"/>
        <v>672729.52000000048</v>
      </c>
      <c r="CI116" s="264">
        <f t="shared" si="387"/>
        <v>1737694.8900000006</v>
      </c>
      <c r="CJ116" s="264">
        <f t="shared" si="387"/>
        <v>195528.82999999961</v>
      </c>
      <c r="CK116" s="264">
        <f t="shared" si="387"/>
        <v>368769</v>
      </c>
      <c r="CL116" s="264">
        <f t="shared" si="387"/>
        <v>-58830.84999999986</v>
      </c>
      <c r="CM116" s="264">
        <f t="shared" si="388"/>
        <v>344059</v>
      </c>
      <c r="CN116" s="264">
        <f t="shared" si="388"/>
        <v>793230</v>
      </c>
      <c r="CO116" s="264">
        <f t="shared" si="388"/>
        <v>-389417</v>
      </c>
      <c r="CP116" s="394">
        <f t="shared" si="388"/>
        <v>-4350319</v>
      </c>
      <c r="CQ116" s="394">
        <f t="shared" si="388"/>
        <v>-8876050</v>
      </c>
      <c r="CR116" s="394">
        <f t="shared" si="388"/>
        <v>-7740070</v>
      </c>
      <c r="CS116" s="350"/>
      <c r="CT116" s="34">
        <f>CT95-CT102</f>
        <v>1548109</v>
      </c>
    </row>
    <row r="117" spans="1:98" s="37" customFormat="1" x14ac:dyDescent="0.3">
      <c r="A117" s="146"/>
      <c r="B117" s="38" t="s">
        <v>39</v>
      </c>
      <c r="C117" s="96">
        <f t="shared" ref="C117:O119" si="393">C96-C103</f>
        <v>-172518.72000000067</v>
      </c>
      <c r="D117" s="97">
        <f t="shared" si="393"/>
        <v>-2755852.1100000013</v>
      </c>
      <c r="E117" s="97">
        <f t="shared" si="393"/>
        <v>-3571982.8099999996</v>
      </c>
      <c r="F117" s="34">
        <f t="shared" si="393"/>
        <v>-1448112.0900000003</v>
      </c>
      <c r="G117" s="97">
        <f t="shared" si="393"/>
        <v>-1181415.77</v>
      </c>
      <c r="H117" s="97">
        <f t="shared" si="393"/>
        <v>-524812.02</v>
      </c>
      <c r="I117" s="97">
        <f t="shared" si="393"/>
        <v>-449813.12000000011</v>
      </c>
      <c r="J117" s="97">
        <f t="shared" si="393"/>
        <v>228747.56999999983</v>
      </c>
      <c r="K117" s="97">
        <f t="shared" si="393"/>
        <v>1676812.35</v>
      </c>
      <c r="L117" s="98">
        <f t="shared" si="393"/>
        <v>4859090.09</v>
      </c>
      <c r="M117" s="97">
        <f t="shared" si="393"/>
        <v>926176.95999999903</v>
      </c>
      <c r="N117" s="97">
        <f t="shared" si="393"/>
        <v>921339.11999999918</v>
      </c>
      <c r="O117" s="97">
        <f t="shared" si="393"/>
        <v>-965536.40000000037</v>
      </c>
      <c r="P117" s="97">
        <f t="shared" ref="P117:R117" si="394">P96-P103</f>
        <v>148175.5700000003</v>
      </c>
      <c r="Q117" s="97">
        <f t="shared" si="394"/>
        <v>-1996198.9400000004</v>
      </c>
      <c r="R117" s="97">
        <f t="shared" si="394"/>
        <v>-2305071</v>
      </c>
      <c r="S117" s="97">
        <f t="shared" ref="S117:T117" si="395">S96-S103</f>
        <v>-1081193.6499999999</v>
      </c>
      <c r="T117" s="97">
        <f t="shared" si="395"/>
        <v>-454827.09999999963</v>
      </c>
      <c r="U117" s="97">
        <f t="shared" ref="U117:V117" si="396">U96-U103</f>
        <v>-151890.40000000037</v>
      </c>
      <c r="V117" s="97">
        <f t="shared" si="396"/>
        <v>437532</v>
      </c>
      <c r="W117" s="97">
        <f t="shared" ref="W117:AB117" si="397">W96-W103</f>
        <v>1749085.3300000005</v>
      </c>
      <c r="X117" s="98">
        <f t="shared" si="397"/>
        <v>4372313.5500000007</v>
      </c>
      <c r="Y117" s="97">
        <f t="shared" si="397"/>
        <v>4109135</v>
      </c>
      <c r="Z117" s="97">
        <f t="shared" si="397"/>
        <v>2094042</v>
      </c>
      <c r="AA117" s="97">
        <f t="shared" si="397"/>
        <v>-1804053.75</v>
      </c>
      <c r="AB117" s="97">
        <f t="shared" si="397"/>
        <v>-1793106.2299999995</v>
      </c>
      <c r="AC117" s="97">
        <f t="shared" ref="AC117:AD117" si="398">AC96-AC103</f>
        <v>-2244838.3100000005</v>
      </c>
      <c r="AD117" s="97">
        <f t="shared" si="398"/>
        <v>-1060404.0699999998</v>
      </c>
      <c r="AE117" s="97">
        <f t="shared" ref="AE117:AF117" si="399">AE96-AE103</f>
        <v>-874459</v>
      </c>
      <c r="AF117" s="97">
        <f t="shared" si="399"/>
        <v>-691249.23</v>
      </c>
      <c r="AG117" s="208">
        <v>-176722</v>
      </c>
      <c r="AH117" s="208">
        <v>274830</v>
      </c>
      <c r="AI117" s="208">
        <v>2143151</v>
      </c>
      <c r="AJ117" s="98">
        <v>5782133</v>
      </c>
      <c r="AK117" s="300">
        <v>6184983</v>
      </c>
      <c r="AL117" s="300">
        <v>216892</v>
      </c>
      <c r="AM117" s="300">
        <v>-1013602</v>
      </c>
      <c r="AN117" s="300">
        <v>-2816740</v>
      </c>
      <c r="AO117" s="300">
        <v>-3775737</v>
      </c>
      <c r="AP117" s="300">
        <v>-1932418</v>
      </c>
      <c r="AQ117" s="34">
        <v>-1001324</v>
      </c>
      <c r="AR117" s="300">
        <v>-862666</v>
      </c>
      <c r="AS117" s="300">
        <v>78129</v>
      </c>
      <c r="AT117" s="300">
        <v>331186</v>
      </c>
      <c r="AU117" s="300">
        <v>452477</v>
      </c>
      <c r="AV117" s="318">
        <v>513984</v>
      </c>
      <c r="AW117" s="300">
        <v>665305</v>
      </c>
      <c r="AX117" s="300">
        <v>589458</v>
      </c>
      <c r="AY117" s="300"/>
      <c r="AZ117" s="300"/>
      <c r="BA117" s="300"/>
      <c r="BB117" s="300"/>
      <c r="BC117" s="34"/>
      <c r="BD117" s="300"/>
      <c r="BE117" s="300"/>
      <c r="BF117" s="300"/>
      <c r="BG117" s="300"/>
      <c r="BH117" s="318"/>
      <c r="BI117" s="34">
        <f t="shared" si="385"/>
        <v>-793017.6799999997</v>
      </c>
      <c r="BJ117" s="99">
        <f t="shared" si="385"/>
        <v>2904027.6800000016</v>
      </c>
      <c r="BK117" s="99">
        <f t="shared" si="385"/>
        <v>1575783.8699999992</v>
      </c>
      <c r="BL117" s="99">
        <f t="shared" si="385"/>
        <v>-856958.90999999968</v>
      </c>
      <c r="BM117" s="99">
        <f t="shared" si="385"/>
        <v>100222.12000000011</v>
      </c>
      <c r="BN117" s="99">
        <f t="shared" si="385"/>
        <v>69984.920000000391</v>
      </c>
      <c r="BO117" s="99">
        <f t="shared" si="385"/>
        <v>297922.71999999974</v>
      </c>
      <c r="BP117" s="99">
        <f t="shared" si="385"/>
        <v>208784.43000000017</v>
      </c>
      <c r="BQ117" s="99">
        <f t="shared" si="385"/>
        <v>72272.980000000447</v>
      </c>
      <c r="BR117" s="414">
        <f t="shared" si="385"/>
        <v>-486776.53999999911</v>
      </c>
      <c r="BS117" s="437">
        <f t="shared" si="386"/>
        <v>3182958.040000001</v>
      </c>
      <c r="BT117" s="99">
        <f t="shared" si="386"/>
        <v>1172702.8800000008</v>
      </c>
      <c r="BU117" s="99">
        <f t="shared" si="386"/>
        <v>-838517.34999999963</v>
      </c>
      <c r="BV117" s="99">
        <f t="shared" si="386"/>
        <v>-1941281.7999999998</v>
      </c>
      <c r="BW117" s="99">
        <f t="shared" si="386"/>
        <v>-248639.37000000011</v>
      </c>
      <c r="BX117" s="251">
        <f t="shared" si="386"/>
        <v>1244666.9300000002</v>
      </c>
      <c r="BY117" s="251">
        <f t="shared" si="386"/>
        <v>206734.64999999991</v>
      </c>
      <c r="BZ117" s="251">
        <f t="shared" si="386"/>
        <v>-236422.13000000035</v>
      </c>
      <c r="CA117" s="251">
        <f t="shared" si="386"/>
        <v>-24831.599999999627</v>
      </c>
      <c r="CB117" s="251">
        <f t="shared" si="386"/>
        <v>-162702</v>
      </c>
      <c r="CC117" s="251">
        <f t="shared" si="387"/>
        <v>394065.66999999946</v>
      </c>
      <c r="CD117" s="394">
        <f t="shared" si="387"/>
        <v>1409819.4499999993</v>
      </c>
      <c r="CE117" s="363">
        <f t="shared" si="387"/>
        <v>2075848</v>
      </c>
      <c r="CF117" s="264">
        <f t="shared" si="387"/>
        <v>-1877150</v>
      </c>
      <c r="CG117" s="264">
        <f t="shared" si="387"/>
        <v>790451.75</v>
      </c>
      <c r="CH117" s="264">
        <f t="shared" si="387"/>
        <v>-1023633.7700000005</v>
      </c>
      <c r="CI117" s="264">
        <f t="shared" si="387"/>
        <v>-1530898.6899999995</v>
      </c>
      <c r="CJ117" s="264">
        <f t="shared" si="387"/>
        <v>-872013.93000000017</v>
      </c>
      <c r="CK117" s="264">
        <f t="shared" si="387"/>
        <v>-126865</v>
      </c>
      <c r="CL117" s="264">
        <f t="shared" si="387"/>
        <v>-171416.77000000002</v>
      </c>
      <c r="CM117" s="264">
        <f t="shared" si="388"/>
        <v>254851</v>
      </c>
      <c r="CN117" s="264">
        <f t="shared" si="388"/>
        <v>56356</v>
      </c>
      <c r="CO117" s="264">
        <f t="shared" si="388"/>
        <v>-1690674</v>
      </c>
      <c r="CP117" s="394">
        <f t="shared" si="388"/>
        <v>-5268149</v>
      </c>
      <c r="CQ117" s="394">
        <f t="shared" si="388"/>
        <v>-5519678</v>
      </c>
      <c r="CR117" s="394">
        <f t="shared" si="388"/>
        <v>372566</v>
      </c>
      <c r="CS117" s="350"/>
      <c r="CT117" s="34">
        <f t="shared" ref="CT117:CT119" si="400">CT96-CT103</f>
        <v>589458</v>
      </c>
    </row>
    <row r="118" spans="1:98" s="37" customFormat="1" x14ac:dyDescent="0.3">
      <c r="A118" s="146"/>
      <c r="B118" s="38" t="s">
        <v>40</v>
      </c>
      <c r="C118" s="96">
        <f t="shared" si="393"/>
        <v>-330715.47000000067</v>
      </c>
      <c r="D118" s="97">
        <f t="shared" si="393"/>
        <v>-2818924.1499999985</v>
      </c>
      <c r="E118" s="97">
        <f t="shared" si="393"/>
        <v>-3365257.5199999996</v>
      </c>
      <c r="F118" s="34">
        <f t="shared" si="393"/>
        <v>-1488081.3199999998</v>
      </c>
      <c r="G118" s="97">
        <f t="shared" si="393"/>
        <v>-1028064.5899999999</v>
      </c>
      <c r="H118" s="97">
        <f t="shared" si="393"/>
        <v>-412137.98</v>
      </c>
      <c r="I118" s="97">
        <f t="shared" si="393"/>
        <v>-569804.29</v>
      </c>
      <c r="J118" s="97">
        <f t="shared" si="393"/>
        <v>327268.41000000015</v>
      </c>
      <c r="K118" s="97">
        <f t="shared" si="393"/>
        <v>2420890.5299999998</v>
      </c>
      <c r="L118" s="98">
        <f t="shared" si="393"/>
        <v>4654058.4600000009</v>
      </c>
      <c r="M118" s="97">
        <f t="shared" si="393"/>
        <v>5271.5600000005215</v>
      </c>
      <c r="N118" s="97">
        <f t="shared" si="393"/>
        <v>924147.8900000006</v>
      </c>
      <c r="O118" s="97">
        <f t="shared" si="393"/>
        <v>-1512766.3899999987</v>
      </c>
      <c r="P118" s="97">
        <f t="shared" ref="P118:R118" si="401">P97-P104</f>
        <v>515987.5</v>
      </c>
      <c r="Q118" s="97">
        <f t="shared" si="401"/>
        <v>-1757220.0599999996</v>
      </c>
      <c r="R118" s="97">
        <f t="shared" si="401"/>
        <v>-2247690.5699999998</v>
      </c>
      <c r="S118" s="97">
        <f t="shared" ref="S118:T118" si="402">S97-S104</f>
        <v>-1082317.7799999998</v>
      </c>
      <c r="T118" s="97">
        <f t="shared" si="402"/>
        <v>-211179.89000000013</v>
      </c>
      <c r="U118" s="97">
        <f t="shared" ref="U118:V118" si="403">U97-U104</f>
        <v>13608.090000000317</v>
      </c>
      <c r="V118" s="97">
        <f t="shared" si="403"/>
        <v>794884</v>
      </c>
      <c r="W118" s="97">
        <f t="shared" ref="W118:AB118" si="404">W97-W104</f>
        <v>1694689.9400000004</v>
      </c>
      <c r="X118" s="98">
        <f t="shared" si="404"/>
        <v>4365137.0299999993</v>
      </c>
      <c r="Y118" s="97">
        <f t="shared" si="404"/>
        <v>4253461</v>
      </c>
      <c r="Z118" s="97">
        <f t="shared" si="404"/>
        <v>2531592</v>
      </c>
      <c r="AA118" s="97">
        <f t="shared" si="404"/>
        <v>-2614394.0500000007</v>
      </c>
      <c r="AB118" s="97">
        <f t="shared" si="404"/>
        <v>-1446841.379999999</v>
      </c>
      <c r="AC118" s="97">
        <f t="shared" ref="AC118:AD118" si="405">AC97-AC104</f>
        <v>-2194570.8499999996</v>
      </c>
      <c r="AD118" s="97">
        <f t="shared" si="405"/>
        <v>-1329015.1399999997</v>
      </c>
      <c r="AE118" s="97">
        <f t="shared" ref="AE118:AF118" si="406">AE97-AE104</f>
        <v>-944383</v>
      </c>
      <c r="AF118" s="97">
        <f t="shared" si="406"/>
        <v>-372660.20000000019</v>
      </c>
      <c r="AG118" s="208">
        <v>-123367</v>
      </c>
      <c r="AH118" s="208">
        <v>715898</v>
      </c>
      <c r="AI118" s="208">
        <v>2355668</v>
      </c>
      <c r="AJ118" s="98">
        <v>5864107</v>
      </c>
      <c r="AK118" s="300">
        <v>5626595</v>
      </c>
      <c r="AL118" s="300">
        <v>-405874</v>
      </c>
      <c r="AM118" s="300">
        <v>-1497559</v>
      </c>
      <c r="AN118" s="300">
        <v>-2490520</v>
      </c>
      <c r="AO118" s="300">
        <v>-2600657</v>
      </c>
      <c r="AP118" s="300">
        <v>-2023271</v>
      </c>
      <c r="AQ118" s="34">
        <v>-668347</v>
      </c>
      <c r="AR118" s="300">
        <v>-810894</v>
      </c>
      <c r="AS118" s="300">
        <v>265218</v>
      </c>
      <c r="AT118" s="300">
        <v>700293</v>
      </c>
      <c r="AU118" s="300">
        <v>467432</v>
      </c>
      <c r="AV118" s="318">
        <v>684615</v>
      </c>
      <c r="AW118" s="300">
        <v>963515</v>
      </c>
      <c r="AX118" s="300">
        <v>826367</v>
      </c>
      <c r="AY118" s="300"/>
      <c r="AZ118" s="300"/>
      <c r="BA118" s="300"/>
      <c r="BB118" s="300"/>
      <c r="BC118" s="34"/>
      <c r="BD118" s="300"/>
      <c r="BE118" s="300"/>
      <c r="BF118" s="300"/>
      <c r="BG118" s="300"/>
      <c r="BH118" s="318"/>
      <c r="BI118" s="34">
        <f t="shared" si="385"/>
        <v>-1182050.9199999981</v>
      </c>
      <c r="BJ118" s="99">
        <f t="shared" si="385"/>
        <v>3334911.6499999985</v>
      </c>
      <c r="BK118" s="99">
        <f t="shared" si="385"/>
        <v>1608037.46</v>
      </c>
      <c r="BL118" s="99">
        <f t="shared" si="385"/>
        <v>-759609.25</v>
      </c>
      <c r="BM118" s="99">
        <f t="shared" si="385"/>
        <v>-54253.189999999944</v>
      </c>
      <c r="BN118" s="99">
        <f t="shared" si="385"/>
        <v>200958.08999999985</v>
      </c>
      <c r="BO118" s="99">
        <f t="shared" si="385"/>
        <v>583412.38000000035</v>
      </c>
      <c r="BP118" s="99">
        <f t="shared" si="385"/>
        <v>467615.58999999985</v>
      </c>
      <c r="BQ118" s="99">
        <f t="shared" si="385"/>
        <v>-726200.58999999939</v>
      </c>
      <c r="BR118" s="414">
        <f t="shared" si="385"/>
        <v>-288921.43000000156</v>
      </c>
      <c r="BS118" s="437">
        <f t="shared" si="386"/>
        <v>4248189.4399999995</v>
      </c>
      <c r="BT118" s="99">
        <f t="shared" si="386"/>
        <v>1607444.1099999994</v>
      </c>
      <c r="BU118" s="99">
        <f t="shared" si="386"/>
        <v>-1101627.660000002</v>
      </c>
      <c r="BV118" s="99">
        <f t="shared" si="386"/>
        <v>-1962828.879999999</v>
      </c>
      <c r="BW118" s="99">
        <f t="shared" si="386"/>
        <v>-437350.79000000004</v>
      </c>
      <c r="BX118" s="251">
        <f t="shared" si="386"/>
        <v>918675.43000000017</v>
      </c>
      <c r="BY118" s="251">
        <f t="shared" si="386"/>
        <v>137934.7799999998</v>
      </c>
      <c r="BZ118" s="251">
        <f t="shared" si="386"/>
        <v>-161480.31000000006</v>
      </c>
      <c r="CA118" s="251">
        <f t="shared" si="386"/>
        <v>-136975.09000000032</v>
      </c>
      <c r="CB118" s="251">
        <f t="shared" si="386"/>
        <v>-78986</v>
      </c>
      <c r="CC118" s="251">
        <f t="shared" si="387"/>
        <v>660978.05999999959</v>
      </c>
      <c r="CD118" s="394">
        <f t="shared" si="387"/>
        <v>1498969.9700000007</v>
      </c>
      <c r="CE118" s="363">
        <f t="shared" si="387"/>
        <v>1373134</v>
      </c>
      <c r="CF118" s="264">
        <f t="shared" si="387"/>
        <v>-2937466</v>
      </c>
      <c r="CG118" s="264">
        <f t="shared" si="387"/>
        <v>1116835.0500000007</v>
      </c>
      <c r="CH118" s="264">
        <f t="shared" si="387"/>
        <v>-1043678.620000001</v>
      </c>
      <c r="CI118" s="264">
        <f t="shared" si="387"/>
        <v>-406086.15000000037</v>
      </c>
      <c r="CJ118" s="264">
        <f t="shared" si="387"/>
        <v>-694255.86000000034</v>
      </c>
      <c r="CK118" s="264">
        <f t="shared" si="387"/>
        <v>276036</v>
      </c>
      <c r="CL118" s="264">
        <f t="shared" si="387"/>
        <v>-438233.79999999981</v>
      </c>
      <c r="CM118" s="264">
        <f t="shared" si="388"/>
        <v>388585</v>
      </c>
      <c r="CN118" s="264">
        <f t="shared" si="388"/>
        <v>-15605</v>
      </c>
      <c r="CO118" s="264">
        <f t="shared" si="388"/>
        <v>-1888236</v>
      </c>
      <c r="CP118" s="394">
        <f t="shared" si="388"/>
        <v>-5179492</v>
      </c>
      <c r="CQ118" s="394">
        <f t="shared" si="388"/>
        <v>-4663080</v>
      </c>
      <c r="CR118" s="394">
        <f t="shared" si="388"/>
        <v>1232241</v>
      </c>
      <c r="CS118" s="350"/>
      <c r="CT118" s="34">
        <f t="shared" si="400"/>
        <v>826367</v>
      </c>
    </row>
    <row r="119" spans="1:98" s="37" customFormat="1" x14ac:dyDescent="0.3">
      <c r="A119" s="146"/>
      <c r="B119" s="38" t="s">
        <v>41</v>
      </c>
      <c r="C119" s="96">
        <f t="shared" si="393"/>
        <v>2841019.7099999934</v>
      </c>
      <c r="D119" s="97">
        <f t="shared" si="393"/>
        <v>2355538.9099999964</v>
      </c>
      <c r="E119" s="97">
        <f t="shared" si="393"/>
        <v>-14603152.75</v>
      </c>
      <c r="F119" s="34">
        <f t="shared" si="393"/>
        <v>-4794332.1000000015</v>
      </c>
      <c r="G119" s="97">
        <f t="shared" si="393"/>
        <v>-5249768.3100000005</v>
      </c>
      <c r="H119" s="97">
        <f t="shared" si="393"/>
        <v>412709.02999999933</v>
      </c>
      <c r="I119" s="97">
        <f t="shared" si="393"/>
        <v>-1775454.0899999999</v>
      </c>
      <c r="J119" s="97">
        <f t="shared" si="393"/>
        <v>1198481.4700000007</v>
      </c>
      <c r="K119" s="97">
        <f t="shared" si="393"/>
        <v>5357634.4499999993</v>
      </c>
      <c r="L119" s="98">
        <f t="shared" si="393"/>
        <v>14218981.310000006</v>
      </c>
      <c r="M119" s="97">
        <f t="shared" si="393"/>
        <v>-4276286.8599999994</v>
      </c>
      <c r="N119" s="97">
        <f t="shared" si="393"/>
        <v>4596423.6000000015</v>
      </c>
      <c r="O119" s="97">
        <f t="shared" si="393"/>
        <v>-6459360.6599999964</v>
      </c>
      <c r="P119" s="97">
        <f t="shared" ref="P119:R119" si="407">P98-P105</f>
        <v>1527331.0399999991</v>
      </c>
      <c r="Q119" s="97">
        <f t="shared" si="407"/>
        <v>-3134720.3999999985</v>
      </c>
      <c r="R119" s="97">
        <f t="shared" si="407"/>
        <v>-10933992.67</v>
      </c>
      <c r="S119" s="97">
        <f t="shared" ref="S119:T119" si="408">S98-S105</f>
        <v>-2973247.76</v>
      </c>
      <c r="T119" s="97">
        <f t="shared" si="408"/>
        <v>1074607.8600000013</v>
      </c>
      <c r="U119" s="97">
        <f t="shared" ref="U119:V119" si="409">U98-U105</f>
        <v>-362402.08000000007</v>
      </c>
      <c r="V119" s="97">
        <f t="shared" si="409"/>
        <v>1201984</v>
      </c>
      <c r="W119" s="97">
        <f t="shared" ref="W119:AB119" si="410">W98-W105</f>
        <v>3344934.3699999992</v>
      </c>
      <c r="X119" s="98">
        <f t="shared" si="410"/>
        <v>11533881.440000001</v>
      </c>
      <c r="Y119" s="97">
        <f t="shared" si="410"/>
        <v>9994132</v>
      </c>
      <c r="Z119" s="97">
        <f t="shared" si="410"/>
        <v>5738745</v>
      </c>
      <c r="AA119" s="97">
        <f t="shared" si="410"/>
        <v>-11804952.140000001</v>
      </c>
      <c r="AB119" s="97">
        <f t="shared" si="410"/>
        <v>-5060611.32</v>
      </c>
      <c r="AC119" s="97">
        <f t="shared" ref="AC119:AD119" si="411">AC98-AC105</f>
        <v>-10316835.890000001</v>
      </c>
      <c r="AD119" s="97">
        <f t="shared" si="411"/>
        <v>10084741.599999998</v>
      </c>
      <c r="AE119" s="97">
        <f t="shared" ref="AE119:AF119" si="412">AE98-AE105</f>
        <v>-3467014</v>
      </c>
      <c r="AF119" s="97">
        <f t="shared" si="412"/>
        <v>-34424.019999999553</v>
      </c>
      <c r="AG119" s="208">
        <v>1455184</v>
      </c>
      <c r="AH119" s="208">
        <v>8668857</v>
      </c>
      <c r="AI119" s="208">
        <v>5492690</v>
      </c>
      <c r="AJ119" s="98">
        <v>18402420</v>
      </c>
      <c r="AK119" s="300">
        <v>17131973</v>
      </c>
      <c r="AL119" s="300">
        <v>-4283781</v>
      </c>
      <c r="AM119" s="300">
        <v>-10954144</v>
      </c>
      <c r="AN119" s="300">
        <v>-8930427</v>
      </c>
      <c r="AO119" s="300">
        <v>-10255120</v>
      </c>
      <c r="AP119" s="300">
        <v>-8383184</v>
      </c>
      <c r="AQ119" s="34">
        <v>-2735389</v>
      </c>
      <c r="AR119" s="300">
        <v>-4061290</v>
      </c>
      <c r="AS119" s="300">
        <v>1260168</v>
      </c>
      <c r="AT119" s="300">
        <v>-684544</v>
      </c>
      <c r="AU119" s="300">
        <v>4952627</v>
      </c>
      <c r="AV119" s="318">
        <v>3273024</v>
      </c>
      <c r="AW119" s="300">
        <v>4828404</v>
      </c>
      <c r="AX119" s="300">
        <v>2978663</v>
      </c>
      <c r="AY119" s="300"/>
      <c r="AZ119" s="300"/>
      <c r="BA119" s="300"/>
      <c r="BB119" s="300"/>
      <c r="BC119" s="34"/>
      <c r="BD119" s="300"/>
      <c r="BE119" s="300"/>
      <c r="BF119" s="300"/>
      <c r="BG119" s="300"/>
      <c r="BH119" s="318"/>
      <c r="BI119" s="34">
        <f t="shared" si="385"/>
        <v>-9300380.3699999899</v>
      </c>
      <c r="BJ119" s="99">
        <f t="shared" si="385"/>
        <v>-828207.86999999732</v>
      </c>
      <c r="BK119" s="99">
        <f t="shared" si="385"/>
        <v>11468432.350000001</v>
      </c>
      <c r="BL119" s="99">
        <f t="shared" si="385"/>
        <v>-6139660.5699999984</v>
      </c>
      <c r="BM119" s="99">
        <f t="shared" si="385"/>
        <v>2276520.5500000007</v>
      </c>
      <c r="BN119" s="99">
        <f t="shared" si="385"/>
        <v>661898.83000000194</v>
      </c>
      <c r="BO119" s="99">
        <f t="shared" si="385"/>
        <v>1413052.0099999998</v>
      </c>
      <c r="BP119" s="99">
        <f t="shared" si="385"/>
        <v>3502.5299999993294</v>
      </c>
      <c r="BQ119" s="99">
        <f t="shared" si="385"/>
        <v>-2012700.08</v>
      </c>
      <c r="BR119" s="414">
        <f t="shared" si="385"/>
        <v>-2685099.8700000048</v>
      </c>
      <c r="BS119" s="437">
        <f t="shared" si="386"/>
        <v>14270418.859999999</v>
      </c>
      <c r="BT119" s="99">
        <f t="shared" si="386"/>
        <v>1142321.3999999985</v>
      </c>
      <c r="BU119" s="99">
        <f t="shared" si="386"/>
        <v>-5345591.4800000042</v>
      </c>
      <c r="BV119" s="99">
        <f t="shared" si="386"/>
        <v>-6587942.3599999994</v>
      </c>
      <c r="BW119" s="99">
        <f t="shared" si="386"/>
        <v>-7182115.4900000021</v>
      </c>
      <c r="BX119" s="251">
        <f t="shared" si="386"/>
        <v>21018734.269999996</v>
      </c>
      <c r="BY119" s="251">
        <f t="shared" si="386"/>
        <v>-493766.24000000022</v>
      </c>
      <c r="BZ119" s="251">
        <f t="shared" si="386"/>
        <v>-1109031.8800000008</v>
      </c>
      <c r="CA119" s="251">
        <f t="shared" si="386"/>
        <v>1817586.08</v>
      </c>
      <c r="CB119" s="251">
        <f t="shared" si="386"/>
        <v>7466873</v>
      </c>
      <c r="CC119" s="251">
        <f t="shared" si="387"/>
        <v>2147755.6300000008</v>
      </c>
      <c r="CD119" s="394">
        <f t="shared" si="387"/>
        <v>6868538.5599999987</v>
      </c>
      <c r="CE119" s="363">
        <f t="shared" si="387"/>
        <v>7137841</v>
      </c>
      <c r="CF119" s="264">
        <f t="shared" si="387"/>
        <v>-10022526</v>
      </c>
      <c r="CG119" s="264">
        <f t="shared" si="387"/>
        <v>850808.1400000006</v>
      </c>
      <c r="CH119" s="264">
        <f t="shared" si="387"/>
        <v>-3869815.6799999997</v>
      </c>
      <c r="CI119" s="264">
        <f t="shared" si="387"/>
        <v>61715.890000000596</v>
      </c>
      <c r="CJ119" s="264">
        <f t="shared" si="387"/>
        <v>-18467925.599999998</v>
      </c>
      <c r="CK119" s="264">
        <f t="shared" si="387"/>
        <v>731625</v>
      </c>
      <c r="CL119" s="264">
        <f t="shared" si="387"/>
        <v>-4026865.9800000004</v>
      </c>
      <c r="CM119" s="264">
        <f t="shared" si="388"/>
        <v>-195016</v>
      </c>
      <c r="CN119" s="264">
        <f t="shared" si="388"/>
        <v>-9353401</v>
      </c>
      <c r="CO119" s="264">
        <f t="shared" si="388"/>
        <v>-540063</v>
      </c>
      <c r="CP119" s="394">
        <f t="shared" si="388"/>
        <v>-15129396</v>
      </c>
      <c r="CQ119" s="394">
        <f t="shared" si="388"/>
        <v>-12303569</v>
      </c>
      <c r="CR119" s="394">
        <f t="shared" si="388"/>
        <v>7262444</v>
      </c>
      <c r="CS119" s="350"/>
      <c r="CT119" s="34">
        <f t="shared" si="400"/>
        <v>2978663</v>
      </c>
    </row>
    <row r="120" spans="1:98" s="130" customFormat="1" ht="15" thickBot="1" x14ac:dyDescent="0.35">
      <c r="A120" s="147"/>
      <c r="B120" s="51" t="s">
        <v>42</v>
      </c>
      <c r="C120" s="126">
        <f>SUM(C115:C119)</f>
        <v>22932770.659999996</v>
      </c>
      <c r="D120" s="127">
        <f t="shared" ref="D120:U120" si="413">SUM(D115:D119)</f>
        <v>-13064901.909999998</v>
      </c>
      <c r="E120" s="127">
        <f t="shared" si="413"/>
        <v>-44181265.519999988</v>
      </c>
      <c r="F120" s="35">
        <f t="shared" si="413"/>
        <v>-30437338.740000006</v>
      </c>
      <c r="G120" s="127">
        <f t="shared" si="413"/>
        <v>-27841411.699999996</v>
      </c>
      <c r="H120" s="127">
        <f t="shared" si="413"/>
        <v>-16335496.780000001</v>
      </c>
      <c r="I120" s="127">
        <f t="shared" si="413"/>
        <v>-16784143.18</v>
      </c>
      <c r="J120" s="127">
        <f t="shared" si="413"/>
        <v>-5599542.5599999987</v>
      </c>
      <c r="K120" s="127">
        <f t="shared" si="413"/>
        <v>23025521.439999998</v>
      </c>
      <c r="L120" s="128">
        <f t="shared" si="413"/>
        <v>71326168.359999999</v>
      </c>
      <c r="M120" s="127">
        <f t="shared" si="413"/>
        <v>29455270.030000009</v>
      </c>
      <c r="N120" s="127">
        <f t="shared" si="413"/>
        <v>27549972.859999999</v>
      </c>
      <c r="O120" s="127">
        <f t="shared" si="413"/>
        <v>-1902459.360000005</v>
      </c>
      <c r="P120" s="127">
        <f t="shared" si="413"/>
        <v>9390504.1300000045</v>
      </c>
      <c r="Q120" s="127">
        <f t="shared" si="413"/>
        <v>-19198956.839999992</v>
      </c>
      <c r="R120" s="127">
        <f t="shared" si="413"/>
        <v>-37170855.359999999</v>
      </c>
      <c r="S120" s="127">
        <f t="shared" si="413"/>
        <v>-19321934.990000002</v>
      </c>
      <c r="T120" s="127">
        <f t="shared" si="413"/>
        <v>-14052496.26</v>
      </c>
      <c r="U120" s="127">
        <f t="shared" si="413"/>
        <v>-11759940.250000002</v>
      </c>
      <c r="V120" s="127">
        <f t="shared" ref="V120:W120" si="414">SUM(V115:V119)</f>
        <v>-4803397</v>
      </c>
      <c r="W120" s="127">
        <f t="shared" si="414"/>
        <v>19282566.289999999</v>
      </c>
      <c r="X120" s="128">
        <f t="shared" ref="X120:AB120" si="415">SUM(X115:X119)</f>
        <v>61590652.579999983</v>
      </c>
      <c r="Y120" s="127">
        <f t="shared" si="415"/>
        <v>66100783</v>
      </c>
      <c r="Z120" s="127">
        <f t="shared" si="415"/>
        <v>51464332</v>
      </c>
      <c r="AA120" s="127">
        <f t="shared" si="415"/>
        <v>-3787053.1000000052</v>
      </c>
      <c r="AB120" s="127">
        <f t="shared" si="415"/>
        <v>-7467255.9400000088</v>
      </c>
      <c r="AC120" s="127">
        <f t="shared" ref="AC120:AD120" si="416">SUM(AC115:AC119)</f>
        <v>-36269656.850000001</v>
      </c>
      <c r="AD120" s="127">
        <f t="shared" si="416"/>
        <v>-12906555.75</v>
      </c>
      <c r="AE120" s="127">
        <f t="shared" ref="AE120:AF120" si="417">SUM(AE115:AE119)</f>
        <v>-21565465</v>
      </c>
      <c r="AF120" s="127">
        <f t="shared" si="417"/>
        <v>-16682156.780000001</v>
      </c>
      <c r="AG120" s="207">
        <v>-9756153</v>
      </c>
      <c r="AH120" s="207">
        <v>1795257</v>
      </c>
      <c r="AI120" s="207">
        <v>25457367</v>
      </c>
      <c r="AJ120" s="128">
        <v>84657400</v>
      </c>
      <c r="AK120" s="218">
        <v>92413390</v>
      </c>
      <c r="AL120" s="218">
        <v>25300136</v>
      </c>
      <c r="AM120" s="218">
        <v>12158042</v>
      </c>
      <c r="AN120" s="218">
        <v>-10401833</v>
      </c>
      <c r="AO120" s="218">
        <v>-40445020</v>
      </c>
      <c r="AP120" s="218">
        <v>-38468881</v>
      </c>
      <c r="AQ120" s="35">
        <v>-20687559</v>
      </c>
      <c r="AR120" s="218">
        <v>-26298103</v>
      </c>
      <c r="AS120" s="218">
        <v>-11089490</v>
      </c>
      <c r="AT120" s="218">
        <v>-4923322</v>
      </c>
      <c r="AU120" s="218">
        <v>11926179</v>
      </c>
      <c r="AV120" s="317">
        <v>11815227</v>
      </c>
      <c r="AW120" s="218">
        <v>7273853</v>
      </c>
      <c r="AX120" s="218">
        <v>11053012</v>
      </c>
      <c r="AY120" s="218"/>
      <c r="AZ120" s="218"/>
      <c r="BA120" s="218"/>
      <c r="BB120" s="218"/>
      <c r="BC120" s="35"/>
      <c r="BD120" s="218"/>
      <c r="BE120" s="218"/>
      <c r="BF120" s="218"/>
      <c r="BG120" s="218"/>
      <c r="BH120" s="317"/>
      <c r="BI120" s="35">
        <f t="shared" si="361"/>
        <v>-24835230.020000003</v>
      </c>
      <c r="BJ120" s="129">
        <f t="shared" ref="BJ120:BK120" si="418">SUM(BJ115:BJ119)</f>
        <v>22455406.039999999</v>
      </c>
      <c r="BK120" s="129">
        <f t="shared" si="418"/>
        <v>24982308.68</v>
      </c>
      <c r="BL120" s="129">
        <f t="shared" ref="BL120:BM120" si="419">SUM(BL115:BL119)</f>
        <v>-6733516.6199999955</v>
      </c>
      <c r="BM120" s="129">
        <f t="shared" si="419"/>
        <v>8519476.7099999953</v>
      </c>
      <c r="BN120" s="129">
        <f t="shared" ref="BN120:BV120" si="420">SUM(BN115:BN119)</f>
        <v>2283000.5200000023</v>
      </c>
      <c r="BO120" s="129">
        <f t="shared" si="420"/>
        <v>5024202.9299999978</v>
      </c>
      <c r="BP120" s="129">
        <f t="shared" si="420"/>
        <v>796145.55999999843</v>
      </c>
      <c r="BQ120" s="129">
        <f t="shared" si="420"/>
        <v>-3742955.1499999971</v>
      </c>
      <c r="BR120" s="413">
        <f t="shared" si="420"/>
        <v>-9735515.7800000086</v>
      </c>
      <c r="BS120" s="436">
        <f t="shared" si="420"/>
        <v>36645512.969999991</v>
      </c>
      <c r="BT120" s="129">
        <f t="shared" si="420"/>
        <v>23914359.140000001</v>
      </c>
      <c r="BU120" s="129">
        <f t="shared" si="420"/>
        <v>-1884593.7400000012</v>
      </c>
      <c r="BV120" s="129">
        <f t="shared" si="420"/>
        <v>-16857760.070000015</v>
      </c>
      <c r="BW120" s="129">
        <f t="shared" ref="BW120:BX120" si="421">SUM(BW115:BW119)</f>
        <v>-17070700.010000005</v>
      </c>
      <c r="BX120" s="250">
        <f t="shared" si="421"/>
        <v>24264299.609999999</v>
      </c>
      <c r="BY120" s="250">
        <f t="shared" ref="BY120:BZ120" si="422">SUM(BY115:BY119)</f>
        <v>-2243530.009999997</v>
      </c>
      <c r="BZ120" s="250">
        <f t="shared" si="422"/>
        <v>-2629660.5200000005</v>
      </c>
      <c r="CA120" s="250">
        <f t="shared" ref="CA120:CB120" si="423">SUM(CA115:CA119)</f>
        <v>2003787.2500000007</v>
      </c>
      <c r="CB120" s="250">
        <f t="shared" si="423"/>
        <v>6598654</v>
      </c>
      <c r="CC120" s="250">
        <f t="shared" ref="CC120:CE120" si="424">SUM(CC115:CC119)</f>
        <v>6174800.7100000009</v>
      </c>
      <c r="CD120" s="393">
        <f t="shared" si="424"/>
        <v>23066747.420000009</v>
      </c>
      <c r="CE120" s="362">
        <f t="shared" si="424"/>
        <v>26312607</v>
      </c>
      <c r="CF120" s="276">
        <f t="shared" ref="CF120" si="425">SUM(CF115:CF119)</f>
        <v>-26164196</v>
      </c>
      <c r="CG120" s="276">
        <f t="shared" ref="CG120" si="426">SUM(CG115:CG119)</f>
        <v>15945095.100000005</v>
      </c>
      <c r="CH120" s="276">
        <f t="shared" ref="CH120" si="427">SUM(CH115:CH119)</f>
        <v>-2934577.0599999912</v>
      </c>
      <c r="CI120" s="276">
        <f t="shared" ref="CI120" si="428">SUM(CI115:CI119)</f>
        <v>-4175363.1500000022</v>
      </c>
      <c r="CJ120" s="276">
        <f t="shared" ref="CJ120" si="429">SUM(CJ115:CJ119)</f>
        <v>-25562325.25</v>
      </c>
      <c r="CK120" s="276">
        <f t="shared" ref="CK120" si="430">SUM(CK115:CK119)</f>
        <v>877906</v>
      </c>
      <c r="CL120" s="276">
        <f t="shared" ref="CL120" si="431">SUM(CL115:CL119)</f>
        <v>-9615946.2199999988</v>
      </c>
      <c r="CM120" s="276">
        <f t="shared" ref="CM120" si="432">SUM(CM115:CM119)</f>
        <v>-1333337</v>
      </c>
      <c r="CN120" s="276">
        <f t="shared" ref="CN120" si="433">SUM(CN115:CN119)</f>
        <v>-6718579</v>
      </c>
      <c r="CO120" s="276">
        <f t="shared" ref="CO120" si="434">SUM(CO115:CO119)</f>
        <v>-13531188</v>
      </c>
      <c r="CP120" s="393">
        <f t="shared" ref="CP120" si="435">SUM(CP115:CP119)</f>
        <v>-72842173</v>
      </c>
      <c r="CQ120" s="393">
        <f t="shared" ref="CQ120:CR120" si="436">SUM(CQ115:CQ119)</f>
        <v>-85139537</v>
      </c>
      <c r="CR120" s="393">
        <f t="shared" si="436"/>
        <v>-14247124</v>
      </c>
      <c r="CS120" s="351"/>
      <c r="CT120" s="35">
        <f t="shared" si="337"/>
        <v>11053012</v>
      </c>
    </row>
    <row r="121" spans="1:98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9"/>
      <c r="V121" s="199"/>
      <c r="W121" s="199"/>
      <c r="X121" s="76"/>
      <c r="Y121" s="199"/>
      <c r="Z121" s="199"/>
      <c r="AA121" s="199"/>
      <c r="AB121" s="199"/>
      <c r="AC121" s="199"/>
      <c r="AD121" s="199"/>
      <c r="AE121" s="199"/>
      <c r="AF121" s="199"/>
      <c r="AG121" s="199"/>
      <c r="AH121" s="199"/>
      <c r="AI121" s="199"/>
      <c r="AJ121" s="76"/>
      <c r="AK121" s="292"/>
      <c r="AL121" s="292"/>
      <c r="AM121" s="292"/>
      <c r="AN121" s="292"/>
      <c r="AO121" s="292"/>
      <c r="AP121" s="292"/>
      <c r="AQ121" s="77"/>
      <c r="AR121" s="292"/>
      <c r="AS121" s="292"/>
      <c r="AT121" s="292"/>
      <c r="AU121" s="292"/>
      <c r="AV121" s="309"/>
      <c r="AW121" s="292"/>
      <c r="AX121" s="292"/>
      <c r="AY121" s="292"/>
      <c r="AZ121" s="292"/>
      <c r="BA121" s="292"/>
      <c r="BB121" s="292"/>
      <c r="BC121" s="77"/>
      <c r="BD121" s="292"/>
      <c r="BE121" s="292"/>
      <c r="BF121" s="292"/>
      <c r="BG121" s="292"/>
      <c r="BH121" s="309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5"/>
      <c r="BS121" s="428"/>
      <c r="BT121" s="78"/>
      <c r="BU121" s="78"/>
      <c r="BV121" s="78"/>
      <c r="BW121" s="78"/>
      <c r="BX121" s="242"/>
      <c r="BY121" s="242"/>
      <c r="BZ121" s="242"/>
      <c r="CA121" s="242"/>
      <c r="CB121" s="242"/>
      <c r="CC121" s="242"/>
      <c r="CD121" s="385"/>
      <c r="CE121" s="354"/>
      <c r="CF121" s="268"/>
      <c r="CG121" s="268"/>
      <c r="CH121" s="268"/>
      <c r="CI121" s="268"/>
      <c r="CJ121" s="268"/>
      <c r="CK121" s="268"/>
      <c r="CL121" s="268"/>
      <c r="CM121" s="268"/>
      <c r="CN121" s="268"/>
      <c r="CO121" s="268"/>
      <c r="CP121" s="385"/>
      <c r="CQ121" s="385"/>
      <c r="CR121" s="385"/>
      <c r="CS121" s="348"/>
      <c r="CT121" s="77"/>
    </row>
    <row r="122" spans="1:98" s="58" customFormat="1" x14ac:dyDescent="0.3">
      <c r="A122" s="146"/>
      <c r="B122" s="59" t="s">
        <v>37</v>
      </c>
      <c r="C122" s="60">
        <v>82</v>
      </c>
      <c r="D122" s="61">
        <v>82</v>
      </c>
      <c r="E122" s="61">
        <v>98</v>
      </c>
      <c r="F122" s="63">
        <v>94</v>
      </c>
      <c r="G122" s="61">
        <v>96</v>
      </c>
      <c r="H122" s="63">
        <v>100</v>
      </c>
      <c r="I122" s="61">
        <v>93</v>
      </c>
      <c r="J122" s="63">
        <v>81</v>
      </c>
      <c r="K122" s="61">
        <v>63</v>
      </c>
      <c r="L122" s="106">
        <v>65</v>
      </c>
      <c r="M122" s="63">
        <v>53</v>
      </c>
      <c r="N122" s="63">
        <v>48</v>
      </c>
      <c r="O122" s="61">
        <v>40</v>
      </c>
      <c r="P122" s="63">
        <v>30</v>
      </c>
      <c r="Q122" s="61">
        <v>34</v>
      </c>
      <c r="R122" s="63">
        <v>28</v>
      </c>
      <c r="S122" s="61">
        <v>29</v>
      </c>
      <c r="T122" s="63">
        <v>28</v>
      </c>
      <c r="U122" s="210">
        <v>25</v>
      </c>
      <c r="V122" s="210">
        <v>17</v>
      </c>
      <c r="W122" s="210">
        <v>17</v>
      </c>
      <c r="X122" s="106">
        <v>19</v>
      </c>
      <c r="Y122" s="210">
        <v>14</v>
      </c>
      <c r="Z122" s="210">
        <v>13</v>
      </c>
      <c r="AA122" s="210">
        <v>12</v>
      </c>
      <c r="AB122" s="210">
        <v>14</v>
      </c>
      <c r="AC122" s="210">
        <v>15</v>
      </c>
      <c r="AD122" s="210">
        <v>15</v>
      </c>
      <c r="AE122" s="210">
        <v>28</v>
      </c>
      <c r="AF122" s="210">
        <v>39</v>
      </c>
      <c r="AG122" s="210">
        <v>44</v>
      </c>
      <c r="AH122" s="210">
        <v>48</v>
      </c>
      <c r="AI122" s="210">
        <v>39</v>
      </c>
      <c r="AJ122" s="106">
        <v>41</v>
      </c>
      <c r="AK122" s="210">
        <v>40</v>
      </c>
      <c r="AL122" s="210">
        <v>35</v>
      </c>
      <c r="AM122" s="210">
        <v>32</v>
      </c>
      <c r="AN122" s="210">
        <v>38</v>
      </c>
      <c r="AO122" s="210">
        <v>35</v>
      </c>
      <c r="AP122" s="210">
        <v>34</v>
      </c>
      <c r="AQ122" s="63">
        <v>29</v>
      </c>
      <c r="AR122" s="210">
        <v>28</v>
      </c>
      <c r="AS122" s="210">
        <v>29</v>
      </c>
      <c r="AT122" s="210">
        <v>24</v>
      </c>
      <c r="AU122" s="210">
        <v>27</v>
      </c>
      <c r="AV122" s="106">
        <v>22</v>
      </c>
      <c r="AW122" s="210">
        <v>15</v>
      </c>
      <c r="AX122" s="210">
        <v>15</v>
      </c>
      <c r="AY122" s="210"/>
      <c r="AZ122" s="210"/>
      <c r="BA122" s="210"/>
      <c r="BB122" s="210"/>
      <c r="BC122" s="63"/>
      <c r="BD122" s="210"/>
      <c r="BE122" s="210"/>
      <c r="BF122" s="210"/>
      <c r="BG122" s="210"/>
      <c r="BH122" s="106"/>
      <c r="BI122" s="63">
        <f t="shared" ref="BI122:BR126" si="437">O122-C122</f>
        <v>-42</v>
      </c>
      <c r="BJ122" s="107">
        <f t="shared" si="437"/>
        <v>-52</v>
      </c>
      <c r="BK122" s="107">
        <f t="shared" si="437"/>
        <v>-64</v>
      </c>
      <c r="BL122" s="107">
        <f t="shared" si="437"/>
        <v>-66</v>
      </c>
      <c r="BM122" s="107">
        <f t="shared" si="437"/>
        <v>-67</v>
      </c>
      <c r="BN122" s="107">
        <f t="shared" si="437"/>
        <v>-72</v>
      </c>
      <c r="BO122" s="107">
        <f t="shared" si="437"/>
        <v>-68</v>
      </c>
      <c r="BP122" s="107">
        <f t="shared" si="437"/>
        <v>-64</v>
      </c>
      <c r="BQ122" s="107">
        <f t="shared" si="437"/>
        <v>-46</v>
      </c>
      <c r="BR122" s="417">
        <f t="shared" si="437"/>
        <v>-46</v>
      </c>
      <c r="BS122" s="107">
        <f t="shared" ref="BS122:CB126" si="438">Y122-M122</f>
        <v>-39</v>
      </c>
      <c r="BT122" s="107">
        <f t="shared" si="438"/>
        <v>-35</v>
      </c>
      <c r="BU122" s="107">
        <f t="shared" si="438"/>
        <v>-28</v>
      </c>
      <c r="BV122" s="107">
        <f t="shared" si="438"/>
        <v>-16</v>
      </c>
      <c r="BW122" s="107">
        <f t="shared" si="438"/>
        <v>-19</v>
      </c>
      <c r="BX122" s="254">
        <f t="shared" si="438"/>
        <v>-13</v>
      </c>
      <c r="BY122" s="254">
        <f t="shared" si="438"/>
        <v>-1</v>
      </c>
      <c r="BZ122" s="254">
        <f t="shared" si="438"/>
        <v>11</v>
      </c>
      <c r="CA122" s="254">
        <f t="shared" si="438"/>
        <v>19</v>
      </c>
      <c r="CB122" s="254">
        <f t="shared" si="438"/>
        <v>31</v>
      </c>
      <c r="CC122" s="254">
        <f t="shared" ref="CC122:CL126" si="439">AI122-W122</f>
        <v>22</v>
      </c>
      <c r="CD122" s="397">
        <f t="shared" si="439"/>
        <v>22</v>
      </c>
      <c r="CE122" s="212">
        <f t="shared" si="439"/>
        <v>26</v>
      </c>
      <c r="CF122" s="212">
        <f t="shared" si="439"/>
        <v>22</v>
      </c>
      <c r="CG122" s="212">
        <f t="shared" si="439"/>
        <v>20</v>
      </c>
      <c r="CH122" s="212">
        <f t="shared" si="439"/>
        <v>24</v>
      </c>
      <c r="CI122" s="212">
        <f t="shared" si="439"/>
        <v>20</v>
      </c>
      <c r="CJ122" s="212">
        <f t="shared" si="439"/>
        <v>19</v>
      </c>
      <c r="CK122" s="212">
        <f t="shared" si="439"/>
        <v>1</v>
      </c>
      <c r="CL122" s="212">
        <f t="shared" si="439"/>
        <v>-11</v>
      </c>
      <c r="CM122" s="212">
        <f t="shared" ref="CM122:CR126" si="440">AS122-AG122</f>
        <v>-15</v>
      </c>
      <c r="CN122" s="212">
        <f t="shared" si="440"/>
        <v>-24</v>
      </c>
      <c r="CO122" s="212">
        <f t="shared" si="440"/>
        <v>-12</v>
      </c>
      <c r="CP122" s="397">
        <f t="shared" si="440"/>
        <v>-19</v>
      </c>
      <c r="CQ122" s="397">
        <f t="shared" si="440"/>
        <v>-25</v>
      </c>
      <c r="CR122" s="397">
        <f t="shared" si="440"/>
        <v>-20</v>
      </c>
      <c r="CS122" s="348"/>
      <c r="CT122" s="63">
        <f>IF(ISERROR(GETPIVOTDATA("VALUE",'CRS WK pvt'!$I$2,"DT_FILE",CT$8,"CD_CO",CT$6,"TRIM_CAT",TRIM(B122),"TRIM_LINE",A121))=TRUE,0,GETPIVOTDATA("VALUE",'CRS WK pvt'!$I$2,"DT_FILE",CT$8,"CD_CO",CT$6,"TRIM_CAT",TRIM(B122),"TRIM_LINE",A121))</f>
        <v>15</v>
      </c>
    </row>
    <row r="123" spans="1:98" s="58" customFormat="1" x14ac:dyDescent="0.3">
      <c r="A123" s="146"/>
      <c r="B123" s="59" t="s">
        <v>38</v>
      </c>
      <c r="C123" s="60">
        <v>559</v>
      </c>
      <c r="D123" s="61">
        <v>590</v>
      </c>
      <c r="E123" s="61">
        <v>721</v>
      </c>
      <c r="F123" s="63">
        <v>773</v>
      </c>
      <c r="G123" s="61">
        <v>793</v>
      </c>
      <c r="H123" s="63">
        <v>833</v>
      </c>
      <c r="I123" s="61">
        <v>852</v>
      </c>
      <c r="J123" s="63">
        <v>883</v>
      </c>
      <c r="K123" s="61">
        <v>915</v>
      </c>
      <c r="L123" s="106">
        <v>852</v>
      </c>
      <c r="M123" s="63">
        <v>796</v>
      </c>
      <c r="N123" s="63">
        <v>759</v>
      </c>
      <c r="O123" s="61">
        <v>796</v>
      </c>
      <c r="P123" s="63">
        <v>789</v>
      </c>
      <c r="Q123" s="61">
        <v>833</v>
      </c>
      <c r="R123" s="63">
        <v>864</v>
      </c>
      <c r="S123" s="61">
        <v>873</v>
      </c>
      <c r="T123" s="63">
        <v>843</v>
      </c>
      <c r="U123" s="210">
        <v>778</v>
      </c>
      <c r="V123" s="210">
        <v>880</v>
      </c>
      <c r="W123" s="210">
        <v>1002</v>
      </c>
      <c r="X123" s="106">
        <v>1040</v>
      </c>
      <c r="Y123" s="210">
        <v>1199</v>
      </c>
      <c r="Z123" s="210">
        <v>1444</v>
      </c>
      <c r="AA123" s="210">
        <v>1588</v>
      </c>
      <c r="AB123" s="210">
        <v>1887</v>
      </c>
      <c r="AC123" s="210">
        <v>2003</v>
      </c>
      <c r="AD123" s="210">
        <v>2196</v>
      </c>
      <c r="AE123" s="210">
        <v>2592</v>
      </c>
      <c r="AF123" s="210">
        <v>2957</v>
      </c>
      <c r="AG123" s="210">
        <v>3169</v>
      </c>
      <c r="AH123" s="210">
        <v>3315</v>
      </c>
      <c r="AI123" s="210">
        <v>3174</v>
      </c>
      <c r="AJ123" s="106">
        <v>3084</v>
      </c>
      <c r="AK123" s="210">
        <v>2928</v>
      </c>
      <c r="AL123" s="210">
        <v>2684</v>
      </c>
      <c r="AM123" s="210">
        <v>2399</v>
      </c>
      <c r="AN123" s="210">
        <v>2132</v>
      </c>
      <c r="AO123" s="210">
        <v>1932</v>
      </c>
      <c r="AP123" s="210">
        <v>1863</v>
      </c>
      <c r="AQ123" s="63">
        <v>1894</v>
      </c>
      <c r="AR123" s="210">
        <v>1761</v>
      </c>
      <c r="AS123" s="210">
        <v>1829</v>
      </c>
      <c r="AT123" s="210">
        <v>1871</v>
      </c>
      <c r="AU123" s="210">
        <v>1768</v>
      </c>
      <c r="AV123" s="106">
        <v>1767</v>
      </c>
      <c r="AW123" s="210">
        <v>1549</v>
      </c>
      <c r="AX123" s="210">
        <v>1450</v>
      </c>
      <c r="AY123" s="210"/>
      <c r="AZ123" s="210"/>
      <c r="BA123" s="210"/>
      <c r="BB123" s="210"/>
      <c r="BC123" s="63"/>
      <c r="BD123" s="210"/>
      <c r="BE123" s="210"/>
      <c r="BF123" s="210"/>
      <c r="BG123" s="210"/>
      <c r="BH123" s="106"/>
      <c r="BI123" s="63">
        <f t="shared" si="437"/>
        <v>237</v>
      </c>
      <c r="BJ123" s="107">
        <f t="shared" si="437"/>
        <v>199</v>
      </c>
      <c r="BK123" s="107">
        <f t="shared" si="437"/>
        <v>112</v>
      </c>
      <c r="BL123" s="107">
        <f t="shared" si="437"/>
        <v>91</v>
      </c>
      <c r="BM123" s="107">
        <f t="shared" si="437"/>
        <v>80</v>
      </c>
      <c r="BN123" s="107">
        <f t="shared" si="437"/>
        <v>10</v>
      </c>
      <c r="BO123" s="107">
        <f t="shared" si="437"/>
        <v>-74</v>
      </c>
      <c r="BP123" s="107">
        <f t="shared" si="437"/>
        <v>-3</v>
      </c>
      <c r="BQ123" s="107">
        <f t="shared" si="437"/>
        <v>87</v>
      </c>
      <c r="BR123" s="417">
        <f t="shared" si="437"/>
        <v>188</v>
      </c>
      <c r="BS123" s="107">
        <f t="shared" si="438"/>
        <v>403</v>
      </c>
      <c r="BT123" s="107">
        <f t="shared" si="438"/>
        <v>685</v>
      </c>
      <c r="BU123" s="107">
        <f t="shared" si="438"/>
        <v>792</v>
      </c>
      <c r="BV123" s="107">
        <f t="shared" si="438"/>
        <v>1098</v>
      </c>
      <c r="BW123" s="107">
        <f t="shared" si="438"/>
        <v>1170</v>
      </c>
      <c r="BX123" s="254">
        <f t="shared" si="438"/>
        <v>1332</v>
      </c>
      <c r="BY123" s="254">
        <f t="shared" si="438"/>
        <v>1719</v>
      </c>
      <c r="BZ123" s="254">
        <f t="shared" si="438"/>
        <v>2114</v>
      </c>
      <c r="CA123" s="254">
        <f t="shared" si="438"/>
        <v>2391</v>
      </c>
      <c r="CB123" s="254">
        <f t="shared" si="438"/>
        <v>2435</v>
      </c>
      <c r="CC123" s="254">
        <f t="shared" si="439"/>
        <v>2172</v>
      </c>
      <c r="CD123" s="397">
        <f t="shared" si="439"/>
        <v>2044</v>
      </c>
      <c r="CE123" s="212">
        <f t="shared" si="439"/>
        <v>1729</v>
      </c>
      <c r="CF123" s="212">
        <f t="shared" si="439"/>
        <v>1240</v>
      </c>
      <c r="CG123" s="212">
        <f t="shared" si="439"/>
        <v>811</v>
      </c>
      <c r="CH123" s="212">
        <f t="shared" si="439"/>
        <v>245</v>
      </c>
      <c r="CI123" s="212">
        <f t="shared" si="439"/>
        <v>-71</v>
      </c>
      <c r="CJ123" s="212">
        <f t="shared" si="439"/>
        <v>-333</v>
      </c>
      <c r="CK123" s="212">
        <f t="shared" si="439"/>
        <v>-698</v>
      </c>
      <c r="CL123" s="212">
        <f t="shared" si="439"/>
        <v>-1196</v>
      </c>
      <c r="CM123" s="212">
        <f t="shared" si="440"/>
        <v>-1340</v>
      </c>
      <c r="CN123" s="212">
        <f t="shared" si="440"/>
        <v>-1444</v>
      </c>
      <c r="CO123" s="212">
        <f t="shared" si="440"/>
        <v>-1406</v>
      </c>
      <c r="CP123" s="397">
        <f t="shared" si="440"/>
        <v>-1317</v>
      </c>
      <c r="CQ123" s="397">
        <f t="shared" si="440"/>
        <v>-1379</v>
      </c>
      <c r="CR123" s="397">
        <f t="shared" si="440"/>
        <v>-1234</v>
      </c>
      <c r="CS123" s="348"/>
      <c r="CT123" s="63">
        <f>IF(ISERROR(GETPIVOTDATA("VALUE",'CRS WK pvt'!$I$2,"DT_FILE",CT$8,"CD_CO",CT$6,"TRIM_CAT",TRIM(B123),"TRIM_LINE",A121))=TRUE,0,GETPIVOTDATA("VALUE",'CRS WK pvt'!$I$2,"DT_FILE",CT$8,"CD_CO",CT$6,"TRIM_CAT",TRIM(B123),"TRIM_LINE",A121))</f>
        <v>1450</v>
      </c>
    </row>
    <row r="124" spans="1:98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/>
      <c r="Q124" s="61"/>
      <c r="R124" s="63">
        <v>0</v>
      </c>
      <c r="S124" s="61">
        <v>0</v>
      </c>
      <c r="T124" s="63">
        <v>0</v>
      </c>
      <c r="U124" s="210">
        <v>0</v>
      </c>
      <c r="V124" s="210">
        <v>0</v>
      </c>
      <c r="W124" s="210">
        <v>0</v>
      </c>
      <c r="X124" s="106">
        <v>0</v>
      </c>
      <c r="Y124" s="210">
        <v>0</v>
      </c>
      <c r="Z124" s="210">
        <v>0</v>
      </c>
      <c r="AA124" s="210">
        <v>0</v>
      </c>
      <c r="AB124" s="210">
        <v>0</v>
      </c>
      <c r="AC124" s="210">
        <v>0</v>
      </c>
      <c r="AD124" s="210">
        <v>0</v>
      </c>
      <c r="AE124" s="210">
        <v>0</v>
      </c>
      <c r="AF124" s="210">
        <v>0</v>
      </c>
      <c r="AG124" s="210">
        <v>0</v>
      </c>
      <c r="AH124" s="210">
        <v>0</v>
      </c>
      <c r="AI124" s="210">
        <v>0</v>
      </c>
      <c r="AJ124" s="106">
        <v>0</v>
      </c>
      <c r="AK124" s="210">
        <v>0</v>
      </c>
      <c r="AL124" s="210">
        <v>0</v>
      </c>
      <c r="AM124" s="210">
        <v>0</v>
      </c>
      <c r="AN124" s="210">
        <v>0</v>
      </c>
      <c r="AO124" s="210">
        <v>0</v>
      </c>
      <c r="AP124" s="210">
        <v>0</v>
      </c>
      <c r="AQ124" s="63">
        <v>0</v>
      </c>
      <c r="AR124" s="210">
        <v>0</v>
      </c>
      <c r="AS124" s="210">
        <v>0</v>
      </c>
      <c r="AT124" s="210">
        <v>0</v>
      </c>
      <c r="AU124" s="210">
        <v>0</v>
      </c>
      <c r="AV124" s="106">
        <v>0</v>
      </c>
      <c r="AW124" s="210">
        <v>0</v>
      </c>
      <c r="AX124" s="210">
        <v>0</v>
      </c>
      <c r="AY124" s="210"/>
      <c r="AZ124" s="210"/>
      <c r="BA124" s="210"/>
      <c r="BB124" s="210"/>
      <c r="BC124" s="63"/>
      <c r="BD124" s="210"/>
      <c r="BE124" s="210"/>
      <c r="BF124" s="210"/>
      <c r="BG124" s="210"/>
      <c r="BH124" s="106"/>
      <c r="BI124" s="63">
        <f t="shared" si="437"/>
        <v>0</v>
      </c>
      <c r="BJ124" s="107">
        <f t="shared" si="437"/>
        <v>0</v>
      </c>
      <c r="BK124" s="107">
        <f t="shared" si="437"/>
        <v>0</v>
      </c>
      <c r="BL124" s="107">
        <f t="shared" si="437"/>
        <v>0</v>
      </c>
      <c r="BM124" s="107">
        <f t="shared" si="437"/>
        <v>0</v>
      </c>
      <c r="BN124" s="107">
        <f t="shared" si="437"/>
        <v>0</v>
      </c>
      <c r="BO124" s="107">
        <f t="shared" si="437"/>
        <v>0</v>
      </c>
      <c r="BP124" s="107">
        <f t="shared" si="437"/>
        <v>0</v>
      </c>
      <c r="BQ124" s="107">
        <f t="shared" si="437"/>
        <v>0</v>
      </c>
      <c r="BR124" s="417">
        <f t="shared" si="437"/>
        <v>0</v>
      </c>
      <c r="BS124" s="107">
        <f t="shared" si="438"/>
        <v>0</v>
      </c>
      <c r="BT124" s="107">
        <f t="shared" si="438"/>
        <v>0</v>
      </c>
      <c r="BU124" s="107">
        <f t="shared" si="438"/>
        <v>0</v>
      </c>
      <c r="BV124" s="107">
        <f t="shared" si="438"/>
        <v>0</v>
      </c>
      <c r="BW124" s="107">
        <f t="shared" si="438"/>
        <v>0</v>
      </c>
      <c r="BX124" s="254">
        <f t="shared" si="438"/>
        <v>0</v>
      </c>
      <c r="BY124" s="254">
        <f t="shared" si="438"/>
        <v>0</v>
      </c>
      <c r="BZ124" s="254">
        <f t="shared" si="438"/>
        <v>0</v>
      </c>
      <c r="CA124" s="254">
        <f t="shared" si="438"/>
        <v>0</v>
      </c>
      <c r="CB124" s="254">
        <f t="shared" si="438"/>
        <v>0</v>
      </c>
      <c r="CC124" s="254">
        <f t="shared" si="439"/>
        <v>0</v>
      </c>
      <c r="CD124" s="397">
        <f t="shared" si="439"/>
        <v>0</v>
      </c>
      <c r="CE124" s="212">
        <f t="shared" si="439"/>
        <v>0</v>
      </c>
      <c r="CF124" s="212">
        <f t="shared" si="439"/>
        <v>0</v>
      </c>
      <c r="CG124" s="212">
        <f t="shared" si="439"/>
        <v>0</v>
      </c>
      <c r="CH124" s="212">
        <f t="shared" si="439"/>
        <v>0</v>
      </c>
      <c r="CI124" s="212">
        <f t="shared" si="439"/>
        <v>0</v>
      </c>
      <c r="CJ124" s="212">
        <f t="shared" si="439"/>
        <v>0</v>
      </c>
      <c r="CK124" s="212">
        <f t="shared" si="439"/>
        <v>0</v>
      </c>
      <c r="CL124" s="212">
        <f t="shared" si="439"/>
        <v>0</v>
      </c>
      <c r="CM124" s="212">
        <f t="shared" si="440"/>
        <v>0</v>
      </c>
      <c r="CN124" s="212">
        <f t="shared" si="440"/>
        <v>0</v>
      </c>
      <c r="CO124" s="212">
        <f t="shared" si="440"/>
        <v>0</v>
      </c>
      <c r="CP124" s="397">
        <f t="shared" si="440"/>
        <v>0</v>
      </c>
      <c r="CQ124" s="397">
        <f t="shared" si="440"/>
        <v>0</v>
      </c>
      <c r="CR124" s="397">
        <f t="shared" si="440"/>
        <v>0</v>
      </c>
      <c r="CS124" s="348"/>
      <c r="CT124" s="63">
        <f>IF(ISERROR(GETPIVOTDATA("VALUE",'CRS WK pvt'!$I$2,"DT_FILE",CT$8,"CD_CO",CT$6,"TRIM_CAT",TRIM(B124),"TRIM_LINE",A121))=TRUE,0,GETPIVOTDATA("VALUE",'CRS WK pvt'!$I$2,"DT_FILE",CT$8,"CD_CO",CT$6,"TRIM_CAT",TRIM(B124),"TRIM_LINE",A121))</f>
        <v>0</v>
      </c>
    </row>
    <row r="125" spans="1:98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/>
      <c r="Q125" s="61"/>
      <c r="R125" s="63">
        <v>0</v>
      </c>
      <c r="S125" s="61">
        <v>0</v>
      </c>
      <c r="T125" s="63">
        <v>0</v>
      </c>
      <c r="U125" s="210">
        <v>0</v>
      </c>
      <c r="V125" s="210">
        <v>0</v>
      </c>
      <c r="W125" s="210">
        <v>0</v>
      </c>
      <c r="X125" s="106">
        <v>0</v>
      </c>
      <c r="Y125" s="210">
        <v>0</v>
      </c>
      <c r="Z125" s="210">
        <v>0</v>
      </c>
      <c r="AA125" s="210">
        <v>0</v>
      </c>
      <c r="AB125" s="210">
        <v>0</v>
      </c>
      <c r="AC125" s="210">
        <v>0</v>
      </c>
      <c r="AD125" s="210">
        <v>0</v>
      </c>
      <c r="AE125" s="210">
        <v>0</v>
      </c>
      <c r="AF125" s="210">
        <v>0</v>
      </c>
      <c r="AG125" s="210">
        <v>0</v>
      </c>
      <c r="AH125" s="210">
        <v>0</v>
      </c>
      <c r="AI125" s="210">
        <v>0</v>
      </c>
      <c r="AJ125" s="106">
        <v>0</v>
      </c>
      <c r="AK125" s="210">
        <v>0</v>
      </c>
      <c r="AL125" s="210">
        <v>0</v>
      </c>
      <c r="AM125" s="210">
        <v>0</v>
      </c>
      <c r="AN125" s="210">
        <v>0</v>
      </c>
      <c r="AO125" s="210">
        <v>0</v>
      </c>
      <c r="AP125" s="210">
        <v>0</v>
      </c>
      <c r="AQ125" s="63">
        <v>0</v>
      </c>
      <c r="AR125" s="210">
        <v>0</v>
      </c>
      <c r="AS125" s="210">
        <v>0</v>
      </c>
      <c r="AT125" s="210">
        <v>0</v>
      </c>
      <c r="AU125" s="210">
        <v>0</v>
      </c>
      <c r="AV125" s="106">
        <v>0</v>
      </c>
      <c r="AW125" s="210">
        <v>0</v>
      </c>
      <c r="AX125" s="210">
        <v>0</v>
      </c>
      <c r="AY125" s="210"/>
      <c r="AZ125" s="210"/>
      <c r="BA125" s="210"/>
      <c r="BB125" s="210"/>
      <c r="BC125" s="63"/>
      <c r="BD125" s="210"/>
      <c r="BE125" s="210"/>
      <c r="BF125" s="210"/>
      <c r="BG125" s="210"/>
      <c r="BH125" s="106"/>
      <c r="BI125" s="63">
        <f t="shared" si="437"/>
        <v>0</v>
      </c>
      <c r="BJ125" s="107">
        <f t="shared" si="437"/>
        <v>0</v>
      </c>
      <c r="BK125" s="107">
        <f t="shared" si="437"/>
        <v>0</v>
      </c>
      <c r="BL125" s="107">
        <f t="shared" si="437"/>
        <v>0</v>
      </c>
      <c r="BM125" s="107">
        <f t="shared" si="437"/>
        <v>0</v>
      </c>
      <c r="BN125" s="107">
        <f t="shared" si="437"/>
        <v>0</v>
      </c>
      <c r="BO125" s="107">
        <f t="shared" si="437"/>
        <v>0</v>
      </c>
      <c r="BP125" s="107">
        <f t="shared" si="437"/>
        <v>0</v>
      </c>
      <c r="BQ125" s="107">
        <f t="shared" si="437"/>
        <v>0</v>
      </c>
      <c r="BR125" s="417">
        <f t="shared" si="437"/>
        <v>0</v>
      </c>
      <c r="BS125" s="107">
        <f t="shared" si="438"/>
        <v>0</v>
      </c>
      <c r="BT125" s="107">
        <f t="shared" si="438"/>
        <v>0</v>
      </c>
      <c r="BU125" s="107">
        <f t="shared" si="438"/>
        <v>0</v>
      </c>
      <c r="BV125" s="107">
        <f t="shared" si="438"/>
        <v>0</v>
      </c>
      <c r="BW125" s="107">
        <f t="shared" si="438"/>
        <v>0</v>
      </c>
      <c r="BX125" s="254">
        <f t="shared" si="438"/>
        <v>0</v>
      </c>
      <c r="BY125" s="254">
        <f t="shared" si="438"/>
        <v>0</v>
      </c>
      <c r="BZ125" s="254">
        <f t="shared" si="438"/>
        <v>0</v>
      </c>
      <c r="CA125" s="254">
        <f t="shared" si="438"/>
        <v>0</v>
      </c>
      <c r="CB125" s="254">
        <f t="shared" si="438"/>
        <v>0</v>
      </c>
      <c r="CC125" s="254">
        <f t="shared" si="439"/>
        <v>0</v>
      </c>
      <c r="CD125" s="397">
        <f t="shared" si="439"/>
        <v>0</v>
      </c>
      <c r="CE125" s="212">
        <f t="shared" si="439"/>
        <v>0</v>
      </c>
      <c r="CF125" s="212">
        <f t="shared" si="439"/>
        <v>0</v>
      </c>
      <c r="CG125" s="212">
        <f t="shared" si="439"/>
        <v>0</v>
      </c>
      <c r="CH125" s="212">
        <f t="shared" si="439"/>
        <v>0</v>
      </c>
      <c r="CI125" s="212">
        <f t="shared" si="439"/>
        <v>0</v>
      </c>
      <c r="CJ125" s="212">
        <f t="shared" si="439"/>
        <v>0</v>
      </c>
      <c r="CK125" s="212">
        <f t="shared" si="439"/>
        <v>0</v>
      </c>
      <c r="CL125" s="212">
        <f t="shared" si="439"/>
        <v>0</v>
      </c>
      <c r="CM125" s="212">
        <f t="shared" si="440"/>
        <v>0</v>
      </c>
      <c r="CN125" s="212">
        <f t="shared" si="440"/>
        <v>0</v>
      </c>
      <c r="CO125" s="212">
        <f t="shared" si="440"/>
        <v>0</v>
      </c>
      <c r="CP125" s="397">
        <f t="shared" si="440"/>
        <v>0</v>
      </c>
      <c r="CQ125" s="397">
        <f t="shared" si="440"/>
        <v>0</v>
      </c>
      <c r="CR125" s="397">
        <f t="shared" si="440"/>
        <v>0</v>
      </c>
      <c r="CS125" s="348"/>
      <c r="CT125" s="63">
        <f>IF(ISERROR(GETPIVOTDATA("VALUE",'CRS WK pvt'!$I$2,"DT_FILE",CT$8,"CD_CO",CT$6,"TRIM_CAT",TRIM(B125),"TRIM_LINE",A121))=TRUE,0,GETPIVOTDATA("VALUE",'CRS WK pvt'!$I$2,"DT_FILE",CT$8,"CD_CO",CT$6,"TRIM_CAT",TRIM(B125),"TRIM_LINE",A121))</f>
        <v>0</v>
      </c>
    </row>
    <row r="126" spans="1:98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/>
      <c r="Q126" s="61"/>
      <c r="R126" s="63">
        <v>0</v>
      </c>
      <c r="S126" s="61">
        <v>0</v>
      </c>
      <c r="T126" s="63">
        <v>0</v>
      </c>
      <c r="U126" s="210">
        <v>0</v>
      </c>
      <c r="V126" s="210">
        <v>0</v>
      </c>
      <c r="W126" s="210">
        <v>0</v>
      </c>
      <c r="X126" s="106">
        <v>0</v>
      </c>
      <c r="Y126" s="210">
        <v>0</v>
      </c>
      <c r="Z126" s="210">
        <v>0</v>
      </c>
      <c r="AA126" s="210">
        <v>0</v>
      </c>
      <c r="AB126" s="210">
        <v>0</v>
      </c>
      <c r="AC126" s="210">
        <v>0</v>
      </c>
      <c r="AD126" s="210">
        <v>0</v>
      </c>
      <c r="AE126" s="210">
        <v>0</v>
      </c>
      <c r="AF126" s="210">
        <v>0</v>
      </c>
      <c r="AG126" s="210">
        <v>0</v>
      </c>
      <c r="AH126" s="210">
        <v>0</v>
      </c>
      <c r="AI126" s="210">
        <v>0</v>
      </c>
      <c r="AJ126" s="106">
        <v>0</v>
      </c>
      <c r="AK126" s="210">
        <v>0</v>
      </c>
      <c r="AL126" s="210">
        <v>0</v>
      </c>
      <c r="AM126" s="210">
        <v>0</v>
      </c>
      <c r="AN126" s="210">
        <v>0</v>
      </c>
      <c r="AO126" s="210">
        <v>0</v>
      </c>
      <c r="AP126" s="210">
        <v>0</v>
      </c>
      <c r="AQ126" s="63">
        <v>0</v>
      </c>
      <c r="AR126" s="210">
        <v>0</v>
      </c>
      <c r="AS126" s="210">
        <v>0</v>
      </c>
      <c r="AT126" s="210">
        <v>0</v>
      </c>
      <c r="AU126" s="210">
        <v>0</v>
      </c>
      <c r="AV126" s="106">
        <v>0</v>
      </c>
      <c r="AW126" s="210">
        <v>0</v>
      </c>
      <c r="AX126" s="210">
        <v>0</v>
      </c>
      <c r="AY126" s="210"/>
      <c r="AZ126" s="210"/>
      <c r="BA126" s="210"/>
      <c r="BB126" s="210"/>
      <c r="BC126" s="63"/>
      <c r="BD126" s="210"/>
      <c r="BE126" s="210"/>
      <c r="BF126" s="210"/>
      <c r="BG126" s="210"/>
      <c r="BH126" s="106"/>
      <c r="BI126" s="63">
        <f t="shared" si="437"/>
        <v>0</v>
      </c>
      <c r="BJ126" s="107">
        <f t="shared" si="437"/>
        <v>0</v>
      </c>
      <c r="BK126" s="107">
        <f t="shared" si="437"/>
        <v>0</v>
      </c>
      <c r="BL126" s="107">
        <f t="shared" si="437"/>
        <v>0</v>
      </c>
      <c r="BM126" s="107">
        <f t="shared" si="437"/>
        <v>0</v>
      </c>
      <c r="BN126" s="107">
        <f t="shared" si="437"/>
        <v>0</v>
      </c>
      <c r="BO126" s="107">
        <f t="shared" si="437"/>
        <v>0</v>
      </c>
      <c r="BP126" s="107">
        <f t="shared" si="437"/>
        <v>0</v>
      </c>
      <c r="BQ126" s="107">
        <f t="shared" si="437"/>
        <v>0</v>
      </c>
      <c r="BR126" s="417">
        <f t="shared" si="437"/>
        <v>0</v>
      </c>
      <c r="BS126" s="107">
        <f t="shared" si="438"/>
        <v>0</v>
      </c>
      <c r="BT126" s="107">
        <f t="shared" si="438"/>
        <v>0</v>
      </c>
      <c r="BU126" s="107">
        <f t="shared" si="438"/>
        <v>0</v>
      </c>
      <c r="BV126" s="107">
        <f t="shared" si="438"/>
        <v>0</v>
      </c>
      <c r="BW126" s="107">
        <f t="shared" si="438"/>
        <v>0</v>
      </c>
      <c r="BX126" s="254">
        <f t="shared" si="438"/>
        <v>0</v>
      </c>
      <c r="BY126" s="254">
        <f t="shared" si="438"/>
        <v>0</v>
      </c>
      <c r="BZ126" s="254">
        <f t="shared" si="438"/>
        <v>0</v>
      </c>
      <c r="CA126" s="254">
        <f t="shared" si="438"/>
        <v>0</v>
      </c>
      <c r="CB126" s="254">
        <f t="shared" si="438"/>
        <v>0</v>
      </c>
      <c r="CC126" s="254">
        <f t="shared" si="439"/>
        <v>0</v>
      </c>
      <c r="CD126" s="397">
        <f t="shared" si="439"/>
        <v>0</v>
      </c>
      <c r="CE126" s="212">
        <f t="shared" si="439"/>
        <v>0</v>
      </c>
      <c r="CF126" s="212">
        <f t="shared" si="439"/>
        <v>0</v>
      </c>
      <c r="CG126" s="212">
        <f t="shared" si="439"/>
        <v>0</v>
      </c>
      <c r="CH126" s="212">
        <f t="shared" si="439"/>
        <v>0</v>
      </c>
      <c r="CI126" s="212">
        <f t="shared" si="439"/>
        <v>0</v>
      </c>
      <c r="CJ126" s="212">
        <f t="shared" si="439"/>
        <v>0</v>
      </c>
      <c r="CK126" s="212">
        <f t="shared" si="439"/>
        <v>0</v>
      </c>
      <c r="CL126" s="212">
        <f t="shared" si="439"/>
        <v>0</v>
      </c>
      <c r="CM126" s="212">
        <f t="shared" si="440"/>
        <v>0</v>
      </c>
      <c r="CN126" s="212">
        <f t="shared" si="440"/>
        <v>0</v>
      </c>
      <c r="CO126" s="212">
        <f t="shared" si="440"/>
        <v>0</v>
      </c>
      <c r="CP126" s="397">
        <f t="shared" si="440"/>
        <v>0</v>
      </c>
      <c r="CQ126" s="397">
        <f t="shared" si="440"/>
        <v>0</v>
      </c>
      <c r="CR126" s="397">
        <f t="shared" si="440"/>
        <v>0</v>
      </c>
      <c r="CS126" s="348"/>
      <c r="CT126" s="63">
        <f>IF(ISERROR(GETPIVOTDATA("VALUE",'CRS WK pvt'!$I$2,"DT_FILE",CT$8,"CD_CO",CT$6,"TRIM_CAT",TRIM(B126),"TRIM_LINE",A121))=TRUE,0,GETPIVOTDATA("VALUE",'CRS WK pvt'!$I$2,"DT_FILE",CT$8,"CD_CO",CT$6,"TRIM_CAT",TRIM(B126),"TRIM_LINE",A121))</f>
        <v>0</v>
      </c>
    </row>
    <row r="127" spans="1:98" s="72" customFormat="1" x14ac:dyDescent="0.3">
      <c r="A127" s="147"/>
      <c r="B127" s="59" t="s">
        <v>42</v>
      </c>
      <c r="C127" s="121">
        <f t="shared" ref="C127:V127" si="441">SUM(C122:C126)</f>
        <v>641</v>
      </c>
      <c r="D127" s="122">
        <f t="shared" si="441"/>
        <v>672</v>
      </c>
      <c r="E127" s="122">
        <f t="shared" si="441"/>
        <v>819</v>
      </c>
      <c r="F127" s="123">
        <f t="shared" si="441"/>
        <v>867</v>
      </c>
      <c r="G127" s="122">
        <f t="shared" si="441"/>
        <v>889</v>
      </c>
      <c r="H127" s="123">
        <f t="shared" si="441"/>
        <v>933</v>
      </c>
      <c r="I127" s="122">
        <f t="shared" si="441"/>
        <v>945</v>
      </c>
      <c r="J127" s="123">
        <f t="shared" si="441"/>
        <v>964</v>
      </c>
      <c r="K127" s="122">
        <f t="shared" si="441"/>
        <v>978</v>
      </c>
      <c r="L127" s="124">
        <f t="shared" si="441"/>
        <v>917</v>
      </c>
      <c r="M127" s="123">
        <f t="shared" si="441"/>
        <v>849</v>
      </c>
      <c r="N127" s="123">
        <f t="shared" si="441"/>
        <v>807</v>
      </c>
      <c r="O127" s="123">
        <f t="shared" si="441"/>
        <v>836</v>
      </c>
      <c r="P127" s="123">
        <f t="shared" si="441"/>
        <v>819</v>
      </c>
      <c r="Q127" s="123">
        <f t="shared" si="441"/>
        <v>867</v>
      </c>
      <c r="R127" s="123">
        <f t="shared" si="441"/>
        <v>892</v>
      </c>
      <c r="S127" s="123">
        <f t="shared" si="441"/>
        <v>902</v>
      </c>
      <c r="T127" s="123">
        <f t="shared" si="441"/>
        <v>871</v>
      </c>
      <c r="U127" s="123">
        <f t="shared" si="441"/>
        <v>803</v>
      </c>
      <c r="V127" s="123">
        <f t="shared" si="441"/>
        <v>897</v>
      </c>
      <c r="W127" s="211">
        <f>SUM(W122+W123+W124+W125+W126)</f>
        <v>1019</v>
      </c>
      <c r="X127" s="124">
        <f>SUM(X122+X123+X124+X125+X126)</f>
        <v>1059</v>
      </c>
      <c r="Y127" s="211">
        <v>1213</v>
      </c>
      <c r="Z127" s="211">
        <v>1457</v>
      </c>
      <c r="AA127" s="211">
        <v>1600</v>
      </c>
      <c r="AB127" s="211">
        <v>1901</v>
      </c>
      <c r="AC127" s="211">
        <v>2018</v>
      </c>
      <c r="AD127" s="211">
        <v>2211</v>
      </c>
      <c r="AE127" s="211">
        <v>2620</v>
      </c>
      <c r="AF127" s="211">
        <v>2996</v>
      </c>
      <c r="AG127" s="211">
        <v>3213</v>
      </c>
      <c r="AH127" s="211">
        <v>3363</v>
      </c>
      <c r="AI127" s="211">
        <v>3213</v>
      </c>
      <c r="AJ127" s="124">
        <v>3125</v>
      </c>
      <c r="AK127" s="211">
        <v>2968</v>
      </c>
      <c r="AL127" s="211">
        <v>2719</v>
      </c>
      <c r="AM127" s="211">
        <v>2431</v>
      </c>
      <c r="AN127" s="211">
        <v>2170</v>
      </c>
      <c r="AO127" s="211">
        <v>1967</v>
      </c>
      <c r="AP127" s="211">
        <v>1897</v>
      </c>
      <c r="AQ127" s="84">
        <v>1923</v>
      </c>
      <c r="AR127" s="211">
        <v>1789</v>
      </c>
      <c r="AS127" s="211">
        <v>1858</v>
      </c>
      <c r="AT127" s="211">
        <v>1895</v>
      </c>
      <c r="AU127" s="211">
        <v>1795</v>
      </c>
      <c r="AV127" s="124">
        <v>1789</v>
      </c>
      <c r="AW127" s="211">
        <v>1564</v>
      </c>
      <c r="AX127" s="211">
        <v>1465</v>
      </c>
      <c r="AY127" s="211"/>
      <c r="AZ127" s="211"/>
      <c r="BA127" s="211"/>
      <c r="BB127" s="211"/>
      <c r="BC127" s="84"/>
      <c r="BD127" s="211"/>
      <c r="BE127" s="211"/>
      <c r="BF127" s="211"/>
      <c r="BG127" s="211"/>
      <c r="BH127" s="124"/>
      <c r="BI127" s="123">
        <f t="shared" ref="BI127:BM127" si="442">SUM(BI122:BI126)</f>
        <v>195</v>
      </c>
      <c r="BJ127" s="125">
        <f t="shared" si="442"/>
        <v>147</v>
      </c>
      <c r="BK127" s="125">
        <f t="shared" si="442"/>
        <v>48</v>
      </c>
      <c r="BL127" s="125">
        <f t="shared" si="442"/>
        <v>25</v>
      </c>
      <c r="BM127" s="125">
        <f t="shared" si="442"/>
        <v>13</v>
      </c>
      <c r="BN127" s="125">
        <f t="shared" ref="BN127:BV127" si="443">SUM(BN122:BN126)</f>
        <v>-62</v>
      </c>
      <c r="BO127" s="125">
        <f t="shared" si="443"/>
        <v>-142</v>
      </c>
      <c r="BP127" s="125">
        <f t="shared" si="443"/>
        <v>-67</v>
      </c>
      <c r="BQ127" s="125">
        <f t="shared" si="443"/>
        <v>41</v>
      </c>
      <c r="BR127" s="418">
        <f t="shared" si="443"/>
        <v>142</v>
      </c>
      <c r="BS127" s="125">
        <f t="shared" si="443"/>
        <v>364</v>
      </c>
      <c r="BT127" s="125">
        <f t="shared" si="443"/>
        <v>650</v>
      </c>
      <c r="BU127" s="125">
        <f t="shared" si="443"/>
        <v>764</v>
      </c>
      <c r="BV127" s="125">
        <f t="shared" si="443"/>
        <v>1082</v>
      </c>
      <c r="BW127" s="125">
        <f t="shared" ref="BW127:BX127" si="444">SUM(BW122:BW126)</f>
        <v>1151</v>
      </c>
      <c r="BX127" s="255">
        <f t="shared" si="444"/>
        <v>1319</v>
      </c>
      <c r="BY127" s="255">
        <f t="shared" ref="BY127:BZ127" si="445">SUM(BY122:BY126)</f>
        <v>1718</v>
      </c>
      <c r="BZ127" s="255">
        <f t="shared" si="445"/>
        <v>2125</v>
      </c>
      <c r="CA127" s="255">
        <f t="shared" ref="CA127:CB127" si="446">SUM(CA122:CA126)</f>
        <v>2410</v>
      </c>
      <c r="CB127" s="255">
        <f t="shared" si="446"/>
        <v>2466</v>
      </c>
      <c r="CC127" s="255">
        <f t="shared" ref="CC127:CE127" si="447">SUM(CC122:CC126)</f>
        <v>2194</v>
      </c>
      <c r="CD127" s="398">
        <f t="shared" si="447"/>
        <v>2066</v>
      </c>
      <c r="CE127" s="213">
        <f t="shared" si="447"/>
        <v>1755</v>
      </c>
      <c r="CF127" s="213">
        <f t="shared" ref="CF127" si="448">SUM(CF122:CF126)</f>
        <v>1262</v>
      </c>
      <c r="CG127" s="213">
        <f t="shared" ref="CG127" si="449">SUM(CG122:CG126)</f>
        <v>831</v>
      </c>
      <c r="CH127" s="213">
        <f t="shared" ref="CH127" si="450">SUM(CH122:CH126)</f>
        <v>269</v>
      </c>
      <c r="CI127" s="213">
        <f t="shared" ref="CI127" si="451">SUM(CI122:CI126)</f>
        <v>-51</v>
      </c>
      <c r="CJ127" s="213">
        <f t="shared" ref="CJ127" si="452">SUM(CJ122:CJ126)</f>
        <v>-314</v>
      </c>
      <c r="CK127" s="213">
        <f t="shared" ref="CK127" si="453">SUM(CK122:CK126)</f>
        <v>-697</v>
      </c>
      <c r="CL127" s="213">
        <f t="shared" ref="CL127" si="454">SUM(CL122:CL126)</f>
        <v>-1207</v>
      </c>
      <c r="CM127" s="213">
        <f t="shared" ref="CM127" si="455">SUM(CM122:CM126)</f>
        <v>-1355</v>
      </c>
      <c r="CN127" s="213">
        <f t="shared" ref="CN127" si="456">SUM(CN122:CN126)</f>
        <v>-1468</v>
      </c>
      <c r="CO127" s="213">
        <f t="shared" ref="CO127" si="457">SUM(CO122:CO126)</f>
        <v>-1418</v>
      </c>
      <c r="CP127" s="398">
        <f t="shared" ref="CP127" si="458">SUM(CP122:CP126)</f>
        <v>-1336</v>
      </c>
      <c r="CQ127" s="398">
        <f t="shared" ref="CQ127:CR127" si="459">SUM(CQ122:CQ126)</f>
        <v>-1404</v>
      </c>
      <c r="CR127" s="398">
        <f t="shared" si="459"/>
        <v>-1254</v>
      </c>
      <c r="CS127" s="349"/>
      <c r="CT127" s="84">
        <f>SUM(CT122:CT126)</f>
        <v>1465</v>
      </c>
    </row>
    <row r="128" spans="1:98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202"/>
      <c r="V128" s="202"/>
      <c r="W128" s="202"/>
      <c r="X128" s="88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88"/>
      <c r="AK128" s="295"/>
      <c r="AL128" s="295"/>
      <c r="AM128" s="295"/>
      <c r="AN128" s="295"/>
      <c r="AO128" s="295"/>
      <c r="AP128" s="295"/>
      <c r="AQ128" s="89"/>
      <c r="AR128" s="295"/>
      <c r="AS128" s="295"/>
      <c r="AT128" s="295"/>
      <c r="AU128" s="295"/>
      <c r="AV128" s="312"/>
      <c r="AW128" s="295"/>
      <c r="AX128" s="295"/>
      <c r="AY128" s="295"/>
      <c r="AZ128" s="295"/>
      <c r="BA128" s="295"/>
      <c r="BB128" s="295"/>
      <c r="BC128" s="89"/>
      <c r="BD128" s="295"/>
      <c r="BE128" s="295"/>
      <c r="BF128" s="295"/>
      <c r="BG128" s="295"/>
      <c r="BH128" s="312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8"/>
      <c r="BS128" s="431"/>
      <c r="BT128" s="90"/>
      <c r="BU128" s="90"/>
      <c r="BV128" s="90"/>
      <c r="BW128" s="90"/>
      <c r="BX128" s="245"/>
      <c r="BY128" s="245"/>
      <c r="BZ128" s="245"/>
      <c r="CA128" s="245"/>
      <c r="CB128" s="245"/>
      <c r="CC128" s="245"/>
      <c r="CD128" s="388"/>
      <c r="CE128" s="357"/>
      <c r="CF128" s="271"/>
      <c r="CG128" s="271"/>
      <c r="CH128" s="271"/>
      <c r="CI128" s="271"/>
      <c r="CJ128" s="271"/>
      <c r="CK128" s="271"/>
      <c r="CL128" s="271"/>
      <c r="CM128" s="271"/>
      <c r="CN128" s="271"/>
      <c r="CO128" s="271"/>
      <c r="CP128" s="388"/>
      <c r="CQ128" s="388"/>
      <c r="CR128" s="388"/>
      <c r="CS128" s="348"/>
      <c r="CT128" s="89"/>
    </row>
    <row r="129" spans="1:98" s="58" customFormat="1" x14ac:dyDescent="0.3">
      <c r="A129" s="146"/>
      <c r="B129" s="59" t="s">
        <v>37</v>
      </c>
      <c r="C129" s="111">
        <v>165</v>
      </c>
      <c r="D129" s="65">
        <v>173</v>
      </c>
      <c r="E129" s="65">
        <v>502</v>
      </c>
      <c r="F129" s="65">
        <v>468</v>
      </c>
      <c r="G129" s="65">
        <v>487</v>
      </c>
      <c r="H129" s="108">
        <v>575</v>
      </c>
      <c r="I129" s="65">
        <v>690</v>
      </c>
      <c r="J129" s="108">
        <v>806</v>
      </c>
      <c r="K129" s="65">
        <v>118</v>
      </c>
      <c r="L129" s="109">
        <v>19</v>
      </c>
      <c r="M129" s="108">
        <v>179</v>
      </c>
      <c r="N129" s="108">
        <v>186</v>
      </c>
      <c r="O129" s="108">
        <v>118</v>
      </c>
      <c r="P129" s="108"/>
      <c r="Q129" s="108"/>
      <c r="R129" s="108"/>
      <c r="S129" s="65"/>
      <c r="T129" s="108"/>
      <c r="U129" s="212"/>
      <c r="V129" s="212"/>
      <c r="W129" s="212"/>
      <c r="X129" s="109"/>
      <c r="Y129" s="212"/>
      <c r="Z129" s="212"/>
      <c r="AA129" s="212"/>
      <c r="AB129" s="212"/>
      <c r="AC129" s="212"/>
      <c r="AD129" s="212"/>
      <c r="AE129" s="212">
        <v>488</v>
      </c>
      <c r="AF129" s="212">
        <v>652</v>
      </c>
      <c r="AG129" s="212">
        <v>649</v>
      </c>
      <c r="AH129" s="212">
        <v>478</v>
      </c>
      <c r="AI129" s="212">
        <v>246</v>
      </c>
      <c r="AJ129" s="109">
        <v>10</v>
      </c>
      <c r="AK129" s="212">
        <v>0</v>
      </c>
      <c r="AL129" s="212">
        <v>1</v>
      </c>
      <c r="AM129" s="212">
        <v>9</v>
      </c>
      <c r="AN129" s="212">
        <v>115</v>
      </c>
      <c r="AO129" s="212">
        <v>856</v>
      </c>
      <c r="AP129" s="212">
        <v>793</v>
      </c>
      <c r="AQ129" s="63">
        <v>701</v>
      </c>
      <c r="AR129" s="212">
        <v>605</v>
      </c>
      <c r="AS129" s="212">
        <v>579</v>
      </c>
      <c r="AT129" s="212">
        <v>531</v>
      </c>
      <c r="AU129" s="212">
        <v>14</v>
      </c>
      <c r="AV129" s="109">
        <v>31</v>
      </c>
      <c r="AW129" s="212">
        <v>8</v>
      </c>
      <c r="AX129" s="212">
        <v>20</v>
      </c>
      <c r="AY129" s="212"/>
      <c r="AZ129" s="212"/>
      <c r="BA129" s="212"/>
      <c r="BB129" s="212"/>
      <c r="BC129" s="63"/>
      <c r="BD129" s="212"/>
      <c r="BE129" s="212"/>
      <c r="BF129" s="212"/>
      <c r="BG129" s="212"/>
      <c r="BH129" s="109"/>
      <c r="BI129" s="111">
        <f t="shared" ref="BI129:BR133" si="460">O129-C129</f>
        <v>-47</v>
      </c>
      <c r="BJ129" s="108">
        <f t="shared" si="460"/>
        <v>-173</v>
      </c>
      <c r="BK129" s="108">
        <f t="shared" si="460"/>
        <v>-502</v>
      </c>
      <c r="BL129" s="108">
        <f t="shared" si="460"/>
        <v>-468</v>
      </c>
      <c r="BM129" s="108">
        <f t="shared" si="460"/>
        <v>-487</v>
      </c>
      <c r="BN129" s="108">
        <f t="shared" si="460"/>
        <v>-575</v>
      </c>
      <c r="BO129" s="108">
        <f t="shared" si="460"/>
        <v>-690</v>
      </c>
      <c r="BP129" s="108">
        <f t="shared" si="460"/>
        <v>-806</v>
      </c>
      <c r="BQ129" s="108">
        <f t="shared" si="460"/>
        <v>-118</v>
      </c>
      <c r="BR129" s="397">
        <f t="shared" si="460"/>
        <v>-19</v>
      </c>
      <c r="BS129" s="108">
        <f t="shared" ref="BS129:CB133" si="461">Y129-M129</f>
        <v>-179</v>
      </c>
      <c r="BT129" s="108">
        <f t="shared" si="461"/>
        <v>-186</v>
      </c>
      <c r="BU129" s="108">
        <f t="shared" si="461"/>
        <v>-118</v>
      </c>
      <c r="BV129" s="108">
        <f t="shared" si="461"/>
        <v>0</v>
      </c>
      <c r="BW129" s="108">
        <f t="shared" si="461"/>
        <v>0</v>
      </c>
      <c r="BX129" s="212">
        <f t="shared" si="461"/>
        <v>0</v>
      </c>
      <c r="BY129" s="212">
        <f t="shared" si="461"/>
        <v>488</v>
      </c>
      <c r="BZ129" s="212">
        <f t="shared" si="461"/>
        <v>652</v>
      </c>
      <c r="CA129" s="212">
        <f t="shared" si="461"/>
        <v>649</v>
      </c>
      <c r="CB129" s="212">
        <f t="shared" si="461"/>
        <v>478</v>
      </c>
      <c r="CC129" s="212">
        <f t="shared" ref="CC129:CL133" si="462">AI129-W129</f>
        <v>246</v>
      </c>
      <c r="CD129" s="397">
        <f t="shared" si="462"/>
        <v>10</v>
      </c>
      <c r="CE129" s="212">
        <f t="shared" si="462"/>
        <v>0</v>
      </c>
      <c r="CF129" s="212">
        <f t="shared" si="462"/>
        <v>1</v>
      </c>
      <c r="CG129" s="212">
        <f t="shared" si="462"/>
        <v>9</v>
      </c>
      <c r="CH129" s="212">
        <f t="shared" si="462"/>
        <v>115</v>
      </c>
      <c r="CI129" s="212">
        <f t="shared" si="462"/>
        <v>856</v>
      </c>
      <c r="CJ129" s="212">
        <f t="shared" si="462"/>
        <v>793</v>
      </c>
      <c r="CK129" s="212">
        <f t="shared" si="462"/>
        <v>213</v>
      </c>
      <c r="CL129" s="212">
        <f t="shared" si="462"/>
        <v>-47</v>
      </c>
      <c r="CM129" s="212">
        <f t="shared" ref="CM129:CR133" si="463">AS129-AG129</f>
        <v>-70</v>
      </c>
      <c r="CN129" s="212">
        <f t="shared" si="463"/>
        <v>53</v>
      </c>
      <c r="CO129" s="212">
        <f t="shared" si="463"/>
        <v>-232</v>
      </c>
      <c r="CP129" s="397">
        <f t="shared" si="463"/>
        <v>21</v>
      </c>
      <c r="CQ129" s="397">
        <f t="shared" si="463"/>
        <v>8</v>
      </c>
      <c r="CR129" s="397">
        <f t="shared" si="463"/>
        <v>19</v>
      </c>
      <c r="CS129" s="348"/>
      <c r="CT129" s="63">
        <f>IF(ISERROR(GETPIVOTDATA("VALUE",'CRS WK pvt'!$I$2,"DT_FILE",CT$8,"CD_CO",CT$6,"TRIM_CAT",TRIM(B129),"TRIM_LINE",A128))=TRUE,0,GETPIVOTDATA("VALUE",'CRS WK pvt'!$I$2,"DT_FILE",CT$8,"CD_CO",CT$6,"TRIM_CAT",TRIM(B129),"TRIM_LINE",A128))</f>
        <v>20</v>
      </c>
    </row>
    <row r="130" spans="1:98" s="58" customFormat="1" x14ac:dyDescent="0.3">
      <c r="A130" s="146"/>
      <c r="B130" s="59" t="s">
        <v>38</v>
      </c>
      <c r="C130" s="111"/>
      <c r="D130" s="65">
        <v>45</v>
      </c>
      <c r="E130" s="65">
        <v>182</v>
      </c>
      <c r="F130" s="65">
        <v>164</v>
      </c>
      <c r="G130" s="65">
        <v>216</v>
      </c>
      <c r="H130" s="108">
        <v>260</v>
      </c>
      <c r="I130" s="65">
        <v>292</v>
      </c>
      <c r="J130" s="108">
        <v>307</v>
      </c>
      <c r="K130" s="65">
        <v>13</v>
      </c>
      <c r="L130" s="109"/>
      <c r="M130" s="108"/>
      <c r="N130" s="108"/>
      <c r="O130" s="108">
        <v>1</v>
      </c>
      <c r="P130" s="108"/>
      <c r="Q130" s="108"/>
      <c r="R130" s="108"/>
      <c r="S130" s="65"/>
      <c r="T130" s="108"/>
      <c r="U130" s="212"/>
      <c r="V130" s="212"/>
      <c r="W130" s="212"/>
      <c r="X130" s="109"/>
      <c r="Y130" s="212"/>
      <c r="Z130" s="212"/>
      <c r="AA130" s="212"/>
      <c r="AB130" s="212"/>
      <c r="AC130" s="212"/>
      <c r="AD130" s="212"/>
      <c r="AE130" s="212"/>
      <c r="AF130" s="212">
        <v>312</v>
      </c>
      <c r="AG130" s="212">
        <v>402</v>
      </c>
      <c r="AH130" s="212">
        <v>239</v>
      </c>
      <c r="AI130" s="212">
        <v>93</v>
      </c>
      <c r="AJ130" s="109">
        <v>0</v>
      </c>
      <c r="AK130" s="212">
        <v>0</v>
      </c>
      <c r="AL130" s="212">
        <v>0</v>
      </c>
      <c r="AM130" s="212">
        <v>0</v>
      </c>
      <c r="AN130" s="212">
        <v>21</v>
      </c>
      <c r="AO130" s="212">
        <v>360</v>
      </c>
      <c r="AP130" s="212">
        <v>290</v>
      </c>
      <c r="AQ130" s="63">
        <v>257</v>
      </c>
      <c r="AR130" s="212">
        <v>246</v>
      </c>
      <c r="AS130" s="212">
        <v>295</v>
      </c>
      <c r="AT130" s="212">
        <v>340</v>
      </c>
      <c r="AU130" s="212">
        <v>0</v>
      </c>
      <c r="AV130" s="109">
        <v>0</v>
      </c>
      <c r="AW130" s="212">
        <v>0</v>
      </c>
      <c r="AX130" s="212">
        <v>0</v>
      </c>
      <c r="AY130" s="212"/>
      <c r="AZ130" s="212"/>
      <c r="BA130" s="212"/>
      <c r="BB130" s="212"/>
      <c r="BC130" s="63"/>
      <c r="BD130" s="212"/>
      <c r="BE130" s="212"/>
      <c r="BF130" s="212"/>
      <c r="BG130" s="212"/>
      <c r="BH130" s="109"/>
      <c r="BI130" s="111">
        <f t="shared" si="460"/>
        <v>1</v>
      </c>
      <c r="BJ130" s="108">
        <f t="shared" si="460"/>
        <v>-45</v>
      </c>
      <c r="BK130" s="108">
        <f t="shared" si="460"/>
        <v>-182</v>
      </c>
      <c r="BL130" s="108">
        <f t="shared" si="460"/>
        <v>-164</v>
      </c>
      <c r="BM130" s="108">
        <f t="shared" si="460"/>
        <v>-216</v>
      </c>
      <c r="BN130" s="108">
        <f t="shared" si="460"/>
        <v>-260</v>
      </c>
      <c r="BO130" s="108">
        <f t="shared" si="460"/>
        <v>-292</v>
      </c>
      <c r="BP130" s="108">
        <f t="shared" si="460"/>
        <v>-307</v>
      </c>
      <c r="BQ130" s="108">
        <f t="shared" si="460"/>
        <v>-13</v>
      </c>
      <c r="BR130" s="397">
        <f t="shared" si="460"/>
        <v>0</v>
      </c>
      <c r="BS130" s="108">
        <f t="shared" si="461"/>
        <v>0</v>
      </c>
      <c r="BT130" s="108">
        <f t="shared" si="461"/>
        <v>0</v>
      </c>
      <c r="BU130" s="108">
        <f t="shared" si="461"/>
        <v>-1</v>
      </c>
      <c r="BV130" s="108">
        <f t="shared" si="461"/>
        <v>0</v>
      </c>
      <c r="BW130" s="108">
        <f t="shared" si="461"/>
        <v>0</v>
      </c>
      <c r="BX130" s="212">
        <f t="shared" si="461"/>
        <v>0</v>
      </c>
      <c r="BY130" s="212">
        <f t="shared" si="461"/>
        <v>0</v>
      </c>
      <c r="BZ130" s="212">
        <f t="shared" si="461"/>
        <v>312</v>
      </c>
      <c r="CA130" s="212">
        <f t="shared" si="461"/>
        <v>402</v>
      </c>
      <c r="CB130" s="212">
        <f t="shared" si="461"/>
        <v>239</v>
      </c>
      <c r="CC130" s="212">
        <f t="shared" si="462"/>
        <v>93</v>
      </c>
      <c r="CD130" s="397">
        <f t="shared" si="462"/>
        <v>0</v>
      </c>
      <c r="CE130" s="212">
        <f t="shared" si="462"/>
        <v>0</v>
      </c>
      <c r="CF130" s="212">
        <f t="shared" si="462"/>
        <v>0</v>
      </c>
      <c r="CG130" s="212">
        <f t="shared" si="462"/>
        <v>0</v>
      </c>
      <c r="CH130" s="212">
        <f t="shared" si="462"/>
        <v>21</v>
      </c>
      <c r="CI130" s="212">
        <f t="shared" si="462"/>
        <v>360</v>
      </c>
      <c r="CJ130" s="212">
        <f t="shared" si="462"/>
        <v>290</v>
      </c>
      <c r="CK130" s="212">
        <f t="shared" si="462"/>
        <v>257</v>
      </c>
      <c r="CL130" s="212">
        <f t="shared" si="462"/>
        <v>-66</v>
      </c>
      <c r="CM130" s="212">
        <f t="shared" si="463"/>
        <v>-107</v>
      </c>
      <c r="CN130" s="212">
        <f t="shared" si="463"/>
        <v>101</v>
      </c>
      <c r="CO130" s="212">
        <f t="shared" si="463"/>
        <v>-93</v>
      </c>
      <c r="CP130" s="397">
        <f t="shared" si="463"/>
        <v>0</v>
      </c>
      <c r="CQ130" s="397">
        <f t="shared" si="463"/>
        <v>0</v>
      </c>
      <c r="CR130" s="397">
        <f t="shared" si="463"/>
        <v>0</v>
      </c>
      <c r="CS130" s="348"/>
      <c r="CT130" s="63">
        <f>IF(ISERROR(GETPIVOTDATA("VALUE",'CRS WK pvt'!$I$2,"DT_FILE",CT$8,"CD_CO",CT$6,"TRIM_CAT",TRIM(B130),"TRIM_LINE",A128))=TRUE,0,GETPIVOTDATA("VALUE",'CRS WK pvt'!$I$2,"DT_FILE",CT$8,"CD_CO",CT$6,"TRIM_CAT",TRIM(B130),"TRIM_LINE",A128))</f>
        <v>0</v>
      </c>
    </row>
    <row r="131" spans="1:98" s="58" customFormat="1" x14ac:dyDescent="0.3">
      <c r="A131" s="146"/>
      <c r="B131" s="59" t="s">
        <v>39</v>
      </c>
      <c r="C131" s="111">
        <v>94</v>
      </c>
      <c r="D131" s="65">
        <v>94</v>
      </c>
      <c r="E131" s="65">
        <v>82</v>
      </c>
      <c r="F131" s="65">
        <v>68</v>
      </c>
      <c r="G131" s="65">
        <v>90</v>
      </c>
      <c r="H131" s="108">
        <v>63</v>
      </c>
      <c r="I131" s="65">
        <v>59</v>
      </c>
      <c r="J131" s="108">
        <v>44</v>
      </c>
      <c r="K131" s="65">
        <v>44</v>
      </c>
      <c r="L131" s="109">
        <v>4</v>
      </c>
      <c r="M131" s="108">
        <v>42</v>
      </c>
      <c r="N131" s="108">
        <v>44</v>
      </c>
      <c r="O131" s="108">
        <v>22</v>
      </c>
      <c r="P131" s="108"/>
      <c r="Q131" s="108"/>
      <c r="R131" s="108"/>
      <c r="S131" s="65"/>
      <c r="T131" s="108"/>
      <c r="U131" s="212"/>
      <c r="V131" s="212"/>
      <c r="W131" s="212">
        <v>4</v>
      </c>
      <c r="X131" s="109">
        <v>17</v>
      </c>
      <c r="Y131" s="212">
        <v>9</v>
      </c>
      <c r="Z131" s="212">
        <v>4</v>
      </c>
      <c r="AA131" s="212">
        <v>19</v>
      </c>
      <c r="AB131" s="212">
        <v>30</v>
      </c>
      <c r="AC131" s="212">
        <v>24</v>
      </c>
      <c r="AD131" s="212">
        <v>27</v>
      </c>
      <c r="AE131" s="212">
        <v>16</v>
      </c>
      <c r="AF131" s="212">
        <v>13</v>
      </c>
      <c r="AG131" s="212">
        <v>36</v>
      </c>
      <c r="AH131" s="212">
        <v>55</v>
      </c>
      <c r="AI131" s="212">
        <v>29</v>
      </c>
      <c r="AJ131" s="109">
        <v>19</v>
      </c>
      <c r="AK131" s="212">
        <v>0</v>
      </c>
      <c r="AL131" s="212">
        <v>0</v>
      </c>
      <c r="AM131" s="212">
        <v>79</v>
      </c>
      <c r="AN131" s="212">
        <v>147</v>
      </c>
      <c r="AO131" s="212">
        <v>123</v>
      </c>
      <c r="AP131" s="212">
        <v>85</v>
      </c>
      <c r="AQ131" s="63">
        <v>111</v>
      </c>
      <c r="AR131" s="212">
        <v>74</v>
      </c>
      <c r="AS131" s="212">
        <v>59</v>
      </c>
      <c r="AT131" s="212">
        <v>49</v>
      </c>
      <c r="AU131" s="212">
        <v>0</v>
      </c>
      <c r="AV131" s="109">
        <v>4</v>
      </c>
      <c r="AW131" s="212">
        <v>1</v>
      </c>
      <c r="AX131" s="212">
        <v>5</v>
      </c>
      <c r="AY131" s="212"/>
      <c r="AZ131" s="212"/>
      <c r="BA131" s="212"/>
      <c r="BB131" s="212"/>
      <c r="BC131" s="63"/>
      <c r="BD131" s="212"/>
      <c r="BE131" s="212"/>
      <c r="BF131" s="212"/>
      <c r="BG131" s="212"/>
      <c r="BH131" s="109"/>
      <c r="BI131" s="111">
        <f t="shared" si="460"/>
        <v>-72</v>
      </c>
      <c r="BJ131" s="108">
        <f t="shared" si="460"/>
        <v>-94</v>
      </c>
      <c r="BK131" s="108">
        <f t="shared" si="460"/>
        <v>-82</v>
      </c>
      <c r="BL131" s="108">
        <f t="shared" si="460"/>
        <v>-68</v>
      </c>
      <c r="BM131" s="108">
        <f t="shared" si="460"/>
        <v>-90</v>
      </c>
      <c r="BN131" s="108">
        <f t="shared" si="460"/>
        <v>-63</v>
      </c>
      <c r="BO131" s="108">
        <f t="shared" si="460"/>
        <v>-59</v>
      </c>
      <c r="BP131" s="108">
        <f t="shared" si="460"/>
        <v>-44</v>
      </c>
      <c r="BQ131" s="108">
        <f t="shared" si="460"/>
        <v>-40</v>
      </c>
      <c r="BR131" s="397">
        <f t="shared" si="460"/>
        <v>13</v>
      </c>
      <c r="BS131" s="108">
        <f t="shared" si="461"/>
        <v>-33</v>
      </c>
      <c r="BT131" s="108">
        <f t="shared" si="461"/>
        <v>-40</v>
      </c>
      <c r="BU131" s="108">
        <f t="shared" si="461"/>
        <v>-3</v>
      </c>
      <c r="BV131" s="108">
        <f t="shared" si="461"/>
        <v>30</v>
      </c>
      <c r="BW131" s="108">
        <f t="shared" si="461"/>
        <v>24</v>
      </c>
      <c r="BX131" s="212">
        <f t="shared" si="461"/>
        <v>27</v>
      </c>
      <c r="BY131" s="212">
        <f t="shared" si="461"/>
        <v>16</v>
      </c>
      <c r="BZ131" s="212">
        <f t="shared" si="461"/>
        <v>13</v>
      </c>
      <c r="CA131" s="212">
        <f t="shared" si="461"/>
        <v>36</v>
      </c>
      <c r="CB131" s="212">
        <f t="shared" si="461"/>
        <v>55</v>
      </c>
      <c r="CC131" s="212">
        <f t="shared" si="462"/>
        <v>25</v>
      </c>
      <c r="CD131" s="397">
        <f t="shared" si="462"/>
        <v>2</v>
      </c>
      <c r="CE131" s="212">
        <f t="shared" si="462"/>
        <v>-9</v>
      </c>
      <c r="CF131" s="212">
        <f t="shared" si="462"/>
        <v>-4</v>
      </c>
      <c r="CG131" s="212">
        <f t="shared" si="462"/>
        <v>60</v>
      </c>
      <c r="CH131" s="212">
        <f t="shared" si="462"/>
        <v>117</v>
      </c>
      <c r="CI131" s="212">
        <f t="shared" si="462"/>
        <v>99</v>
      </c>
      <c r="CJ131" s="212">
        <f t="shared" si="462"/>
        <v>58</v>
      </c>
      <c r="CK131" s="212">
        <f t="shared" si="462"/>
        <v>95</v>
      </c>
      <c r="CL131" s="212">
        <f t="shared" si="462"/>
        <v>61</v>
      </c>
      <c r="CM131" s="212">
        <f t="shared" si="463"/>
        <v>23</v>
      </c>
      <c r="CN131" s="212">
        <f t="shared" si="463"/>
        <v>-6</v>
      </c>
      <c r="CO131" s="212">
        <f t="shared" si="463"/>
        <v>-29</v>
      </c>
      <c r="CP131" s="397">
        <f t="shared" si="463"/>
        <v>-15</v>
      </c>
      <c r="CQ131" s="397">
        <f t="shared" si="463"/>
        <v>1</v>
      </c>
      <c r="CR131" s="397">
        <f t="shared" si="463"/>
        <v>5</v>
      </c>
      <c r="CS131" s="348"/>
      <c r="CT131" s="63">
        <f>IF(ISERROR(GETPIVOTDATA("VALUE",'CRS WK pvt'!$I$2,"DT_FILE",CT$8,"CD_CO",CT$6,"TRIM_CAT",TRIM(B131),"TRIM_LINE",A128))=TRUE,0,GETPIVOTDATA("VALUE",'CRS WK pvt'!$I$2,"DT_FILE",CT$8,"CD_CO",CT$6,"TRIM_CAT",TRIM(B131),"TRIM_LINE",A128))</f>
        <v>5</v>
      </c>
    </row>
    <row r="132" spans="1:98" s="58" customFormat="1" x14ac:dyDescent="0.3">
      <c r="A132" s="146"/>
      <c r="B132" s="59" t="s">
        <v>40</v>
      </c>
      <c r="C132" s="111">
        <v>30</v>
      </c>
      <c r="D132" s="65">
        <v>21</v>
      </c>
      <c r="E132" s="65">
        <v>18</v>
      </c>
      <c r="F132" s="65">
        <v>14</v>
      </c>
      <c r="G132" s="65">
        <v>12</v>
      </c>
      <c r="H132" s="108">
        <v>16</v>
      </c>
      <c r="I132" s="65">
        <v>15</v>
      </c>
      <c r="J132" s="108">
        <v>10</v>
      </c>
      <c r="K132" s="65">
        <v>6</v>
      </c>
      <c r="L132" s="109">
        <v>1</v>
      </c>
      <c r="M132" s="108">
        <v>12</v>
      </c>
      <c r="N132" s="108">
        <v>7</v>
      </c>
      <c r="O132" s="108">
        <v>5</v>
      </c>
      <c r="P132" s="108"/>
      <c r="Q132" s="108"/>
      <c r="R132" s="108"/>
      <c r="S132" s="65"/>
      <c r="T132" s="108"/>
      <c r="U132" s="212"/>
      <c r="V132" s="212"/>
      <c r="W132" s="212">
        <v>0</v>
      </c>
      <c r="X132" s="109">
        <v>5</v>
      </c>
      <c r="Y132" s="212">
        <v>4</v>
      </c>
      <c r="Z132" s="212">
        <v>2</v>
      </c>
      <c r="AA132" s="212">
        <v>4</v>
      </c>
      <c r="AB132" s="212">
        <v>8</v>
      </c>
      <c r="AC132" s="212">
        <v>4</v>
      </c>
      <c r="AD132" s="212">
        <v>10</v>
      </c>
      <c r="AE132" s="212">
        <v>6</v>
      </c>
      <c r="AF132" s="212">
        <v>3</v>
      </c>
      <c r="AG132" s="212">
        <v>11</v>
      </c>
      <c r="AH132" s="212">
        <v>15</v>
      </c>
      <c r="AI132" s="212">
        <v>8</v>
      </c>
      <c r="AJ132" s="109">
        <v>5</v>
      </c>
      <c r="AK132" s="212">
        <v>0</v>
      </c>
      <c r="AL132" s="212">
        <v>0</v>
      </c>
      <c r="AM132" s="212">
        <v>25</v>
      </c>
      <c r="AN132" s="212">
        <v>24</v>
      </c>
      <c r="AO132" s="212">
        <v>21</v>
      </c>
      <c r="AP132" s="212">
        <v>19</v>
      </c>
      <c r="AQ132" s="63">
        <v>13</v>
      </c>
      <c r="AR132" s="212">
        <v>16</v>
      </c>
      <c r="AS132" s="212">
        <v>6</v>
      </c>
      <c r="AT132" s="212">
        <v>12</v>
      </c>
      <c r="AU132" s="212">
        <v>0</v>
      </c>
      <c r="AV132" s="109">
        <v>2</v>
      </c>
      <c r="AW132" s="212">
        <v>0</v>
      </c>
      <c r="AX132" s="212">
        <v>2</v>
      </c>
      <c r="AY132" s="212"/>
      <c r="AZ132" s="212"/>
      <c r="BA132" s="212"/>
      <c r="BB132" s="212"/>
      <c r="BC132" s="63"/>
      <c r="BD132" s="212"/>
      <c r="BE132" s="212"/>
      <c r="BF132" s="212"/>
      <c r="BG132" s="212"/>
      <c r="BH132" s="109"/>
      <c r="BI132" s="111">
        <f t="shared" si="460"/>
        <v>-25</v>
      </c>
      <c r="BJ132" s="108">
        <f t="shared" si="460"/>
        <v>-21</v>
      </c>
      <c r="BK132" s="108">
        <f t="shared" si="460"/>
        <v>-18</v>
      </c>
      <c r="BL132" s="108">
        <f t="shared" si="460"/>
        <v>-14</v>
      </c>
      <c r="BM132" s="108">
        <f t="shared" si="460"/>
        <v>-12</v>
      </c>
      <c r="BN132" s="108">
        <f t="shared" si="460"/>
        <v>-16</v>
      </c>
      <c r="BO132" s="108">
        <f t="shared" si="460"/>
        <v>-15</v>
      </c>
      <c r="BP132" s="108">
        <f t="shared" si="460"/>
        <v>-10</v>
      </c>
      <c r="BQ132" s="108">
        <f t="shared" si="460"/>
        <v>-6</v>
      </c>
      <c r="BR132" s="397">
        <f t="shared" si="460"/>
        <v>4</v>
      </c>
      <c r="BS132" s="108">
        <f t="shared" si="461"/>
        <v>-8</v>
      </c>
      <c r="BT132" s="108">
        <f t="shared" si="461"/>
        <v>-5</v>
      </c>
      <c r="BU132" s="108">
        <f t="shared" si="461"/>
        <v>-1</v>
      </c>
      <c r="BV132" s="108">
        <f t="shared" si="461"/>
        <v>8</v>
      </c>
      <c r="BW132" s="108">
        <f t="shared" si="461"/>
        <v>4</v>
      </c>
      <c r="BX132" s="212">
        <f t="shared" si="461"/>
        <v>10</v>
      </c>
      <c r="BY132" s="212">
        <f t="shared" si="461"/>
        <v>6</v>
      </c>
      <c r="BZ132" s="212">
        <f t="shared" si="461"/>
        <v>3</v>
      </c>
      <c r="CA132" s="212">
        <f t="shared" si="461"/>
        <v>11</v>
      </c>
      <c r="CB132" s="212">
        <f t="shared" si="461"/>
        <v>15</v>
      </c>
      <c r="CC132" s="212">
        <f t="shared" si="462"/>
        <v>8</v>
      </c>
      <c r="CD132" s="397">
        <f t="shared" si="462"/>
        <v>0</v>
      </c>
      <c r="CE132" s="212">
        <f t="shared" si="462"/>
        <v>-4</v>
      </c>
      <c r="CF132" s="212">
        <f t="shared" si="462"/>
        <v>-2</v>
      </c>
      <c r="CG132" s="212">
        <f t="shared" si="462"/>
        <v>21</v>
      </c>
      <c r="CH132" s="212">
        <f t="shared" si="462"/>
        <v>16</v>
      </c>
      <c r="CI132" s="212">
        <f t="shared" si="462"/>
        <v>17</v>
      </c>
      <c r="CJ132" s="212">
        <f t="shared" si="462"/>
        <v>9</v>
      </c>
      <c r="CK132" s="212">
        <f t="shared" si="462"/>
        <v>7</v>
      </c>
      <c r="CL132" s="212">
        <f t="shared" si="462"/>
        <v>13</v>
      </c>
      <c r="CM132" s="212">
        <f t="shared" si="463"/>
        <v>-5</v>
      </c>
      <c r="CN132" s="212">
        <f t="shared" si="463"/>
        <v>-3</v>
      </c>
      <c r="CO132" s="212">
        <f t="shared" si="463"/>
        <v>-8</v>
      </c>
      <c r="CP132" s="397">
        <f t="shared" si="463"/>
        <v>-3</v>
      </c>
      <c r="CQ132" s="397">
        <f t="shared" si="463"/>
        <v>0</v>
      </c>
      <c r="CR132" s="397">
        <f t="shared" si="463"/>
        <v>2</v>
      </c>
      <c r="CS132" s="348"/>
      <c r="CT132" s="63">
        <f>IF(ISERROR(GETPIVOTDATA("VALUE",'CRS WK pvt'!$I$2,"DT_FILE",CT$8,"CD_CO",CT$6,"TRIM_CAT",TRIM(B132),"TRIM_LINE",A128))=TRUE,0,GETPIVOTDATA("VALUE",'CRS WK pvt'!$I$2,"DT_FILE",CT$8,"CD_CO",CT$6,"TRIM_CAT",TRIM(B132),"TRIM_LINE",A128))</f>
        <v>2</v>
      </c>
    </row>
    <row r="133" spans="1:98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108"/>
      <c r="P133" s="108"/>
      <c r="Q133" s="108"/>
      <c r="R133" s="108"/>
      <c r="S133" s="65"/>
      <c r="T133" s="108"/>
      <c r="U133" s="212"/>
      <c r="V133" s="212"/>
      <c r="W133" s="212">
        <v>0</v>
      </c>
      <c r="X133" s="109">
        <v>2</v>
      </c>
      <c r="Y133" s="212">
        <v>5</v>
      </c>
      <c r="Z133" s="212">
        <v>2</v>
      </c>
      <c r="AA133" s="212">
        <v>2</v>
      </c>
      <c r="AB133" s="212">
        <v>5</v>
      </c>
      <c r="AC133" s="212">
        <v>2</v>
      </c>
      <c r="AD133" s="212">
        <v>3</v>
      </c>
      <c r="AE133" s="212">
        <v>5</v>
      </c>
      <c r="AF133" s="212">
        <v>3</v>
      </c>
      <c r="AG133" s="212">
        <v>2</v>
      </c>
      <c r="AH133" s="212">
        <v>5</v>
      </c>
      <c r="AI133" s="212">
        <v>3</v>
      </c>
      <c r="AJ133" s="109">
        <v>5</v>
      </c>
      <c r="AK133" s="212">
        <v>0</v>
      </c>
      <c r="AL133" s="212">
        <v>0</v>
      </c>
      <c r="AM133" s="212">
        <v>8</v>
      </c>
      <c r="AN133" s="212">
        <v>13</v>
      </c>
      <c r="AO133" s="212">
        <v>11</v>
      </c>
      <c r="AP133" s="212">
        <v>7</v>
      </c>
      <c r="AQ133" s="63">
        <v>4</v>
      </c>
      <c r="AR133" s="212">
        <v>2</v>
      </c>
      <c r="AS133" s="212">
        <v>4</v>
      </c>
      <c r="AT133" s="212">
        <v>4</v>
      </c>
      <c r="AU133" s="212">
        <v>0</v>
      </c>
      <c r="AV133" s="109">
        <v>0</v>
      </c>
      <c r="AW133" s="212">
        <v>0</v>
      </c>
      <c r="AX133" s="212">
        <v>0</v>
      </c>
      <c r="AY133" s="212"/>
      <c r="AZ133" s="212"/>
      <c r="BA133" s="212"/>
      <c r="BB133" s="212"/>
      <c r="BC133" s="63"/>
      <c r="BD133" s="212"/>
      <c r="BE133" s="212"/>
      <c r="BF133" s="212"/>
      <c r="BG133" s="212"/>
      <c r="BH133" s="109"/>
      <c r="BI133" s="111">
        <f t="shared" si="460"/>
        <v>0</v>
      </c>
      <c r="BJ133" s="108">
        <f t="shared" si="460"/>
        <v>0</v>
      </c>
      <c r="BK133" s="108">
        <f t="shared" si="460"/>
        <v>0</v>
      </c>
      <c r="BL133" s="108">
        <f t="shared" si="460"/>
        <v>0</v>
      </c>
      <c r="BM133" s="108">
        <f t="shared" si="460"/>
        <v>0</v>
      </c>
      <c r="BN133" s="108">
        <f t="shared" si="460"/>
        <v>0</v>
      </c>
      <c r="BO133" s="108">
        <f t="shared" si="460"/>
        <v>0</v>
      </c>
      <c r="BP133" s="108">
        <f t="shared" si="460"/>
        <v>0</v>
      </c>
      <c r="BQ133" s="108">
        <f t="shared" si="460"/>
        <v>0</v>
      </c>
      <c r="BR133" s="397">
        <f t="shared" si="460"/>
        <v>2</v>
      </c>
      <c r="BS133" s="108">
        <f t="shared" si="461"/>
        <v>5</v>
      </c>
      <c r="BT133" s="108">
        <f t="shared" si="461"/>
        <v>2</v>
      </c>
      <c r="BU133" s="108">
        <f t="shared" si="461"/>
        <v>2</v>
      </c>
      <c r="BV133" s="108">
        <f t="shared" si="461"/>
        <v>5</v>
      </c>
      <c r="BW133" s="108">
        <f t="shared" si="461"/>
        <v>2</v>
      </c>
      <c r="BX133" s="212">
        <f t="shared" si="461"/>
        <v>3</v>
      </c>
      <c r="BY133" s="212">
        <f t="shared" si="461"/>
        <v>5</v>
      </c>
      <c r="BZ133" s="212">
        <f t="shared" si="461"/>
        <v>3</v>
      </c>
      <c r="CA133" s="212">
        <f t="shared" si="461"/>
        <v>2</v>
      </c>
      <c r="CB133" s="212">
        <f t="shared" si="461"/>
        <v>5</v>
      </c>
      <c r="CC133" s="212">
        <f t="shared" si="462"/>
        <v>3</v>
      </c>
      <c r="CD133" s="397">
        <f t="shared" si="462"/>
        <v>3</v>
      </c>
      <c r="CE133" s="212">
        <f t="shared" si="462"/>
        <v>-5</v>
      </c>
      <c r="CF133" s="212">
        <f t="shared" si="462"/>
        <v>-2</v>
      </c>
      <c r="CG133" s="212">
        <f t="shared" si="462"/>
        <v>6</v>
      </c>
      <c r="CH133" s="212">
        <f t="shared" si="462"/>
        <v>8</v>
      </c>
      <c r="CI133" s="212">
        <f t="shared" si="462"/>
        <v>9</v>
      </c>
      <c r="CJ133" s="212">
        <f t="shared" si="462"/>
        <v>4</v>
      </c>
      <c r="CK133" s="212">
        <f t="shared" si="462"/>
        <v>-1</v>
      </c>
      <c r="CL133" s="212">
        <f t="shared" si="462"/>
        <v>-1</v>
      </c>
      <c r="CM133" s="212">
        <f t="shared" si="463"/>
        <v>2</v>
      </c>
      <c r="CN133" s="212">
        <f t="shared" si="463"/>
        <v>-1</v>
      </c>
      <c r="CO133" s="212">
        <f t="shared" si="463"/>
        <v>-3</v>
      </c>
      <c r="CP133" s="397">
        <f t="shared" si="463"/>
        <v>-5</v>
      </c>
      <c r="CQ133" s="397">
        <f t="shared" si="463"/>
        <v>0</v>
      </c>
      <c r="CR133" s="397">
        <f t="shared" si="463"/>
        <v>0</v>
      </c>
      <c r="CS133" s="348"/>
      <c r="CT133" s="63">
        <f>IF(ISERROR(GETPIVOTDATA("VALUE",'CRS WK pvt'!$I$2,"DT_FILE",CT$8,"CD_CO",CT$6,"TRIM_CAT",TRIM(B133),"TRIM_LINE",A128))=TRUE,0,GETPIVOTDATA("VALUE",'CRS WK pvt'!$I$2,"DT_FILE",CT$8,"CD_CO",CT$6,"TRIM_CAT",TRIM(B133),"TRIM_LINE",A128))</f>
        <v>0</v>
      </c>
    </row>
    <row r="134" spans="1:98" s="72" customFormat="1" x14ac:dyDescent="0.3">
      <c r="A134" s="147"/>
      <c r="B134" s="59" t="s">
        <v>42</v>
      </c>
      <c r="C134" s="117">
        <f t="shared" ref="C134:V134" si="464">SUM(C129:C133)</f>
        <v>289</v>
      </c>
      <c r="D134" s="118">
        <f t="shared" si="464"/>
        <v>333</v>
      </c>
      <c r="E134" s="118">
        <f t="shared" si="464"/>
        <v>784</v>
      </c>
      <c r="F134" s="118">
        <f t="shared" si="464"/>
        <v>714</v>
      </c>
      <c r="G134" s="118">
        <f t="shared" si="464"/>
        <v>805</v>
      </c>
      <c r="H134" s="119">
        <f t="shared" si="464"/>
        <v>914</v>
      </c>
      <c r="I134" s="118">
        <f t="shared" si="464"/>
        <v>1056</v>
      </c>
      <c r="J134" s="119">
        <f t="shared" si="464"/>
        <v>1167</v>
      </c>
      <c r="K134" s="118">
        <f t="shared" si="464"/>
        <v>181</v>
      </c>
      <c r="L134" s="120">
        <f t="shared" si="464"/>
        <v>24</v>
      </c>
      <c r="M134" s="119">
        <f t="shared" si="464"/>
        <v>233</v>
      </c>
      <c r="N134" s="123">
        <f t="shared" si="464"/>
        <v>237</v>
      </c>
      <c r="O134" s="123">
        <f t="shared" si="464"/>
        <v>146</v>
      </c>
      <c r="P134" s="123">
        <f t="shared" si="464"/>
        <v>0</v>
      </c>
      <c r="Q134" s="123">
        <f t="shared" si="464"/>
        <v>0</v>
      </c>
      <c r="R134" s="123">
        <f t="shared" si="464"/>
        <v>0</v>
      </c>
      <c r="S134" s="123">
        <f t="shared" si="464"/>
        <v>0</v>
      </c>
      <c r="T134" s="123">
        <f t="shared" si="464"/>
        <v>0</v>
      </c>
      <c r="U134" s="123">
        <f t="shared" si="464"/>
        <v>0</v>
      </c>
      <c r="V134" s="123">
        <f t="shared" si="464"/>
        <v>0</v>
      </c>
      <c r="W134" s="213">
        <f>SUM(W129+W130+W131+W132+W133)</f>
        <v>4</v>
      </c>
      <c r="X134" s="120">
        <f>SUM(X129+X130+X131+X132+X133)</f>
        <v>24</v>
      </c>
      <c r="Y134" s="213">
        <f t="shared" ref="Y134:AF134" si="465">SUM(Y129+Y130+Y131+Y132+Y133)</f>
        <v>18</v>
      </c>
      <c r="Z134" s="213">
        <f t="shared" si="465"/>
        <v>8</v>
      </c>
      <c r="AA134" s="213">
        <f t="shared" si="465"/>
        <v>25</v>
      </c>
      <c r="AB134" s="213">
        <f t="shared" si="465"/>
        <v>43</v>
      </c>
      <c r="AC134" s="213">
        <f t="shared" si="465"/>
        <v>30</v>
      </c>
      <c r="AD134" s="213">
        <f t="shared" si="465"/>
        <v>40</v>
      </c>
      <c r="AE134" s="213">
        <f t="shared" si="465"/>
        <v>515</v>
      </c>
      <c r="AF134" s="213">
        <f t="shared" si="465"/>
        <v>983</v>
      </c>
      <c r="AG134" s="213">
        <v>1100</v>
      </c>
      <c r="AH134" s="213">
        <v>792</v>
      </c>
      <c r="AI134" s="213">
        <v>379</v>
      </c>
      <c r="AJ134" s="120">
        <v>39</v>
      </c>
      <c r="AK134" s="213">
        <v>0</v>
      </c>
      <c r="AL134" s="213">
        <v>1</v>
      </c>
      <c r="AM134" s="213">
        <v>121</v>
      </c>
      <c r="AN134" s="213">
        <v>320</v>
      </c>
      <c r="AO134" s="213">
        <v>1371</v>
      </c>
      <c r="AP134" s="213">
        <v>1194</v>
      </c>
      <c r="AQ134" s="84">
        <v>1086</v>
      </c>
      <c r="AR134" s="213">
        <v>943</v>
      </c>
      <c r="AS134" s="213">
        <v>943</v>
      </c>
      <c r="AT134" s="213">
        <v>936</v>
      </c>
      <c r="AU134" s="213">
        <v>14</v>
      </c>
      <c r="AV134" s="120">
        <v>37</v>
      </c>
      <c r="AW134" s="213">
        <v>9</v>
      </c>
      <c r="AX134" s="213">
        <v>27</v>
      </c>
      <c r="AY134" s="213"/>
      <c r="AZ134" s="213"/>
      <c r="BA134" s="213"/>
      <c r="BB134" s="213"/>
      <c r="BC134" s="84"/>
      <c r="BD134" s="213"/>
      <c r="BE134" s="213"/>
      <c r="BF134" s="213"/>
      <c r="BG134" s="213"/>
      <c r="BH134" s="120"/>
      <c r="BI134" s="117">
        <f t="shared" ref="BI134:BM134" si="466">SUM(BI129:BI133)</f>
        <v>-143</v>
      </c>
      <c r="BJ134" s="119">
        <f t="shared" si="466"/>
        <v>-333</v>
      </c>
      <c r="BK134" s="119">
        <f t="shared" si="466"/>
        <v>-784</v>
      </c>
      <c r="BL134" s="119">
        <f t="shared" si="466"/>
        <v>-714</v>
      </c>
      <c r="BM134" s="119">
        <f t="shared" si="466"/>
        <v>-805</v>
      </c>
      <c r="BN134" s="119">
        <f t="shared" ref="BN134:BV134" si="467">SUM(BN129:BN133)</f>
        <v>-914</v>
      </c>
      <c r="BO134" s="119">
        <f t="shared" si="467"/>
        <v>-1056</v>
      </c>
      <c r="BP134" s="119">
        <f t="shared" si="467"/>
        <v>-1167</v>
      </c>
      <c r="BQ134" s="119">
        <f t="shared" si="467"/>
        <v>-177</v>
      </c>
      <c r="BR134" s="398">
        <f t="shared" si="467"/>
        <v>0</v>
      </c>
      <c r="BS134" s="119">
        <f t="shared" si="467"/>
        <v>-215</v>
      </c>
      <c r="BT134" s="119">
        <f t="shared" si="467"/>
        <v>-229</v>
      </c>
      <c r="BU134" s="119">
        <f t="shared" si="467"/>
        <v>-121</v>
      </c>
      <c r="BV134" s="119">
        <f t="shared" si="467"/>
        <v>43</v>
      </c>
      <c r="BW134" s="119">
        <f t="shared" ref="BW134:BX134" si="468">SUM(BW129:BW133)</f>
        <v>30</v>
      </c>
      <c r="BX134" s="213">
        <f t="shared" si="468"/>
        <v>40</v>
      </c>
      <c r="BY134" s="213">
        <f t="shared" ref="BY134:BZ134" si="469">SUM(BY129:BY133)</f>
        <v>515</v>
      </c>
      <c r="BZ134" s="213">
        <f t="shared" si="469"/>
        <v>983</v>
      </c>
      <c r="CA134" s="213">
        <f t="shared" ref="CA134:CB134" si="470">SUM(CA129:CA133)</f>
        <v>1100</v>
      </c>
      <c r="CB134" s="213">
        <f t="shared" si="470"/>
        <v>792</v>
      </c>
      <c r="CC134" s="213">
        <f t="shared" ref="CC134:CE134" si="471">SUM(CC129:CC133)</f>
        <v>375</v>
      </c>
      <c r="CD134" s="398">
        <f t="shared" si="471"/>
        <v>15</v>
      </c>
      <c r="CE134" s="213">
        <f t="shared" si="471"/>
        <v>-18</v>
      </c>
      <c r="CF134" s="213">
        <f t="shared" ref="CF134" si="472">SUM(CF129:CF133)</f>
        <v>-7</v>
      </c>
      <c r="CG134" s="213">
        <f t="shared" ref="CG134" si="473">SUM(CG129:CG133)</f>
        <v>96</v>
      </c>
      <c r="CH134" s="213">
        <f t="shared" ref="CH134" si="474">SUM(CH129:CH133)</f>
        <v>277</v>
      </c>
      <c r="CI134" s="213">
        <f t="shared" ref="CI134" si="475">SUM(CI129:CI133)</f>
        <v>1341</v>
      </c>
      <c r="CJ134" s="213">
        <f t="shared" ref="CJ134" si="476">SUM(CJ129:CJ133)</f>
        <v>1154</v>
      </c>
      <c r="CK134" s="213">
        <f t="shared" ref="CK134" si="477">SUM(CK129:CK133)</f>
        <v>571</v>
      </c>
      <c r="CL134" s="213">
        <f t="shared" ref="CL134" si="478">SUM(CL129:CL133)</f>
        <v>-40</v>
      </c>
      <c r="CM134" s="213">
        <f t="shared" ref="CM134" si="479">SUM(CM129:CM133)</f>
        <v>-157</v>
      </c>
      <c r="CN134" s="213">
        <f t="shared" ref="CN134" si="480">SUM(CN129:CN133)</f>
        <v>144</v>
      </c>
      <c r="CO134" s="213">
        <f t="shared" ref="CO134" si="481">SUM(CO129:CO133)</f>
        <v>-365</v>
      </c>
      <c r="CP134" s="398">
        <f t="shared" ref="CP134" si="482">SUM(CP129:CP133)</f>
        <v>-2</v>
      </c>
      <c r="CQ134" s="398">
        <f t="shared" ref="CQ134:CR134" si="483">SUM(CQ129:CQ133)</f>
        <v>9</v>
      </c>
      <c r="CR134" s="398">
        <f t="shared" si="483"/>
        <v>26</v>
      </c>
      <c r="CS134" s="349"/>
      <c r="CT134" s="84">
        <f>SUM(CT129:CT133)</f>
        <v>27</v>
      </c>
    </row>
    <row r="135" spans="1:98" s="58" customFormat="1" x14ac:dyDescent="0.3">
      <c r="A135" s="146" t="s">
        <v>654</v>
      </c>
      <c r="B135" s="110" t="s">
        <v>655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202"/>
      <c r="V135" s="202"/>
      <c r="W135" s="202"/>
      <c r="X135" s="88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88"/>
      <c r="AK135" s="295"/>
      <c r="AL135" s="295"/>
      <c r="AM135" s="295"/>
      <c r="AN135" s="295"/>
      <c r="AO135" s="295"/>
      <c r="AP135" s="295"/>
      <c r="AQ135" s="89"/>
      <c r="AR135" s="295"/>
      <c r="AS135" s="295"/>
      <c r="AT135" s="295"/>
      <c r="AU135" s="295"/>
      <c r="AV135" s="312"/>
      <c r="AW135" s="295"/>
      <c r="AX135" s="295"/>
      <c r="AY135" s="295"/>
      <c r="AZ135" s="295"/>
      <c r="BA135" s="295"/>
      <c r="BB135" s="295"/>
      <c r="BC135" s="89"/>
      <c r="BD135" s="295"/>
      <c r="BE135" s="295"/>
      <c r="BF135" s="295"/>
      <c r="BG135" s="295"/>
      <c r="BH135" s="312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8"/>
      <c r="BS135" s="431"/>
      <c r="BT135" s="90"/>
      <c r="BU135" s="90"/>
      <c r="BV135" s="90"/>
      <c r="BW135" s="90"/>
      <c r="BX135" s="245"/>
      <c r="BY135" s="245"/>
      <c r="BZ135" s="245"/>
      <c r="CA135" s="245"/>
      <c r="CB135" s="245"/>
      <c r="CC135" s="245"/>
      <c r="CD135" s="388"/>
      <c r="CE135" s="357"/>
      <c r="CF135" s="271"/>
      <c r="CG135" s="271"/>
      <c r="CH135" s="271"/>
      <c r="CI135" s="271"/>
      <c r="CJ135" s="271"/>
      <c r="CK135" s="271"/>
      <c r="CL135" s="271"/>
      <c r="CM135" s="271"/>
      <c r="CN135" s="271"/>
      <c r="CO135" s="271"/>
      <c r="CP135" s="388"/>
      <c r="CQ135" s="388"/>
      <c r="CR135" s="388"/>
      <c r="CS135" s="348"/>
      <c r="CT135" s="89"/>
    </row>
    <row r="136" spans="1:98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23"/>
      <c r="O136" s="123"/>
      <c r="P136" s="123"/>
      <c r="Q136" s="123"/>
      <c r="R136" s="123"/>
      <c r="S136" s="123"/>
      <c r="T136" s="123"/>
      <c r="U136" s="211"/>
      <c r="V136" s="211"/>
      <c r="W136" s="213"/>
      <c r="X136" s="120"/>
      <c r="Y136" s="213"/>
      <c r="Z136" s="213"/>
      <c r="AA136" s="213"/>
      <c r="AB136" s="213"/>
      <c r="AC136" s="213"/>
      <c r="AD136" s="213"/>
      <c r="AE136" s="213"/>
      <c r="AF136" s="212">
        <v>393</v>
      </c>
      <c r="AG136" s="212">
        <v>391</v>
      </c>
      <c r="AH136" s="212">
        <v>424</v>
      </c>
      <c r="AI136" s="212">
        <v>264</v>
      </c>
      <c r="AJ136" s="109">
        <v>43</v>
      </c>
      <c r="AK136" s="213">
        <v>18</v>
      </c>
      <c r="AL136" s="213">
        <v>11</v>
      </c>
      <c r="AM136" s="213">
        <v>13</v>
      </c>
      <c r="AN136" s="213">
        <v>60</v>
      </c>
      <c r="AO136" s="213">
        <v>448</v>
      </c>
      <c r="AP136" s="213">
        <v>397</v>
      </c>
      <c r="AQ136" s="63">
        <v>381</v>
      </c>
      <c r="AR136" s="213">
        <v>335</v>
      </c>
      <c r="AS136" s="213">
        <v>395</v>
      </c>
      <c r="AT136" s="213">
        <v>390</v>
      </c>
      <c r="AU136" s="213">
        <v>14</v>
      </c>
      <c r="AV136" s="120">
        <v>5</v>
      </c>
      <c r="AW136" s="213">
        <v>8</v>
      </c>
      <c r="AX136" s="213">
        <v>2</v>
      </c>
      <c r="AY136" s="213"/>
      <c r="AZ136" s="213"/>
      <c r="BA136" s="213"/>
      <c r="BB136" s="213"/>
      <c r="BC136" s="63"/>
      <c r="BD136" s="213"/>
      <c r="BE136" s="213"/>
      <c r="BF136" s="213"/>
      <c r="BG136" s="213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8"/>
      <c r="BS136" s="119"/>
      <c r="BT136" s="119"/>
      <c r="BU136" s="119"/>
      <c r="BV136" s="119"/>
      <c r="BW136" s="119"/>
      <c r="BX136" s="213"/>
      <c r="BY136" s="213"/>
      <c r="BZ136" s="213"/>
      <c r="CA136" s="213"/>
      <c r="CB136" s="213"/>
      <c r="CC136" s="213"/>
      <c r="CD136" s="398"/>
      <c r="CE136" s="213"/>
      <c r="CF136" s="213"/>
      <c r="CG136" s="213"/>
      <c r="CH136" s="213"/>
      <c r="CI136" s="213"/>
      <c r="CJ136" s="213"/>
      <c r="CK136" s="213"/>
      <c r="CL136" s="213"/>
      <c r="CM136" s="213"/>
      <c r="CN136" s="213"/>
      <c r="CO136" s="213"/>
      <c r="CP136" s="398"/>
      <c r="CQ136" s="398"/>
      <c r="CR136" s="398"/>
      <c r="CS136" s="349"/>
      <c r="CT136" s="63">
        <f>IF(ISERROR(GETPIVOTDATA("VALUE",'CRS WK pvt'!$I$2,"DT_FILE",CT$8,"CD_CO",CT$6,"TRIM_CAT",TRIM(B136),"TRIM_LINE","99"))=TRUE,0,GETPIVOTDATA("VALUE",'CRS WK pvt'!$I$2,"DT_FILE",CT$8,"CD_CO",CT$6,"TRIM_CAT",TRIM(B136),"TRIM_LINE","99"))</f>
        <v>2</v>
      </c>
    </row>
    <row r="137" spans="1:98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23"/>
      <c r="O137" s="123"/>
      <c r="P137" s="123"/>
      <c r="Q137" s="123"/>
      <c r="R137" s="123"/>
      <c r="S137" s="123"/>
      <c r="T137" s="123"/>
      <c r="U137" s="211"/>
      <c r="V137" s="211"/>
      <c r="W137" s="213"/>
      <c r="X137" s="120"/>
      <c r="Y137" s="213"/>
      <c r="Z137" s="213"/>
      <c r="AA137" s="213"/>
      <c r="AB137" s="213"/>
      <c r="AC137" s="213"/>
      <c r="AD137" s="213"/>
      <c r="AE137" s="213"/>
      <c r="AF137" s="212">
        <v>163</v>
      </c>
      <c r="AG137" s="212">
        <v>319</v>
      </c>
      <c r="AH137" s="212">
        <v>252</v>
      </c>
      <c r="AI137" s="212">
        <v>111</v>
      </c>
      <c r="AJ137" s="109">
        <v>9</v>
      </c>
      <c r="AK137" s="213">
        <v>5</v>
      </c>
      <c r="AL137" s="213">
        <v>1</v>
      </c>
      <c r="AM137" s="213">
        <v>1</v>
      </c>
      <c r="AN137" s="213">
        <v>13</v>
      </c>
      <c r="AO137" s="213">
        <v>202</v>
      </c>
      <c r="AP137" s="213">
        <v>190</v>
      </c>
      <c r="AQ137" s="63">
        <v>167</v>
      </c>
      <c r="AR137" s="213">
        <v>190</v>
      </c>
      <c r="AS137" s="213">
        <v>206</v>
      </c>
      <c r="AT137" s="213">
        <v>298</v>
      </c>
      <c r="AU137" s="213">
        <v>8</v>
      </c>
      <c r="AV137" s="120">
        <v>1</v>
      </c>
      <c r="AW137" s="213">
        <v>4</v>
      </c>
      <c r="AX137" s="213">
        <v>0</v>
      </c>
      <c r="AY137" s="213"/>
      <c r="AZ137" s="213"/>
      <c r="BA137" s="213"/>
      <c r="BB137" s="213"/>
      <c r="BC137" s="63"/>
      <c r="BD137" s="213"/>
      <c r="BE137" s="213"/>
      <c r="BF137" s="213"/>
      <c r="BG137" s="213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8"/>
      <c r="BS137" s="119"/>
      <c r="BT137" s="119"/>
      <c r="BU137" s="119"/>
      <c r="BV137" s="119"/>
      <c r="BW137" s="119"/>
      <c r="BX137" s="213"/>
      <c r="BY137" s="213"/>
      <c r="BZ137" s="213"/>
      <c r="CA137" s="213"/>
      <c r="CB137" s="213"/>
      <c r="CC137" s="213"/>
      <c r="CD137" s="398"/>
      <c r="CE137" s="213"/>
      <c r="CF137" s="213"/>
      <c r="CG137" s="213"/>
      <c r="CH137" s="213"/>
      <c r="CI137" s="213"/>
      <c r="CJ137" s="213"/>
      <c r="CK137" s="213"/>
      <c r="CL137" s="213"/>
      <c r="CM137" s="213"/>
      <c r="CN137" s="213"/>
      <c r="CO137" s="213"/>
      <c r="CP137" s="398"/>
      <c r="CQ137" s="398"/>
      <c r="CR137" s="398"/>
      <c r="CS137" s="349"/>
      <c r="CT137" s="63">
        <f>IF(ISERROR(GETPIVOTDATA("VALUE",'CRS WK pvt'!$I$2,"DT_FILE",CT$8,"CD_CO",CT$6,"TRIM_CAT",TRIM(B137),"TRIM_LINE","99"))=TRUE,0,GETPIVOTDATA("VALUE",'CRS WK pvt'!$I$2,"DT_FILE",CT$8,"CD_CO",CT$6,"TRIM_CAT",TRIM(B137),"TRIM_LINE","99"))</f>
        <v>0</v>
      </c>
    </row>
    <row r="138" spans="1:98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23"/>
      <c r="O138" s="123"/>
      <c r="P138" s="123"/>
      <c r="Q138" s="123"/>
      <c r="R138" s="123"/>
      <c r="S138" s="123"/>
      <c r="T138" s="123"/>
      <c r="U138" s="211"/>
      <c r="V138" s="211"/>
      <c r="W138" s="213"/>
      <c r="X138" s="120"/>
      <c r="Y138" s="213"/>
      <c r="Z138" s="213"/>
      <c r="AA138" s="213"/>
      <c r="AB138" s="213"/>
      <c r="AC138" s="213"/>
      <c r="AD138" s="213"/>
      <c r="AE138" s="213"/>
      <c r="AF138" s="212">
        <v>2</v>
      </c>
      <c r="AG138" s="212">
        <v>8</v>
      </c>
      <c r="AH138" s="212">
        <v>22</v>
      </c>
      <c r="AI138" s="212">
        <v>46</v>
      </c>
      <c r="AJ138" s="109">
        <v>23</v>
      </c>
      <c r="AK138" s="213">
        <v>6</v>
      </c>
      <c r="AL138" s="213">
        <v>1</v>
      </c>
      <c r="AM138" s="213">
        <v>33</v>
      </c>
      <c r="AN138" s="213">
        <v>33</v>
      </c>
      <c r="AO138" s="213">
        <v>26</v>
      </c>
      <c r="AP138" s="213">
        <v>7</v>
      </c>
      <c r="AQ138" s="63">
        <v>9</v>
      </c>
      <c r="AR138" s="213">
        <v>9</v>
      </c>
      <c r="AS138" s="213">
        <v>29</v>
      </c>
      <c r="AT138" s="213">
        <v>50</v>
      </c>
      <c r="AU138" s="213">
        <v>4</v>
      </c>
      <c r="AV138" s="120">
        <v>2</v>
      </c>
      <c r="AW138" s="213">
        <v>4</v>
      </c>
      <c r="AX138" s="213">
        <v>1</v>
      </c>
      <c r="AY138" s="213"/>
      <c r="AZ138" s="213"/>
      <c r="BA138" s="213"/>
      <c r="BB138" s="213"/>
      <c r="BC138" s="63"/>
      <c r="BD138" s="213"/>
      <c r="BE138" s="213"/>
      <c r="BF138" s="213"/>
      <c r="BG138" s="213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8"/>
      <c r="BS138" s="119"/>
      <c r="BT138" s="119"/>
      <c r="BU138" s="119"/>
      <c r="BV138" s="119"/>
      <c r="BW138" s="119"/>
      <c r="BX138" s="213"/>
      <c r="BY138" s="213"/>
      <c r="BZ138" s="213"/>
      <c r="CA138" s="213"/>
      <c r="CB138" s="213"/>
      <c r="CC138" s="213"/>
      <c r="CD138" s="398"/>
      <c r="CE138" s="213"/>
      <c r="CF138" s="213"/>
      <c r="CG138" s="213"/>
      <c r="CH138" s="213"/>
      <c r="CI138" s="213"/>
      <c r="CJ138" s="213"/>
      <c r="CK138" s="213"/>
      <c r="CL138" s="213"/>
      <c r="CM138" s="213"/>
      <c r="CN138" s="213"/>
      <c r="CO138" s="213"/>
      <c r="CP138" s="398"/>
      <c r="CQ138" s="398"/>
      <c r="CR138" s="398"/>
      <c r="CS138" s="349"/>
      <c r="CT138" s="63">
        <f>IF(ISERROR(GETPIVOTDATA("VALUE",'CRS WK pvt'!$I$2,"DT_FILE",CT$8,"CD_CO",CT$6,"TRIM_CAT",TRIM(B138),"TRIM_LINE","99"))=TRUE,0,GETPIVOTDATA("VALUE",'CRS WK pvt'!$I$2,"DT_FILE",CT$8,"CD_CO",CT$6,"TRIM_CAT",TRIM(B138),"TRIM_LINE","99"))</f>
        <v>1</v>
      </c>
    </row>
    <row r="139" spans="1:98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23"/>
      <c r="O139" s="123"/>
      <c r="P139" s="123"/>
      <c r="Q139" s="123"/>
      <c r="R139" s="123"/>
      <c r="S139" s="123"/>
      <c r="T139" s="123"/>
      <c r="U139" s="211"/>
      <c r="V139" s="211"/>
      <c r="W139" s="213"/>
      <c r="X139" s="120"/>
      <c r="Y139" s="213"/>
      <c r="Z139" s="213"/>
      <c r="AA139" s="213"/>
      <c r="AB139" s="213"/>
      <c r="AC139" s="213"/>
      <c r="AD139" s="213"/>
      <c r="AE139" s="213"/>
      <c r="AF139" s="212">
        <v>2</v>
      </c>
      <c r="AG139" s="212">
        <v>6</v>
      </c>
      <c r="AH139" s="212">
        <v>4</v>
      </c>
      <c r="AI139" s="212">
        <v>11</v>
      </c>
      <c r="AJ139" s="109">
        <v>4</v>
      </c>
      <c r="AK139" s="213">
        <v>0</v>
      </c>
      <c r="AL139" s="213">
        <v>0</v>
      </c>
      <c r="AM139" s="213">
        <v>11</v>
      </c>
      <c r="AN139" s="213">
        <v>6</v>
      </c>
      <c r="AO139" s="213">
        <v>7</v>
      </c>
      <c r="AP139" s="213">
        <v>7</v>
      </c>
      <c r="AQ139" s="63">
        <v>1</v>
      </c>
      <c r="AR139" s="213">
        <v>2</v>
      </c>
      <c r="AS139" s="213">
        <v>1</v>
      </c>
      <c r="AT139" s="213">
        <v>7</v>
      </c>
      <c r="AU139" s="213">
        <v>1</v>
      </c>
      <c r="AV139" s="120">
        <v>1</v>
      </c>
      <c r="AW139" s="213">
        <v>0</v>
      </c>
      <c r="AX139" s="213">
        <v>0</v>
      </c>
      <c r="AY139" s="213"/>
      <c r="AZ139" s="213"/>
      <c r="BA139" s="213"/>
      <c r="BB139" s="213"/>
      <c r="BC139" s="63"/>
      <c r="BD139" s="213"/>
      <c r="BE139" s="213"/>
      <c r="BF139" s="213"/>
      <c r="BG139" s="213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8"/>
      <c r="BS139" s="119"/>
      <c r="BT139" s="119"/>
      <c r="BU139" s="119"/>
      <c r="BV139" s="119"/>
      <c r="BW139" s="119"/>
      <c r="BX139" s="213"/>
      <c r="BY139" s="213"/>
      <c r="BZ139" s="213"/>
      <c r="CA139" s="213"/>
      <c r="CB139" s="213"/>
      <c r="CC139" s="213"/>
      <c r="CD139" s="398"/>
      <c r="CE139" s="213"/>
      <c r="CF139" s="213"/>
      <c r="CG139" s="213"/>
      <c r="CH139" s="213"/>
      <c r="CI139" s="213"/>
      <c r="CJ139" s="213"/>
      <c r="CK139" s="213"/>
      <c r="CL139" s="213"/>
      <c r="CM139" s="213"/>
      <c r="CN139" s="213"/>
      <c r="CO139" s="213"/>
      <c r="CP139" s="398"/>
      <c r="CQ139" s="398"/>
      <c r="CR139" s="398"/>
      <c r="CS139" s="349"/>
      <c r="CT139" s="63">
        <f>IF(ISERROR(GETPIVOTDATA("VALUE",'CRS WK pvt'!$I$2,"DT_FILE",CT$8,"CD_CO",CT$6,"TRIM_CAT",TRIM(B139),"TRIM_LINE","99"))=TRUE,0,GETPIVOTDATA("VALUE",'CRS WK pvt'!$I$2,"DT_FILE",CT$8,"CD_CO",CT$6,"TRIM_CAT",TRIM(B139),"TRIM_LINE","99"))</f>
        <v>0</v>
      </c>
    </row>
    <row r="140" spans="1:98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23"/>
      <c r="O140" s="123"/>
      <c r="P140" s="123"/>
      <c r="Q140" s="123"/>
      <c r="R140" s="123"/>
      <c r="S140" s="123"/>
      <c r="T140" s="123"/>
      <c r="U140" s="211"/>
      <c r="V140" s="211"/>
      <c r="W140" s="213"/>
      <c r="X140" s="120"/>
      <c r="Y140" s="213"/>
      <c r="Z140" s="213"/>
      <c r="AA140" s="213"/>
      <c r="AB140" s="213"/>
      <c r="AC140" s="213"/>
      <c r="AD140" s="213"/>
      <c r="AE140" s="213"/>
      <c r="AF140" s="212">
        <v>2</v>
      </c>
      <c r="AG140" s="212">
        <v>0</v>
      </c>
      <c r="AH140" s="212">
        <v>4</v>
      </c>
      <c r="AI140" s="212">
        <v>4</v>
      </c>
      <c r="AJ140" s="109">
        <v>0</v>
      </c>
      <c r="AK140" s="213">
        <v>1</v>
      </c>
      <c r="AL140" s="213">
        <v>0</v>
      </c>
      <c r="AM140" s="213">
        <v>4</v>
      </c>
      <c r="AN140" s="213">
        <v>3</v>
      </c>
      <c r="AO140" s="213">
        <v>3</v>
      </c>
      <c r="AP140" s="213">
        <v>3</v>
      </c>
      <c r="AQ140" s="63">
        <v>0</v>
      </c>
      <c r="AR140" s="213">
        <v>1</v>
      </c>
      <c r="AS140" s="213">
        <v>2</v>
      </c>
      <c r="AT140" s="213">
        <v>5</v>
      </c>
      <c r="AU140" s="213">
        <v>0</v>
      </c>
      <c r="AV140" s="120">
        <v>0</v>
      </c>
      <c r="AW140" s="213">
        <v>1</v>
      </c>
      <c r="AX140" s="213">
        <v>0</v>
      </c>
      <c r="AY140" s="213"/>
      <c r="AZ140" s="213"/>
      <c r="BA140" s="213"/>
      <c r="BB140" s="213"/>
      <c r="BC140" s="63"/>
      <c r="BD140" s="213"/>
      <c r="BE140" s="213"/>
      <c r="BF140" s="213"/>
      <c r="BG140" s="213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8"/>
      <c r="BS140" s="119"/>
      <c r="BT140" s="119"/>
      <c r="BU140" s="119"/>
      <c r="BV140" s="119"/>
      <c r="BW140" s="119"/>
      <c r="BX140" s="213"/>
      <c r="BY140" s="213"/>
      <c r="BZ140" s="213"/>
      <c r="CA140" s="213"/>
      <c r="CB140" s="213"/>
      <c r="CC140" s="213"/>
      <c r="CD140" s="398"/>
      <c r="CE140" s="213"/>
      <c r="CF140" s="213"/>
      <c r="CG140" s="213"/>
      <c r="CH140" s="213"/>
      <c r="CI140" s="213"/>
      <c r="CJ140" s="213"/>
      <c r="CK140" s="213"/>
      <c r="CL140" s="213"/>
      <c r="CM140" s="213"/>
      <c r="CN140" s="213"/>
      <c r="CO140" s="213"/>
      <c r="CP140" s="398"/>
      <c r="CQ140" s="398"/>
      <c r="CR140" s="398"/>
      <c r="CS140" s="349"/>
      <c r="CT140" s="63">
        <f>IF(ISERROR(GETPIVOTDATA("VALUE",'CRS WK pvt'!$I$2,"DT_FILE",CT$8,"CD_CO",CT$6,"TRIM_CAT",TRIM(B140),"TRIM_LINE","99"))=TRUE,0,GETPIVOTDATA("VALUE",'CRS WK pvt'!$I$2,"DT_FILE",CT$8,"CD_CO",CT$6,"TRIM_CAT",TRIM(B140),"TRIM_LINE","99"))</f>
        <v>0</v>
      </c>
    </row>
    <row r="141" spans="1:98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23"/>
      <c r="O141" s="123"/>
      <c r="P141" s="123"/>
      <c r="Q141" s="123"/>
      <c r="R141" s="123"/>
      <c r="S141" s="123"/>
      <c r="T141" s="123"/>
      <c r="U141" s="123"/>
      <c r="V141" s="123"/>
      <c r="W141" s="213"/>
      <c r="X141" s="120"/>
      <c r="Y141" s="213"/>
      <c r="Z141" s="213"/>
      <c r="AA141" s="213"/>
      <c r="AB141" s="213"/>
      <c r="AC141" s="213"/>
      <c r="AD141" s="213"/>
      <c r="AE141" s="213"/>
      <c r="AF141" s="213">
        <f t="shared" ref="AF141" si="484">SUM(AF136+AF137+AF138+AF139+AF140)</f>
        <v>562</v>
      </c>
      <c r="AG141" s="213">
        <v>724</v>
      </c>
      <c r="AH141" s="213">
        <v>706</v>
      </c>
      <c r="AI141" s="213">
        <v>436</v>
      </c>
      <c r="AJ141" s="120">
        <v>79</v>
      </c>
      <c r="AK141" s="213">
        <v>30</v>
      </c>
      <c r="AL141" s="213">
        <v>13</v>
      </c>
      <c r="AM141" s="213">
        <v>62</v>
      </c>
      <c r="AN141" s="213">
        <v>115</v>
      </c>
      <c r="AO141" s="213">
        <v>686</v>
      </c>
      <c r="AP141" s="213">
        <v>604</v>
      </c>
      <c r="AQ141" s="84">
        <v>558</v>
      </c>
      <c r="AR141" s="213">
        <v>537</v>
      </c>
      <c r="AS141" s="213">
        <v>633</v>
      </c>
      <c r="AT141" s="213">
        <v>750</v>
      </c>
      <c r="AU141" s="213">
        <v>27</v>
      </c>
      <c r="AV141" s="120">
        <v>9</v>
      </c>
      <c r="AW141" s="213">
        <v>17</v>
      </c>
      <c r="AX141" s="213">
        <v>3</v>
      </c>
      <c r="AY141" s="213"/>
      <c r="AZ141" s="213"/>
      <c r="BA141" s="213"/>
      <c r="BB141" s="213"/>
      <c r="BC141" s="84"/>
      <c r="BD141" s="213"/>
      <c r="BE141" s="213"/>
      <c r="BF141" s="213"/>
      <c r="BG141" s="213"/>
      <c r="BH141" s="120"/>
      <c r="BI141" s="117"/>
      <c r="BJ141" s="119"/>
      <c r="BK141" s="119"/>
      <c r="BL141" s="119"/>
      <c r="BM141" s="119"/>
      <c r="BN141" s="119"/>
      <c r="BO141" s="119"/>
      <c r="BP141" s="119"/>
      <c r="BQ141" s="119"/>
      <c r="BR141" s="398"/>
      <c r="BS141" s="119"/>
      <c r="BT141" s="119"/>
      <c r="BU141" s="119"/>
      <c r="BV141" s="119"/>
      <c r="BW141" s="119"/>
      <c r="BX141" s="213"/>
      <c r="BY141" s="213"/>
      <c r="BZ141" s="213"/>
      <c r="CA141" s="213"/>
      <c r="CB141" s="213"/>
      <c r="CC141" s="213"/>
      <c r="CD141" s="398"/>
      <c r="CE141" s="213"/>
      <c r="CF141" s="213"/>
      <c r="CG141" s="213"/>
      <c r="CH141" s="213"/>
      <c r="CI141" s="213"/>
      <c r="CJ141" s="213"/>
      <c r="CK141" s="213"/>
      <c r="CL141" s="213"/>
      <c r="CM141" s="213"/>
      <c r="CN141" s="213"/>
      <c r="CO141" s="213"/>
      <c r="CP141" s="398"/>
      <c r="CQ141" s="398"/>
      <c r="CR141" s="398"/>
      <c r="CS141" s="349"/>
      <c r="CT141" s="84">
        <f>SUM(CT136:CT140)</f>
        <v>3</v>
      </c>
    </row>
    <row r="142" spans="1:98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202"/>
      <c r="V142" s="202"/>
      <c r="W142" s="202"/>
      <c r="X142" s="88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88"/>
      <c r="AK142" s="295"/>
      <c r="AL142" s="295"/>
      <c r="AM142" s="295"/>
      <c r="AN142" s="295"/>
      <c r="AO142" s="295"/>
      <c r="AP142" s="295"/>
      <c r="AQ142" s="89"/>
      <c r="AR142" s="295"/>
      <c r="AS142" s="295"/>
      <c r="AT142" s="295"/>
      <c r="AU142" s="295"/>
      <c r="AV142" s="312"/>
      <c r="AW142" s="295"/>
      <c r="AX142" s="295"/>
      <c r="AY142" s="295"/>
      <c r="AZ142" s="295"/>
      <c r="BA142" s="295"/>
      <c r="BB142" s="295"/>
      <c r="BC142" s="89"/>
      <c r="BD142" s="295"/>
      <c r="BE142" s="295"/>
      <c r="BF142" s="295"/>
      <c r="BG142" s="295"/>
      <c r="BH142" s="312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8"/>
      <c r="BS142" s="431"/>
      <c r="BT142" s="90"/>
      <c r="BU142" s="90"/>
      <c r="BV142" s="90"/>
      <c r="BW142" s="90"/>
      <c r="BX142" s="245"/>
      <c r="BY142" s="245"/>
      <c r="BZ142" s="245"/>
      <c r="CA142" s="245"/>
      <c r="CB142" s="245"/>
      <c r="CC142" s="245"/>
      <c r="CD142" s="388"/>
      <c r="CE142" s="357"/>
      <c r="CF142" s="271"/>
      <c r="CG142" s="271"/>
      <c r="CH142" s="271"/>
      <c r="CI142" s="271"/>
      <c r="CJ142" s="271"/>
      <c r="CK142" s="271"/>
      <c r="CL142" s="271"/>
      <c r="CM142" s="271"/>
      <c r="CN142" s="271"/>
      <c r="CO142" s="271"/>
      <c r="CP142" s="388"/>
      <c r="CQ142" s="388"/>
      <c r="CR142" s="388"/>
      <c r="CS142" s="348"/>
      <c r="CT142" s="89"/>
    </row>
    <row r="143" spans="1:98" s="58" customFormat="1" x14ac:dyDescent="0.3">
      <c r="A143" s="146"/>
      <c r="B143" s="59" t="s">
        <v>37</v>
      </c>
      <c r="C143" s="111">
        <v>5797</v>
      </c>
      <c r="D143" s="65">
        <v>7481</v>
      </c>
      <c r="E143" s="65">
        <v>11192</v>
      </c>
      <c r="F143" s="65">
        <v>11887</v>
      </c>
      <c r="G143" s="65">
        <v>11367</v>
      </c>
      <c r="H143" s="108">
        <v>10602</v>
      </c>
      <c r="I143" s="65">
        <v>9945</v>
      </c>
      <c r="J143" s="108">
        <v>9349</v>
      </c>
      <c r="K143" s="65">
        <v>7586</v>
      </c>
      <c r="L143" s="109">
        <v>5738</v>
      </c>
      <c r="M143" s="108">
        <v>4082</v>
      </c>
      <c r="N143" s="108">
        <v>3710</v>
      </c>
      <c r="O143" s="65">
        <v>3459</v>
      </c>
      <c r="P143" s="108">
        <v>2802</v>
      </c>
      <c r="Q143" s="65">
        <v>2455</v>
      </c>
      <c r="R143" s="108">
        <v>2527</v>
      </c>
      <c r="S143" s="65">
        <v>2266</v>
      </c>
      <c r="T143" s="108">
        <v>2158</v>
      </c>
      <c r="U143" s="212">
        <v>2135</v>
      </c>
      <c r="V143" s="212">
        <v>2090</v>
      </c>
      <c r="W143" s="212">
        <v>2005</v>
      </c>
      <c r="X143" s="109">
        <v>2028</v>
      </c>
      <c r="Y143" s="212">
        <v>2157</v>
      </c>
      <c r="Z143" s="212">
        <v>2412</v>
      </c>
      <c r="AA143" s="212">
        <v>2857</v>
      </c>
      <c r="AB143" s="212">
        <v>3415</v>
      </c>
      <c r="AC143" s="212">
        <v>4587</v>
      </c>
      <c r="AD143" s="212">
        <v>6753</v>
      </c>
      <c r="AE143" s="212">
        <v>10613</v>
      </c>
      <c r="AF143" s="212">
        <v>11928</v>
      </c>
      <c r="AG143" s="212">
        <v>12115</v>
      </c>
      <c r="AH143" s="212">
        <v>11844</v>
      </c>
      <c r="AI143" s="212">
        <v>10857</v>
      </c>
      <c r="AJ143" s="109">
        <v>9467</v>
      </c>
      <c r="AK143" s="212">
        <v>8348</v>
      </c>
      <c r="AL143" s="212">
        <v>7809</v>
      </c>
      <c r="AM143" s="212">
        <v>8085</v>
      </c>
      <c r="AN143" s="212">
        <v>8881</v>
      </c>
      <c r="AO143" s="212">
        <v>10190</v>
      </c>
      <c r="AP143" s="212">
        <v>10333</v>
      </c>
      <c r="AQ143" s="63">
        <v>9809</v>
      </c>
      <c r="AR143" s="212">
        <v>9695</v>
      </c>
      <c r="AS143" s="212">
        <v>9538</v>
      </c>
      <c r="AT143" s="212">
        <v>9064</v>
      </c>
      <c r="AU143" s="212">
        <v>7885</v>
      </c>
      <c r="AV143" s="109">
        <v>6447</v>
      </c>
      <c r="AW143" s="212">
        <v>5465</v>
      </c>
      <c r="AX143" s="212">
        <v>5307</v>
      </c>
      <c r="AY143" s="212"/>
      <c r="AZ143" s="212"/>
      <c r="BA143" s="212"/>
      <c r="BB143" s="212"/>
      <c r="BC143" s="63"/>
      <c r="BD143" s="212"/>
      <c r="BE143" s="212"/>
      <c r="BF143" s="212"/>
      <c r="BG143" s="212"/>
      <c r="BH143" s="109"/>
      <c r="BI143" s="111">
        <f t="shared" ref="BI143:BR147" si="485">O143-C143</f>
        <v>-2338</v>
      </c>
      <c r="BJ143" s="108">
        <f t="shared" si="485"/>
        <v>-4679</v>
      </c>
      <c r="BK143" s="108">
        <f t="shared" si="485"/>
        <v>-8737</v>
      </c>
      <c r="BL143" s="108">
        <f t="shared" si="485"/>
        <v>-9360</v>
      </c>
      <c r="BM143" s="108">
        <f t="shared" si="485"/>
        <v>-9101</v>
      </c>
      <c r="BN143" s="108">
        <f t="shared" si="485"/>
        <v>-8444</v>
      </c>
      <c r="BO143" s="108">
        <f t="shared" si="485"/>
        <v>-7810</v>
      </c>
      <c r="BP143" s="108">
        <f t="shared" si="485"/>
        <v>-7259</v>
      </c>
      <c r="BQ143" s="108">
        <f t="shared" si="485"/>
        <v>-5581</v>
      </c>
      <c r="BR143" s="397">
        <f t="shared" si="485"/>
        <v>-3710</v>
      </c>
      <c r="BS143" s="108">
        <f t="shared" ref="BS143:CB147" si="486">Y143-M143</f>
        <v>-1925</v>
      </c>
      <c r="BT143" s="108">
        <f t="shared" si="486"/>
        <v>-1298</v>
      </c>
      <c r="BU143" s="108">
        <f t="shared" si="486"/>
        <v>-602</v>
      </c>
      <c r="BV143" s="108">
        <f t="shared" si="486"/>
        <v>613</v>
      </c>
      <c r="BW143" s="108">
        <f t="shared" si="486"/>
        <v>2132</v>
      </c>
      <c r="BX143" s="212">
        <f t="shared" si="486"/>
        <v>4226</v>
      </c>
      <c r="BY143" s="212">
        <f t="shared" si="486"/>
        <v>8347</v>
      </c>
      <c r="BZ143" s="212">
        <f t="shared" si="486"/>
        <v>9770</v>
      </c>
      <c r="CA143" s="212">
        <f t="shared" si="486"/>
        <v>9980</v>
      </c>
      <c r="CB143" s="212">
        <f t="shared" si="486"/>
        <v>9754</v>
      </c>
      <c r="CC143" s="212">
        <f t="shared" ref="CC143:CL147" si="487">AI143-W143</f>
        <v>8852</v>
      </c>
      <c r="CD143" s="397">
        <f t="shared" si="487"/>
        <v>7439</v>
      </c>
      <c r="CE143" s="212">
        <f t="shared" si="487"/>
        <v>6191</v>
      </c>
      <c r="CF143" s="212">
        <f t="shared" si="487"/>
        <v>5397</v>
      </c>
      <c r="CG143" s="212">
        <f t="shared" si="487"/>
        <v>5228</v>
      </c>
      <c r="CH143" s="212">
        <f t="shared" si="487"/>
        <v>5466</v>
      </c>
      <c r="CI143" s="212">
        <f t="shared" si="487"/>
        <v>5603</v>
      </c>
      <c r="CJ143" s="212">
        <f t="shared" si="487"/>
        <v>3580</v>
      </c>
      <c r="CK143" s="212">
        <f t="shared" si="487"/>
        <v>-804</v>
      </c>
      <c r="CL143" s="212">
        <f t="shared" si="487"/>
        <v>-2233</v>
      </c>
      <c r="CM143" s="212">
        <f t="shared" ref="CM143:CR147" si="488">AS143-AG143</f>
        <v>-2577</v>
      </c>
      <c r="CN143" s="212">
        <f t="shared" si="488"/>
        <v>-2780</v>
      </c>
      <c r="CO143" s="212">
        <f t="shared" si="488"/>
        <v>-2972</v>
      </c>
      <c r="CP143" s="397">
        <f t="shared" si="488"/>
        <v>-3020</v>
      </c>
      <c r="CQ143" s="397">
        <f t="shared" si="488"/>
        <v>-2883</v>
      </c>
      <c r="CR143" s="397">
        <f t="shared" si="488"/>
        <v>-2502</v>
      </c>
      <c r="CS143" s="348"/>
      <c r="CT143" s="63">
        <f>IF(ISERROR(GETPIVOTDATA("VALUE",'CRS WK pvt'!$I$2,"DT_FILE",CT$8,"CD_CO",CT$6,"TRIM_CAT",TRIM(B143),"TRIM_LINE",A142))=TRUE,0,GETPIVOTDATA("VALUE",'CRS WK pvt'!$I$2,"DT_FILE",CT$8,"CD_CO",CT$6,"TRIM_CAT",TRIM(B143),"TRIM_LINE",A142))</f>
        <v>5307</v>
      </c>
    </row>
    <row r="144" spans="1:98" s="58" customFormat="1" x14ac:dyDescent="0.3">
      <c r="A144" s="146"/>
      <c r="B144" s="59" t="s">
        <v>38</v>
      </c>
      <c r="C144" s="111">
        <v>1503</v>
      </c>
      <c r="D144" s="65">
        <v>1920</v>
      </c>
      <c r="E144" s="65">
        <v>2941</v>
      </c>
      <c r="F144" s="65">
        <v>3243</v>
      </c>
      <c r="G144" s="65">
        <v>3299</v>
      </c>
      <c r="H144" s="108">
        <v>3299</v>
      </c>
      <c r="I144" s="65">
        <v>3329</v>
      </c>
      <c r="J144" s="108">
        <v>3348</v>
      </c>
      <c r="K144" s="65">
        <v>2873</v>
      </c>
      <c r="L144" s="109">
        <v>2210</v>
      </c>
      <c r="M144" s="108">
        <v>1518</v>
      </c>
      <c r="N144" s="108">
        <v>1275</v>
      </c>
      <c r="O144" s="65">
        <v>1215</v>
      </c>
      <c r="P144" s="108">
        <v>1010</v>
      </c>
      <c r="Q144" s="65">
        <v>947</v>
      </c>
      <c r="R144" s="108">
        <v>960</v>
      </c>
      <c r="S144" s="65">
        <v>983</v>
      </c>
      <c r="T144" s="108">
        <v>909</v>
      </c>
      <c r="U144" s="212">
        <v>891</v>
      </c>
      <c r="V144" s="212">
        <v>842</v>
      </c>
      <c r="W144" s="212">
        <v>801</v>
      </c>
      <c r="X144" s="109">
        <v>763</v>
      </c>
      <c r="Y144" s="212">
        <v>731</v>
      </c>
      <c r="Z144" s="212">
        <v>806</v>
      </c>
      <c r="AA144" s="212">
        <v>935</v>
      </c>
      <c r="AB144" s="212">
        <v>1050</v>
      </c>
      <c r="AC144" s="212">
        <v>1455</v>
      </c>
      <c r="AD144" s="212">
        <v>2117</v>
      </c>
      <c r="AE144" s="212">
        <v>3366</v>
      </c>
      <c r="AF144" s="212">
        <v>4030</v>
      </c>
      <c r="AG144" s="212">
        <v>4498</v>
      </c>
      <c r="AH144" s="212">
        <v>4653</v>
      </c>
      <c r="AI144" s="212">
        <v>4283</v>
      </c>
      <c r="AJ144" s="109">
        <v>3673</v>
      </c>
      <c r="AK144" s="212">
        <v>3170</v>
      </c>
      <c r="AL144" s="212">
        <v>2823</v>
      </c>
      <c r="AM144" s="212">
        <v>2812</v>
      </c>
      <c r="AN144" s="212">
        <v>3035</v>
      </c>
      <c r="AO144" s="212">
        <v>3580</v>
      </c>
      <c r="AP144" s="212">
        <v>3729</v>
      </c>
      <c r="AQ144" s="63">
        <v>3738</v>
      </c>
      <c r="AR144" s="212">
        <v>4002</v>
      </c>
      <c r="AS144" s="212">
        <v>4007</v>
      </c>
      <c r="AT144" s="212">
        <v>4079</v>
      </c>
      <c r="AU144" s="212">
        <v>3664</v>
      </c>
      <c r="AV144" s="109">
        <v>2998</v>
      </c>
      <c r="AW144" s="212">
        <v>2588</v>
      </c>
      <c r="AX144" s="212">
        <v>2261</v>
      </c>
      <c r="AY144" s="212"/>
      <c r="AZ144" s="212"/>
      <c r="BA144" s="212"/>
      <c r="BB144" s="212"/>
      <c r="BC144" s="63"/>
      <c r="BD144" s="212"/>
      <c r="BE144" s="212"/>
      <c r="BF144" s="212"/>
      <c r="BG144" s="212"/>
      <c r="BH144" s="109"/>
      <c r="BI144" s="111">
        <f t="shared" si="485"/>
        <v>-288</v>
      </c>
      <c r="BJ144" s="108">
        <f t="shared" si="485"/>
        <v>-910</v>
      </c>
      <c r="BK144" s="108">
        <f t="shared" si="485"/>
        <v>-1994</v>
      </c>
      <c r="BL144" s="108">
        <f t="shared" si="485"/>
        <v>-2283</v>
      </c>
      <c r="BM144" s="108">
        <f t="shared" si="485"/>
        <v>-2316</v>
      </c>
      <c r="BN144" s="108">
        <f t="shared" si="485"/>
        <v>-2390</v>
      </c>
      <c r="BO144" s="108">
        <f t="shared" si="485"/>
        <v>-2438</v>
      </c>
      <c r="BP144" s="108">
        <f t="shared" si="485"/>
        <v>-2506</v>
      </c>
      <c r="BQ144" s="108">
        <f t="shared" si="485"/>
        <v>-2072</v>
      </c>
      <c r="BR144" s="397">
        <f t="shared" si="485"/>
        <v>-1447</v>
      </c>
      <c r="BS144" s="108">
        <f t="shared" si="486"/>
        <v>-787</v>
      </c>
      <c r="BT144" s="108">
        <f t="shared" si="486"/>
        <v>-469</v>
      </c>
      <c r="BU144" s="108">
        <f t="shared" si="486"/>
        <v>-280</v>
      </c>
      <c r="BV144" s="108">
        <f t="shared" si="486"/>
        <v>40</v>
      </c>
      <c r="BW144" s="108">
        <f t="shared" si="486"/>
        <v>508</v>
      </c>
      <c r="BX144" s="212">
        <f t="shared" si="486"/>
        <v>1157</v>
      </c>
      <c r="BY144" s="212">
        <f t="shared" si="486"/>
        <v>2383</v>
      </c>
      <c r="BZ144" s="212">
        <f t="shared" si="486"/>
        <v>3121</v>
      </c>
      <c r="CA144" s="212">
        <f t="shared" si="486"/>
        <v>3607</v>
      </c>
      <c r="CB144" s="212">
        <f t="shared" si="486"/>
        <v>3811</v>
      </c>
      <c r="CC144" s="212">
        <f t="shared" si="487"/>
        <v>3482</v>
      </c>
      <c r="CD144" s="397">
        <f t="shared" si="487"/>
        <v>2910</v>
      </c>
      <c r="CE144" s="212">
        <f t="shared" si="487"/>
        <v>2439</v>
      </c>
      <c r="CF144" s="212">
        <f t="shared" si="487"/>
        <v>2017</v>
      </c>
      <c r="CG144" s="212">
        <f t="shared" si="487"/>
        <v>1877</v>
      </c>
      <c r="CH144" s="212">
        <f t="shared" si="487"/>
        <v>1985</v>
      </c>
      <c r="CI144" s="212">
        <f t="shared" si="487"/>
        <v>2125</v>
      </c>
      <c r="CJ144" s="212">
        <f t="shared" si="487"/>
        <v>1612</v>
      </c>
      <c r="CK144" s="212">
        <f t="shared" si="487"/>
        <v>372</v>
      </c>
      <c r="CL144" s="212">
        <f t="shared" si="487"/>
        <v>-28</v>
      </c>
      <c r="CM144" s="212">
        <f t="shared" si="488"/>
        <v>-491</v>
      </c>
      <c r="CN144" s="212">
        <f t="shared" si="488"/>
        <v>-574</v>
      </c>
      <c r="CO144" s="212">
        <f t="shared" si="488"/>
        <v>-619</v>
      </c>
      <c r="CP144" s="397">
        <f t="shared" si="488"/>
        <v>-675</v>
      </c>
      <c r="CQ144" s="397">
        <f t="shared" si="488"/>
        <v>-582</v>
      </c>
      <c r="CR144" s="397">
        <f t="shared" si="488"/>
        <v>-562</v>
      </c>
      <c r="CS144" s="348"/>
      <c r="CT144" s="63">
        <f>IF(ISERROR(GETPIVOTDATA("VALUE",'CRS WK pvt'!$I$2,"DT_FILE",CT$8,"CD_CO",CT$6,"TRIM_CAT",TRIM(B144),"TRIM_LINE",A142))=TRUE,0,GETPIVOTDATA("VALUE",'CRS WK pvt'!$I$2,"DT_FILE",CT$8,"CD_CO",CT$6,"TRIM_CAT",TRIM(B144),"TRIM_LINE",A142))</f>
        <v>2261</v>
      </c>
    </row>
    <row r="145" spans="1:98" s="58" customFormat="1" x14ac:dyDescent="0.3">
      <c r="A145" s="146"/>
      <c r="B145" s="59" t="s">
        <v>39</v>
      </c>
      <c r="C145" s="111">
        <v>165</v>
      </c>
      <c r="D145" s="65">
        <v>183</v>
      </c>
      <c r="E145" s="65">
        <v>211</v>
      </c>
      <c r="F145" s="65">
        <v>212</v>
      </c>
      <c r="G145" s="65">
        <v>190</v>
      </c>
      <c r="H145" s="108">
        <v>158</v>
      </c>
      <c r="I145" s="65">
        <v>152</v>
      </c>
      <c r="J145" s="108">
        <v>150</v>
      </c>
      <c r="K145" s="65">
        <v>132</v>
      </c>
      <c r="L145" s="109">
        <v>118</v>
      </c>
      <c r="M145" s="108">
        <v>92</v>
      </c>
      <c r="N145" s="108">
        <v>93</v>
      </c>
      <c r="O145" s="65">
        <v>91</v>
      </c>
      <c r="P145" s="108">
        <v>85</v>
      </c>
      <c r="Q145" s="65">
        <v>75</v>
      </c>
      <c r="R145" s="108">
        <v>80</v>
      </c>
      <c r="S145" s="65">
        <v>103</v>
      </c>
      <c r="T145" s="108">
        <v>161</v>
      </c>
      <c r="U145" s="212">
        <v>164</v>
      </c>
      <c r="V145" s="212">
        <v>194</v>
      </c>
      <c r="W145" s="212">
        <v>262</v>
      </c>
      <c r="X145" s="109">
        <v>285</v>
      </c>
      <c r="Y145" s="212">
        <v>273</v>
      </c>
      <c r="Z145" s="212">
        <v>262</v>
      </c>
      <c r="AA145" s="212">
        <v>257</v>
      </c>
      <c r="AB145" s="212">
        <v>246</v>
      </c>
      <c r="AC145" s="212">
        <v>236</v>
      </c>
      <c r="AD145" s="212">
        <v>237</v>
      </c>
      <c r="AE145" s="212">
        <v>245</v>
      </c>
      <c r="AF145" s="212">
        <v>268</v>
      </c>
      <c r="AG145" s="212">
        <v>295</v>
      </c>
      <c r="AH145" s="212">
        <v>319</v>
      </c>
      <c r="AI145" s="212">
        <v>311</v>
      </c>
      <c r="AJ145" s="109">
        <v>313</v>
      </c>
      <c r="AK145" s="212">
        <v>273</v>
      </c>
      <c r="AL145" s="212">
        <v>248</v>
      </c>
      <c r="AM145" s="212">
        <v>279</v>
      </c>
      <c r="AN145" s="212">
        <v>307</v>
      </c>
      <c r="AO145" s="212">
        <v>310</v>
      </c>
      <c r="AP145" s="212">
        <v>280</v>
      </c>
      <c r="AQ145" s="63">
        <v>227</v>
      </c>
      <c r="AR145" s="212">
        <v>213</v>
      </c>
      <c r="AS145" s="212">
        <v>207</v>
      </c>
      <c r="AT145" s="212">
        <v>180</v>
      </c>
      <c r="AU145" s="212">
        <v>181</v>
      </c>
      <c r="AV145" s="109">
        <v>153</v>
      </c>
      <c r="AW145" s="212">
        <v>155</v>
      </c>
      <c r="AX145" s="212">
        <v>177</v>
      </c>
      <c r="AY145" s="212"/>
      <c r="AZ145" s="212"/>
      <c r="BA145" s="212"/>
      <c r="BB145" s="212"/>
      <c r="BC145" s="63"/>
      <c r="BD145" s="212"/>
      <c r="BE145" s="212"/>
      <c r="BF145" s="212"/>
      <c r="BG145" s="212"/>
      <c r="BH145" s="109"/>
      <c r="BI145" s="111">
        <f t="shared" si="485"/>
        <v>-74</v>
      </c>
      <c r="BJ145" s="108">
        <f t="shared" si="485"/>
        <v>-98</v>
      </c>
      <c r="BK145" s="108">
        <f t="shared" si="485"/>
        <v>-136</v>
      </c>
      <c r="BL145" s="108">
        <f t="shared" si="485"/>
        <v>-132</v>
      </c>
      <c r="BM145" s="108">
        <f t="shared" si="485"/>
        <v>-87</v>
      </c>
      <c r="BN145" s="108">
        <f t="shared" si="485"/>
        <v>3</v>
      </c>
      <c r="BO145" s="108">
        <f t="shared" si="485"/>
        <v>12</v>
      </c>
      <c r="BP145" s="108">
        <f t="shared" si="485"/>
        <v>44</v>
      </c>
      <c r="BQ145" s="108">
        <f t="shared" si="485"/>
        <v>130</v>
      </c>
      <c r="BR145" s="397">
        <f t="shared" si="485"/>
        <v>167</v>
      </c>
      <c r="BS145" s="108">
        <f t="shared" si="486"/>
        <v>181</v>
      </c>
      <c r="BT145" s="108">
        <f t="shared" si="486"/>
        <v>169</v>
      </c>
      <c r="BU145" s="108">
        <f t="shared" si="486"/>
        <v>166</v>
      </c>
      <c r="BV145" s="108">
        <f t="shared" si="486"/>
        <v>161</v>
      </c>
      <c r="BW145" s="108">
        <f t="shared" si="486"/>
        <v>161</v>
      </c>
      <c r="BX145" s="212">
        <f t="shared" si="486"/>
        <v>157</v>
      </c>
      <c r="BY145" s="212">
        <f t="shared" si="486"/>
        <v>142</v>
      </c>
      <c r="BZ145" s="212">
        <f t="shared" si="486"/>
        <v>107</v>
      </c>
      <c r="CA145" s="212">
        <f t="shared" si="486"/>
        <v>131</v>
      </c>
      <c r="CB145" s="212">
        <f t="shared" si="486"/>
        <v>125</v>
      </c>
      <c r="CC145" s="212">
        <f t="shared" si="487"/>
        <v>49</v>
      </c>
      <c r="CD145" s="397">
        <f t="shared" si="487"/>
        <v>28</v>
      </c>
      <c r="CE145" s="212">
        <f t="shared" si="487"/>
        <v>0</v>
      </c>
      <c r="CF145" s="212">
        <f t="shared" si="487"/>
        <v>-14</v>
      </c>
      <c r="CG145" s="212">
        <f t="shared" si="487"/>
        <v>22</v>
      </c>
      <c r="CH145" s="212">
        <f t="shared" si="487"/>
        <v>61</v>
      </c>
      <c r="CI145" s="212">
        <f t="shared" si="487"/>
        <v>74</v>
      </c>
      <c r="CJ145" s="212">
        <f t="shared" si="487"/>
        <v>43</v>
      </c>
      <c r="CK145" s="212">
        <f t="shared" si="487"/>
        <v>-18</v>
      </c>
      <c r="CL145" s="212">
        <f t="shared" si="487"/>
        <v>-55</v>
      </c>
      <c r="CM145" s="212">
        <f t="shared" si="488"/>
        <v>-88</v>
      </c>
      <c r="CN145" s="212">
        <f t="shared" si="488"/>
        <v>-139</v>
      </c>
      <c r="CO145" s="212">
        <f t="shared" si="488"/>
        <v>-130</v>
      </c>
      <c r="CP145" s="397">
        <f t="shared" si="488"/>
        <v>-160</v>
      </c>
      <c r="CQ145" s="397">
        <f t="shared" si="488"/>
        <v>-118</v>
      </c>
      <c r="CR145" s="397">
        <f t="shared" si="488"/>
        <v>-71</v>
      </c>
      <c r="CS145" s="348"/>
      <c r="CT145" s="63">
        <f>IF(ISERROR(GETPIVOTDATA("VALUE",'CRS WK pvt'!$I$2,"DT_FILE",CT$8,"CD_CO",CT$6,"TRIM_CAT",TRIM(B145),"TRIM_LINE",A142))=TRUE,0,GETPIVOTDATA("VALUE",'CRS WK pvt'!$I$2,"DT_FILE",CT$8,"CD_CO",CT$6,"TRIM_CAT",TRIM(B145),"TRIM_LINE",A142))</f>
        <v>177</v>
      </c>
    </row>
    <row r="146" spans="1:98" s="58" customFormat="1" ht="15" thickBot="1" x14ac:dyDescent="0.35">
      <c r="A146" s="146"/>
      <c r="B146" s="59" t="s">
        <v>40</v>
      </c>
      <c r="C146" s="111">
        <v>61</v>
      </c>
      <c r="D146" s="65">
        <v>68</v>
      </c>
      <c r="E146" s="65">
        <v>75</v>
      </c>
      <c r="F146" s="65">
        <v>68</v>
      </c>
      <c r="G146" s="65">
        <v>58</v>
      </c>
      <c r="H146" s="108">
        <v>56</v>
      </c>
      <c r="I146" s="65">
        <v>55</v>
      </c>
      <c r="J146" s="108">
        <v>55</v>
      </c>
      <c r="K146" s="65">
        <v>45</v>
      </c>
      <c r="L146" s="109">
        <v>36</v>
      </c>
      <c r="M146" s="108">
        <v>32</v>
      </c>
      <c r="N146" s="108">
        <v>45</v>
      </c>
      <c r="O146" s="65">
        <v>36</v>
      </c>
      <c r="P146" s="108">
        <v>29</v>
      </c>
      <c r="Q146" s="65">
        <v>31</v>
      </c>
      <c r="R146" s="108">
        <v>33</v>
      </c>
      <c r="S146" s="65">
        <v>42</v>
      </c>
      <c r="T146" s="108">
        <v>42</v>
      </c>
      <c r="U146" s="212">
        <v>60</v>
      </c>
      <c r="V146" s="212">
        <v>78</v>
      </c>
      <c r="W146" s="212">
        <v>90</v>
      </c>
      <c r="X146" s="109">
        <v>86</v>
      </c>
      <c r="Y146" s="212">
        <v>86</v>
      </c>
      <c r="Z146" s="212">
        <v>95</v>
      </c>
      <c r="AA146" s="212">
        <v>86</v>
      </c>
      <c r="AB146" s="212">
        <v>77</v>
      </c>
      <c r="AC146" s="212">
        <v>76</v>
      </c>
      <c r="AD146" s="212">
        <v>81</v>
      </c>
      <c r="AE146" s="212">
        <v>97</v>
      </c>
      <c r="AF146" s="212">
        <v>105</v>
      </c>
      <c r="AG146" s="212">
        <v>106</v>
      </c>
      <c r="AH146" s="212">
        <v>110</v>
      </c>
      <c r="AI146" s="212">
        <v>108</v>
      </c>
      <c r="AJ146" s="109">
        <v>96</v>
      </c>
      <c r="AK146" s="212">
        <v>84</v>
      </c>
      <c r="AL146" s="212">
        <v>83</v>
      </c>
      <c r="AM146" s="212">
        <v>83</v>
      </c>
      <c r="AN146" s="212">
        <v>92</v>
      </c>
      <c r="AO146" s="212">
        <v>90</v>
      </c>
      <c r="AP146" s="212">
        <v>89</v>
      </c>
      <c r="AQ146" s="63">
        <v>86</v>
      </c>
      <c r="AR146" s="212">
        <v>84</v>
      </c>
      <c r="AS146" s="212">
        <v>79</v>
      </c>
      <c r="AT146" s="212">
        <v>67</v>
      </c>
      <c r="AU146" s="212">
        <v>55</v>
      </c>
      <c r="AV146" s="321">
        <v>47</v>
      </c>
      <c r="AW146" s="212">
        <v>49</v>
      </c>
      <c r="AX146" s="212">
        <v>49</v>
      </c>
      <c r="AY146" s="212"/>
      <c r="AZ146" s="212"/>
      <c r="BA146" s="212"/>
      <c r="BB146" s="212"/>
      <c r="BC146" s="63"/>
      <c r="BD146" s="212"/>
      <c r="BE146" s="212"/>
      <c r="BF146" s="212"/>
      <c r="BG146" s="212"/>
      <c r="BH146" s="321"/>
      <c r="BI146" s="111">
        <f t="shared" si="485"/>
        <v>-25</v>
      </c>
      <c r="BJ146" s="108">
        <f t="shared" si="485"/>
        <v>-39</v>
      </c>
      <c r="BK146" s="108">
        <f t="shared" si="485"/>
        <v>-44</v>
      </c>
      <c r="BL146" s="108">
        <f t="shared" si="485"/>
        <v>-35</v>
      </c>
      <c r="BM146" s="108">
        <f t="shared" si="485"/>
        <v>-16</v>
      </c>
      <c r="BN146" s="108">
        <f t="shared" si="485"/>
        <v>-14</v>
      </c>
      <c r="BO146" s="108">
        <f t="shared" si="485"/>
        <v>5</v>
      </c>
      <c r="BP146" s="108">
        <f t="shared" si="485"/>
        <v>23</v>
      </c>
      <c r="BQ146" s="108">
        <f t="shared" si="485"/>
        <v>45</v>
      </c>
      <c r="BR146" s="397">
        <f t="shared" si="485"/>
        <v>50</v>
      </c>
      <c r="BS146" s="108">
        <f t="shared" si="486"/>
        <v>54</v>
      </c>
      <c r="BT146" s="108">
        <f t="shared" si="486"/>
        <v>50</v>
      </c>
      <c r="BU146" s="108">
        <f t="shared" si="486"/>
        <v>50</v>
      </c>
      <c r="BV146" s="108">
        <f t="shared" si="486"/>
        <v>48</v>
      </c>
      <c r="BW146" s="108">
        <f t="shared" si="486"/>
        <v>45</v>
      </c>
      <c r="BX146" s="212">
        <f t="shared" si="486"/>
        <v>48</v>
      </c>
      <c r="BY146" s="212">
        <f t="shared" si="486"/>
        <v>55</v>
      </c>
      <c r="BZ146" s="212">
        <f t="shared" si="486"/>
        <v>63</v>
      </c>
      <c r="CA146" s="212">
        <f t="shared" si="486"/>
        <v>46</v>
      </c>
      <c r="CB146" s="212">
        <f t="shared" si="486"/>
        <v>32</v>
      </c>
      <c r="CC146" s="212">
        <f t="shared" si="487"/>
        <v>18</v>
      </c>
      <c r="CD146" s="397">
        <f t="shared" si="487"/>
        <v>10</v>
      </c>
      <c r="CE146" s="212">
        <f t="shared" si="487"/>
        <v>-2</v>
      </c>
      <c r="CF146" s="212">
        <f t="shared" si="487"/>
        <v>-12</v>
      </c>
      <c r="CG146" s="212">
        <f t="shared" si="487"/>
        <v>-3</v>
      </c>
      <c r="CH146" s="212">
        <f t="shared" si="487"/>
        <v>15</v>
      </c>
      <c r="CI146" s="212">
        <f t="shared" si="487"/>
        <v>14</v>
      </c>
      <c r="CJ146" s="212">
        <f t="shared" si="487"/>
        <v>8</v>
      </c>
      <c r="CK146" s="212">
        <f t="shared" si="487"/>
        <v>-11</v>
      </c>
      <c r="CL146" s="212">
        <f t="shared" si="487"/>
        <v>-21</v>
      </c>
      <c r="CM146" s="212">
        <f t="shared" si="488"/>
        <v>-27</v>
      </c>
      <c r="CN146" s="212">
        <f t="shared" si="488"/>
        <v>-43</v>
      </c>
      <c r="CO146" s="212">
        <f t="shared" si="488"/>
        <v>-53</v>
      </c>
      <c r="CP146" s="397">
        <f t="shared" si="488"/>
        <v>-49</v>
      </c>
      <c r="CQ146" s="397">
        <f t="shared" si="488"/>
        <v>-35</v>
      </c>
      <c r="CR146" s="397">
        <f t="shared" si="488"/>
        <v>-34</v>
      </c>
      <c r="CS146" s="348"/>
      <c r="CT146" s="63">
        <f>IF(ISERROR(GETPIVOTDATA("VALUE",'CRS WK pvt'!$I$2,"DT_FILE",CT$8,"CD_CO",CT$6,"TRIM_CAT",TRIM(B146),"TRIM_LINE",A142))=TRUE,0,GETPIVOTDATA("VALUE",'CRS WK pvt'!$I$2,"DT_FILE",CT$8,"CD_CO",CT$6,"TRIM_CAT",TRIM(B146),"TRIM_LINE",A142))</f>
        <v>49</v>
      </c>
    </row>
    <row r="147" spans="1:98" s="58" customFormat="1" x14ac:dyDescent="0.3">
      <c r="A147" s="146"/>
      <c r="B147" s="59" t="s">
        <v>41</v>
      </c>
      <c r="C147" s="111">
        <v>22</v>
      </c>
      <c r="D147" s="65">
        <v>21</v>
      </c>
      <c r="E147" s="65">
        <v>22</v>
      </c>
      <c r="F147" s="65">
        <v>22</v>
      </c>
      <c r="G147" s="65">
        <v>19</v>
      </c>
      <c r="H147" s="108">
        <v>23</v>
      </c>
      <c r="I147" s="65">
        <v>21</v>
      </c>
      <c r="J147" s="108">
        <v>21</v>
      </c>
      <c r="K147" s="65">
        <v>21</v>
      </c>
      <c r="L147" s="109">
        <v>19</v>
      </c>
      <c r="M147" s="108">
        <v>20</v>
      </c>
      <c r="N147" s="108">
        <v>23</v>
      </c>
      <c r="O147" s="65">
        <v>20</v>
      </c>
      <c r="P147" s="108">
        <v>17</v>
      </c>
      <c r="Q147" s="65">
        <v>14</v>
      </c>
      <c r="R147" s="108">
        <v>12</v>
      </c>
      <c r="S147" s="65">
        <v>15</v>
      </c>
      <c r="T147" s="108">
        <v>18</v>
      </c>
      <c r="U147" s="212">
        <v>33</v>
      </c>
      <c r="V147" s="212">
        <v>40</v>
      </c>
      <c r="W147" s="212">
        <v>42</v>
      </c>
      <c r="X147" s="109">
        <v>43</v>
      </c>
      <c r="Y147" s="212">
        <v>39</v>
      </c>
      <c r="Z147" s="212">
        <v>32</v>
      </c>
      <c r="AA147" s="212">
        <v>36</v>
      </c>
      <c r="AB147" s="212">
        <v>40</v>
      </c>
      <c r="AC147" s="212">
        <v>41</v>
      </c>
      <c r="AD147" s="212">
        <v>42</v>
      </c>
      <c r="AE147" s="212">
        <v>49</v>
      </c>
      <c r="AF147" s="212">
        <v>45</v>
      </c>
      <c r="AG147" s="212">
        <v>45</v>
      </c>
      <c r="AH147" s="212">
        <v>44</v>
      </c>
      <c r="AI147" s="212">
        <v>40</v>
      </c>
      <c r="AJ147" s="109">
        <v>45</v>
      </c>
      <c r="AK147" s="212">
        <v>44</v>
      </c>
      <c r="AL147" s="212">
        <v>39</v>
      </c>
      <c r="AM147" s="212">
        <v>43</v>
      </c>
      <c r="AN147" s="212">
        <v>32</v>
      </c>
      <c r="AO147" s="212">
        <v>35</v>
      </c>
      <c r="AP147" s="212">
        <v>25</v>
      </c>
      <c r="AQ147" s="63">
        <v>25</v>
      </c>
      <c r="AR147" s="212">
        <v>26</v>
      </c>
      <c r="AS147" s="212">
        <v>20</v>
      </c>
      <c r="AT147" s="212">
        <v>21</v>
      </c>
      <c r="AU147" s="212">
        <v>20</v>
      </c>
      <c r="AV147" s="322">
        <v>18</v>
      </c>
      <c r="AW147" s="212">
        <v>17</v>
      </c>
      <c r="AX147" s="212">
        <v>17</v>
      </c>
      <c r="AY147" s="212"/>
      <c r="AZ147" s="212"/>
      <c r="BA147" s="212"/>
      <c r="BB147" s="212"/>
      <c r="BC147" s="63"/>
      <c r="BD147" s="212"/>
      <c r="BE147" s="212"/>
      <c r="BF147" s="212"/>
      <c r="BG147" s="212"/>
      <c r="BH147" s="322"/>
      <c r="BI147" s="111">
        <f t="shared" si="485"/>
        <v>-2</v>
      </c>
      <c r="BJ147" s="108">
        <f t="shared" si="485"/>
        <v>-4</v>
      </c>
      <c r="BK147" s="108">
        <f t="shared" si="485"/>
        <v>-8</v>
      </c>
      <c r="BL147" s="108">
        <f t="shared" si="485"/>
        <v>-10</v>
      </c>
      <c r="BM147" s="108">
        <f t="shared" si="485"/>
        <v>-4</v>
      </c>
      <c r="BN147" s="108">
        <f t="shared" si="485"/>
        <v>-5</v>
      </c>
      <c r="BO147" s="108">
        <f t="shared" si="485"/>
        <v>12</v>
      </c>
      <c r="BP147" s="108">
        <f t="shared" si="485"/>
        <v>19</v>
      </c>
      <c r="BQ147" s="108">
        <f t="shared" si="485"/>
        <v>21</v>
      </c>
      <c r="BR147" s="397">
        <f t="shared" si="485"/>
        <v>24</v>
      </c>
      <c r="BS147" s="108">
        <f t="shared" si="486"/>
        <v>19</v>
      </c>
      <c r="BT147" s="108">
        <f t="shared" si="486"/>
        <v>9</v>
      </c>
      <c r="BU147" s="108">
        <f t="shared" si="486"/>
        <v>16</v>
      </c>
      <c r="BV147" s="108">
        <f t="shared" si="486"/>
        <v>23</v>
      </c>
      <c r="BW147" s="108">
        <f t="shared" si="486"/>
        <v>27</v>
      </c>
      <c r="BX147" s="212">
        <f t="shared" si="486"/>
        <v>30</v>
      </c>
      <c r="BY147" s="212">
        <f t="shared" si="486"/>
        <v>34</v>
      </c>
      <c r="BZ147" s="212">
        <f t="shared" si="486"/>
        <v>27</v>
      </c>
      <c r="CA147" s="212">
        <f t="shared" si="486"/>
        <v>12</v>
      </c>
      <c r="CB147" s="212">
        <f t="shared" si="486"/>
        <v>4</v>
      </c>
      <c r="CC147" s="212">
        <f t="shared" si="487"/>
        <v>-2</v>
      </c>
      <c r="CD147" s="397">
        <f t="shared" si="487"/>
        <v>2</v>
      </c>
      <c r="CE147" s="212">
        <f t="shared" si="487"/>
        <v>5</v>
      </c>
      <c r="CF147" s="212">
        <f t="shared" si="487"/>
        <v>7</v>
      </c>
      <c r="CG147" s="212">
        <f t="shared" si="487"/>
        <v>7</v>
      </c>
      <c r="CH147" s="212">
        <f t="shared" si="487"/>
        <v>-8</v>
      </c>
      <c r="CI147" s="212">
        <f t="shared" si="487"/>
        <v>-6</v>
      </c>
      <c r="CJ147" s="212">
        <f t="shared" si="487"/>
        <v>-17</v>
      </c>
      <c r="CK147" s="212">
        <f t="shared" si="487"/>
        <v>-24</v>
      </c>
      <c r="CL147" s="212">
        <f t="shared" si="487"/>
        <v>-19</v>
      </c>
      <c r="CM147" s="212">
        <f t="shared" si="488"/>
        <v>-25</v>
      </c>
      <c r="CN147" s="212">
        <f t="shared" si="488"/>
        <v>-23</v>
      </c>
      <c r="CO147" s="212">
        <f t="shared" si="488"/>
        <v>-20</v>
      </c>
      <c r="CP147" s="397">
        <f t="shared" si="488"/>
        <v>-27</v>
      </c>
      <c r="CQ147" s="397">
        <f t="shared" si="488"/>
        <v>-27</v>
      </c>
      <c r="CR147" s="397">
        <f t="shared" si="488"/>
        <v>-22</v>
      </c>
      <c r="CS147" s="348"/>
      <c r="CT147" s="63">
        <f>IF(ISERROR(GETPIVOTDATA("VALUE",'CRS WK pvt'!$I$2,"DT_FILE",CT$8,"CD_CO",CT$6,"TRIM_CAT",TRIM(B147),"TRIM_LINE",A142))=TRUE,0,GETPIVOTDATA("VALUE",'CRS WK pvt'!$I$2,"DT_FILE",CT$8,"CD_CO",CT$6,"TRIM_CAT",TRIM(B147),"TRIM_LINE",A142))</f>
        <v>17</v>
      </c>
    </row>
    <row r="148" spans="1:98" s="72" customFormat="1" ht="15" thickBot="1" x14ac:dyDescent="0.35">
      <c r="A148" s="147"/>
      <c r="B148" s="112" t="s">
        <v>42</v>
      </c>
      <c r="C148" s="113">
        <f t="shared" ref="C148:V148" si="489">SUM(C143:C147)</f>
        <v>7548</v>
      </c>
      <c r="D148" s="114">
        <f t="shared" si="489"/>
        <v>9673</v>
      </c>
      <c r="E148" s="114">
        <f t="shared" si="489"/>
        <v>14441</v>
      </c>
      <c r="F148" s="114">
        <f t="shared" si="489"/>
        <v>15432</v>
      </c>
      <c r="G148" s="114">
        <f t="shared" si="489"/>
        <v>14933</v>
      </c>
      <c r="H148" s="115">
        <f t="shared" si="489"/>
        <v>14138</v>
      </c>
      <c r="I148" s="114">
        <f t="shared" si="489"/>
        <v>13502</v>
      </c>
      <c r="J148" s="115">
        <f t="shared" si="489"/>
        <v>12923</v>
      </c>
      <c r="K148" s="114">
        <f t="shared" si="489"/>
        <v>10657</v>
      </c>
      <c r="L148" s="116">
        <f t="shared" si="489"/>
        <v>8121</v>
      </c>
      <c r="M148" s="115">
        <f t="shared" si="489"/>
        <v>5744</v>
      </c>
      <c r="N148" s="115">
        <f t="shared" si="489"/>
        <v>5146</v>
      </c>
      <c r="O148" s="115">
        <f t="shared" si="489"/>
        <v>4821</v>
      </c>
      <c r="P148" s="115">
        <f t="shared" si="489"/>
        <v>3943</v>
      </c>
      <c r="Q148" s="115">
        <f t="shared" si="489"/>
        <v>3522</v>
      </c>
      <c r="R148" s="115">
        <f t="shared" si="489"/>
        <v>3612</v>
      </c>
      <c r="S148" s="115">
        <f t="shared" si="489"/>
        <v>3409</v>
      </c>
      <c r="T148" s="115">
        <f t="shared" si="489"/>
        <v>3288</v>
      </c>
      <c r="U148" s="115">
        <f t="shared" si="489"/>
        <v>3283</v>
      </c>
      <c r="V148" s="115">
        <f t="shared" si="489"/>
        <v>3244</v>
      </c>
      <c r="W148" s="214">
        <f>SUM(W143+W144+W145+W146+W147)</f>
        <v>3200</v>
      </c>
      <c r="X148" s="116">
        <f>SUM(X143+X144+X145+X146+X147)</f>
        <v>3205</v>
      </c>
      <c r="Y148" s="214">
        <v>3286</v>
      </c>
      <c r="Z148" s="214">
        <v>3607</v>
      </c>
      <c r="AA148" s="214">
        <v>4171</v>
      </c>
      <c r="AB148" s="214">
        <v>4828</v>
      </c>
      <c r="AC148" s="214">
        <v>6395</v>
      </c>
      <c r="AD148" s="214">
        <v>9230</v>
      </c>
      <c r="AE148" s="214">
        <v>14370</v>
      </c>
      <c r="AF148" s="214">
        <v>16376</v>
      </c>
      <c r="AG148" s="214">
        <v>17059</v>
      </c>
      <c r="AH148" s="214">
        <v>16970</v>
      </c>
      <c r="AI148" s="214">
        <v>15599</v>
      </c>
      <c r="AJ148" s="116">
        <v>13594</v>
      </c>
      <c r="AK148" s="214">
        <v>11919</v>
      </c>
      <c r="AL148" s="214">
        <v>11002</v>
      </c>
      <c r="AM148" s="214">
        <v>11302</v>
      </c>
      <c r="AN148" s="214">
        <v>12347</v>
      </c>
      <c r="AO148" s="214">
        <v>14205</v>
      </c>
      <c r="AP148" s="214">
        <v>14456</v>
      </c>
      <c r="AQ148" s="115">
        <v>13885</v>
      </c>
      <c r="AR148" s="214">
        <v>14020</v>
      </c>
      <c r="AS148" s="214">
        <v>13851</v>
      </c>
      <c r="AT148" s="214">
        <v>13411</v>
      </c>
      <c r="AU148" s="214">
        <v>11805</v>
      </c>
      <c r="AV148" s="116">
        <v>9663</v>
      </c>
      <c r="AW148" s="214">
        <v>8274</v>
      </c>
      <c r="AX148" s="214">
        <v>7811</v>
      </c>
      <c r="AY148" s="214"/>
      <c r="AZ148" s="214"/>
      <c r="BA148" s="214"/>
      <c r="BB148" s="214"/>
      <c r="BC148" s="115"/>
      <c r="BD148" s="214"/>
      <c r="BE148" s="214"/>
      <c r="BF148" s="214"/>
      <c r="BG148" s="214"/>
      <c r="BH148" s="116"/>
      <c r="BI148" s="113">
        <f t="shared" ref="BI148:BM148" si="490">SUM(BI143:BI147)</f>
        <v>-2727</v>
      </c>
      <c r="BJ148" s="115">
        <f t="shared" si="490"/>
        <v>-5730</v>
      </c>
      <c r="BK148" s="115">
        <f t="shared" si="490"/>
        <v>-10919</v>
      </c>
      <c r="BL148" s="115">
        <f t="shared" si="490"/>
        <v>-11820</v>
      </c>
      <c r="BM148" s="115">
        <f t="shared" si="490"/>
        <v>-11524</v>
      </c>
      <c r="BN148" s="115">
        <f t="shared" ref="BN148:BV148" si="491">SUM(BN143:BN147)</f>
        <v>-10850</v>
      </c>
      <c r="BO148" s="115">
        <f t="shared" si="491"/>
        <v>-10219</v>
      </c>
      <c r="BP148" s="115">
        <f t="shared" si="491"/>
        <v>-9679</v>
      </c>
      <c r="BQ148" s="115">
        <f t="shared" si="491"/>
        <v>-7457</v>
      </c>
      <c r="BR148" s="399">
        <f t="shared" si="491"/>
        <v>-4916</v>
      </c>
      <c r="BS148" s="115">
        <f t="shared" si="491"/>
        <v>-2458</v>
      </c>
      <c r="BT148" s="115">
        <f t="shared" si="491"/>
        <v>-1539</v>
      </c>
      <c r="BU148" s="115">
        <f t="shared" si="491"/>
        <v>-650</v>
      </c>
      <c r="BV148" s="115">
        <f t="shared" si="491"/>
        <v>885</v>
      </c>
      <c r="BW148" s="115">
        <f t="shared" ref="BW148:BX148" si="492">SUM(BW143:BW147)</f>
        <v>2873</v>
      </c>
      <c r="BX148" s="214">
        <f t="shared" si="492"/>
        <v>5618</v>
      </c>
      <c r="BY148" s="214">
        <f t="shared" ref="BY148:BZ148" si="493">SUM(BY143:BY147)</f>
        <v>10961</v>
      </c>
      <c r="BZ148" s="214">
        <f t="shared" si="493"/>
        <v>13088</v>
      </c>
      <c r="CA148" s="214">
        <f t="shared" ref="CA148:CB148" si="494">SUM(CA143:CA147)</f>
        <v>13776</v>
      </c>
      <c r="CB148" s="214">
        <f t="shared" si="494"/>
        <v>13726</v>
      </c>
      <c r="CC148" s="214">
        <f t="shared" ref="CC148:CE148" si="495">SUM(CC143:CC147)</f>
        <v>12399</v>
      </c>
      <c r="CD148" s="399">
        <f t="shared" si="495"/>
        <v>10389</v>
      </c>
      <c r="CE148" s="214">
        <f t="shared" si="495"/>
        <v>8633</v>
      </c>
      <c r="CF148" s="214">
        <f t="shared" ref="CF148" si="496">SUM(CF143:CF147)</f>
        <v>7395</v>
      </c>
      <c r="CG148" s="214">
        <f t="shared" ref="CG148" si="497">SUM(CG143:CG147)</f>
        <v>7131</v>
      </c>
      <c r="CH148" s="214">
        <f t="shared" ref="CH148" si="498">SUM(CH143:CH147)</f>
        <v>7519</v>
      </c>
      <c r="CI148" s="214">
        <f t="shared" ref="CI148" si="499">SUM(CI143:CI147)</f>
        <v>7810</v>
      </c>
      <c r="CJ148" s="214">
        <f t="shared" ref="CJ148" si="500">SUM(CJ143:CJ147)</f>
        <v>5226</v>
      </c>
      <c r="CK148" s="214">
        <f t="shared" ref="CK148" si="501">SUM(CK143:CK147)</f>
        <v>-485</v>
      </c>
      <c r="CL148" s="214">
        <f t="shared" ref="CL148" si="502">SUM(CL143:CL147)</f>
        <v>-2356</v>
      </c>
      <c r="CM148" s="214">
        <f t="shared" ref="CM148" si="503">SUM(CM143:CM147)</f>
        <v>-3208</v>
      </c>
      <c r="CN148" s="214">
        <f t="shared" ref="CN148" si="504">SUM(CN143:CN147)</f>
        <v>-3559</v>
      </c>
      <c r="CO148" s="214">
        <f t="shared" ref="CO148" si="505">SUM(CO143:CO147)</f>
        <v>-3794</v>
      </c>
      <c r="CP148" s="399">
        <f t="shared" ref="CP148" si="506">SUM(CP143:CP147)</f>
        <v>-3931</v>
      </c>
      <c r="CQ148" s="399">
        <f t="shared" ref="CQ148:CR148" si="507">SUM(CQ143:CQ147)</f>
        <v>-3645</v>
      </c>
      <c r="CR148" s="399">
        <f t="shared" si="507"/>
        <v>-3191</v>
      </c>
      <c r="CS148" s="349"/>
      <c r="CT148" s="115">
        <f>SUM(CT143:CT147)</f>
        <v>7811</v>
      </c>
    </row>
    <row r="149" spans="1:98" s="58" customFormat="1" ht="15" thickTop="1" x14ac:dyDescent="0.3">
      <c r="A149" s="146">
        <f>+A142+1</f>
        <v>20</v>
      </c>
      <c r="B149" s="105" t="s">
        <v>344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9"/>
      <c r="V149" s="199"/>
      <c r="W149" s="199"/>
      <c r="X149" s="76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199"/>
      <c r="AI149" s="199"/>
      <c r="AJ149" s="76"/>
      <c r="AK149" s="292"/>
      <c r="AL149" s="292"/>
      <c r="AM149" s="292"/>
      <c r="AN149" s="292"/>
      <c r="AO149" s="292"/>
      <c r="AP149" s="292"/>
      <c r="AQ149" s="77"/>
      <c r="AR149" s="292"/>
      <c r="AS149" s="292"/>
      <c r="AT149" s="292"/>
      <c r="AU149" s="292"/>
      <c r="AV149" s="309"/>
      <c r="AW149" s="292"/>
      <c r="AX149" s="292"/>
      <c r="AY149" s="292"/>
      <c r="AZ149" s="292"/>
      <c r="BA149" s="292"/>
      <c r="BB149" s="292"/>
      <c r="BC149" s="77"/>
      <c r="BD149" s="292"/>
      <c r="BE149" s="292"/>
      <c r="BF149" s="292"/>
      <c r="BG149" s="292"/>
      <c r="BH149" s="309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5"/>
      <c r="BS149" s="428"/>
      <c r="BT149" s="78"/>
      <c r="BU149" s="78"/>
      <c r="BV149" s="78"/>
      <c r="BW149" s="78"/>
      <c r="BX149" s="242"/>
      <c r="BY149" s="242"/>
      <c r="BZ149" s="242"/>
      <c r="CA149" s="242"/>
      <c r="CB149" s="242"/>
      <c r="CC149" s="242"/>
      <c r="CD149" s="385"/>
      <c r="CE149" s="354"/>
      <c r="CF149" s="268"/>
      <c r="CG149" s="268"/>
      <c r="CH149" s="268"/>
      <c r="CI149" s="268"/>
      <c r="CJ149" s="268"/>
      <c r="CK149" s="268"/>
      <c r="CL149" s="268"/>
      <c r="CM149" s="268"/>
      <c r="CN149" s="268"/>
      <c r="CO149" s="268"/>
      <c r="CP149" s="385"/>
      <c r="CQ149" s="385"/>
      <c r="CR149" s="385"/>
      <c r="CS149" s="348"/>
      <c r="CT149" s="77"/>
    </row>
    <row r="150" spans="1:98" s="58" customFormat="1" x14ac:dyDescent="0.3">
      <c r="A150" s="146"/>
      <c r="B150" s="59" t="s">
        <v>37</v>
      </c>
      <c r="C150" s="219">
        <v>67626737.189999998</v>
      </c>
      <c r="D150" s="220">
        <v>44276156.82</v>
      </c>
      <c r="E150" s="220">
        <v>26377846.460000001</v>
      </c>
      <c r="F150" s="221">
        <v>20304712.469999999</v>
      </c>
      <c r="G150" s="220">
        <v>14096092.039999999</v>
      </c>
      <c r="H150" s="221">
        <v>15393147.32</v>
      </c>
      <c r="I150" s="220">
        <v>13055262.49</v>
      </c>
      <c r="J150" s="221">
        <v>16075800.75</v>
      </c>
      <c r="K150" s="220">
        <v>29225939.52</v>
      </c>
      <c r="L150" s="222">
        <v>54620252.119999997</v>
      </c>
      <c r="M150" s="221">
        <v>63483177.259999998</v>
      </c>
      <c r="N150" s="221">
        <v>63464789.579999998</v>
      </c>
      <c r="O150" s="220">
        <v>45531442.740000002</v>
      </c>
      <c r="P150" s="221">
        <v>39799038.060000002</v>
      </c>
      <c r="Q150" s="220">
        <v>27818398</v>
      </c>
      <c r="R150" s="221">
        <v>15113975</v>
      </c>
      <c r="S150" s="220">
        <v>13976990</v>
      </c>
      <c r="T150" s="221">
        <v>13746156</v>
      </c>
      <c r="U150" s="223">
        <v>13795783</v>
      </c>
      <c r="V150" s="223">
        <v>16877953</v>
      </c>
      <c r="W150" s="223">
        <v>25064556</v>
      </c>
      <c r="X150" s="222">
        <v>48614938</v>
      </c>
      <c r="Y150" s="223">
        <v>65397151</v>
      </c>
      <c r="Z150" s="223">
        <v>73006620</v>
      </c>
      <c r="AA150" s="223">
        <v>53049985</v>
      </c>
      <c r="AB150" s="223">
        <v>39372838</v>
      </c>
      <c r="AC150" s="223">
        <v>23187706</v>
      </c>
      <c r="AD150" s="223">
        <v>15438472</v>
      </c>
      <c r="AE150" s="223">
        <v>14298109</v>
      </c>
      <c r="AF150" s="223">
        <v>12665328</v>
      </c>
      <c r="AG150" s="223">
        <v>13368368</v>
      </c>
      <c r="AH150" s="223">
        <v>15733146</v>
      </c>
      <c r="AI150" s="223">
        <v>26752627</v>
      </c>
      <c r="AJ150" s="238">
        <v>59953239</v>
      </c>
      <c r="AK150" s="303">
        <v>87130143</v>
      </c>
      <c r="AL150" s="303">
        <v>82713911</v>
      </c>
      <c r="AM150" s="303">
        <v>64934992</v>
      </c>
      <c r="AN150" s="303">
        <v>53044196</v>
      </c>
      <c r="AO150" s="303">
        <v>33397101</v>
      </c>
      <c r="AP150" s="303">
        <v>20374770</v>
      </c>
      <c r="AQ150" s="63">
        <v>19761525</v>
      </c>
      <c r="AR150" s="303">
        <v>17050358</v>
      </c>
      <c r="AS150" s="303">
        <v>17176863</v>
      </c>
      <c r="AT150" s="303">
        <v>24512007</v>
      </c>
      <c r="AU150" s="303">
        <v>39365381</v>
      </c>
      <c r="AV150" s="238">
        <v>77922349</v>
      </c>
      <c r="AW150" s="303">
        <v>81785685</v>
      </c>
      <c r="AX150" s="303">
        <v>86297764</v>
      </c>
      <c r="AY150" s="303"/>
      <c r="AZ150" s="303"/>
      <c r="BA150" s="303"/>
      <c r="BB150" s="303"/>
      <c r="BC150" s="63"/>
      <c r="BD150" s="303"/>
      <c r="BE150" s="303"/>
      <c r="BF150" s="303"/>
      <c r="BG150" s="303"/>
      <c r="BH150" s="238"/>
      <c r="BI150" s="229">
        <f t="shared" ref="BI150:BR154" si="508">O150-C150</f>
        <v>-22095294.449999996</v>
      </c>
      <c r="BJ150" s="230">
        <f t="shared" si="508"/>
        <v>-4477118.7599999979</v>
      </c>
      <c r="BK150" s="230">
        <f t="shared" si="508"/>
        <v>1440551.5399999991</v>
      </c>
      <c r="BL150" s="230">
        <f t="shared" si="508"/>
        <v>-5190737.4699999988</v>
      </c>
      <c r="BM150" s="230">
        <f t="shared" si="508"/>
        <v>-119102.03999999911</v>
      </c>
      <c r="BN150" s="230">
        <f t="shared" si="508"/>
        <v>-1646991.3200000003</v>
      </c>
      <c r="BO150" s="230">
        <f t="shared" si="508"/>
        <v>740520.50999999978</v>
      </c>
      <c r="BP150" s="230">
        <f t="shared" si="508"/>
        <v>802152.25</v>
      </c>
      <c r="BQ150" s="230">
        <f t="shared" si="508"/>
        <v>-4161383.5199999996</v>
      </c>
      <c r="BR150" s="419">
        <f t="shared" si="508"/>
        <v>-6005314.1199999973</v>
      </c>
      <c r="BS150" s="230">
        <f t="shared" ref="BS150:CB154" si="509">Y150-M150</f>
        <v>1913973.7400000021</v>
      </c>
      <c r="BT150" s="230">
        <f t="shared" si="509"/>
        <v>9541830.4200000018</v>
      </c>
      <c r="BU150" s="230">
        <f t="shared" si="509"/>
        <v>7518542.2599999979</v>
      </c>
      <c r="BV150" s="230">
        <f t="shared" si="509"/>
        <v>-426200.06000000238</v>
      </c>
      <c r="BW150" s="230">
        <f t="shared" si="509"/>
        <v>-4630692</v>
      </c>
      <c r="BX150" s="256">
        <f t="shared" si="509"/>
        <v>324497</v>
      </c>
      <c r="BY150" s="256">
        <f t="shared" si="509"/>
        <v>321119</v>
      </c>
      <c r="BZ150" s="256">
        <f t="shared" si="509"/>
        <v>-1080828</v>
      </c>
      <c r="CA150" s="256">
        <f t="shared" si="509"/>
        <v>-427415</v>
      </c>
      <c r="CB150" s="256">
        <f t="shared" si="509"/>
        <v>-1144807</v>
      </c>
      <c r="CC150" s="256">
        <f t="shared" ref="CC150:CL154" si="510">AI150-W150</f>
        <v>1688071</v>
      </c>
      <c r="CD150" s="397">
        <f t="shared" si="510"/>
        <v>11338301</v>
      </c>
      <c r="CE150" s="212">
        <f t="shared" si="510"/>
        <v>21732992</v>
      </c>
      <c r="CF150" s="212">
        <f t="shared" si="510"/>
        <v>9707291</v>
      </c>
      <c r="CG150" s="212">
        <f t="shared" si="510"/>
        <v>11885007</v>
      </c>
      <c r="CH150" s="212">
        <f t="shared" si="510"/>
        <v>13671358</v>
      </c>
      <c r="CI150" s="212">
        <f t="shared" si="510"/>
        <v>10209395</v>
      </c>
      <c r="CJ150" s="212">
        <f t="shared" si="510"/>
        <v>4936298</v>
      </c>
      <c r="CK150" s="212">
        <f t="shared" si="510"/>
        <v>5463416</v>
      </c>
      <c r="CL150" s="212">
        <f t="shared" si="510"/>
        <v>4385030</v>
      </c>
      <c r="CM150" s="212">
        <f t="shared" ref="CM150:CR154" si="511">AS150-AG150</f>
        <v>3808495</v>
      </c>
      <c r="CN150" s="212">
        <f t="shared" si="511"/>
        <v>8778861</v>
      </c>
      <c r="CO150" s="212">
        <f t="shared" si="511"/>
        <v>12612754</v>
      </c>
      <c r="CP150" s="397">
        <f t="shared" si="511"/>
        <v>17969110</v>
      </c>
      <c r="CQ150" s="397">
        <f t="shared" si="511"/>
        <v>-5344458</v>
      </c>
      <c r="CR150" s="397">
        <f t="shared" si="511"/>
        <v>3583853</v>
      </c>
      <c r="CS150" s="348"/>
      <c r="CT150" s="63">
        <f>IF(ISERROR(GETPIVOTDATA("VALUE",'CRS WK pvt'!$I$2,"DT_FILE",CT$8,"CD_CO",CT$6,"TRIM_CAT",TRIM(B150),"TRIM_LINE",A149))=TRUE,0,GETPIVOTDATA("VALUE",'CRS WK pvt'!$I$2,"DT_FILE",CT$8,"CD_CO",CT$6,"TRIM_CAT",TRIM(B150),"TRIM_LINE",A149))</f>
        <v>86297764</v>
      </c>
    </row>
    <row r="151" spans="1:98" s="58" customFormat="1" x14ac:dyDescent="0.3">
      <c r="A151" s="146"/>
      <c r="B151" s="59" t="s">
        <v>38</v>
      </c>
      <c r="C151" s="219">
        <v>6884970.2000000002</v>
      </c>
      <c r="D151" s="220">
        <v>4830673.3499999996</v>
      </c>
      <c r="E151" s="220">
        <v>3129044.4</v>
      </c>
      <c r="F151" s="221">
        <v>2065642.96</v>
      </c>
      <c r="G151" s="220">
        <v>1299498.6599999999</v>
      </c>
      <c r="H151" s="221">
        <v>1441082.6</v>
      </c>
      <c r="I151" s="220">
        <v>1300569.8999999999</v>
      </c>
      <c r="J151" s="221">
        <v>1532604.81</v>
      </c>
      <c r="K151" s="220">
        <v>2411227.2999999998</v>
      </c>
      <c r="L151" s="222">
        <v>5102770.9000000004</v>
      </c>
      <c r="M151" s="221">
        <v>5801836.0700000003</v>
      </c>
      <c r="N151" s="221">
        <v>5390886.4100000001</v>
      </c>
      <c r="O151" s="220">
        <v>4525288.1100000003</v>
      </c>
      <c r="P151" s="221">
        <v>3895539.88</v>
      </c>
      <c r="Q151" s="220">
        <v>2579760</v>
      </c>
      <c r="R151" s="221">
        <v>1514436</v>
      </c>
      <c r="S151" s="220">
        <v>1300571</v>
      </c>
      <c r="T151" s="221">
        <v>1230523</v>
      </c>
      <c r="U151" s="223">
        <v>1279268</v>
      </c>
      <c r="V151" s="223">
        <v>1484340</v>
      </c>
      <c r="W151" s="223">
        <v>2280774</v>
      </c>
      <c r="X151" s="222">
        <v>4327455</v>
      </c>
      <c r="Y151" s="223">
        <v>6907790</v>
      </c>
      <c r="Z151" s="223">
        <v>7489088</v>
      </c>
      <c r="AA151" s="223">
        <v>6106714</v>
      </c>
      <c r="AB151" s="223">
        <v>4976675</v>
      </c>
      <c r="AC151" s="223">
        <v>3253146</v>
      </c>
      <c r="AD151" s="223">
        <v>2343084</v>
      </c>
      <c r="AE151" s="223">
        <v>1965891</v>
      </c>
      <c r="AF151" s="223">
        <v>1511488</v>
      </c>
      <c r="AG151" s="223">
        <v>1504344</v>
      </c>
      <c r="AH151" s="223">
        <v>1875741</v>
      </c>
      <c r="AI151" s="223">
        <v>2878501</v>
      </c>
      <c r="AJ151" s="238">
        <v>5393993</v>
      </c>
      <c r="AK151" s="303">
        <v>7959259</v>
      </c>
      <c r="AL151" s="303">
        <v>8696265</v>
      </c>
      <c r="AM151" s="303">
        <v>7635853</v>
      </c>
      <c r="AN151" s="303">
        <v>6294163</v>
      </c>
      <c r="AO151" s="303">
        <v>4672457</v>
      </c>
      <c r="AP151" s="303">
        <v>3094805</v>
      </c>
      <c r="AQ151" s="63">
        <v>2634638</v>
      </c>
      <c r="AR151" s="303">
        <v>2181514</v>
      </c>
      <c r="AS151" s="303">
        <v>1964848</v>
      </c>
      <c r="AT151" s="303">
        <v>2951613</v>
      </c>
      <c r="AU151" s="303">
        <v>4328225</v>
      </c>
      <c r="AV151" s="238">
        <v>9017035</v>
      </c>
      <c r="AW151" s="303">
        <v>10363896</v>
      </c>
      <c r="AX151" s="303">
        <v>10894124</v>
      </c>
      <c r="AY151" s="303"/>
      <c r="AZ151" s="303"/>
      <c r="BA151" s="303"/>
      <c r="BB151" s="303"/>
      <c r="BC151" s="63"/>
      <c r="BD151" s="303"/>
      <c r="BE151" s="303"/>
      <c r="BF151" s="303"/>
      <c r="BG151" s="303"/>
      <c r="BH151" s="238"/>
      <c r="BI151" s="229">
        <f t="shared" si="508"/>
        <v>-2359682.09</v>
      </c>
      <c r="BJ151" s="230">
        <f t="shared" si="508"/>
        <v>-935133.46999999974</v>
      </c>
      <c r="BK151" s="230">
        <f t="shared" si="508"/>
        <v>-549284.39999999991</v>
      </c>
      <c r="BL151" s="230">
        <f t="shared" si="508"/>
        <v>-551206.96</v>
      </c>
      <c r="BM151" s="230">
        <f t="shared" si="508"/>
        <v>1072.3400000000838</v>
      </c>
      <c r="BN151" s="230">
        <f t="shared" si="508"/>
        <v>-210559.60000000009</v>
      </c>
      <c r="BO151" s="230">
        <f t="shared" si="508"/>
        <v>-21301.899999999907</v>
      </c>
      <c r="BP151" s="230">
        <f t="shared" si="508"/>
        <v>-48264.810000000056</v>
      </c>
      <c r="BQ151" s="230">
        <f t="shared" si="508"/>
        <v>-130453.29999999981</v>
      </c>
      <c r="BR151" s="419">
        <f t="shared" si="508"/>
        <v>-775315.90000000037</v>
      </c>
      <c r="BS151" s="230">
        <f t="shared" si="509"/>
        <v>1105953.9299999997</v>
      </c>
      <c r="BT151" s="230">
        <f t="shared" si="509"/>
        <v>2098201.59</v>
      </c>
      <c r="BU151" s="230">
        <f t="shared" si="509"/>
        <v>1581425.8899999997</v>
      </c>
      <c r="BV151" s="230">
        <f t="shared" si="509"/>
        <v>1081135.1200000001</v>
      </c>
      <c r="BW151" s="230">
        <f t="shared" si="509"/>
        <v>673386</v>
      </c>
      <c r="BX151" s="256">
        <f t="shared" si="509"/>
        <v>828648</v>
      </c>
      <c r="BY151" s="256">
        <f t="shared" si="509"/>
        <v>665320</v>
      </c>
      <c r="BZ151" s="256">
        <f t="shared" si="509"/>
        <v>280965</v>
      </c>
      <c r="CA151" s="256">
        <f t="shared" si="509"/>
        <v>225076</v>
      </c>
      <c r="CB151" s="256">
        <f t="shared" si="509"/>
        <v>391401</v>
      </c>
      <c r="CC151" s="256">
        <f t="shared" si="510"/>
        <v>597727</v>
      </c>
      <c r="CD151" s="397">
        <f t="shared" si="510"/>
        <v>1066538</v>
      </c>
      <c r="CE151" s="212">
        <f t="shared" si="510"/>
        <v>1051469</v>
      </c>
      <c r="CF151" s="212">
        <f t="shared" si="510"/>
        <v>1207177</v>
      </c>
      <c r="CG151" s="212">
        <f t="shared" si="510"/>
        <v>1529139</v>
      </c>
      <c r="CH151" s="212">
        <f t="shared" si="510"/>
        <v>1317488</v>
      </c>
      <c r="CI151" s="212">
        <f t="shared" si="510"/>
        <v>1419311</v>
      </c>
      <c r="CJ151" s="212">
        <f t="shared" si="510"/>
        <v>751721</v>
      </c>
      <c r="CK151" s="212">
        <f t="shared" si="510"/>
        <v>668747</v>
      </c>
      <c r="CL151" s="212">
        <f t="shared" si="510"/>
        <v>670026</v>
      </c>
      <c r="CM151" s="212">
        <f t="shared" si="511"/>
        <v>460504</v>
      </c>
      <c r="CN151" s="212">
        <f t="shared" si="511"/>
        <v>1075872</v>
      </c>
      <c r="CO151" s="212">
        <f t="shared" si="511"/>
        <v>1449724</v>
      </c>
      <c r="CP151" s="397">
        <f t="shared" si="511"/>
        <v>3623042</v>
      </c>
      <c r="CQ151" s="397">
        <f t="shared" si="511"/>
        <v>2404637</v>
      </c>
      <c r="CR151" s="397">
        <f t="shared" si="511"/>
        <v>2197859</v>
      </c>
      <c r="CS151" s="348"/>
      <c r="CT151" s="63">
        <f>IF(ISERROR(GETPIVOTDATA("VALUE",'CRS WK pvt'!$I$2,"DT_FILE",CT$8,"CD_CO",CT$6,"TRIM_CAT",TRIM(B151),"TRIM_LINE",A149))=TRUE,0,GETPIVOTDATA("VALUE",'CRS WK pvt'!$I$2,"DT_FILE",CT$8,"CD_CO",CT$6,"TRIM_CAT",TRIM(B151),"TRIM_LINE",A149))</f>
        <v>10894124</v>
      </c>
    </row>
    <row r="152" spans="1:98" s="58" customFormat="1" x14ac:dyDescent="0.3">
      <c r="A152" s="146"/>
      <c r="B152" s="59" t="s">
        <v>39</v>
      </c>
      <c r="C152" s="219">
        <v>9189675.6899999995</v>
      </c>
      <c r="D152" s="220">
        <v>5897785.8700000001</v>
      </c>
      <c r="E152" s="220">
        <v>3222419.15</v>
      </c>
      <c r="F152" s="221">
        <v>2436455.75</v>
      </c>
      <c r="G152" s="220">
        <v>1589800.9</v>
      </c>
      <c r="H152" s="221">
        <v>1711349.53</v>
      </c>
      <c r="I152" s="220">
        <v>1572048.35</v>
      </c>
      <c r="J152" s="221">
        <v>1922745.67</v>
      </c>
      <c r="K152" s="220">
        <v>3907403.48</v>
      </c>
      <c r="L152" s="222">
        <v>7638239.1100000003</v>
      </c>
      <c r="M152" s="221">
        <v>8372207.5499999998</v>
      </c>
      <c r="N152" s="221">
        <v>8549356.0899999999</v>
      </c>
      <c r="O152" s="220">
        <v>6138108.0199999996</v>
      </c>
      <c r="P152" s="221">
        <v>5408004.46</v>
      </c>
      <c r="Q152" s="220">
        <v>3370336</v>
      </c>
      <c r="R152" s="221">
        <v>1734534</v>
      </c>
      <c r="S152" s="220">
        <v>1503053</v>
      </c>
      <c r="T152" s="221">
        <v>1427200</v>
      </c>
      <c r="U152" s="223">
        <v>1412378</v>
      </c>
      <c r="V152" s="223">
        <v>1896994</v>
      </c>
      <c r="W152" s="223">
        <v>2958140</v>
      </c>
      <c r="X152" s="222">
        <v>5885517</v>
      </c>
      <c r="Y152" s="223">
        <v>9104479</v>
      </c>
      <c r="Z152" s="223">
        <v>9942789</v>
      </c>
      <c r="AA152" s="223">
        <v>6923524</v>
      </c>
      <c r="AB152" s="223">
        <v>4740701</v>
      </c>
      <c r="AC152" s="223">
        <v>2770479</v>
      </c>
      <c r="AD152" s="223">
        <v>1833625</v>
      </c>
      <c r="AE152" s="223">
        <v>1678763</v>
      </c>
      <c r="AF152" s="223">
        <v>1392313</v>
      </c>
      <c r="AG152" s="223">
        <v>1579963</v>
      </c>
      <c r="AH152" s="223">
        <v>2016259</v>
      </c>
      <c r="AI152" s="223">
        <v>3331752</v>
      </c>
      <c r="AJ152" s="238">
        <v>7847280</v>
      </c>
      <c r="AK152" s="303">
        <v>12153366</v>
      </c>
      <c r="AL152" s="303">
        <v>11458595</v>
      </c>
      <c r="AM152" s="303">
        <v>9180482</v>
      </c>
      <c r="AN152" s="303">
        <v>6636159</v>
      </c>
      <c r="AO152" s="303">
        <v>3957917</v>
      </c>
      <c r="AP152" s="303">
        <v>2444254</v>
      </c>
      <c r="AQ152" s="63">
        <v>2329094</v>
      </c>
      <c r="AR152" s="303">
        <v>1819879</v>
      </c>
      <c r="AS152" s="303">
        <v>2054220</v>
      </c>
      <c r="AT152" s="303">
        <v>3088577</v>
      </c>
      <c r="AU152" s="303">
        <v>5001638</v>
      </c>
      <c r="AV152" s="238">
        <v>10752212</v>
      </c>
      <c r="AW152" s="303">
        <v>11761998</v>
      </c>
      <c r="AX152" s="303">
        <v>11637735</v>
      </c>
      <c r="AY152" s="303"/>
      <c r="AZ152" s="303"/>
      <c r="BA152" s="303"/>
      <c r="BB152" s="303"/>
      <c r="BC152" s="63"/>
      <c r="BD152" s="303"/>
      <c r="BE152" s="303"/>
      <c r="BF152" s="303"/>
      <c r="BG152" s="303"/>
      <c r="BH152" s="238"/>
      <c r="BI152" s="229">
        <f t="shared" si="508"/>
        <v>-3051567.67</v>
      </c>
      <c r="BJ152" s="230">
        <f t="shared" si="508"/>
        <v>-489781.41000000015</v>
      </c>
      <c r="BK152" s="230">
        <f t="shared" si="508"/>
        <v>147916.85000000009</v>
      </c>
      <c r="BL152" s="230">
        <f t="shared" si="508"/>
        <v>-701921.75</v>
      </c>
      <c r="BM152" s="230">
        <f t="shared" si="508"/>
        <v>-86747.899999999907</v>
      </c>
      <c r="BN152" s="230">
        <f t="shared" si="508"/>
        <v>-284149.53000000003</v>
      </c>
      <c r="BO152" s="230">
        <f t="shared" si="508"/>
        <v>-159670.35000000009</v>
      </c>
      <c r="BP152" s="230">
        <f t="shared" si="508"/>
        <v>-25751.669999999925</v>
      </c>
      <c r="BQ152" s="230">
        <f t="shared" si="508"/>
        <v>-949263.48</v>
      </c>
      <c r="BR152" s="419">
        <f t="shared" si="508"/>
        <v>-1752722.1100000003</v>
      </c>
      <c r="BS152" s="230">
        <f t="shared" si="509"/>
        <v>732271.45000000019</v>
      </c>
      <c r="BT152" s="230">
        <f t="shared" si="509"/>
        <v>1393432.9100000001</v>
      </c>
      <c r="BU152" s="230">
        <f t="shared" si="509"/>
        <v>785415.98000000045</v>
      </c>
      <c r="BV152" s="230">
        <f t="shared" si="509"/>
        <v>-667303.46</v>
      </c>
      <c r="BW152" s="230">
        <f t="shared" si="509"/>
        <v>-599857</v>
      </c>
      <c r="BX152" s="256">
        <f t="shared" si="509"/>
        <v>99091</v>
      </c>
      <c r="BY152" s="256">
        <f t="shared" si="509"/>
        <v>175710</v>
      </c>
      <c r="BZ152" s="256">
        <f t="shared" si="509"/>
        <v>-34887</v>
      </c>
      <c r="CA152" s="256">
        <f t="shared" si="509"/>
        <v>167585</v>
      </c>
      <c r="CB152" s="256">
        <f t="shared" si="509"/>
        <v>119265</v>
      </c>
      <c r="CC152" s="256">
        <f t="shared" si="510"/>
        <v>373612</v>
      </c>
      <c r="CD152" s="397">
        <f t="shared" si="510"/>
        <v>1961763</v>
      </c>
      <c r="CE152" s="212">
        <f t="shared" si="510"/>
        <v>3048887</v>
      </c>
      <c r="CF152" s="212">
        <f t="shared" si="510"/>
        <v>1515806</v>
      </c>
      <c r="CG152" s="212">
        <f t="shared" si="510"/>
        <v>2256958</v>
      </c>
      <c r="CH152" s="212">
        <f t="shared" si="510"/>
        <v>1895458</v>
      </c>
      <c r="CI152" s="212">
        <f t="shared" si="510"/>
        <v>1187438</v>
      </c>
      <c r="CJ152" s="212">
        <f t="shared" si="510"/>
        <v>610629</v>
      </c>
      <c r="CK152" s="212">
        <f t="shared" si="510"/>
        <v>650331</v>
      </c>
      <c r="CL152" s="212">
        <f t="shared" si="510"/>
        <v>427566</v>
      </c>
      <c r="CM152" s="212">
        <f t="shared" si="511"/>
        <v>474257</v>
      </c>
      <c r="CN152" s="212">
        <f t="shared" si="511"/>
        <v>1072318</v>
      </c>
      <c r="CO152" s="212">
        <f t="shared" si="511"/>
        <v>1669886</v>
      </c>
      <c r="CP152" s="397">
        <f t="shared" si="511"/>
        <v>2904932</v>
      </c>
      <c r="CQ152" s="397">
        <f t="shared" si="511"/>
        <v>-391368</v>
      </c>
      <c r="CR152" s="397">
        <f t="shared" si="511"/>
        <v>179140</v>
      </c>
      <c r="CS152" s="348"/>
      <c r="CT152" s="63">
        <f>IF(ISERROR(GETPIVOTDATA("VALUE",'CRS WK pvt'!$I$2,"DT_FILE",CT$8,"CD_CO",CT$6,"TRIM_CAT",TRIM(B152),"TRIM_LINE",A149))=TRUE,0,GETPIVOTDATA("VALUE",'CRS WK pvt'!$I$2,"DT_FILE",CT$8,"CD_CO",CT$6,"TRIM_CAT",TRIM(B152),"TRIM_LINE",A149))</f>
        <v>11637735</v>
      </c>
    </row>
    <row r="153" spans="1:98" s="58" customFormat="1" x14ac:dyDescent="0.3">
      <c r="A153" s="146"/>
      <c r="B153" s="59" t="s">
        <v>40</v>
      </c>
      <c r="C153" s="219">
        <v>9669642.7300000004</v>
      </c>
      <c r="D153" s="220">
        <v>6757186.1200000001</v>
      </c>
      <c r="E153" s="220">
        <v>3661641.71</v>
      </c>
      <c r="F153" s="221">
        <v>2552006.17</v>
      </c>
      <c r="G153" s="220">
        <v>1908957.09</v>
      </c>
      <c r="H153" s="221">
        <v>1797117.4</v>
      </c>
      <c r="I153" s="220">
        <v>1733990.62</v>
      </c>
      <c r="J153" s="221">
        <v>2198222.1800000002</v>
      </c>
      <c r="K153" s="220">
        <v>3882643.66</v>
      </c>
      <c r="L153" s="222">
        <v>8323353.3300000001</v>
      </c>
      <c r="M153" s="221">
        <v>8154220.6100000003</v>
      </c>
      <c r="N153" s="221">
        <v>8424567.8300000001</v>
      </c>
      <c r="O153" s="220">
        <v>6734810.4900000002</v>
      </c>
      <c r="P153" s="221">
        <v>6184791.6399999997</v>
      </c>
      <c r="Q153" s="220">
        <v>3799663</v>
      </c>
      <c r="R153" s="221">
        <v>1955771</v>
      </c>
      <c r="S153" s="220">
        <v>1463711</v>
      </c>
      <c r="T153" s="221">
        <v>1345838</v>
      </c>
      <c r="U153" s="223">
        <v>1462652</v>
      </c>
      <c r="V153" s="223">
        <v>2030785</v>
      </c>
      <c r="W153" s="223">
        <v>3334543</v>
      </c>
      <c r="X153" s="222">
        <v>6480413</v>
      </c>
      <c r="Y153" s="223">
        <v>9347460</v>
      </c>
      <c r="Z153" s="223">
        <v>10398990</v>
      </c>
      <c r="AA153" s="223">
        <v>7692988</v>
      </c>
      <c r="AB153" s="223">
        <v>5273262</v>
      </c>
      <c r="AC153" s="223">
        <v>3183715</v>
      </c>
      <c r="AD153" s="223">
        <v>2054477</v>
      </c>
      <c r="AE153" s="223">
        <v>1776841</v>
      </c>
      <c r="AF153" s="223">
        <v>1460573</v>
      </c>
      <c r="AG153" s="223">
        <v>1707862</v>
      </c>
      <c r="AH153" s="223">
        <v>2228029</v>
      </c>
      <c r="AI153" s="223">
        <v>3778210</v>
      </c>
      <c r="AJ153" s="238">
        <v>8817702</v>
      </c>
      <c r="AK153" s="303">
        <v>11964850</v>
      </c>
      <c r="AL153" s="303">
        <v>11633500</v>
      </c>
      <c r="AM153" s="303">
        <v>9624532</v>
      </c>
      <c r="AN153" s="303">
        <v>7116987</v>
      </c>
      <c r="AO153" s="303">
        <v>4678196</v>
      </c>
      <c r="AP153" s="303">
        <v>2825063</v>
      </c>
      <c r="AQ153" s="63">
        <v>2431171</v>
      </c>
      <c r="AR153" s="303">
        <v>1987407</v>
      </c>
      <c r="AS153" s="303">
        <v>2371426</v>
      </c>
      <c r="AT153" s="303">
        <v>3535465</v>
      </c>
      <c r="AU153" s="303">
        <v>5234883</v>
      </c>
      <c r="AV153" s="238">
        <v>11126099</v>
      </c>
      <c r="AW153" s="303">
        <v>12166449</v>
      </c>
      <c r="AX153" s="303">
        <v>11613793</v>
      </c>
      <c r="AY153" s="303"/>
      <c r="AZ153" s="303"/>
      <c r="BA153" s="303"/>
      <c r="BB153" s="303"/>
      <c r="BC153" s="63"/>
      <c r="BD153" s="303"/>
      <c r="BE153" s="303"/>
      <c r="BF153" s="303"/>
      <c r="BG153" s="303"/>
      <c r="BH153" s="238"/>
      <c r="BI153" s="229">
        <f t="shared" si="508"/>
        <v>-2934832.24</v>
      </c>
      <c r="BJ153" s="230">
        <f t="shared" si="508"/>
        <v>-572394.48000000045</v>
      </c>
      <c r="BK153" s="230">
        <f t="shared" si="508"/>
        <v>138021.29000000004</v>
      </c>
      <c r="BL153" s="230">
        <f t="shared" si="508"/>
        <v>-596235.16999999993</v>
      </c>
      <c r="BM153" s="230">
        <f t="shared" si="508"/>
        <v>-445246.09000000008</v>
      </c>
      <c r="BN153" s="230">
        <f t="shared" si="508"/>
        <v>-451279.39999999991</v>
      </c>
      <c r="BO153" s="230">
        <f t="shared" si="508"/>
        <v>-271338.62000000011</v>
      </c>
      <c r="BP153" s="230">
        <f t="shared" si="508"/>
        <v>-167437.18000000017</v>
      </c>
      <c r="BQ153" s="230">
        <f t="shared" si="508"/>
        <v>-548100.66000000015</v>
      </c>
      <c r="BR153" s="419">
        <f t="shared" si="508"/>
        <v>-1842940.33</v>
      </c>
      <c r="BS153" s="230">
        <f t="shared" si="509"/>
        <v>1193239.3899999997</v>
      </c>
      <c r="BT153" s="230">
        <f t="shared" si="509"/>
        <v>1974422.17</v>
      </c>
      <c r="BU153" s="230">
        <f t="shared" si="509"/>
        <v>958177.50999999978</v>
      </c>
      <c r="BV153" s="230">
        <f t="shared" si="509"/>
        <v>-911529.63999999966</v>
      </c>
      <c r="BW153" s="230">
        <f t="shared" si="509"/>
        <v>-615948</v>
      </c>
      <c r="BX153" s="256">
        <f t="shared" si="509"/>
        <v>98706</v>
      </c>
      <c r="BY153" s="256">
        <f t="shared" si="509"/>
        <v>313130</v>
      </c>
      <c r="BZ153" s="256">
        <f t="shared" si="509"/>
        <v>114735</v>
      </c>
      <c r="CA153" s="256">
        <f t="shared" si="509"/>
        <v>245210</v>
      </c>
      <c r="CB153" s="256">
        <f t="shared" si="509"/>
        <v>197244</v>
      </c>
      <c r="CC153" s="256">
        <f t="shared" si="510"/>
        <v>443667</v>
      </c>
      <c r="CD153" s="397">
        <f t="shared" si="510"/>
        <v>2337289</v>
      </c>
      <c r="CE153" s="212">
        <f t="shared" si="510"/>
        <v>2617390</v>
      </c>
      <c r="CF153" s="212">
        <f t="shared" si="510"/>
        <v>1234510</v>
      </c>
      <c r="CG153" s="212">
        <f t="shared" si="510"/>
        <v>1931544</v>
      </c>
      <c r="CH153" s="212">
        <f t="shared" si="510"/>
        <v>1843725</v>
      </c>
      <c r="CI153" s="212">
        <f t="shared" si="510"/>
        <v>1494481</v>
      </c>
      <c r="CJ153" s="212">
        <f t="shared" si="510"/>
        <v>770586</v>
      </c>
      <c r="CK153" s="212">
        <f t="shared" si="510"/>
        <v>654330</v>
      </c>
      <c r="CL153" s="212">
        <f t="shared" si="510"/>
        <v>526834</v>
      </c>
      <c r="CM153" s="212">
        <f t="shared" si="511"/>
        <v>663564</v>
      </c>
      <c r="CN153" s="212">
        <f t="shared" si="511"/>
        <v>1307436</v>
      </c>
      <c r="CO153" s="212">
        <f t="shared" si="511"/>
        <v>1456673</v>
      </c>
      <c r="CP153" s="397">
        <f t="shared" si="511"/>
        <v>2308397</v>
      </c>
      <c r="CQ153" s="397">
        <f t="shared" si="511"/>
        <v>201599</v>
      </c>
      <c r="CR153" s="397">
        <f t="shared" si="511"/>
        <v>-19707</v>
      </c>
      <c r="CS153" s="348"/>
      <c r="CT153" s="63">
        <f>IF(ISERROR(GETPIVOTDATA("VALUE",'CRS WK pvt'!$I$2,"DT_FILE",CT$8,"CD_CO",CT$6,"TRIM_CAT",TRIM(B153),"TRIM_LINE",A149))=TRUE,0,GETPIVOTDATA("VALUE",'CRS WK pvt'!$I$2,"DT_FILE",CT$8,"CD_CO",CT$6,"TRIM_CAT",TRIM(B153),"TRIM_LINE",A149))</f>
        <v>11613793</v>
      </c>
    </row>
    <row r="154" spans="1:98" s="58" customFormat="1" x14ac:dyDescent="0.3">
      <c r="A154" s="146"/>
      <c r="B154" s="59" t="s">
        <v>41</v>
      </c>
      <c r="C154" s="219">
        <v>30505793.100000001</v>
      </c>
      <c r="D154" s="220">
        <v>30627385.350000001</v>
      </c>
      <c r="E154" s="220">
        <v>14007925.949999999</v>
      </c>
      <c r="F154" s="221">
        <v>10166327.779999999</v>
      </c>
      <c r="G154" s="220">
        <v>7148651.1399999997</v>
      </c>
      <c r="H154" s="221">
        <v>7509046.1600000001</v>
      </c>
      <c r="I154" s="220">
        <v>7158754.29</v>
      </c>
      <c r="J154" s="221">
        <v>9035442.3900000006</v>
      </c>
      <c r="K154" s="220">
        <v>14391457.119999999</v>
      </c>
      <c r="L154" s="222">
        <v>29309373.66</v>
      </c>
      <c r="M154" s="221">
        <v>26795118.879999999</v>
      </c>
      <c r="N154" s="221">
        <v>30241385.629999999</v>
      </c>
      <c r="O154" s="220">
        <v>25689217.530000001</v>
      </c>
      <c r="P154" s="221">
        <v>25785247.530000001</v>
      </c>
      <c r="Q154" s="220">
        <v>18093888</v>
      </c>
      <c r="R154" s="221">
        <v>7842278</v>
      </c>
      <c r="S154" s="220">
        <v>6246586</v>
      </c>
      <c r="T154" s="221">
        <v>5534783</v>
      </c>
      <c r="U154" s="223">
        <v>6545885</v>
      </c>
      <c r="V154" s="223">
        <v>7509411</v>
      </c>
      <c r="W154" s="223">
        <v>12726388</v>
      </c>
      <c r="X154" s="222">
        <v>24795673</v>
      </c>
      <c r="Y154" s="223">
        <v>28978690</v>
      </c>
      <c r="Z154" s="223">
        <v>32441253</v>
      </c>
      <c r="AA154" s="223">
        <v>26700467</v>
      </c>
      <c r="AB154" s="223">
        <v>20564351</v>
      </c>
      <c r="AC154" s="223">
        <v>12034481</v>
      </c>
      <c r="AD154" s="223">
        <v>8065097</v>
      </c>
      <c r="AE154" s="223">
        <v>7375544</v>
      </c>
      <c r="AF154" s="223">
        <v>5218247</v>
      </c>
      <c r="AG154" s="223">
        <v>7520076</v>
      </c>
      <c r="AH154" s="223">
        <v>7477941</v>
      </c>
      <c r="AI154" s="223">
        <v>13614759</v>
      </c>
      <c r="AJ154" s="238">
        <v>33093548</v>
      </c>
      <c r="AK154" s="303">
        <v>39622441</v>
      </c>
      <c r="AL154" s="303">
        <v>40029966</v>
      </c>
      <c r="AM154" s="303">
        <v>33667415</v>
      </c>
      <c r="AN154" s="303">
        <v>25210610</v>
      </c>
      <c r="AO154" s="303">
        <v>17965740</v>
      </c>
      <c r="AP154" s="303">
        <v>11257968</v>
      </c>
      <c r="AQ154" s="63">
        <v>9581802</v>
      </c>
      <c r="AR154" s="303">
        <v>7840077</v>
      </c>
      <c r="AS154" s="303">
        <v>8024184</v>
      </c>
      <c r="AT154" s="303">
        <v>10809929</v>
      </c>
      <c r="AU154" s="303">
        <v>20143625</v>
      </c>
      <c r="AV154" s="238">
        <v>33108176</v>
      </c>
      <c r="AW154" s="303">
        <v>40922072</v>
      </c>
      <c r="AX154" s="303">
        <v>38007815</v>
      </c>
      <c r="AY154" s="303"/>
      <c r="AZ154" s="303"/>
      <c r="BA154" s="303"/>
      <c r="BB154" s="303"/>
      <c r="BC154" s="63"/>
      <c r="BD154" s="303"/>
      <c r="BE154" s="303"/>
      <c r="BF154" s="303"/>
      <c r="BG154" s="303"/>
      <c r="BH154" s="238"/>
      <c r="BI154" s="229">
        <f t="shared" si="508"/>
        <v>-4816575.57</v>
      </c>
      <c r="BJ154" s="230">
        <f t="shared" si="508"/>
        <v>-4842137.82</v>
      </c>
      <c r="BK154" s="230">
        <f t="shared" si="508"/>
        <v>4085962.0500000007</v>
      </c>
      <c r="BL154" s="230">
        <f t="shared" si="508"/>
        <v>-2324049.7799999993</v>
      </c>
      <c r="BM154" s="230">
        <f t="shared" si="508"/>
        <v>-902065.13999999966</v>
      </c>
      <c r="BN154" s="230">
        <f t="shared" si="508"/>
        <v>-1974263.1600000001</v>
      </c>
      <c r="BO154" s="230">
        <f t="shared" si="508"/>
        <v>-612869.29</v>
      </c>
      <c r="BP154" s="230">
        <f t="shared" si="508"/>
        <v>-1526031.3900000006</v>
      </c>
      <c r="BQ154" s="230">
        <f t="shared" si="508"/>
        <v>-1665069.1199999992</v>
      </c>
      <c r="BR154" s="419">
        <f t="shared" si="508"/>
        <v>-4513700.66</v>
      </c>
      <c r="BS154" s="230">
        <f t="shared" si="509"/>
        <v>2183571.120000001</v>
      </c>
      <c r="BT154" s="230">
        <f t="shared" si="509"/>
        <v>2199867.370000001</v>
      </c>
      <c r="BU154" s="230">
        <f t="shared" si="509"/>
        <v>1011249.4699999988</v>
      </c>
      <c r="BV154" s="230">
        <f t="shared" si="509"/>
        <v>-5220896.5300000012</v>
      </c>
      <c r="BW154" s="230">
        <f t="shared" si="509"/>
        <v>-6059407</v>
      </c>
      <c r="BX154" s="256">
        <f t="shared" si="509"/>
        <v>222819</v>
      </c>
      <c r="BY154" s="256">
        <f t="shared" si="509"/>
        <v>1128958</v>
      </c>
      <c r="BZ154" s="256">
        <f t="shared" si="509"/>
        <v>-316536</v>
      </c>
      <c r="CA154" s="256">
        <f t="shared" si="509"/>
        <v>974191</v>
      </c>
      <c r="CB154" s="256">
        <f t="shared" si="509"/>
        <v>-31470</v>
      </c>
      <c r="CC154" s="256">
        <f t="shared" si="510"/>
        <v>888371</v>
      </c>
      <c r="CD154" s="397">
        <f t="shared" si="510"/>
        <v>8297875</v>
      </c>
      <c r="CE154" s="212">
        <f t="shared" si="510"/>
        <v>10643751</v>
      </c>
      <c r="CF154" s="212">
        <f t="shared" si="510"/>
        <v>7588713</v>
      </c>
      <c r="CG154" s="212">
        <f t="shared" si="510"/>
        <v>6966948</v>
      </c>
      <c r="CH154" s="212">
        <f t="shared" si="510"/>
        <v>4646259</v>
      </c>
      <c r="CI154" s="212">
        <f t="shared" si="510"/>
        <v>5931259</v>
      </c>
      <c r="CJ154" s="212">
        <f t="shared" si="510"/>
        <v>3192871</v>
      </c>
      <c r="CK154" s="212">
        <f t="shared" si="510"/>
        <v>2206258</v>
      </c>
      <c r="CL154" s="212">
        <f t="shared" si="510"/>
        <v>2621830</v>
      </c>
      <c r="CM154" s="212">
        <f t="shared" si="511"/>
        <v>504108</v>
      </c>
      <c r="CN154" s="212">
        <f t="shared" si="511"/>
        <v>3331988</v>
      </c>
      <c r="CO154" s="212">
        <f t="shared" si="511"/>
        <v>6528866</v>
      </c>
      <c r="CP154" s="397">
        <f t="shared" si="511"/>
        <v>14628</v>
      </c>
      <c r="CQ154" s="397">
        <f t="shared" si="511"/>
        <v>1299631</v>
      </c>
      <c r="CR154" s="397">
        <f t="shared" si="511"/>
        <v>-2022151</v>
      </c>
      <c r="CS154" s="348"/>
      <c r="CT154" s="63">
        <f>IF(ISERROR(GETPIVOTDATA("VALUE",'CRS WK pvt'!$I$2,"DT_FILE",CT$8,"CD_CO",CT$6,"TRIM_CAT",TRIM(B154),"TRIM_LINE",A149))=TRUE,0,GETPIVOTDATA("VALUE",'CRS WK pvt'!$I$2,"DT_FILE",CT$8,"CD_CO",CT$6,"TRIM_CAT",TRIM(B154),"TRIM_LINE",A149))</f>
        <v>38007815</v>
      </c>
    </row>
    <row r="155" spans="1:98" s="72" customFormat="1" x14ac:dyDescent="0.3">
      <c r="A155" s="147"/>
      <c r="B155" s="59" t="s">
        <v>42</v>
      </c>
      <c r="C155" s="224">
        <f t="shared" ref="C155:V155" si="512">SUM(C150:C154)</f>
        <v>123876818.91</v>
      </c>
      <c r="D155" s="225">
        <f t="shared" si="512"/>
        <v>92389187.50999999</v>
      </c>
      <c r="E155" s="225">
        <f t="shared" si="512"/>
        <v>50398877.670000002</v>
      </c>
      <c r="F155" s="226">
        <f t="shared" si="512"/>
        <v>37525145.130000003</v>
      </c>
      <c r="G155" s="225">
        <f t="shared" si="512"/>
        <v>26042999.829999998</v>
      </c>
      <c r="H155" s="226">
        <f t="shared" si="512"/>
        <v>27851743.010000002</v>
      </c>
      <c r="I155" s="225">
        <f t="shared" si="512"/>
        <v>24820625.649999999</v>
      </c>
      <c r="J155" s="226">
        <f t="shared" si="512"/>
        <v>30764815.799999997</v>
      </c>
      <c r="K155" s="225">
        <f t="shared" si="512"/>
        <v>53818671.079999991</v>
      </c>
      <c r="L155" s="227">
        <f t="shared" si="512"/>
        <v>104993989.11999999</v>
      </c>
      <c r="M155" s="226">
        <f t="shared" si="512"/>
        <v>112606560.36999999</v>
      </c>
      <c r="N155" s="226">
        <f t="shared" si="512"/>
        <v>116070985.53999999</v>
      </c>
      <c r="O155" s="226">
        <f t="shared" si="512"/>
        <v>88618866.890000015</v>
      </c>
      <c r="P155" s="226">
        <f t="shared" si="512"/>
        <v>81072621.570000008</v>
      </c>
      <c r="Q155" s="226">
        <f t="shared" si="512"/>
        <v>55662045</v>
      </c>
      <c r="R155" s="226">
        <f t="shared" si="512"/>
        <v>28160994</v>
      </c>
      <c r="S155" s="226">
        <f t="shared" si="512"/>
        <v>24490911</v>
      </c>
      <c r="T155" s="226">
        <f t="shared" si="512"/>
        <v>23284500</v>
      </c>
      <c r="U155" s="226">
        <f t="shared" si="512"/>
        <v>24495966</v>
      </c>
      <c r="V155" s="226">
        <f t="shared" si="512"/>
        <v>29799483</v>
      </c>
      <c r="W155" s="228">
        <f>SUM(W150+W151+W152+W153+W154)</f>
        <v>46364401</v>
      </c>
      <c r="X155" s="227">
        <f>SUM(X150+X151+X152+X153+X154)</f>
        <v>90103996</v>
      </c>
      <c r="Y155" s="228">
        <v>119735570</v>
      </c>
      <c r="Z155" s="228">
        <v>133278740</v>
      </c>
      <c r="AA155" s="228">
        <v>100473678</v>
      </c>
      <c r="AB155" s="228">
        <v>74927827</v>
      </c>
      <c r="AC155" s="228">
        <v>44429527</v>
      </c>
      <c r="AD155" s="228">
        <v>29734755</v>
      </c>
      <c r="AE155" s="228">
        <v>27095148</v>
      </c>
      <c r="AF155" s="228">
        <v>22247949</v>
      </c>
      <c r="AG155" s="228">
        <v>25680613</v>
      </c>
      <c r="AH155" s="228">
        <v>29331116</v>
      </c>
      <c r="AI155" s="228">
        <v>50355849</v>
      </c>
      <c r="AJ155" s="237">
        <v>115105762</v>
      </c>
      <c r="AK155" s="304">
        <v>158830059</v>
      </c>
      <c r="AL155" s="304">
        <v>154532237</v>
      </c>
      <c r="AM155" s="304">
        <v>125043274</v>
      </c>
      <c r="AN155" s="304">
        <v>98302115</v>
      </c>
      <c r="AO155" s="304">
        <v>64671411</v>
      </c>
      <c r="AP155" s="304">
        <v>39996860</v>
      </c>
      <c r="AQ155" s="84">
        <v>36738230</v>
      </c>
      <c r="AR155" s="304">
        <v>30879235</v>
      </c>
      <c r="AS155" s="304">
        <v>31591541</v>
      </c>
      <c r="AT155" s="304">
        <v>44897591</v>
      </c>
      <c r="AU155" s="304">
        <v>74073752</v>
      </c>
      <c r="AV155" s="237">
        <v>141925871</v>
      </c>
      <c r="AW155" s="304">
        <v>157000100</v>
      </c>
      <c r="AX155" s="304">
        <v>158451231</v>
      </c>
      <c r="AY155" s="304"/>
      <c r="AZ155" s="304"/>
      <c r="BA155" s="304"/>
      <c r="BB155" s="304"/>
      <c r="BC155" s="84"/>
      <c r="BD155" s="304"/>
      <c r="BE155" s="304"/>
      <c r="BF155" s="304"/>
      <c r="BG155" s="304"/>
      <c r="BH155" s="237"/>
      <c r="BI155" s="231">
        <f t="shared" ref="BI155:BM155" si="513">SUM(BI150:BI154)</f>
        <v>-35257952.019999996</v>
      </c>
      <c r="BJ155" s="232">
        <f t="shared" si="513"/>
        <v>-11316565.939999998</v>
      </c>
      <c r="BK155" s="232">
        <f t="shared" si="513"/>
        <v>5263167.33</v>
      </c>
      <c r="BL155" s="232">
        <f t="shared" si="513"/>
        <v>-9364151.129999999</v>
      </c>
      <c r="BM155" s="232">
        <f t="shared" si="513"/>
        <v>-1552088.8299999987</v>
      </c>
      <c r="BN155" s="232">
        <f t="shared" ref="BN155:BV155" si="514">SUM(BN150:BN154)</f>
        <v>-4567243.01</v>
      </c>
      <c r="BO155" s="232">
        <f t="shared" si="514"/>
        <v>-324659.65000000037</v>
      </c>
      <c r="BP155" s="232">
        <f t="shared" si="514"/>
        <v>-965332.80000000075</v>
      </c>
      <c r="BQ155" s="232">
        <f t="shared" si="514"/>
        <v>-7454270.0799999982</v>
      </c>
      <c r="BR155" s="420">
        <f t="shared" si="514"/>
        <v>-14889993.119999999</v>
      </c>
      <c r="BS155" s="232">
        <f t="shared" si="514"/>
        <v>7129009.6300000027</v>
      </c>
      <c r="BT155" s="232">
        <f t="shared" si="514"/>
        <v>17207754.460000001</v>
      </c>
      <c r="BU155" s="232">
        <f t="shared" si="514"/>
        <v>11854811.109999998</v>
      </c>
      <c r="BV155" s="232">
        <f t="shared" si="514"/>
        <v>-6144794.5700000031</v>
      </c>
      <c r="BW155" s="232">
        <f t="shared" ref="BW155:BX155" si="515">SUM(BW150:BW154)</f>
        <v>-11232518</v>
      </c>
      <c r="BX155" s="257">
        <f t="shared" si="515"/>
        <v>1573761</v>
      </c>
      <c r="BY155" s="257">
        <f t="shared" ref="BY155:BZ155" si="516">SUM(BY150:BY154)</f>
        <v>2604237</v>
      </c>
      <c r="BZ155" s="257">
        <f t="shared" si="516"/>
        <v>-1036551</v>
      </c>
      <c r="CA155" s="257">
        <f t="shared" ref="CA155:CB155" si="517">SUM(CA150:CA154)</f>
        <v>1184647</v>
      </c>
      <c r="CB155" s="257">
        <f t="shared" si="517"/>
        <v>-468367</v>
      </c>
      <c r="CC155" s="257">
        <f t="shared" ref="CC155:CE155" si="518">SUM(CC150:CC154)</f>
        <v>3991448</v>
      </c>
      <c r="CD155" s="398">
        <f t="shared" si="518"/>
        <v>25001766</v>
      </c>
      <c r="CE155" s="213">
        <f t="shared" si="518"/>
        <v>39094489</v>
      </c>
      <c r="CF155" s="213">
        <f t="shared" ref="CF155" si="519">SUM(CF150:CF154)</f>
        <v>21253497</v>
      </c>
      <c r="CG155" s="213">
        <f t="shared" ref="CG155" si="520">SUM(CG150:CG154)</f>
        <v>24569596</v>
      </c>
      <c r="CH155" s="213">
        <f t="shared" ref="CH155" si="521">SUM(CH150:CH154)</f>
        <v>23374288</v>
      </c>
      <c r="CI155" s="213">
        <f t="shared" ref="CI155" si="522">SUM(CI150:CI154)</f>
        <v>20241884</v>
      </c>
      <c r="CJ155" s="213">
        <f t="shared" ref="CJ155" si="523">SUM(CJ150:CJ154)</f>
        <v>10262105</v>
      </c>
      <c r="CK155" s="213">
        <f t="shared" ref="CK155" si="524">SUM(CK150:CK154)</f>
        <v>9643082</v>
      </c>
      <c r="CL155" s="213">
        <f t="shared" ref="CL155" si="525">SUM(CL150:CL154)</f>
        <v>8631286</v>
      </c>
      <c r="CM155" s="213">
        <f t="shared" ref="CM155" si="526">SUM(CM150:CM154)</f>
        <v>5910928</v>
      </c>
      <c r="CN155" s="213">
        <f t="shared" ref="CN155" si="527">SUM(CN150:CN154)</f>
        <v>15566475</v>
      </c>
      <c r="CO155" s="213">
        <f t="shared" ref="CO155" si="528">SUM(CO150:CO154)</f>
        <v>23717903</v>
      </c>
      <c r="CP155" s="398">
        <f t="shared" ref="CP155" si="529">SUM(CP150:CP154)</f>
        <v>26820109</v>
      </c>
      <c r="CQ155" s="398">
        <f t="shared" ref="CQ155:CR155" si="530">SUM(CQ150:CQ154)</f>
        <v>-1829959</v>
      </c>
      <c r="CR155" s="398">
        <f t="shared" si="530"/>
        <v>3918994</v>
      </c>
      <c r="CS155" s="349"/>
      <c r="CT155" s="84">
        <f>SUM(CT150:CT154)</f>
        <v>158451231</v>
      </c>
    </row>
    <row r="156" spans="1:98" s="58" customFormat="1" x14ac:dyDescent="0.3">
      <c r="A156" s="146">
        <f>+A149+1</f>
        <v>21</v>
      </c>
      <c r="B156" s="110" t="s">
        <v>345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202"/>
      <c r="V156" s="202"/>
      <c r="W156" s="202"/>
      <c r="X156" s="88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88"/>
      <c r="AK156" s="295"/>
      <c r="AL156" s="295"/>
      <c r="AM156" s="295"/>
      <c r="AN156" s="295"/>
      <c r="AO156" s="295"/>
      <c r="AP156" s="295"/>
      <c r="AQ156" s="89"/>
      <c r="AR156" s="295"/>
      <c r="AS156" s="295"/>
      <c r="AT156" s="295"/>
      <c r="AU156" s="295"/>
      <c r="AV156" s="312"/>
      <c r="AW156" s="295"/>
      <c r="AX156" s="295"/>
      <c r="AY156" s="295"/>
      <c r="AZ156" s="295"/>
      <c r="BA156" s="295"/>
      <c r="BB156" s="295"/>
      <c r="BC156" s="89"/>
      <c r="BD156" s="295"/>
      <c r="BE156" s="295"/>
      <c r="BF156" s="295"/>
      <c r="BG156" s="295"/>
      <c r="BH156" s="312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8"/>
      <c r="BS156" s="431"/>
      <c r="BT156" s="90"/>
      <c r="BU156" s="90"/>
      <c r="BV156" s="90"/>
      <c r="BW156" s="90"/>
      <c r="BX156" s="245"/>
      <c r="BY156" s="245"/>
      <c r="BZ156" s="245"/>
      <c r="CA156" s="245"/>
      <c r="CB156" s="245"/>
      <c r="CC156" s="245"/>
      <c r="CD156" s="388"/>
      <c r="CE156" s="357"/>
      <c r="CF156" s="271"/>
      <c r="CG156" s="271"/>
      <c r="CH156" s="271"/>
      <c r="CI156" s="271"/>
      <c r="CJ156" s="271"/>
      <c r="CK156" s="271"/>
      <c r="CL156" s="271"/>
      <c r="CM156" s="271"/>
      <c r="CN156" s="271"/>
      <c r="CO156" s="271"/>
      <c r="CP156" s="388"/>
      <c r="CQ156" s="388"/>
      <c r="CR156" s="388"/>
      <c r="CS156" s="348"/>
      <c r="CT156" s="89"/>
    </row>
    <row r="157" spans="1:98" s="58" customFormat="1" x14ac:dyDescent="0.3">
      <c r="A157" s="146"/>
      <c r="B157" s="59" t="s">
        <v>37</v>
      </c>
      <c r="C157" s="111"/>
      <c r="D157" s="183">
        <f t="shared" ref="D157:AB157" si="531">(C66+C150+D94-D66-D150)/(C66+C150+D94-D150)</f>
        <v>0.54314619805228581</v>
      </c>
      <c r="E157" s="184">
        <f t="shared" si="531"/>
        <v>0.47574703808415769</v>
      </c>
      <c r="F157" s="184">
        <f t="shared" si="531"/>
        <v>0.34527761976382626</v>
      </c>
      <c r="G157" s="184">
        <f t="shared" si="531"/>
        <v>0.31248439460211197</v>
      </c>
      <c r="H157" s="185">
        <f t="shared" si="531"/>
        <v>0.28423452583587056</v>
      </c>
      <c r="I157" s="184">
        <f t="shared" si="531"/>
        <v>0.32141498015096165</v>
      </c>
      <c r="J157" s="185">
        <f t="shared" si="531"/>
        <v>0.37121509282758908</v>
      </c>
      <c r="K157" s="184">
        <f t="shared" si="531"/>
        <v>0.44147289346533169</v>
      </c>
      <c r="L157" s="186">
        <f t="shared" si="531"/>
        <v>0.65179259706093662</v>
      </c>
      <c r="M157" s="185">
        <f t="shared" si="531"/>
        <v>0.66023628508142429</v>
      </c>
      <c r="N157" s="185">
        <f t="shared" si="531"/>
        <v>0.62426681179311383</v>
      </c>
      <c r="O157" s="185">
        <f t="shared" si="531"/>
        <v>0.61841672163934125</v>
      </c>
      <c r="P157" s="185">
        <f t="shared" si="531"/>
        <v>0.52672371150863684</v>
      </c>
      <c r="Q157" s="185">
        <f t="shared" si="531"/>
        <v>0.46070205915842249</v>
      </c>
      <c r="R157" s="185">
        <f t="shared" si="531"/>
        <v>0.32641164116051846</v>
      </c>
      <c r="S157" s="185">
        <f t="shared" si="531"/>
        <v>0.26984475919203155</v>
      </c>
      <c r="T157" s="185">
        <f t="shared" si="531"/>
        <v>0.21467707424481836</v>
      </c>
      <c r="U157" s="185">
        <f t="shared" si="531"/>
        <v>0.23951925122408391</v>
      </c>
      <c r="V157" s="185">
        <f t="shared" si="531"/>
        <v>0.24415251723021128</v>
      </c>
      <c r="W157" s="185">
        <f t="shared" si="531"/>
        <v>0.38573730269713041</v>
      </c>
      <c r="X157" s="186">
        <f t="shared" si="531"/>
        <v>0.55629385315932556</v>
      </c>
      <c r="Y157" s="185">
        <f t="shared" si="531"/>
        <v>0.59460252181624962</v>
      </c>
      <c r="Z157" s="185">
        <f t="shared" si="531"/>
        <v>0.61067351883125587</v>
      </c>
      <c r="AA157" s="185">
        <f t="shared" si="531"/>
        <v>0.63249909553827521</v>
      </c>
      <c r="AB157" s="185">
        <f t="shared" si="531"/>
        <v>0.49881656992956891</v>
      </c>
      <c r="AC157" s="185">
        <f t="shared" ref="AC157:AW162" si="532">(AB66+AB150+AC94-AC66-AC150)/(AB66+AB150+AC94-AC150)</f>
        <v>0.40611993521025658</v>
      </c>
      <c r="AD157" s="185">
        <f t="shared" si="532"/>
        <v>0.31274472768869011</v>
      </c>
      <c r="AE157" s="185">
        <f t="shared" si="532"/>
        <v>0.28687549962294184</v>
      </c>
      <c r="AF157" s="185">
        <f t="shared" si="532"/>
        <v>0.27561056063971218</v>
      </c>
      <c r="AG157" s="185">
        <f t="shared" ref="AG157:AW157" si="533">(AF66+AF150+AG94-AG66-AG150)/(AF66+AF150+AG94-AG150)</f>
        <v>0.26343447900180694</v>
      </c>
      <c r="AH157" s="185">
        <f t="shared" si="533"/>
        <v>0.28292776809435882</v>
      </c>
      <c r="AI157" s="185">
        <f t="shared" si="533"/>
        <v>0.4389759111914362</v>
      </c>
      <c r="AJ157" s="185">
        <f t="shared" si="533"/>
        <v>0.61682527903224171</v>
      </c>
      <c r="AK157" s="185">
        <f t="shared" si="533"/>
        <v>0.64209791108173131</v>
      </c>
      <c r="AL157" s="185">
        <f t="shared" si="533"/>
        <v>0.67267416470436348</v>
      </c>
      <c r="AM157" s="185">
        <f t="shared" si="533"/>
        <v>0.66532747998953501</v>
      </c>
      <c r="AN157" s="185">
        <f t="shared" si="533"/>
        <v>0.53454692129472681</v>
      </c>
      <c r="AO157" s="185">
        <f t="shared" si="533"/>
        <v>0.49104504512132652</v>
      </c>
      <c r="AP157" s="185">
        <f t="shared" si="533"/>
        <v>0.38593061452698524</v>
      </c>
      <c r="AQ157" s="185">
        <f t="shared" si="533"/>
        <v>0.31946007076805411</v>
      </c>
      <c r="AR157" s="185">
        <f t="shared" si="533"/>
        <v>0.31646759736716285</v>
      </c>
      <c r="AS157" s="185">
        <f t="shared" si="533"/>
        <v>0.29510178608372928</v>
      </c>
      <c r="AT157" s="185">
        <f t="shared" si="533"/>
        <v>0.3710203707841791</v>
      </c>
      <c r="AU157" s="185">
        <f t="shared" si="533"/>
        <v>-4.7804995894163968E-2</v>
      </c>
      <c r="AV157" s="185">
        <f t="shared" si="533"/>
        <v>-0.32601288385999572</v>
      </c>
      <c r="AW157" s="185">
        <f t="shared" si="533"/>
        <v>5.0880855296748809E-2</v>
      </c>
      <c r="AX157" s="185">
        <v>0</v>
      </c>
      <c r="AY157" s="185"/>
      <c r="AZ157" s="185"/>
      <c r="BA157" s="185"/>
      <c r="BB157" s="185"/>
      <c r="BC157" s="185"/>
      <c r="BD157" s="185"/>
      <c r="BE157" s="185"/>
      <c r="BF157" s="185"/>
      <c r="BG157" s="185"/>
      <c r="BH157" s="185"/>
      <c r="BI157" s="111"/>
      <c r="BJ157" s="185">
        <f t="shared" ref="BJ157:BS162" si="534">P157-D157</f>
        <v>-1.6422486543648973E-2</v>
      </c>
      <c r="BK157" s="185">
        <f t="shared" si="534"/>
        <v>-1.5044978925735197E-2</v>
      </c>
      <c r="BL157" s="185">
        <f t="shared" si="534"/>
        <v>-1.8865978603307798E-2</v>
      </c>
      <c r="BM157" s="185">
        <f t="shared" si="534"/>
        <v>-4.2639635410080423E-2</v>
      </c>
      <c r="BN157" s="185">
        <f t="shared" si="534"/>
        <v>-6.95574515910522E-2</v>
      </c>
      <c r="BO157" s="185">
        <f t="shared" si="534"/>
        <v>-8.1895728926877742E-2</v>
      </c>
      <c r="BP157" s="185">
        <f t="shared" si="534"/>
        <v>-0.1270625755973778</v>
      </c>
      <c r="BQ157" s="185">
        <f t="shared" si="534"/>
        <v>-5.5735590768201282E-2</v>
      </c>
      <c r="BR157" s="421">
        <f t="shared" si="534"/>
        <v>-9.5498743901611061E-2</v>
      </c>
      <c r="BS157" s="185">
        <f t="shared" si="534"/>
        <v>-6.5633763265174672E-2</v>
      </c>
      <c r="BT157" s="185">
        <f t="shared" ref="BT157:CC162" si="535">Z157-N157</f>
        <v>-1.3593292961857961E-2</v>
      </c>
      <c r="BU157" s="185">
        <f t="shared" si="535"/>
        <v>1.4082373898933964E-2</v>
      </c>
      <c r="BV157" s="185">
        <f t="shared" si="535"/>
        <v>-2.7907141579067929E-2</v>
      </c>
      <c r="BW157" s="185">
        <f t="shared" si="535"/>
        <v>-5.4582123948165917E-2</v>
      </c>
      <c r="BX157" s="258">
        <f t="shared" si="535"/>
        <v>-1.3666913471828357E-2</v>
      </c>
      <c r="BY157" s="258">
        <f t="shared" si="535"/>
        <v>1.7030740430910296E-2</v>
      </c>
      <c r="BZ157" s="258">
        <f t="shared" si="535"/>
        <v>6.0933486394893821E-2</v>
      </c>
      <c r="CA157" s="258">
        <f t="shared" si="535"/>
        <v>2.3915227777723036E-2</v>
      </c>
      <c r="CB157" s="258">
        <f t="shared" si="535"/>
        <v>3.8775250864147542E-2</v>
      </c>
      <c r="CC157" s="258">
        <f t="shared" si="535"/>
        <v>5.3238608494305784E-2</v>
      </c>
      <c r="CD157" s="400">
        <f t="shared" ref="CD157:CM162" si="536">AJ157-X157</f>
        <v>6.0531425872916156E-2</v>
      </c>
      <c r="CE157" s="288">
        <f t="shared" si="536"/>
        <v>4.7495389265481691E-2</v>
      </c>
      <c r="CF157" s="288">
        <f t="shared" si="536"/>
        <v>6.2000645873107607E-2</v>
      </c>
      <c r="CG157" s="288">
        <f t="shared" si="536"/>
        <v>3.2828384451259796E-2</v>
      </c>
      <c r="CH157" s="288">
        <f t="shared" si="536"/>
        <v>3.5730351365157897E-2</v>
      </c>
      <c r="CI157" s="288">
        <f t="shared" si="536"/>
        <v>8.492510991106994E-2</v>
      </c>
      <c r="CJ157" s="288">
        <f t="shared" si="536"/>
        <v>7.3185886838295133E-2</v>
      </c>
      <c r="CK157" s="288">
        <f t="shared" si="536"/>
        <v>3.2584571145112262E-2</v>
      </c>
      <c r="CL157" s="288">
        <f t="shared" si="536"/>
        <v>4.0857036727450669E-2</v>
      </c>
      <c r="CM157" s="288">
        <f t="shared" si="536"/>
        <v>3.1667307081922336E-2</v>
      </c>
      <c r="CN157" s="288">
        <f t="shared" ref="CN157:CR162" si="537">AT157-AH157</f>
        <v>8.8092602689820276E-2</v>
      </c>
      <c r="CO157" s="288">
        <f t="shared" si="537"/>
        <v>-0.48678090708560018</v>
      </c>
      <c r="CP157" s="400">
        <f t="shared" si="537"/>
        <v>-0.94283816289223743</v>
      </c>
      <c r="CQ157" s="400">
        <f t="shared" si="537"/>
        <v>-0.59121705578498251</v>
      </c>
      <c r="CR157" s="400">
        <f t="shared" si="537"/>
        <v>-0.67267416470436348</v>
      </c>
      <c r="CS157" s="348"/>
      <c r="CT157" s="63">
        <f>IF(ISERROR(GETPIVOTDATA("VALUE",'CRS WK pvt'!$I$2,"DT_FILE",CT$8,"CD_CO",CT$6,"TRIM_CAT",TRIM(B157),"TRIM_LINE",A156))=TRUE,0,GETPIVOTDATA("VALUE",'CRS WK pvt'!$I$2,"DT_FILE",CT$8,"CD_CO",CT$6,"TRIM_CAT",TRIM(B157),"TRIM_LINE",A156))</f>
        <v>0</v>
      </c>
    </row>
    <row r="158" spans="1:98" s="58" customFormat="1" x14ac:dyDescent="0.3">
      <c r="A158" s="146"/>
      <c r="B158" s="59" t="s">
        <v>38</v>
      </c>
      <c r="C158" s="111"/>
      <c r="D158" s="184">
        <f t="shared" ref="D158:AB158" si="538">(C67+C151+D95-D67-D151)/(C67+C151+D95-D151)</f>
        <v>0.20273567917603566</v>
      </c>
      <c r="E158" s="184">
        <f t="shared" si="538"/>
        <v>0.17662090668729624</v>
      </c>
      <c r="F158" s="184">
        <f t="shared" si="538"/>
        <v>0.12811433946282402</v>
      </c>
      <c r="G158" s="184">
        <f t="shared" si="538"/>
        <v>8.1160763965648711E-2</v>
      </c>
      <c r="H158" s="185">
        <f t="shared" si="538"/>
        <v>8.0436199480448417E-2</v>
      </c>
      <c r="I158" s="184">
        <f t="shared" si="538"/>
        <v>7.1214011567541535E-2</v>
      </c>
      <c r="J158" s="185">
        <f t="shared" si="538"/>
        <v>8.5073797522745728E-2</v>
      </c>
      <c r="K158" s="184">
        <f t="shared" si="538"/>
        <v>9.4098686848085505E-2</v>
      </c>
      <c r="L158" s="186">
        <f t="shared" si="538"/>
        <v>0.16616893467926888</v>
      </c>
      <c r="M158" s="185">
        <f t="shared" si="538"/>
        <v>0.19143662685261018</v>
      </c>
      <c r="N158" s="185">
        <f t="shared" si="538"/>
        <v>0.20389756339357623</v>
      </c>
      <c r="O158" s="185">
        <f t="shared" si="538"/>
        <v>0.19698201418325942</v>
      </c>
      <c r="P158" s="185">
        <f t="shared" si="538"/>
        <v>0.16636263834703069</v>
      </c>
      <c r="Q158" s="185">
        <f t="shared" si="538"/>
        <v>0.13472333204061429</v>
      </c>
      <c r="R158" s="185">
        <f t="shared" si="538"/>
        <v>9.1036458192685854E-2</v>
      </c>
      <c r="S158" s="185">
        <f t="shared" si="538"/>
        <v>3.6232243036508342E-2</v>
      </c>
      <c r="T158" s="185">
        <f t="shared" si="538"/>
        <v>5.1103285129970935E-2</v>
      </c>
      <c r="U158" s="185">
        <f t="shared" si="538"/>
        <v>4.0239857064650032E-2</v>
      </c>
      <c r="V158" s="185">
        <f t="shared" si="538"/>
        <v>4.9686947180841677E-2</v>
      </c>
      <c r="W158" s="185">
        <f t="shared" si="538"/>
        <v>8.4488974029999026E-2</v>
      </c>
      <c r="X158" s="186">
        <f t="shared" si="538"/>
        <v>0.15251218494950178</v>
      </c>
      <c r="Y158" s="185">
        <f t="shared" si="538"/>
        <v>0.19119484708288739</v>
      </c>
      <c r="Z158" s="185">
        <f t="shared" si="538"/>
        <v>0.20387283714689544</v>
      </c>
      <c r="AA158" s="185">
        <f t="shared" si="538"/>
        <v>0.22550488958251297</v>
      </c>
      <c r="AB158" s="185">
        <f t="shared" si="538"/>
        <v>0.16733694838134211</v>
      </c>
      <c r="AC158" s="185">
        <f t="shared" si="532"/>
        <v>0.12871650529210207</v>
      </c>
      <c r="AD158" s="185">
        <f t="shared" si="532"/>
        <v>9.2313504423548659E-2</v>
      </c>
      <c r="AE158" s="185">
        <f t="shared" si="532"/>
        <v>0.10685670114242629</v>
      </c>
      <c r="AF158" s="185">
        <f t="shared" si="532"/>
        <v>0.10323301031983602</v>
      </c>
      <c r="AG158" s="185">
        <f t="shared" si="532"/>
        <v>8.8348987377760743E-2</v>
      </c>
      <c r="AH158" s="185">
        <f t="shared" si="532"/>
        <v>8.4005929784754713E-2</v>
      </c>
      <c r="AI158" s="185">
        <f t="shared" si="532"/>
        <v>0.1167550125511166</v>
      </c>
      <c r="AJ158" s="185">
        <f t="shared" si="532"/>
        <v>0.23056772617714963</v>
      </c>
      <c r="AK158" s="185">
        <f t="shared" si="532"/>
        <v>0.2253251469956635</v>
      </c>
      <c r="AL158" s="185">
        <f t="shared" si="532"/>
        <v>0.24781761123675602</v>
      </c>
      <c r="AM158" s="185">
        <f t="shared" si="532"/>
        <v>0.26255490036026408</v>
      </c>
      <c r="AN158" s="185">
        <f t="shared" si="532"/>
        <v>0.1899857230851108</v>
      </c>
      <c r="AO158" s="185">
        <f t="shared" si="532"/>
        <v>0.18082889395094484</v>
      </c>
      <c r="AP158" s="185">
        <f t="shared" si="532"/>
        <v>0.1397753477943274</v>
      </c>
      <c r="AQ158" s="185">
        <f t="shared" si="532"/>
        <v>0.12157637897072607</v>
      </c>
      <c r="AR158" s="185">
        <f t="shared" si="532"/>
        <v>8.7279292377320697E-2</v>
      </c>
      <c r="AS158" s="185">
        <f t="shared" si="532"/>
        <v>9.1730154435818972E-2</v>
      </c>
      <c r="AT158" s="185">
        <f t="shared" si="532"/>
        <v>0.11796222239040156</v>
      </c>
      <c r="AU158" s="185">
        <f t="shared" si="532"/>
        <v>-1.8597855852895584E-2</v>
      </c>
      <c r="AV158" s="185">
        <f t="shared" si="532"/>
        <v>-8.3032968101152113E-2</v>
      </c>
      <c r="AW158" s="185">
        <f t="shared" si="532"/>
        <v>-5.7560347925289204E-2</v>
      </c>
      <c r="AX158" s="185">
        <v>0</v>
      </c>
      <c r="AY158" s="185"/>
      <c r="AZ158" s="185"/>
      <c r="BA158" s="185"/>
      <c r="BB158" s="185"/>
      <c r="BC158" s="185"/>
      <c r="BD158" s="185"/>
      <c r="BE158" s="185"/>
      <c r="BF158" s="185"/>
      <c r="BG158" s="185"/>
      <c r="BH158" s="185"/>
      <c r="BI158" s="111"/>
      <c r="BJ158" s="185">
        <f t="shared" si="534"/>
        <v>-3.6373040829004971E-2</v>
      </c>
      <c r="BK158" s="185">
        <f t="shared" si="534"/>
        <v>-4.1897574646681951E-2</v>
      </c>
      <c r="BL158" s="185">
        <f t="shared" si="534"/>
        <v>-3.7077881270138169E-2</v>
      </c>
      <c r="BM158" s="185">
        <f t="shared" si="534"/>
        <v>-4.4928520929140368E-2</v>
      </c>
      <c r="BN158" s="185">
        <f t="shared" si="534"/>
        <v>-2.9332914350477482E-2</v>
      </c>
      <c r="BO158" s="185">
        <f t="shared" si="534"/>
        <v>-3.0974154502891503E-2</v>
      </c>
      <c r="BP158" s="185">
        <f t="shared" si="534"/>
        <v>-3.5386850341904051E-2</v>
      </c>
      <c r="BQ158" s="185">
        <f t="shared" si="534"/>
        <v>-9.6097128180864799E-3</v>
      </c>
      <c r="BR158" s="421">
        <f t="shared" si="534"/>
        <v>-1.3656749729767104E-2</v>
      </c>
      <c r="BS158" s="185">
        <f t="shared" si="534"/>
        <v>-2.4177976972278303E-4</v>
      </c>
      <c r="BT158" s="185">
        <f t="shared" si="535"/>
        <v>-2.4726246680789599E-5</v>
      </c>
      <c r="BU158" s="185">
        <f t="shared" si="535"/>
        <v>2.852287539925355E-2</v>
      </c>
      <c r="BV158" s="185">
        <f t="shared" si="535"/>
        <v>9.7431003431142083E-4</v>
      </c>
      <c r="BW158" s="185">
        <f t="shared" si="535"/>
        <v>-6.0068267485122173E-3</v>
      </c>
      <c r="BX158" s="258">
        <f t="shared" si="535"/>
        <v>1.277046230862805E-3</v>
      </c>
      <c r="BY158" s="258">
        <f t="shared" si="535"/>
        <v>7.0624458105917942E-2</v>
      </c>
      <c r="BZ158" s="258">
        <f t="shared" si="535"/>
        <v>5.2129725189865084E-2</v>
      </c>
      <c r="CA158" s="258">
        <f t="shared" si="535"/>
        <v>4.8109130313110711E-2</v>
      </c>
      <c r="CB158" s="258">
        <f t="shared" si="535"/>
        <v>3.4318982603913036E-2</v>
      </c>
      <c r="CC158" s="258">
        <f t="shared" si="535"/>
        <v>3.2266038521117577E-2</v>
      </c>
      <c r="CD158" s="400">
        <f t="shared" si="536"/>
        <v>7.8055541227647851E-2</v>
      </c>
      <c r="CE158" s="288">
        <f t="shared" si="536"/>
        <v>3.4130299912776108E-2</v>
      </c>
      <c r="CF158" s="288">
        <f t="shared" si="536"/>
        <v>4.3944774089860583E-2</v>
      </c>
      <c r="CG158" s="288">
        <f t="shared" si="536"/>
        <v>3.7050010777751108E-2</v>
      </c>
      <c r="CH158" s="288">
        <f t="shared" si="536"/>
        <v>2.2648774703768693E-2</v>
      </c>
      <c r="CI158" s="288">
        <f t="shared" si="536"/>
        <v>5.2112388658842768E-2</v>
      </c>
      <c r="CJ158" s="288">
        <f t="shared" si="536"/>
        <v>4.7461843370778745E-2</v>
      </c>
      <c r="CK158" s="288">
        <f t="shared" si="536"/>
        <v>1.4719677828299776E-2</v>
      </c>
      <c r="CL158" s="288">
        <f t="shared" si="536"/>
        <v>-1.5953717942515322E-2</v>
      </c>
      <c r="CM158" s="288">
        <f t="shared" si="536"/>
        <v>3.3811670580582293E-3</v>
      </c>
      <c r="CN158" s="288">
        <f t="shared" si="537"/>
        <v>3.3956292605646851E-2</v>
      </c>
      <c r="CO158" s="288">
        <f t="shared" si="537"/>
        <v>-0.13535286840401217</v>
      </c>
      <c r="CP158" s="400">
        <f t="shared" si="537"/>
        <v>-0.31360069427830173</v>
      </c>
      <c r="CQ158" s="400">
        <f t="shared" si="537"/>
        <v>-0.28288549492095272</v>
      </c>
      <c r="CR158" s="400">
        <f t="shared" si="537"/>
        <v>-0.24781761123675602</v>
      </c>
      <c r="CS158" s="282"/>
      <c r="CT158" s="63">
        <f>IF(ISERROR(GETPIVOTDATA("VALUE",'CRS WK pvt'!$I$2,"DT_FILE",CT$8,"CD_CO",CT$6,"TRIM_CAT",TRIM(B158),"TRIM_LINE",A156))=TRUE,0,GETPIVOTDATA("VALUE",'CRS WK pvt'!$I$2,"DT_FILE",CT$8,"CD_CO",CT$6,"TRIM_CAT",TRIM(B158),"TRIM_LINE",A156))</f>
        <v>0</v>
      </c>
    </row>
    <row r="159" spans="1:98" s="58" customFormat="1" x14ac:dyDescent="0.3">
      <c r="A159" s="146"/>
      <c r="B159" s="59" t="s">
        <v>39</v>
      </c>
      <c r="C159" s="111"/>
      <c r="D159" s="184">
        <f t="shared" ref="D159:AB159" si="539">(C68+C152+D96-D68-D152)/(C68+C152+D96-D152)</f>
        <v>0.72248524125503888</v>
      </c>
      <c r="E159" s="184">
        <f t="shared" si="539"/>
        <v>0.71103749546697848</v>
      </c>
      <c r="F159" s="184">
        <f t="shared" si="539"/>
        <v>0.61327129654385304</v>
      </c>
      <c r="G159" s="184">
        <f t="shared" si="539"/>
        <v>0.58220487129053633</v>
      </c>
      <c r="H159" s="185">
        <f t="shared" si="539"/>
        <v>0.56059690309406085</v>
      </c>
      <c r="I159" s="184">
        <f t="shared" si="539"/>
        <v>0.57676841023233272</v>
      </c>
      <c r="J159" s="185">
        <f t="shared" si="539"/>
        <v>0.63428710136978339</v>
      </c>
      <c r="K159" s="184">
        <f t="shared" si="539"/>
        <v>0.63530826255483308</v>
      </c>
      <c r="L159" s="186">
        <f t="shared" si="539"/>
        <v>0.77548195329391634</v>
      </c>
      <c r="M159" s="185">
        <f t="shared" si="539"/>
        <v>0.80573008935342338</v>
      </c>
      <c r="N159" s="185">
        <f t="shared" si="539"/>
        <v>0.74468677065528732</v>
      </c>
      <c r="O159" s="185">
        <f t="shared" si="539"/>
        <v>0.74489797460360718</v>
      </c>
      <c r="P159" s="185">
        <f t="shared" si="539"/>
        <v>0.56517662997918117</v>
      </c>
      <c r="Q159" s="185">
        <f t="shared" si="539"/>
        <v>0.58156650642791152</v>
      </c>
      <c r="R159" s="185">
        <f t="shared" si="539"/>
        <v>0.50556262414473752</v>
      </c>
      <c r="S159" s="185">
        <f t="shared" si="539"/>
        <v>0.44959544835664794</v>
      </c>
      <c r="T159" s="185">
        <f t="shared" si="539"/>
        <v>0.38574938807062631</v>
      </c>
      <c r="U159" s="185">
        <f t="shared" si="539"/>
        <v>0.41965306422516485</v>
      </c>
      <c r="V159" s="185">
        <f t="shared" si="539"/>
        <v>0.42344459438301935</v>
      </c>
      <c r="W159" s="185">
        <f t="shared" si="539"/>
        <v>0.52427618309097312</v>
      </c>
      <c r="X159" s="186">
        <f t="shared" si="539"/>
        <v>0.6717443568269299</v>
      </c>
      <c r="Y159" s="185">
        <f t="shared" si="539"/>
        <v>0.66180548536982986</v>
      </c>
      <c r="Z159" s="185">
        <f t="shared" si="539"/>
        <v>0.70381646169895229</v>
      </c>
      <c r="AA159" s="185">
        <f t="shared" si="539"/>
        <v>0.76168144542722127</v>
      </c>
      <c r="AB159" s="185">
        <f t="shared" si="539"/>
        <v>0.65085512491249642</v>
      </c>
      <c r="AC159" s="185">
        <f t="shared" si="532"/>
        <v>0.57753483650958359</v>
      </c>
      <c r="AD159" s="185">
        <f t="shared" si="532"/>
        <v>0.47794763919582184</v>
      </c>
      <c r="AE159" s="185">
        <f t="shared" si="532"/>
        <v>0.42126868762707903</v>
      </c>
      <c r="AF159" s="185">
        <f t="shared" si="532"/>
        <v>0.43996508033843007</v>
      </c>
      <c r="AG159" s="185">
        <f t="shared" si="532"/>
        <v>0.44421495950685902</v>
      </c>
      <c r="AH159" s="185">
        <f t="shared" si="532"/>
        <v>0.44636673383715569</v>
      </c>
      <c r="AI159" s="185">
        <f t="shared" si="532"/>
        <v>0.57756905374381806</v>
      </c>
      <c r="AJ159" s="185">
        <f t="shared" si="532"/>
        <v>0.6789625305980338</v>
      </c>
      <c r="AK159" s="185">
        <f t="shared" si="532"/>
        <v>0.62724353712168024</v>
      </c>
      <c r="AL159" s="185">
        <f t="shared" si="532"/>
        <v>0.73086016675555365</v>
      </c>
      <c r="AM159" s="185">
        <f t="shared" si="532"/>
        <v>0.73212996011768994</v>
      </c>
      <c r="AN159" s="185">
        <f t="shared" si="532"/>
        <v>0.69191169352711446</v>
      </c>
      <c r="AO159" s="185">
        <f t="shared" si="532"/>
        <v>0.65414927369803144</v>
      </c>
      <c r="AP159" s="185">
        <f t="shared" si="532"/>
        <v>0.56816767558725545</v>
      </c>
      <c r="AQ159" s="185">
        <f t="shared" si="532"/>
        <v>0.52590153901273862</v>
      </c>
      <c r="AR159" s="185">
        <f t="shared" si="532"/>
        <v>0.54261682414321921</v>
      </c>
      <c r="AS159" s="185">
        <f t="shared" si="532"/>
        <v>0.48707854401861206</v>
      </c>
      <c r="AT159" s="185">
        <f t="shared" si="532"/>
        <v>0.54435292384017231</v>
      </c>
      <c r="AU159" s="185">
        <f t="shared" si="532"/>
        <v>-0.43021792462202091</v>
      </c>
      <c r="AV159" s="185">
        <f t="shared" si="532"/>
        <v>-4.0705428810185653</v>
      </c>
      <c r="AW159" s="185">
        <f t="shared" si="532"/>
        <v>0.16695329231917519</v>
      </c>
      <c r="AX159" s="185">
        <v>0</v>
      </c>
      <c r="AY159" s="185"/>
      <c r="AZ159" s="185"/>
      <c r="BA159" s="185"/>
      <c r="BB159" s="185"/>
      <c r="BC159" s="185"/>
      <c r="BD159" s="185"/>
      <c r="BE159" s="185"/>
      <c r="BF159" s="185"/>
      <c r="BG159" s="185"/>
      <c r="BH159" s="185"/>
      <c r="BI159" s="111"/>
      <c r="BJ159" s="185">
        <f t="shared" si="534"/>
        <v>-0.15730861127585771</v>
      </c>
      <c r="BK159" s="185">
        <f t="shared" si="534"/>
        <v>-0.12947098903906695</v>
      </c>
      <c r="BL159" s="185">
        <f t="shared" si="534"/>
        <v>-0.10770867239911552</v>
      </c>
      <c r="BM159" s="185">
        <f t="shared" si="534"/>
        <v>-0.13260942293388839</v>
      </c>
      <c r="BN159" s="185">
        <f t="shared" si="534"/>
        <v>-0.17484751502343454</v>
      </c>
      <c r="BO159" s="185">
        <f t="shared" si="534"/>
        <v>-0.15711534600716787</v>
      </c>
      <c r="BP159" s="185">
        <f t="shared" si="534"/>
        <v>-0.21084250698676404</v>
      </c>
      <c r="BQ159" s="185">
        <f t="shared" si="534"/>
        <v>-0.11103207946385996</v>
      </c>
      <c r="BR159" s="421">
        <f t="shared" si="534"/>
        <v>-0.10373759646698644</v>
      </c>
      <c r="BS159" s="185">
        <f t="shared" si="534"/>
        <v>-0.14392460398359352</v>
      </c>
      <c r="BT159" s="185">
        <f t="shared" si="535"/>
        <v>-4.0870308956335033E-2</v>
      </c>
      <c r="BU159" s="185">
        <f t="shared" si="535"/>
        <v>1.6783470823614088E-2</v>
      </c>
      <c r="BV159" s="185">
        <f t="shared" si="535"/>
        <v>8.5678494933315252E-2</v>
      </c>
      <c r="BW159" s="185">
        <f t="shared" si="535"/>
        <v>-4.0316699183279292E-3</v>
      </c>
      <c r="BX159" s="258">
        <f t="shared" si="535"/>
        <v>-2.7614984948915677E-2</v>
      </c>
      <c r="BY159" s="258">
        <f t="shared" si="535"/>
        <v>-2.8326760729568912E-2</v>
      </c>
      <c r="BZ159" s="258">
        <f t="shared" si="535"/>
        <v>5.4215692267803761E-2</v>
      </c>
      <c r="CA159" s="258">
        <f t="shared" si="535"/>
        <v>2.4561895281694168E-2</v>
      </c>
      <c r="CB159" s="258">
        <f t="shared" si="535"/>
        <v>2.2922139454136348E-2</v>
      </c>
      <c r="CC159" s="258">
        <f t="shared" si="535"/>
        <v>5.3292870652844937E-2</v>
      </c>
      <c r="CD159" s="400">
        <f t="shared" si="536"/>
        <v>7.2181737711038974E-3</v>
      </c>
      <c r="CE159" s="288">
        <f t="shared" si="536"/>
        <v>-3.4561948248149621E-2</v>
      </c>
      <c r="CF159" s="288">
        <f t="shared" si="536"/>
        <v>2.7043705056601364E-2</v>
      </c>
      <c r="CG159" s="288">
        <f t="shared" si="536"/>
        <v>-2.9551485309531333E-2</v>
      </c>
      <c r="CH159" s="288">
        <f t="shared" si="536"/>
        <v>4.1056568614618039E-2</v>
      </c>
      <c r="CI159" s="288">
        <f t="shared" si="536"/>
        <v>7.6614437188447848E-2</v>
      </c>
      <c r="CJ159" s="288">
        <f t="shared" si="536"/>
        <v>9.0220036391433611E-2</v>
      </c>
      <c r="CK159" s="288">
        <f t="shared" si="536"/>
        <v>0.10463285138565959</v>
      </c>
      <c r="CL159" s="288">
        <f t="shared" si="536"/>
        <v>0.10265174380478914</v>
      </c>
      <c r="CM159" s="288">
        <f t="shared" si="536"/>
        <v>4.2863584511753039E-2</v>
      </c>
      <c r="CN159" s="288">
        <f t="shared" si="537"/>
        <v>9.7986190003016616E-2</v>
      </c>
      <c r="CO159" s="288">
        <f t="shared" si="537"/>
        <v>-1.0077869783658389</v>
      </c>
      <c r="CP159" s="400">
        <f t="shared" si="537"/>
        <v>-4.7495054116165996</v>
      </c>
      <c r="CQ159" s="400">
        <f t="shared" si="537"/>
        <v>-0.46029024480250502</v>
      </c>
      <c r="CR159" s="400">
        <f t="shared" si="537"/>
        <v>-0.73086016675555365</v>
      </c>
      <c r="CS159" s="282"/>
      <c r="CT159" s="63">
        <f>IF(ISERROR(GETPIVOTDATA("VALUE",'CRS WK pvt'!$I$2,"DT_FILE",CT$8,"CD_CO",CT$6,"TRIM_CAT",TRIM(B159),"TRIM_LINE",A156))=TRUE,0,GETPIVOTDATA("VALUE",'CRS WK pvt'!$I$2,"DT_FILE",CT$8,"CD_CO",CT$6,"TRIM_CAT",TRIM(B159),"TRIM_LINE",A156))</f>
        <v>0</v>
      </c>
    </row>
    <row r="160" spans="1:98" s="58" customFormat="1" x14ac:dyDescent="0.3">
      <c r="A160" s="146"/>
      <c r="B160" s="59" t="s">
        <v>40</v>
      </c>
      <c r="C160" s="111"/>
      <c r="D160" s="184">
        <f t="shared" ref="D160:AB160" si="540">(C69+C153+D97-D69-D153)/(C69+C153+D97-D153)</f>
        <v>0.76788412236906411</v>
      </c>
      <c r="E160" s="184">
        <f t="shared" si="540"/>
        <v>0.76636769194828502</v>
      </c>
      <c r="F160" s="184">
        <f t="shared" si="540"/>
        <v>0.65647435371248042</v>
      </c>
      <c r="G160" s="184">
        <f t="shared" si="540"/>
        <v>0.60563474190824762</v>
      </c>
      <c r="H160" s="185">
        <f t="shared" si="540"/>
        <v>0.61048251882202198</v>
      </c>
      <c r="I160" s="184">
        <f t="shared" si="540"/>
        <v>0.66454504537917303</v>
      </c>
      <c r="J160" s="185">
        <f t="shared" si="540"/>
        <v>0.70224803100288957</v>
      </c>
      <c r="K160" s="184">
        <f t="shared" si="540"/>
        <v>0.72767272359411705</v>
      </c>
      <c r="L160" s="186">
        <f t="shared" si="540"/>
        <v>0.77258922766763272</v>
      </c>
      <c r="M160" s="185">
        <f t="shared" si="540"/>
        <v>0.84939266182797923</v>
      </c>
      <c r="N160" s="185">
        <f t="shared" si="540"/>
        <v>0.78517323582427589</v>
      </c>
      <c r="O160" s="185">
        <f t="shared" si="540"/>
        <v>0.79676420675907811</v>
      </c>
      <c r="P160" s="185">
        <f t="shared" si="540"/>
        <v>0.63487404990006213</v>
      </c>
      <c r="Q160" s="185">
        <f t="shared" si="540"/>
        <v>0.6622094846209724</v>
      </c>
      <c r="R160" s="185">
        <f t="shared" si="540"/>
        <v>0.57790894430732476</v>
      </c>
      <c r="S160" s="185">
        <f t="shared" si="540"/>
        <v>0.52886207874182656</v>
      </c>
      <c r="T160" s="185">
        <f t="shared" si="540"/>
        <v>0.45290824003586694</v>
      </c>
      <c r="U160" s="185">
        <f t="shared" si="540"/>
        <v>0.47411237059167999</v>
      </c>
      <c r="V160" s="185">
        <f t="shared" si="540"/>
        <v>0.51738298211404821</v>
      </c>
      <c r="W160" s="185">
        <f t="shared" si="540"/>
        <v>0.57570642787948301</v>
      </c>
      <c r="X160" s="186">
        <f t="shared" si="540"/>
        <v>0.71323339341921321</v>
      </c>
      <c r="Y160" s="185">
        <f t="shared" si="540"/>
        <v>0.70392607492331094</v>
      </c>
      <c r="Z160" s="185">
        <f t="shared" si="540"/>
        <v>0.72157020295429408</v>
      </c>
      <c r="AA160" s="185">
        <f t="shared" si="540"/>
        <v>0.80750228621772513</v>
      </c>
      <c r="AB160" s="185">
        <f t="shared" si="540"/>
        <v>0.71704679746349831</v>
      </c>
      <c r="AC160" s="185">
        <f t="shared" si="532"/>
        <v>0.65059090449519474</v>
      </c>
      <c r="AD160" s="185">
        <f t="shared" si="532"/>
        <v>0.54455942081446251</v>
      </c>
      <c r="AE160" s="185">
        <f t="shared" si="532"/>
        <v>0.54733053264463694</v>
      </c>
      <c r="AF160" s="185">
        <f t="shared" si="532"/>
        <v>0.54907147398719036</v>
      </c>
      <c r="AG160" s="185">
        <f t="shared" si="532"/>
        <v>0.50870406859240835</v>
      </c>
      <c r="AH160" s="185">
        <f t="shared" si="532"/>
        <v>0.537534593143985</v>
      </c>
      <c r="AI160" s="185">
        <f t="shared" si="532"/>
        <v>0.60487417357213502</v>
      </c>
      <c r="AJ160" s="185">
        <f t="shared" si="532"/>
        <v>0.69930866364297128</v>
      </c>
      <c r="AK160" s="185">
        <f t="shared" si="532"/>
        <v>0.63795848778940711</v>
      </c>
      <c r="AL160" s="185">
        <f t="shared" si="532"/>
        <v>0.74907184460575937</v>
      </c>
      <c r="AM160" s="185">
        <f t="shared" si="532"/>
        <v>0.75925923582647359</v>
      </c>
      <c r="AN160" s="185">
        <f t="shared" si="532"/>
        <v>0.74863773207174211</v>
      </c>
      <c r="AO160" s="185">
        <f t="shared" si="532"/>
        <v>0.6919884538547727</v>
      </c>
      <c r="AP160" s="185">
        <f t="shared" si="532"/>
        <v>0.64376529018618378</v>
      </c>
      <c r="AQ160" s="185">
        <f t="shared" si="532"/>
        <v>0.62072199173454701</v>
      </c>
      <c r="AR160" s="185">
        <f t="shared" si="532"/>
        <v>0.59670462313535444</v>
      </c>
      <c r="AS160" s="185">
        <f t="shared" si="532"/>
        <v>0.52521385107850027</v>
      </c>
      <c r="AT160" s="185">
        <f t="shared" si="532"/>
        <v>0.61840250997732338</v>
      </c>
      <c r="AU160" s="185">
        <f t="shared" si="532"/>
        <v>-0.34841903321024575</v>
      </c>
      <c r="AV160" s="185">
        <f t="shared" si="532"/>
        <v>-5.4160823190227543</v>
      </c>
      <c r="AW160" s="185">
        <f t="shared" si="532"/>
        <v>0.26448023715346275</v>
      </c>
      <c r="AX160" s="185">
        <v>0</v>
      </c>
      <c r="AY160" s="185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11"/>
      <c r="BJ160" s="185">
        <f t="shared" si="534"/>
        <v>-0.13301007246900198</v>
      </c>
      <c r="BK160" s="185">
        <f t="shared" si="534"/>
        <v>-0.10415820732731262</v>
      </c>
      <c r="BL160" s="185">
        <f t="shared" si="534"/>
        <v>-7.8565409405155662E-2</v>
      </c>
      <c r="BM160" s="185">
        <f t="shared" si="534"/>
        <v>-7.6772663166421062E-2</v>
      </c>
      <c r="BN160" s="185">
        <f t="shared" si="534"/>
        <v>-0.15757427878615504</v>
      </c>
      <c r="BO160" s="185">
        <f t="shared" si="534"/>
        <v>-0.19043267478749304</v>
      </c>
      <c r="BP160" s="185">
        <f t="shared" si="534"/>
        <v>-0.18486504888884137</v>
      </c>
      <c r="BQ160" s="185">
        <f t="shared" si="534"/>
        <v>-0.15196629571463405</v>
      </c>
      <c r="BR160" s="421">
        <f t="shared" si="534"/>
        <v>-5.9355834248419503E-2</v>
      </c>
      <c r="BS160" s="185">
        <f t="shared" si="534"/>
        <v>-0.14546658690466829</v>
      </c>
      <c r="BT160" s="185">
        <f t="shared" si="535"/>
        <v>-6.3603032869981813E-2</v>
      </c>
      <c r="BU160" s="185">
        <f t="shared" si="535"/>
        <v>1.0738079458647021E-2</v>
      </c>
      <c r="BV160" s="185">
        <f t="shared" si="535"/>
        <v>8.2172747563436177E-2</v>
      </c>
      <c r="BW160" s="185">
        <f t="shared" si="535"/>
        <v>-1.1618580125777656E-2</v>
      </c>
      <c r="BX160" s="258">
        <f t="shared" si="535"/>
        <v>-3.3349523492862243E-2</v>
      </c>
      <c r="BY160" s="258">
        <f t="shared" si="535"/>
        <v>1.8468453902810378E-2</v>
      </c>
      <c r="BZ160" s="258">
        <f t="shared" si="535"/>
        <v>9.6163233951323424E-2</v>
      </c>
      <c r="CA160" s="258">
        <f t="shared" si="535"/>
        <v>3.4591698000728366E-2</v>
      </c>
      <c r="CB160" s="258">
        <f t="shared" si="535"/>
        <v>2.0151611029936789E-2</v>
      </c>
      <c r="CC160" s="258">
        <f t="shared" si="535"/>
        <v>2.9167745692652014E-2</v>
      </c>
      <c r="CD160" s="400">
        <f t="shared" si="536"/>
        <v>-1.3924729776241929E-2</v>
      </c>
      <c r="CE160" s="288">
        <f t="shared" si="536"/>
        <v>-6.5967587133903827E-2</v>
      </c>
      <c r="CF160" s="288">
        <f t="shared" si="536"/>
        <v>2.7501641651465292E-2</v>
      </c>
      <c r="CG160" s="288">
        <f t="shared" si="536"/>
        <v>-4.8243050391251541E-2</v>
      </c>
      <c r="CH160" s="288">
        <f t="shared" si="536"/>
        <v>3.1590934608243804E-2</v>
      </c>
      <c r="CI160" s="288">
        <f t="shared" si="536"/>
        <v>4.1397549359577956E-2</v>
      </c>
      <c r="CJ160" s="288">
        <f t="shared" si="536"/>
        <v>9.9205869371721267E-2</v>
      </c>
      <c r="CK160" s="288">
        <f t="shared" si="536"/>
        <v>7.3391459089910072E-2</v>
      </c>
      <c r="CL160" s="288">
        <f t="shared" si="536"/>
        <v>4.7633149148164078E-2</v>
      </c>
      <c r="CM160" s="288">
        <f t="shared" si="536"/>
        <v>1.6509782486091917E-2</v>
      </c>
      <c r="CN160" s="288">
        <f t="shared" si="537"/>
        <v>8.0867916833338382E-2</v>
      </c>
      <c r="CO160" s="288">
        <f t="shared" si="537"/>
        <v>-0.95329320678238072</v>
      </c>
      <c r="CP160" s="400">
        <f t="shared" si="537"/>
        <v>-6.1153909826657253</v>
      </c>
      <c r="CQ160" s="400">
        <f t="shared" si="537"/>
        <v>-0.37347825063594436</v>
      </c>
      <c r="CR160" s="400">
        <f t="shared" si="537"/>
        <v>-0.74907184460575937</v>
      </c>
      <c r="CS160" s="282"/>
      <c r="CT160" s="63">
        <f>IF(ISERROR(GETPIVOTDATA("VALUE",'CRS WK pvt'!$I$2,"DT_FILE",CT$8,"CD_CO",CT$6,"TRIM_CAT",TRIM(B160),"TRIM_LINE",A156))=TRUE,0,GETPIVOTDATA("VALUE",'CRS WK pvt'!$I$2,"DT_FILE",CT$8,"CD_CO",CT$6,"TRIM_CAT",TRIM(B160),"TRIM_LINE",A156))</f>
        <v>0</v>
      </c>
    </row>
    <row r="161" spans="1:98" s="58" customFormat="1" x14ac:dyDescent="0.3">
      <c r="A161" s="146"/>
      <c r="B161" s="59" t="s">
        <v>41</v>
      </c>
      <c r="C161" s="111"/>
      <c r="D161" s="184">
        <f t="shared" ref="D161:AB161" si="541">(C70+C154+D98-D70-D154)/(C70+C154+D98-D154)</f>
        <v>0.77995007462862265</v>
      </c>
      <c r="E161" s="184">
        <f t="shared" si="541"/>
        <v>0.76326488383481228</v>
      </c>
      <c r="F161" s="184">
        <f t="shared" si="541"/>
        <v>0.60538559251066026</v>
      </c>
      <c r="G161" s="184">
        <f t="shared" si="541"/>
        <v>0.57361783727957982</v>
      </c>
      <c r="H161" s="185">
        <f t="shared" si="541"/>
        <v>0.56043741546688186</v>
      </c>
      <c r="I161" s="184">
        <f t="shared" si="541"/>
        <v>0.68021291816967178</v>
      </c>
      <c r="J161" s="185">
        <f t="shared" si="541"/>
        <v>0.71673283485465533</v>
      </c>
      <c r="K161" s="184">
        <f t="shared" si="541"/>
        <v>0.64218109706106019</v>
      </c>
      <c r="L161" s="186">
        <f t="shared" si="541"/>
        <v>0.7128933295116382</v>
      </c>
      <c r="M161" s="185">
        <f t="shared" si="541"/>
        <v>0.82560595029020667</v>
      </c>
      <c r="N161" s="185">
        <f t="shared" si="541"/>
        <v>0.70979505717162061</v>
      </c>
      <c r="O161" s="185">
        <f t="shared" si="541"/>
        <v>0.75878729623108443</v>
      </c>
      <c r="P161" s="185">
        <f t="shared" si="541"/>
        <v>0.60109779398465535</v>
      </c>
      <c r="Q161" s="185">
        <f t="shared" si="541"/>
        <v>0.66539207938865208</v>
      </c>
      <c r="R161" s="185">
        <f t="shared" si="541"/>
        <v>0.58519116241690705</v>
      </c>
      <c r="S161" s="185">
        <f t="shared" si="541"/>
        <v>0.50361194552246458</v>
      </c>
      <c r="T161" s="185">
        <f t="shared" si="541"/>
        <v>0.49804555920729371</v>
      </c>
      <c r="U161" s="185">
        <f t="shared" si="541"/>
        <v>0.4095000597611943</v>
      </c>
      <c r="V161" s="185">
        <f t="shared" si="541"/>
        <v>0.47398636733709376</v>
      </c>
      <c r="W161" s="185">
        <f t="shared" si="541"/>
        <v>0.48043034652419919</v>
      </c>
      <c r="X161" s="186">
        <f t="shared" si="541"/>
        <v>0.61337098334709428</v>
      </c>
      <c r="Y161" s="185">
        <f t="shared" si="541"/>
        <v>0.67294120507482513</v>
      </c>
      <c r="Z161" s="185">
        <f t="shared" si="541"/>
        <v>0.67923185701305266</v>
      </c>
      <c r="AA161" s="185">
        <f t="shared" si="541"/>
        <v>0.77574109007918179</v>
      </c>
      <c r="AB161" s="185">
        <f t="shared" si="541"/>
        <v>0.72801079777361344</v>
      </c>
      <c r="AC161" s="185">
        <f t="shared" si="532"/>
        <v>0.69448821776146841</v>
      </c>
      <c r="AD161" s="185">
        <f t="shared" si="532"/>
        <v>0.69772792540292328</v>
      </c>
      <c r="AE161" s="185">
        <f t="shared" si="532"/>
        <v>0.59475831711482519</v>
      </c>
      <c r="AF161" s="185">
        <f t="shared" si="532"/>
        <v>0.67128105466418764</v>
      </c>
      <c r="AG161" s="185">
        <f t="shared" si="532"/>
        <v>0.53891609097374127</v>
      </c>
      <c r="AH161" s="185">
        <f t="shared" si="532"/>
        <v>0.69832559658314197</v>
      </c>
      <c r="AI161" s="185">
        <f t="shared" si="532"/>
        <v>0.58019623022755817</v>
      </c>
      <c r="AJ161" s="185">
        <f t="shared" si="532"/>
        <v>0.63713581142910791</v>
      </c>
      <c r="AK161" s="185">
        <f t="shared" si="532"/>
        <v>0.61761246179724472</v>
      </c>
      <c r="AL161" s="185">
        <f t="shared" si="532"/>
        <v>0.69512166597503111</v>
      </c>
      <c r="AM161" s="185">
        <f t="shared" si="532"/>
        <v>0.75160584000710018</v>
      </c>
      <c r="AN161" s="185">
        <f t="shared" si="532"/>
        <v>0.74712594265345444</v>
      </c>
      <c r="AO161" s="185">
        <f t="shared" si="532"/>
        <v>0.70615464669447769</v>
      </c>
      <c r="AP161" s="185">
        <f t="shared" si="532"/>
        <v>0.62298325659751785</v>
      </c>
      <c r="AQ161" s="185">
        <f t="shared" si="532"/>
        <v>0.62774327968694532</v>
      </c>
      <c r="AR161" s="185">
        <f t="shared" si="532"/>
        <v>0.58329567988662945</v>
      </c>
      <c r="AS161" s="185">
        <f t="shared" si="532"/>
        <v>0.5263615974088538</v>
      </c>
      <c r="AT161" s="185">
        <f t="shared" si="532"/>
        <v>0.65624231646589526</v>
      </c>
      <c r="AU161" s="185">
        <f t="shared" si="532"/>
        <v>-0.62475578995643199</v>
      </c>
      <c r="AV161" s="185">
        <f t="shared" si="532"/>
        <v>-0.47204900894669483</v>
      </c>
      <c r="AW161" s="185">
        <f t="shared" si="532"/>
        <v>0.29290311493304511</v>
      </c>
      <c r="AX161" s="185">
        <v>0</v>
      </c>
      <c r="AY161" s="185"/>
      <c r="AZ161" s="185"/>
      <c r="BA161" s="185"/>
      <c r="BB161" s="185"/>
      <c r="BC161" s="185"/>
      <c r="BD161" s="185"/>
      <c r="BE161" s="185"/>
      <c r="BF161" s="185"/>
      <c r="BG161" s="185"/>
      <c r="BH161" s="185"/>
      <c r="BI161" s="111"/>
      <c r="BJ161" s="185">
        <f t="shared" si="534"/>
        <v>-0.1788522806439673</v>
      </c>
      <c r="BK161" s="185">
        <f t="shared" si="534"/>
        <v>-9.78728044461602E-2</v>
      </c>
      <c r="BL161" s="185">
        <f t="shared" si="534"/>
        <v>-2.0194430093753213E-2</v>
      </c>
      <c r="BM161" s="185">
        <f t="shared" si="534"/>
        <v>-7.0005891757115246E-2</v>
      </c>
      <c r="BN161" s="185">
        <f t="shared" si="534"/>
        <v>-6.2391856259588152E-2</v>
      </c>
      <c r="BO161" s="185">
        <f t="shared" si="534"/>
        <v>-0.27071285840847747</v>
      </c>
      <c r="BP161" s="185">
        <f t="shared" si="534"/>
        <v>-0.24274646751756157</v>
      </c>
      <c r="BQ161" s="185">
        <f t="shared" si="534"/>
        <v>-0.161750750536861</v>
      </c>
      <c r="BR161" s="421">
        <f t="shared" si="534"/>
        <v>-9.9522346164543918E-2</v>
      </c>
      <c r="BS161" s="185">
        <f t="shared" si="534"/>
        <v>-0.15266474521538154</v>
      </c>
      <c r="BT161" s="185">
        <f t="shared" si="535"/>
        <v>-3.0563200158567949E-2</v>
      </c>
      <c r="BU161" s="185">
        <f t="shared" si="535"/>
        <v>1.6953793848097365E-2</v>
      </c>
      <c r="BV161" s="185">
        <f t="shared" si="535"/>
        <v>0.12691300378895809</v>
      </c>
      <c r="BW161" s="185">
        <f t="shared" si="535"/>
        <v>2.9096138372816327E-2</v>
      </c>
      <c r="BX161" s="258">
        <f t="shared" si="535"/>
        <v>0.11253676298601623</v>
      </c>
      <c r="BY161" s="258">
        <f t="shared" si="535"/>
        <v>9.1146371592360609E-2</v>
      </c>
      <c r="BZ161" s="258">
        <f t="shared" si="535"/>
        <v>0.17323549545689393</v>
      </c>
      <c r="CA161" s="258">
        <f t="shared" si="535"/>
        <v>0.12941603121254697</v>
      </c>
      <c r="CB161" s="258">
        <f t="shared" si="535"/>
        <v>0.22433922924604821</v>
      </c>
      <c r="CC161" s="258">
        <f t="shared" si="535"/>
        <v>9.9765883703358982E-2</v>
      </c>
      <c r="CD161" s="400">
        <f t="shared" si="536"/>
        <v>2.3764828082013634E-2</v>
      </c>
      <c r="CE161" s="288">
        <f t="shared" si="536"/>
        <v>-5.5328743277580417E-2</v>
      </c>
      <c r="CF161" s="288">
        <f t="shared" si="536"/>
        <v>1.5889808961978447E-2</v>
      </c>
      <c r="CG161" s="288">
        <f t="shared" si="536"/>
        <v>-2.4135250072081615E-2</v>
      </c>
      <c r="CH161" s="288">
        <f t="shared" si="536"/>
        <v>1.9115144879841006E-2</v>
      </c>
      <c r="CI161" s="288">
        <f t="shared" si="536"/>
        <v>1.1666428933009287E-2</v>
      </c>
      <c r="CJ161" s="288">
        <f t="shared" si="536"/>
        <v>-7.4744668805405423E-2</v>
      </c>
      <c r="CK161" s="288">
        <f t="shared" si="536"/>
        <v>3.2984962572120136E-2</v>
      </c>
      <c r="CL161" s="288">
        <f t="shared" si="536"/>
        <v>-8.798537477755819E-2</v>
      </c>
      <c r="CM161" s="288">
        <f t="shared" si="536"/>
        <v>-1.255449356488747E-2</v>
      </c>
      <c r="CN161" s="288">
        <f t="shared" si="537"/>
        <v>-4.2083280117246713E-2</v>
      </c>
      <c r="CO161" s="288">
        <f t="shared" si="537"/>
        <v>-1.2049520201839901</v>
      </c>
      <c r="CP161" s="400">
        <f t="shared" si="537"/>
        <v>-1.1091848203758028</v>
      </c>
      <c r="CQ161" s="400">
        <f t="shared" si="537"/>
        <v>-0.32470934686419961</v>
      </c>
      <c r="CR161" s="400">
        <f t="shared" si="537"/>
        <v>-0.69512166597503111</v>
      </c>
      <c r="CS161" s="282"/>
      <c r="CT161" s="63">
        <f>IF(ISERROR(GETPIVOTDATA("VALUE",'CRS WK pvt'!$I$2,"DT_FILE",CT$8,"CD_CO",CT$6,"TRIM_CAT",TRIM(B161),"TRIM_LINE",A156))=TRUE,0,GETPIVOTDATA("VALUE",'CRS WK pvt'!$I$2,"DT_FILE",CT$8,"CD_CO",CT$6,"TRIM_CAT",TRIM(B161),"TRIM_LINE",A156))</f>
        <v>0</v>
      </c>
    </row>
    <row r="162" spans="1:98" s="72" customFormat="1" ht="15" thickBot="1" x14ac:dyDescent="0.35">
      <c r="A162" s="147"/>
      <c r="B162" s="112" t="s">
        <v>42</v>
      </c>
      <c r="C162" s="113"/>
      <c r="D162" s="187">
        <f t="shared" ref="D162:AB162" si="542">(C71+C155+D99-D71-D155)/(C71+C155+D99-D155)</f>
        <v>0.56267217173037121</v>
      </c>
      <c r="E162" s="187">
        <f t="shared" si="542"/>
        <v>0.51750088880977629</v>
      </c>
      <c r="F162" s="187">
        <f t="shared" si="542"/>
        <v>0.37207613779743243</v>
      </c>
      <c r="G162" s="187">
        <f t="shared" si="542"/>
        <v>0.32779314093915363</v>
      </c>
      <c r="H162" s="188">
        <f t="shared" si="542"/>
        <v>0.30444987069252066</v>
      </c>
      <c r="I162" s="187">
        <f t="shared" si="542"/>
        <v>0.3440502392043347</v>
      </c>
      <c r="J162" s="188">
        <f t="shared" si="542"/>
        <v>0.37821859658140589</v>
      </c>
      <c r="K162" s="187">
        <f t="shared" si="542"/>
        <v>0.40533802896267196</v>
      </c>
      <c r="L162" s="189">
        <f t="shared" si="542"/>
        <v>0.58986683894893288</v>
      </c>
      <c r="M162" s="188">
        <f t="shared" si="542"/>
        <v>0.64228949392122892</v>
      </c>
      <c r="N162" s="188">
        <f t="shared" si="542"/>
        <v>0.58766690067822791</v>
      </c>
      <c r="O162" s="188">
        <f t="shared" si="542"/>
        <v>0.60029526756876039</v>
      </c>
      <c r="P162" s="188">
        <f t="shared" si="542"/>
        <v>0.48796564623822541</v>
      </c>
      <c r="Q162" s="188">
        <f t="shared" si="542"/>
        <v>0.46375059674706293</v>
      </c>
      <c r="R162" s="188">
        <f t="shared" si="542"/>
        <v>0.35099846066717527</v>
      </c>
      <c r="S162" s="188">
        <f t="shared" si="542"/>
        <v>0.27511090648592779</v>
      </c>
      <c r="T162" s="188">
        <f t="shared" si="542"/>
        <v>0.23712348148518625</v>
      </c>
      <c r="U162" s="188">
        <f t="shared" si="542"/>
        <v>0.22990327831613827</v>
      </c>
      <c r="V162" s="188">
        <f t="shared" si="542"/>
        <v>0.24725452457997185</v>
      </c>
      <c r="W162" s="188">
        <f t="shared" si="542"/>
        <v>0.34315593525236415</v>
      </c>
      <c r="X162" s="189">
        <f t="shared" si="542"/>
        <v>0.50245395342854238</v>
      </c>
      <c r="Y162" s="188">
        <f t="shared" si="542"/>
        <v>0.55081235457056432</v>
      </c>
      <c r="Z162" s="188">
        <f t="shared" si="542"/>
        <v>0.57120540176889445</v>
      </c>
      <c r="AA162" s="188">
        <f t="shared" si="542"/>
        <v>0.61560609809544198</v>
      </c>
      <c r="AB162" s="188">
        <f t="shared" si="542"/>
        <v>0.49929183441494324</v>
      </c>
      <c r="AC162" s="188">
        <f t="shared" si="532"/>
        <v>0.41990323553687492</v>
      </c>
      <c r="AD162" s="188">
        <f t="shared" si="532"/>
        <v>0.35902318832076868</v>
      </c>
      <c r="AE162" s="188">
        <f t="shared" si="532"/>
        <v>0.29716902501563036</v>
      </c>
      <c r="AF162" s="188">
        <f t="shared" si="532"/>
        <v>0.30683210139176581</v>
      </c>
      <c r="AG162" s="188">
        <f t="shared" si="532"/>
        <v>0.26371597162465571</v>
      </c>
      <c r="AH162" s="188">
        <f t="shared" si="532"/>
        <v>0.31642638239853316</v>
      </c>
      <c r="AI162" s="188">
        <f t="shared" si="532"/>
        <v>0.39265849438089134</v>
      </c>
      <c r="AJ162" s="188">
        <f t="shared" si="532"/>
        <v>0.5513811225441636</v>
      </c>
      <c r="AK162" s="188">
        <f t="shared" si="532"/>
        <v>0.57262827737339772</v>
      </c>
      <c r="AL162" s="188">
        <f t="shared" si="532"/>
        <v>0.62573198421029241</v>
      </c>
      <c r="AM162" s="188">
        <f t="shared" si="532"/>
        <v>0.63417072564824162</v>
      </c>
      <c r="AN162" s="188">
        <f t="shared" si="532"/>
        <v>0.53849753985916105</v>
      </c>
      <c r="AO162" s="188">
        <f t="shared" si="532"/>
        <v>0.487489129374512</v>
      </c>
      <c r="AP162" s="188">
        <f t="shared" si="532"/>
        <v>0.39040662447433089</v>
      </c>
      <c r="AQ162" s="188">
        <f t="shared" si="532"/>
        <v>0.3384914374058442</v>
      </c>
      <c r="AR162" s="188">
        <f t="shared" si="532"/>
        <v>0.3159266326176961</v>
      </c>
      <c r="AS162" s="188">
        <f t="shared" si="532"/>
        <v>0.28841516874178547</v>
      </c>
      <c r="AT162" s="188">
        <f t="shared" si="532"/>
        <v>0.36261198524170701</v>
      </c>
      <c r="AU162" s="188">
        <f t="shared" si="532"/>
        <v>-8.5002158685156259E-2</v>
      </c>
      <c r="AV162" s="188">
        <f t="shared" si="532"/>
        <v>-0.30175877922145272</v>
      </c>
      <c r="AW162" s="188">
        <f t="shared" si="532"/>
        <v>6.627253259036768E-2</v>
      </c>
      <c r="AX162" s="188">
        <v>0</v>
      </c>
      <c r="AY162" s="188"/>
      <c r="AZ162" s="188"/>
      <c r="BA162" s="188"/>
      <c r="BB162" s="188"/>
      <c r="BC162" s="188"/>
      <c r="BD162" s="188"/>
      <c r="BE162" s="188"/>
      <c r="BF162" s="188"/>
      <c r="BG162" s="188"/>
      <c r="BH162" s="188"/>
      <c r="BI162" s="113"/>
      <c r="BJ162" s="188">
        <f t="shared" si="534"/>
        <v>-7.4706525492145792E-2</v>
      </c>
      <c r="BK162" s="188">
        <f t="shared" si="534"/>
        <v>-5.3750292062713367E-2</v>
      </c>
      <c r="BL162" s="188">
        <f t="shared" si="534"/>
        <v>-2.1077677130257155E-2</v>
      </c>
      <c r="BM162" s="188">
        <f t="shared" si="534"/>
        <v>-5.268223445322584E-2</v>
      </c>
      <c r="BN162" s="188">
        <f t="shared" si="534"/>
        <v>-6.7326389207334414E-2</v>
      </c>
      <c r="BO162" s="188">
        <f t="shared" si="534"/>
        <v>-0.11414696088819642</v>
      </c>
      <c r="BP162" s="188">
        <f t="shared" si="534"/>
        <v>-0.13096407200143403</v>
      </c>
      <c r="BQ162" s="188">
        <f t="shared" si="534"/>
        <v>-6.2182093710307806E-2</v>
      </c>
      <c r="BR162" s="422">
        <f t="shared" si="534"/>
        <v>-8.7412885520390504E-2</v>
      </c>
      <c r="BS162" s="188">
        <f t="shared" si="534"/>
        <v>-9.1477139350664594E-2</v>
      </c>
      <c r="BT162" s="188">
        <f t="shared" si="535"/>
        <v>-1.6461498909333461E-2</v>
      </c>
      <c r="BU162" s="188">
        <f t="shared" si="535"/>
        <v>1.5310830526681585E-2</v>
      </c>
      <c r="BV162" s="188">
        <f t="shared" si="535"/>
        <v>1.1326188176717822E-2</v>
      </c>
      <c r="BW162" s="188">
        <f t="shared" si="535"/>
        <v>-4.3847361210188007E-2</v>
      </c>
      <c r="BX162" s="259">
        <f t="shared" si="535"/>
        <v>8.0247276535934109E-3</v>
      </c>
      <c r="BY162" s="259">
        <f t="shared" si="535"/>
        <v>2.2058118529702575E-2</v>
      </c>
      <c r="BZ162" s="259">
        <f t="shared" si="535"/>
        <v>6.9708619906579561E-2</v>
      </c>
      <c r="CA162" s="259">
        <f t="shared" si="535"/>
        <v>3.3812693308517439E-2</v>
      </c>
      <c r="CB162" s="259">
        <f t="shared" si="535"/>
        <v>6.9171857818561305E-2</v>
      </c>
      <c r="CC162" s="259">
        <f t="shared" si="535"/>
        <v>4.950255912852719E-2</v>
      </c>
      <c r="CD162" s="401">
        <f t="shared" si="536"/>
        <v>4.8927169115621227E-2</v>
      </c>
      <c r="CE162" s="289">
        <f t="shared" si="536"/>
        <v>2.1815922802833398E-2</v>
      </c>
      <c r="CF162" s="289">
        <f t="shared" si="536"/>
        <v>5.4526582441397964E-2</v>
      </c>
      <c r="CG162" s="289">
        <f t="shared" si="536"/>
        <v>1.856462755279964E-2</v>
      </c>
      <c r="CH162" s="289">
        <f t="shared" si="536"/>
        <v>3.9205705444217809E-2</v>
      </c>
      <c r="CI162" s="289">
        <f t="shared" si="536"/>
        <v>6.7585893837637079E-2</v>
      </c>
      <c r="CJ162" s="289">
        <f t="shared" si="536"/>
        <v>3.1383436153562205E-2</v>
      </c>
      <c r="CK162" s="289">
        <f t="shared" si="536"/>
        <v>4.1322412390213836E-2</v>
      </c>
      <c r="CL162" s="289">
        <f t="shared" si="536"/>
        <v>9.0945312259302913E-3</v>
      </c>
      <c r="CM162" s="289">
        <f t="shared" si="536"/>
        <v>2.4699197117129756E-2</v>
      </c>
      <c r="CN162" s="289">
        <f t="shared" si="537"/>
        <v>4.6185602843173856E-2</v>
      </c>
      <c r="CO162" s="289">
        <f t="shared" si="537"/>
        <v>-0.4776606530660476</v>
      </c>
      <c r="CP162" s="401">
        <f t="shared" si="537"/>
        <v>-0.85313990176561627</v>
      </c>
      <c r="CQ162" s="401">
        <f t="shared" si="537"/>
        <v>-0.50635574478303003</v>
      </c>
      <c r="CR162" s="401">
        <f t="shared" si="537"/>
        <v>-0.62573198421029241</v>
      </c>
      <c r="CS162" s="283"/>
      <c r="CT162" s="115">
        <f t="shared" ref="CT162" si="543">SUM(CT157:CT161)</f>
        <v>0</v>
      </c>
    </row>
    <row r="163" spans="1:98" ht="15" thickTop="1" x14ac:dyDescent="0.3">
      <c r="A163" s="146"/>
    </row>
    <row r="164" spans="1:98" x14ac:dyDescent="0.3">
      <c r="B164" s="1" t="s">
        <v>24</v>
      </c>
    </row>
    <row r="165" spans="1:98" x14ac:dyDescent="0.3">
      <c r="B165" s="30" t="s">
        <v>318</v>
      </c>
    </row>
    <row r="166" spans="1:98" x14ac:dyDescent="0.3">
      <c r="B166" s="2" t="s">
        <v>319</v>
      </c>
    </row>
    <row r="168" spans="1:98" x14ac:dyDescent="0.3">
      <c r="B168" s="31" t="s">
        <v>23</v>
      </c>
    </row>
    <row r="169" spans="1:98" x14ac:dyDescent="0.3">
      <c r="B169" s="2" t="s">
        <v>25</v>
      </c>
    </row>
    <row r="170" spans="1:98" x14ac:dyDescent="0.3">
      <c r="B170" s="2" t="s">
        <v>26</v>
      </c>
    </row>
    <row r="171" spans="1:98" x14ac:dyDescent="0.3">
      <c r="B171" s="2" t="s">
        <v>27</v>
      </c>
    </row>
    <row r="172" spans="1:98" x14ac:dyDescent="0.3">
      <c r="B172" s="2" t="s">
        <v>28</v>
      </c>
    </row>
    <row r="176" spans="1:98" x14ac:dyDescent="0.3">
      <c r="C176" s="2">
        <v>67626737.189999998</v>
      </c>
      <c r="D176" s="2">
        <v>44276156.82</v>
      </c>
      <c r="E176" s="2">
        <v>26377846.460000001</v>
      </c>
      <c r="F176" s="2">
        <v>20304712.469999999</v>
      </c>
      <c r="G176" s="2">
        <v>14096092.039999999</v>
      </c>
      <c r="H176" s="2">
        <v>15393147.32</v>
      </c>
      <c r="I176" s="2">
        <v>13055262.49</v>
      </c>
      <c r="J176" s="2">
        <v>16075800.75</v>
      </c>
      <c r="K176" s="2">
        <v>29225939.52</v>
      </c>
      <c r="L176" s="2">
        <v>54620252.119999997</v>
      </c>
      <c r="M176" s="2">
        <v>63483177.259999998</v>
      </c>
      <c r="N176" s="2">
        <v>63464789.579999998</v>
      </c>
      <c r="O176" s="2">
        <v>45531442.740000002</v>
      </c>
      <c r="P176" s="2">
        <v>39799038.060000002</v>
      </c>
    </row>
    <row r="177" spans="3:16" x14ac:dyDescent="0.3">
      <c r="C177" s="2">
        <v>6884970.2000000002</v>
      </c>
      <c r="D177" s="2">
        <v>4830673.3499999996</v>
      </c>
      <c r="E177" s="2">
        <v>3129044.4</v>
      </c>
      <c r="F177" s="2">
        <v>2065642.96</v>
      </c>
      <c r="G177" s="2">
        <v>1299498.6599999999</v>
      </c>
      <c r="H177" s="2">
        <v>1441082.6</v>
      </c>
      <c r="I177" s="2">
        <v>1300569.8999999999</v>
      </c>
      <c r="J177" s="2">
        <v>1532604.81</v>
      </c>
      <c r="K177" s="2">
        <v>2411227.2999999998</v>
      </c>
      <c r="L177" s="2">
        <v>5102770.9000000004</v>
      </c>
      <c r="M177" s="2">
        <v>5801836.0700000003</v>
      </c>
      <c r="N177" s="2">
        <v>5390886.4100000001</v>
      </c>
      <c r="O177" s="2">
        <v>4525288.1100000003</v>
      </c>
      <c r="P177" s="2">
        <v>3895539.88</v>
      </c>
    </row>
    <row r="178" spans="3:16" x14ac:dyDescent="0.3">
      <c r="C178" s="2">
        <v>9189675.6899999995</v>
      </c>
      <c r="D178" s="2">
        <v>5897785.8700000001</v>
      </c>
      <c r="E178" s="2">
        <v>3222419.15</v>
      </c>
      <c r="F178" s="2">
        <v>2436455.75</v>
      </c>
      <c r="G178" s="2">
        <v>1589800.9</v>
      </c>
      <c r="H178" s="2">
        <v>1711349.53</v>
      </c>
      <c r="I178" s="2">
        <v>1572048.35</v>
      </c>
      <c r="J178" s="2">
        <v>1922745.67</v>
      </c>
      <c r="K178" s="2">
        <v>3907403.48</v>
      </c>
      <c r="L178" s="2">
        <v>7638239.1100000003</v>
      </c>
      <c r="M178" s="2">
        <v>8372207.5499999998</v>
      </c>
      <c r="N178" s="2">
        <v>8549356.0899999999</v>
      </c>
      <c r="O178" s="2">
        <v>6138108.0199999996</v>
      </c>
      <c r="P178" s="2">
        <v>5408004.46</v>
      </c>
    </row>
    <row r="179" spans="3:16" x14ac:dyDescent="0.3">
      <c r="C179" s="2">
        <v>9669642.7300000004</v>
      </c>
      <c r="D179" s="2">
        <v>6757186.1200000001</v>
      </c>
      <c r="E179" s="2">
        <v>3661641.71</v>
      </c>
      <c r="F179" s="2">
        <v>2552006.17</v>
      </c>
      <c r="G179" s="2">
        <v>1908957.09</v>
      </c>
      <c r="H179" s="2">
        <v>1797117.4</v>
      </c>
      <c r="I179" s="2">
        <v>1733990.62</v>
      </c>
      <c r="J179" s="2">
        <v>2198222.1800000002</v>
      </c>
      <c r="K179" s="2">
        <v>3882643.66</v>
      </c>
      <c r="L179" s="2">
        <v>8323353.3300000001</v>
      </c>
      <c r="M179" s="2">
        <v>8154220.6100000003</v>
      </c>
      <c r="N179" s="2">
        <v>8424567.8300000001</v>
      </c>
      <c r="O179" s="2">
        <v>6734810.4900000002</v>
      </c>
      <c r="P179" s="2">
        <v>6184791.6399999997</v>
      </c>
    </row>
    <row r="180" spans="3:16" x14ac:dyDescent="0.3">
      <c r="C180" s="2">
        <v>30505793.100000001</v>
      </c>
      <c r="D180" s="2">
        <v>30627385.350000001</v>
      </c>
      <c r="E180" s="2">
        <v>14007925.949999999</v>
      </c>
      <c r="F180" s="2">
        <v>10166327.779999999</v>
      </c>
      <c r="G180" s="2">
        <v>7148651.1399999997</v>
      </c>
      <c r="H180" s="2">
        <v>7509046.1600000001</v>
      </c>
      <c r="I180" s="2">
        <v>7158754.29</v>
      </c>
      <c r="J180" s="2">
        <v>9035442.3900000006</v>
      </c>
      <c r="K180" s="2">
        <v>14391457.119999999</v>
      </c>
      <c r="L180" s="2">
        <v>29309373.66</v>
      </c>
      <c r="M180" s="2">
        <v>26795118.879999999</v>
      </c>
      <c r="N180" s="2">
        <v>30241385.629999999</v>
      </c>
      <c r="O180" s="2">
        <v>25689217.530000001</v>
      </c>
      <c r="P180" s="2">
        <v>25785247.530000001</v>
      </c>
    </row>
  </sheetData>
  <mergeCells count="11">
    <mergeCell ref="B1:BJ1"/>
    <mergeCell ref="Y7:AJ7"/>
    <mergeCell ref="M7:X7"/>
    <mergeCell ref="C7:L7"/>
    <mergeCell ref="AK7:AV7"/>
    <mergeCell ref="BI7:CR7"/>
    <mergeCell ref="AW7:BH7"/>
    <mergeCell ref="CE6:CP6"/>
    <mergeCell ref="BS6:CD6"/>
    <mergeCell ref="BI6:BR6"/>
    <mergeCell ref="CQ6:CR6"/>
  </mergeCells>
  <phoneticPr fontId="1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CT172"/>
  <sheetViews>
    <sheetView workbookViewId="0">
      <pane xSplit="2" ySplit="8" topLeftCell="C9" activePane="bottomRight" state="frozen"/>
      <selection activeCell="D6" sqref="D6"/>
      <selection pane="topRight" activeCell="D6" sqref="D6"/>
      <selection pane="bottomLeft" activeCell="D6" sqref="D6"/>
      <selection pane="bottomRight" activeCell="B8" sqref="B8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80" customWidth="1"/>
    <col min="71" max="81" width="13.77734375" style="2" customWidth="1"/>
    <col min="82" max="82" width="13.77734375" style="380" customWidth="1"/>
    <col min="83" max="93" width="13.77734375" style="2" customWidth="1"/>
    <col min="94" max="94" width="13.77734375" style="380" customWidth="1"/>
    <col min="95" max="95" width="13.77734375" style="281" customWidth="1"/>
    <col min="96" max="96" width="17.109375" style="2" customWidth="1"/>
    <col min="97" max="97" width="9" style="281" customWidth="1"/>
    <col min="98" max="98" width="9.5546875" style="2" hidden="1" customWidth="1"/>
    <col min="99" max="16384" width="9.21875" style="2"/>
  </cols>
  <sheetData>
    <row r="1" spans="1:98" ht="15.6" thickTop="1" thickBot="1" x14ac:dyDescent="0.35">
      <c r="B1" s="451" t="s">
        <v>17</v>
      </c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2"/>
      <c r="AH1" s="452"/>
      <c r="AI1" s="452"/>
      <c r="AJ1" s="452"/>
      <c r="AK1" s="452"/>
      <c r="AL1" s="452"/>
      <c r="AM1" s="452"/>
      <c r="AN1" s="452"/>
      <c r="AO1" s="452"/>
      <c r="AP1" s="452"/>
      <c r="AQ1" s="452"/>
      <c r="AR1" s="452"/>
      <c r="AS1" s="452"/>
      <c r="AT1" s="452"/>
      <c r="AU1" s="452"/>
      <c r="AV1" s="452"/>
      <c r="AW1" s="452"/>
      <c r="AX1" s="452"/>
      <c r="AY1" s="452"/>
      <c r="AZ1" s="452"/>
      <c r="BA1" s="452"/>
      <c r="BB1" s="452"/>
      <c r="BC1" s="452"/>
      <c r="BD1" s="452"/>
      <c r="BE1" s="452"/>
      <c r="BF1" s="452"/>
      <c r="BG1" s="452"/>
      <c r="BH1" s="452"/>
      <c r="BI1" s="452"/>
      <c r="BJ1" s="452"/>
      <c r="BK1" s="32"/>
      <c r="BL1" s="32"/>
      <c r="BM1" s="32"/>
      <c r="BN1" s="32"/>
      <c r="BO1" s="32"/>
      <c r="BP1" s="32"/>
      <c r="BQ1" s="32"/>
      <c r="BR1" s="424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4"/>
      <c r="CE1" s="263"/>
      <c r="CF1" s="263"/>
      <c r="CG1" s="263"/>
      <c r="CH1" s="263"/>
      <c r="CI1" s="263"/>
      <c r="CJ1" s="263"/>
      <c r="CK1" s="263"/>
      <c r="CL1" s="263"/>
      <c r="CM1" s="263"/>
      <c r="CN1" s="263"/>
      <c r="CO1" s="263"/>
      <c r="CP1" s="379"/>
      <c r="CQ1" s="263"/>
      <c r="CR1" s="263"/>
      <c r="CS1" s="263"/>
    </row>
    <row r="2" spans="1:98" ht="27.6" customHeight="1" thickTop="1" x14ac:dyDescent="0.3">
      <c r="B2" s="4" t="s">
        <v>310</v>
      </c>
      <c r="C2" s="5" t="s">
        <v>314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T2" s="8"/>
    </row>
    <row r="3" spans="1:98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T3" s="11"/>
    </row>
    <row r="4" spans="1:98" ht="27.6" customHeight="1" x14ac:dyDescent="0.3">
      <c r="B4" s="4" t="s">
        <v>1</v>
      </c>
      <c r="C4" s="13" t="s">
        <v>682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T4" s="11"/>
    </row>
    <row r="5" spans="1:98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T5" s="11"/>
    </row>
    <row r="6" spans="1:98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59">
        <v>2020</v>
      </c>
      <c r="BJ6" s="460"/>
      <c r="BK6" s="460"/>
      <c r="BL6" s="460"/>
      <c r="BM6" s="460"/>
      <c r="BN6" s="460"/>
      <c r="BO6" s="460"/>
      <c r="BP6" s="460"/>
      <c r="BQ6" s="460"/>
      <c r="BR6" s="461"/>
      <c r="BS6" s="464">
        <v>2021</v>
      </c>
      <c r="BT6" s="465"/>
      <c r="BU6" s="465"/>
      <c r="BV6" s="465"/>
      <c r="BW6" s="465"/>
      <c r="BX6" s="465"/>
      <c r="BY6" s="465"/>
      <c r="BZ6" s="465"/>
      <c r="CA6" s="465"/>
      <c r="CB6" s="465"/>
      <c r="CC6" s="465"/>
      <c r="CD6" s="466"/>
      <c r="CE6" s="464">
        <v>2022</v>
      </c>
      <c r="CF6" s="465"/>
      <c r="CG6" s="465"/>
      <c r="CH6" s="465"/>
      <c r="CI6" s="465"/>
      <c r="CJ6" s="465"/>
      <c r="CK6" s="465"/>
      <c r="CL6" s="465"/>
      <c r="CM6" s="465"/>
      <c r="CN6" s="465"/>
      <c r="CO6" s="465"/>
      <c r="CP6" s="466"/>
      <c r="CQ6" s="467">
        <v>2023</v>
      </c>
      <c r="CR6" s="468"/>
      <c r="CT6" s="23" t="s">
        <v>67</v>
      </c>
    </row>
    <row r="7" spans="1:98" s="3" customFormat="1" ht="15" thickBot="1" x14ac:dyDescent="0.35">
      <c r="A7" s="145"/>
      <c r="B7" s="25"/>
      <c r="C7" s="455">
        <v>2019</v>
      </c>
      <c r="D7" s="453"/>
      <c r="E7" s="453"/>
      <c r="F7" s="453"/>
      <c r="G7" s="453"/>
      <c r="H7" s="453"/>
      <c r="I7" s="453"/>
      <c r="J7" s="453"/>
      <c r="K7" s="453"/>
      <c r="L7" s="454"/>
      <c r="M7" s="455">
        <v>2020</v>
      </c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4"/>
      <c r="Y7" s="453">
        <v>2021</v>
      </c>
      <c r="Z7" s="453"/>
      <c r="AA7" s="453"/>
      <c r="AB7" s="453"/>
      <c r="AC7" s="453"/>
      <c r="AD7" s="453"/>
      <c r="AE7" s="453"/>
      <c r="AF7" s="453"/>
      <c r="AG7" s="453"/>
      <c r="AH7" s="453"/>
      <c r="AI7" s="453"/>
      <c r="AJ7" s="454"/>
      <c r="AK7" s="455">
        <v>2022</v>
      </c>
      <c r="AL7" s="453"/>
      <c r="AM7" s="453"/>
      <c r="AN7" s="453"/>
      <c r="AO7" s="453"/>
      <c r="AP7" s="453"/>
      <c r="AQ7" s="453"/>
      <c r="AR7" s="453"/>
      <c r="AS7" s="453"/>
      <c r="AT7" s="453"/>
      <c r="AU7" s="453"/>
      <c r="AV7" s="454"/>
      <c r="AW7" s="455">
        <v>2023</v>
      </c>
      <c r="AX7" s="453"/>
      <c r="AY7" s="453"/>
      <c r="AZ7" s="453"/>
      <c r="BA7" s="453"/>
      <c r="BB7" s="453"/>
      <c r="BC7" s="453"/>
      <c r="BD7" s="453"/>
      <c r="BE7" s="453"/>
      <c r="BF7" s="453"/>
      <c r="BG7" s="453"/>
      <c r="BH7" s="454"/>
      <c r="BI7" s="455" t="s">
        <v>347</v>
      </c>
      <c r="BJ7" s="453"/>
      <c r="BK7" s="453"/>
      <c r="BL7" s="453"/>
      <c r="BM7" s="453"/>
      <c r="BN7" s="453"/>
      <c r="BO7" s="453"/>
      <c r="BP7" s="453"/>
      <c r="BQ7" s="453"/>
      <c r="BR7" s="453"/>
      <c r="BS7" s="453"/>
      <c r="BT7" s="453"/>
      <c r="BU7" s="453"/>
      <c r="BV7" s="453"/>
      <c r="BW7" s="453"/>
      <c r="BX7" s="453"/>
      <c r="BY7" s="453"/>
      <c r="BZ7" s="453"/>
      <c r="CA7" s="453"/>
      <c r="CB7" s="453"/>
      <c r="CC7" s="453"/>
      <c r="CD7" s="453"/>
      <c r="CE7" s="453"/>
      <c r="CF7" s="453"/>
      <c r="CG7" s="453"/>
      <c r="CH7" s="453"/>
      <c r="CI7" s="453"/>
      <c r="CJ7" s="453"/>
      <c r="CK7" s="453"/>
      <c r="CL7" s="453"/>
      <c r="CM7" s="453"/>
      <c r="CN7" s="453"/>
      <c r="CO7" s="453"/>
      <c r="CP7" s="453"/>
      <c r="CQ7" s="453"/>
      <c r="CR7" s="453"/>
      <c r="CS7" s="329"/>
      <c r="CT7" s="279" t="s">
        <v>97</v>
      </c>
    </row>
    <row r="8" spans="1:98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8" t="s">
        <v>8</v>
      </c>
      <c r="P8" s="28" t="s">
        <v>9</v>
      </c>
      <c r="Q8" s="178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8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6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6" t="s">
        <v>5</v>
      </c>
      <c r="BI8" s="305" t="s">
        <v>646</v>
      </c>
      <c r="BJ8" s="28" t="s">
        <v>645</v>
      </c>
      <c r="BK8" s="28" t="s">
        <v>644</v>
      </c>
      <c r="BL8" s="28" t="s">
        <v>643</v>
      </c>
      <c r="BM8" s="28" t="s">
        <v>642</v>
      </c>
      <c r="BN8" s="28" t="s">
        <v>641</v>
      </c>
      <c r="BO8" s="215" t="s">
        <v>640</v>
      </c>
      <c r="BP8" s="215" t="s">
        <v>639</v>
      </c>
      <c r="BQ8" s="215" t="s">
        <v>638</v>
      </c>
      <c r="BR8" s="425" t="s">
        <v>637</v>
      </c>
      <c r="BS8" s="423" t="s">
        <v>636</v>
      </c>
      <c r="BT8" s="215" t="s">
        <v>635</v>
      </c>
      <c r="BU8" s="215" t="s">
        <v>634</v>
      </c>
      <c r="BV8" s="215" t="s">
        <v>633</v>
      </c>
      <c r="BW8" s="215" t="s">
        <v>632</v>
      </c>
      <c r="BX8" s="215" t="s">
        <v>631</v>
      </c>
      <c r="BY8" s="215" t="s">
        <v>647</v>
      </c>
      <c r="BZ8" s="215" t="s">
        <v>651</v>
      </c>
      <c r="CA8" s="215" t="s">
        <v>653</v>
      </c>
      <c r="CB8" s="215" t="s">
        <v>658</v>
      </c>
      <c r="CC8" s="215" t="s">
        <v>659</v>
      </c>
      <c r="CD8" s="425" t="s">
        <v>660</v>
      </c>
      <c r="CE8" s="423" t="s">
        <v>668</v>
      </c>
      <c r="CF8" s="331" t="s">
        <v>670</v>
      </c>
      <c r="CG8" s="331" t="s">
        <v>671</v>
      </c>
      <c r="CH8" s="346" t="s">
        <v>673</v>
      </c>
      <c r="CI8" s="346" t="s">
        <v>672</v>
      </c>
      <c r="CJ8" s="346" t="s">
        <v>674</v>
      </c>
      <c r="CK8" s="346" t="s">
        <v>675</v>
      </c>
      <c r="CL8" s="346" t="s">
        <v>677</v>
      </c>
      <c r="CM8" s="346" t="s">
        <v>677</v>
      </c>
      <c r="CN8" s="346" t="s">
        <v>676</v>
      </c>
      <c r="CO8" s="346" t="s">
        <v>678</v>
      </c>
      <c r="CP8" s="402" t="s">
        <v>679</v>
      </c>
      <c r="CQ8" s="346" t="s">
        <v>680</v>
      </c>
      <c r="CR8" s="346" t="s">
        <v>681</v>
      </c>
      <c r="CS8" s="347"/>
      <c r="CT8" s="285">
        <v>44989</v>
      </c>
    </row>
    <row r="9" spans="1:98" s="58" customFormat="1" x14ac:dyDescent="0.3">
      <c r="A9" s="146">
        <v>1</v>
      </c>
      <c r="B9" s="52" t="s">
        <v>13</v>
      </c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6"/>
      <c r="V9" s="196"/>
      <c r="W9" s="196"/>
      <c r="X9" s="55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55"/>
      <c r="AK9" s="290"/>
      <c r="AL9" s="290"/>
      <c r="AM9" s="290"/>
      <c r="AN9" s="290"/>
      <c r="AO9" s="290"/>
      <c r="AP9" s="290"/>
      <c r="AQ9" s="77"/>
      <c r="AR9" s="290"/>
      <c r="AS9" s="290"/>
      <c r="AT9" s="290"/>
      <c r="AU9" s="290"/>
      <c r="AV9" s="307"/>
      <c r="AW9" s="290"/>
      <c r="AX9" s="290"/>
      <c r="AY9" s="290"/>
      <c r="AZ9" s="290"/>
      <c r="BA9" s="290"/>
      <c r="BB9" s="290"/>
      <c r="BC9" s="77"/>
      <c r="BD9" s="290"/>
      <c r="BE9" s="290"/>
      <c r="BF9" s="290"/>
      <c r="BG9" s="290"/>
      <c r="BH9" s="307"/>
      <c r="BI9" s="56"/>
      <c r="BJ9" s="57"/>
      <c r="BK9" s="57"/>
      <c r="BL9" s="57"/>
      <c r="BM9" s="57"/>
      <c r="BN9" s="57"/>
      <c r="BO9" s="57"/>
      <c r="BP9" s="57"/>
      <c r="BQ9" s="57"/>
      <c r="BR9" s="440"/>
      <c r="BS9" s="426"/>
      <c r="BT9" s="57"/>
      <c r="BU9" s="57"/>
      <c r="BV9" s="57"/>
      <c r="BW9" s="57"/>
      <c r="BX9" s="239"/>
      <c r="BY9" s="239"/>
      <c r="BZ9" s="239"/>
      <c r="CA9" s="265"/>
      <c r="CB9" s="265"/>
      <c r="CC9" s="265"/>
      <c r="CD9" s="382"/>
      <c r="CE9" s="352"/>
      <c r="CF9" s="265"/>
      <c r="CG9" s="265"/>
      <c r="CH9" s="265"/>
      <c r="CI9" s="265"/>
      <c r="CJ9" s="265"/>
      <c r="CK9" s="265"/>
      <c r="CL9" s="265"/>
      <c r="CM9" s="265"/>
      <c r="CN9" s="265"/>
      <c r="CO9" s="265"/>
      <c r="CP9" s="382"/>
      <c r="CQ9" s="382"/>
      <c r="CR9" s="382"/>
      <c r="CS9" s="348"/>
      <c r="CT9" s="77"/>
    </row>
    <row r="10" spans="1:98" s="58" customFormat="1" x14ac:dyDescent="0.3">
      <c r="A10" s="146"/>
      <c r="B10" s="59" t="s">
        <v>37</v>
      </c>
      <c r="C10" s="60">
        <v>180592</v>
      </c>
      <c r="D10" s="61">
        <v>180815</v>
      </c>
      <c r="E10" s="61">
        <v>180931</v>
      </c>
      <c r="F10" s="61">
        <v>181130</v>
      </c>
      <c r="G10" s="61">
        <v>181355</v>
      </c>
      <c r="H10" s="61">
        <v>181376</v>
      </c>
      <c r="I10" s="61">
        <v>181768</v>
      </c>
      <c r="J10" s="61">
        <v>182255</v>
      </c>
      <c r="K10" s="61">
        <v>182930</v>
      </c>
      <c r="L10" s="62">
        <v>183208</v>
      </c>
      <c r="M10" s="61">
        <v>183471</v>
      </c>
      <c r="N10" s="61">
        <v>183540</v>
      </c>
      <c r="O10" s="61">
        <v>183552</v>
      </c>
      <c r="P10" s="61">
        <v>183557</v>
      </c>
      <c r="Q10" s="61">
        <v>183735</v>
      </c>
      <c r="R10" s="61">
        <v>183926</v>
      </c>
      <c r="S10" s="61">
        <v>183442</v>
      </c>
      <c r="T10" s="61">
        <v>183648</v>
      </c>
      <c r="U10" s="197">
        <v>183630</v>
      </c>
      <c r="V10" s="197">
        <v>183905</v>
      </c>
      <c r="W10" s="197">
        <v>183586</v>
      </c>
      <c r="X10" s="62">
        <v>183797</v>
      </c>
      <c r="Y10" s="197">
        <v>183901</v>
      </c>
      <c r="Z10" s="197">
        <v>183912</v>
      </c>
      <c r="AA10" s="197">
        <v>183889</v>
      </c>
      <c r="AB10" s="197">
        <v>183947</v>
      </c>
      <c r="AC10" s="197">
        <v>183853</v>
      </c>
      <c r="AD10" s="197">
        <v>183936</v>
      </c>
      <c r="AE10" s="197">
        <v>183871</v>
      </c>
      <c r="AF10" s="197">
        <v>183759</v>
      </c>
      <c r="AG10" s="197">
        <v>183881</v>
      </c>
      <c r="AH10" s="197">
        <v>184239</v>
      </c>
      <c r="AI10" s="197">
        <v>184499</v>
      </c>
      <c r="AJ10" s="62">
        <v>184733</v>
      </c>
      <c r="AK10" s="210">
        <v>184917</v>
      </c>
      <c r="AL10" s="210">
        <v>184804</v>
      </c>
      <c r="AM10" s="210">
        <v>184822</v>
      </c>
      <c r="AN10" s="210">
        <v>184853</v>
      </c>
      <c r="AO10" s="210">
        <v>184727</v>
      </c>
      <c r="AP10" s="210">
        <v>184706</v>
      </c>
      <c r="AQ10" s="63">
        <v>184657</v>
      </c>
      <c r="AR10" s="210">
        <v>184571</v>
      </c>
      <c r="AS10" s="210">
        <v>184647</v>
      </c>
      <c r="AT10" s="210">
        <v>184812</v>
      </c>
      <c r="AU10" s="210">
        <v>184908</v>
      </c>
      <c r="AV10" s="106">
        <v>185062</v>
      </c>
      <c r="AW10" s="210">
        <v>185104</v>
      </c>
      <c r="AX10" s="210">
        <v>184987</v>
      </c>
      <c r="AY10" s="210"/>
      <c r="AZ10" s="210"/>
      <c r="BA10" s="210"/>
      <c r="BB10" s="210"/>
      <c r="BC10" s="63"/>
      <c r="BD10" s="210"/>
      <c r="BE10" s="210"/>
      <c r="BF10" s="210"/>
      <c r="BG10" s="210"/>
      <c r="BH10" s="106"/>
      <c r="BI10" s="63">
        <f t="shared" ref="BI10:BR14" si="0">O10-C10</f>
        <v>2960</v>
      </c>
      <c r="BJ10" s="64">
        <f t="shared" si="0"/>
        <v>2742</v>
      </c>
      <c r="BK10" s="64">
        <f t="shared" si="0"/>
        <v>2804</v>
      </c>
      <c r="BL10" s="64">
        <f t="shared" si="0"/>
        <v>2796</v>
      </c>
      <c r="BM10" s="64">
        <f t="shared" si="0"/>
        <v>2087</v>
      </c>
      <c r="BN10" s="64">
        <f t="shared" si="0"/>
        <v>2272</v>
      </c>
      <c r="BO10" s="64">
        <f t="shared" si="0"/>
        <v>1862</v>
      </c>
      <c r="BP10" s="64">
        <f t="shared" si="0"/>
        <v>1650</v>
      </c>
      <c r="BQ10" s="64">
        <f t="shared" si="0"/>
        <v>656</v>
      </c>
      <c r="BR10" s="403">
        <f t="shared" si="0"/>
        <v>589</v>
      </c>
      <c r="BS10" s="107">
        <f t="shared" ref="BS10:CB14" si="1">Y10-M10</f>
        <v>430</v>
      </c>
      <c r="BT10" s="64">
        <f t="shared" si="1"/>
        <v>372</v>
      </c>
      <c r="BU10" s="64">
        <f t="shared" si="1"/>
        <v>337</v>
      </c>
      <c r="BV10" s="64">
        <f t="shared" si="1"/>
        <v>390</v>
      </c>
      <c r="BW10" s="64">
        <f t="shared" si="1"/>
        <v>118</v>
      </c>
      <c r="BX10" s="240">
        <f t="shared" si="1"/>
        <v>10</v>
      </c>
      <c r="BY10" s="240">
        <f t="shared" si="1"/>
        <v>429</v>
      </c>
      <c r="BZ10" s="240">
        <f t="shared" si="1"/>
        <v>111</v>
      </c>
      <c r="CA10" s="240">
        <f t="shared" si="1"/>
        <v>251</v>
      </c>
      <c r="CB10" s="240">
        <f t="shared" si="1"/>
        <v>334</v>
      </c>
      <c r="CC10" s="240">
        <f t="shared" ref="CC10:CL14" si="2">AI10-W10</f>
        <v>913</v>
      </c>
      <c r="CD10" s="403">
        <f t="shared" si="2"/>
        <v>936</v>
      </c>
      <c r="CE10" s="254">
        <f t="shared" si="2"/>
        <v>1016</v>
      </c>
      <c r="CF10" s="240">
        <f t="shared" si="2"/>
        <v>892</v>
      </c>
      <c r="CG10" s="240">
        <f t="shared" si="2"/>
        <v>933</v>
      </c>
      <c r="CH10" s="240">
        <f t="shared" si="2"/>
        <v>906</v>
      </c>
      <c r="CI10" s="240">
        <f t="shared" si="2"/>
        <v>874</v>
      </c>
      <c r="CJ10" s="240">
        <f t="shared" si="2"/>
        <v>770</v>
      </c>
      <c r="CK10" s="240">
        <f t="shared" si="2"/>
        <v>786</v>
      </c>
      <c r="CL10" s="240">
        <f t="shared" si="2"/>
        <v>812</v>
      </c>
      <c r="CM10" s="240">
        <f t="shared" ref="CM10:CR14" si="3">AS10-AG10</f>
        <v>766</v>
      </c>
      <c r="CN10" s="240">
        <f t="shared" si="3"/>
        <v>573</v>
      </c>
      <c r="CO10" s="240">
        <f t="shared" si="3"/>
        <v>409</v>
      </c>
      <c r="CP10" s="403">
        <f t="shared" si="3"/>
        <v>329</v>
      </c>
      <c r="CQ10" s="403">
        <f t="shared" si="3"/>
        <v>187</v>
      </c>
      <c r="CR10" s="403">
        <f t="shared" si="3"/>
        <v>183</v>
      </c>
      <c r="CS10" s="348"/>
      <c r="CT10" s="63">
        <f>IF(ISERROR(GETPIVOTDATA("VALUE",'CRS WK pvt'!$I$2,"DT_FILE",CT$8,"CD_CO",CT$6,"TRIM_CAT",TRIM(B10),"TRIM_LINE",A9))=TRUE,0,GETPIVOTDATA("VALUE",'CRS WK pvt'!$I$2,"DT_FILE",CT$8,"CD_CO",CT$6,"TRIM_CAT",TRIM(B10),"TRIM_LINE",A9))</f>
        <v>184987</v>
      </c>
    </row>
    <row r="11" spans="1:98" s="58" customFormat="1" x14ac:dyDescent="0.3">
      <c r="A11" s="146"/>
      <c r="B11" s="59" t="s">
        <v>38</v>
      </c>
      <c r="C11" s="60">
        <v>11201</v>
      </c>
      <c r="D11" s="61">
        <v>11217</v>
      </c>
      <c r="E11" s="61">
        <v>11206</v>
      </c>
      <c r="F11" s="61">
        <v>11190</v>
      </c>
      <c r="G11" s="61">
        <v>11185</v>
      </c>
      <c r="H11" s="61">
        <v>11161</v>
      </c>
      <c r="I11" s="61">
        <v>11162</v>
      </c>
      <c r="J11" s="61">
        <v>11174</v>
      </c>
      <c r="K11" s="61">
        <v>11212</v>
      </c>
      <c r="L11" s="62">
        <v>11211</v>
      </c>
      <c r="M11" s="61">
        <v>11215</v>
      </c>
      <c r="N11" s="61">
        <v>11211</v>
      </c>
      <c r="O11" s="61">
        <v>11184</v>
      </c>
      <c r="P11" s="61">
        <v>11176</v>
      </c>
      <c r="Q11" s="61">
        <v>11167</v>
      </c>
      <c r="R11" s="61">
        <v>11100</v>
      </c>
      <c r="S11" s="61">
        <v>11745</v>
      </c>
      <c r="T11" s="61">
        <v>11678</v>
      </c>
      <c r="U11" s="197">
        <v>11846</v>
      </c>
      <c r="V11" s="197">
        <v>11934</v>
      </c>
      <c r="W11" s="197">
        <v>12661</v>
      </c>
      <c r="X11" s="62">
        <v>12803</v>
      </c>
      <c r="Y11" s="197">
        <v>12962</v>
      </c>
      <c r="Z11" s="197">
        <v>13171</v>
      </c>
      <c r="AA11" s="197">
        <v>13293</v>
      </c>
      <c r="AB11" s="197">
        <v>13358</v>
      </c>
      <c r="AC11" s="197">
        <v>13453</v>
      </c>
      <c r="AD11" s="197">
        <v>13519</v>
      </c>
      <c r="AE11" s="197">
        <v>13520</v>
      </c>
      <c r="AF11" s="197">
        <v>13605</v>
      </c>
      <c r="AG11" s="197">
        <v>13621</v>
      </c>
      <c r="AH11" s="197">
        <v>13660</v>
      </c>
      <c r="AI11" s="197">
        <v>13924</v>
      </c>
      <c r="AJ11" s="62">
        <v>14059</v>
      </c>
      <c r="AK11" s="210">
        <v>14204</v>
      </c>
      <c r="AL11" s="210">
        <v>14337</v>
      </c>
      <c r="AM11" s="210">
        <v>14397</v>
      </c>
      <c r="AN11" s="210">
        <v>14395</v>
      </c>
      <c r="AO11" s="210">
        <v>14460</v>
      </c>
      <c r="AP11" s="210">
        <v>14471</v>
      </c>
      <c r="AQ11" s="63">
        <v>14496</v>
      </c>
      <c r="AR11" s="210">
        <v>14684</v>
      </c>
      <c r="AS11" s="210">
        <v>14635</v>
      </c>
      <c r="AT11" s="210">
        <v>14770</v>
      </c>
      <c r="AU11" s="210">
        <v>15135</v>
      </c>
      <c r="AV11" s="106">
        <v>15393</v>
      </c>
      <c r="AW11" s="210">
        <v>15594</v>
      </c>
      <c r="AX11" s="210">
        <v>15769</v>
      </c>
      <c r="AY11" s="210"/>
      <c r="AZ11" s="210"/>
      <c r="BA11" s="210"/>
      <c r="BB11" s="210"/>
      <c r="BC11" s="63"/>
      <c r="BD11" s="210"/>
      <c r="BE11" s="210"/>
      <c r="BF11" s="210"/>
      <c r="BG11" s="210"/>
      <c r="BH11" s="106"/>
      <c r="BI11" s="63">
        <f t="shared" si="0"/>
        <v>-17</v>
      </c>
      <c r="BJ11" s="64">
        <f t="shared" si="0"/>
        <v>-41</v>
      </c>
      <c r="BK11" s="64">
        <f t="shared" si="0"/>
        <v>-39</v>
      </c>
      <c r="BL11" s="64">
        <f t="shared" si="0"/>
        <v>-90</v>
      </c>
      <c r="BM11" s="64">
        <f t="shared" si="0"/>
        <v>560</v>
      </c>
      <c r="BN11" s="64">
        <f t="shared" si="0"/>
        <v>517</v>
      </c>
      <c r="BO11" s="64">
        <f t="shared" si="0"/>
        <v>684</v>
      </c>
      <c r="BP11" s="64">
        <f t="shared" si="0"/>
        <v>760</v>
      </c>
      <c r="BQ11" s="64">
        <f t="shared" si="0"/>
        <v>1449</v>
      </c>
      <c r="BR11" s="403">
        <f t="shared" si="0"/>
        <v>1592</v>
      </c>
      <c r="BS11" s="107">
        <f t="shared" si="1"/>
        <v>1747</v>
      </c>
      <c r="BT11" s="64">
        <f t="shared" si="1"/>
        <v>1960</v>
      </c>
      <c r="BU11" s="64">
        <f t="shared" si="1"/>
        <v>2109</v>
      </c>
      <c r="BV11" s="64">
        <f t="shared" si="1"/>
        <v>2182</v>
      </c>
      <c r="BW11" s="64">
        <f t="shared" si="1"/>
        <v>2286</v>
      </c>
      <c r="BX11" s="240">
        <f t="shared" si="1"/>
        <v>2419</v>
      </c>
      <c r="BY11" s="240">
        <f t="shared" si="1"/>
        <v>1775</v>
      </c>
      <c r="BZ11" s="240">
        <f t="shared" si="1"/>
        <v>1927</v>
      </c>
      <c r="CA11" s="240">
        <f t="shared" si="1"/>
        <v>1775</v>
      </c>
      <c r="CB11" s="240">
        <f t="shared" si="1"/>
        <v>1726</v>
      </c>
      <c r="CC11" s="240">
        <f t="shared" si="2"/>
        <v>1263</v>
      </c>
      <c r="CD11" s="403">
        <f t="shared" si="2"/>
        <v>1256</v>
      </c>
      <c r="CE11" s="254">
        <f t="shared" si="2"/>
        <v>1242</v>
      </c>
      <c r="CF11" s="240">
        <f t="shared" si="2"/>
        <v>1166</v>
      </c>
      <c r="CG11" s="240">
        <f t="shared" si="2"/>
        <v>1104</v>
      </c>
      <c r="CH11" s="240">
        <f t="shared" si="2"/>
        <v>1037</v>
      </c>
      <c r="CI11" s="240">
        <f t="shared" si="2"/>
        <v>1007</v>
      </c>
      <c r="CJ11" s="240">
        <f t="shared" si="2"/>
        <v>952</v>
      </c>
      <c r="CK11" s="240">
        <f t="shared" si="2"/>
        <v>976</v>
      </c>
      <c r="CL11" s="240">
        <f t="shared" si="2"/>
        <v>1079</v>
      </c>
      <c r="CM11" s="240">
        <f t="shared" si="3"/>
        <v>1014</v>
      </c>
      <c r="CN11" s="240">
        <f t="shared" si="3"/>
        <v>1110</v>
      </c>
      <c r="CO11" s="240">
        <f t="shared" si="3"/>
        <v>1211</v>
      </c>
      <c r="CP11" s="403">
        <f t="shared" si="3"/>
        <v>1334</v>
      </c>
      <c r="CQ11" s="403">
        <f t="shared" si="3"/>
        <v>1390</v>
      </c>
      <c r="CR11" s="403">
        <f t="shared" si="3"/>
        <v>1432</v>
      </c>
      <c r="CS11" s="348"/>
      <c r="CT11" s="63">
        <f>IF(ISERROR(GETPIVOTDATA("VALUE",'CRS WK pvt'!$I$2,"DT_FILE",CT$8,"CD_CO",CT$6,"TRIM_CAT",TRIM(B11),"TRIM_LINE",A9))=TRUE,0,GETPIVOTDATA("VALUE",'CRS WK pvt'!$I$2,"DT_FILE",CT$8,"CD_CO",CT$6,"TRIM_CAT",TRIM(B11),"TRIM_LINE",A9))</f>
        <v>15769</v>
      </c>
    </row>
    <row r="12" spans="1:98" s="58" customFormat="1" x14ac:dyDescent="0.3">
      <c r="A12" s="146"/>
      <c r="B12" s="59" t="s">
        <v>39</v>
      </c>
      <c r="C12" s="60">
        <v>18379</v>
      </c>
      <c r="D12" s="61">
        <v>18336</v>
      </c>
      <c r="E12" s="61">
        <v>18263</v>
      </c>
      <c r="F12" s="61">
        <v>18187</v>
      </c>
      <c r="G12" s="61">
        <v>18118</v>
      </c>
      <c r="H12" s="61">
        <v>18033</v>
      </c>
      <c r="I12" s="61">
        <v>18050</v>
      </c>
      <c r="J12" s="61">
        <v>18150</v>
      </c>
      <c r="K12" s="61">
        <v>18338</v>
      </c>
      <c r="L12" s="62">
        <v>18396</v>
      </c>
      <c r="M12" s="61">
        <v>18450</v>
      </c>
      <c r="N12" s="61">
        <v>18451</v>
      </c>
      <c r="O12" s="61">
        <v>18428</v>
      </c>
      <c r="P12" s="61">
        <v>18370</v>
      </c>
      <c r="Q12" s="61">
        <v>18353</v>
      </c>
      <c r="R12" s="61">
        <v>18347</v>
      </c>
      <c r="S12" s="61">
        <v>18307</v>
      </c>
      <c r="T12" s="61">
        <v>18395</v>
      </c>
      <c r="U12" s="197">
        <v>18400</v>
      </c>
      <c r="V12" s="197">
        <v>18451</v>
      </c>
      <c r="W12" s="197">
        <v>18521</v>
      </c>
      <c r="X12" s="62">
        <v>18593</v>
      </c>
      <c r="Y12" s="197">
        <v>18637</v>
      </c>
      <c r="Z12" s="197">
        <v>18673</v>
      </c>
      <c r="AA12" s="197">
        <v>18651</v>
      </c>
      <c r="AB12" s="197">
        <v>18603</v>
      </c>
      <c r="AC12" s="197">
        <v>18571</v>
      </c>
      <c r="AD12" s="197">
        <v>18523</v>
      </c>
      <c r="AE12" s="197">
        <v>18488</v>
      </c>
      <c r="AF12" s="197">
        <v>18475</v>
      </c>
      <c r="AG12" s="197">
        <v>18438</v>
      </c>
      <c r="AH12" s="197">
        <v>18453</v>
      </c>
      <c r="AI12" s="197">
        <v>18542</v>
      </c>
      <c r="AJ12" s="62">
        <v>18655</v>
      </c>
      <c r="AK12" s="210">
        <v>18727</v>
      </c>
      <c r="AL12" s="210">
        <v>18730</v>
      </c>
      <c r="AM12" s="210">
        <v>18728</v>
      </c>
      <c r="AN12" s="210">
        <v>18672</v>
      </c>
      <c r="AO12" s="210">
        <v>18645</v>
      </c>
      <c r="AP12" s="210">
        <v>18610</v>
      </c>
      <c r="AQ12" s="63">
        <v>18573</v>
      </c>
      <c r="AR12" s="210">
        <v>18533</v>
      </c>
      <c r="AS12" s="210">
        <v>18519</v>
      </c>
      <c r="AT12" s="210">
        <v>18535</v>
      </c>
      <c r="AU12" s="210">
        <v>18604</v>
      </c>
      <c r="AV12" s="106">
        <v>18684</v>
      </c>
      <c r="AW12" s="210">
        <v>18705</v>
      </c>
      <c r="AX12" s="210">
        <v>18710</v>
      </c>
      <c r="AY12" s="210"/>
      <c r="AZ12" s="210"/>
      <c r="BA12" s="210"/>
      <c r="BB12" s="210"/>
      <c r="BC12" s="63"/>
      <c r="BD12" s="210"/>
      <c r="BE12" s="210"/>
      <c r="BF12" s="210"/>
      <c r="BG12" s="210"/>
      <c r="BH12" s="106"/>
      <c r="BI12" s="63">
        <f t="shared" si="0"/>
        <v>49</v>
      </c>
      <c r="BJ12" s="64">
        <f t="shared" si="0"/>
        <v>34</v>
      </c>
      <c r="BK12" s="64">
        <f t="shared" si="0"/>
        <v>90</v>
      </c>
      <c r="BL12" s="64">
        <f t="shared" si="0"/>
        <v>160</v>
      </c>
      <c r="BM12" s="64">
        <f t="shared" si="0"/>
        <v>189</v>
      </c>
      <c r="BN12" s="64">
        <f t="shared" si="0"/>
        <v>362</v>
      </c>
      <c r="BO12" s="64">
        <f t="shared" si="0"/>
        <v>350</v>
      </c>
      <c r="BP12" s="64">
        <f t="shared" si="0"/>
        <v>301</v>
      </c>
      <c r="BQ12" s="64">
        <f t="shared" si="0"/>
        <v>183</v>
      </c>
      <c r="BR12" s="403">
        <f t="shared" si="0"/>
        <v>197</v>
      </c>
      <c r="BS12" s="107">
        <f t="shared" si="1"/>
        <v>187</v>
      </c>
      <c r="BT12" s="64">
        <f t="shared" si="1"/>
        <v>222</v>
      </c>
      <c r="BU12" s="64">
        <f t="shared" si="1"/>
        <v>223</v>
      </c>
      <c r="BV12" s="64">
        <f t="shared" si="1"/>
        <v>233</v>
      </c>
      <c r="BW12" s="64">
        <f t="shared" si="1"/>
        <v>218</v>
      </c>
      <c r="BX12" s="240">
        <f t="shared" si="1"/>
        <v>176</v>
      </c>
      <c r="BY12" s="240">
        <f t="shared" si="1"/>
        <v>181</v>
      </c>
      <c r="BZ12" s="240">
        <f t="shared" si="1"/>
        <v>80</v>
      </c>
      <c r="CA12" s="240">
        <f t="shared" si="1"/>
        <v>38</v>
      </c>
      <c r="CB12" s="240">
        <f t="shared" si="1"/>
        <v>2</v>
      </c>
      <c r="CC12" s="240">
        <f t="shared" si="2"/>
        <v>21</v>
      </c>
      <c r="CD12" s="403">
        <f t="shared" si="2"/>
        <v>62</v>
      </c>
      <c r="CE12" s="254">
        <f t="shared" si="2"/>
        <v>90</v>
      </c>
      <c r="CF12" s="240">
        <f t="shared" si="2"/>
        <v>57</v>
      </c>
      <c r="CG12" s="240">
        <f t="shared" si="2"/>
        <v>77</v>
      </c>
      <c r="CH12" s="240">
        <f t="shared" si="2"/>
        <v>69</v>
      </c>
      <c r="CI12" s="240">
        <f t="shared" si="2"/>
        <v>74</v>
      </c>
      <c r="CJ12" s="240">
        <f t="shared" si="2"/>
        <v>87</v>
      </c>
      <c r="CK12" s="240">
        <f t="shared" si="2"/>
        <v>85</v>
      </c>
      <c r="CL12" s="240">
        <f t="shared" si="2"/>
        <v>58</v>
      </c>
      <c r="CM12" s="240">
        <f t="shared" si="3"/>
        <v>81</v>
      </c>
      <c r="CN12" s="240">
        <f t="shared" si="3"/>
        <v>82</v>
      </c>
      <c r="CO12" s="240">
        <f t="shared" si="3"/>
        <v>62</v>
      </c>
      <c r="CP12" s="403">
        <f t="shared" si="3"/>
        <v>29</v>
      </c>
      <c r="CQ12" s="403">
        <f t="shared" si="3"/>
        <v>-22</v>
      </c>
      <c r="CR12" s="403">
        <f t="shared" si="3"/>
        <v>-20</v>
      </c>
      <c r="CS12" s="348"/>
      <c r="CT12" s="63">
        <f>IF(ISERROR(GETPIVOTDATA("VALUE",'CRS WK pvt'!$I$2,"DT_FILE",CT$8,"CD_CO",CT$6,"TRIM_CAT",TRIM(B12),"TRIM_LINE",A9))=TRUE,0,GETPIVOTDATA("VALUE",'CRS WK pvt'!$I$2,"DT_FILE",CT$8,"CD_CO",CT$6,"TRIM_CAT",TRIM(B12),"TRIM_LINE",A9))</f>
        <v>18710</v>
      </c>
    </row>
    <row r="13" spans="1:98" s="58" customFormat="1" x14ac:dyDescent="0.3">
      <c r="A13" s="146"/>
      <c r="B13" s="59" t="s">
        <v>40</v>
      </c>
      <c r="C13" s="60">
        <v>671</v>
      </c>
      <c r="D13" s="61">
        <v>670</v>
      </c>
      <c r="E13" s="61">
        <v>669</v>
      </c>
      <c r="F13" s="61">
        <v>666</v>
      </c>
      <c r="G13" s="61">
        <v>666</v>
      </c>
      <c r="H13" s="61">
        <v>670</v>
      </c>
      <c r="I13" s="61">
        <v>670</v>
      </c>
      <c r="J13" s="61">
        <v>673</v>
      </c>
      <c r="K13" s="61">
        <v>677</v>
      </c>
      <c r="L13" s="62">
        <v>677</v>
      </c>
      <c r="M13" s="61">
        <v>678</v>
      </c>
      <c r="N13" s="61">
        <v>680</v>
      </c>
      <c r="O13" s="61">
        <v>679</v>
      </c>
      <c r="P13" s="61">
        <v>680</v>
      </c>
      <c r="Q13" s="61">
        <v>680</v>
      </c>
      <c r="R13" s="61">
        <v>678</v>
      </c>
      <c r="S13" s="61">
        <v>677</v>
      </c>
      <c r="T13" s="61">
        <v>602</v>
      </c>
      <c r="U13" s="197">
        <v>590</v>
      </c>
      <c r="V13" s="197">
        <v>591</v>
      </c>
      <c r="W13" s="197">
        <v>592</v>
      </c>
      <c r="X13" s="62">
        <v>594</v>
      </c>
      <c r="Y13" s="197">
        <v>594</v>
      </c>
      <c r="Z13" s="197">
        <v>598</v>
      </c>
      <c r="AA13" s="197">
        <v>598</v>
      </c>
      <c r="AB13" s="197">
        <v>598</v>
      </c>
      <c r="AC13" s="197">
        <v>598</v>
      </c>
      <c r="AD13" s="197">
        <v>600</v>
      </c>
      <c r="AE13" s="197">
        <v>600</v>
      </c>
      <c r="AF13" s="197">
        <v>582</v>
      </c>
      <c r="AG13" s="197">
        <v>578</v>
      </c>
      <c r="AH13" s="197">
        <v>581</v>
      </c>
      <c r="AI13" s="197">
        <v>583</v>
      </c>
      <c r="AJ13" s="62">
        <v>583</v>
      </c>
      <c r="AK13" s="210">
        <v>584</v>
      </c>
      <c r="AL13" s="210">
        <v>583</v>
      </c>
      <c r="AM13" s="210">
        <v>583</v>
      </c>
      <c r="AN13" s="210">
        <v>583</v>
      </c>
      <c r="AO13" s="210">
        <v>585</v>
      </c>
      <c r="AP13" s="210">
        <v>586</v>
      </c>
      <c r="AQ13" s="63">
        <v>585</v>
      </c>
      <c r="AR13" s="210">
        <v>593</v>
      </c>
      <c r="AS13" s="210">
        <v>592</v>
      </c>
      <c r="AT13" s="210">
        <v>595</v>
      </c>
      <c r="AU13" s="210">
        <v>596</v>
      </c>
      <c r="AV13" s="106">
        <v>598</v>
      </c>
      <c r="AW13" s="210">
        <v>600</v>
      </c>
      <c r="AX13" s="210">
        <v>602</v>
      </c>
      <c r="AY13" s="210"/>
      <c r="AZ13" s="210"/>
      <c r="BA13" s="210"/>
      <c r="BB13" s="210"/>
      <c r="BC13" s="63"/>
      <c r="BD13" s="210"/>
      <c r="BE13" s="210"/>
      <c r="BF13" s="210"/>
      <c r="BG13" s="210"/>
      <c r="BH13" s="106"/>
      <c r="BI13" s="63">
        <f t="shared" si="0"/>
        <v>8</v>
      </c>
      <c r="BJ13" s="64">
        <f t="shared" si="0"/>
        <v>10</v>
      </c>
      <c r="BK13" s="64">
        <f t="shared" si="0"/>
        <v>11</v>
      </c>
      <c r="BL13" s="64">
        <f t="shared" si="0"/>
        <v>12</v>
      </c>
      <c r="BM13" s="64">
        <f t="shared" si="0"/>
        <v>11</v>
      </c>
      <c r="BN13" s="64">
        <f t="shared" si="0"/>
        <v>-68</v>
      </c>
      <c r="BO13" s="64">
        <f t="shared" si="0"/>
        <v>-80</v>
      </c>
      <c r="BP13" s="64">
        <f t="shared" si="0"/>
        <v>-82</v>
      </c>
      <c r="BQ13" s="64">
        <f t="shared" si="0"/>
        <v>-85</v>
      </c>
      <c r="BR13" s="403">
        <f t="shared" si="0"/>
        <v>-83</v>
      </c>
      <c r="BS13" s="107">
        <f t="shared" si="1"/>
        <v>-84</v>
      </c>
      <c r="BT13" s="64">
        <f t="shared" si="1"/>
        <v>-82</v>
      </c>
      <c r="BU13" s="64">
        <f t="shared" si="1"/>
        <v>-81</v>
      </c>
      <c r="BV13" s="64">
        <f t="shared" si="1"/>
        <v>-82</v>
      </c>
      <c r="BW13" s="64">
        <f t="shared" si="1"/>
        <v>-82</v>
      </c>
      <c r="BX13" s="240">
        <f t="shared" si="1"/>
        <v>-78</v>
      </c>
      <c r="BY13" s="240">
        <f t="shared" si="1"/>
        <v>-77</v>
      </c>
      <c r="BZ13" s="240">
        <f t="shared" si="1"/>
        <v>-20</v>
      </c>
      <c r="CA13" s="240">
        <f t="shared" si="1"/>
        <v>-12</v>
      </c>
      <c r="CB13" s="240">
        <f t="shared" si="1"/>
        <v>-10</v>
      </c>
      <c r="CC13" s="240">
        <f t="shared" si="2"/>
        <v>-9</v>
      </c>
      <c r="CD13" s="403">
        <f t="shared" si="2"/>
        <v>-11</v>
      </c>
      <c r="CE13" s="254">
        <f t="shared" si="2"/>
        <v>-10</v>
      </c>
      <c r="CF13" s="240">
        <f t="shared" si="2"/>
        <v>-15</v>
      </c>
      <c r="CG13" s="240">
        <f t="shared" si="2"/>
        <v>-15</v>
      </c>
      <c r="CH13" s="240">
        <f t="shared" si="2"/>
        <v>-15</v>
      </c>
      <c r="CI13" s="240">
        <f t="shared" si="2"/>
        <v>-13</v>
      </c>
      <c r="CJ13" s="240">
        <f t="shared" si="2"/>
        <v>-14</v>
      </c>
      <c r="CK13" s="240">
        <f t="shared" si="2"/>
        <v>-15</v>
      </c>
      <c r="CL13" s="240">
        <f t="shared" si="2"/>
        <v>11</v>
      </c>
      <c r="CM13" s="240">
        <f t="shared" si="3"/>
        <v>14</v>
      </c>
      <c r="CN13" s="240">
        <f t="shared" si="3"/>
        <v>14</v>
      </c>
      <c r="CO13" s="240">
        <f t="shared" si="3"/>
        <v>13</v>
      </c>
      <c r="CP13" s="403">
        <f t="shared" si="3"/>
        <v>15</v>
      </c>
      <c r="CQ13" s="403">
        <f t="shared" si="3"/>
        <v>16</v>
      </c>
      <c r="CR13" s="403">
        <f t="shared" si="3"/>
        <v>19</v>
      </c>
      <c r="CS13" s="348"/>
      <c r="CT13" s="63">
        <f>IF(ISERROR(GETPIVOTDATA("VALUE",'CRS WK pvt'!$I$2,"DT_FILE",CT$8,"CD_CO",CT$6,"TRIM_CAT",TRIM(B13),"TRIM_LINE",A9))=TRUE,0,GETPIVOTDATA("VALUE",'CRS WK pvt'!$I$2,"DT_FILE",CT$8,"CD_CO",CT$6,"TRIM_CAT",TRIM(B13),"TRIM_LINE",A9))</f>
        <v>602</v>
      </c>
    </row>
    <row r="14" spans="1:98" s="58" customFormat="1" x14ac:dyDescent="0.3">
      <c r="A14" s="146"/>
      <c r="B14" s="59" t="s">
        <v>41</v>
      </c>
      <c r="C14" s="60">
        <v>146</v>
      </c>
      <c r="D14" s="61">
        <v>146</v>
      </c>
      <c r="E14" s="61">
        <v>147</v>
      </c>
      <c r="F14" s="61">
        <v>147</v>
      </c>
      <c r="G14" s="61">
        <v>147</v>
      </c>
      <c r="H14" s="61">
        <v>146</v>
      </c>
      <c r="I14" s="61">
        <v>147</v>
      </c>
      <c r="J14" s="61">
        <v>147</v>
      </c>
      <c r="K14" s="61">
        <v>146</v>
      </c>
      <c r="L14" s="62">
        <v>146</v>
      </c>
      <c r="M14" s="61">
        <v>146</v>
      </c>
      <c r="N14" s="61">
        <v>146</v>
      </c>
      <c r="O14" s="61">
        <v>146</v>
      </c>
      <c r="P14" s="61">
        <v>145</v>
      </c>
      <c r="Q14" s="61">
        <v>150</v>
      </c>
      <c r="R14" s="61">
        <v>153</v>
      </c>
      <c r="S14" s="61">
        <v>153</v>
      </c>
      <c r="T14" s="61">
        <v>122</v>
      </c>
      <c r="U14" s="197">
        <v>122</v>
      </c>
      <c r="V14" s="197">
        <v>122</v>
      </c>
      <c r="W14" s="197">
        <v>124</v>
      </c>
      <c r="X14" s="62">
        <v>124</v>
      </c>
      <c r="Y14" s="197">
        <v>124</v>
      </c>
      <c r="Z14" s="197">
        <v>124</v>
      </c>
      <c r="AA14" s="197">
        <v>124</v>
      </c>
      <c r="AB14" s="197">
        <v>124</v>
      </c>
      <c r="AC14" s="197">
        <v>125</v>
      </c>
      <c r="AD14" s="197">
        <v>125</v>
      </c>
      <c r="AE14" s="197">
        <v>125</v>
      </c>
      <c r="AF14" s="197">
        <v>121</v>
      </c>
      <c r="AG14" s="197">
        <v>123</v>
      </c>
      <c r="AH14" s="197">
        <v>124</v>
      </c>
      <c r="AI14" s="197">
        <v>125</v>
      </c>
      <c r="AJ14" s="62">
        <v>125</v>
      </c>
      <c r="AK14" s="210">
        <v>124</v>
      </c>
      <c r="AL14" s="210">
        <v>124</v>
      </c>
      <c r="AM14" s="210">
        <v>123</v>
      </c>
      <c r="AN14" s="210">
        <v>124</v>
      </c>
      <c r="AO14" s="210">
        <v>124</v>
      </c>
      <c r="AP14" s="210">
        <v>126</v>
      </c>
      <c r="AQ14" s="63">
        <v>127</v>
      </c>
      <c r="AR14" s="210">
        <v>126</v>
      </c>
      <c r="AS14" s="210">
        <v>126</v>
      </c>
      <c r="AT14" s="210">
        <v>126</v>
      </c>
      <c r="AU14" s="210">
        <v>127</v>
      </c>
      <c r="AV14" s="106">
        <v>126</v>
      </c>
      <c r="AW14" s="210">
        <v>126</v>
      </c>
      <c r="AX14" s="210">
        <v>127</v>
      </c>
      <c r="AY14" s="210"/>
      <c r="AZ14" s="210"/>
      <c r="BA14" s="210"/>
      <c r="BB14" s="210"/>
      <c r="BC14" s="63"/>
      <c r="BD14" s="210"/>
      <c r="BE14" s="210"/>
      <c r="BF14" s="210"/>
      <c r="BG14" s="210"/>
      <c r="BH14" s="106"/>
      <c r="BI14" s="63">
        <f t="shared" si="0"/>
        <v>0</v>
      </c>
      <c r="BJ14" s="64">
        <f t="shared" si="0"/>
        <v>-1</v>
      </c>
      <c r="BK14" s="64">
        <f t="shared" si="0"/>
        <v>3</v>
      </c>
      <c r="BL14" s="64">
        <f t="shared" si="0"/>
        <v>6</v>
      </c>
      <c r="BM14" s="64">
        <f t="shared" si="0"/>
        <v>6</v>
      </c>
      <c r="BN14" s="64">
        <f t="shared" si="0"/>
        <v>-24</v>
      </c>
      <c r="BO14" s="64">
        <f t="shared" si="0"/>
        <v>-25</v>
      </c>
      <c r="BP14" s="64">
        <f t="shared" si="0"/>
        <v>-25</v>
      </c>
      <c r="BQ14" s="64">
        <f t="shared" si="0"/>
        <v>-22</v>
      </c>
      <c r="BR14" s="403">
        <f t="shared" si="0"/>
        <v>-22</v>
      </c>
      <c r="BS14" s="107">
        <f t="shared" si="1"/>
        <v>-22</v>
      </c>
      <c r="BT14" s="64">
        <f t="shared" si="1"/>
        <v>-22</v>
      </c>
      <c r="BU14" s="64">
        <f t="shared" si="1"/>
        <v>-22</v>
      </c>
      <c r="BV14" s="64">
        <f t="shared" si="1"/>
        <v>-21</v>
      </c>
      <c r="BW14" s="64">
        <f t="shared" si="1"/>
        <v>-25</v>
      </c>
      <c r="BX14" s="240">
        <f t="shared" si="1"/>
        <v>-28</v>
      </c>
      <c r="BY14" s="240">
        <f t="shared" si="1"/>
        <v>-28</v>
      </c>
      <c r="BZ14" s="240">
        <f t="shared" si="1"/>
        <v>-1</v>
      </c>
      <c r="CA14" s="240">
        <f t="shared" si="1"/>
        <v>1</v>
      </c>
      <c r="CB14" s="240">
        <f t="shared" si="1"/>
        <v>2</v>
      </c>
      <c r="CC14" s="240">
        <f t="shared" si="2"/>
        <v>1</v>
      </c>
      <c r="CD14" s="403">
        <f t="shared" si="2"/>
        <v>1</v>
      </c>
      <c r="CE14" s="254">
        <f t="shared" si="2"/>
        <v>0</v>
      </c>
      <c r="CF14" s="240">
        <f t="shared" si="2"/>
        <v>0</v>
      </c>
      <c r="CG14" s="240">
        <f t="shared" si="2"/>
        <v>-1</v>
      </c>
      <c r="CH14" s="240">
        <f t="shared" si="2"/>
        <v>0</v>
      </c>
      <c r="CI14" s="240">
        <f t="shared" si="2"/>
        <v>-1</v>
      </c>
      <c r="CJ14" s="240">
        <f t="shared" si="2"/>
        <v>1</v>
      </c>
      <c r="CK14" s="240">
        <f t="shared" si="2"/>
        <v>2</v>
      </c>
      <c r="CL14" s="240">
        <f t="shared" si="2"/>
        <v>5</v>
      </c>
      <c r="CM14" s="240">
        <f t="shared" si="3"/>
        <v>3</v>
      </c>
      <c r="CN14" s="240">
        <f t="shared" si="3"/>
        <v>2</v>
      </c>
      <c r="CO14" s="240">
        <f t="shared" si="3"/>
        <v>2</v>
      </c>
      <c r="CP14" s="403">
        <f t="shared" si="3"/>
        <v>1</v>
      </c>
      <c r="CQ14" s="403">
        <f t="shared" si="3"/>
        <v>2</v>
      </c>
      <c r="CR14" s="403">
        <f t="shared" si="3"/>
        <v>3</v>
      </c>
      <c r="CS14" s="348"/>
      <c r="CT14" s="63">
        <f>IF(ISERROR(GETPIVOTDATA("VALUE",'CRS WK pvt'!$I$2,"DT_FILE",CT$8,"CD_CO",CT$6,"TRIM_CAT",TRIM(B14),"TRIM_LINE",A9))=TRUE,0,GETPIVOTDATA("VALUE",'CRS WK pvt'!$I$2,"DT_FILE",CT$8,"CD_CO",CT$6,"TRIM_CAT",TRIM(B14),"TRIM_LINE",A9))</f>
        <v>127</v>
      </c>
    </row>
    <row r="15" spans="1:98" s="72" customFormat="1" ht="15" thickBot="1" x14ac:dyDescent="0.35">
      <c r="A15" s="147"/>
      <c r="B15" s="66" t="s">
        <v>42</v>
      </c>
      <c r="C15" s="67">
        <f t="shared" ref="C15:V15" si="4">SUM(C10:C14)</f>
        <v>210989</v>
      </c>
      <c r="D15" s="68">
        <f t="shared" si="4"/>
        <v>211184</v>
      </c>
      <c r="E15" s="68">
        <f t="shared" si="4"/>
        <v>211216</v>
      </c>
      <c r="F15" s="68">
        <f t="shared" si="4"/>
        <v>211320</v>
      </c>
      <c r="G15" s="68">
        <f t="shared" si="4"/>
        <v>211471</v>
      </c>
      <c r="H15" s="68">
        <f t="shared" si="4"/>
        <v>211386</v>
      </c>
      <c r="I15" s="68">
        <f t="shared" si="4"/>
        <v>211797</v>
      </c>
      <c r="J15" s="68">
        <f t="shared" si="4"/>
        <v>212399</v>
      </c>
      <c r="K15" s="68">
        <f t="shared" si="4"/>
        <v>213303</v>
      </c>
      <c r="L15" s="69">
        <f t="shared" si="4"/>
        <v>213638</v>
      </c>
      <c r="M15" s="68">
        <f t="shared" si="4"/>
        <v>213960</v>
      </c>
      <c r="N15" s="68">
        <f t="shared" si="4"/>
        <v>214028</v>
      </c>
      <c r="O15" s="68">
        <f t="shared" si="4"/>
        <v>213989</v>
      </c>
      <c r="P15" s="68">
        <f t="shared" si="4"/>
        <v>213928</v>
      </c>
      <c r="Q15" s="68">
        <f t="shared" si="4"/>
        <v>214085</v>
      </c>
      <c r="R15" s="68">
        <f t="shared" si="4"/>
        <v>214204</v>
      </c>
      <c r="S15" s="68">
        <f t="shared" si="4"/>
        <v>214324</v>
      </c>
      <c r="T15" s="68">
        <f t="shared" si="4"/>
        <v>214445</v>
      </c>
      <c r="U15" s="68">
        <f t="shared" si="4"/>
        <v>214588</v>
      </c>
      <c r="V15" s="68">
        <f t="shared" si="4"/>
        <v>215003</v>
      </c>
      <c r="W15" s="68">
        <f>SUM(W10+W11+W12+W13+W14)</f>
        <v>215484</v>
      </c>
      <c r="X15" s="69">
        <f>SUM(X10+X11+X12+X13+X14)</f>
        <v>215911</v>
      </c>
      <c r="Y15" s="198">
        <v>216218</v>
      </c>
      <c r="Z15" s="198">
        <v>216478</v>
      </c>
      <c r="AA15" s="198">
        <v>216555</v>
      </c>
      <c r="AB15" s="198">
        <v>216630</v>
      </c>
      <c r="AC15" s="198">
        <v>216600</v>
      </c>
      <c r="AD15" s="198">
        <v>216703</v>
      </c>
      <c r="AE15" s="198">
        <v>216604</v>
      </c>
      <c r="AF15" s="198">
        <v>216542</v>
      </c>
      <c r="AG15" s="198">
        <v>216641</v>
      </c>
      <c r="AH15" s="198">
        <v>217057</v>
      </c>
      <c r="AI15" s="198">
        <v>217673</v>
      </c>
      <c r="AJ15" s="69">
        <v>218155</v>
      </c>
      <c r="AK15" s="291">
        <v>218556</v>
      </c>
      <c r="AL15" s="291">
        <v>218578</v>
      </c>
      <c r="AM15" s="291">
        <v>218653</v>
      </c>
      <c r="AN15" s="291">
        <v>218627</v>
      </c>
      <c r="AO15" s="291">
        <v>218541</v>
      </c>
      <c r="AP15" s="291">
        <v>218499</v>
      </c>
      <c r="AQ15" s="70">
        <v>218438</v>
      </c>
      <c r="AR15" s="291">
        <v>218507</v>
      </c>
      <c r="AS15" s="291">
        <v>218519</v>
      </c>
      <c r="AT15" s="291">
        <v>218838</v>
      </c>
      <c r="AU15" s="291">
        <v>219370</v>
      </c>
      <c r="AV15" s="308">
        <v>219863</v>
      </c>
      <c r="AW15" s="291">
        <v>220129</v>
      </c>
      <c r="AX15" s="291">
        <v>220195</v>
      </c>
      <c r="AY15" s="291"/>
      <c r="AZ15" s="291"/>
      <c r="BA15" s="291"/>
      <c r="BB15" s="291"/>
      <c r="BC15" s="70"/>
      <c r="BD15" s="291"/>
      <c r="BE15" s="291"/>
      <c r="BF15" s="291"/>
      <c r="BG15" s="291"/>
      <c r="BH15" s="308"/>
      <c r="BI15" s="70">
        <f t="shared" ref="BI15:BM15" si="5">SUM(BI10:BI14)</f>
        <v>3000</v>
      </c>
      <c r="BJ15" s="71">
        <f t="shared" si="5"/>
        <v>2744</v>
      </c>
      <c r="BK15" s="71">
        <f t="shared" si="5"/>
        <v>2869</v>
      </c>
      <c r="BL15" s="71">
        <f t="shared" si="5"/>
        <v>2884</v>
      </c>
      <c r="BM15" s="71">
        <f t="shared" si="5"/>
        <v>2853</v>
      </c>
      <c r="BN15" s="71">
        <f t="shared" ref="BN15:BV15" si="6">SUM(BN10:BN14)</f>
        <v>3059</v>
      </c>
      <c r="BO15" s="71">
        <f t="shared" si="6"/>
        <v>2791</v>
      </c>
      <c r="BP15" s="71">
        <f t="shared" si="6"/>
        <v>2604</v>
      </c>
      <c r="BQ15" s="71">
        <f t="shared" si="6"/>
        <v>2181</v>
      </c>
      <c r="BR15" s="404">
        <f t="shared" si="6"/>
        <v>2273</v>
      </c>
      <c r="BS15" s="427">
        <f t="shared" si="6"/>
        <v>2258</v>
      </c>
      <c r="BT15" s="71">
        <f t="shared" si="6"/>
        <v>2450</v>
      </c>
      <c r="BU15" s="71">
        <f t="shared" si="6"/>
        <v>2566</v>
      </c>
      <c r="BV15" s="71">
        <f t="shared" si="6"/>
        <v>2702</v>
      </c>
      <c r="BW15" s="71">
        <f t="shared" ref="BW15:BX15" si="7">SUM(BW10:BW14)</f>
        <v>2515</v>
      </c>
      <c r="BX15" s="241">
        <f t="shared" si="7"/>
        <v>2499</v>
      </c>
      <c r="BY15" s="241">
        <f t="shared" ref="BY15:BZ15" si="8">SUM(BY10:BY14)</f>
        <v>2280</v>
      </c>
      <c r="BZ15" s="241">
        <f t="shared" si="8"/>
        <v>2097</v>
      </c>
      <c r="CA15" s="241">
        <f t="shared" ref="CA15" si="9">SUM(CA10:CA14)</f>
        <v>2053</v>
      </c>
      <c r="CB15" s="241">
        <f t="shared" ref="CB15:CC15" si="10">SUM(CB10:CB14)</f>
        <v>2054</v>
      </c>
      <c r="CC15" s="241">
        <f t="shared" si="10"/>
        <v>2189</v>
      </c>
      <c r="CD15" s="404">
        <f t="shared" ref="CD15:CE15" si="11">SUM(CD10:CD14)</f>
        <v>2244</v>
      </c>
      <c r="CE15" s="366">
        <f t="shared" si="11"/>
        <v>2338</v>
      </c>
      <c r="CF15" s="241">
        <f t="shared" ref="CF15" si="12">SUM(CF10:CF14)</f>
        <v>2100</v>
      </c>
      <c r="CG15" s="241">
        <f t="shared" ref="CG15" si="13">SUM(CG10:CG14)</f>
        <v>2098</v>
      </c>
      <c r="CH15" s="241">
        <f t="shared" ref="CH15" si="14">SUM(CH10:CH14)</f>
        <v>1997</v>
      </c>
      <c r="CI15" s="241">
        <f t="shared" ref="CI15" si="15">SUM(CI10:CI14)</f>
        <v>1941</v>
      </c>
      <c r="CJ15" s="241">
        <f t="shared" ref="CJ15" si="16">SUM(CJ10:CJ14)</f>
        <v>1796</v>
      </c>
      <c r="CK15" s="241">
        <f t="shared" ref="CK15" si="17">SUM(CK10:CK14)</f>
        <v>1834</v>
      </c>
      <c r="CL15" s="241">
        <f t="shared" ref="CL15" si="18">SUM(CL10:CL14)</f>
        <v>1965</v>
      </c>
      <c r="CM15" s="241">
        <f t="shared" ref="CM15" si="19">SUM(CM10:CM14)</f>
        <v>1878</v>
      </c>
      <c r="CN15" s="241">
        <f t="shared" ref="CN15" si="20">SUM(CN10:CN14)</f>
        <v>1781</v>
      </c>
      <c r="CO15" s="241">
        <f t="shared" ref="CO15" si="21">SUM(CO10:CO14)</f>
        <v>1697</v>
      </c>
      <c r="CP15" s="404">
        <f t="shared" ref="CP15" si="22">SUM(CP10:CP14)</f>
        <v>1708</v>
      </c>
      <c r="CQ15" s="404">
        <f t="shared" ref="CQ15:CR15" si="23">SUM(CQ10:CQ14)</f>
        <v>1573</v>
      </c>
      <c r="CR15" s="404">
        <f t="shared" si="23"/>
        <v>1617</v>
      </c>
      <c r="CS15" s="349"/>
      <c r="CT15" s="84">
        <f>SUM(CT10:CT14)</f>
        <v>220195</v>
      </c>
    </row>
    <row r="16" spans="1:98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9"/>
      <c r="V16" s="199"/>
      <c r="W16" s="199"/>
      <c r="X16" s="76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76"/>
      <c r="AK16" s="292"/>
      <c r="AL16" s="292"/>
      <c r="AM16" s="292"/>
      <c r="AN16" s="292"/>
      <c r="AO16" s="292"/>
      <c r="AP16" s="292"/>
      <c r="AQ16" s="77"/>
      <c r="AR16" s="292"/>
      <c r="AS16" s="292"/>
      <c r="AT16" s="292"/>
      <c r="AU16" s="292"/>
      <c r="AV16" s="309"/>
      <c r="AW16" s="292"/>
      <c r="AX16" s="292"/>
      <c r="AY16" s="292"/>
      <c r="AZ16" s="292"/>
      <c r="BA16" s="292"/>
      <c r="BB16" s="292"/>
      <c r="BC16" s="77"/>
      <c r="BD16" s="292"/>
      <c r="BE16" s="292"/>
      <c r="BF16" s="292"/>
      <c r="BG16" s="292"/>
      <c r="BH16" s="309"/>
      <c r="BI16" s="77"/>
      <c r="BJ16" s="78"/>
      <c r="BK16" s="78"/>
      <c r="BL16" s="78"/>
      <c r="BM16" s="78"/>
      <c r="BN16" s="78"/>
      <c r="BO16" s="78"/>
      <c r="BP16" s="78"/>
      <c r="BQ16" s="78"/>
      <c r="BR16" s="405"/>
      <c r="BS16" s="428"/>
      <c r="BT16" s="78"/>
      <c r="BU16" s="78"/>
      <c r="BV16" s="78"/>
      <c r="BW16" s="78"/>
      <c r="BX16" s="242"/>
      <c r="BY16" s="242"/>
      <c r="BZ16" s="242"/>
      <c r="CA16" s="242"/>
      <c r="CB16" s="242"/>
      <c r="CC16" s="242"/>
      <c r="CD16" s="405"/>
      <c r="CE16" s="367"/>
      <c r="CF16" s="242"/>
      <c r="CG16" s="242"/>
      <c r="CH16" s="242"/>
      <c r="CI16" s="242"/>
      <c r="CJ16" s="242"/>
      <c r="CK16" s="242"/>
      <c r="CL16" s="242"/>
      <c r="CM16" s="242"/>
      <c r="CN16" s="242"/>
      <c r="CO16" s="242"/>
      <c r="CP16" s="405"/>
      <c r="CQ16" s="405"/>
      <c r="CR16" s="405"/>
      <c r="CS16" s="348"/>
      <c r="CT16" s="77"/>
    </row>
    <row r="17" spans="1:98" s="58" customFormat="1" x14ac:dyDescent="0.3">
      <c r="A17" s="146"/>
      <c r="B17" s="59" t="s">
        <v>37</v>
      </c>
      <c r="C17" s="79">
        <v>25021</v>
      </c>
      <c r="D17" s="80">
        <v>26677</v>
      </c>
      <c r="E17" s="80">
        <v>26583</v>
      </c>
      <c r="F17" s="80">
        <v>24956</v>
      </c>
      <c r="G17" s="80">
        <v>25682</v>
      </c>
      <c r="H17" s="80">
        <v>23877</v>
      </c>
      <c r="I17" s="80">
        <v>23553</v>
      </c>
      <c r="J17" s="80">
        <v>23172</v>
      </c>
      <c r="K17" s="80">
        <v>23002</v>
      </c>
      <c r="L17" s="81">
        <v>23693</v>
      </c>
      <c r="M17" s="80">
        <v>21757</v>
      </c>
      <c r="N17" s="80">
        <v>23756</v>
      </c>
      <c r="O17" s="80">
        <v>26000</v>
      </c>
      <c r="P17" s="80">
        <v>26467</v>
      </c>
      <c r="Q17" s="80">
        <v>25724</v>
      </c>
      <c r="R17" s="80">
        <v>25967</v>
      </c>
      <c r="S17" s="80">
        <v>24263</v>
      </c>
      <c r="T17" s="80">
        <v>24150</v>
      </c>
      <c r="U17" s="200">
        <v>24475</v>
      </c>
      <c r="V17" s="200">
        <v>24736</v>
      </c>
      <c r="W17" s="200">
        <v>23827</v>
      </c>
      <c r="X17" s="81">
        <v>24434</v>
      </c>
      <c r="Y17" s="200">
        <v>21905</v>
      </c>
      <c r="Z17" s="200">
        <v>23238</v>
      </c>
      <c r="AA17" s="200">
        <v>23855</v>
      </c>
      <c r="AB17" s="200">
        <v>23581</v>
      </c>
      <c r="AC17" s="200">
        <v>23639</v>
      </c>
      <c r="AD17" s="200">
        <v>23738</v>
      </c>
      <c r="AE17" s="200">
        <v>21773</v>
      </c>
      <c r="AF17" s="200">
        <v>21795</v>
      </c>
      <c r="AG17" s="200">
        <v>22709</v>
      </c>
      <c r="AH17" s="200">
        <v>23576</v>
      </c>
      <c r="AI17" s="200">
        <v>23366</v>
      </c>
      <c r="AJ17" s="81">
        <v>22005</v>
      </c>
      <c r="AK17" s="293">
        <v>22386</v>
      </c>
      <c r="AL17" s="293">
        <v>22880</v>
      </c>
      <c r="AM17" s="293">
        <v>23566</v>
      </c>
      <c r="AN17" s="293">
        <v>23044</v>
      </c>
      <c r="AO17" s="293">
        <v>23139</v>
      </c>
      <c r="AP17" s="293">
        <v>23343</v>
      </c>
      <c r="AQ17" s="63">
        <v>22123</v>
      </c>
      <c r="AR17" s="293">
        <v>21276</v>
      </c>
      <c r="AS17" s="293">
        <v>22802</v>
      </c>
      <c r="AT17" s="293">
        <v>21016</v>
      </c>
      <c r="AU17" s="293">
        <v>21550</v>
      </c>
      <c r="AV17" s="310">
        <v>22734</v>
      </c>
      <c r="AW17" s="293">
        <v>21666</v>
      </c>
      <c r="AX17" s="293">
        <v>22788</v>
      </c>
      <c r="AY17" s="293"/>
      <c r="AZ17" s="293"/>
      <c r="BA17" s="293"/>
      <c r="BB17" s="293"/>
      <c r="BC17" s="63"/>
      <c r="BD17" s="293"/>
      <c r="BE17" s="293"/>
      <c r="BF17" s="293"/>
      <c r="BG17" s="293"/>
      <c r="BH17" s="310"/>
      <c r="BI17" s="82">
        <f t="shared" ref="BI17:BR21" si="24">O17-C17</f>
        <v>979</v>
      </c>
      <c r="BJ17" s="83">
        <f t="shared" si="24"/>
        <v>-210</v>
      </c>
      <c r="BK17" s="83">
        <f t="shared" si="24"/>
        <v>-859</v>
      </c>
      <c r="BL17" s="83">
        <f t="shared" si="24"/>
        <v>1011</v>
      </c>
      <c r="BM17" s="83">
        <f t="shared" si="24"/>
        <v>-1419</v>
      </c>
      <c r="BN17" s="83">
        <f t="shared" si="24"/>
        <v>273</v>
      </c>
      <c r="BO17" s="83">
        <f t="shared" si="24"/>
        <v>922</v>
      </c>
      <c r="BP17" s="83">
        <f t="shared" si="24"/>
        <v>1564</v>
      </c>
      <c r="BQ17" s="83">
        <f t="shared" si="24"/>
        <v>825</v>
      </c>
      <c r="BR17" s="406">
        <f t="shared" si="24"/>
        <v>741</v>
      </c>
      <c r="BS17" s="429">
        <f t="shared" ref="BS17:CB21" si="25">Y17-M17</f>
        <v>148</v>
      </c>
      <c r="BT17" s="83">
        <f t="shared" si="25"/>
        <v>-518</v>
      </c>
      <c r="BU17" s="83">
        <f t="shared" si="25"/>
        <v>-2145</v>
      </c>
      <c r="BV17" s="83">
        <f t="shared" si="25"/>
        <v>-2886</v>
      </c>
      <c r="BW17" s="83">
        <f t="shared" si="25"/>
        <v>-2085</v>
      </c>
      <c r="BX17" s="243">
        <f t="shared" si="25"/>
        <v>-2229</v>
      </c>
      <c r="BY17" s="243">
        <f t="shared" si="25"/>
        <v>-2490</v>
      </c>
      <c r="BZ17" s="243">
        <f t="shared" si="25"/>
        <v>-2355</v>
      </c>
      <c r="CA17" s="243">
        <f t="shared" si="25"/>
        <v>-1766</v>
      </c>
      <c r="CB17" s="243">
        <f t="shared" si="25"/>
        <v>-1160</v>
      </c>
      <c r="CC17" s="243">
        <f t="shared" ref="CC17:CL21" si="26">AI17-W17</f>
        <v>-461</v>
      </c>
      <c r="CD17" s="406">
        <f t="shared" si="26"/>
        <v>-2429</v>
      </c>
      <c r="CE17" s="368">
        <f t="shared" si="26"/>
        <v>481</v>
      </c>
      <c r="CF17" s="243">
        <f t="shared" si="26"/>
        <v>-358</v>
      </c>
      <c r="CG17" s="243">
        <f t="shared" si="26"/>
        <v>-289</v>
      </c>
      <c r="CH17" s="243">
        <f t="shared" si="26"/>
        <v>-537</v>
      </c>
      <c r="CI17" s="243">
        <f t="shared" si="26"/>
        <v>-500</v>
      </c>
      <c r="CJ17" s="243">
        <f t="shared" si="26"/>
        <v>-395</v>
      </c>
      <c r="CK17" s="243">
        <f t="shared" si="26"/>
        <v>350</v>
      </c>
      <c r="CL17" s="243">
        <f t="shared" si="26"/>
        <v>-519</v>
      </c>
      <c r="CM17" s="243">
        <f t="shared" ref="CM17:CR21" si="27">AS17-AG17</f>
        <v>93</v>
      </c>
      <c r="CN17" s="243">
        <f t="shared" si="27"/>
        <v>-2560</v>
      </c>
      <c r="CO17" s="243">
        <f t="shared" si="27"/>
        <v>-1816</v>
      </c>
      <c r="CP17" s="406">
        <f t="shared" si="27"/>
        <v>729</v>
      </c>
      <c r="CQ17" s="406">
        <f t="shared" si="27"/>
        <v>-720</v>
      </c>
      <c r="CR17" s="406">
        <f t="shared" si="27"/>
        <v>-92</v>
      </c>
      <c r="CS17" s="348"/>
      <c r="CT17" s="63">
        <f>IF(ISERROR(GETPIVOTDATA("VALUE",'CRS WK pvt'!$I$2,"DT_FILE",CT$8,"CD_CO",CT$6,"TRIM_CAT",TRIM(B17),"TRIM_LINE",A16))=TRUE,0,GETPIVOTDATA("VALUE",'CRS WK pvt'!$I$2,"DT_FILE",CT$8,"CD_CO",CT$6,"TRIM_CAT",TRIM(B17),"TRIM_LINE",A16))</f>
        <v>22788</v>
      </c>
    </row>
    <row r="18" spans="1:98" s="58" customFormat="1" x14ac:dyDescent="0.3">
      <c r="A18" s="146"/>
      <c r="B18" s="59" t="s">
        <v>38</v>
      </c>
      <c r="C18" s="79">
        <v>4378</v>
      </c>
      <c r="D18" s="80">
        <v>4507</v>
      </c>
      <c r="E18" s="80">
        <v>5063</v>
      </c>
      <c r="F18" s="80">
        <v>4930</v>
      </c>
      <c r="G18" s="80">
        <v>5049</v>
      </c>
      <c r="H18" s="80">
        <v>4982</v>
      </c>
      <c r="I18" s="80">
        <v>4891</v>
      </c>
      <c r="J18" s="80">
        <v>4885</v>
      </c>
      <c r="K18" s="80">
        <v>5018</v>
      </c>
      <c r="L18" s="81">
        <v>5061</v>
      </c>
      <c r="M18" s="80">
        <v>4351</v>
      </c>
      <c r="N18" s="80">
        <v>4363</v>
      </c>
      <c r="O18" s="80">
        <v>4473</v>
      </c>
      <c r="P18" s="80">
        <v>4519</v>
      </c>
      <c r="Q18" s="80">
        <v>4707</v>
      </c>
      <c r="R18" s="80">
        <v>4760</v>
      </c>
      <c r="S18" s="80">
        <v>5110</v>
      </c>
      <c r="T18" s="80">
        <v>5058</v>
      </c>
      <c r="U18" s="200">
        <v>5203</v>
      </c>
      <c r="V18" s="200">
        <v>5263</v>
      </c>
      <c r="W18" s="200">
        <v>5699</v>
      </c>
      <c r="X18" s="81">
        <v>5787</v>
      </c>
      <c r="Y18" s="200">
        <v>5015</v>
      </c>
      <c r="Z18" s="200">
        <v>5026</v>
      </c>
      <c r="AA18" s="200">
        <v>5201</v>
      </c>
      <c r="AB18" s="200">
        <v>5426</v>
      </c>
      <c r="AC18" s="200">
        <v>5402</v>
      </c>
      <c r="AD18" s="200">
        <v>5801</v>
      </c>
      <c r="AE18" s="200">
        <v>5394</v>
      </c>
      <c r="AF18" s="200">
        <v>5392</v>
      </c>
      <c r="AG18" s="200">
        <v>5417</v>
      </c>
      <c r="AH18" s="200">
        <v>5588</v>
      </c>
      <c r="AI18" s="200">
        <v>4589</v>
      </c>
      <c r="AJ18" s="81">
        <v>4632</v>
      </c>
      <c r="AK18" s="293">
        <v>4902</v>
      </c>
      <c r="AL18" s="293">
        <v>5142</v>
      </c>
      <c r="AM18" s="293">
        <v>5323</v>
      </c>
      <c r="AN18" s="293">
        <v>5282</v>
      </c>
      <c r="AO18" s="293">
        <v>5298</v>
      </c>
      <c r="AP18" s="293">
        <v>5379</v>
      </c>
      <c r="AQ18" s="63">
        <v>5257</v>
      </c>
      <c r="AR18" s="293">
        <v>5258</v>
      </c>
      <c r="AS18" s="293">
        <v>5382</v>
      </c>
      <c r="AT18" s="293">
        <v>5214</v>
      </c>
      <c r="AU18" s="293">
        <v>5660</v>
      </c>
      <c r="AV18" s="310">
        <v>6019</v>
      </c>
      <c r="AW18" s="293">
        <v>6046</v>
      </c>
      <c r="AX18" s="293">
        <v>6072</v>
      </c>
      <c r="AY18" s="293"/>
      <c r="AZ18" s="293"/>
      <c r="BA18" s="293"/>
      <c r="BB18" s="293"/>
      <c r="BC18" s="63"/>
      <c r="BD18" s="293"/>
      <c r="BE18" s="293"/>
      <c r="BF18" s="293"/>
      <c r="BG18" s="293"/>
      <c r="BH18" s="310"/>
      <c r="BI18" s="82">
        <f t="shared" si="24"/>
        <v>95</v>
      </c>
      <c r="BJ18" s="83">
        <f t="shared" si="24"/>
        <v>12</v>
      </c>
      <c r="BK18" s="83">
        <f t="shared" si="24"/>
        <v>-356</v>
      </c>
      <c r="BL18" s="83">
        <f t="shared" si="24"/>
        <v>-170</v>
      </c>
      <c r="BM18" s="83">
        <f t="shared" si="24"/>
        <v>61</v>
      </c>
      <c r="BN18" s="83">
        <f t="shared" si="24"/>
        <v>76</v>
      </c>
      <c r="BO18" s="83">
        <f t="shared" si="24"/>
        <v>312</v>
      </c>
      <c r="BP18" s="83">
        <f t="shared" si="24"/>
        <v>378</v>
      </c>
      <c r="BQ18" s="83">
        <f t="shared" si="24"/>
        <v>681</v>
      </c>
      <c r="BR18" s="406">
        <f t="shared" si="24"/>
        <v>726</v>
      </c>
      <c r="BS18" s="429">
        <f t="shared" si="25"/>
        <v>664</v>
      </c>
      <c r="BT18" s="83">
        <f t="shared" si="25"/>
        <v>663</v>
      </c>
      <c r="BU18" s="83">
        <f t="shared" si="25"/>
        <v>728</v>
      </c>
      <c r="BV18" s="83">
        <f t="shared" si="25"/>
        <v>907</v>
      </c>
      <c r="BW18" s="83">
        <f t="shared" si="25"/>
        <v>695</v>
      </c>
      <c r="BX18" s="243">
        <f t="shared" si="25"/>
        <v>1041</v>
      </c>
      <c r="BY18" s="243">
        <f t="shared" si="25"/>
        <v>284</v>
      </c>
      <c r="BZ18" s="243">
        <f t="shared" si="25"/>
        <v>334</v>
      </c>
      <c r="CA18" s="243">
        <f t="shared" si="25"/>
        <v>214</v>
      </c>
      <c r="CB18" s="243">
        <f t="shared" si="25"/>
        <v>325</v>
      </c>
      <c r="CC18" s="243">
        <f t="shared" si="26"/>
        <v>-1110</v>
      </c>
      <c r="CD18" s="406">
        <f t="shared" si="26"/>
        <v>-1155</v>
      </c>
      <c r="CE18" s="368">
        <f t="shared" si="26"/>
        <v>-113</v>
      </c>
      <c r="CF18" s="243">
        <f t="shared" si="26"/>
        <v>116</v>
      </c>
      <c r="CG18" s="243">
        <f t="shared" si="26"/>
        <v>122</v>
      </c>
      <c r="CH18" s="243">
        <f t="shared" si="26"/>
        <v>-144</v>
      </c>
      <c r="CI18" s="243">
        <f t="shared" si="26"/>
        <v>-104</v>
      </c>
      <c r="CJ18" s="243">
        <f t="shared" si="26"/>
        <v>-422</v>
      </c>
      <c r="CK18" s="243">
        <f t="shared" si="26"/>
        <v>-137</v>
      </c>
      <c r="CL18" s="243">
        <f t="shared" si="26"/>
        <v>-134</v>
      </c>
      <c r="CM18" s="243">
        <f t="shared" si="27"/>
        <v>-35</v>
      </c>
      <c r="CN18" s="243">
        <f t="shared" si="27"/>
        <v>-374</v>
      </c>
      <c r="CO18" s="243">
        <f t="shared" si="27"/>
        <v>1071</v>
      </c>
      <c r="CP18" s="406">
        <f t="shared" si="27"/>
        <v>1387</v>
      </c>
      <c r="CQ18" s="406">
        <f t="shared" si="27"/>
        <v>1144</v>
      </c>
      <c r="CR18" s="406">
        <f t="shared" si="27"/>
        <v>930</v>
      </c>
      <c r="CS18" s="348"/>
      <c r="CT18" s="63">
        <f>IF(ISERROR(GETPIVOTDATA("VALUE",'CRS WK pvt'!$I$2,"DT_FILE",CT$8,"CD_CO",CT$6,"TRIM_CAT",TRIM(B18),"TRIM_LINE",A16))=TRUE,0,GETPIVOTDATA("VALUE",'CRS WK pvt'!$I$2,"DT_FILE",CT$8,"CD_CO",CT$6,"TRIM_CAT",TRIM(B18),"TRIM_LINE",A16))</f>
        <v>6072</v>
      </c>
    </row>
    <row r="19" spans="1:98" s="58" customFormat="1" x14ac:dyDescent="0.3">
      <c r="A19" s="146"/>
      <c r="B19" s="59" t="s">
        <v>39</v>
      </c>
      <c r="C19" s="79">
        <v>3011</v>
      </c>
      <c r="D19" s="80">
        <v>3185</v>
      </c>
      <c r="E19" s="80">
        <v>2868</v>
      </c>
      <c r="F19" s="80">
        <v>2558</v>
      </c>
      <c r="G19" s="80">
        <v>2681</v>
      </c>
      <c r="H19" s="80">
        <v>2280</v>
      </c>
      <c r="I19" s="80">
        <v>2218</v>
      </c>
      <c r="J19" s="80">
        <v>2289</v>
      </c>
      <c r="K19" s="80">
        <v>2581</v>
      </c>
      <c r="L19" s="81">
        <v>3049</v>
      </c>
      <c r="M19" s="80">
        <v>2583</v>
      </c>
      <c r="N19" s="80">
        <v>3028</v>
      </c>
      <c r="O19" s="80">
        <v>3090</v>
      </c>
      <c r="P19" s="80">
        <v>4069</v>
      </c>
      <c r="Q19" s="80">
        <v>3624</v>
      </c>
      <c r="R19" s="80">
        <v>3403</v>
      </c>
      <c r="S19" s="80">
        <v>2874</v>
      </c>
      <c r="T19" s="80">
        <v>2860</v>
      </c>
      <c r="U19" s="200">
        <v>2655</v>
      </c>
      <c r="V19" s="200">
        <v>2856</v>
      </c>
      <c r="W19" s="200">
        <v>2974</v>
      </c>
      <c r="X19" s="81">
        <v>3059</v>
      </c>
      <c r="Y19" s="200">
        <v>3264</v>
      </c>
      <c r="Z19" s="200">
        <v>3119</v>
      </c>
      <c r="AA19" s="200">
        <v>2729</v>
      </c>
      <c r="AB19" s="200">
        <v>2564</v>
      </c>
      <c r="AC19" s="200">
        <v>2488</v>
      </c>
      <c r="AD19" s="200">
        <v>2747</v>
      </c>
      <c r="AE19" s="200">
        <v>2661</v>
      </c>
      <c r="AF19" s="200">
        <v>2418</v>
      </c>
      <c r="AG19" s="200">
        <v>2516</v>
      </c>
      <c r="AH19" s="200">
        <v>3438</v>
      </c>
      <c r="AI19" s="200">
        <v>3686</v>
      </c>
      <c r="AJ19" s="81">
        <v>3532</v>
      </c>
      <c r="AK19" s="293">
        <v>4430</v>
      </c>
      <c r="AL19" s="293">
        <v>3927</v>
      </c>
      <c r="AM19" s="293">
        <v>3809</v>
      </c>
      <c r="AN19" s="293">
        <v>3274</v>
      </c>
      <c r="AO19" s="293">
        <v>3088</v>
      </c>
      <c r="AP19" s="293">
        <v>3285</v>
      </c>
      <c r="AQ19" s="63">
        <v>2928</v>
      </c>
      <c r="AR19" s="293">
        <v>2802</v>
      </c>
      <c r="AS19" s="293">
        <v>2958</v>
      </c>
      <c r="AT19" s="293">
        <v>2795</v>
      </c>
      <c r="AU19" s="293">
        <v>2765</v>
      </c>
      <c r="AV19" s="310">
        <v>3181</v>
      </c>
      <c r="AW19" s="293">
        <v>2935</v>
      </c>
      <c r="AX19" s="293">
        <v>2804</v>
      </c>
      <c r="AY19" s="293"/>
      <c r="AZ19" s="293"/>
      <c r="BA19" s="293"/>
      <c r="BB19" s="293"/>
      <c r="BC19" s="63"/>
      <c r="BD19" s="293"/>
      <c r="BE19" s="293"/>
      <c r="BF19" s="293"/>
      <c r="BG19" s="293"/>
      <c r="BH19" s="310"/>
      <c r="BI19" s="82">
        <f t="shared" si="24"/>
        <v>79</v>
      </c>
      <c r="BJ19" s="83">
        <f t="shared" si="24"/>
        <v>884</v>
      </c>
      <c r="BK19" s="83">
        <f t="shared" si="24"/>
        <v>756</v>
      </c>
      <c r="BL19" s="83">
        <f t="shared" si="24"/>
        <v>845</v>
      </c>
      <c r="BM19" s="83">
        <f t="shared" si="24"/>
        <v>193</v>
      </c>
      <c r="BN19" s="83">
        <f t="shared" si="24"/>
        <v>580</v>
      </c>
      <c r="BO19" s="83">
        <f t="shared" si="24"/>
        <v>437</v>
      </c>
      <c r="BP19" s="83">
        <f t="shared" si="24"/>
        <v>567</v>
      </c>
      <c r="BQ19" s="83">
        <f t="shared" si="24"/>
        <v>393</v>
      </c>
      <c r="BR19" s="406">
        <f t="shared" si="24"/>
        <v>10</v>
      </c>
      <c r="BS19" s="429">
        <f t="shared" si="25"/>
        <v>681</v>
      </c>
      <c r="BT19" s="83">
        <f t="shared" si="25"/>
        <v>91</v>
      </c>
      <c r="BU19" s="83">
        <f t="shared" si="25"/>
        <v>-361</v>
      </c>
      <c r="BV19" s="83">
        <f t="shared" si="25"/>
        <v>-1505</v>
      </c>
      <c r="BW19" s="83">
        <f t="shared" si="25"/>
        <v>-1136</v>
      </c>
      <c r="BX19" s="243">
        <f t="shared" si="25"/>
        <v>-656</v>
      </c>
      <c r="BY19" s="243">
        <f t="shared" si="25"/>
        <v>-213</v>
      </c>
      <c r="BZ19" s="243">
        <f t="shared" si="25"/>
        <v>-442</v>
      </c>
      <c r="CA19" s="243">
        <f t="shared" si="25"/>
        <v>-139</v>
      </c>
      <c r="CB19" s="243">
        <f t="shared" si="25"/>
        <v>582</v>
      </c>
      <c r="CC19" s="243">
        <f t="shared" si="26"/>
        <v>712</v>
      </c>
      <c r="CD19" s="406">
        <f t="shared" si="26"/>
        <v>473</v>
      </c>
      <c r="CE19" s="368">
        <f t="shared" si="26"/>
        <v>1166</v>
      </c>
      <c r="CF19" s="243">
        <f t="shared" si="26"/>
        <v>808</v>
      </c>
      <c r="CG19" s="243">
        <f t="shared" si="26"/>
        <v>1080</v>
      </c>
      <c r="CH19" s="243">
        <f t="shared" si="26"/>
        <v>710</v>
      </c>
      <c r="CI19" s="243">
        <f t="shared" si="26"/>
        <v>600</v>
      </c>
      <c r="CJ19" s="243">
        <f t="shared" si="26"/>
        <v>538</v>
      </c>
      <c r="CK19" s="243">
        <f t="shared" si="26"/>
        <v>267</v>
      </c>
      <c r="CL19" s="243">
        <f t="shared" si="26"/>
        <v>384</v>
      </c>
      <c r="CM19" s="243">
        <f t="shared" si="27"/>
        <v>442</v>
      </c>
      <c r="CN19" s="243">
        <f t="shared" si="27"/>
        <v>-643</v>
      </c>
      <c r="CO19" s="243">
        <f t="shared" si="27"/>
        <v>-921</v>
      </c>
      <c r="CP19" s="406">
        <f t="shared" si="27"/>
        <v>-351</v>
      </c>
      <c r="CQ19" s="406">
        <f t="shared" si="27"/>
        <v>-1495</v>
      </c>
      <c r="CR19" s="406">
        <f t="shared" si="27"/>
        <v>-1123</v>
      </c>
      <c r="CS19" s="348"/>
      <c r="CT19" s="63">
        <f>IF(ISERROR(GETPIVOTDATA("VALUE",'CRS WK pvt'!$I$2,"DT_FILE",CT$8,"CD_CO",CT$6,"TRIM_CAT",TRIM(B19),"TRIM_LINE",A16))=TRUE,0,GETPIVOTDATA("VALUE",'CRS WK pvt'!$I$2,"DT_FILE",CT$8,"CD_CO",CT$6,"TRIM_CAT",TRIM(B19),"TRIM_LINE",A16))</f>
        <v>2804</v>
      </c>
    </row>
    <row r="20" spans="1:98" s="58" customFormat="1" x14ac:dyDescent="0.3">
      <c r="A20" s="146"/>
      <c r="B20" s="59" t="s">
        <v>40</v>
      </c>
      <c r="C20" s="79">
        <v>126</v>
      </c>
      <c r="D20" s="80">
        <v>143</v>
      </c>
      <c r="E20" s="80">
        <v>115</v>
      </c>
      <c r="F20" s="80">
        <v>103</v>
      </c>
      <c r="G20" s="80">
        <v>114</v>
      </c>
      <c r="H20" s="80">
        <v>84</v>
      </c>
      <c r="I20" s="80">
        <v>86</v>
      </c>
      <c r="J20" s="80">
        <v>80</v>
      </c>
      <c r="K20" s="80">
        <v>101</v>
      </c>
      <c r="L20" s="81">
        <v>144</v>
      </c>
      <c r="M20" s="80">
        <v>105</v>
      </c>
      <c r="N20" s="80">
        <v>128</v>
      </c>
      <c r="O20" s="80">
        <v>142</v>
      </c>
      <c r="P20" s="80">
        <v>169</v>
      </c>
      <c r="Q20" s="80">
        <v>162</v>
      </c>
      <c r="R20" s="80">
        <v>148</v>
      </c>
      <c r="S20" s="80">
        <v>130</v>
      </c>
      <c r="T20" s="80">
        <v>119</v>
      </c>
      <c r="U20" s="200">
        <v>100</v>
      </c>
      <c r="V20" s="200">
        <v>92</v>
      </c>
      <c r="W20" s="200">
        <v>124</v>
      </c>
      <c r="X20" s="81">
        <v>112</v>
      </c>
      <c r="Y20" s="200">
        <v>131</v>
      </c>
      <c r="Z20" s="200">
        <v>118</v>
      </c>
      <c r="AA20" s="200">
        <v>104</v>
      </c>
      <c r="AB20" s="200">
        <v>84</v>
      </c>
      <c r="AC20" s="200">
        <v>86</v>
      </c>
      <c r="AD20" s="200">
        <v>104</v>
      </c>
      <c r="AE20" s="200">
        <v>91</v>
      </c>
      <c r="AF20" s="200">
        <v>74</v>
      </c>
      <c r="AG20" s="200">
        <v>114</v>
      </c>
      <c r="AH20" s="200">
        <v>141</v>
      </c>
      <c r="AI20" s="200">
        <v>168</v>
      </c>
      <c r="AJ20" s="81">
        <v>177</v>
      </c>
      <c r="AK20" s="293">
        <v>194</v>
      </c>
      <c r="AL20" s="293">
        <v>174</v>
      </c>
      <c r="AM20" s="293">
        <v>153</v>
      </c>
      <c r="AN20" s="293">
        <v>128</v>
      </c>
      <c r="AO20" s="293">
        <v>126</v>
      </c>
      <c r="AP20" s="293">
        <v>151</v>
      </c>
      <c r="AQ20" s="63">
        <v>116</v>
      </c>
      <c r="AR20" s="293">
        <v>119</v>
      </c>
      <c r="AS20" s="293">
        <v>128</v>
      </c>
      <c r="AT20" s="293">
        <v>121</v>
      </c>
      <c r="AU20" s="293">
        <v>118</v>
      </c>
      <c r="AV20" s="310">
        <v>129</v>
      </c>
      <c r="AW20" s="293">
        <v>134</v>
      </c>
      <c r="AX20" s="293">
        <v>95</v>
      </c>
      <c r="AY20" s="293"/>
      <c r="AZ20" s="293"/>
      <c r="BA20" s="293"/>
      <c r="BB20" s="293"/>
      <c r="BC20" s="63"/>
      <c r="BD20" s="293"/>
      <c r="BE20" s="293"/>
      <c r="BF20" s="293"/>
      <c r="BG20" s="293"/>
      <c r="BH20" s="310"/>
      <c r="BI20" s="82">
        <f t="shared" si="24"/>
        <v>16</v>
      </c>
      <c r="BJ20" s="83">
        <f t="shared" si="24"/>
        <v>26</v>
      </c>
      <c r="BK20" s="83">
        <f t="shared" si="24"/>
        <v>47</v>
      </c>
      <c r="BL20" s="83">
        <f t="shared" si="24"/>
        <v>45</v>
      </c>
      <c r="BM20" s="83">
        <f t="shared" si="24"/>
        <v>16</v>
      </c>
      <c r="BN20" s="83">
        <f t="shared" si="24"/>
        <v>35</v>
      </c>
      <c r="BO20" s="83">
        <f t="shared" si="24"/>
        <v>14</v>
      </c>
      <c r="BP20" s="83">
        <f t="shared" si="24"/>
        <v>12</v>
      </c>
      <c r="BQ20" s="83">
        <f t="shared" si="24"/>
        <v>23</v>
      </c>
      <c r="BR20" s="406">
        <f t="shared" si="24"/>
        <v>-32</v>
      </c>
      <c r="BS20" s="429">
        <f t="shared" si="25"/>
        <v>26</v>
      </c>
      <c r="BT20" s="83">
        <f t="shared" si="25"/>
        <v>-10</v>
      </c>
      <c r="BU20" s="83">
        <f t="shared" si="25"/>
        <v>-38</v>
      </c>
      <c r="BV20" s="83">
        <f t="shared" si="25"/>
        <v>-85</v>
      </c>
      <c r="BW20" s="83">
        <f t="shared" si="25"/>
        <v>-76</v>
      </c>
      <c r="BX20" s="243">
        <f t="shared" si="25"/>
        <v>-44</v>
      </c>
      <c r="BY20" s="243">
        <f t="shared" si="25"/>
        <v>-39</v>
      </c>
      <c r="BZ20" s="243">
        <f t="shared" si="25"/>
        <v>-45</v>
      </c>
      <c r="CA20" s="243">
        <f t="shared" si="25"/>
        <v>14</v>
      </c>
      <c r="CB20" s="243">
        <f t="shared" si="25"/>
        <v>49</v>
      </c>
      <c r="CC20" s="243">
        <f t="shared" si="26"/>
        <v>44</v>
      </c>
      <c r="CD20" s="406">
        <f t="shared" si="26"/>
        <v>65</v>
      </c>
      <c r="CE20" s="368">
        <f t="shared" si="26"/>
        <v>63</v>
      </c>
      <c r="CF20" s="243">
        <f t="shared" si="26"/>
        <v>56</v>
      </c>
      <c r="CG20" s="243">
        <f t="shared" si="26"/>
        <v>49</v>
      </c>
      <c r="CH20" s="243">
        <f t="shared" si="26"/>
        <v>44</v>
      </c>
      <c r="CI20" s="243">
        <f t="shared" si="26"/>
        <v>40</v>
      </c>
      <c r="CJ20" s="243">
        <f t="shared" si="26"/>
        <v>47</v>
      </c>
      <c r="CK20" s="243">
        <f t="shared" si="26"/>
        <v>25</v>
      </c>
      <c r="CL20" s="243">
        <f t="shared" si="26"/>
        <v>45</v>
      </c>
      <c r="CM20" s="243">
        <f t="shared" si="27"/>
        <v>14</v>
      </c>
      <c r="CN20" s="243">
        <f t="shared" si="27"/>
        <v>-20</v>
      </c>
      <c r="CO20" s="243">
        <f t="shared" si="27"/>
        <v>-50</v>
      </c>
      <c r="CP20" s="406">
        <f t="shared" si="27"/>
        <v>-48</v>
      </c>
      <c r="CQ20" s="406">
        <f t="shared" si="27"/>
        <v>-60</v>
      </c>
      <c r="CR20" s="406">
        <f t="shared" si="27"/>
        <v>-79</v>
      </c>
      <c r="CS20" s="348"/>
      <c r="CT20" s="63">
        <f>IF(ISERROR(GETPIVOTDATA("VALUE",'CRS WK pvt'!$I$2,"DT_FILE",CT$8,"CD_CO",CT$6,"TRIM_CAT",TRIM(B20),"TRIM_LINE",A16))=TRUE,0,GETPIVOTDATA("VALUE",'CRS WK pvt'!$I$2,"DT_FILE",CT$8,"CD_CO",CT$6,"TRIM_CAT",TRIM(B20),"TRIM_LINE",A16))</f>
        <v>95</v>
      </c>
    </row>
    <row r="21" spans="1:98" s="58" customFormat="1" x14ac:dyDescent="0.3">
      <c r="A21" s="146"/>
      <c r="B21" s="59" t="s">
        <v>41</v>
      </c>
      <c r="C21" s="79">
        <v>17</v>
      </c>
      <c r="D21" s="80">
        <v>23</v>
      </c>
      <c r="E21" s="80">
        <v>30</v>
      </c>
      <c r="F21" s="80">
        <v>12</v>
      </c>
      <c r="G21" s="80">
        <v>17</v>
      </c>
      <c r="H21" s="80">
        <v>8</v>
      </c>
      <c r="I21" s="80">
        <v>11</v>
      </c>
      <c r="J21" s="80">
        <v>10</v>
      </c>
      <c r="K21" s="80">
        <v>14</v>
      </c>
      <c r="L21" s="81">
        <v>20</v>
      </c>
      <c r="M21" s="80">
        <v>15</v>
      </c>
      <c r="N21" s="80">
        <v>19</v>
      </c>
      <c r="O21" s="80">
        <v>23</v>
      </c>
      <c r="P21" s="80">
        <v>28</v>
      </c>
      <c r="Q21" s="80">
        <v>21</v>
      </c>
      <c r="R21" s="80">
        <v>19</v>
      </c>
      <c r="S21" s="80">
        <v>37</v>
      </c>
      <c r="T21" s="80">
        <v>18</v>
      </c>
      <c r="U21" s="200">
        <v>18</v>
      </c>
      <c r="V21" s="200">
        <v>21</v>
      </c>
      <c r="W21" s="200">
        <v>21</v>
      </c>
      <c r="X21" s="81">
        <v>15</v>
      </c>
      <c r="Y21" s="200">
        <v>17</v>
      </c>
      <c r="Z21" s="200">
        <v>15</v>
      </c>
      <c r="AA21" s="200">
        <v>13</v>
      </c>
      <c r="AB21" s="200">
        <v>13</v>
      </c>
      <c r="AC21" s="200">
        <v>15</v>
      </c>
      <c r="AD21" s="200">
        <v>21</v>
      </c>
      <c r="AE21" s="200">
        <v>18</v>
      </c>
      <c r="AF21" s="200">
        <v>16</v>
      </c>
      <c r="AG21" s="200">
        <v>17</v>
      </c>
      <c r="AH21" s="200">
        <v>25</v>
      </c>
      <c r="AI21" s="200">
        <v>27</v>
      </c>
      <c r="AJ21" s="81">
        <v>29</v>
      </c>
      <c r="AK21" s="293">
        <v>33</v>
      </c>
      <c r="AL21" s="293">
        <v>22</v>
      </c>
      <c r="AM21" s="293">
        <v>27</v>
      </c>
      <c r="AN21" s="293">
        <v>18</v>
      </c>
      <c r="AO21" s="293">
        <v>24</v>
      </c>
      <c r="AP21" s="293">
        <v>27</v>
      </c>
      <c r="AQ21" s="63">
        <v>22</v>
      </c>
      <c r="AR21" s="293">
        <v>17</v>
      </c>
      <c r="AS21" s="293">
        <v>22</v>
      </c>
      <c r="AT21" s="293">
        <v>20</v>
      </c>
      <c r="AU21" s="293">
        <v>24</v>
      </c>
      <c r="AV21" s="310">
        <v>30</v>
      </c>
      <c r="AW21" s="293">
        <v>33</v>
      </c>
      <c r="AX21" s="293">
        <v>23</v>
      </c>
      <c r="AY21" s="293"/>
      <c r="AZ21" s="293"/>
      <c r="BA21" s="293"/>
      <c r="BB21" s="293"/>
      <c r="BC21" s="63"/>
      <c r="BD21" s="293"/>
      <c r="BE21" s="293"/>
      <c r="BF21" s="293"/>
      <c r="BG21" s="293"/>
      <c r="BH21" s="310"/>
      <c r="BI21" s="82">
        <f t="shared" si="24"/>
        <v>6</v>
      </c>
      <c r="BJ21" s="83">
        <f t="shared" si="24"/>
        <v>5</v>
      </c>
      <c r="BK21" s="83">
        <f t="shared" si="24"/>
        <v>-9</v>
      </c>
      <c r="BL21" s="83">
        <f t="shared" si="24"/>
        <v>7</v>
      </c>
      <c r="BM21" s="83">
        <f t="shared" si="24"/>
        <v>20</v>
      </c>
      <c r="BN21" s="83">
        <f t="shared" si="24"/>
        <v>10</v>
      </c>
      <c r="BO21" s="83">
        <f t="shared" si="24"/>
        <v>7</v>
      </c>
      <c r="BP21" s="83">
        <f t="shared" si="24"/>
        <v>11</v>
      </c>
      <c r="BQ21" s="83">
        <f t="shared" si="24"/>
        <v>7</v>
      </c>
      <c r="BR21" s="406">
        <f t="shared" si="24"/>
        <v>-5</v>
      </c>
      <c r="BS21" s="429">
        <f t="shared" si="25"/>
        <v>2</v>
      </c>
      <c r="BT21" s="83">
        <f t="shared" si="25"/>
        <v>-4</v>
      </c>
      <c r="BU21" s="83">
        <f t="shared" si="25"/>
        <v>-10</v>
      </c>
      <c r="BV21" s="83">
        <f t="shared" si="25"/>
        <v>-15</v>
      </c>
      <c r="BW21" s="83">
        <f t="shared" si="25"/>
        <v>-6</v>
      </c>
      <c r="BX21" s="243">
        <f t="shared" si="25"/>
        <v>2</v>
      </c>
      <c r="BY21" s="243">
        <f t="shared" si="25"/>
        <v>-19</v>
      </c>
      <c r="BZ21" s="243">
        <f t="shared" si="25"/>
        <v>-2</v>
      </c>
      <c r="CA21" s="243">
        <f t="shared" si="25"/>
        <v>-1</v>
      </c>
      <c r="CB21" s="243">
        <f t="shared" si="25"/>
        <v>4</v>
      </c>
      <c r="CC21" s="243">
        <f t="shared" si="26"/>
        <v>6</v>
      </c>
      <c r="CD21" s="406">
        <f t="shared" si="26"/>
        <v>14</v>
      </c>
      <c r="CE21" s="368">
        <f t="shared" si="26"/>
        <v>16</v>
      </c>
      <c r="CF21" s="243">
        <f t="shared" si="26"/>
        <v>7</v>
      </c>
      <c r="CG21" s="243">
        <f t="shared" si="26"/>
        <v>14</v>
      </c>
      <c r="CH21" s="243">
        <f t="shared" si="26"/>
        <v>5</v>
      </c>
      <c r="CI21" s="243">
        <f t="shared" si="26"/>
        <v>9</v>
      </c>
      <c r="CJ21" s="243">
        <f t="shared" si="26"/>
        <v>6</v>
      </c>
      <c r="CK21" s="243">
        <f t="shared" si="26"/>
        <v>4</v>
      </c>
      <c r="CL21" s="243">
        <f t="shared" si="26"/>
        <v>1</v>
      </c>
      <c r="CM21" s="243">
        <f t="shared" si="27"/>
        <v>5</v>
      </c>
      <c r="CN21" s="243">
        <f t="shared" si="27"/>
        <v>-5</v>
      </c>
      <c r="CO21" s="243">
        <f t="shared" si="27"/>
        <v>-3</v>
      </c>
      <c r="CP21" s="406">
        <f t="shared" si="27"/>
        <v>1</v>
      </c>
      <c r="CQ21" s="406">
        <f t="shared" si="27"/>
        <v>0</v>
      </c>
      <c r="CR21" s="406">
        <f t="shared" si="27"/>
        <v>1</v>
      </c>
      <c r="CS21" s="348"/>
      <c r="CT21" s="63">
        <f>IF(ISERROR(GETPIVOTDATA("VALUE",'CRS WK pvt'!$I$2,"DT_FILE",CT$8,"CD_CO",CT$6,"TRIM_CAT",TRIM(B21),"TRIM_LINE",A16))=TRUE,0,GETPIVOTDATA("VALUE",'CRS WK pvt'!$I$2,"DT_FILE",CT$8,"CD_CO",CT$6,"TRIM_CAT",TRIM(B21),"TRIM_LINE",A16))</f>
        <v>23</v>
      </c>
    </row>
    <row r="22" spans="1:98" s="72" customFormat="1" x14ac:dyDescent="0.3">
      <c r="A22" s="148"/>
      <c r="B22" s="59" t="s">
        <v>42</v>
      </c>
      <c r="C22" s="136">
        <f t="shared" ref="C22:V22" si="28">SUM(C17:C21)</f>
        <v>32553</v>
      </c>
      <c r="D22" s="137">
        <f t="shared" si="28"/>
        <v>34535</v>
      </c>
      <c r="E22" s="137">
        <f t="shared" si="28"/>
        <v>34659</v>
      </c>
      <c r="F22" s="137">
        <f t="shared" si="28"/>
        <v>32559</v>
      </c>
      <c r="G22" s="137">
        <f t="shared" si="28"/>
        <v>33543</v>
      </c>
      <c r="H22" s="137">
        <f t="shared" si="28"/>
        <v>31231</v>
      </c>
      <c r="I22" s="137">
        <f t="shared" si="28"/>
        <v>30759</v>
      </c>
      <c r="J22" s="137">
        <f t="shared" si="28"/>
        <v>30436</v>
      </c>
      <c r="K22" s="137">
        <f t="shared" si="28"/>
        <v>30716</v>
      </c>
      <c r="L22" s="138">
        <f t="shared" si="28"/>
        <v>31967</v>
      </c>
      <c r="M22" s="137">
        <f t="shared" si="28"/>
        <v>28811</v>
      </c>
      <c r="N22" s="137">
        <f t="shared" si="28"/>
        <v>31294</v>
      </c>
      <c r="O22" s="137">
        <f t="shared" si="28"/>
        <v>33728</v>
      </c>
      <c r="P22" s="137">
        <f t="shared" si="28"/>
        <v>35252</v>
      </c>
      <c r="Q22" s="137">
        <f t="shared" si="28"/>
        <v>34238</v>
      </c>
      <c r="R22" s="137">
        <f t="shared" si="28"/>
        <v>34297</v>
      </c>
      <c r="S22" s="137">
        <f t="shared" si="28"/>
        <v>32414</v>
      </c>
      <c r="T22" s="137">
        <f t="shared" si="28"/>
        <v>32205</v>
      </c>
      <c r="U22" s="137">
        <f t="shared" si="28"/>
        <v>32451</v>
      </c>
      <c r="V22" s="137">
        <f t="shared" si="28"/>
        <v>32968</v>
      </c>
      <c r="W22" s="137">
        <f>SUM(W17+W18+W19+W20+W21)</f>
        <v>32645</v>
      </c>
      <c r="X22" s="138">
        <f>SUM(X17+X18+X19+X20+X21)</f>
        <v>33407</v>
      </c>
      <c r="Y22" s="201">
        <v>30332</v>
      </c>
      <c r="Z22" s="201">
        <v>31516</v>
      </c>
      <c r="AA22" s="201">
        <v>31902</v>
      </c>
      <c r="AB22" s="201">
        <v>31668</v>
      </c>
      <c r="AC22" s="201">
        <v>31630</v>
      </c>
      <c r="AD22" s="201">
        <v>32411</v>
      </c>
      <c r="AE22" s="201">
        <v>29937</v>
      </c>
      <c r="AF22" s="201">
        <v>29695</v>
      </c>
      <c r="AG22" s="201">
        <v>30773</v>
      </c>
      <c r="AH22" s="201">
        <v>32768</v>
      </c>
      <c r="AI22" s="201">
        <v>31836</v>
      </c>
      <c r="AJ22" s="138">
        <v>30375</v>
      </c>
      <c r="AK22" s="294">
        <v>31945</v>
      </c>
      <c r="AL22" s="294">
        <v>32145</v>
      </c>
      <c r="AM22" s="294">
        <v>32878</v>
      </c>
      <c r="AN22" s="294">
        <v>31746</v>
      </c>
      <c r="AO22" s="294">
        <v>31675</v>
      </c>
      <c r="AP22" s="294">
        <v>32185</v>
      </c>
      <c r="AQ22" s="84">
        <v>30446</v>
      </c>
      <c r="AR22" s="294">
        <v>29472</v>
      </c>
      <c r="AS22" s="294">
        <v>31292</v>
      </c>
      <c r="AT22" s="294">
        <v>29166</v>
      </c>
      <c r="AU22" s="294">
        <v>30117</v>
      </c>
      <c r="AV22" s="311">
        <v>32093</v>
      </c>
      <c r="AW22" s="294">
        <v>30814</v>
      </c>
      <c r="AX22" s="294">
        <v>31782</v>
      </c>
      <c r="AY22" s="294"/>
      <c r="AZ22" s="294"/>
      <c r="BA22" s="294"/>
      <c r="BB22" s="294"/>
      <c r="BC22" s="84"/>
      <c r="BD22" s="294"/>
      <c r="BE22" s="294"/>
      <c r="BF22" s="294"/>
      <c r="BG22" s="294"/>
      <c r="BH22" s="311"/>
      <c r="BI22" s="84">
        <f t="shared" ref="BI22:BM22" si="29">SUM(BI17:BI21)</f>
        <v>1175</v>
      </c>
      <c r="BJ22" s="139">
        <f t="shared" si="29"/>
        <v>717</v>
      </c>
      <c r="BK22" s="139">
        <f t="shared" si="29"/>
        <v>-421</v>
      </c>
      <c r="BL22" s="139">
        <f t="shared" si="29"/>
        <v>1738</v>
      </c>
      <c r="BM22" s="139">
        <f t="shared" si="29"/>
        <v>-1129</v>
      </c>
      <c r="BN22" s="139">
        <f t="shared" ref="BN22:BV22" si="30">SUM(BN17:BN21)</f>
        <v>974</v>
      </c>
      <c r="BO22" s="139">
        <f t="shared" si="30"/>
        <v>1692</v>
      </c>
      <c r="BP22" s="139">
        <f t="shared" si="30"/>
        <v>2532</v>
      </c>
      <c r="BQ22" s="139">
        <f t="shared" si="30"/>
        <v>1929</v>
      </c>
      <c r="BR22" s="407">
        <f t="shared" si="30"/>
        <v>1440</v>
      </c>
      <c r="BS22" s="430">
        <f t="shared" si="30"/>
        <v>1521</v>
      </c>
      <c r="BT22" s="139">
        <f t="shared" si="30"/>
        <v>222</v>
      </c>
      <c r="BU22" s="139">
        <f t="shared" si="30"/>
        <v>-1826</v>
      </c>
      <c r="BV22" s="139">
        <f t="shared" si="30"/>
        <v>-3584</v>
      </c>
      <c r="BW22" s="139">
        <f t="shared" ref="BW22:BX22" si="31">SUM(BW17:BW21)</f>
        <v>-2608</v>
      </c>
      <c r="BX22" s="244">
        <f t="shared" si="31"/>
        <v>-1886</v>
      </c>
      <c r="BY22" s="244">
        <f t="shared" ref="BY22:BZ22" si="32">SUM(BY17:BY21)</f>
        <v>-2477</v>
      </c>
      <c r="BZ22" s="244">
        <f t="shared" si="32"/>
        <v>-2510</v>
      </c>
      <c r="CA22" s="244">
        <f t="shared" ref="CA22" si="33">SUM(CA17:CA21)</f>
        <v>-1678</v>
      </c>
      <c r="CB22" s="244">
        <f t="shared" ref="CB22:CC22" si="34">SUM(CB17:CB21)</f>
        <v>-200</v>
      </c>
      <c r="CC22" s="244">
        <f t="shared" si="34"/>
        <v>-809</v>
      </c>
      <c r="CD22" s="407">
        <f t="shared" ref="CD22:CE22" si="35">SUM(CD17:CD21)</f>
        <v>-3032</v>
      </c>
      <c r="CE22" s="369">
        <f t="shared" si="35"/>
        <v>1613</v>
      </c>
      <c r="CF22" s="244">
        <f t="shared" ref="CF22" si="36">SUM(CF17:CF21)</f>
        <v>629</v>
      </c>
      <c r="CG22" s="244">
        <f t="shared" ref="CG22" si="37">SUM(CG17:CG21)</f>
        <v>976</v>
      </c>
      <c r="CH22" s="244">
        <f t="shared" ref="CH22" si="38">SUM(CH17:CH21)</f>
        <v>78</v>
      </c>
      <c r="CI22" s="244">
        <f t="shared" ref="CI22" si="39">SUM(CI17:CI21)</f>
        <v>45</v>
      </c>
      <c r="CJ22" s="244">
        <f t="shared" ref="CJ22" si="40">SUM(CJ17:CJ21)</f>
        <v>-226</v>
      </c>
      <c r="CK22" s="244">
        <f t="shared" ref="CK22" si="41">SUM(CK17:CK21)</f>
        <v>509</v>
      </c>
      <c r="CL22" s="244">
        <f t="shared" ref="CL22" si="42">SUM(CL17:CL21)</f>
        <v>-223</v>
      </c>
      <c r="CM22" s="244">
        <f t="shared" ref="CM22" si="43">SUM(CM17:CM21)</f>
        <v>519</v>
      </c>
      <c r="CN22" s="244">
        <f t="shared" ref="CN22" si="44">SUM(CN17:CN21)</f>
        <v>-3602</v>
      </c>
      <c r="CO22" s="244">
        <f t="shared" ref="CO22" si="45">SUM(CO17:CO21)</f>
        <v>-1719</v>
      </c>
      <c r="CP22" s="407">
        <f t="shared" ref="CP22" si="46">SUM(CP17:CP21)</f>
        <v>1718</v>
      </c>
      <c r="CQ22" s="407">
        <f t="shared" ref="CQ22:CR22" si="47">SUM(CQ17:CQ21)</f>
        <v>-1131</v>
      </c>
      <c r="CR22" s="407">
        <f t="shared" si="47"/>
        <v>-363</v>
      </c>
      <c r="CS22" s="349"/>
      <c r="CT22" s="84">
        <f>SUM(CT17:CT21)</f>
        <v>31782</v>
      </c>
    </row>
    <row r="23" spans="1:98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202"/>
      <c r="V23" s="202"/>
      <c r="W23" s="202"/>
      <c r="X23" s="88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88"/>
      <c r="AK23" s="295"/>
      <c r="AL23" s="295"/>
      <c r="AM23" s="295"/>
      <c r="AN23" s="295"/>
      <c r="AO23" s="295"/>
      <c r="AP23" s="295"/>
      <c r="AQ23" s="89"/>
      <c r="AR23" s="295"/>
      <c r="AS23" s="295"/>
      <c r="AT23" s="295"/>
      <c r="AU23" s="295"/>
      <c r="AV23" s="312"/>
      <c r="AW23" s="295"/>
      <c r="AX23" s="295"/>
      <c r="AY23" s="295"/>
      <c r="AZ23" s="295"/>
      <c r="BA23" s="295"/>
      <c r="BB23" s="295"/>
      <c r="BC23" s="89"/>
      <c r="BD23" s="295"/>
      <c r="BE23" s="295"/>
      <c r="BF23" s="295"/>
      <c r="BG23" s="295"/>
      <c r="BH23" s="312"/>
      <c r="BI23" s="89"/>
      <c r="BJ23" s="90"/>
      <c r="BK23" s="90"/>
      <c r="BL23" s="90"/>
      <c r="BM23" s="90"/>
      <c r="BN23" s="90"/>
      <c r="BO23" s="90"/>
      <c r="BP23" s="90"/>
      <c r="BQ23" s="90"/>
      <c r="BR23" s="408"/>
      <c r="BS23" s="431"/>
      <c r="BT23" s="90"/>
      <c r="BU23" s="90"/>
      <c r="BV23" s="90"/>
      <c r="BW23" s="90"/>
      <c r="BX23" s="245"/>
      <c r="BY23" s="245"/>
      <c r="BZ23" s="245"/>
      <c r="CA23" s="245"/>
      <c r="CB23" s="245"/>
      <c r="CC23" s="245"/>
      <c r="CD23" s="408"/>
      <c r="CE23" s="370"/>
      <c r="CF23" s="245"/>
      <c r="CG23" s="245"/>
      <c r="CH23" s="245"/>
      <c r="CI23" s="245"/>
      <c r="CJ23" s="245"/>
      <c r="CK23" s="245"/>
      <c r="CL23" s="245"/>
      <c r="CM23" s="245"/>
      <c r="CN23" s="245"/>
      <c r="CO23" s="245"/>
      <c r="CP23" s="408"/>
      <c r="CQ23" s="408"/>
      <c r="CR23" s="408"/>
      <c r="CS23" s="348"/>
      <c r="CT23" s="89"/>
    </row>
    <row r="24" spans="1:98" s="58" customFormat="1" x14ac:dyDescent="0.3">
      <c r="A24" s="144"/>
      <c r="B24" s="59" t="s">
        <v>37</v>
      </c>
      <c r="C24" s="79">
        <v>11148</v>
      </c>
      <c r="D24" s="80">
        <v>11246</v>
      </c>
      <c r="E24" s="80">
        <v>10662</v>
      </c>
      <c r="F24" s="80">
        <v>9120</v>
      </c>
      <c r="G24" s="80">
        <v>9737</v>
      </c>
      <c r="H24" s="80">
        <v>8122</v>
      </c>
      <c r="I24" s="80">
        <v>8717</v>
      </c>
      <c r="J24" s="80">
        <v>9066</v>
      </c>
      <c r="K24" s="80">
        <v>9582</v>
      </c>
      <c r="L24" s="81">
        <v>9847</v>
      </c>
      <c r="M24" s="80">
        <v>9064</v>
      </c>
      <c r="N24" s="80">
        <v>10946</v>
      </c>
      <c r="O24" s="80">
        <v>11380</v>
      </c>
      <c r="P24" s="80">
        <v>9795</v>
      </c>
      <c r="Q24" s="80">
        <v>9006</v>
      </c>
      <c r="R24" s="80">
        <v>8883</v>
      </c>
      <c r="S24" s="80">
        <v>6999</v>
      </c>
      <c r="T24" s="80">
        <v>7434</v>
      </c>
      <c r="U24" s="200">
        <v>7909</v>
      </c>
      <c r="V24" s="200">
        <v>8521</v>
      </c>
      <c r="W24" s="200">
        <v>8016</v>
      </c>
      <c r="X24" s="81">
        <v>8865</v>
      </c>
      <c r="Y24" s="200">
        <v>7938</v>
      </c>
      <c r="Z24" s="200">
        <v>9398</v>
      </c>
      <c r="AA24" s="200">
        <v>9751</v>
      </c>
      <c r="AB24" s="200">
        <v>8755</v>
      </c>
      <c r="AC24" s="200">
        <v>8568</v>
      </c>
      <c r="AD24" s="200">
        <v>8394</v>
      </c>
      <c r="AE24" s="200">
        <v>7802</v>
      </c>
      <c r="AF24" s="200">
        <v>8051</v>
      </c>
      <c r="AG24" s="200">
        <v>8897</v>
      </c>
      <c r="AH24" s="200">
        <v>9525</v>
      </c>
      <c r="AI24" s="200">
        <v>9257</v>
      </c>
      <c r="AJ24" s="81">
        <v>9173</v>
      </c>
      <c r="AK24" s="293">
        <v>10401</v>
      </c>
      <c r="AL24" s="293">
        <v>10563</v>
      </c>
      <c r="AM24" s="293">
        <v>10606</v>
      </c>
      <c r="AN24" s="293">
        <v>9120</v>
      </c>
      <c r="AO24" s="293">
        <v>8984</v>
      </c>
      <c r="AP24" s="293">
        <v>8857</v>
      </c>
      <c r="AQ24" s="63">
        <v>8362</v>
      </c>
      <c r="AR24" s="293">
        <v>7659</v>
      </c>
      <c r="AS24" s="293">
        <v>9170</v>
      </c>
      <c r="AT24" s="293">
        <v>8136</v>
      </c>
      <c r="AU24" s="293">
        <v>8888</v>
      </c>
      <c r="AV24" s="310">
        <v>9896</v>
      </c>
      <c r="AW24" s="293">
        <v>9698</v>
      </c>
      <c r="AX24" s="293">
        <v>10623</v>
      </c>
      <c r="AY24" s="293"/>
      <c r="AZ24" s="293"/>
      <c r="BA24" s="293"/>
      <c r="BB24" s="293"/>
      <c r="BC24" s="63"/>
      <c r="BD24" s="293"/>
      <c r="BE24" s="293"/>
      <c r="BF24" s="293"/>
      <c r="BG24" s="293"/>
      <c r="BH24" s="310"/>
      <c r="BI24" s="82">
        <f t="shared" ref="BI24:BR28" si="48">O24-C24</f>
        <v>232</v>
      </c>
      <c r="BJ24" s="83">
        <f t="shared" si="48"/>
        <v>-1451</v>
      </c>
      <c r="BK24" s="83">
        <f t="shared" si="48"/>
        <v>-1656</v>
      </c>
      <c r="BL24" s="83">
        <f t="shared" si="48"/>
        <v>-237</v>
      </c>
      <c r="BM24" s="83">
        <f t="shared" si="48"/>
        <v>-2738</v>
      </c>
      <c r="BN24" s="83">
        <f t="shared" si="48"/>
        <v>-688</v>
      </c>
      <c r="BO24" s="83">
        <f t="shared" si="48"/>
        <v>-808</v>
      </c>
      <c r="BP24" s="83">
        <f t="shared" si="48"/>
        <v>-545</v>
      </c>
      <c r="BQ24" s="83">
        <f t="shared" si="48"/>
        <v>-1566</v>
      </c>
      <c r="BR24" s="406">
        <f t="shared" si="48"/>
        <v>-982</v>
      </c>
      <c r="BS24" s="429">
        <f t="shared" ref="BS24:CB28" si="49">Y24-M24</f>
        <v>-1126</v>
      </c>
      <c r="BT24" s="83">
        <f t="shared" si="49"/>
        <v>-1548</v>
      </c>
      <c r="BU24" s="83">
        <f t="shared" si="49"/>
        <v>-1629</v>
      </c>
      <c r="BV24" s="83">
        <f t="shared" si="49"/>
        <v>-1040</v>
      </c>
      <c r="BW24" s="83">
        <f t="shared" si="49"/>
        <v>-438</v>
      </c>
      <c r="BX24" s="243">
        <f t="shared" si="49"/>
        <v>-489</v>
      </c>
      <c r="BY24" s="243">
        <f t="shared" si="49"/>
        <v>803</v>
      </c>
      <c r="BZ24" s="243">
        <f t="shared" si="49"/>
        <v>617</v>
      </c>
      <c r="CA24" s="243">
        <f t="shared" si="49"/>
        <v>988</v>
      </c>
      <c r="CB24" s="243">
        <f t="shared" si="49"/>
        <v>1004</v>
      </c>
      <c r="CC24" s="243">
        <f t="shared" ref="CC24:CL28" si="50">AI24-W24</f>
        <v>1241</v>
      </c>
      <c r="CD24" s="406">
        <f t="shared" si="50"/>
        <v>308</v>
      </c>
      <c r="CE24" s="368">
        <f t="shared" si="50"/>
        <v>2463</v>
      </c>
      <c r="CF24" s="243">
        <f t="shared" si="50"/>
        <v>1165</v>
      </c>
      <c r="CG24" s="243">
        <f t="shared" si="50"/>
        <v>855</v>
      </c>
      <c r="CH24" s="243">
        <f t="shared" si="50"/>
        <v>365</v>
      </c>
      <c r="CI24" s="243">
        <f t="shared" si="50"/>
        <v>416</v>
      </c>
      <c r="CJ24" s="243">
        <f t="shared" si="50"/>
        <v>463</v>
      </c>
      <c r="CK24" s="243">
        <f t="shared" si="50"/>
        <v>560</v>
      </c>
      <c r="CL24" s="243">
        <f t="shared" si="50"/>
        <v>-392</v>
      </c>
      <c r="CM24" s="243">
        <f t="shared" ref="CM24:CR28" si="51">AS24-AG24</f>
        <v>273</v>
      </c>
      <c r="CN24" s="243">
        <f t="shared" si="51"/>
        <v>-1389</v>
      </c>
      <c r="CO24" s="243">
        <f t="shared" si="51"/>
        <v>-369</v>
      </c>
      <c r="CP24" s="406">
        <f t="shared" si="51"/>
        <v>723</v>
      </c>
      <c r="CQ24" s="406">
        <f t="shared" si="51"/>
        <v>-703</v>
      </c>
      <c r="CR24" s="406">
        <f t="shared" si="51"/>
        <v>60</v>
      </c>
      <c r="CS24" s="348"/>
      <c r="CT24" s="63">
        <f>IF(ISERROR(GETPIVOTDATA("VALUE",'CRS WK pvt'!$I$2,"DT_FILE",CT$8,"CD_CO",CT$6,"TRIM_CAT",TRIM(B24),"TRIM_LINE",A23))=TRUE,0,GETPIVOTDATA("VALUE",'CRS WK pvt'!$I$2,"DT_FILE",CT$8,"CD_CO",CT$6,"TRIM_CAT",TRIM(B24),"TRIM_LINE",A23))</f>
        <v>10623</v>
      </c>
    </row>
    <row r="25" spans="1:98" s="58" customFormat="1" x14ac:dyDescent="0.3">
      <c r="A25" s="144"/>
      <c r="B25" s="59" t="s">
        <v>38</v>
      </c>
      <c r="C25" s="79">
        <v>1009</v>
      </c>
      <c r="D25" s="80">
        <v>1013</v>
      </c>
      <c r="E25" s="80">
        <v>1472</v>
      </c>
      <c r="F25" s="80">
        <v>1224</v>
      </c>
      <c r="G25" s="80">
        <v>957</v>
      </c>
      <c r="H25" s="80">
        <v>758</v>
      </c>
      <c r="I25" s="80">
        <v>771</v>
      </c>
      <c r="J25" s="80">
        <v>806</v>
      </c>
      <c r="K25" s="80">
        <v>990</v>
      </c>
      <c r="L25" s="81">
        <v>894</v>
      </c>
      <c r="M25" s="80">
        <v>890</v>
      </c>
      <c r="N25" s="80">
        <v>946</v>
      </c>
      <c r="O25" s="80">
        <v>970</v>
      </c>
      <c r="P25" s="80">
        <v>811</v>
      </c>
      <c r="Q25" s="80">
        <v>1104</v>
      </c>
      <c r="R25" s="80">
        <v>1134</v>
      </c>
      <c r="S25" s="80">
        <v>759</v>
      </c>
      <c r="T25" s="80">
        <v>655</v>
      </c>
      <c r="U25" s="200">
        <v>722</v>
      </c>
      <c r="V25" s="200">
        <v>762</v>
      </c>
      <c r="W25" s="200">
        <v>843</v>
      </c>
      <c r="X25" s="81">
        <v>868</v>
      </c>
      <c r="Y25" s="200">
        <v>820</v>
      </c>
      <c r="Z25" s="200">
        <v>896</v>
      </c>
      <c r="AA25" s="200">
        <v>1081</v>
      </c>
      <c r="AB25" s="200">
        <v>1239</v>
      </c>
      <c r="AC25" s="200">
        <v>1178</v>
      </c>
      <c r="AD25" s="200">
        <v>1258</v>
      </c>
      <c r="AE25" s="200">
        <v>941</v>
      </c>
      <c r="AF25" s="200">
        <v>878</v>
      </c>
      <c r="AG25" s="200">
        <v>900</v>
      </c>
      <c r="AH25" s="200">
        <v>1017</v>
      </c>
      <c r="AI25" s="200">
        <v>824</v>
      </c>
      <c r="AJ25" s="81">
        <v>899</v>
      </c>
      <c r="AK25" s="293">
        <v>1168</v>
      </c>
      <c r="AL25" s="293">
        <v>1180</v>
      </c>
      <c r="AM25" s="293">
        <v>1239</v>
      </c>
      <c r="AN25" s="293">
        <v>1038</v>
      </c>
      <c r="AO25" s="293">
        <v>991</v>
      </c>
      <c r="AP25" s="293">
        <v>946</v>
      </c>
      <c r="AQ25" s="63">
        <v>891</v>
      </c>
      <c r="AR25" s="293">
        <v>828</v>
      </c>
      <c r="AS25" s="293">
        <v>930</v>
      </c>
      <c r="AT25" s="293">
        <v>836</v>
      </c>
      <c r="AU25" s="293">
        <v>1119</v>
      </c>
      <c r="AV25" s="310">
        <v>1262</v>
      </c>
      <c r="AW25" s="293">
        <v>1388</v>
      </c>
      <c r="AX25" s="293">
        <v>1303</v>
      </c>
      <c r="AY25" s="293"/>
      <c r="AZ25" s="293"/>
      <c r="BA25" s="293"/>
      <c r="BB25" s="293"/>
      <c r="BC25" s="63"/>
      <c r="BD25" s="293"/>
      <c r="BE25" s="293"/>
      <c r="BF25" s="293"/>
      <c r="BG25" s="293"/>
      <c r="BH25" s="310"/>
      <c r="BI25" s="82">
        <f t="shared" si="48"/>
        <v>-39</v>
      </c>
      <c r="BJ25" s="83">
        <f t="shared" si="48"/>
        <v>-202</v>
      </c>
      <c r="BK25" s="83">
        <f t="shared" si="48"/>
        <v>-368</v>
      </c>
      <c r="BL25" s="83">
        <f t="shared" si="48"/>
        <v>-90</v>
      </c>
      <c r="BM25" s="83">
        <f t="shared" si="48"/>
        <v>-198</v>
      </c>
      <c r="BN25" s="83">
        <f t="shared" si="48"/>
        <v>-103</v>
      </c>
      <c r="BO25" s="83">
        <f t="shared" si="48"/>
        <v>-49</v>
      </c>
      <c r="BP25" s="83">
        <f t="shared" si="48"/>
        <v>-44</v>
      </c>
      <c r="BQ25" s="83">
        <f t="shared" si="48"/>
        <v>-147</v>
      </c>
      <c r="BR25" s="406">
        <f t="shared" si="48"/>
        <v>-26</v>
      </c>
      <c r="BS25" s="429">
        <f t="shared" si="49"/>
        <v>-70</v>
      </c>
      <c r="BT25" s="83">
        <f t="shared" si="49"/>
        <v>-50</v>
      </c>
      <c r="BU25" s="83">
        <f t="shared" si="49"/>
        <v>111</v>
      </c>
      <c r="BV25" s="83">
        <f t="shared" si="49"/>
        <v>428</v>
      </c>
      <c r="BW25" s="83">
        <f t="shared" si="49"/>
        <v>74</v>
      </c>
      <c r="BX25" s="243">
        <f t="shared" si="49"/>
        <v>124</v>
      </c>
      <c r="BY25" s="243">
        <f t="shared" si="49"/>
        <v>182</v>
      </c>
      <c r="BZ25" s="243">
        <f t="shared" si="49"/>
        <v>223</v>
      </c>
      <c r="CA25" s="243">
        <f t="shared" si="49"/>
        <v>178</v>
      </c>
      <c r="CB25" s="243">
        <f t="shared" si="49"/>
        <v>255</v>
      </c>
      <c r="CC25" s="243">
        <f t="shared" si="50"/>
        <v>-19</v>
      </c>
      <c r="CD25" s="406">
        <f t="shared" si="50"/>
        <v>31</v>
      </c>
      <c r="CE25" s="368">
        <f t="shared" si="50"/>
        <v>348</v>
      </c>
      <c r="CF25" s="243">
        <f t="shared" si="50"/>
        <v>284</v>
      </c>
      <c r="CG25" s="243">
        <f t="shared" si="50"/>
        <v>158</v>
      </c>
      <c r="CH25" s="243">
        <f t="shared" si="50"/>
        <v>-201</v>
      </c>
      <c r="CI25" s="243">
        <f t="shared" si="50"/>
        <v>-187</v>
      </c>
      <c r="CJ25" s="243">
        <f t="shared" si="50"/>
        <v>-312</v>
      </c>
      <c r="CK25" s="243">
        <f t="shared" si="50"/>
        <v>-50</v>
      </c>
      <c r="CL25" s="243">
        <f t="shared" si="50"/>
        <v>-50</v>
      </c>
      <c r="CM25" s="243">
        <f t="shared" si="51"/>
        <v>30</v>
      </c>
      <c r="CN25" s="243">
        <f t="shared" si="51"/>
        <v>-181</v>
      </c>
      <c r="CO25" s="243">
        <f t="shared" si="51"/>
        <v>295</v>
      </c>
      <c r="CP25" s="406">
        <f t="shared" si="51"/>
        <v>363</v>
      </c>
      <c r="CQ25" s="406">
        <f t="shared" si="51"/>
        <v>220</v>
      </c>
      <c r="CR25" s="406">
        <f t="shared" si="51"/>
        <v>123</v>
      </c>
      <c r="CS25" s="348"/>
      <c r="CT25" s="63">
        <f>IF(ISERROR(GETPIVOTDATA("VALUE",'CRS WK pvt'!$I$2,"DT_FILE",CT$8,"CD_CO",CT$6,"TRIM_CAT",TRIM(B25),"TRIM_LINE",A23))=TRUE,0,GETPIVOTDATA("VALUE",'CRS WK pvt'!$I$2,"DT_FILE",CT$8,"CD_CO",CT$6,"TRIM_CAT",TRIM(B25),"TRIM_LINE",A23))</f>
        <v>1303</v>
      </c>
    </row>
    <row r="26" spans="1:98" s="58" customFormat="1" x14ac:dyDescent="0.3">
      <c r="A26" s="144"/>
      <c r="B26" s="59" t="s">
        <v>39</v>
      </c>
      <c r="C26" s="79">
        <v>1748</v>
      </c>
      <c r="D26" s="80">
        <v>1804</v>
      </c>
      <c r="E26" s="80">
        <v>1374</v>
      </c>
      <c r="F26" s="80">
        <v>1136</v>
      </c>
      <c r="G26" s="80">
        <v>1377</v>
      </c>
      <c r="H26" s="80">
        <v>954</v>
      </c>
      <c r="I26" s="80">
        <v>990</v>
      </c>
      <c r="J26" s="80">
        <v>1143</v>
      </c>
      <c r="K26" s="80">
        <v>1378</v>
      </c>
      <c r="L26" s="81">
        <v>1739</v>
      </c>
      <c r="M26" s="80">
        <v>1531</v>
      </c>
      <c r="N26" s="80">
        <v>1781</v>
      </c>
      <c r="O26" s="80">
        <v>1623</v>
      </c>
      <c r="P26" s="80">
        <v>2073</v>
      </c>
      <c r="Q26" s="80">
        <v>1522</v>
      </c>
      <c r="R26" s="80">
        <v>1343</v>
      </c>
      <c r="S26" s="80">
        <v>1069</v>
      </c>
      <c r="T26" s="80">
        <v>1100</v>
      </c>
      <c r="U26" s="200">
        <v>979</v>
      </c>
      <c r="V26" s="200">
        <v>1240</v>
      </c>
      <c r="W26" s="200">
        <v>1377</v>
      </c>
      <c r="X26" s="81">
        <v>1535</v>
      </c>
      <c r="Y26" s="200">
        <v>1819</v>
      </c>
      <c r="Z26" s="200">
        <v>1710</v>
      </c>
      <c r="AA26" s="200">
        <v>1434</v>
      </c>
      <c r="AB26" s="200">
        <v>1268</v>
      </c>
      <c r="AC26" s="200">
        <v>1127</v>
      </c>
      <c r="AD26" s="200">
        <v>1260</v>
      </c>
      <c r="AE26" s="200">
        <v>1191</v>
      </c>
      <c r="AF26" s="200">
        <v>1015</v>
      </c>
      <c r="AG26" s="200">
        <v>1116</v>
      </c>
      <c r="AH26" s="200">
        <v>1927</v>
      </c>
      <c r="AI26" s="200">
        <v>1933</v>
      </c>
      <c r="AJ26" s="81">
        <v>2011</v>
      </c>
      <c r="AK26" s="293">
        <v>2642</v>
      </c>
      <c r="AL26" s="293">
        <v>2321</v>
      </c>
      <c r="AM26" s="293">
        <v>2053</v>
      </c>
      <c r="AN26" s="293">
        <v>1705</v>
      </c>
      <c r="AO26" s="293">
        <v>1464</v>
      </c>
      <c r="AP26" s="293">
        <v>1611</v>
      </c>
      <c r="AQ26" s="63">
        <v>1326</v>
      </c>
      <c r="AR26" s="293">
        <v>1240</v>
      </c>
      <c r="AS26" s="293">
        <v>1346</v>
      </c>
      <c r="AT26" s="293">
        <v>1292</v>
      </c>
      <c r="AU26" s="293">
        <v>1360</v>
      </c>
      <c r="AV26" s="310">
        <v>1696</v>
      </c>
      <c r="AW26" s="293">
        <v>1580</v>
      </c>
      <c r="AX26" s="293">
        <v>1532</v>
      </c>
      <c r="AY26" s="293"/>
      <c r="AZ26" s="293"/>
      <c r="BA26" s="293"/>
      <c r="BB26" s="293"/>
      <c r="BC26" s="63"/>
      <c r="BD26" s="293"/>
      <c r="BE26" s="293"/>
      <c r="BF26" s="293"/>
      <c r="BG26" s="293"/>
      <c r="BH26" s="310"/>
      <c r="BI26" s="82">
        <f t="shared" si="48"/>
        <v>-125</v>
      </c>
      <c r="BJ26" s="83">
        <f t="shared" si="48"/>
        <v>269</v>
      </c>
      <c r="BK26" s="83">
        <f t="shared" si="48"/>
        <v>148</v>
      </c>
      <c r="BL26" s="83">
        <f t="shared" si="48"/>
        <v>207</v>
      </c>
      <c r="BM26" s="83">
        <f t="shared" si="48"/>
        <v>-308</v>
      </c>
      <c r="BN26" s="83">
        <f t="shared" si="48"/>
        <v>146</v>
      </c>
      <c r="BO26" s="83">
        <f t="shared" si="48"/>
        <v>-11</v>
      </c>
      <c r="BP26" s="83">
        <f t="shared" si="48"/>
        <v>97</v>
      </c>
      <c r="BQ26" s="83">
        <f t="shared" si="48"/>
        <v>-1</v>
      </c>
      <c r="BR26" s="406">
        <f t="shared" si="48"/>
        <v>-204</v>
      </c>
      <c r="BS26" s="429">
        <f t="shared" si="49"/>
        <v>288</v>
      </c>
      <c r="BT26" s="83">
        <f t="shared" si="49"/>
        <v>-71</v>
      </c>
      <c r="BU26" s="83">
        <f t="shared" si="49"/>
        <v>-189</v>
      </c>
      <c r="BV26" s="83">
        <f t="shared" si="49"/>
        <v>-805</v>
      </c>
      <c r="BW26" s="83">
        <f t="shared" si="49"/>
        <v>-395</v>
      </c>
      <c r="BX26" s="243">
        <f t="shared" si="49"/>
        <v>-83</v>
      </c>
      <c r="BY26" s="243">
        <f t="shared" si="49"/>
        <v>122</v>
      </c>
      <c r="BZ26" s="243">
        <f t="shared" si="49"/>
        <v>-85</v>
      </c>
      <c r="CA26" s="243">
        <f t="shared" si="49"/>
        <v>137</v>
      </c>
      <c r="CB26" s="243">
        <f t="shared" si="49"/>
        <v>687</v>
      </c>
      <c r="CC26" s="243">
        <f t="shared" si="50"/>
        <v>556</v>
      </c>
      <c r="CD26" s="406">
        <f t="shared" si="50"/>
        <v>476</v>
      </c>
      <c r="CE26" s="368">
        <f t="shared" si="50"/>
        <v>823</v>
      </c>
      <c r="CF26" s="243">
        <f t="shared" si="50"/>
        <v>611</v>
      </c>
      <c r="CG26" s="243">
        <f t="shared" si="50"/>
        <v>619</v>
      </c>
      <c r="CH26" s="243">
        <f t="shared" si="50"/>
        <v>437</v>
      </c>
      <c r="CI26" s="243">
        <f t="shared" si="50"/>
        <v>337</v>
      </c>
      <c r="CJ26" s="243">
        <f t="shared" si="50"/>
        <v>351</v>
      </c>
      <c r="CK26" s="243">
        <f t="shared" si="50"/>
        <v>135</v>
      </c>
      <c r="CL26" s="243">
        <f t="shared" si="50"/>
        <v>225</v>
      </c>
      <c r="CM26" s="243">
        <f t="shared" si="51"/>
        <v>230</v>
      </c>
      <c r="CN26" s="243">
        <f t="shared" si="51"/>
        <v>-635</v>
      </c>
      <c r="CO26" s="243">
        <f t="shared" si="51"/>
        <v>-573</v>
      </c>
      <c r="CP26" s="406">
        <f t="shared" si="51"/>
        <v>-315</v>
      </c>
      <c r="CQ26" s="406">
        <f t="shared" si="51"/>
        <v>-1062</v>
      </c>
      <c r="CR26" s="406">
        <f t="shared" si="51"/>
        <v>-789</v>
      </c>
      <c r="CS26" s="348"/>
      <c r="CT26" s="63">
        <f>IF(ISERROR(GETPIVOTDATA("VALUE",'CRS WK pvt'!$I$2,"DT_FILE",CT$8,"CD_CO",CT$6,"TRIM_CAT",TRIM(B26),"TRIM_LINE",A23))=TRUE,0,GETPIVOTDATA("VALUE",'CRS WK pvt'!$I$2,"DT_FILE",CT$8,"CD_CO",CT$6,"TRIM_CAT",TRIM(B26),"TRIM_LINE",A23))</f>
        <v>1532</v>
      </c>
    </row>
    <row r="27" spans="1:98" s="58" customFormat="1" x14ac:dyDescent="0.3">
      <c r="A27" s="144"/>
      <c r="B27" s="59" t="s">
        <v>40</v>
      </c>
      <c r="C27" s="79">
        <v>73</v>
      </c>
      <c r="D27" s="80">
        <v>87</v>
      </c>
      <c r="E27" s="80">
        <v>45</v>
      </c>
      <c r="F27" s="80">
        <v>39</v>
      </c>
      <c r="G27" s="80">
        <v>65</v>
      </c>
      <c r="H27" s="80">
        <v>29</v>
      </c>
      <c r="I27" s="80">
        <v>36</v>
      </c>
      <c r="J27" s="80">
        <v>44</v>
      </c>
      <c r="K27" s="80">
        <v>69</v>
      </c>
      <c r="L27" s="81">
        <v>102</v>
      </c>
      <c r="M27" s="80">
        <v>71</v>
      </c>
      <c r="N27" s="80">
        <v>88</v>
      </c>
      <c r="O27" s="80">
        <v>86</v>
      </c>
      <c r="P27" s="80">
        <v>103</v>
      </c>
      <c r="Q27" s="80">
        <v>82</v>
      </c>
      <c r="R27" s="80">
        <v>69</v>
      </c>
      <c r="S27" s="80">
        <v>54</v>
      </c>
      <c r="T27" s="80">
        <v>54</v>
      </c>
      <c r="U27" s="200">
        <v>42</v>
      </c>
      <c r="V27" s="200">
        <v>40</v>
      </c>
      <c r="W27" s="200">
        <v>74</v>
      </c>
      <c r="X27" s="81">
        <v>73</v>
      </c>
      <c r="Y27" s="200">
        <v>90</v>
      </c>
      <c r="Z27" s="200">
        <v>80</v>
      </c>
      <c r="AA27" s="200">
        <v>69</v>
      </c>
      <c r="AB27" s="200">
        <v>56</v>
      </c>
      <c r="AC27" s="200">
        <v>40</v>
      </c>
      <c r="AD27" s="200">
        <v>43</v>
      </c>
      <c r="AE27" s="200">
        <v>45</v>
      </c>
      <c r="AF27" s="200">
        <v>30</v>
      </c>
      <c r="AG27" s="200">
        <v>59</v>
      </c>
      <c r="AH27" s="200">
        <v>90</v>
      </c>
      <c r="AI27" s="200">
        <v>104</v>
      </c>
      <c r="AJ27" s="81">
        <v>125</v>
      </c>
      <c r="AK27" s="293">
        <v>126</v>
      </c>
      <c r="AL27" s="293">
        <v>115</v>
      </c>
      <c r="AM27" s="293">
        <v>100</v>
      </c>
      <c r="AN27" s="293">
        <v>89</v>
      </c>
      <c r="AO27" s="293">
        <v>72</v>
      </c>
      <c r="AP27" s="293">
        <v>89</v>
      </c>
      <c r="AQ27" s="63">
        <v>61</v>
      </c>
      <c r="AR27" s="293">
        <v>61</v>
      </c>
      <c r="AS27" s="293">
        <v>63</v>
      </c>
      <c r="AT27" s="293">
        <v>64</v>
      </c>
      <c r="AU27" s="293">
        <v>70</v>
      </c>
      <c r="AV27" s="310">
        <v>84</v>
      </c>
      <c r="AW27" s="293">
        <v>96</v>
      </c>
      <c r="AX27" s="293">
        <v>64</v>
      </c>
      <c r="AY27" s="293"/>
      <c r="AZ27" s="293"/>
      <c r="BA27" s="293"/>
      <c r="BB27" s="293"/>
      <c r="BC27" s="63"/>
      <c r="BD27" s="293"/>
      <c r="BE27" s="293"/>
      <c r="BF27" s="293"/>
      <c r="BG27" s="293"/>
      <c r="BH27" s="310"/>
      <c r="BI27" s="82">
        <f t="shared" si="48"/>
        <v>13</v>
      </c>
      <c r="BJ27" s="83">
        <f t="shared" si="48"/>
        <v>16</v>
      </c>
      <c r="BK27" s="83">
        <f t="shared" si="48"/>
        <v>37</v>
      </c>
      <c r="BL27" s="83">
        <f t="shared" si="48"/>
        <v>30</v>
      </c>
      <c r="BM27" s="83">
        <f t="shared" si="48"/>
        <v>-11</v>
      </c>
      <c r="BN27" s="83">
        <f t="shared" si="48"/>
        <v>25</v>
      </c>
      <c r="BO27" s="83">
        <f t="shared" si="48"/>
        <v>6</v>
      </c>
      <c r="BP27" s="83">
        <f t="shared" si="48"/>
        <v>-4</v>
      </c>
      <c r="BQ27" s="83">
        <f t="shared" si="48"/>
        <v>5</v>
      </c>
      <c r="BR27" s="406">
        <f t="shared" si="48"/>
        <v>-29</v>
      </c>
      <c r="BS27" s="429">
        <f t="shared" si="49"/>
        <v>19</v>
      </c>
      <c r="BT27" s="83">
        <f t="shared" si="49"/>
        <v>-8</v>
      </c>
      <c r="BU27" s="83">
        <f t="shared" si="49"/>
        <v>-17</v>
      </c>
      <c r="BV27" s="83">
        <f t="shared" si="49"/>
        <v>-47</v>
      </c>
      <c r="BW27" s="83">
        <f t="shared" si="49"/>
        <v>-42</v>
      </c>
      <c r="BX27" s="243">
        <f t="shared" si="49"/>
        <v>-26</v>
      </c>
      <c r="BY27" s="243">
        <f t="shared" si="49"/>
        <v>-9</v>
      </c>
      <c r="BZ27" s="243">
        <f t="shared" si="49"/>
        <v>-24</v>
      </c>
      <c r="CA27" s="243">
        <f t="shared" si="49"/>
        <v>17</v>
      </c>
      <c r="CB27" s="243">
        <f t="shared" si="49"/>
        <v>50</v>
      </c>
      <c r="CC27" s="243">
        <f t="shared" si="50"/>
        <v>30</v>
      </c>
      <c r="CD27" s="406">
        <f t="shared" si="50"/>
        <v>52</v>
      </c>
      <c r="CE27" s="368">
        <f t="shared" si="50"/>
        <v>36</v>
      </c>
      <c r="CF27" s="243">
        <f t="shared" si="50"/>
        <v>35</v>
      </c>
      <c r="CG27" s="243">
        <f t="shared" si="50"/>
        <v>31</v>
      </c>
      <c r="CH27" s="243">
        <f t="shared" si="50"/>
        <v>33</v>
      </c>
      <c r="CI27" s="243">
        <f t="shared" si="50"/>
        <v>32</v>
      </c>
      <c r="CJ27" s="243">
        <f t="shared" si="50"/>
        <v>46</v>
      </c>
      <c r="CK27" s="243">
        <f t="shared" si="50"/>
        <v>16</v>
      </c>
      <c r="CL27" s="243">
        <f t="shared" si="50"/>
        <v>31</v>
      </c>
      <c r="CM27" s="243">
        <f t="shared" si="51"/>
        <v>4</v>
      </c>
      <c r="CN27" s="243">
        <f t="shared" si="51"/>
        <v>-26</v>
      </c>
      <c r="CO27" s="243">
        <f t="shared" si="51"/>
        <v>-34</v>
      </c>
      <c r="CP27" s="406">
        <f t="shared" si="51"/>
        <v>-41</v>
      </c>
      <c r="CQ27" s="406">
        <f t="shared" si="51"/>
        <v>-30</v>
      </c>
      <c r="CR27" s="406">
        <f t="shared" si="51"/>
        <v>-51</v>
      </c>
      <c r="CS27" s="348"/>
      <c r="CT27" s="63">
        <f>IF(ISERROR(GETPIVOTDATA("VALUE",'CRS WK pvt'!$I$2,"DT_FILE",CT$8,"CD_CO",CT$6,"TRIM_CAT",TRIM(B27),"TRIM_LINE",A23))=TRUE,0,GETPIVOTDATA("VALUE",'CRS WK pvt'!$I$2,"DT_FILE",CT$8,"CD_CO",CT$6,"TRIM_CAT",TRIM(B27),"TRIM_LINE",A23))</f>
        <v>64</v>
      </c>
    </row>
    <row r="28" spans="1:98" s="58" customFormat="1" x14ac:dyDescent="0.3">
      <c r="A28" s="144"/>
      <c r="B28" s="59" t="s">
        <v>41</v>
      </c>
      <c r="C28" s="79">
        <v>14</v>
      </c>
      <c r="D28" s="80">
        <v>17</v>
      </c>
      <c r="E28" s="80">
        <v>22</v>
      </c>
      <c r="F28" s="80">
        <v>6</v>
      </c>
      <c r="G28" s="80">
        <v>11</v>
      </c>
      <c r="H28" s="80">
        <v>3</v>
      </c>
      <c r="I28" s="80">
        <v>9</v>
      </c>
      <c r="J28" s="80">
        <v>8</v>
      </c>
      <c r="K28" s="80">
        <v>12</v>
      </c>
      <c r="L28" s="81">
        <v>16</v>
      </c>
      <c r="M28" s="80">
        <v>7</v>
      </c>
      <c r="N28" s="80">
        <v>13</v>
      </c>
      <c r="O28" s="80">
        <v>13</v>
      </c>
      <c r="P28" s="80">
        <v>15</v>
      </c>
      <c r="Q28" s="80">
        <v>9</v>
      </c>
      <c r="R28" s="80">
        <v>8</v>
      </c>
      <c r="S28" s="80">
        <v>27</v>
      </c>
      <c r="T28" s="80">
        <v>6</v>
      </c>
      <c r="U28" s="200">
        <v>11</v>
      </c>
      <c r="V28" s="200">
        <v>12</v>
      </c>
      <c r="W28" s="200">
        <v>13</v>
      </c>
      <c r="X28" s="81">
        <v>10</v>
      </c>
      <c r="Y28" s="200">
        <v>14</v>
      </c>
      <c r="Z28" s="200">
        <v>11</v>
      </c>
      <c r="AA28" s="200">
        <v>9</v>
      </c>
      <c r="AB28" s="200">
        <v>6</v>
      </c>
      <c r="AC28" s="200">
        <v>9</v>
      </c>
      <c r="AD28" s="200">
        <v>9</v>
      </c>
      <c r="AE28" s="200">
        <v>5</v>
      </c>
      <c r="AF28" s="200">
        <v>5</v>
      </c>
      <c r="AG28" s="200">
        <v>6</v>
      </c>
      <c r="AH28" s="200">
        <v>15</v>
      </c>
      <c r="AI28" s="200">
        <v>15</v>
      </c>
      <c r="AJ28" s="81">
        <v>20</v>
      </c>
      <c r="AK28" s="293">
        <v>21</v>
      </c>
      <c r="AL28" s="293">
        <v>12</v>
      </c>
      <c r="AM28" s="293">
        <v>18</v>
      </c>
      <c r="AN28" s="293">
        <v>11</v>
      </c>
      <c r="AO28" s="293">
        <v>14</v>
      </c>
      <c r="AP28" s="293">
        <v>15</v>
      </c>
      <c r="AQ28" s="63">
        <v>13</v>
      </c>
      <c r="AR28" s="293">
        <v>11</v>
      </c>
      <c r="AS28" s="293">
        <v>12</v>
      </c>
      <c r="AT28" s="293">
        <v>14</v>
      </c>
      <c r="AU28" s="293">
        <v>13</v>
      </c>
      <c r="AV28" s="310">
        <v>21</v>
      </c>
      <c r="AW28" s="293">
        <v>22</v>
      </c>
      <c r="AX28" s="293">
        <v>18</v>
      </c>
      <c r="AY28" s="293"/>
      <c r="AZ28" s="293"/>
      <c r="BA28" s="293"/>
      <c r="BB28" s="293"/>
      <c r="BC28" s="63"/>
      <c r="BD28" s="293"/>
      <c r="BE28" s="293"/>
      <c r="BF28" s="293"/>
      <c r="BG28" s="293"/>
      <c r="BH28" s="310"/>
      <c r="BI28" s="82">
        <f t="shared" si="48"/>
        <v>-1</v>
      </c>
      <c r="BJ28" s="83">
        <f t="shared" si="48"/>
        <v>-2</v>
      </c>
      <c r="BK28" s="83">
        <f t="shared" si="48"/>
        <v>-13</v>
      </c>
      <c r="BL28" s="83">
        <f t="shared" si="48"/>
        <v>2</v>
      </c>
      <c r="BM28" s="83">
        <f t="shared" si="48"/>
        <v>16</v>
      </c>
      <c r="BN28" s="83">
        <f t="shared" si="48"/>
        <v>3</v>
      </c>
      <c r="BO28" s="83">
        <f t="shared" si="48"/>
        <v>2</v>
      </c>
      <c r="BP28" s="83">
        <f t="shared" si="48"/>
        <v>4</v>
      </c>
      <c r="BQ28" s="83">
        <f t="shared" si="48"/>
        <v>1</v>
      </c>
      <c r="BR28" s="406">
        <f t="shared" si="48"/>
        <v>-6</v>
      </c>
      <c r="BS28" s="429">
        <f t="shared" si="49"/>
        <v>7</v>
      </c>
      <c r="BT28" s="83">
        <f t="shared" si="49"/>
        <v>-2</v>
      </c>
      <c r="BU28" s="83">
        <f t="shared" si="49"/>
        <v>-4</v>
      </c>
      <c r="BV28" s="83">
        <f t="shared" si="49"/>
        <v>-9</v>
      </c>
      <c r="BW28" s="83">
        <f t="shared" si="49"/>
        <v>0</v>
      </c>
      <c r="BX28" s="243">
        <f t="shared" si="49"/>
        <v>1</v>
      </c>
      <c r="BY28" s="243">
        <f t="shared" si="49"/>
        <v>-22</v>
      </c>
      <c r="BZ28" s="243">
        <f t="shared" si="49"/>
        <v>-1</v>
      </c>
      <c r="CA28" s="243">
        <f t="shared" si="49"/>
        <v>-5</v>
      </c>
      <c r="CB28" s="243">
        <f t="shared" si="49"/>
        <v>3</v>
      </c>
      <c r="CC28" s="243">
        <f t="shared" si="50"/>
        <v>2</v>
      </c>
      <c r="CD28" s="406">
        <f t="shared" si="50"/>
        <v>10</v>
      </c>
      <c r="CE28" s="368">
        <f t="shared" si="50"/>
        <v>7</v>
      </c>
      <c r="CF28" s="243">
        <f t="shared" si="50"/>
        <v>1</v>
      </c>
      <c r="CG28" s="243">
        <f t="shared" si="50"/>
        <v>9</v>
      </c>
      <c r="CH28" s="243">
        <f t="shared" si="50"/>
        <v>5</v>
      </c>
      <c r="CI28" s="243">
        <f t="shared" si="50"/>
        <v>5</v>
      </c>
      <c r="CJ28" s="243">
        <f t="shared" si="50"/>
        <v>6</v>
      </c>
      <c r="CK28" s="243">
        <f t="shared" si="50"/>
        <v>8</v>
      </c>
      <c r="CL28" s="243">
        <f t="shared" si="50"/>
        <v>6</v>
      </c>
      <c r="CM28" s="243">
        <f t="shared" si="51"/>
        <v>6</v>
      </c>
      <c r="CN28" s="243">
        <f t="shared" si="51"/>
        <v>-1</v>
      </c>
      <c r="CO28" s="243">
        <f t="shared" si="51"/>
        <v>-2</v>
      </c>
      <c r="CP28" s="406">
        <f t="shared" si="51"/>
        <v>1</v>
      </c>
      <c r="CQ28" s="406">
        <f t="shared" si="51"/>
        <v>1</v>
      </c>
      <c r="CR28" s="406">
        <f t="shared" si="51"/>
        <v>6</v>
      </c>
      <c r="CS28" s="348"/>
      <c r="CT28" s="63">
        <f>IF(ISERROR(GETPIVOTDATA("VALUE",'CRS WK pvt'!$I$2,"DT_FILE",CT$8,"CD_CO",CT$6,"TRIM_CAT",TRIM(B28),"TRIM_LINE",A23))=TRUE,0,GETPIVOTDATA("VALUE",'CRS WK pvt'!$I$2,"DT_FILE",CT$8,"CD_CO",CT$6,"TRIM_CAT",TRIM(B28),"TRIM_LINE",A23))</f>
        <v>18</v>
      </c>
    </row>
    <row r="29" spans="1:98" s="72" customFormat="1" x14ac:dyDescent="0.3">
      <c r="A29" s="148"/>
      <c r="B29" s="59" t="s">
        <v>42</v>
      </c>
      <c r="C29" s="136">
        <f t="shared" ref="C29:V29" si="52">SUM(C24:C28)</f>
        <v>13992</v>
      </c>
      <c r="D29" s="137">
        <f t="shared" si="52"/>
        <v>14167</v>
      </c>
      <c r="E29" s="137">
        <f t="shared" si="52"/>
        <v>13575</v>
      </c>
      <c r="F29" s="137">
        <f t="shared" si="52"/>
        <v>11525</v>
      </c>
      <c r="G29" s="137">
        <f t="shared" si="52"/>
        <v>12147</v>
      </c>
      <c r="H29" s="137">
        <f t="shared" si="52"/>
        <v>9866</v>
      </c>
      <c r="I29" s="137">
        <f t="shared" si="52"/>
        <v>10523</v>
      </c>
      <c r="J29" s="137">
        <f t="shared" si="52"/>
        <v>11067</v>
      </c>
      <c r="K29" s="137">
        <f t="shared" si="52"/>
        <v>12031</v>
      </c>
      <c r="L29" s="138">
        <f t="shared" si="52"/>
        <v>12598</v>
      </c>
      <c r="M29" s="137">
        <f t="shared" si="52"/>
        <v>11563</v>
      </c>
      <c r="N29" s="137">
        <f t="shared" si="52"/>
        <v>13774</v>
      </c>
      <c r="O29" s="137">
        <f t="shared" si="52"/>
        <v>14072</v>
      </c>
      <c r="P29" s="137">
        <f t="shared" si="52"/>
        <v>12797</v>
      </c>
      <c r="Q29" s="137">
        <f t="shared" si="52"/>
        <v>11723</v>
      </c>
      <c r="R29" s="137">
        <f t="shared" si="52"/>
        <v>11437</v>
      </c>
      <c r="S29" s="137">
        <f t="shared" si="52"/>
        <v>8908</v>
      </c>
      <c r="T29" s="137">
        <f t="shared" si="52"/>
        <v>9249</v>
      </c>
      <c r="U29" s="137">
        <f t="shared" si="52"/>
        <v>9663</v>
      </c>
      <c r="V29" s="137">
        <f t="shared" si="52"/>
        <v>10575</v>
      </c>
      <c r="W29" s="137">
        <f>SUM(W24+W25+W26+W27+W28)</f>
        <v>10323</v>
      </c>
      <c r="X29" s="138">
        <f>SUM(X24+X25+X26+X27+X28)</f>
        <v>11351</v>
      </c>
      <c r="Y29" s="201">
        <v>10681</v>
      </c>
      <c r="Z29" s="201">
        <v>12095</v>
      </c>
      <c r="AA29" s="201">
        <v>12344</v>
      </c>
      <c r="AB29" s="201">
        <v>11324</v>
      </c>
      <c r="AC29" s="201">
        <v>10922</v>
      </c>
      <c r="AD29" s="201">
        <v>10964</v>
      </c>
      <c r="AE29" s="201">
        <v>9984</v>
      </c>
      <c r="AF29" s="201">
        <v>9979</v>
      </c>
      <c r="AG29" s="201">
        <v>10978</v>
      </c>
      <c r="AH29" s="201">
        <v>12574</v>
      </c>
      <c r="AI29" s="201">
        <v>12133</v>
      </c>
      <c r="AJ29" s="138">
        <v>12228</v>
      </c>
      <c r="AK29" s="294">
        <v>14358</v>
      </c>
      <c r="AL29" s="294">
        <v>14191</v>
      </c>
      <c r="AM29" s="294">
        <v>14016</v>
      </c>
      <c r="AN29" s="294">
        <v>11963</v>
      </c>
      <c r="AO29" s="294">
        <v>11525</v>
      </c>
      <c r="AP29" s="294">
        <v>11518</v>
      </c>
      <c r="AQ29" s="84">
        <v>10653</v>
      </c>
      <c r="AR29" s="294">
        <v>9799</v>
      </c>
      <c r="AS29" s="294">
        <v>11521</v>
      </c>
      <c r="AT29" s="294">
        <v>10342</v>
      </c>
      <c r="AU29" s="294">
        <v>11450</v>
      </c>
      <c r="AV29" s="311">
        <v>12959</v>
      </c>
      <c r="AW29" s="294">
        <v>12784</v>
      </c>
      <c r="AX29" s="294">
        <v>13540</v>
      </c>
      <c r="AY29" s="294"/>
      <c r="AZ29" s="294"/>
      <c r="BA29" s="294"/>
      <c r="BB29" s="294"/>
      <c r="BC29" s="84"/>
      <c r="BD29" s="294"/>
      <c r="BE29" s="294"/>
      <c r="BF29" s="294"/>
      <c r="BG29" s="294"/>
      <c r="BH29" s="311"/>
      <c r="BI29" s="84">
        <f t="shared" ref="BI29:BM29" si="53">SUM(BI24:BI28)</f>
        <v>80</v>
      </c>
      <c r="BJ29" s="139">
        <f t="shared" si="53"/>
        <v>-1370</v>
      </c>
      <c r="BK29" s="139">
        <f t="shared" si="53"/>
        <v>-1852</v>
      </c>
      <c r="BL29" s="139">
        <f t="shared" si="53"/>
        <v>-88</v>
      </c>
      <c r="BM29" s="139">
        <f t="shared" si="53"/>
        <v>-3239</v>
      </c>
      <c r="BN29" s="139">
        <f t="shared" ref="BN29:BV29" si="54">SUM(BN24:BN28)</f>
        <v>-617</v>
      </c>
      <c r="BO29" s="139">
        <f t="shared" si="54"/>
        <v>-860</v>
      </c>
      <c r="BP29" s="139">
        <f t="shared" si="54"/>
        <v>-492</v>
      </c>
      <c r="BQ29" s="139">
        <f t="shared" si="54"/>
        <v>-1708</v>
      </c>
      <c r="BR29" s="407">
        <f t="shared" si="54"/>
        <v>-1247</v>
      </c>
      <c r="BS29" s="430">
        <f t="shared" si="54"/>
        <v>-882</v>
      </c>
      <c r="BT29" s="139">
        <f t="shared" si="54"/>
        <v>-1679</v>
      </c>
      <c r="BU29" s="139">
        <f t="shared" si="54"/>
        <v>-1728</v>
      </c>
      <c r="BV29" s="139">
        <f t="shared" si="54"/>
        <v>-1473</v>
      </c>
      <c r="BW29" s="139">
        <f t="shared" ref="BW29:BX29" si="55">SUM(BW24:BW28)</f>
        <v>-801</v>
      </c>
      <c r="BX29" s="244">
        <f t="shared" si="55"/>
        <v>-473</v>
      </c>
      <c r="BY29" s="244">
        <f t="shared" ref="BY29:BZ29" si="56">SUM(BY24:BY28)</f>
        <v>1076</v>
      </c>
      <c r="BZ29" s="244">
        <f t="shared" si="56"/>
        <v>730</v>
      </c>
      <c r="CA29" s="244">
        <f t="shared" ref="CA29" si="57">SUM(CA24:CA28)</f>
        <v>1315</v>
      </c>
      <c r="CB29" s="244">
        <f t="shared" ref="CB29:CC29" si="58">SUM(CB24:CB28)</f>
        <v>1999</v>
      </c>
      <c r="CC29" s="244">
        <f t="shared" si="58"/>
        <v>1810</v>
      </c>
      <c r="CD29" s="407">
        <f t="shared" ref="CD29:CE29" si="59">SUM(CD24:CD28)</f>
        <v>877</v>
      </c>
      <c r="CE29" s="369">
        <f t="shared" si="59"/>
        <v>3677</v>
      </c>
      <c r="CF29" s="244">
        <f t="shared" ref="CF29" si="60">SUM(CF24:CF28)</f>
        <v>2096</v>
      </c>
      <c r="CG29" s="244">
        <f t="shared" ref="CG29" si="61">SUM(CG24:CG28)</f>
        <v>1672</v>
      </c>
      <c r="CH29" s="244">
        <f t="shared" ref="CH29" si="62">SUM(CH24:CH28)</f>
        <v>639</v>
      </c>
      <c r="CI29" s="244">
        <f t="shared" ref="CI29" si="63">SUM(CI24:CI28)</f>
        <v>603</v>
      </c>
      <c r="CJ29" s="244">
        <f t="shared" ref="CJ29" si="64">SUM(CJ24:CJ28)</f>
        <v>554</v>
      </c>
      <c r="CK29" s="244">
        <f t="shared" ref="CK29" si="65">SUM(CK24:CK28)</f>
        <v>669</v>
      </c>
      <c r="CL29" s="244">
        <f t="shared" ref="CL29" si="66">SUM(CL24:CL28)</f>
        <v>-180</v>
      </c>
      <c r="CM29" s="244">
        <f t="shared" ref="CM29" si="67">SUM(CM24:CM28)</f>
        <v>543</v>
      </c>
      <c r="CN29" s="244">
        <f t="shared" ref="CN29" si="68">SUM(CN24:CN28)</f>
        <v>-2232</v>
      </c>
      <c r="CO29" s="244">
        <f t="shared" ref="CO29" si="69">SUM(CO24:CO28)</f>
        <v>-683</v>
      </c>
      <c r="CP29" s="407">
        <f t="shared" ref="CP29" si="70">SUM(CP24:CP28)</f>
        <v>731</v>
      </c>
      <c r="CQ29" s="407">
        <f t="shared" ref="CQ29:CR29" si="71">SUM(CQ24:CQ28)</f>
        <v>-1574</v>
      </c>
      <c r="CR29" s="407">
        <f t="shared" si="71"/>
        <v>-651</v>
      </c>
      <c r="CS29" s="349"/>
      <c r="CT29" s="84">
        <f>SUM(CT24:CT28)</f>
        <v>13540</v>
      </c>
    </row>
    <row r="30" spans="1:98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202"/>
      <c r="V30" s="202"/>
      <c r="W30" s="202"/>
      <c r="X30" s="88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88"/>
      <c r="AK30" s="295"/>
      <c r="AL30" s="295"/>
      <c r="AM30" s="295"/>
      <c r="AN30" s="295"/>
      <c r="AO30" s="295"/>
      <c r="AP30" s="295"/>
      <c r="AQ30" s="89"/>
      <c r="AR30" s="295"/>
      <c r="AS30" s="295"/>
      <c r="AT30" s="295"/>
      <c r="AU30" s="295"/>
      <c r="AV30" s="312"/>
      <c r="AW30" s="295"/>
      <c r="AX30" s="295"/>
      <c r="AY30" s="295"/>
      <c r="AZ30" s="295"/>
      <c r="BA30" s="295"/>
      <c r="BB30" s="295"/>
      <c r="BC30" s="89"/>
      <c r="BD30" s="295"/>
      <c r="BE30" s="295"/>
      <c r="BF30" s="295"/>
      <c r="BG30" s="295"/>
      <c r="BH30" s="312"/>
      <c r="BI30" s="89"/>
      <c r="BJ30" s="90"/>
      <c r="BK30" s="90"/>
      <c r="BL30" s="90"/>
      <c r="BM30" s="90"/>
      <c r="BN30" s="90"/>
      <c r="BO30" s="90"/>
      <c r="BP30" s="90"/>
      <c r="BQ30" s="90"/>
      <c r="BR30" s="408"/>
      <c r="BS30" s="431"/>
      <c r="BT30" s="90"/>
      <c r="BU30" s="90"/>
      <c r="BV30" s="90"/>
      <c r="BW30" s="90"/>
      <c r="BX30" s="245"/>
      <c r="BY30" s="245"/>
      <c r="BZ30" s="245"/>
      <c r="CA30" s="245"/>
      <c r="CB30" s="245"/>
      <c r="CC30" s="245"/>
      <c r="CD30" s="408"/>
      <c r="CE30" s="370"/>
      <c r="CF30" s="245"/>
      <c r="CG30" s="245"/>
      <c r="CH30" s="245"/>
      <c r="CI30" s="245"/>
      <c r="CJ30" s="245"/>
      <c r="CK30" s="245"/>
      <c r="CL30" s="245"/>
      <c r="CM30" s="245"/>
      <c r="CN30" s="245"/>
      <c r="CO30" s="245"/>
      <c r="CP30" s="408"/>
      <c r="CQ30" s="408"/>
      <c r="CR30" s="408"/>
      <c r="CS30" s="348"/>
      <c r="CT30" s="89"/>
    </row>
    <row r="31" spans="1:98" s="58" customFormat="1" x14ac:dyDescent="0.3">
      <c r="A31" s="146"/>
      <c r="B31" s="59" t="s">
        <v>37</v>
      </c>
      <c r="C31" s="79">
        <v>4619</v>
      </c>
      <c r="D31" s="80">
        <v>5689</v>
      </c>
      <c r="E31" s="80">
        <v>5686</v>
      </c>
      <c r="F31" s="80">
        <v>4793</v>
      </c>
      <c r="G31" s="80">
        <v>4489</v>
      </c>
      <c r="H31" s="80">
        <v>4291</v>
      </c>
      <c r="I31" s="80">
        <v>3626</v>
      </c>
      <c r="J31" s="80">
        <v>3492</v>
      </c>
      <c r="K31" s="80">
        <v>3416</v>
      </c>
      <c r="L31" s="81">
        <v>3629</v>
      </c>
      <c r="M31" s="80">
        <v>3510</v>
      </c>
      <c r="N31" s="80">
        <v>4065</v>
      </c>
      <c r="O31" s="80">
        <v>5168</v>
      </c>
      <c r="P31" s="80">
        <v>5677</v>
      </c>
      <c r="Q31" s="80">
        <v>4366</v>
      </c>
      <c r="R31" s="80">
        <v>4101</v>
      </c>
      <c r="S31" s="80">
        <v>3979</v>
      </c>
      <c r="T31" s="80">
        <v>2947</v>
      </c>
      <c r="U31" s="200">
        <v>3046</v>
      </c>
      <c r="V31" s="200">
        <v>3098</v>
      </c>
      <c r="W31" s="200">
        <v>3095</v>
      </c>
      <c r="X31" s="81">
        <v>2972</v>
      </c>
      <c r="Y31" s="200">
        <v>2569</v>
      </c>
      <c r="Z31" s="200">
        <v>3091</v>
      </c>
      <c r="AA31" s="200">
        <v>3613</v>
      </c>
      <c r="AB31" s="200">
        <v>4092</v>
      </c>
      <c r="AC31" s="200">
        <v>3704</v>
      </c>
      <c r="AD31" s="200">
        <v>3849</v>
      </c>
      <c r="AE31" s="200">
        <v>3332</v>
      </c>
      <c r="AF31" s="200">
        <v>3234</v>
      </c>
      <c r="AG31" s="200">
        <v>3500</v>
      </c>
      <c r="AH31" s="200">
        <v>3652</v>
      </c>
      <c r="AI31" s="200">
        <v>4080</v>
      </c>
      <c r="AJ31" s="81">
        <v>3046</v>
      </c>
      <c r="AK31" s="293">
        <v>2879</v>
      </c>
      <c r="AL31" s="293">
        <v>3485</v>
      </c>
      <c r="AM31" s="293">
        <v>4055</v>
      </c>
      <c r="AN31" s="293">
        <v>4406</v>
      </c>
      <c r="AO31" s="293">
        <v>4291</v>
      </c>
      <c r="AP31" s="293">
        <v>4210</v>
      </c>
      <c r="AQ31" s="63">
        <v>3317</v>
      </c>
      <c r="AR31" s="293">
        <v>3366</v>
      </c>
      <c r="AS31" s="293">
        <v>3299</v>
      </c>
      <c r="AT31" s="293">
        <v>3172</v>
      </c>
      <c r="AU31" s="293">
        <v>3169</v>
      </c>
      <c r="AV31" s="310">
        <v>3368</v>
      </c>
      <c r="AW31" s="293">
        <v>2901</v>
      </c>
      <c r="AX31" s="293">
        <v>3684</v>
      </c>
      <c r="AY31" s="293"/>
      <c r="AZ31" s="293"/>
      <c r="BA31" s="293"/>
      <c r="BB31" s="293"/>
      <c r="BC31" s="63"/>
      <c r="BD31" s="293"/>
      <c r="BE31" s="293"/>
      <c r="BF31" s="293"/>
      <c r="BG31" s="293"/>
      <c r="BH31" s="310"/>
      <c r="BI31" s="82">
        <f t="shared" ref="BI31:BR35" si="72">O31-C31</f>
        <v>549</v>
      </c>
      <c r="BJ31" s="83">
        <f t="shared" si="72"/>
        <v>-12</v>
      </c>
      <c r="BK31" s="83">
        <f t="shared" si="72"/>
        <v>-1320</v>
      </c>
      <c r="BL31" s="83">
        <f t="shared" si="72"/>
        <v>-692</v>
      </c>
      <c r="BM31" s="83">
        <f t="shared" si="72"/>
        <v>-510</v>
      </c>
      <c r="BN31" s="83">
        <f t="shared" si="72"/>
        <v>-1344</v>
      </c>
      <c r="BO31" s="83">
        <f t="shared" si="72"/>
        <v>-580</v>
      </c>
      <c r="BP31" s="83">
        <f t="shared" si="72"/>
        <v>-394</v>
      </c>
      <c r="BQ31" s="83">
        <f t="shared" si="72"/>
        <v>-321</v>
      </c>
      <c r="BR31" s="406">
        <f t="shared" si="72"/>
        <v>-657</v>
      </c>
      <c r="BS31" s="429">
        <f t="shared" ref="BS31:CB35" si="73">Y31-M31</f>
        <v>-941</v>
      </c>
      <c r="BT31" s="83">
        <f t="shared" si="73"/>
        <v>-974</v>
      </c>
      <c r="BU31" s="83">
        <f t="shared" si="73"/>
        <v>-1555</v>
      </c>
      <c r="BV31" s="83">
        <f t="shared" si="73"/>
        <v>-1585</v>
      </c>
      <c r="BW31" s="83">
        <f t="shared" si="73"/>
        <v>-662</v>
      </c>
      <c r="BX31" s="243">
        <f t="shared" si="73"/>
        <v>-252</v>
      </c>
      <c r="BY31" s="243">
        <f t="shared" si="73"/>
        <v>-647</v>
      </c>
      <c r="BZ31" s="243">
        <f t="shared" si="73"/>
        <v>287</v>
      </c>
      <c r="CA31" s="243">
        <f t="shared" si="73"/>
        <v>454</v>
      </c>
      <c r="CB31" s="243">
        <f t="shared" si="73"/>
        <v>554</v>
      </c>
      <c r="CC31" s="243">
        <f t="shared" ref="CC31:CL35" si="74">AI31-W31</f>
        <v>985</v>
      </c>
      <c r="CD31" s="406">
        <f t="shared" si="74"/>
        <v>74</v>
      </c>
      <c r="CE31" s="368">
        <f t="shared" si="74"/>
        <v>310</v>
      </c>
      <c r="CF31" s="243">
        <f t="shared" si="74"/>
        <v>394</v>
      </c>
      <c r="CG31" s="243">
        <f t="shared" si="74"/>
        <v>442</v>
      </c>
      <c r="CH31" s="243">
        <f t="shared" si="74"/>
        <v>314</v>
      </c>
      <c r="CI31" s="243">
        <f t="shared" si="74"/>
        <v>587</v>
      </c>
      <c r="CJ31" s="243">
        <f t="shared" si="74"/>
        <v>361</v>
      </c>
      <c r="CK31" s="243">
        <f t="shared" si="74"/>
        <v>-15</v>
      </c>
      <c r="CL31" s="243">
        <f t="shared" si="74"/>
        <v>132</v>
      </c>
      <c r="CM31" s="243">
        <f t="shared" ref="CM31:CR35" si="75">AS31-AG31</f>
        <v>-201</v>
      </c>
      <c r="CN31" s="243">
        <f t="shared" si="75"/>
        <v>-480</v>
      </c>
      <c r="CO31" s="243">
        <f t="shared" si="75"/>
        <v>-911</v>
      </c>
      <c r="CP31" s="406">
        <f t="shared" si="75"/>
        <v>322</v>
      </c>
      <c r="CQ31" s="406">
        <f t="shared" si="75"/>
        <v>22</v>
      </c>
      <c r="CR31" s="406">
        <f t="shared" si="75"/>
        <v>199</v>
      </c>
      <c r="CS31" s="348"/>
      <c r="CT31" s="63">
        <f>IF(ISERROR(GETPIVOTDATA("VALUE",'CRS WK pvt'!$I$2,"DT_FILE",CT$8,"CD_CO",CT$6,"TRIM_CAT",TRIM(B31),"TRIM_LINE",A30))=TRUE,0,GETPIVOTDATA("VALUE",'CRS WK pvt'!$I$2,"DT_FILE",CT$8,"CD_CO",CT$6,"TRIM_CAT",TRIM(B31),"TRIM_LINE",A30))</f>
        <v>3684</v>
      </c>
    </row>
    <row r="32" spans="1:98" s="58" customFormat="1" x14ac:dyDescent="0.3">
      <c r="A32" s="146"/>
      <c r="B32" s="59" t="s">
        <v>38</v>
      </c>
      <c r="C32" s="79">
        <v>560</v>
      </c>
      <c r="D32" s="80">
        <v>710</v>
      </c>
      <c r="E32" s="80">
        <v>751</v>
      </c>
      <c r="F32" s="80">
        <v>754</v>
      </c>
      <c r="G32" s="80">
        <v>980</v>
      </c>
      <c r="H32" s="80">
        <v>570</v>
      </c>
      <c r="I32" s="80">
        <v>435</v>
      </c>
      <c r="J32" s="80">
        <v>473</v>
      </c>
      <c r="K32" s="80">
        <v>414</v>
      </c>
      <c r="L32" s="81">
        <v>592</v>
      </c>
      <c r="M32" s="80">
        <v>433</v>
      </c>
      <c r="N32" s="80">
        <v>550</v>
      </c>
      <c r="O32" s="80">
        <v>589</v>
      </c>
      <c r="P32" s="80">
        <v>691</v>
      </c>
      <c r="Q32" s="80">
        <v>494</v>
      </c>
      <c r="R32" s="80">
        <v>446</v>
      </c>
      <c r="S32" s="80">
        <v>850</v>
      </c>
      <c r="T32" s="80">
        <v>493</v>
      </c>
      <c r="U32" s="200">
        <v>386</v>
      </c>
      <c r="V32" s="200">
        <v>412</v>
      </c>
      <c r="W32" s="200">
        <v>445</v>
      </c>
      <c r="X32" s="81">
        <v>493</v>
      </c>
      <c r="Y32" s="200">
        <v>360</v>
      </c>
      <c r="Z32" s="200">
        <v>473</v>
      </c>
      <c r="AA32" s="200">
        <v>538</v>
      </c>
      <c r="AB32" s="200">
        <v>628</v>
      </c>
      <c r="AC32" s="200">
        <v>559</v>
      </c>
      <c r="AD32" s="200">
        <v>802</v>
      </c>
      <c r="AE32" s="200">
        <v>907</v>
      </c>
      <c r="AF32" s="200">
        <v>572</v>
      </c>
      <c r="AG32" s="200">
        <v>532</v>
      </c>
      <c r="AH32" s="200">
        <v>550</v>
      </c>
      <c r="AI32" s="200">
        <v>505</v>
      </c>
      <c r="AJ32" s="81">
        <v>414</v>
      </c>
      <c r="AK32" s="293">
        <v>473</v>
      </c>
      <c r="AL32" s="293">
        <v>679</v>
      </c>
      <c r="AM32" s="293">
        <v>686</v>
      </c>
      <c r="AN32" s="293">
        <v>776</v>
      </c>
      <c r="AO32" s="293">
        <v>695</v>
      </c>
      <c r="AP32" s="293">
        <v>703</v>
      </c>
      <c r="AQ32" s="63">
        <v>602</v>
      </c>
      <c r="AR32" s="293">
        <v>540</v>
      </c>
      <c r="AS32" s="293">
        <v>531</v>
      </c>
      <c r="AT32" s="293">
        <v>526</v>
      </c>
      <c r="AU32" s="293">
        <v>543</v>
      </c>
      <c r="AV32" s="310">
        <v>669</v>
      </c>
      <c r="AW32" s="293">
        <v>611</v>
      </c>
      <c r="AX32" s="293">
        <v>815</v>
      </c>
      <c r="AY32" s="293"/>
      <c r="AZ32" s="293"/>
      <c r="BA32" s="293"/>
      <c r="BB32" s="293"/>
      <c r="BC32" s="63"/>
      <c r="BD32" s="293"/>
      <c r="BE32" s="293"/>
      <c r="BF32" s="293"/>
      <c r="BG32" s="293"/>
      <c r="BH32" s="310"/>
      <c r="BI32" s="82">
        <f t="shared" si="72"/>
        <v>29</v>
      </c>
      <c r="BJ32" s="83">
        <f t="shared" si="72"/>
        <v>-19</v>
      </c>
      <c r="BK32" s="83">
        <f t="shared" si="72"/>
        <v>-257</v>
      </c>
      <c r="BL32" s="83">
        <f t="shared" si="72"/>
        <v>-308</v>
      </c>
      <c r="BM32" s="83">
        <f t="shared" si="72"/>
        <v>-130</v>
      </c>
      <c r="BN32" s="83">
        <f t="shared" si="72"/>
        <v>-77</v>
      </c>
      <c r="BO32" s="83">
        <f t="shared" si="72"/>
        <v>-49</v>
      </c>
      <c r="BP32" s="83">
        <f t="shared" si="72"/>
        <v>-61</v>
      </c>
      <c r="BQ32" s="83">
        <f t="shared" si="72"/>
        <v>31</v>
      </c>
      <c r="BR32" s="406">
        <f t="shared" si="72"/>
        <v>-99</v>
      </c>
      <c r="BS32" s="429">
        <f t="shared" si="73"/>
        <v>-73</v>
      </c>
      <c r="BT32" s="83">
        <f t="shared" si="73"/>
        <v>-77</v>
      </c>
      <c r="BU32" s="83">
        <f t="shared" si="73"/>
        <v>-51</v>
      </c>
      <c r="BV32" s="83">
        <f t="shared" si="73"/>
        <v>-63</v>
      </c>
      <c r="BW32" s="83">
        <f t="shared" si="73"/>
        <v>65</v>
      </c>
      <c r="BX32" s="243">
        <f t="shared" si="73"/>
        <v>356</v>
      </c>
      <c r="BY32" s="243">
        <f t="shared" si="73"/>
        <v>57</v>
      </c>
      <c r="BZ32" s="243">
        <f t="shared" si="73"/>
        <v>79</v>
      </c>
      <c r="CA32" s="243">
        <f t="shared" si="73"/>
        <v>146</v>
      </c>
      <c r="CB32" s="243">
        <f t="shared" si="73"/>
        <v>138</v>
      </c>
      <c r="CC32" s="243">
        <f t="shared" si="74"/>
        <v>60</v>
      </c>
      <c r="CD32" s="406">
        <f t="shared" si="74"/>
        <v>-79</v>
      </c>
      <c r="CE32" s="368">
        <f t="shared" si="74"/>
        <v>113</v>
      </c>
      <c r="CF32" s="243">
        <f t="shared" si="74"/>
        <v>206</v>
      </c>
      <c r="CG32" s="243">
        <f t="shared" si="74"/>
        <v>148</v>
      </c>
      <c r="CH32" s="243">
        <f t="shared" si="74"/>
        <v>148</v>
      </c>
      <c r="CI32" s="243">
        <f t="shared" si="74"/>
        <v>136</v>
      </c>
      <c r="CJ32" s="243">
        <f t="shared" si="74"/>
        <v>-99</v>
      </c>
      <c r="CK32" s="243">
        <f t="shared" si="74"/>
        <v>-305</v>
      </c>
      <c r="CL32" s="243">
        <f t="shared" si="74"/>
        <v>-32</v>
      </c>
      <c r="CM32" s="243">
        <f t="shared" si="75"/>
        <v>-1</v>
      </c>
      <c r="CN32" s="243">
        <f t="shared" si="75"/>
        <v>-24</v>
      </c>
      <c r="CO32" s="243">
        <f t="shared" si="75"/>
        <v>38</v>
      </c>
      <c r="CP32" s="406">
        <f t="shared" si="75"/>
        <v>255</v>
      </c>
      <c r="CQ32" s="406">
        <f t="shared" si="75"/>
        <v>138</v>
      </c>
      <c r="CR32" s="406">
        <f t="shared" si="75"/>
        <v>136</v>
      </c>
      <c r="CS32" s="348"/>
      <c r="CT32" s="63">
        <f>IF(ISERROR(GETPIVOTDATA("VALUE",'CRS WK pvt'!$I$2,"DT_FILE",CT$8,"CD_CO",CT$6,"TRIM_CAT",TRIM(B32),"TRIM_LINE",A30))=TRUE,0,GETPIVOTDATA("VALUE",'CRS WK pvt'!$I$2,"DT_FILE",CT$8,"CD_CO",CT$6,"TRIM_CAT",TRIM(B32),"TRIM_LINE",A30))</f>
        <v>815</v>
      </c>
    </row>
    <row r="33" spans="1:98" s="58" customFormat="1" x14ac:dyDescent="0.3">
      <c r="A33" s="146"/>
      <c r="B33" s="59" t="s">
        <v>39</v>
      </c>
      <c r="C33" s="79">
        <v>618</v>
      </c>
      <c r="D33" s="80">
        <v>706</v>
      </c>
      <c r="E33" s="80">
        <v>749</v>
      </c>
      <c r="F33" s="80">
        <v>574</v>
      </c>
      <c r="G33" s="80">
        <v>477</v>
      </c>
      <c r="H33" s="80">
        <v>532</v>
      </c>
      <c r="I33" s="80">
        <v>382</v>
      </c>
      <c r="J33" s="80">
        <v>355</v>
      </c>
      <c r="K33" s="80">
        <v>434</v>
      </c>
      <c r="L33" s="81">
        <v>557</v>
      </c>
      <c r="M33" s="80">
        <v>369</v>
      </c>
      <c r="N33" s="80">
        <v>636</v>
      </c>
      <c r="O33" s="80">
        <v>762</v>
      </c>
      <c r="P33" s="80">
        <v>891</v>
      </c>
      <c r="Q33" s="80">
        <v>737</v>
      </c>
      <c r="R33" s="80">
        <v>583</v>
      </c>
      <c r="S33" s="80">
        <v>404</v>
      </c>
      <c r="T33" s="80">
        <v>389</v>
      </c>
      <c r="U33" s="200">
        <v>370</v>
      </c>
      <c r="V33" s="200">
        <v>378</v>
      </c>
      <c r="W33" s="200">
        <v>406</v>
      </c>
      <c r="X33" s="81">
        <v>422</v>
      </c>
      <c r="Y33" s="200">
        <v>434</v>
      </c>
      <c r="Z33" s="200">
        <v>515</v>
      </c>
      <c r="AA33" s="200">
        <v>453</v>
      </c>
      <c r="AB33" s="200">
        <v>465</v>
      </c>
      <c r="AC33" s="200">
        <v>485</v>
      </c>
      <c r="AD33" s="200">
        <v>477</v>
      </c>
      <c r="AE33" s="200">
        <v>410</v>
      </c>
      <c r="AF33" s="200">
        <v>362</v>
      </c>
      <c r="AG33" s="200">
        <v>417</v>
      </c>
      <c r="AH33" s="200">
        <v>483</v>
      </c>
      <c r="AI33" s="200">
        <v>721</v>
      </c>
      <c r="AJ33" s="81">
        <v>515</v>
      </c>
      <c r="AK33" s="293">
        <v>805</v>
      </c>
      <c r="AL33" s="293">
        <v>683</v>
      </c>
      <c r="AM33" s="293">
        <v>830</v>
      </c>
      <c r="AN33" s="293">
        <v>684</v>
      </c>
      <c r="AO33" s="293">
        <v>700</v>
      </c>
      <c r="AP33" s="293">
        <v>667</v>
      </c>
      <c r="AQ33" s="63">
        <v>539</v>
      </c>
      <c r="AR33" s="293">
        <v>494</v>
      </c>
      <c r="AS33" s="293">
        <v>524</v>
      </c>
      <c r="AT33" s="293">
        <v>460</v>
      </c>
      <c r="AU33" s="293">
        <v>427</v>
      </c>
      <c r="AV33" s="310">
        <v>491</v>
      </c>
      <c r="AW33" s="293">
        <v>455</v>
      </c>
      <c r="AX33" s="293">
        <v>467</v>
      </c>
      <c r="AY33" s="293"/>
      <c r="AZ33" s="293"/>
      <c r="BA33" s="293"/>
      <c r="BB33" s="293"/>
      <c r="BC33" s="63"/>
      <c r="BD33" s="293"/>
      <c r="BE33" s="293"/>
      <c r="BF33" s="293"/>
      <c r="BG33" s="293"/>
      <c r="BH33" s="310"/>
      <c r="BI33" s="82">
        <f t="shared" si="72"/>
        <v>144</v>
      </c>
      <c r="BJ33" s="83">
        <f t="shared" si="72"/>
        <v>185</v>
      </c>
      <c r="BK33" s="83">
        <f t="shared" si="72"/>
        <v>-12</v>
      </c>
      <c r="BL33" s="83">
        <f t="shared" si="72"/>
        <v>9</v>
      </c>
      <c r="BM33" s="83">
        <f t="shared" si="72"/>
        <v>-73</v>
      </c>
      <c r="BN33" s="83">
        <f t="shared" si="72"/>
        <v>-143</v>
      </c>
      <c r="BO33" s="83">
        <f t="shared" si="72"/>
        <v>-12</v>
      </c>
      <c r="BP33" s="83">
        <f t="shared" si="72"/>
        <v>23</v>
      </c>
      <c r="BQ33" s="83">
        <f t="shared" si="72"/>
        <v>-28</v>
      </c>
      <c r="BR33" s="406">
        <f t="shared" si="72"/>
        <v>-135</v>
      </c>
      <c r="BS33" s="429">
        <f t="shared" si="73"/>
        <v>65</v>
      </c>
      <c r="BT33" s="83">
        <f t="shared" si="73"/>
        <v>-121</v>
      </c>
      <c r="BU33" s="83">
        <f t="shared" si="73"/>
        <v>-309</v>
      </c>
      <c r="BV33" s="83">
        <f t="shared" si="73"/>
        <v>-426</v>
      </c>
      <c r="BW33" s="83">
        <f t="shared" si="73"/>
        <v>-252</v>
      </c>
      <c r="BX33" s="243">
        <f t="shared" si="73"/>
        <v>-106</v>
      </c>
      <c r="BY33" s="243">
        <f t="shared" si="73"/>
        <v>6</v>
      </c>
      <c r="BZ33" s="243">
        <f t="shared" si="73"/>
        <v>-27</v>
      </c>
      <c r="CA33" s="243">
        <f t="shared" si="73"/>
        <v>47</v>
      </c>
      <c r="CB33" s="243">
        <f t="shared" si="73"/>
        <v>105</v>
      </c>
      <c r="CC33" s="243">
        <f t="shared" si="74"/>
        <v>315</v>
      </c>
      <c r="CD33" s="406">
        <f t="shared" si="74"/>
        <v>93</v>
      </c>
      <c r="CE33" s="368">
        <f t="shared" si="74"/>
        <v>371</v>
      </c>
      <c r="CF33" s="243">
        <f t="shared" si="74"/>
        <v>168</v>
      </c>
      <c r="CG33" s="243">
        <f t="shared" si="74"/>
        <v>377</v>
      </c>
      <c r="CH33" s="243">
        <f t="shared" si="74"/>
        <v>219</v>
      </c>
      <c r="CI33" s="243">
        <f t="shared" si="74"/>
        <v>215</v>
      </c>
      <c r="CJ33" s="243">
        <f t="shared" si="74"/>
        <v>190</v>
      </c>
      <c r="CK33" s="243">
        <f t="shared" si="74"/>
        <v>129</v>
      </c>
      <c r="CL33" s="243">
        <f t="shared" si="74"/>
        <v>132</v>
      </c>
      <c r="CM33" s="243">
        <f t="shared" si="75"/>
        <v>107</v>
      </c>
      <c r="CN33" s="243">
        <f t="shared" si="75"/>
        <v>-23</v>
      </c>
      <c r="CO33" s="243">
        <f t="shared" si="75"/>
        <v>-294</v>
      </c>
      <c r="CP33" s="406">
        <f t="shared" si="75"/>
        <v>-24</v>
      </c>
      <c r="CQ33" s="406">
        <f t="shared" si="75"/>
        <v>-350</v>
      </c>
      <c r="CR33" s="406">
        <f t="shared" si="75"/>
        <v>-216</v>
      </c>
      <c r="CS33" s="348"/>
      <c r="CT33" s="63">
        <f>IF(ISERROR(GETPIVOTDATA("VALUE",'CRS WK pvt'!$I$2,"DT_FILE",CT$8,"CD_CO",CT$6,"TRIM_CAT",TRIM(B33),"TRIM_LINE",A30))=TRUE,0,GETPIVOTDATA("VALUE",'CRS WK pvt'!$I$2,"DT_FILE",CT$8,"CD_CO",CT$6,"TRIM_CAT",TRIM(B33),"TRIM_LINE",A30))</f>
        <v>467</v>
      </c>
    </row>
    <row r="34" spans="1:98" s="58" customFormat="1" x14ac:dyDescent="0.3">
      <c r="A34" s="146"/>
      <c r="B34" s="59" t="s">
        <v>40</v>
      </c>
      <c r="C34" s="79">
        <v>24</v>
      </c>
      <c r="D34" s="80">
        <v>40</v>
      </c>
      <c r="E34" s="80">
        <v>55</v>
      </c>
      <c r="F34" s="80">
        <v>21</v>
      </c>
      <c r="G34" s="80">
        <v>20</v>
      </c>
      <c r="H34" s="80">
        <v>23</v>
      </c>
      <c r="I34" s="80">
        <v>18</v>
      </c>
      <c r="J34" s="80">
        <v>12</v>
      </c>
      <c r="K34" s="80">
        <v>11</v>
      </c>
      <c r="L34" s="81">
        <v>21</v>
      </c>
      <c r="M34" s="80">
        <v>17</v>
      </c>
      <c r="N34" s="80">
        <v>25</v>
      </c>
      <c r="O34" s="80">
        <v>37</v>
      </c>
      <c r="P34" s="80">
        <v>37</v>
      </c>
      <c r="Q34" s="80">
        <v>43</v>
      </c>
      <c r="R34" s="80">
        <v>27</v>
      </c>
      <c r="S34" s="80">
        <v>24</v>
      </c>
      <c r="T34" s="80">
        <v>24</v>
      </c>
      <c r="U34" s="200">
        <v>9</v>
      </c>
      <c r="V34" s="200">
        <v>12</v>
      </c>
      <c r="W34" s="200">
        <v>11</v>
      </c>
      <c r="X34" s="81">
        <v>16</v>
      </c>
      <c r="Y34" s="200">
        <v>21</v>
      </c>
      <c r="Z34" s="200">
        <v>21</v>
      </c>
      <c r="AA34" s="200">
        <v>19</v>
      </c>
      <c r="AB34" s="200">
        <v>14</v>
      </c>
      <c r="AC34" s="200">
        <v>28</v>
      </c>
      <c r="AD34" s="200">
        <v>23</v>
      </c>
      <c r="AE34" s="200">
        <v>17</v>
      </c>
      <c r="AF34" s="200">
        <v>14</v>
      </c>
      <c r="AG34" s="200">
        <v>22</v>
      </c>
      <c r="AH34" s="200">
        <v>20</v>
      </c>
      <c r="AI34" s="200">
        <v>34</v>
      </c>
      <c r="AJ34" s="81">
        <v>28</v>
      </c>
      <c r="AK34" s="293">
        <v>37</v>
      </c>
      <c r="AL34" s="293">
        <v>38</v>
      </c>
      <c r="AM34" s="293">
        <v>30</v>
      </c>
      <c r="AN34" s="293">
        <v>22</v>
      </c>
      <c r="AO34" s="293">
        <v>34</v>
      </c>
      <c r="AP34" s="293">
        <v>41</v>
      </c>
      <c r="AQ34" s="63">
        <v>31</v>
      </c>
      <c r="AR34" s="293">
        <v>32</v>
      </c>
      <c r="AS34" s="293">
        <v>35</v>
      </c>
      <c r="AT34" s="293">
        <v>19</v>
      </c>
      <c r="AU34" s="293">
        <v>22</v>
      </c>
      <c r="AV34" s="310">
        <v>18</v>
      </c>
      <c r="AW34" s="293">
        <v>21</v>
      </c>
      <c r="AX34" s="293">
        <v>16</v>
      </c>
      <c r="AY34" s="293"/>
      <c r="AZ34" s="293"/>
      <c r="BA34" s="293"/>
      <c r="BB34" s="293"/>
      <c r="BC34" s="63"/>
      <c r="BD34" s="293"/>
      <c r="BE34" s="293"/>
      <c r="BF34" s="293"/>
      <c r="BG34" s="293"/>
      <c r="BH34" s="310"/>
      <c r="BI34" s="82">
        <f t="shared" si="72"/>
        <v>13</v>
      </c>
      <c r="BJ34" s="83">
        <f t="shared" si="72"/>
        <v>-3</v>
      </c>
      <c r="BK34" s="83">
        <f t="shared" si="72"/>
        <v>-12</v>
      </c>
      <c r="BL34" s="83">
        <f t="shared" si="72"/>
        <v>6</v>
      </c>
      <c r="BM34" s="83">
        <f t="shared" si="72"/>
        <v>4</v>
      </c>
      <c r="BN34" s="83">
        <f t="shared" si="72"/>
        <v>1</v>
      </c>
      <c r="BO34" s="83">
        <f t="shared" si="72"/>
        <v>-9</v>
      </c>
      <c r="BP34" s="83">
        <f t="shared" si="72"/>
        <v>0</v>
      </c>
      <c r="BQ34" s="83">
        <f t="shared" si="72"/>
        <v>0</v>
      </c>
      <c r="BR34" s="406">
        <f t="shared" si="72"/>
        <v>-5</v>
      </c>
      <c r="BS34" s="429">
        <f t="shared" si="73"/>
        <v>4</v>
      </c>
      <c r="BT34" s="83">
        <f t="shared" si="73"/>
        <v>-4</v>
      </c>
      <c r="BU34" s="83">
        <f t="shared" si="73"/>
        <v>-18</v>
      </c>
      <c r="BV34" s="83">
        <f t="shared" si="73"/>
        <v>-23</v>
      </c>
      <c r="BW34" s="83">
        <f t="shared" si="73"/>
        <v>-15</v>
      </c>
      <c r="BX34" s="243">
        <f t="shared" si="73"/>
        <v>-4</v>
      </c>
      <c r="BY34" s="243">
        <f t="shared" si="73"/>
        <v>-7</v>
      </c>
      <c r="BZ34" s="243">
        <f t="shared" si="73"/>
        <v>-10</v>
      </c>
      <c r="CA34" s="243">
        <f t="shared" si="73"/>
        <v>13</v>
      </c>
      <c r="CB34" s="243">
        <f t="shared" si="73"/>
        <v>8</v>
      </c>
      <c r="CC34" s="243">
        <f t="shared" si="74"/>
        <v>23</v>
      </c>
      <c r="CD34" s="406">
        <f t="shared" si="74"/>
        <v>12</v>
      </c>
      <c r="CE34" s="368">
        <f t="shared" si="74"/>
        <v>16</v>
      </c>
      <c r="CF34" s="243">
        <f t="shared" si="74"/>
        <v>17</v>
      </c>
      <c r="CG34" s="243">
        <f t="shared" si="74"/>
        <v>11</v>
      </c>
      <c r="CH34" s="243">
        <f t="shared" si="74"/>
        <v>8</v>
      </c>
      <c r="CI34" s="243">
        <f t="shared" si="74"/>
        <v>6</v>
      </c>
      <c r="CJ34" s="243">
        <f t="shared" si="74"/>
        <v>18</v>
      </c>
      <c r="CK34" s="243">
        <f t="shared" si="74"/>
        <v>14</v>
      </c>
      <c r="CL34" s="243">
        <f t="shared" si="74"/>
        <v>18</v>
      </c>
      <c r="CM34" s="243">
        <f t="shared" si="75"/>
        <v>13</v>
      </c>
      <c r="CN34" s="243">
        <f t="shared" si="75"/>
        <v>-1</v>
      </c>
      <c r="CO34" s="243">
        <f t="shared" si="75"/>
        <v>-12</v>
      </c>
      <c r="CP34" s="406">
        <f t="shared" si="75"/>
        <v>-10</v>
      </c>
      <c r="CQ34" s="406">
        <f t="shared" si="75"/>
        <v>-16</v>
      </c>
      <c r="CR34" s="406">
        <f t="shared" si="75"/>
        <v>-22</v>
      </c>
      <c r="CS34" s="348"/>
      <c r="CT34" s="63">
        <f>IF(ISERROR(GETPIVOTDATA("VALUE",'CRS WK pvt'!$I$2,"DT_FILE",CT$8,"CD_CO",CT$6,"TRIM_CAT",TRIM(B34),"TRIM_LINE",A30))=TRUE,0,GETPIVOTDATA("VALUE",'CRS WK pvt'!$I$2,"DT_FILE",CT$8,"CD_CO",CT$6,"TRIM_CAT",TRIM(B34),"TRIM_LINE",A30))</f>
        <v>16</v>
      </c>
    </row>
    <row r="35" spans="1:98" s="58" customFormat="1" x14ac:dyDescent="0.3">
      <c r="A35" s="146"/>
      <c r="B35" s="59" t="s">
        <v>41</v>
      </c>
      <c r="C35" s="79">
        <v>1</v>
      </c>
      <c r="D35" s="80">
        <v>4</v>
      </c>
      <c r="E35" s="80">
        <v>5</v>
      </c>
      <c r="F35" s="80">
        <v>3</v>
      </c>
      <c r="G35" s="80">
        <v>3</v>
      </c>
      <c r="H35" s="80">
        <v>3</v>
      </c>
      <c r="I35" s="80"/>
      <c r="J35" s="80"/>
      <c r="K35" s="80"/>
      <c r="L35" s="81">
        <v>2</v>
      </c>
      <c r="M35" s="80">
        <v>4</v>
      </c>
      <c r="N35" s="80">
        <v>2</v>
      </c>
      <c r="O35" s="80">
        <v>5</v>
      </c>
      <c r="P35" s="80">
        <v>10</v>
      </c>
      <c r="Q35" s="80">
        <v>7</v>
      </c>
      <c r="R35" s="80">
        <v>5</v>
      </c>
      <c r="S35" s="80">
        <v>5</v>
      </c>
      <c r="T35" s="80">
        <v>7</v>
      </c>
      <c r="U35" s="200">
        <v>0</v>
      </c>
      <c r="V35" s="200">
        <v>4</v>
      </c>
      <c r="W35" s="200">
        <v>2</v>
      </c>
      <c r="X35" s="81">
        <v>1</v>
      </c>
      <c r="Y35" s="200">
        <v>0</v>
      </c>
      <c r="Z35" s="200">
        <v>3</v>
      </c>
      <c r="AA35" s="200">
        <v>3</v>
      </c>
      <c r="AB35" s="200">
        <v>6</v>
      </c>
      <c r="AC35" s="200">
        <v>4</v>
      </c>
      <c r="AD35" s="200">
        <v>8</v>
      </c>
      <c r="AE35" s="200">
        <v>6</v>
      </c>
      <c r="AF35" s="200">
        <v>2</v>
      </c>
      <c r="AG35" s="200">
        <v>3</v>
      </c>
      <c r="AH35" s="200">
        <v>2</v>
      </c>
      <c r="AI35" s="200">
        <v>3</v>
      </c>
      <c r="AJ35" s="81">
        <v>2</v>
      </c>
      <c r="AK35" s="293">
        <v>6</v>
      </c>
      <c r="AL35" s="293">
        <v>4</v>
      </c>
      <c r="AM35" s="293">
        <v>3</v>
      </c>
      <c r="AN35" s="293">
        <v>4</v>
      </c>
      <c r="AO35" s="293">
        <v>7</v>
      </c>
      <c r="AP35" s="293">
        <v>7</v>
      </c>
      <c r="AQ35" s="63">
        <v>6</v>
      </c>
      <c r="AR35" s="293">
        <v>0</v>
      </c>
      <c r="AS35" s="293">
        <v>5</v>
      </c>
      <c r="AT35" s="293">
        <v>0</v>
      </c>
      <c r="AU35" s="293">
        <v>7</v>
      </c>
      <c r="AV35" s="310">
        <v>4</v>
      </c>
      <c r="AW35" s="293">
        <v>6</v>
      </c>
      <c r="AX35" s="293">
        <v>2</v>
      </c>
      <c r="AY35" s="293"/>
      <c r="AZ35" s="293"/>
      <c r="BA35" s="293"/>
      <c r="BB35" s="293"/>
      <c r="BC35" s="63"/>
      <c r="BD35" s="293"/>
      <c r="BE35" s="293"/>
      <c r="BF35" s="293"/>
      <c r="BG35" s="293"/>
      <c r="BH35" s="310"/>
      <c r="BI35" s="82">
        <f t="shared" si="72"/>
        <v>4</v>
      </c>
      <c r="BJ35" s="83">
        <f t="shared" si="72"/>
        <v>6</v>
      </c>
      <c r="BK35" s="83">
        <f t="shared" si="72"/>
        <v>2</v>
      </c>
      <c r="BL35" s="83">
        <f t="shared" si="72"/>
        <v>2</v>
      </c>
      <c r="BM35" s="83">
        <f t="shared" si="72"/>
        <v>2</v>
      </c>
      <c r="BN35" s="83">
        <f t="shared" si="72"/>
        <v>4</v>
      </c>
      <c r="BO35" s="83">
        <f t="shared" si="72"/>
        <v>0</v>
      </c>
      <c r="BP35" s="83">
        <f t="shared" si="72"/>
        <v>4</v>
      </c>
      <c r="BQ35" s="83">
        <f t="shared" si="72"/>
        <v>2</v>
      </c>
      <c r="BR35" s="406">
        <f t="shared" si="72"/>
        <v>-1</v>
      </c>
      <c r="BS35" s="429">
        <f t="shared" si="73"/>
        <v>-4</v>
      </c>
      <c r="BT35" s="83">
        <f t="shared" si="73"/>
        <v>1</v>
      </c>
      <c r="BU35" s="83">
        <f t="shared" si="73"/>
        <v>-2</v>
      </c>
      <c r="BV35" s="83">
        <f t="shared" si="73"/>
        <v>-4</v>
      </c>
      <c r="BW35" s="83">
        <f t="shared" si="73"/>
        <v>-3</v>
      </c>
      <c r="BX35" s="243">
        <f t="shared" si="73"/>
        <v>3</v>
      </c>
      <c r="BY35" s="243">
        <f t="shared" si="73"/>
        <v>1</v>
      </c>
      <c r="BZ35" s="243">
        <f t="shared" si="73"/>
        <v>-5</v>
      </c>
      <c r="CA35" s="243">
        <f t="shared" si="73"/>
        <v>3</v>
      </c>
      <c r="CB35" s="243">
        <f t="shared" si="73"/>
        <v>-2</v>
      </c>
      <c r="CC35" s="243">
        <f t="shared" si="74"/>
        <v>1</v>
      </c>
      <c r="CD35" s="406">
        <f t="shared" si="74"/>
        <v>1</v>
      </c>
      <c r="CE35" s="368">
        <f t="shared" si="74"/>
        <v>6</v>
      </c>
      <c r="CF35" s="243">
        <f t="shared" si="74"/>
        <v>1</v>
      </c>
      <c r="CG35" s="243">
        <f t="shared" si="74"/>
        <v>0</v>
      </c>
      <c r="CH35" s="243">
        <f t="shared" si="74"/>
        <v>-2</v>
      </c>
      <c r="CI35" s="243">
        <f t="shared" si="74"/>
        <v>3</v>
      </c>
      <c r="CJ35" s="243">
        <f t="shared" si="74"/>
        <v>-1</v>
      </c>
      <c r="CK35" s="243">
        <f t="shared" si="74"/>
        <v>0</v>
      </c>
      <c r="CL35" s="243">
        <f t="shared" si="74"/>
        <v>-2</v>
      </c>
      <c r="CM35" s="243">
        <f t="shared" si="75"/>
        <v>2</v>
      </c>
      <c r="CN35" s="243">
        <f t="shared" si="75"/>
        <v>-2</v>
      </c>
      <c r="CO35" s="243">
        <f t="shared" si="75"/>
        <v>4</v>
      </c>
      <c r="CP35" s="406">
        <f t="shared" si="75"/>
        <v>2</v>
      </c>
      <c r="CQ35" s="406">
        <f t="shared" si="75"/>
        <v>0</v>
      </c>
      <c r="CR35" s="406">
        <f t="shared" si="75"/>
        <v>-2</v>
      </c>
      <c r="CS35" s="348"/>
      <c r="CT35" s="63">
        <f>IF(ISERROR(GETPIVOTDATA("VALUE",'CRS WK pvt'!$I$2,"DT_FILE",CT$8,"CD_CO",CT$6,"TRIM_CAT",TRIM(B35),"TRIM_LINE",A30))=TRUE,0,GETPIVOTDATA("VALUE",'CRS WK pvt'!$I$2,"DT_FILE",CT$8,"CD_CO",CT$6,"TRIM_CAT",TRIM(B35),"TRIM_LINE",A30))</f>
        <v>2</v>
      </c>
    </row>
    <row r="36" spans="1:98" s="72" customFormat="1" x14ac:dyDescent="0.3">
      <c r="A36" s="147"/>
      <c r="B36" s="59" t="s">
        <v>42</v>
      </c>
      <c r="C36" s="136">
        <f t="shared" ref="C36:V36" si="76">SUM(C31:C35)</f>
        <v>5822</v>
      </c>
      <c r="D36" s="137">
        <f t="shared" si="76"/>
        <v>7149</v>
      </c>
      <c r="E36" s="137">
        <f t="shared" si="76"/>
        <v>7246</v>
      </c>
      <c r="F36" s="137">
        <f t="shared" si="76"/>
        <v>6145</v>
      </c>
      <c r="G36" s="137">
        <f t="shared" si="76"/>
        <v>5969</v>
      </c>
      <c r="H36" s="137">
        <f t="shared" si="76"/>
        <v>5419</v>
      </c>
      <c r="I36" s="137">
        <f t="shared" si="76"/>
        <v>4461</v>
      </c>
      <c r="J36" s="137">
        <f t="shared" si="76"/>
        <v>4332</v>
      </c>
      <c r="K36" s="137">
        <f t="shared" si="76"/>
        <v>4275</v>
      </c>
      <c r="L36" s="138">
        <f t="shared" si="76"/>
        <v>4801</v>
      </c>
      <c r="M36" s="137">
        <f t="shared" si="76"/>
        <v>4333</v>
      </c>
      <c r="N36" s="137">
        <f t="shared" si="76"/>
        <v>5278</v>
      </c>
      <c r="O36" s="137">
        <f t="shared" si="76"/>
        <v>6561</v>
      </c>
      <c r="P36" s="137">
        <f t="shared" si="76"/>
        <v>7306</v>
      </c>
      <c r="Q36" s="137">
        <f t="shared" si="76"/>
        <v>5647</v>
      </c>
      <c r="R36" s="137">
        <f t="shared" si="76"/>
        <v>5162</v>
      </c>
      <c r="S36" s="137">
        <f t="shared" si="76"/>
        <v>5262</v>
      </c>
      <c r="T36" s="137">
        <f t="shared" si="76"/>
        <v>3860</v>
      </c>
      <c r="U36" s="137">
        <f t="shared" si="76"/>
        <v>3811</v>
      </c>
      <c r="V36" s="137">
        <f t="shared" si="76"/>
        <v>3904</v>
      </c>
      <c r="W36" s="137">
        <f>SUM(W31+W32+W33+W34+W35)</f>
        <v>3959</v>
      </c>
      <c r="X36" s="138">
        <f>SUM(X31+X32+X33+X34+X35)</f>
        <v>3904</v>
      </c>
      <c r="Y36" s="201">
        <v>3384</v>
      </c>
      <c r="Z36" s="201">
        <v>4103</v>
      </c>
      <c r="AA36" s="201">
        <v>4626</v>
      </c>
      <c r="AB36" s="201">
        <v>5205</v>
      </c>
      <c r="AC36" s="201">
        <v>4780</v>
      </c>
      <c r="AD36" s="201">
        <v>5159</v>
      </c>
      <c r="AE36" s="201">
        <v>4672</v>
      </c>
      <c r="AF36" s="201">
        <v>4184</v>
      </c>
      <c r="AG36" s="201">
        <v>4474</v>
      </c>
      <c r="AH36" s="201">
        <v>4707</v>
      </c>
      <c r="AI36" s="201">
        <v>5343</v>
      </c>
      <c r="AJ36" s="138">
        <v>4005</v>
      </c>
      <c r="AK36" s="294">
        <v>4200</v>
      </c>
      <c r="AL36" s="294">
        <v>4889</v>
      </c>
      <c r="AM36" s="294">
        <v>5604</v>
      </c>
      <c r="AN36" s="294">
        <v>5892</v>
      </c>
      <c r="AO36" s="294">
        <v>5727</v>
      </c>
      <c r="AP36" s="294">
        <v>5628</v>
      </c>
      <c r="AQ36" s="84">
        <v>4495</v>
      </c>
      <c r="AR36" s="294">
        <v>4432</v>
      </c>
      <c r="AS36" s="294">
        <v>4394</v>
      </c>
      <c r="AT36" s="294">
        <v>4177</v>
      </c>
      <c r="AU36" s="294">
        <v>4168</v>
      </c>
      <c r="AV36" s="311">
        <v>4550</v>
      </c>
      <c r="AW36" s="294">
        <v>3994</v>
      </c>
      <c r="AX36" s="294">
        <v>4984</v>
      </c>
      <c r="AY36" s="294"/>
      <c r="AZ36" s="294"/>
      <c r="BA36" s="294"/>
      <c r="BB36" s="294"/>
      <c r="BC36" s="84"/>
      <c r="BD36" s="294"/>
      <c r="BE36" s="294"/>
      <c r="BF36" s="294"/>
      <c r="BG36" s="294"/>
      <c r="BH36" s="311"/>
      <c r="BI36" s="84">
        <f t="shared" ref="BI36:BM36" si="77">SUM(BI31:BI35)</f>
        <v>739</v>
      </c>
      <c r="BJ36" s="139">
        <f t="shared" si="77"/>
        <v>157</v>
      </c>
      <c r="BK36" s="139">
        <f t="shared" si="77"/>
        <v>-1599</v>
      </c>
      <c r="BL36" s="139">
        <f t="shared" si="77"/>
        <v>-983</v>
      </c>
      <c r="BM36" s="139">
        <f t="shared" si="77"/>
        <v>-707</v>
      </c>
      <c r="BN36" s="139">
        <f t="shared" ref="BN36:BV36" si="78">SUM(BN31:BN35)</f>
        <v>-1559</v>
      </c>
      <c r="BO36" s="139">
        <f t="shared" si="78"/>
        <v>-650</v>
      </c>
      <c r="BP36" s="139">
        <f t="shared" si="78"/>
        <v>-428</v>
      </c>
      <c r="BQ36" s="139">
        <f t="shared" si="78"/>
        <v>-316</v>
      </c>
      <c r="BR36" s="407">
        <f t="shared" si="78"/>
        <v>-897</v>
      </c>
      <c r="BS36" s="430">
        <f t="shared" si="78"/>
        <v>-949</v>
      </c>
      <c r="BT36" s="139">
        <f t="shared" si="78"/>
        <v>-1175</v>
      </c>
      <c r="BU36" s="139">
        <f t="shared" si="78"/>
        <v>-1935</v>
      </c>
      <c r="BV36" s="139">
        <f t="shared" si="78"/>
        <v>-2101</v>
      </c>
      <c r="BW36" s="139">
        <f t="shared" ref="BW36:BX36" si="79">SUM(BW31:BW35)</f>
        <v>-867</v>
      </c>
      <c r="BX36" s="244">
        <f t="shared" si="79"/>
        <v>-3</v>
      </c>
      <c r="BY36" s="244">
        <f t="shared" ref="BY36:BZ36" si="80">SUM(BY31:BY35)</f>
        <v>-590</v>
      </c>
      <c r="BZ36" s="244">
        <f t="shared" si="80"/>
        <v>324</v>
      </c>
      <c r="CA36" s="244">
        <f t="shared" ref="CA36" si="81">SUM(CA31:CA35)</f>
        <v>663</v>
      </c>
      <c r="CB36" s="244">
        <f t="shared" ref="CB36:CC36" si="82">SUM(CB31:CB35)</f>
        <v>803</v>
      </c>
      <c r="CC36" s="244">
        <f t="shared" si="82"/>
        <v>1384</v>
      </c>
      <c r="CD36" s="407">
        <f t="shared" ref="CD36:CE36" si="83">SUM(CD31:CD35)</f>
        <v>101</v>
      </c>
      <c r="CE36" s="369">
        <f t="shared" si="83"/>
        <v>816</v>
      </c>
      <c r="CF36" s="244">
        <f t="shared" ref="CF36" si="84">SUM(CF31:CF35)</f>
        <v>786</v>
      </c>
      <c r="CG36" s="244">
        <f t="shared" ref="CG36" si="85">SUM(CG31:CG35)</f>
        <v>978</v>
      </c>
      <c r="CH36" s="244">
        <f t="shared" ref="CH36" si="86">SUM(CH31:CH35)</f>
        <v>687</v>
      </c>
      <c r="CI36" s="244">
        <f t="shared" ref="CI36" si="87">SUM(CI31:CI35)</f>
        <v>947</v>
      </c>
      <c r="CJ36" s="244">
        <f t="shared" ref="CJ36" si="88">SUM(CJ31:CJ35)</f>
        <v>469</v>
      </c>
      <c r="CK36" s="244">
        <f t="shared" ref="CK36" si="89">SUM(CK31:CK35)</f>
        <v>-177</v>
      </c>
      <c r="CL36" s="244">
        <f t="shared" ref="CL36" si="90">SUM(CL31:CL35)</f>
        <v>248</v>
      </c>
      <c r="CM36" s="244">
        <f t="shared" ref="CM36" si="91">SUM(CM31:CM35)</f>
        <v>-80</v>
      </c>
      <c r="CN36" s="244">
        <f t="shared" ref="CN36" si="92">SUM(CN31:CN35)</f>
        <v>-530</v>
      </c>
      <c r="CO36" s="244">
        <f t="shared" ref="CO36" si="93">SUM(CO31:CO35)</f>
        <v>-1175</v>
      </c>
      <c r="CP36" s="407">
        <f t="shared" ref="CP36" si="94">SUM(CP31:CP35)</f>
        <v>545</v>
      </c>
      <c r="CQ36" s="407">
        <f t="shared" ref="CQ36:CR36" si="95">SUM(CQ31:CQ35)</f>
        <v>-206</v>
      </c>
      <c r="CR36" s="407">
        <f t="shared" si="95"/>
        <v>95</v>
      </c>
      <c r="CS36" s="349"/>
      <c r="CT36" s="84">
        <f>SUM(CT31:CT35)</f>
        <v>4984</v>
      </c>
    </row>
    <row r="37" spans="1:98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202"/>
      <c r="V37" s="202"/>
      <c r="W37" s="202"/>
      <c r="X37" s="88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88"/>
      <c r="AK37" s="295"/>
      <c r="AL37" s="295"/>
      <c r="AM37" s="295"/>
      <c r="AN37" s="295"/>
      <c r="AO37" s="295"/>
      <c r="AP37" s="295"/>
      <c r="AQ37" s="89"/>
      <c r="AR37" s="295"/>
      <c r="AS37" s="295"/>
      <c r="AT37" s="295"/>
      <c r="AU37" s="295"/>
      <c r="AV37" s="312"/>
      <c r="AW37" s="295"/>
      <c r="AX37" s="295"/>
      <c r="AY37" s="295"/>
      <c r="AZ37" s="295"/>
      <c r="BA37" s="295"/>
      <c r="BB37" s="295"/>
      <c r="BC37" s="89"/>
      <c r="BD37" s="295"/>
      <c r="BE37" s="295"/>
      <c r="BF37" s="295"/>
      <c r="BG37" s="295"/>
      <c r="BH37" s="312"/>
      <c r="BI37" s="89"/>
      <c r="BJ37" s="90"/>
      <c r="BK37" s="90"/>
      <c r="BL37" s="90"/>
      <c r="BM37" s="90"/>
      <c r="BN37" s="90"/>
      <c r="BO37" s="90"/>
      <c r="BP37" s="90"/>
      <c r="BQ37" s="90"/>
      <c r="BR37" s="408"/>
      <c r="BS37" s="431"/>
      <c r="BT37" s="90"/>
      <c r="BU37" s="90"/>
      <c r="BV37" s="90"/>
      <c r="BW37" s="90"/>
      <c r="BX37" s="245"/>
      <c r="BY37" s="245"/>
      <c r="BZ37" s="245"/>
      <c r="CA37" s="245"/>
      <c r="CB37" s="245"/>
      <c r="CC37" s="245"/>
      <c r="CD37" s="408"/>
      <c r="CE37" s="370"/>
      <c r="CF37" s="245"/>
      <c r="CG37" s="245"/>
      <c r="CH37" s="245"/>
      <c r="CI37" s="245"/>
      <c r="CJ37" s="245"/>
      <c r="CK37" s="245"/>
      <c r="CL37" s="245"/>
      <c r="CM37" s="245"/>
      <c r="CN37" s="245"/>
      <c r="CO37" s="245"/>
      <c r="CP37" s="408"/>
      <c r="CQ37" s="408"/>
      <c r="CR37" s="408"/>
      <c r="CS37" s="348"/>
      <c r="CT37" s="89"/>
    </row>
    <row r="38" spans="1:98" s="58" customFormat="1" x14ac:dyDescent="0.3">
      <c r="A38" s="146"/>
      <c r="B38" s="59" t="s">
        <v>37</v>
      </c>
      <c r="C38" s="79">
        <v>9254</v>
      </c>
      <c r="D38" s="80">
        <v>9742</v>
      </c>
      <c r="E38" s="80">
        <v>10235</v>
      </c>
      <c r="F38" s="80">
        <v>11043</v>
      </c>
      <c r="G38" s="80">
        <v>11456</v>
      </c>
      <c r="H38" s="80">
        <v>11464</v>
      </c>
      <c r="I38" s="80">
        <v>11210</v>
      </c>
      <c r="J38" s="80">
        <v>10614</v>
      </c>
      <c r="K38" s="80">
        <v>10004</v>
      </c>
      <c r="L38" s="81">
        <v>10217</v>
      </c>
      <c r="M38" s="80">
        <v>9183</v>
      </c>
      <c r="N38" s="80">
        <v>8745</v>
      </c>
      <c r="O38" s="80">
        <v>9452</v>
      </c>
      <c r="P38" s="80">
        <v>10995</v>
      </c>
      <c r="Q38" s="80">
        <v>12352</v>
      </c>
      <c r="R38" s="80">
        <v>12983</v>
      </c>
      <c r="S38" s="80">
        <v>13285</v>
      </c>
      <c r="T38" s="80">
        <v>13769</v>
      </c>
      <c r="U38" s="200">
        <v>13520</v>
      </c>
      <c r="V38" s="200">
        <v>13117</v>
      </c>
      <c r="W38" s="200">
        <v>12716</v>
      </c>
      <c r="X38" s="81">
        <v>12597</v>
      </c>
      <c r="Y38" s="200">
        <v>11398</v>
      </c>
      <c r="Z38" s="200">
        <v>10749</v>
      </c>
      <c r="AA38" s="200">
        <v>10491</v>
      </c>
      <c r="AB38" s="200">
        <v>10734</v>
      </c>
      <c r="AC38" s="200">
        <v>11367</v>
      </c>
      <c r="AD38" s="200">
        <v>11495</v>
      </c>
      <c r="AE38" s="200">
        <v>10639</v>
      </c>
      <c r="AF38" s="200">
        <v>10510</v>
      </c>
      <c r="AG38" s="200">
        <v>10312</v>
      </c>
      <c r="AH38" s="200">
        <v>10399</v>
      </c>
      <c r="AI38" s="200">
        <v>10029</v>
      </c>
      <c r="AJ38" s="81">
        <v>9786</v>
      </c>
      <c r="AK38" s="293">
        <v>9106</v>
      </c>
      <c r="AL38" s="293">
        <v>8832</v>
      </c>
      <c r="AM38" s="293">
        <v>8905</v>
      </c>
      <c r="AN38" s="293">
        <v>9518</v>
      </c>
      <c r="AO38" s="293">
        <v>9864</v>
      </c>
      <c r="AP38" s="293">
        <v>10276</v>
      </c>
      <c r="AQ38" s="63">
        <v>10444</v>
      </c>
      <c r="AR38" s="293">
        <v>10251</v>
      </c>
      <c r="AS38" s="293">
        <v>10333</v>
      </c>
      <c r="AT38" s="293">
        <v>9708</v>
      </c>
      <c r="AU38" s="293">
        <v>9493</v>
      </c>
      <c r="AV38" s="310">
        <v>9470</v>
      </c>
      <c r="AW38" s="293">
        <v>9067</v>
      </c>
      <c r="AX38" s="293">
        <v>8481</v>
      </c>
      <c r="AY38" s="293"/>
      <c r="AZ38" s="293"/>
      <c r="BA38" s="293"/>
      <c r="BB38" s="293"/>
      <c r="BC38" s="63"/>
      <c r="BD38" s="293"/>
      <c r="BE38" s="293"/>
      <c r="BF38" s="293"/>
      <c r="BG38" s="293"/>
      <c r="BH38" s="310"/>
      <c r="BI38" s="82">
        <f t="shared" ref="BI38:BR42" si="96">O38-C38</f>
        <v>198</v>
      </c>
      <c r="BJ38" s="83">
        <f t="shared" si="96"/>
        <v>1253</v>
      </c>
      <c r="BK38" s="83">
        <f t="shared" si="96"/>
        <v>2117</v>
      </c>
      <c r="BL38" s="83">
        <f t="shared" si="96"/>
        <v>1940</v>
      </c>
      <c r="BM38" s="83">
        <f t="shared" si="96"/>
        <v>1829</v>
      </c>
      <c r="BN38" s="83">
        <f t="shared" si="96"/>
        <v>2305</v>
      </c>
      <c r="BO38" s="83">
        <f t="shared" si="96"/>
        <v>2310</v>
      </c>
      <c r="BP38" s="83">
        <f t="shared" si="96"/>
        <v>2503</v>
      </c>
      <c r="BQ38" s="83">
        <f t="shared" si="96"/>
        <v>2712</v>
      </c>
      <c r="BR38" s="406">
        <f t="shared" si="96"/>
        <v>2380</v>
      </c>
      <c r="BS38" s="429">
        <f t="shared" ref="BS38:CB42" si="97">Y38-M38</f>
        <v>2215</v>
      </c>
      <c r="BT38" s="83">
        <f t="shared" si="97"/>
        <v>2004</v>
      </c>
      <c r="BU38" s="83">
        <f t="shared" si="97"/>
        <v>1039</v>
      </c>
      <c r="BV38" s="83">
        <f t="shared" si="97"/>
        <v>-261</v>
      </c>
      <c r="BW38" s="83">
        <f t="shared" si="97"/>
        <v>-985</v>
      </c>
      <c r="BX38" s="243">
        <f t="shared" si="97"/>
        <v>-1488</v>
      </c>
      <c r="BY38" s="243">
        <f t="shared" si="97"/>
        <v>-2646</v>
      </c>
      <c r="BZ38" s="243">
        <f t="shared" si="97"/>
        <v>-3259</v>
      </c>
      <c r="CA38" s="243">
        <f t="shared" si="97"/>
        <v>-3208</v>
      </c>
      <c r="CB38" s="243">
        <f t="shared" si="97"/>
        <v>-2718</v>
      </c>
      <c r="CC38" s="243">
        <f t="shared" ref="CC38:CL42" si="98">AI38-W38</f>
        <v>-2687</v>
      </c>
      <c r="CD38" s="406">
        <f t="shared" si="98"/>
        <v>-2811</v>
      </c>
      <c r="CE38" s="368">
        <f t="shared" si="98"/>
        <v>-2292</v>
      </c>
      <c r="CF38" s="243">
        <f t="shared" si="98"/>
        <v>-1917</v>
      </c>
      <c r="CG38" s="243">
        <f t="shared" si="98"/>
        <v>-1586</v>
      </c>
      <c r="CH38" s="243">
        <f t="shared" si="98"/>
        <v>-1216</v>
      </c>
      <c r="CI38" s="243">
        <f t="shared" si="98"/>
        <v>-1503</v>
      </c>
      <c r="CJ38" s="243">
        <f t="shared" si="98"/>
        <v>-1219</v>
      </c>
      <c r="CK38" s="243">
        <f t="shared" si="98"/>
        <v>-195</v>
      </c>
      <c r="CL38" s="243">
        <f t="shared" si="98"/>
        <v>-259</v>
      </c>
      <c r="CM38" s="243">
        <f t="shared" ref="CM38:CR42" si="99">AS38-AG38</f>
        <v>21</v>
      </c>
      <c r="CN38" s="243">
        <f t="shared" si="99"/>
        <v>-691</v>
      </c>
      <c r="CO38" s="243">
        <f t="shared" si="99"/>
        <v>-536</v>
      </c>
      <c r="CP38" s="406">
        <f t="shared" si="99"/>
        <v>-316</v>
      </c>
      <c r="CQ38" s="406">
        <f t="shared" si="99"/>
        <v>-39</v>
      </c>
      <c r="CR38" s="406">
        <f t="shared" si="99"/>
        <v>-351</v>
      </c>
      <c r="CS38" s="348"/>
      <c r="CT38" s="63">
        <f>IF(ISERROR(GETPIVOTDATA("VALUE",'CRS WK pvt'!$I$2,"DT_FILE",CT$8,"CD_CO",CT$6,"TRIM_CAT",TRIM(B38),"TRIM_LINE",A37))=TRUE,0,GETPIVOTDATA("VALUE",'CRS WK pvt'!$I$2,"DT_FILE",CT$8,"CD_CO",CT$6,"TRIM_CAT",TRIM(B38),"TRIM_LINE",A37))</f>
        <v>8481</v>
      </c>
    </row>
    <row r="39" spans="1:98" s="58" customFormat="1" x14ac:dyDescent="0.3">
      <c r="A39" s="146"/>
      <c r="B39" s="59" t="s">
        <v>38</v>
      </c>
      <c r="C39" s="79">
        <v>2809</v>
      </c>
      <c r="D39" s="80">
        <v>2784</v>
      </c>
      <c r="E39" s="80">
        <v>2840</v>
      </c>
      <c r="F39" s="80">
        <v>2952</v>
      </c>
      <c r="G39" s="80">
        <v>3112</v>
      </c>
      <c r="H39" s="80">
        <v>3654</v>
      </c>
      <c r="I39" s="80">
        <v>3685</v>
      </c>
      <c r="J39" s="80">
        <v>3606</v>
      </c>
      <c r="K39" s="80">
        <v>3614</v>
      </c>
      <c r="L39" s="81">
        <v>3575</v>
      </c>
      <c r="M39" s="80">
        <v>3028</v>
      </c>
      <c r="N39" s="80">
        <v>2867</v>
      </c>
      <c r="O39" s="80">
        <v>2914</v>
      </c>
      <c r="P39" s="80">
        <v>3017</v>
      </c>
      <c r="Q39" s="80">
        <v>3109</v>
      </c>
      <c r="R39" s="80">
        <v>3180</v>
      </c>
      <c r="S39" s="80">
        <v>3501</v>
      </c>
      <c r="T39" s="80">
        <v>3910</v>
      </c>
      <c r="U39" s="200">
        <v>4095</v>
      </c>
      <c r="V39" s="200">
        <v>4089</v>
      </c>
      <c r="W39" s="200">
        <v>4411</v>
      </c>
      <c r="X39" s="81">
        <v>4426</v>
      </c>
      <c r="Y39" s="200">
        <v>3835</v>
      </c>
      <c r="Z39" s="200">
        <v>3657</v>
      </c>
      <c r="AA39" s="200">
        <v>3582</v>
      </c>
      <c r="AB39" s="200">
        <v>3559</v>
      </c>
      <c r="AC39" s="200">
        <v>3665</v>
      </c>
      <c r="AD39" s="200">
        <v>3741</v>
      </c>
      <c r="AE39" s="200">
        <v>3546</v>
      </c>
      <c r="AF39" s="200">
        <v>3942</v>
      </c>
      <c r="AG39" s="200">
        <v>3985</v>
      </c>
      <c r="AH39" s="200">
        <v>4021</v>
      </c>
      <c r="AI39" s="200">
        <v>3260</v>
      </c>
      <c r="AJ39" s="81">
        <v>3319</v>
      </c>
      <c r="AK39" s="293">
        <v>3261</v>
      </c>
      <c r="AL39" s="293">
        <v>3283</v>
      </c>
      <c r="AM39" s="293">
        <v>3398</v>
      </c>
      <c r="AN39" s="293">
        <v>3468</v>
      </c>
      <c r="AO39" s="293">
        <v>3612</v>
      </c>
      <c r="AP39" s="293">
        <v>3730</v>
      </c>
      <c r="AQ39" s="63">
        <v>3764</v>
      </c>
      <c r="AR39" s="293">
        <v>3890</v>
      </c>
      <c r="AS39" s="293">
        <v>3921</v>
      </c>
      <c r="AT39" s="293">
        <v>3852</v>
      </c>
      <c r="AU39" s="293">
        <v>3998</v>
      </c>
      <c r="AV39" s="310">
        <v>4088</v>
      </c>
      <c r="AW39" s="293">
        <v>4047</v>
      </c>
      <c r="AX39" s="293">
        <v>3954</v>
      </c>
      <c r="AY39" s="293"/>
      <c r="AZ39" s="293"/>
      <c r="BA39" s="293"/>
      <c r="BB39" s="293"/>
      <c r="BC39" s="63"/>
      <c r="BD39" s="293"/>
      <c r="BE39" s="293"/>
      <c r="BF39" s="293"/>
      <c r="BG39" s="293"/>
      <c r="BH39" s="310"/>
      <c r="BI39" s="82">
        <f t="shared" si="96"/>
        <v>105</v>
      </c>
      <c r="BJ39" s="83">
        <f t="shared" si="96"/>
        <v>233</v>
      </c>
      <c r="BK39" s="83">
        <f t="shared" si="96"/>
        <v>269</v>
      </c>
      <c r="BL39" s="83">
        <f t="shared" si="96"/>
        <v>228</v>
      </c>
      <c r="BM39" s="83">
        <f t="shared" si="96"/>
        <v>389</v>
      </c>
      <c r="BN39" s="83">
        <f t="shared" si="96"/>
        <v>256</v>
      </c>
      <c r="BO39" s="83">
        <f t="shared" si="96"/>
        <v>410</v>
      </c>
      <c r="BP39" s="83">
        <f t="shared" si="96"/>
        <v>483</v>
      </c>
      <c r="BQ39" s="83">
        <f t="shared" si="96"/>
        <v>797</v>
      </c>
      <c r="BR39" s="406">
        <f t="shared" si="96"/>
        <v>851</v>
      </c>
      <c r="BS39" s="429">
        <f t="shared" si="97"/>
        <v>807</v>
      </c>
      <c r="BT39" s="83">
        <f t="shared" si="97"/>
        <v>790</v>
      </c>
      <c r="BU39" s="83">
        <f t="shared" si="97"/>
        <v>668</v>
      </c>
      <c r="BV39" s="83">
        <f t="shared" si="97"/>
        <v>542</v>
      </c>
      <c r="BW39" s="83">
        <f t="shared" si="97"/>
        <v>556</v>
      </c>
      <c r="BX39" s="243">
        <f t="shared" si="97"/>
        <v>561</v>
      </c>
      <c r="BY39" s="243">
        <f t="shared" si="97"/>
        <v>45</v>
      </c>
      <c r="BZ39" s="243">
        <f t="shared" si="97"/>
        <v>32</v>
      </c>
      <c r="CA39" s="243">
        <f t="shared" si="97"/>
        <v>-110</v>
      </c>
      <c r="CB39" s="243">
        <f t="shared" si="97"/>
        <v>-68</v>
      </c>
      <c r="CC39" s="243">
        <f t="shared" si="98"/>
        <v>-1151</v>
      </c>
      <c r="CD39" s="406">
        <f t="shared" si="98"/>
        <v>-1107</v>
      </c>
      <c r="CE39" s="368">
        <f t="shared" si="98"/>
        <v>-574</v>
      </c>
      <c r="CF39" s="243">
        <f t="shared" si="98"/>
        <v>-374</v>
      </c>
      <c r="CG39" s="243">
        <f t="shared" si="98"/>
        <v>-184</v>
      </c>
      <c r="CH39" s="243">
        <f t="shared" si="98"/>
        <v>-91</v>
      </c>
      <c r="CI39" s="243">
        <f t="shared" si="98"/>
        <v>-53</v>
      </c>
      <c r="CJ39" s="243">
        <f t="shared" si="98"/>
        <v>-11</v>
      </c>
      <c r="CK39" s="243">
        <f t="shared" si="98"/>
        <v>218</v>
      </c>
      <c r="CL39" s="243">
        <f t="shared" si="98"/>
        <v>-52</v>
      </c>
      <c r="CM39" s="243">
        <f t="shared" si="99"/>
        <v>-64</v>
      </c>
      <c r="CN39" s="243">
        <f t="shared" si="99"/>
        <v>-169</v>
      </c>
      <c r="CO39" s="243">
        <f t="shared" si="99"/>
        <v>738</v>
      </c>
      <c r="CP39" s="406">
        <f t="shared" si="99"/>
        <v>769</v>
      </c>
      <c r="CQ39" s="406">
        <f t="shared" si="99"/>
        <v>786</v>
      </c>
      <c r="CR39" s="406">
        <f t="shared" si="99"/>
        <v>671</v>
      </c>
      <c r="CS39" s="348"/>
      <c r="CT39" s="63">
        <f>IF(ISERROR(GETPIVOTDATA("VALUE",'CRS WK pvt'!$I$2,"DT_FILE",CT$8,"CD_CO",CT$6,"TRIM_CAT",TRIM(B39),"TRIM_LINE",A37))=TRUE,0,GETPIVOTDATA("VALUE",'CRS WK pvt'!$I$2,"DT_FILE",CT$8,"CD_CO",CT$6,"TRIM_CAT",TRIM(B39),"TRIM_LINE",A37))</f>
        <v>3954</v>
      </c>
    </row>
    <row r="40" spans="1:98" s="58" customFormat="1" x14ac:dyDescent="0.3">
      <c r="A40" s="146"/>
      <c r="B40" s="59" t="s">
        <v>39</v>
      </c>
      <c r="C40" s="79">
        <v>645</v>
      </c>
      <c r="D40" s="80">
        <v>675</v>
      </c>
      <c r="E40" s="80">
        <v>745</v>
      </c>
      <c r="F40" s="80">
        <v>848</v>
      </c>
      <c r="G40" s="80">
        <v>827</v>
      </c>
      <c r="H40" s="80">
        <v>794</v>
      </c>
      <c r="I40" s="80">
        <v>846</v>
      </c>
      <c r="J40" s="80">
        <v>791</v>
      </c>
      <c r="K40" s="80">
        <v>769</v>
      </c>
      <c r="L40" s="81">
        <v>753</v>
      </c>
      <c r="M40" s="80">
        <v>683</v>
      </c>
      <c r="N40" s="80">
        <v>611</v>
      </c>
      <c r="O40" s="80">
        <v>705</v>
      </c>
      <c r="P40" s="80">
        <v>1105</v>
      </c>
      <c r="Q40" s="80">
        <v>1365</v>
      </c>
      <c r="R40" s="80">
        <v>1477</v>
      </c>
      <c r="S40" s="80">
        <v>1401</v>
      </c>
      <c r="T40" s="80">
        <v>1371</v>
      </c>
      <c r="U40" s="200">
        <v>1306</v>
      </c>
      <c r="V40" s="200">
        <v>1238</v>
      </c>
      <c r="W40" s="200">
        <v>1191</v>
      </c>
      <c r="X40" s="81">
        <v>1102</v>
      </c>
      <c r="Y40" s="200">
        <v>1011</v>
      </c>
      <c r="Z40" s="200">
        <v>894</v>
      </c>
      <c r="AA40" s="200">
        <v>842</v>
      </c>
      <c r="AB40" s="200">
        <v>831</v>
      </c>
      <c r="AC40" s="200">
        <v>876</v>
      </c>
      <c r="AD40" s="200">
        <v>1010</v>
      </c>
      <c r="AE40" s="200">
        <v>1060</v>
      </c>
      <c r="AF40" s="200">
        <v>1041</v>
      </c>
      <c r="AG40" s="200">
        <v>983</v>
      </c>
      <c r="AH40" s="200">
        <v>1028</v>
      </c>
      <c r="AI40" s="200">
        <v>1032</v>
      </c>
      <c r="AJ40" s="81">
        <v>1006</v>
      </c>
      <c r="AK40" s="293">
        <v>983</v>
      </c>
      <c r="AL40" s="293">
        <v>923</v>
      </c>
      <c r="AM40" s="293">
        <v>926</v>
      </c>
      <c r="AN40" s="293">
        <v>885</v>
      </c>
      <c r="AO40" s="293">
        <v>924</v>
      </c>
      <c r="AP40" s="293">
        <v>1007</v>
      </c>
      <c r="AQ40" s="63">
        <v>1063</v>
      </c>
      <c r="AR40" s="293">
        <v>1068</v>
      </c>
      <c r="AS40" s="293">
        <v>1088</v>
      </c>
      <c r="AT40" s="293">
        <v>1043</v>
      </c>
      <c r="AU40" s="293">
        <v>978</v>
      </c>
      <c r="AV40" s="310">
        <v>994</v>
      </c>
      <c r="AW40" s="293">
        <v>900</v>
      </c>
      <c r="AX40" s="293">
        <v>805</v>
      </c>
      <c r="AY40" s="293"/>
      <c r="AZ40" s="293"/>
      <c r="BA40" s="293"/>
      <c r="BB40" s="293"/>
      <c r="BC40" s="63"/>
      <c r="BD40" s="293"/>
      <c r="BE40" s="293"/>
      <c r="BF40" s="293"/>
      <c r="BG40" s="293"/>
      <c r="BH40" s="310"/>
      <c r="BI40" s="82">
        <f t="shared" si="96"/>
        <v>60</v>
      </c>
      <c r="BJ40" s="83">
        <f t="shared" si="96"/>
        <v>430</v>
      </c>
      <c r="BK40" s="83">
        <f t="shared" si="96"/>
        <v>620</v>
      </c>
      <c r="BL40" s="83">
        <f t="shared" si="96"/>
        <v>629</v>
      </c>
      <c r="BM40" s="83">
        <f t="shared" si="96"/>
        <v>574</v>
      </c>
      <c r="BN40" s="83">
        <f t="shared" si="96"/>
        <v>577</v>
      </c>
      <c r="BO40" s="83">
        <f t="shared" si="96"/>
        <v>460</v>
      </c>
      <c r="BP40" s="83">
        <f t="shared" si="96"/>
        <v>447</v>
      </c>
      <c r="BQ40" s="83">
        <f t="shared" si="96"/>
        <v>422</v>
      </c>
      <c r="BR40" s="406">
        <f t="shared" si="96"/>
        <v>349</v>
      </c>
      <c r="BS40" s="429">
        <f t="shared" si="97"/>
        <v>328</v>
      </c>
      <c r="BT40" s="83">
        <f t="shared" si="97"/>
        <v>283</v>
      </c>
      <c r="BU40" s="83">
        <f t="shared" si="97"/>
        <v>137</v>
      </c>
      <c r="BV40" s="83">
        <f t="shared" si="97"/>
        <v>-274</v>
      </c>
      <c r="BW40" s="83">
        <f t="shared" si="97"/>
        <v>-489</v>
      </c>
      <c r="BX40" s="243">
        <f t="shared" si="97"/>
        <v>-467</v>
      </c>
      <c r="BY40" s="243">
        <f t="shared" si="97"/>
        <v>-341</v>
      </c>
      <c r="BZ40" s="243">
        <f t="shared" si="97"/>
        <v>-330</v>
      </c>
      <c r="CA40" s="243">
        <f t="shared" si="97"/>
        <v>-323</v>
      </c>
      <c r="CB40" s="243">
        <f t="shared" si="97"/>
        <v>-210</v>
      </c>
      <c r="CC40" s="243">
        <f t="shared" si="98"/>
        <v>-159</v>
      </c>
      <c r="CD40" s="406">
        <f t="shared" si="98"/>
        <v>-96</v>
      </c>
      <c r="CE40" s="368">
        <f t="shared" si="98"/>
        <v>-28</v>
      </c>
      <c r="CF40" s="243">
        <f t="shared" si="98"/>
        <v>29</v>
      </c>
      <c r="CG40" s="243">
        <f t="shared" si="98"/>
        <v>84</v>
      </c>
      <c r="CH40" s="243">
        <f t="shared" si="98"/>
        <v>54</v>
      </c>
      <c r="CI40" s="243">
        <f t="shared" si="98"/>
        <v>48</v>
      </c>
      <c r="CJ40" s="243">
        <f t="shared" si="98"/>
        <v>-3</v>
      </c>
      <c r="CK40" s="243">
        <f t="shared" si="98"/>
        <v>3</v>
      </c>
      <c r="CL40" s="243">
        <f t="shared" si="98"/>
        <v>27</v>
      </c>
      <c r="CM40" s="243">
        <f t="shared" si="99"/>
        <v>105</v>
      </c>
      <c r="CN40" s="243">
        <f t="shared" si="99"/>
        <v>15</v>
      </c>
      <c r="CO40" s="243">
        <f t="shared" si="99"/>
        <v>-54</v>
      </c>
      <c r="CP40" s="406">
        <f t="shared" si="99"/>
        <v>-12</v>
      </c>
      <c r="CQ40" s="406">
        <f t="shared" si="99"/>
        <v>-83</v>
      </c>
      <c r="CR40" s="406">
        <f t="shared" si="99"/>
        <v>-118</v>
      </c>
      <c r="CS40" s="348"/>
      <c r="CT40" s="63">
        <f>IF(ISERROR(GETPIVOTDATA("VALUE",'CRS WK pvt'!$I$2,"DT_FILE",CT$8,"CD_CO",CT$6,"TRIM_CAT",TRIM(B40),"TRIM_LINE",A37))=TRUE,0,GETPIVOTDATA("VALUE",'CRS WK pvt'!$I$2,"DT_FILE",CT$8,"CD_CO",CT$6,"TRIM_CAT",TRIM(B40),"TRIM_LINE",A37))</f>
        <v>805</v>
      </c>
    </row>
    <row r="41" spans="1:98" s="58" customFormat="1" x14ac:dyDescent="0.3">
      <c r="A41" s="146"/>
      <c r="B41" s="59" t="s">
        <v>40</v>
      </c>
      <c r="C41" s="79">
        <v>29</v>
      </c>
      <c r="D41" s="80">
        <v>16</v>
      </c>
      <c r="E41" s="80">
        <v>15</v>
      </c>
      <c r="F41" s="80">
        <v>43</v>
      </c>
      <c r="G41" s="80">
        <v>29</v>
      </c>
      <c r="H41" s="80">
        <v>32</v>
      </c>
      <c r="I41" s="80">
        <v>32</v>
      </c>
      <c r="J41" s="80">
        <v>24</v>
      </c>
      <c r="K41" s="80">
        <v>21</v>
      </c>
      <c r="L41" s="81">
        <v>21</v>
      </c>
      <c r="M41" s="80">
        <v>17</v>
      </c>
      <c r="N41" s="80">
        <v>15</v>
      </c>
      <c r="O41" s="80">
        <v>19</v>
      </c>
      <c r="P41" s="80">
        <v>29</v>
      </c>
      <c r="Q41" s="80">
        <v>37</v>
      </c>
      <c r="R41" s="80">
        <v>52</v>
      </c>
      <c r="S41" s="80">
        <v>52</v>
      </c>
      <c r="T41" s="80">
        <v>41</v>
      </c>
      <c r="U41" s="200">
        <v>49</v>
      </c>
      <c r="V41" s="200">
        <v>40</v>
      </c>
      <c r="W41" s="200">
        <v>39</v>
      </c>
      <c r="X41" s="81">
        <v>23</v>
      </c>
      <c r="Y41" s="200">
        <v>20</v>
      </c>
      <c r="Z41" s="200">
        <v>17</v>
      </c>
      <c r="AA41" s="200">
        <v>16</v>
      </c>
      <c r="AB41" s="200">
        <v>14</v>
      </c>
      <c r="AC41" s="200">
        <v>18</v>
      </c>
      <c r="AD41" s="200">
        <v>38</v>
      </c>
      <c r="AE41" s="200">
        <v>29</v>
      </c>
      <c r="AF41" s="200">
        <v>30</v>
      </c>
      <c r="AG41" s="200">
        <v>33</v>
      </c>
      <c r="AH41" s="200">
        <v>31</v>
      </c>
      <c r="AI41" s="200">
        <v>30</v>
      </c>
      <c r="AJ41" s="81">
        <v>24</v>
      </c>
      <c r="AK41" s="293">
        <v>31</v>
      </c>
      <c r="AL41" s="293">
        <v>21</v>
      </c>
      <c r="AM41" s="293">
        <v>23</v>
      </c>
      <c r="AN41" s="293">
        <v>17</v>
      </c>
      <c r="AO41" s="293">
        <v>20</v>
      </c>
      <c r="AP41" s="293">
        <v>21</v>
      </c>
      <c r="AQ41" s="63">
        <v>24</v>
      </c>
      <c r="AR41" s="293">
        <v>26</v>
      </c>
      <c r="AS41" s="293">
        <v>30</v>
      </c>
      <c r="AT41" s="293">
        <v>38</v>
      </c>
      <c r="AU41" s="293">
        <v>26</v>
      </c>
      <c r="AV41" s="310">
        <v>27</v>
      </c>
      <c r="AW41" s="293">
        <v>17</v>
      </c>
      <c r="AX41" s="293">
        <v>15</v>
      </c>
      <c r="AY41" s="293"/>
      <c r="AZ41" s="293"/>
      <c r="BA41" s="293"/>
      <c r="BB41" s="293"/>
      <c r="BC41" s="63"/>
      <c r="BD41" s="293"/>
      <c r="BE41" s="293"/>
      <c r="BF41" s="293"/>
      <c r="BG41" s="293"/>
      <c r="BH41" s="310"/>
      <c r="BI41" s="82">
        <f t="shared" si="96"/>
        <v>-10</v>
      </c>
      <c r="BJ41" s="83">
        <f t="shared" si="96"/>
        <v>13</v>
      </c>
      <c r="BK41" s="83">
        <f t="shared" si="96"/>
        <v>22</v>
      </c>
      <c r="BL41" s="83">
        <f t="shared" si="96"/>
        <v>9</v>
      </c>
      <c r="BM41" s="83">
        <f t="shared" si="96"/>
        <v>23</v>
      </c>
      <c r="BN41" s="83">
        <f t="shared" si="96"/>
        <v>9</v>
      </c>
      <c r="BO41" s="83">
        <f t="shared" si="96"/>
        <v>17</v>
      </c>
      <c r="BP41" s="83">
        <f t="shared" si="96"/>
        <v>16</v>
      </c>
      <c r="BQ41" s="83">
        <f t="shared" si="96"/>
        <v>18</v>
      </c>
      <c r="BR41" s="406">
        <f t="shared" si="96"/>
        <v>2</v>
      </c>
      <c r="BS41" s="429">
        <f t="shared" si="97"/>
        <v>3</v>
      </c>
      <c r="BT41" s="83">
        <f t="shared" si="97"/>
        <v>2</v>
      </c>
      <c r="BU41" s="83">
        <f t="shared" si="97"/>
        <v>-3</v>
      </c>
      <c r="BV41" s="83">
        <f t="shared" si="97"/>
        <v>-15</v>
      </c>
      <c r="BW41" s="83">
        <f t="shared" si="97"/>
        <v>-19</v>
      </c>
      <c r="BX41" s="243">
        <f t="shared" si="97"/>
        <v>-14</v>
      </c>
      <c r="BY41" s="243">
        <f t="shared" si="97"/>
        <v>-23</v>
      </c>
      <c r="BZ41" s="243">
        <f t="shared" si="97"/>
        <v>-11</v>
      </c>
      <c r="CA41" s="243">
        <f t="shared" si="97"/>
        <v>-16</v>
      </c>
      <c r="CB41" s="243">
        <f t="shared" si="97"/>
        <v>-9</v>
      </c>
      <c r="CC41" s="243">
        <f t="shared" si="98"/>
        <v>-9</v>
      </c>
      <c r="CD41" s="406">
        <f t="shared" si="98"/>
        <v>1</v>
      </c>
      <c r="CE41" s="368">
        <f t="shared" si="98"/>
        <v>11</v>
      </c>
      <c r="CF41" s="243">
        <f t="shared" si="98"/>
        <v>4</v>
      </c>
      <c r="CG41" s="243">
        <f t="shared" si="98"/>
        <v>7</v>
      </c>
      <c r="CH41" s="243">
        <f t="shared" si="98"/>
        <v>3</v>
      </c>
      <c r="CI41" s="243">
        <f t="shared" si="98"/>
        <v>2</v>
      </c>
      <c r="CJ41" s="243">
        <f t="shared" si="98"/>
        <v>-17</v>
      </c>
      <c r="CK41" s="243">
        <f t="shared" si="98"/>
        <v>-5</v>
      </c>
      <c r="CL41" s="243">
        <f t="shared" si="98"/>
        <v>-4</v>
      </c>
      <c r="CM41" s="243">
        <f t="shared" si="99"/>
        <v>-3</v>
      </c>
      <c r="CN41" s="243">
        <f t="shared" si="99"/>
        <v>7</v>
      </c>
      <c r="CO41" s="243">
        <f t="shared" si="99"/>
        <v>-4</v>
      </c>
      <c r="CP41" s="406">
        <f t="shared" si="99"/>
        <v>3</v>
      </c>
      <c r="CQ41" s="406">
        <f t="shared" si="99"/>
        <v>-14</v>
      </c>
      <c r="CR41" s="406">
        <f t="shared" si="99"/>
        <v>-6</v>
      </c>
      <c r="CS41" s="348"/>
      <c r="CT41" s="63">
        <f>IF(ISERROR(GETPIVOTDATA("VALUE",'CRS WK pvt'!$I$2,"DT_FILE",CT$8,"CD_CO",CT$6,"TRIM_CAT",TRIM(B41),"TRIM_LINE",A37))=TRUE,0,GETPIVOTDATA("VALUE",'CRS WK pvt'!$I$2,"DT_FILE",CT$8,"CD_CO",CT$6,"TRIM_CAT",TRIM(B41),"TRIM_LINE",A37))</f>
        <v>15</v>
      </c>
    </row>
    <row r="42" spans="1:98" s="58" customFormat="1" x14ac:dyDescent="0.3">
      <c r="A42" s="146"/>
      <c r="B42" s="59" t="s">
        <v>41</v>
      </c>
      <c r="C42" s="79">
        <v>2</v>
      </c>
      <c r="D42" s="80">
        <v>2</v>
      </c>
      <c r="E42" s="80">
        <v>3</v>
      </c>
      <c r="F42" s="80">
        <v>3</v>
      </c>
      <c r="G42" s="80">
        <v>3</v>
      </c>
      <c r="H42" s="80">
        <v>2</v>
      </c>
      <c r="I42" s="80">
        <v>2</v>
      </c>
      <c r="J42" s="80">
        <v>2</v>
      </c>
      <c r="K42" s="80">
        <v>2</v>
      </c>
      <c r="L42" s="81">
        <v>2</v>
      </c>
      <c r="M42" s="80">
        <v>4</v>
      </c>
      <c r="N42" s="80">
        <v>4</v>
      </c>
      <c r="O42" s="80">
        <v>5</v>
      </c>
      <c r="P42" s="80">
        <v>3</v>
      </c>
      <c r="Q42" s="80">
        <v>5</v>
      </c>
      <c r="R42" s="80">
        <v>6</v>
      </c>
      <c r="S42" s="80">
        <v>5</v>
      </c>
      <c r="T42" s="80">
        <v>5</v>
      </c>
      <c r="U42" s="200">
        <v>7</v>
      </c>
      <c r="V42" s="200">
        <v>5</v>
      </c>
      <c r="W42" s="200">
        <v>6</v>
      </c>
      <c r="X42" s="81">
        <v>4</v>
      </c>
      <c r="Y42" s="200">
        <v>3</v>
      </c>
      <c r="Z42" s="200">
        <v>1</v>
      </c>
      <c r="AA42" s="200">
        <v>1</v>
      </c>
      <c r="AB42" s="200">
        <v>1</v>
      </c>
      <c r="AC42" s="200">
        <v>2</v>
      </c>
      <c r="AD42" s="200">
        <v>4</v>
      </c>
      <c r="AE42" s="200">
        <v>7</v>
      </c>
      <c r="AF42" s="200">
        <v>9</v>
      </c>
      <c r="AG42" s="200">
        <v>8</v>
      </c>
      <c r="AH42" s="200">
        <v>8</v>
      </c>
      <c r="AI42" s="200">
        <v>9</v>
      </c>
      <c r="AJ42" s="81">
        <v>7</v>
      </c>
      <c r="AK42" s="293">
        <v>6</v>
      </c>
      <c r="AL42" s="293">
        <v>6</v>
      </c>
      <c r="AM42" s="293">
        <v>6</v>
      </c>
      <c r="AN42" s="293">
        <v>3</v>
      </c>
      <c r="AO42" s="293">
        <v>3</v>
      </c>
      <c r="AP42" s="293">
        <v>5</v>
      </c>
      <c r="AQ42" s="63">
        <v>3</v>
      </c>
      <c r="AR42" s="293">
        <v>6</v>
      </c>
      <c r="AS42" s="293">
        <v>5</v>
      </c>
      <c r="AT42" s="293">
        <v>6</v>
      </c>
      <c r="AU42" s="293">
        <v>4</v>
      </c>
      <c r="AV42" s="310">
        <v>5</v>
      </c>
      <c r="AW42" s="293">
        <v>5</v>
      </c>
      <c r="AX42" s="293">
        <v>3</v>
      </c>
      <c r="AY42" s="293"/>
      <c r="AZ42" s="293"/>
      <c r="BA42" s="293"/>
      <c r="BB42" s="293"/>
      <c r="BC42" s="63"/>
      <c r="BD42" s="293"/>
      <c r="BE42" s="293"/>
      <c r="BF42" s="293"/>
      <c r="BG42" s="293"/>
      <c r="BH42" s="310"/>
      <c r="BI42" s="82">
        <f t="shared" si="96"/>
        <v>3</v>
      </c>
      <c r="BJ42" s="83">
        <f t="shared" si="96"/>
        <v>1</v>
      </c>
      <c r="BK42" s="83">
        <f t="shared" si="96"/>
        <v>2</v>
      </c>
      <c r="BL42" s="83">
        <f t="shared" si="96"/>
        <v>3</v>
      </c>
      <c r="BM42" s="83">
        <f t="shared" si="96"/>
        <v>2</v>
      </c>
      <c r="BN42" s="83">
        <f t="shared" si="96"/>
        <v>3</v>
      </c>
      <c r="BO42" s="83">
        <f t="shared" si="96"/>
        <v>5</v>
      </c>
      <c r="BP42" s="83">
        <f t="shared" si="96"/>
        <v>3</v>
      </c>
      <c r="BQ42" s="83">
        <f t="shared" si="96"/>
        <v>4</v>
      </c>
      <c r="BR42" s="406">
        <f t="shared" si="96"/>
        <v>2</v>
      </c>
      <c r="BS42" s="429">
        <f t="shared" si="97"/>
        <v>-1</v>
      </c>
      <c r="BT42" s="83">
        <f t="shared" si="97"/>
        <v>-3</v>
      </c>
      <c r="BU42" s="83">
        <f t="shared" si="97"/>
        <v>-4</v>
      </c>
      <c r="BV42" s="83">
        <f t="shared" si="97"/>
        <v>-2</v>
      </c>
      <c r="BW42" s="83">
        <f t="shared" si="97"/>
        <v>-3</v>
      </c>
      <c r="BX42" s="243">
        <f t="shared" si="97"/>
        <v>-2</v>
      </c>
      <c r="BY42" s="243">
        <f t="shared" si="97"/>
        <v>2</v>
      </c>
      <c r="BZ42" s="243">
        <f t="shared" si="97"/>
        <v>4</v>
      </c>
      <c r="CA42" s="243">
        <f t="shared" si="97"/>
        <v>1</v>
      </c>
      <c r="CB42" s="243">
        <f t="shared" si="97"/>
        <v>3</v>
      </c>
      <c r="CC42" s="243">
        <f t="shared" si="98"/>
        <v>3</v>
      </c>
      <c r="CD42" s="406">
        <f t="shared" si="98"/>
        <v>3</v>
      </c>
      <c r="CE42" s="368">
        <f t="shared" si="98"/>
        <v>3</v>
      </c>
      <c r="CF42" s="243">
        <f t="shared" si="98"/>
        <v>5</v>
      </c>
      <c r="CG42" s="243">
        <f t="shared" si="98"/>
        <v>5</v>
      </c>
      <c r="CH42" s="243">
        <f t="shared" si="98"/>
        <v>2</v>
      </c>
      <c r="CI42" s="243">
        <f t="shared" si="98"/>
        <v>1</v>
      </c>
      <c r="CJ42" s="243">
        <f t="shared" si="98"/>
        <v>1</v>
      </c>
      <c r="CK42" s="243">
        <f t="shared" si="98"/>
        <v>-4</v>
      </c>
      <c r="CL42" s="243">
        <f t="shared" si="98"/>
        <v>-3</v>
      </c>
      <c r="CM42" s="243">
        <f t="shared" si="99"/>
        <v>-3</v>
      </c>
      <c r="CN42" s="243">
        <f t="shared" si="99"/>
        <v>-2</v>
      </c>
      <c r="CO42" s="243">
        <f t="shared" si="99"/>
        <v>-5</v>
      </c>
      <c r="CP42" s="406">
        <f t="shared" si="99"/>
        <v>-2</v>
      </c>
      <c r="CQ42" s="406">
        <f t="shared" si="99"/>
        <v>-1</v>
      </c>
      <c r="CR42" s="406">
        <f t="shared" si="99"/>
        <v>-3</v>
      </c>
      <c r="CS42" s="348"/>
      <c r="CT42" s="63">
        <f>IF(ISERROR(GETPIVOTDATA("VALUE",'CRS WK pvt'!$I$2,"DT_FILE",CT$8,"CD_CO",CT$6,"TRIM_CAT",TRIM(B42),"TRIM_LINE",A37))=TRUE,0,GETPIVOTDATA("VALUE",'CRS WK pvt'!$I$2,"DT_FILE",CT$8,"CD_CO",CT$6,"TRIM_CAT",TRIM(B42),"TRIM_LINE",A37))</f>
        <v>3</v>
      </c>
    </row>
    <row r="43" spans="1:98" s="72" customFormat="1" ht="15" thickBot="1" x14ac:dyDescent="0.35">
      <c r="A43" s="147"/>
      <c r="B43" s="66" t="s">
        <v>42</v>
      </c>
      <c r="C43" s="67">
        <f t="shared" ref="C43:V43" si="100">SUM(C38:C42)</f>
        <v>12739</v>
      </c>
      <c r="D43" s="68">
        <f t="shared" si="100"/>
        <v>13219</v>
      </c>
      <c r="E43" s="68">
        <f t="shared" si="100"/>
        <v>13838</v>
      </c>
      <c r="F43" s="68">
        <f t="shared" si="100"/>
        <v>14889</v>
      </c>
      <c r="G43" s="68">
        <f t="shared" si="100"/>
        <v>15427</v>
      </c>
      <c r="H43" s="68">
        <f t="shared" si="100"/>
        <v>15946</v>
      </c>
      <c r="I43" s="68">
        <f t="shared" si="100"/>
        <v>15775</v>
      </c>
      <c r="J43" s="68">
        <f t="shared" si="100"/>
        <v>15037</v>
      </c>
      <c r="K43" s="68">
        <f t="shared" si="100"/>
        <v>14410</v>
      </c>
      <c r="L43" s="69">
        <f t="shared" si="100"/>
        <v>14568</v>
      </c>
      <c r="M43" s="68">
        <f t="shared" si="100"/>
        <v>12915</v>
      </c>
      <c r="N43" s="68">
        <f t="shared" si="100"/>
        <v>12242</v>
      </c>
      <c r="O43" s="68">
        <f t="shared" si="100"/>
        <v>13095</v>
      </c>
      <c r="P43" s="68">
        <f t="shared" si="100"/>
        <v>15149</v>
      </c>
      <c r="Q43" s="68">
        <f t="shared" si="100"/>
        <v>16868</v>
      </c>
      <c r="R43" s="68">
        <f t="shared" si="100"/>
        <v>17698</v>
      </c>
      <c r="S43" s="68">
        <f t="shared" si="100"/>
        <v>18244</v>
      </c>
      <c r="T43" s="68">
        <f t="shared" si="100"/>
        <v>19096</v>
      </c>
      <c r="U43" s="68">
        <f t="shared" si="100"/>
        <v>18977</v>
      </c>
      <c r="V43" s="68">
        <f t="shared" si="100"/>
        <v>18489</v>
      </c>
      <c r="W43" s="68">
        <f>SUM(W38+W39+W40+W41+W42)</f>
        <v>18363</v>
      </c>
      <c r="X43" s="69">
        <f>SUM(X38+X39+X40+X41+X42)</f>
        <v>18152</v>
      </c>
      <c r="Y43" s="198">
        <v>16267</v>
      </c>
      <c r="Z43" s="198">
        <v>15318</v>
      </c>
      <c r="AA43" s="198">
        <v>14932</v>
      </c>
      <c r="AB43" s="198">
        <v>15139</v>
      </c>
      <c r="AC43" s="198">
        <v>15928</v>
      </c>
      <c r="AD43" s="198">
        <v>16288</v>
      </c>
      <c r="AE43" s="198">
        <v>15281</v>
      </c>
      <c r="AF43" s="198">
        <v>15532</v>
      </c>
      <c r="AG43" s="198">
        <v>15321</v>
      </c>
      <c r="AH43" s="198">
        <v>15487</v>
      </c>
      <c r="AI43" s="198">
        <v>14360</v>
      </c>
      <c r="AJ43" s="69">
        <v>14142</v>
      </c>
      <c r="AK43" s="291">
        <v>13387</v>
      </c>
      <c r="AL43" s="291">
        <v>13065</v>
      </c>
      <c r="AM43" s="291">
        <v>13258</v>
      </c>
      <c r="AN43" s="291">
        <v>13891</v>
      </c>
      <c r="AO43" s="291">
        <v>14423</v>
      </c>
      <c r="AP43" s="291">
        <v>15039</v>
      </c>
      <c r="AQ43" s="70">
        <v>15298</v>
      </c>
      <c r="AR43" s="291">
        <v>15241</v>
      </c>
      <c r="AS43" s="291">
        <v>15377</v>
      </c>
      <c r="AT43" s="291">
        <v>14647</v>
      </c>
      <c r="AU43" s="291">
        <v>14499</v>
      </c>
      <c r="AV43" s="308">
        <v>14584</v>
      </c>
      <c r="AW43" s="291">
        <v>14036</v>
      </c>
      <c r="AX43" s="291">
        <v>13258</v>
      </c>
      <c r="AY43" s="291"/>
      <c r="AZ43" s="291"/>
      <c r="BA43" s="291"/>
      <c r="BB43" s="291"/>
      <c r="BC43" s="70"/>
      <c r="BD43" s="291"/>
      <c r="BE43" s="291"/>
      <c r="BF43" s="291"/>
      <c r="BG43" s="291"/>
      <c r="BH43" s="308"/>
      <c r="BI43" s="70">
        <f t="shared" ref="BI43:BM43" si="101">SUM(BI38:BI42)</f>
        <v>356</v>
      </c>
      <c r="BJ43" s="71">
        <f t="shared" si="101"/>
        <v>1930</v>
      </c>
      <c r="BK43" s="71">
        <f t="shared" si="101"/>
        <v>3030</v>
      </c>
      <c r="BL43" s="71">
        <f t="shared" si="101"/>
        <v>2809</v>
      </c>
      <c r="BM43" s="71">
        <f t="shared" si="101"/>
        <v>2817</v>
      </c>
      <c r="BN43" s="71">
        <f t="shared" ref="BN43:BV43" si="102">SUM(BN38:BN42)</f>
        <v>3150</v>
      </c>
      <c r="BO43" s="71">
        <f t="shared" si="102"/>
        <v>3202</v>
      </c>
      <c r="BP43" s="71">
        <f t="shared" si="102"/>
        <v>3452</v>
      </c>
      <c r="BQ43" s="71">
        <f t="shared" si="102"/>
        <v>3953</v>
      </c>
      <c r="BR43" s="404">
        <f t="shared" si="102"/>
        <v>3584</v>
      </c>
      <c r="BS43" s="427">
        <f t="shared" si="102"/>
        <v>3352</v>
      </c>
      <c r="BT43" s="71">
        <f t="shared" si="102"/>
        <v>3076</v>
      </c>
      <c r="BU43" s="71">
        <f t="shared" si="102"/>
        <v>1837</v>
      </c>
      <c r="BV43" s="71">
        <f t="shared" si="102"/>
        <v>-10</v>
      </c>
      <c r="BW43" s="71">
        <f t="shared" ref="BW43:BX43" si="103">SUM(BW38:BW42)</f>
        <v>-940</v>
      </c>
      <c r="BX43" s="241">
        <f t="shared" si="103"/>
        <v>-1410</v>
      </c>
      <c r="BY43" s="241">
        <f t="shared" ref="BY43:BZ43" si="104">SUM(BY38:BY42)</f>
        <v>-2963</v>
      </c>
      <c r="BZ43" s="241">
        <f t="shared" si="104"/>
        <v>-3564</v>
      </c>
      <c r="CA43" s="241">
        <f t="shared" ref="CA43" si="105">SUM(CA38:CA42)</f>
        <v>-3656</v>
      </c>
      <c r="CB43" s="241">
        <f t="shared" ref="CB43:CC43" si="106">SUM(CB38:CB42)</f>
        <v>-3002</v>
      </c>
      <c r="CC43" s="241">
        <f t="shared" si="106"/>
        <v>-4003</v>
      </c>
      <c r="CD43" s="404">
        <f t="shared" ref="CD43:CE43" si="107">SUM(CD38:CD42)</f>
        <v>-4010</v>
      </c>
      <c r="CE43" s="366">
        <f t="shared" si="107"/>
        <v>-2880</v>
      </c>
      <c r="CF43" s="241">
        <f t="shared" ref="CF43" si="108">SUM(CF38:CF42)</f>
        <v>-2253</v>
      </c>
      <c r="CG43" s="241">
        <f t="shared" ref="CG43" si="109">SUM(CG38:CG42)</f>
        <v>-1674</v>
      </c>
      <c r="CH43" s="241">
        <f t="shared" ref="CH43" si="110">SUM(CH38:CH42)</f>
        <v>-1248</v>
      </c>
      <c r="CI43" s="241">
        <f t="shared" ref="CI43" si="111">SUM(CI38:CI42)</f>
        <v>-1505</v>
      </c>
      <c r="CJ43" s="241">
        <f t="shared" ref="CJ43" si="112">SUM(CJ38:CJ42)</f>
        <v>-1249</v>
      </c>
      <c r="CK43" s="241">
        <f t="shared" ref="CK43" si="113">SUM(CK38:CK42)</f>
        <v>17</v>
      </c>
      <c r="CL43" s="241">
        <f t="shared" ref="CL43" si="114">SUM(CL38:CL42)</f>
        <v>-291</v>
      </c>
      <c r="CM43" s="241">
        <f t="shared" ref="CM43" si="115">SUM(CM38:CM42)</f>
        <v>56</v>
      </c>
      <c r="CN43" s="241">
        <f t="shared" ref="CN43" si="116">SUM(CN38:CN42)</f>
        <v>-840</v>
      </c>
      <c r="CO43" s="241">
        <f t="shared" ref="CO43" si="117">SUM(CO38:CO42)</f>
        <v>139</v>
      </c>
      <c r="CP43" s="404">
        <f t="shared" ref="CP43" si="118">SUM(CP38:CP42)</f>
        <v>442</v>
      </c>
      <c r="CQ43" s="404">
        <f t="shared" ref="CQ43:CR43" si="119">SUM(CQ38:CQ42)</f>
        <v>649</v>
      </c>
      <c r="CR43" s="404">
        <f t="shared" si="119"/>
        <v>193</v>
      </c>
      <c r="CS43" s="349"/>
      <c r="CT43" s="70">
        <f>SUM(CT38:CT42)</f>
        <v>13258</v>
      </c>
    </row>
    <row r="44" spans="1:98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3"/>
      <c r="V44" s="203"/>
      <c r="W44" s="203"/>
      <c r="X44" s="9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93"/>
      <c r="AK44" s="296"/>
      <c r="AL44" s="296"/>
      <c r="AM44" s="296"/>
      <c r="AN44" s="296"/>
      <c r="AO44" s="296"/>
      <c r="AP44" s="296"/>
      <c r="AQ44" s="94"/>
      <c r="AR44" s="296"/>
      <c r="AS44" s="296"/>
      <c r="AT44" s="296"/>
      <c r="AU44" s="296"/>
      <c r="AV44" s="313"/>
      <c r="AW44" s="296"/>
      <c r="AX44" s="296"/>
      <c r="AY44" s="296"/>
      <c r="AZ44" s="296"/>
      <c r="BA44" s="296"/>
      <c r="BB44" s="296"/>
      <c r="BC44" s="94"/>
      <c r="BD44" s="296"/>
      <c r="BE44" s="296"/>
      <c r="BF44" s="296"/>
      <c r="BG44" s="296"/>
      <c r="BH44" s="313"/>
      <c r="BI44" s="94"/>
      <c r="BJ44" s="95"/>
      <c r="BK44" s="95"/>
      <c r="BL44" s="95"/>
      <c r="BM44" s="95"/>
      <c r="BN44" s="95"/>
      <c r="BO44" s="95"/>
      <c r="BP44" s="95"/>
      <c r="BQ44" s="95"/>
      <c r="BR44" s="409"/>
      <c r="BS44" s="432"/>
      <c r="BT44" s="95"/>
      <c r="BU44" s="95"/>
      <c r="BV44" s="95"/>
      <c r="BW44" s="95"/>
      <c r="BX44" s="246"/>
      <c r="BY44" s="246"/>
      <c r="BZ44" s="246"/>
      <c r="CA44" s="246"/>
      <c r="CB44" s="246"/>
      <c r="CC44" s="246"/>
      <c r="CD44" s="409"/>
      <c r="CE44" s="371"/>
      <c r="CF44" s="246"/>
      <c r="CG44" s="246"/>
      <c r="CH44" s="246"/>
      <c r="CI44" s="246"/>
      <c r="CJ44" s="246"/>
      <c r="CK44" s="246"/>
      <c r="CL44" s="246"/>
      <c r="CM44" s="246"/>
      <c r="CN44" s="246"/>
      <c r="CO44" s="246"/>
      <c r="CP44" s="409"/>
      <c r="CQ44" s="409"/>
      <c r="CR44" s="409"/>
      <c r="CS44" s="350"/>
      <c r="CT44" s="94"/>
    </row>
    <row r="45" spans="1:98" s="37" customFormat="1" x14ac:dyDescent="0.3">
      <c r="A45" s="146"/>
      <c r="B45" s="38" t="s">
        <v>37</v>
      </c>
      <c r="C45" s="39">
        <v>4408366.7</v>
      </c>
      <c r="D45" s="40">
        <v>4409306.03</v>
      </c>
      <c r="E45" s="40">
        <v>2949749.4</v>
      </c>
      <c r="F45" s="40">
        <v>1801620.88</v>
      </c>
      <c r="G45" s="40">
        <v>1327579.26</v>
      </c>
      <c r="H45" s="40">
        <v>892090.93</v>
      </c>
      <c r="I45" s="40">
        <v>850248.92</v>
      </c>
      <c r="J45" s="40">
        <v>798701.14</v>
      </c>
      <c r="K45" s="40">
        <v>953588.6</v>
      </c>
      <c r="L45" s="41">
        <v>1559230.68</v>
      </c>
      <c r="M45" s="40">
        <v>2629734.4500000002</v>
      </c>
      <c r="N45" s="40">
        <v>3500600.26</v>
      </c>
      <c r="O45" s="40">
        <v>3873290.32</v>
      </c>
      <c r="P45" s="40">
        <v>3485587</v>
      </c>
      <c r="Q45" s="40">
        <v>2947908</v>
      </c>
      <c r="R45" s="40">
        <v>2187755</v>
      </c>
      <c r="S45" s="40">
        <v>1006192</v>
      </c>
      <c r="T45" s="40">
        <v>853467</v>
      </c>
      <c r="U45" s="204">
        <v>801771</v>
      </c>
      <c r="V45" s="204">
        <v>868576</v>
      </c>
      <c r="W45" s="204">
        <v>907634</v>
      </c>
      <c r="X45" s="41">
        <v>1537622</v>
      </c>
      <c r="Y45" s="204">
        <v>2540970</v>
      </c>
      <c r="Z45" s="204">
        <v>3638315</v>
      </c>
      <c r="AA45" s="204">
        <v>4118109</v>
      </c>
      <c r="AB45" s="204">
        <v>3570714</v>
      </c>
      <c r="AC45" s="204">
        <v>2579388</v>
      </c>
      <c r="AD45" s="204">
        <v>1639403</v>
      </c>
      <c r="AE45" s="204">
        <v>952874</v>
      </c>
      <c r="AF45" s="204">
        <v>744441</v>
      </c>
      <c r="AG45" s="204">
        <v>731335</v>
      </c>
      <c r="AH45" s="204">
        <v>769462</v>
      </c>
      <c r="AI45" s="204">
        <v>795565</v>
      </c>
      <c r="AJ45" s="41">
        <v>1375996</v>
      </c>
      <c r="AK45" s="297">
        <v>3161066</v>
      </c>
      <c r="AL45" s="297">
        <v>4102716</v>
      </c>
      <c r="AM45" s="297">
        <v>4966396</v>
      </c>
      <c r="AN45" s="297">
        <v>4228345</v>
      </c>
      <c r="AO45" s="297">
        <v>3398828</v>
      </c>
      <c r="AP45" s="297">
        <v>2238623</v>
      </c>
      <c r="AQ45" s="63">
        <v>1375454</v>
      </c>
      <c r="AR45" s="297">
        <v>1117158</v>
      </c>
      <c r="AS45" s="297">
        <v>1156536</v>
      </c>
      <c r="AT45" s="297">
        <v>964243</v>
      </c>
      <c r="AU45" s="297">
        <v>1356535</v>
      </c>
      <c r="AV45" s="314">
        <v>2714649</v>
      </c>
      <c r="AW45" s="297">
        <v>3992909</v>
      </c>
      <c r="AX45" s="297">
        <v>4979672</v>
      </c>
      <c r="AY45" s="297"/>
      <c r="AZ45" s="297"/>
      <c r="BA45" s="297"/>
      <c r="BB45" s="297"/>
      <c r="BC45" s="63"/>
      <c r="BD45" s="297"/>
      <c r="BE45" s="297"/>
      <c r="BF45" s="297"/>
      <c r="BG45" s="297"/>
      <c r="BH45" s="314"/>
      <c r="BI45" s="42">
        <f t="shared" ref="BI45:BR49" si="120">O45-C45</f>
        <v>-535076.38000000035</v>
      </c>
      <c r="BJ45" s="43">
        <f t="shared" si="120"/>
        <v>-923719.03000000026</v>
      </c>
      <c r="BK45" s="43">
        <f t="shared" si="120"/>
        <v>-1841.3999999999069</v>
      </c>
      <c r="BL45" s="43">
        <f t="shared" si="120"/>
        <v>386134.12000000011</v>
      </c>
      <c r="BM45" s="43">
        <f t="shared" si="120"/>
        <v>-321387.26</v>
      </c>
      <c r="BN45" s="43">
        <f t="shared" si="120"/>
        <v>-38623.930000000051</v>
      </c>
      <c r="BO45" s="43">
        <f t="shared" si="120"/>
        <v>-48477.920000000042</v>
      </c>
      <c r="BP45" s="43">
        <f t="shared" si="120"/>
        <v>69874.859999999986</v>
      </c>
      <c r="BQ45" s="43">
        <f t="shared" si="120"/>
        <v>-45954.599999999977</v>
      </c>
      <c r="BR45" s="410">
        <f t="shared" si="120"/>
        <v>-21608.679999999935</v>
      </c>
      <c r="BS45" s="433">
        <f t="shared" ref="BS45:CB49" si="121">Y45-M45</f>
        <v>-88764.450000000186</v>
      </c>
      <c r="BT45" s="43">
        <f t="shared" si="121"/>
        <v>137714.74000000022</v>
      </c>
      <c r="BU45" s="43">
        <f t="shared" si="121"/>
        <v>244818.68000000017</v>
      </c>
      <c r="BV45" s="43">
        <f t="shared" si="121"/>
        <v>85127</v>
      </c>
      <c r="BW45" s="43">
        <f t="shared" si="121"/>
        <v>-368520</v>
      </c>
      <c r="BX45" s="247">
        <f t="shared" si="121"/>
        <v>-548352</v>
      </c>
      <c r="BY45" s="247">
        <f t="shared" si="121"/>
        <v>-53318</v>
      </c>
      <c r="BZ45" s="247">
        <f t="shared" si="121"/>
        <v>-109026</v>
      </c>
      <c r="CA45" s="247">
        <f t="shared" si="121"/>
        <v>-70436</v>
      </c>
      <c r="CB45" s="247">
        <f t="shared" si="121"/>
        <v>-99114</v>
      </c>
      <c r="CC45" s="247">
        <f t="shared" ref="CC45:CL49" si="122">AI45-W45</f>
        <v>-112069</v>
      </c>
      <c r="CD45" s="410">
        <f t="shared" si="122"/>
        <v>-161626</v>
      </c>
      <c r="CE45" s="372">
        <f t="shared" si="122"/>
        <v>620096</v>
      </c>
      <c r="CF45" s="247">
        <f t="shared" si="122"/>
        <v>464401</v>
      </c>
      <c r="CG45" s="247">
        <f t="shared" si="122"/>
        <v>848287</v>
      </c>
      <c r="CH45" s="247">
        <f t="shared" si="122"/>
        <v>657631</v>
      </c>
      <c r="CI45" s="247">
        <f t="shared" si="122"/>
        <v>819440</v>
      </c>
      <c r="CJ45" s="247">
        <f t="shared" si="122"/>
        <v>599220</v>
      </c>
      <c r="CK45" s="247">
        <f t="shared" si="122"/>
        <v>422580</v>
      </c>
      <c r="CL45" s="247">
        <f t="shared" si="122"/>
        <v>372717</v>
      </c>
      <c r="CM45" s="247">
        <f t="shared" ref="CM45:CR49" si="123">AS45-AG45</f>
        <v>425201</v>
      </c>
      <c r="CN45" s="247">
        <f t="shared" si="123"/>
        <v>194781</v>
      </c>
      <c r="CO45" s="247">
        <f t="shared" si="123"/>
        <v>560970</v>
      </c>
      <c r="CP45" s="410">
        <f t="shared" si="123"/>
        <v>1338653</v>
      </c>
      <c r="CQ45" s="410">
        <f t="shared" si="123"/>
        <v>831843</v>
      </c>
      <c r="CR45" s="410">
        <f t="shared" si="123"/>
        <v>876956</v>
      </c>
      <c r="CS45" s="350"/>
      <c r="CT45" s="63">
        <f>IF(ISERROR(GETPIVOTDATA("VALUE",'CRS WK pvt'!$I$2,"DT_FILE",CT$8,"CD_CO",CT$6,"TRIM_CAT",TRIM(B45),"TRIM_LINE",A44))=TRUE,0,GETPIVOTDATA("VALUE",'CRS WK pvt'!$I$2,"DT_FILE",CT$8,"CD_CO",CT$6,"TRIM_CAT",TRIM(B45),"TRIM_LINE",A44))</f>
        <v>4979672</v>
      </c>
    </row>
    <row r="46" spans="1:98" s="37" customFormat="1" x14ac:dyDescent="0.3">
      <c r="A46" s="146"/>
      <c r="B46" s="38" t="s">
        <v>38</v>
      </c>
      <c r="C46" s="39">
        <v>715211.76</v>
      </c>
      <c r="D46" s="40">
        <v>664487.85</v>
      </c>
      <c r="E46" s="40">
        <v>581587.53</v>
      </c>
      <c r="F46" s="40">
        <v>311759.46999999997</v>
      </c>
      <c r="G46" s="40">
        <v>234018.38</v>
      </c>
      <c r="H46" s="40">
        <v>143289.51999999999</v>
      </c>
      <c r="I46" s="40">
        <v>143821.51999999999</v>
      </c>
      <c r="J46" s="40">
        <v>149027.85999999999</v>
      </c>
      <c r="K46" s="40">
        <v>167480.14000000001</v>
      </c>
      <c r="L46" s="41">
        <v>247646.1</v>
      </c>
      <c r="M46" s="40">
        <v>483439.44</v>
      </c>
      <c r="N46" s="40">
        <v>556937.03</v>
      </c>
      <c r="O46" s="40">
        <v>594509.42000000004</v>
      </c>
      <c r="P46" s="40">
        <v>513405</v>
      </c>
      <c r="Q46" s="40">
        <v>470942</v>
      </c>
      <c r="R46" s="40">
        <v>317311</v>
      </c>
      <c r="S46" s="40">
        <v>172695</v>
      </c>
      <c r="T46" s="40">
        <v>129658</v>
      </c>
      <c r="U46" s="204">
        <v>138679</v>
      </c>
      <c r="V46" s="204">
        <v>128439</v>
      </c>
      <c r="W46" s="204">
        <v>158978</v>
      </c>
      <c r="X46" s="41">
        <v>256027</v>
      </c>
      <c r="Y46" s="204">
        <v>471727</v>
      </c>
      <c r="Z46" s="204">
        <v>643420</v>
      </c>
      <c r="AA46" s="204">
        <v>759766</v>
      </c>
      <c r="AB46" s="204">
        <v>730239</v>
      </c>
      <c r="AC46" s="204">
        <v>546361</v>
      </c>
      <c r="AD46" s="204">
        <v>378324</v>
      </c>
      <c r="AE46" s="204">
        <v>245342</v>
      </c>
      <c r="AF46" s="204">
        <v>175171</v>
      </c>
      <c r="AG46" s="204">
        <v>147308</v>
      </c>
      <c r="AH46" s="204">
        <v>167758</v>
      </c>
      <c r="AI46" s="204">
        <v>154541</v>
      </c>
      <c r="AJ46" s="41">
        <v>288239</v>
      </c>
      <c r="AK46" s="297">
        <v>627488</v>
      </c>
      <c r="AL46" s="297">
        <v>867405</v>
      </c>
      <c r="AM46" s="297">
        <v>1003501</v>
      </c>
      <c r="AN46" s="297">
        <v>848704</v>
      </c>
      <c r="AO46" s="297">
        <v>767639</v>
      </c>
      <c r="AP46" s="297">
        <v>521043</v>
      </c>
      <c r="AQ46" s="63">
        <v>313454</v>
      </c>
      <c r="AR46" s="297">
        <v>266355</v>
      </c>
      <c r="AS46" s="297">
        <v>254171</v>
      </c>
      <c r="AT46" s="297">
        <v>225013</v>
      </c>
      <c r="AU46" s="297">
        <v>322724</v>
      </c>
      <c r="AV46" s="314">
        <v>589019</v>
      </c>
      <c r="AW46" s="297">
        <v>965506</v>
      </c>
      <c r="AX46" s="297">
        <v>1169689</v>
      </c>
      <c r="AY46" s="297"/>
      <c r="AZ46" s="297"/>
      <c r="BA46" s="297"/>
      <c r="BB46" s="297"/>
      <c r="BC46" s="63"/>
      <c r="BD46" s="297"/>
      <c r="BE46" s="297"/>
      <c r="BF46" s="297"/>
      <c r="BG46" s="297"/>
      <c r="BH46" s="314"/>
      <c r="BI46" s="42">
        <f t="shared" si="120"/>
        <v>-120702.33999999997</v>
      </c>
      <c r="BJ46" s="43">
        <f t="shared" si="120"/>
        <v>-151082.84999999998</v>
      </c>
      <c r="BK46" s="43">
        <f t="shared" si="120"/>
        <v>-110645.53000000003</v>
      </c>
      <c r="BL46" s="43">
        <f t="shared" si="120"/>
        <v>5551.5300000000279</v>
      </c>
      <c r="BM46" s="43">
        <f t="shared" si="120"/>
        <v>-61323.380000000005</v>
      </c>
      <c r="BN46" s="43">
        <f t="shared" si="120"/>
        <v>-13631.51999999999</v>
      </c>
      <c r="BO46" s="43">
        <f t="shared" si="120"/>
        <v>-5142.5199999999895</v>
      </c>
      <c r="BP46" s="43">
        <f t="shared" si="120"/>
        <v>-20588.859999999986</v>
      </c>
      <c r="BQ46" s="43">
        <f t="shared" si="120"/>
        <v>-8502.140000000014</v>
      </c>
      <c r="BR46" s="410">
        <f t="shared" si="120"/>
        <v>8380.8999999999942</v>
      </c>
      <c r="BS46" s="433">
        <f t="shared" si="121"/>
        <v>-11712.440000000002</v>
      </c>
      <c r="BT46" s="43">
        <f t="shared" si="121"/>
        <v>86482.969999999972</v>
      </c>
      <c r="BU46" s="43">
        <f t="shared" si="121"/>
        <v>165256.57999999996</v>
      </c>
      <c r="BV46" s="43">
        <f t="shared" si="121"/>
        <v>216834</v>
      </c>
      <c r="BW46" s="43">
        <f t="shared" si="121"/>
        <v>75419</v>
      </c>
      <c r="BX46" s="247">
        <f t="shared" si="121"/>
        <v>61013</v>
      </c>
      <c r="BY46" s="247">
        <f t="shared" si="121"/>
        <v>72647</v>
      </c>
      <c r="BZ46" s="247">
        <f t="shared" si="121"/>
        <v>45513</v>
      </c>
      <c r="CA46" s="247">
        <f t="shared" si="121"/>
        <v>8629</v>
      </c>
      <c r="CB46" s="247">
        <f t="shared" si="121"/>
        <v>39319</v>
      </c>
      <c r="CC46" s="247">
        <f t="shared" si="122"/>
        <v>-4437</v>
      </c>
      <c r="CD46" s="410">
        <f t="shared" si="122"/>
        <v>32212</v>
      </c>
      <c r="CE46" s="372">
        <f t="shared" si="122"/>
        <v>155761</v>
      </c>
      <c r="CF46" s="247">
        <f t="shared" si="122"/>
        <v>223985</v>
      </c>
      <c r="CG46" s="247">
        <f t="shared" si="122"/>
        <v>243735</v>
      </c>
      <c r="CH46" s="247">
        <f t="shared" si="122"/>
        <v>118465</v>
      </c>
      <c r="CI46" s="247">
        <f t="shared" si="122"/>
        <v>221278</v>
      </c>
      <c r="CJ46" s="247">
        <f t="shared" si="122"/>
        <v>142719</v>
      </c>
      <c r="CK46" s="247">
        <f t="shared" si="122"/>
        <v>68112</v>
      </c>
      <c r="CL46" s="247">
        <f t="shared" si="122"/>
        <v>91184</v>
      </c>
      <c r="CM46" s="247">
        <f t="shared" si="123"/>
        <v>106863</v>
      </c>
      <c r="CN46" s="247">
        <f t="shared" si="123"/>
        <v>57255</v>
      </c>
      <c r="CO46" s="247">
        <f t="shared" si="123"/>
        <v>168183</v>
      </c>
      <c r="CP46" s="410">
        <f t="shared" si="123"/>
        <v>300780</v>
      </c>
      <c r="CQ46" s="410">
        <f t="shared" si="123"/>
        <v>338018</v>
      </c>
      <c r="CR46" s="410">
        <f t="shared" si="123"/>
        <v>302284</v>
      </c>
      <c r="CS46" s="350"/>
      <c r="CT46" s="63">
        <f>IF(ISERROR(GETPIVOTDATA("VALUE",'CRS WK pvt'!$I$2,"DT_FILE",CT$8,"CD_CO",CT$6,"TRIM_CAT",TRIM(B46),"TRIM_LINE",A44))=TRUE,0,GETPIVOTDATA("VALUE",'CRS WK pvt'!$I$2,"DT_FILE",CT$8,"CD_CO",CT$6,"TRIM_CAT",TRIM(B46),"TRIM_LINE",A44))</f>
        <v>1169689</v>
      </c>
    </row>
    <row r="47" spans="1:98" s="37" customFormat="1" x14ac:dyDescent="0.3">
      <c r="A47" s="146"/>
      <c r="B47" s="38" t="s">
        <v>39</v>
      </c>
      <c r="C47" s="39">
        <v>1060297.27</v>
      </c>
      <c r="D47" s="40">
        <v>1045960.9</v>
      </c>
      <c r="E47" s="40">
        <v>577912.6</v>
      </c>
      <c r="F47" s="40">
        <v>345320.16</v>
      </c>
      <c r="G47" s="40">
        <v>236003.34</v>
      </c>
      <c r="H47" s="40">
        <v>174691.13</v>
      </c>
      <c r="I47" s="40">
        <v>147929.17000000001</v>
      </c>
      <c r="J47" s="40">
        <v>149706.4</v>
      </c>
      <c r="K47" s="40">
        <v>200372.79</v>
      </c>
      <c r="L47" s="41">
        <v>430826.26</v>
      </c>
      <c r="M47" s="40">
        <v>585576.52</v>
      </c>
      <c r="N47" s="40">
        <v>1035168.98</v>
      </c>
      <c r="O47" s="40">
        <v>880387.18</v>
      </c>
      <c r="P47" s="40">
        <v>1186732</v>
      </c>
      <c r="Q47" s="40">
        <v>719045</v>
      </c>
      <c r="R47" s="40">
        <v>453129</v>
      </c>
      <c r="S47" s="40">
        <v>240701</v>
      </c>
      <c r="T47" s="40">
        <v>148759</v>
      </c>
      <c r="U47" s="204">
        <v>138876</v>
      </c>
      <c r="V47" s="204">
        <v>154864</v>
      </c>
      <c r="W47" s="204">
        <v>186354</v>
      </c>
      <c r="X47" s="41">
        <v>351596</v>
      </c>
      <c r="Y47" s="204">
        <v>745313</v>
      </c>
      <c r="Z47" s="204">
        <v>938332</v>
      </c>
      <c r="AA47" s="204">
        <v>830312</v>
      </c>
      <c r="AB47" s="204">
        <v>712392</v>
      </c>
      <c r="AC47" s="204">
        <v>475669</v>
      </c>
      <c r="AD47" s="204">
        <v>320632</v>
      </c>
      <c r="AE47" s="204">
        <v>169645</v>
      </c>
      <c r="AF47" s="204">
        <v>163204</v>
      </c>
      <c r="AG47" s="204">
        <v>170230</v>
      </c>
      <c r="AH47" s="204">
        <v>239340</v>
      </c>
      <c r="AI47" s="204">
        <v>316805</v>
      </c>
      <c r="AJ47" s="41">
        <v>477152</v>
      </c>
      <c r="AK47" s="297">
        <v>1523057</v>
      </c>
      <c r="AL47" s="297">
        <v>1631662</v>
      </c>
      <c r="AM47" s="297">
        <v>1644699</v>
      </c>
      <c r="AN47" s="297">
        <v>1139195</v>
      </c>
      <c r="AO47" s="297">
        <v>890721</v>
      </c>
      <c r="AP47" s="297">
        <v>614984</v>
      </c>
      <c r="AQ47" s="63">
        <v>385561</v>
      </c>
      <c r="AR47" s="297">
        <v>290084</v>
      </c>
      <c r="AS47" s="297">
        <v>298517</v>
      </c>
      <c r="AT47" s="297">
        <v>267542</v>
      </c>
      <c r="AU47" s="297">
        <v>336135</v>
      </c>
      <c r="AV47" s="314">
        <v>734538</v>
      </c>
      <c r="AW47" s="297">
        <v>979833</v>
      </c>
      <c r="AX47" s="297">
        <v>1068439</v>
      </c>
      <c r="AY47" s="297"/>
      <c r="AZ47" s="297"/>
      <c r="BA47" s="297"/>
      <c r="BB47" s="297"/>
      <c r="BC47" s="63"/>
      <c r="BD47" s="297"/>
      <c r="BE47" s="297"/>
      <c r="BF47" s="297"/>
      <c r="BG47" s="297"/>
      <c r="BH47" s="314"/>
      <c r="BI47" s="42">
        <f t="shared" si="120"/>
        <v>-179910.08999999997</v>
      </c>
      <c r="BJ47" s="43">
        <f t="shared" si="120"/>
        <v>140771.09999999998</v>
      </c>
      <c r="BK47" s="43">
        <f t="shared" si="120"/>
        <v>141132.40000000002</v>
      </c>
      <c r="BL47" s="43">
        <f t="shared" si="120"/>
        <v>107808.84000000003</v>
      </c>
      <c r="BM47" s="43">
        <f t="shared" si="120"/>
        <v>4697.6600000000035</v>
      </c>
      <c r="BN47" s="43">
        <f t="shared" si="120"/>
        <v>-25932.130000000005</v>
      </c>
      <c r="BO47" s="43">
        <f t="shared" si="120"/>
        <v>-9053.1700000000128</v>
      </c>
      <c r="BP47" s="43">
        <f t="shared" si="120"/>
        <v>5157.6000000000058</v>
      </c>
      <c r="BQ47" s="43">
        <f t="shared" si="120"/>
        <v>-14018.790000000008</v>
      </c>
      <c r="BR47" s="410">
        <f t="shared" si="120"/>
        <v>-79230.260000000009</v>
      </c>
      <c r="BS47" s="433">
        <f t="shared" si="121"/>
        <v>159736.47999999998</v>
      </c>
      <c r="BT47" s="43">
        <f t="shared" si="121"/>
        <v>-96836.979999999981</v>
      </c>
      <c r="BU47" s="43">
        <f t="shared" si="121"/>
        <v>-50075.180000000051</v>
      </c>
      <c r="BV47" s="43">
        <f t="shared" si="121"/>
        <v>-474340</v>
      </c>
      <c r="BW47" s="43">
        <f t="shared" si="121"/>
        <v>-243376</v>
      </c>
      <c r="BX47" s="247">
        <f t="shared" si="121"/>
        <v>-132497</v>
      </c>
      <c r="BY47" s="247">
        <f t="shared" si="121"/>
        <v>-71056</v>
      </c>
      <c r="BZ47" s="247">
        <f t="shared" si="121"/>
        <v>14445</v>
      </c>
      <c r="CA47" s="247">
        <f t="shared" si="121"/>
        <v>31354</v>
      </c>
      <c r="CB47" s="247">
        <f t="shared" si="121"/>
        <v>84476</v>
      </c>
      <c r="CC47" s="247">
        <f t="shared" si="122"/>
        <v>130451</v>
      </c>
      <c r="CD47" s="410">
        <f t="shared" si="122"/>
        <v>125556</v>
      </c>
      <c r="CE47" s="372">
        <f t="shared" si="122"/>
        <v>777744</v>
      </c>
      <c r="CF47" s="247">
        <f t="shared" si="122"/>
        <v>693330</v>
      </c>
      <c r="CG47" s="247">
        <f t="shared" si="122"/>
        <v>814387</v>
      </c>
      <c r="CH47" s="247">
        <f t="shared" si="122"/>
        <v>426803</v>
      </c>
      <c r="CI47" s="247">
        <f t="shared" si="122"/>
        <v>415052</v>
      </c>
      <c r="CJ47" s="247">
        <f t="shared" si="122"/>
        <v>294352</v>
      </c>
      <c r="CK47" s="247">
        <f t="shared" si="122"/>
        <v>215916</v>
      </c>
      <c r="CL47" s="247">
        <f t="shared" si="122"/>
        <v>126880</v>
      </c>
      <c r="CM47" s="247">
        <f t="shared" si="123"/>
        <v>128287</v>
      </c>
      <c r="CN47" s="247">
        <f t="shared" si="123"/>
        <v>28202</v>
      </c>
      <c r="CO47" s="247">
        <f t="shared" si="123"/>
        <v>19330</v>
      </c>
      <c r="CP47" s="410">
        <f t="shared" si="123"/>
        <v>257386</v>
      </c>
      <c r="CQ47" s="410">
        <f t="shared" si="123"/>
        <v>-543224</v>
      </c>
      <c r="CR47" s="410">
        <f t="shared" si="123"/>
        <v>-563223</v>
      </c>
      <c r="CS47" s="350"/>
      <c r="CT47" s="63">
        <f>IF(ISERROR(GETPIVOTDATA("VALUE",'CRS WK pvt'!$I$2,"DT_FILE",CT$8,"CD_CO",CT$6,"TRIM_CAT",TRIM(B47),"TRIM_LINE",A44))=TRUE,0,GETPIVOTDATA("VALUE",'CRS WK pvt'!$I$2,"DT_FILE",CT$8,"CD_CO",CT$6,"TRIM_CAT",TRIM(B47),"TRIM_LINE",A44))</f>
        <v>1068439</v>
      </c>
    </row>
    <row r="48" spans="1:98" s="37" customFormat="1" x14ac:dyDescent="0.3">
      <c r="A48" s="146"/>
      <c r="B48" s="38" t="s">
        <v>40</v>
      </c>
      <c r="C48" s="39">
        <v>810477.57</v>
      </c>
      <c r="D48" s="40">
        <v>699505.29</v>
      </c>
      <c r="E48" s="40">
        <v>288612.27</v>
      </c>
      <c r="F48" s="40">
        <v>163532.53</v>
      </c>
      <c r="G48" s="40">
        <v>99445</v>
      </c>
      <c r="H48" s="40">
        <v>158106.79</v>
      </c>
      <c r="I48" s="40">
        <v>97115.97</v>
      </c>
      <c r="J48" s="40">
        <v>41914.78</v>
      </c>
      <c r="K48" s="40">
        <v>77519.06</v>
      </c>
      <c r="L48" s="41">
        <v>314862.31</v>
      </c>
      <c r="M48" s="40">
        <v>311458.63</v>
      </c>
      <c r="N48" s="40">
        <v>446819.98</v>
      </c>
      <c r="O48" s="40">
        <v>404567.31</v>
      </c>
      <c r="P48" s="40">
        <v>452627</v>
      </c>
      <c r="Q48" s="40">
        <v>336805</v>
      </c>
      <c r="R48" s="40">
        <v>185151</v>
      </c>
      <c r="S48" s="40">
        <v>60669</v>
      </c>
      <c r="T48" s="40">
        <v>60917</v>
      </c>
      <c r="U48" s="204">
        <v>33644</v>
      </c>
      <c r="V48" s="204">
        <v>38987</v>
      </c>
      <c r="W48" s="204">
        <v>181188</v>
      </c>
      <c r="X48" s="41">
        <v>157456</v>
      </c>
      <c r="Y48" s="204">
        <v>378287</v>
      </c>
      <c r="Z48" s="204">
        <v>500660</v>
      </c>
      <c r="AA48" s="204">
        <v>393559</v>
      </c>
      <c r="AB48" s="204">
        <v>266922</v>
      </c>
      <c r="AC48" s="204">
        <v>190726</v>
      </c>
      <c r="AD48" s="204">
        <v>169391</v>
      </c>
      <c r="AE48" s="204">
        <v>57340</v>
      </c>
      <c r="AF48" s="204">
        <v>32326</v>
      </c>
      <c r="AG48" s="204">
        <v>49765</v>
      </c>
      <c r="AH48" s="204">
        <v>81435</v>
      </c>
      <c r="AI48" s="204">
        <v>109070</v>
      </c>
      <c r="AJ48" s="41">
        <v>333723</v>
      </c>
      <c r="AK48" s="297">
        <v>732453</v>
      </c>
      <c r="AL48" s="297">
        <v>711637</v>
      </c>
      <c r="AM48" s="297">
        <v>622640</v>
      </c>
      <c r="AN48" s="297">
        <v>407434</v>
      </c>
      <c r="AO48" s="297">
        <v>385805</v>
      </c>
      <c r="AP48" s="297">
        <v>305285</v>
      </c>
      <c r="AQ48" s="63">
        <v>110033</v>
      </c>
      <c r="AR48" s="297">
        <v>115798</v>
      </c>
      <c r="AS48" s="297">
        <v>114443</v>
      </c>
      <c r="AT48" s="297">
        <v>109761</v>
      </c>
      <c r="AU48" s="297">
        <v>194193</v>
      </c>
      <c r="AV48" s="314">
        <v>358691</v>
      </c>
      <c r="AW48" s="297">
        <v>502892</v>
      </c>
      <c r="AX48" s="297">
        <v>348695</v>
      </c>
      <c r="AY48" s="297"/>
      <c r="AZ48" s="297"/>
      <c r="BA48" s="297"/>
      <c r="BB48" s="297"/>
      <c r="BC48" s="63"/>
      <c r="BD48" s="297"/>
      <c r="BE48" s="297"/>
      <c r="BF48" s="297"/>
      <c r="BG48" s="297"/>
      <c r="BH48" s="314"/>
      <c r="BI48" s="42">
        <f t="shared" si="120"/>
        <v>-405910.25999999995</v>
      </c>
      <c r="BJ48" s="43">
        <f t="shared" si="120"/>
        <v>-246878.29000000004</v>
      </c>
      <c r="BK48" s="43">
        <f t="shared" si="120"/>
        <v>48192.729999999981</v>
      </c>
      <c r="BL48" s="43">
        <f t="shared" si="120"/>
        <v>21618.47</v>
      </c>
      <c r="BM48" s="43">
        <f t="shared" si="120"/>
        <v>-38776</v>
      </c>
      <c r="BN48" s="43">
        <f t="shared" si="120"/>
        <v>-97189.790000000008</v>
      </c>
      <c r="BO48" s="43">
        <f t="shared" si="120"/>
        <v>-63471.97</v>
      </c>
      <c r="BP48" s="43">
        <f t="shared" si="120"/>
        <v>-2927.7799999999988</v>
      </c>
      <c r="BQ48" s="43">
        <f t="shared" si="120"/>
        <v>103668.94</v>
      </c>
      <c r="BR48" s="410">
        <f t="shared" si="120"/>
        <v>-157406.31</v>
      </c>
      <c r="BS48" s="433">
        <f t="shared" si="121"/>
        <v>66828.37</v>
      </c>
      <c r="BT48" s="43">
        <f t="shared" si="121"/>
        <v>53840.020000000019</v>
      </c>
      <c r="BU48" s="43">
        <f t="shared" si="121"/>
        <v>-11008.309999999998</v>
      </c>
      <c r="BV48" s="43">
        <f t="shared" si="121"/>
        <v>-185705</v>
      </c>
      <c r="BW48" s="43">
        <f t="shared" si="121"/>
        <v>-146079</v>
      </c>
      <c r="BX48" s="247">
        <f t="shared" si="121"/>
        <v>-15760</v>
      </c>
      <c r="BY48" s="247">
        <f t="shared" si="121"/>
        <v>-3329</v>
      </c>
      <c r="BZ48" s="247">
        <f t="shared" si="121"/>
        <v>-28591</v>
      </c>
      <c r="CA48" s="247">
        <f t="shared" si="121"/>
        <v>16121</v>
      </c>
      <c r="CB48" s="247">
        <f t="shared" si="121"/>
        <v>42448</v>
      </c>
      <c r="CC48" s="247">
        <f t="shared" si="122"/>
        <v>-72118</v>
      </c>
      <c r="CD48" s="410">
        <f t="shared" si="122"/>
        <v>176267</v>
      </c>
      <c r="CE48" s="372">
        <f t="shared" si="122"/>
        <v>354166</v>
      </c>
      <c r="CF48" s="247">
        <f t="shared" si="122"/>
        <v>210977</v>
      </c>
      <c r="CG48" s="247">
        <f t="shared" si="122"/>
        <v>229081</v>
      </c>
      <c r="CH48" s="247">
        <f t="shared" si="122"/>
        <v>140512</v>
      </c>
      <c r="CI48" s="247">
        <f t="shared" si="122"/>
        <v>195079</v>
      </c>
      <c r="CJ48" s="247">
        <f t="shared" si="122"/>
        <v>135894</v>
      </c>
      <c r="CK48" s="247">
        <f t="shared" si="122"/>
        <v>52693</v>
      </c>
      <c r="CL48" s="247">
        <f t="shared" si="122"/>
        <v>83472</v>
      </c>
      <c r="CM48" s="247">
        <f t="shared" si="123"/>
        <v>64678</v>
      </c>
      <c r="CN48" s="247">
        <f t="shared" si="123"/>
        <v>28326</v>
      </c>
      <c r="CO48" s="247">
        <f t="shared" si="123"/>
        <v>85123</v>
      </c>
      <c r="CP48" s="410">
        <f t="shared" si="123"/>
        <v>24968</v>
      </c>
      <c r="CQ48" s="410">
        <f t="shared" si="123"/>
        <v>-229561</v>
      </c>
      <c r="CR48" s="410">
        <f t="shared" si="123"/>
        <v>-362942</v>
      </c>
      <c r="CS48" s="350"/>
      <c r="CT48" s="63">
        <f>IF(ISERROR(GETPIVOTDATA("VALUE",'CRS WK pvt'!$I$2,"DT_FILE",CT$8,"CD_CO",CT$6,"TRIM_CAT",TRIM(B48),"TRIM_LINE",A44))=TRUE,0,GETPIVOTDATA("VALUE",'CRS WK pvt'!$I$2,"DT_FILE",CT$8,"CD_CO",CT$6,"TRIM_CAT",TRIM(B48),"TRIM_LINE",A44))</f>
        <v>348695</v>
      </c>
    </row>
    <row r="49" spans="1:98" s="37" customFormat="1" x14ac:dyDescent="0.3">
      <c r="A49" s="146"/>
      <c r="B49" s="38" t="s">
        <v>41</v>
      </c>
      <c r="C49" s="39">
        <v>164886.22</v>
      </c>
      <c r="D49" s="40">
        <v>186237.98</v>
      </c>
      <c r="E49" s="40">
        <v>319584.59999999998</v>
      </c>
      <c r="F49" s="40">
        <v>66965.539999999994</v>
      </c>
      <c r="G49" s="40">
        <v>129777.41</v>
      </c>
      <c r="H49" s="40">
        <v>18708.580000000002</v>
      </c>
      <c r="I49" s="40">
        <v>42048.98</v>
      </c>
      <c r="J49" s="40">
        <v>10519.76</v>
      </c>
      <c r="K49" s="40">
        <v>127933.34</v>
      </c>
      <c r="L49" s="41">
        <v>72718.03</v>
      </c>
      <c r="M49" s="40">
        <v>45181.279999999999</v>
      </c>
      <c r="N49" s="40">
        <v>121320.44</v>
      </c>
      <c r="O49" s="40">
        <v>212963.63</v>
      </c>
      <c r="P49" s="40">
        <v>281301</v>
      </c>
      <c r="Q49" s="40">
        <v>173507</v>
      </c>
      <c r="R49" s="40">
        <v>159205</v>
      </c>
      <c r="S49" s="40">
        <v>169070</v>
      </c>
      <c r="T49" s="40">
        <v>88642</v>
      </c>
      <c r="U49" s="204">
        <v>83283</v>
      </c>
      <c r="V49" s="204">
        <v>107603</v>
      </c>
      <c r="W49" s="204">
        <v>72548</v>
      </c>
      <c r="X49" s="41">
        <v>134831</v>
      </c>
      <c r="Y49" s="204">
        <v>149412</v>
      </c>
      <c r="Z49" s="204">
        <v>190821</v>
      </c>
      <c r="AA49" s="204">
        <v>141823</v>
      </c>
      <c r="AB49" s="204">
        <v>106227</v>
      </c>
      <c r="AC49" s="204">
        <v>170331</v>
      </c>
      <c r="AD49" s="204">
        <v>226316</v>
      </c>
      <c r="AE49" s="204">
        <v>131999</v>
      </c>
      <c r="AF49" s="204">
        <v>118070</v>
      </c>
      <c r="AG49" s="204">
        <v>152226</v>
      </c>
      <c r="AH49" s="204">
        <v>157625</v>
      </c>
      <c r="AI49" s="204">
        <v>79385</v>
      </c>
      <c r="AJ49" s="41">
        <v>91514</v>
      </c>
      <c r="AK49" s="297">
        <v>335746</v>
      </c>
      <c r="AL49" s="297">
        <v>178353</v>
      </c>
      <c r="AM49" s="297">
        <v>463296</v>
      </c>
      <c r="AN49" s="297">
        <v>329139</v>
      </c>
      <c r="AO49" s="297">
        <v>364683</v>
      </c>
      <c r="AP49" s="297">
        <v>354772</v>
      </c>
      <c r="AQ49" s="63">
        <v>154044</v>
      </c>
      <c r="AR49" s="297">
        <v>154352</v>
      </c>
      <c r="AS49" s="297">
        <v>158451</v>
      </c>
      <c r="AT49" s="297">
        <v>88430</v>
      </c>
      <c r="AU49" s="297">
        <v>288551</v>
      </c>
      <c r="AV49" s="314">
        <v>591445</v>
      </c>
      <c r="AW49" s="297">
        <v>480823</v>
      </c>
      <c r="AX49" s="297">
        <v>411119</v>
      </c>
      <c r="AY49" s="297"/>
      <c r="AZ49" s="297"/>
      <c r="BA49" s="297"/>
      <c r="BB49" s="297"/>
      <c r="BC49" s="63"/>
      <c r="BD49" s="297"/>
      <c r="BE49" s="297"/>
      <c r="BF49" s="297"/>
      <c r="BG49" s="297"/>
      <c r="BH49" s="314"/>
      <c r="BI49" s="42">
        <f t="shared" si="120"/>
        <v>48077.41</v>
      </c>
      <c r="BJ49" s="43">
        <f t="shared" si="120"/>
        <v>95063.01999999999</v>
      </c>
      <c r="BK49" s="43">
        <f t="shared" si="120"/>
        <v>-146077.59999999998</v>
      </c>
      <c r="BL49" s="43">
        <f t="shared" si="120"/>
        <v>92239.46</v>
      </c>
      <c r="BM49" s="43">
        <f t="shared" si="120"/>
        <v>39292.589999999997</v>
      </c>
      <c r="BN49" s="43">
        <f t="shared" si="120"/>
        <v>69933.42</v>
      </c>
      <c r="BO49" s="43">
        <f t="shared" si="120"/>
        <v>41234.019999999997</v>
      </c>
      <c r="BP49" s="43">
        <f t="shared" si="120"/>
        <v>97083.24</v>
      </c>
      <c r="BQ49" s="43">
        <f t="shared" si="120"/>
        <v>-55385.34</v>
      </c>
      <c r="BR49" s="410">
        <f t="shared" si="120"/>
        <v>62112.97</v>
      </c>
      <c r="BS49" s="433">
        <f t="shared" si="121"/>
        <v>104230.72</v>
      </c>
      <c r="BT49" s="43">
        <f t="shared" si="121"/>
        <v>69500.56</v>
      </c>
      <c r="BU49" s="43">
        <f t="shared" si="121"/>
        <v>-71140.63</v>
      </c>
      <c r="BV49" s="43">
        <f t="shared" si="121"/>
        <v>-175074</v>
      </c>
      <c r="BW49" s="43">
        <f t="shared" si="121"/>
        <v>-3176</v>
      </c>
      <c r="BX49" s="247">
        <f t="shared" si="121"/>
        <v>67111</v>
      </c>
      <c r="BY49" s="247">
        <f t="shared" si="121"/>
        <v>-37071</v>
      </c>
      <c r="BZ49" s="247">
        <f t="shared" si="121"/>
        <v>29428</v>
      </c>
      <c r="CA49" s="247">
        <f t="shared" si="121"/>
        <v>68943</v>
      </c>
      <c r="CB49" s="247">
        <f t="shared" si="121"/>
        <v>50022</v>
      </c>
      <c r="CC49" s="247">
        <f t="shared" si="122"/>
        <v>6837</v>
      </c>
      <c r="CD49" s="410">
        <f t="shared" si="122"/>
        <v>-43317</v>
      </c>
      <c r="CE49" s="372">
        <f t="shared" si="122"/>
        <v>186334</v>
      </c>
      <c r="CF49" s="247">
        <f t="shared" si="122"/>
        <v>-12468</v>
      </c>
      <c r="CG49" s="247">
        <f t="shared" si="122"/>
        <v>321473</v>
      </c>
      <c r="CH49" s="247">
        <f t="shared" si="122"/>
        <v>222912</v>
      </c>
      <c r="CI49" s="247">
        <f t="shared" si="122"/>
        <v>194352</v>
      </c>
      <c r="CJ49" s="247">
        <f t="shared" si="122"/>
        <v>128456</v>
      </c>
      <c r="CK49" s="247">
        <f t="shared" si="122"/>
        <v>22045</v>
      </c>
      <c r="CL49" s="247">
        <f t="shared" si="122"/>
        <v>36282</v>
      </c>
      <c r="CM49" s="247">
        <f t="shared" si="123"/>
        <v>6225</v>
      </c>
      <c r="CN49" s="247">
        <f t="shared" si="123"/>
        <v>-69195</v>
      </c>
      <c r="CO49" s="247">
        <f t="shared" si="123"/>
        <v>209166</v>
      </c>
      <c r="CP49" s="410">
        <f t="shared" si="123"/>
        <v>499931</v>
      </c>
      <c r="CQ49" s="410">
        <f t="shared" si="123"/>
        <v>145077</v>
      </c>
      <c r="CR49" s="410">
        <f t="shared" si="123"/>
        <v>232766</v>
      </c>
      <c r="CS49" s="350"/>
      <c r="CT49" s="63">
        <f>IF(ISERROR(GETPIVOTDATA("VALUE",'CRS WK pvt'!$I$2,"DT_FILE",CT$8,"CD_CO",CT$6,"TRIM_CAT",TRIM(B49),"TRIM_LINE",A44))=TRUE,0,GETPIVOTDATA("VALUE",'CRS WK pvt'!$I$2,"DT_FILE",CT$8,"CD_CO",CT$6,"TRIM_CAT",TRIM(B49),"TRIM_LINE",A44))</f>
        <v>411119</v>
      </c>
    </row>
    <row r="50" spans="1:98" s="130" customFormat="1" x14ac:dyDescent="0.3">
      <c r="A50" s="147"/>
      <c r="B50" s="38" t="s">
        <v>42</v>
      </c>
      <c r="C50" s="140">
        <f t="shared" ref="C50:V50" si="124">SUM(C45:C49)</f>
        <v>7159239.5200000005</v>
      </c>
      <c r="D50" s="141">
        <f t="shared" si="124"/>
        <v>7005498.0500000007</v>
      </c>
      <c r="E50" s="141">
        <f t="shared" si="124"/>
        <v>4717446.3999999994</v>
      </c>
      <c r="F50" s="141">
        <f t="shared" si="124"/>
        <v>2689198.5799999996</v>
      </c>
      <c r="G50" s="141">
        <f t="shared" si="124"/>
        <v>2026823.3900000001</v>
      </c>
      <c r="H50" s="141">
        <f t="shared" si="124"/>
        <v>1386886.9500000002</v>
      </c>
      <c r="I50" s="141">
        <f t="shared" si="124"/>
        <v>1281164.56</v>
      </c>
      <c r="J50" s="141">
        <f t="shared" si="124"/>
        <v>1149869.94</v>
      </c>
      <c r="K50" s="141">
        <f t="shared" si="124"/>
        <v>1526893.9300000002</v>
      </c>
      <c r="L50" s="142">
        <f t="shared" si="124"/>
        <v>2625283.38</v>
      </c>
      <c r="M50" s="141">
        <f t="shared" si="124"/>
        <v>4055390.32</v>
      </c>
      <c r="N50" s="141">
        <f t="shared" si="124"/>
        <v>5660846.6900000004</v>
      </c>
      <c r="O50" s="141">
        <f t="shared" si="124"/>
        <v>5965717.8599999994</v>
      </c>
      <c r="P50" s="141">
        <f t="shared" si="124"/>
        <v>5919652</v>
      </c>
      <c r="Q50" s="141">
        <f t="shared" si="124"/>
        <v>4648207</v>
      </c>
      <c r="R50" s="141">
        <f t="shared" si="124"/>
        <v>3302551</v>
      </c>
      <c r="S50" s="141">
        <f t="shared" si="124"/>
        <v>1649327</v>
      </c>
      <c r="T50" s="141">
        <f t="shared" si="124"/>
        <v>1281443</v>
      </c>
      <c r="U50" s="141">
        <f t="shared" si="124"/>
        <v>1196253</v>
      </c>
      <c r="V50" s="141">
        <f t="shared" si="124"/>
        <v>1298469</v>
      </c>
      <c r="W50" s="141">
        <f>SUM(W45+W46+W47+W48+W49)</f>
        <v>1506702</v>
      </c>
      <c r="X50" s="142">
        <f>SUM(X45+X46+X47+X48+X49)</f>
        <v>2437532</v>
      </c>
      <c r="Y50" s="205">
        <v>4285709</v>
      </c>
      <c r="Z50" s="205">
        <v>5911548</v>
      </c>
      <c r="AA50" s="205">
        <v>6243569</v>
      </c>
      <c r="AB50" s="205">
        <v>5386494</v>
      </c>
      <c r="AC50" s="205">
        <v>3962475</v>
      </c>
      <c r="AD50" s="205">
        <v>2734066</v>
      </c>
      <c r="AE50" s="205">
        <v>1557200</v>
      </c>
      <c r="AF50" s="205">
        <v>1233212</v>
      </c>
      <c r="AG50" s="205">
        <v>1250864</v>
      </c>
      <c r="AH50" s="205">
        <v>1415620</v>
      </c>
      <c r="AI50" s="205">
        <v>1455366</v>
      </c>
      <c r="AJ50" s="142">
        <v>2566624</v>
      </c>
      <c r="AK50" s="298">
        <v>6379810</v>
      </c>
      <c r="AL50" s="298">
        <v>7491773</v>
      </c>
      <c r="AM50" s="298">
        <v>8700532</v>
      </c>
      <c r="AN50" s="298">
        <v>6952817</v>
      </c>
      <c r="AO50" s="298">
        <v>5807676</v>
      </c>
      <c r="AP50" s="298">
        <v>4034707</v>
      </c>
      <c r="AQ50" s="44">
        <v>2338546</v>
      </c>
      <c r="AR50" s="298">
        <v>1943747</v>
      </c>
      <c r="AS50" s="298">
        <v>1982118</v>
      </c>
      <c r="AT50" s="298">
        <v>1654989</v>
      </c>
      <c r="AU50" s="298">
        <v>2498138</v>
      </c>
      <c r="AV50" s="315">
        <v>4988342</v>
      </c>
      <c r="AW50" s="298">
        <v>6921963</v>
      </c>
      <c r="AX50" s="298">
        <v>7977614</v>
      </c>
      <c r="AY50" s="298"/>
      <c r="AZ50" s="298"/>
      <c r="BA50" s="298"/>
      <c r="BB50" s="298"/>
      <c r="BC50" s="44"/>
      <c r="BD50" s="298"/>
      <c r="BE50" s="298"/>
      <c r="BF50" s="298"/>
      <c r="BG50" s="298"/>
      <c r="BH50" s="315"/>
      <c r="BI50" s="44">
        <f t="shared" ref="BI50:BM50" si="125">SUM(BI45:BI49)</f>
        <v>-1193521.6600000004</v>
      </c>
      <c r="BJ50" s="143">
        <f t="shared" si="125"/>
        <v>-1085846.0500000003</v>
      </c>
      <c r="BK50" s="143">
        <f t="shared" si="125"/>
        <v>-69239.399999999907</v>
      </c>
      <c r="BL50" s="143">
        <f t="shared" si="125"/>
        <v>613352.42000000016</v>
      </c>
      <c r="BM50" s="143">
        <f t="shared" si="125"/>
        <v>-377496.39</v>
      </c>
      <c r="BN50" s="143">
        <f t="shared" ref="BN50:BV50" si="126">SUM(BN45:BN49)</f>
        <v>-105443.95000000006</v>
      </c>
      <c r="BO50" s="143">
        <f t="shared" si="126"/>
        <v>-84911.560000000056</v>
      </c>
      <c r="BP50" s="143">
        <f t="shared" si="126"/>
        <v>148599.06</v>
      </c>
      <c r="BQ50" s="143">
        <f t="shared" si="126"/>
        <v>-20191.929999999993</v>
      </c>
      <c r="BR50" s="411">
        <f t="shared" si="126"/>
        <v>-187751.37999999995</v>
      </c>
      <c r="BS50" s="434">
        <f t="shared" si="126"/>
        <v>230318.67999999979</v>
      </c>
      <c r="BT50" s="143">
        <f t="shared" si="126"/>
        <v>250701.31000000023</v>
      </c>
      <c r="BU50" s="143">
        <f t="shared" si="126"/>
        <v>277851.14000000007</v>
      </c>
      <c r="BV50" s="143">
        <f t="shared" si="126"/>
        <v>-533158</v>
      </c>
      <c r="BW50" s="143">
        <f t="shared" ref="BW50:BX50" si="127">SUM(BW45:BW49)</f>
        <v>-685732</v>
      </c>
      <c r="BX50" s="248">
        <f t="shared" si="127"/>
        <v>-568485</v>
      </c>
      <c r="BY50" s="248">
        <f t="shared" ref="BY50:BZ50" si="128">SUM(BY45:BY49)</f>
        <v>-92127</v>
      </c>
      <c r="BZ50" s="248">
        <f t="shared" si="128"/>
        <v>-48231</v>
      </c>
      <c r="CA50" s="248">
        <f t="shared" ref="CA50" si="129">SUM(CA45:CA49)</f>
        <v>54611</v>
      </c>
      <c r="CB50" s="248">
        <f t="shared" ref="CB50:CC50" si="130">SUM(CB45:CB49)</f>
        <v>117151</v>
      </c>
      <c r="CC50" s="248">
        <f t="shared" si="130"/>
        <v>-51336</v>
      </c>
      <c r="CD50" s="411">
        <f t="shared" ref="CD50:CE50" si="131">SUM(CD45:CD49)</f>
        <v>129092</v>
      </c>
      <c r="CE50" s="373">
        <f t="shared" si="131"/>
        <v>2094101</v>
      </c>
      <c r="CF50" s="248">
        <f t="shared" ref="CF50" si="132">SUM(CF45:CF49)</f>
        <v>1580225</v>
      </c>
      <c r="CG50" s="248">
        <f t="shared" ref="CG50" si="133">SUM(CG45:CG49)</f>
        <v>2456963</v>
      </c>
      <c r="CH50" s="248">
        <f t="shared" ref="CH50" si="134">SUM(CH45:CH49)</f>
        <v>1566323</v>
      </c>
      <c r="CI50" s="248">
        <f t="shared" ref="CI50" si="135">SUM(CI45:CI49)</f>
        <v>1845201</v>
      </c>
      <c r="CJ50" s="248">
        <f t="shared" ref="CJ50" si="136">SUM(CJ45:CJ49)</f>
        <v>1300641</v>
      </c>
      <c r="CK50" s="248">
        <f t="shared" ref="CK50" si="137">SUM(CK45:CK49)</f>
        <v>781346</v>
      </c>
      <c r="CL50" s="248">
        <f t="shared" ref="CL50" si="138">SUM(CL45:CL49)</f>
        <v>710535</v>
      </c>
      <c r="CM50" s="248">
        <f t="shared" ref="CM50" si="139">SUM(CM45:CM49)</f>
        <v>731254</v>
      </c>
      <c r="CN50" s="248">
        <f t="shared" ref="CN50" si="140">SUM(CN45:CN49)</f>
        <v>239369</v>
      </c>
      <c r="CO50" s="248">
        <f t="shared" ref="CO50" si="141">SUM(CO45:CO49)</f>
        <v>1042772</v>
      </c>
      <c r="CP50" s="411">
        <f t="shared" ref="CP50" si="142">SUM(CP45:CP49)</f>
        <v>2421718</v>
      </c>
      <c r="CQ50" s="411">
        <f t="shared" ref="CQ50:CR50" si="143">SUM(CQ45:CQ49)</f>
        <v>542153</v>
      </c>
      <c r="CR50" s="411">
        <f t="shared" si="143"/>
        <v>485841</v>
      </c>
      <c r="CS50" s="351"/>
      <c r="CT50" s="44">
        <f>SUM(CT45:CT49)</f>
        <v>7977614</v>
      </c>
    </row>
    <row r="51" spans="1:98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6"/>
      <c r="V51" s="206"/>
      <c r="W51" s="206"/>
      <c r="X51" s="48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48"/>
      <c r="AK51" s="299"/>
      <c r="AL51" s="299"/>
      <c r="AM51" s="299"/>
      <c r="AN51" s="299"/>
      <c r="AO51" s="299"/>
      <c r="AP51" s="299"/>
      <c r="AQ51" s="49"/>
      <c r="AR51" s="299"/>
      <c r="AS51" s="299"/>
      <c r="AT51" s="299"/>
      <c r="AU51" s="299"/>
      <c r="AV51" s="316"/>
      <c r="AW51" s="299"/>
      <c r="AX51" s="299"/>
      <c r="AY51" s="299"/>
      <c r="AZ51" s="299"/>
      <c r="BA51" s="299"/>
      <c r="BB51" s="299"/>
      <c r="BC51" s="49"/>
      <c r="BD51" s="299"/>
      <c r="BE51" s="299"/>
      <c r="BF51" s="299"/>
      <c r="BG51" s="299"/>
      <c r="BH51" s="316"/>
      <c r="BI51" s="49"/>
      <c r="BJ51" s="50"/>
      <c r="BK51" s="50"/>
      <c r="BL51" s="50"/>
      <c r="BM51" s="50"/>
      <c r="BN51" s="50"/>
      <c r="BO51" s="50"/>
      <c r="BP51" s="50"/>
      <c r="BQ51" s="50"/>
      <c r="BR51" s="412"/>
      <c r="BS51" s="435"/>
      <c r="BT51" s="50"/>
      <c r="BU51" s="50"/>
      <c r="BV51" s="50"/>
      <c r="BW51" s="50"/>
      <c r="BX51" s="249"/>
      <c r="BY51" s="249"/>
      <c r="BZ51" s="249"/>
      <c r="CA51" s="249"/>
      <c r="CB51" s="249"/>
      <c r="CC51" s="249"/>
      <c r="CD51" s="412"/>
      <c r="CE51" s="374"/>
      <c r="CF51" s="249"/>
      <c r="CG51" s="249"/>
      <c r="CH51" s="249"/>
      <c r="CI51" s="249"/>
      <c r="CJ51" s="249"/>
      <c r="CK51" s="249"/>
      <c r="CL51" s="249"/>
      <c r="CM51" s="249"/>
      <c r="CN51" s="249"/>
      <c r="CO51" s="249"/>
      <c r="CP51" s="412"/>
      <c r="CQ51" s="412"/>
      <c r="CR51" s="412"/>
      <c r="CS51" s="350"/>
      <c r="CT51" s="49"/>
    </row>
    <row r="52" spans="1:98" s="37" customFormat="1" x14ac:dyDescent="0.3">
      <c r="A52" s="146"/>
      <c r="B52" s="38" t="s">
        <v>37</v>
      </c>
      <c r="C52" s="39">
        <v>2218073.6800000002</v>
      </c>
      <c r="D52" s="40">
        <v>2702108.08</v>
      </c>
      <c r="E52" s="40">
        <v>2639332.23</v>
      </c>
      <c r="F52" s="40">
        <v>1848660.28</v>
      </c>
      <c r="G52" s="40">
        <v>1154899.3600000001</v>
      </c>
      <c r="H52" s="40">
        <v>732567.9</v>
      </c>
      <c r="I52" s="40">
        <v>509409.61</v>
      </c>
      <c r="J52" s="40">
        <v>453777.43</v>
      </c>
      <c r="K52" s="40">
        <v>423061.69</v>
      </c>
      <c r="L52" s="41">
        <v>508452.06</v>
      </c>
      <c r="M52" s="40">
        <v>916544.92</v>
      </c>
      <c r="N52" s="40">
        <v>1632334.24</v>
      </c>
      <c r="O52" s="40">
        <v>2177262.0699999998</v>
      </c>
      <c r="P52" s="40">
        <v>2591441</v>
      </c>
      <c r="Q52" s="40">
        <v>2177907</v>
      </c>
      <c r="R52" s="40">
        <v>2000706</v>
      </c>
      <c r="S52" s="40">
        <v>1403302</v>
      </c>
      <c r="T52" s="40">
        <v>707296</v>
      </c>
      <c r="U52" s="204">
        <v>570653</v>
      </c>
      <c r="V52" s="204">
        <v>507079</v>
      </c>
      <c r="W52" s="204">
        <v>513880</v>
      </c>
      <c r="X52" s="41">
        <v>570281</v>
      </c>
      <c r="Y52" s="204">
        <v>885704</v>
      </c>
      <c r="Z52" s="204">
        <v>1622896</v>
      </c>
      <c r="AA52" s="204">
        <v>2299124</v>
      </c>
      <c r="AB52" s="204">
        <v>2575990</v>
      </c>
      <c r="AC52" s="204">
        <v>2293929</v>
      </c>
      <c r="AD52" s="204">
        <v>1714687</v>
      </c>
      <c r="AE52" s="204">
        <v>931275</v>
      </c>
      <c r="AF52" s="204">
        <v>584436</v>
      </c>
      <c r="AG52" s="204">
        <v>448073</v>
      </c>
      <c r="AH52" s="204">
        <v>403848</v>
      </c>
      <c r="AI52" s="204">
        <v>424218</v>
      </c>
      <c r="AJ52" s="41">
        <v>397267</v>
      </c>
      <c r="AK52" s="297">
        <v>734115</v>
      </c>
      <c r="AL52" s="297">
        <v>1711670</v>
      </c>
      <c r="AM52" s="297">
        <v>2363577</v>
      </c>
      <c r="AN52" s="297">
        <v>2919132</v>
      </c>
      <c r="AO52" s="297">
        <v>2598149</v>
      </c>
      <c r="AP52" s="297">
        <v>2127239</v>
      </c>
      <c r="AQ52" s="63">
        <v>1223618</v>
      </c>
      <c r="AR52" s="297">
        <v>787739</v>
      </c>
      <c r="AS52" s="297">
        <v>716625</v>
      </c>
      <c r="AT52" s="297">
        <v>507989</v>
      </c>
      <c r="AU52" s="297">
        <v>560887</v>
      </c>
      <c r="AV52" s="314">
        <v>817942</v>
      </c>
      <c r="AW52" s="297">
        <v>1098037</v>
      </c>
      <c r="AX52" s="297">
        <v>2159403</v>
      </c>
      <c r="AY52" s="297"/>
      <c r="AZ52" s="297"/>
      <c r="BA52" s="297"/>
      <c r="BB52" s="297"/>
      <c r="BC52" s="63"/>
      <c r="BD52" s="297"/>
      <c r="BE52" s="297"/>
      <c r="BF52" s="297"/>
      <c r="BG52" s="297"/>
      <c r="BH52" s="314"/>
      <c r="BI52" s="42">
        <f t="shared" ref="BI52:BR56" si="144">O52-C52</f>
        <v>-40811.610000000335</v>
      </c>
      <c r="BJ52" s="43">
        <f t="shared" si="144"/>
        <v>-110667.08000000007</v>
      </c>
      <c r="BK52" s="43">
        <f t="shared" si="144"/>
        <v>-461425.23</v>
      </c>
      <c r="BL52" s="43">
        <f t="shared" si="144"/>
        <v>152045.71999999997</v>
      </c>
      <c r="BM52" s="43">
        <f t="shared" si="144"/>
        <v>248402.6399999999</v>
      </c>
      <c r="BN52" s="43">
        <f t="shared" si="144"/>
        <v>-25271.900000000023</v>
      </c>
      <c r="BO52" s="43">
        <f t="shared" si="144"/>
        <v>61243.390000000014</v>
      </c>
      <c r="BP52" s="43">
        <f t="shared" si="144"/>
        <v>53301.570000000007</v>
      </c>
      <c r="BQ52" s="43">
        <f t="shared" si="144"/>
        <v>90818.31</v>
      </c>
      <c r="BR52" s="410">
        <f t="shared" si="144"/>
        <v>61828.94</v>
      </c>
      <c r="BS52" s="433">
        <f t="shared" ref="BS52:CB56" si="145">Y52-M52</f>
        <v>-30840.920000000042</v>
      </c>
      <c r="BT52" s="43">
        <f t="shared" si="145"/>
        <v>-9438.2399999999907</v>
      </c>
      <c r="BU52" s="43">
        <f t="shared" si="145"/>
        <v>121861.93000000017</v>
      </c>
      <c r="BV52" s="43">
        <f t="shared" si="145"/>
        <v>-15451</v>
      </c>
      <c r="BW52" s="43">
        <f t="shared" si="145"/>
        <v>116022</v>
      </c>
      <c r="BX52" s="247">
        <f t="shared" si="145"/>
        <v>-286019</v>
      </c>
      <c r="BY52" s="247">
        <f t="shared" si="145"/>
        <v>-472027</v>
      </c>
      <c r="BZ52" s="247">
        <f t="shared" si="145"/>
        <v>-122860</v>
      </c>
      <c r="CA52" s="247">
        <f t="shared" si="145"/>
        <v>-122580</v>
      </c>
      <c r="CB52" s="247">
        <f t="shared" si="145"/>
        <v>-103231</v>
      </c>
      <c r="CC52" s="247">
        <f t="shared" ref="CC52:CL56" si="146">AI52-W52</f>
        <v>-89662</v>
      </c>
      <c r="CD52" s="410">
        <f t="shared" si="146"/>
        <v>-173014</v>
      </c>
      <c r="CE52" s="372">
        <f t="shared" si="146"/>
        <v>-151589</v>
      </c>
      <c r="CF52" s="247">
        <f t="shared" si="146"/>
        <v>88774</v>
      </c>
      <c r="CG52" s="247">
        <f t="shared" si="146"/>
        <v>64453</v>
      </c>
      <c r="CH52" s="247">
        <f t="shared" si="146"/>
        <v>343142</v>
      </c>
      <c r="CI52" s="247">
        <f t="shared" si="146"/>
        <v>304220</v>
      </c>
      <c r="CJ52" s="247">
        <f t="shared" si="146"/>
        <v>412552</v>
      </c>
      <c r="CK52" s="247">
        <f t="shared" si="146"/>
        <v>292343</v>
      </c>
      <c r="CL52" s="247">
        <f t="shared" si="146"/>
        <v>203303</v>
      </c>
      <c r="CM52" s="247">
        <f t="shared" ref="CM52:CR56" si="147">AS52-AG52</f>
        <v>268552</v>
      </c>
      <c r="CN52" s="247">
        <f t="shared" si="147"/>
        <v>104141</v>
      </c>
      <c r="CO52" s="247">
        <f t="shared" si="147"/>
        <v>136669</v>
      </c>
      <c r="CP52" s="410">
        <f t="shared" si="147"/>
        <v>420675</v>
      </c>
      <c r="CQ52" s="410">
        <f t="shared" si="147"/>
        <v>363922</v>
      </c>
      <c r="CR52" s="410">
        <f t="shared" si="147"/>
        <v>447733</v>
      </c>
      <c r="CS52" s="350"/>
      <c r="CT52" s="63">
        <f>IF(ISERROR(GETPIVOTDATA("VALUE",'CRS WK pvt'!$I$2,"DT_FILE",CT$8,"CD_CO",CT$6,"TRIM_CAT",TRIM(B52),"TRIM_LINE",A51))=TRUE,0,GETPIVOTDATA("VALUE",'CRS WK pvt'!$I$2,"DT_FILE",CT$8,"CD_CO",CT$6,"TRIM_CAT",TRIM(B52),"TRIM_LINE",A51))</f>
        <v>2159403</v>
      </c>
    </row>
    <row r="53" spans="1:98" s="37" customFormat="1" x14ac:dyDescent="0.3">
      <c r="A53" s="146"/>
      <c r="B53" s="38" t="s">
        <v>38</v>
      </c>
      <c r="C53" s="39">
        <v>466359.18</v>
      </c>
      <c r="D53" s="40">
        <v>567199.13</v>
      </c>
      <c r="E53" s="40">
        <v>530819.51</v>
      </c>
      <c r="F53" s="40">
        <v>441667.35</v>
      </c>
      <c r="G53" s="40">
        <v>296046.98</v>
      </c>
      <c r="H53" s="40">
        <v>186155.63</v>
      </c>
      <c r="I53" s="40">
        <v>112139.78</v>
      </c>
      <c r="J53" s="40">
        <v>113902.01</v>
      </c>
      <c r="K53" s="40">
        <v>113932.71</v>
      </c>
      <c r="L53" s="41">
        <v>128892.47</v>
      </c>
      <c r="M53" s="40">
        <v>198661.94</v>
      </c>
      <c r="N53" s="40">
        <v>408835.39</v>
      </c>
      <c r="O53" s="40">
        <v>451703.35</v>
      </c>
      <c r="P53" s="40">
        <v>502106</v>
      </c>
      <c r="Q53" s="40">
        <v>403351</v>
      </c>
      <c r="R53" s="40">
        <v>368597</v>
      </c>
      <c r="S53" s="40">
        <v>270724</v>
      </c>
      <c r="T53" s="40">
        <v>153588</v>
      </c>
      <c r="U53" s="204">
        <v>115392</v>
      </c>
      <c r="V53" s="204">
        <v>120055</v>
      </c>
      <c r="W53" s="204">
        <v>117455</v>
      </c>
      <c r="X53" s="41">
        <v>138839</v>
      </c>
      <c r="Y53" s="204">
        <v>206245</v>
      </c>
      <c r="Z53" s="204">
        <v>400733</v>
      </c>
      <c r="AA53" s="204">
        <v>550677</v>
      </c>
      <c r="AB53" s="204">
        <v>621518</v>
      </c>
      <c r="AC53" s="204">
        <v>559309</v>
      </c>
      <c r="AD53" s="204">
        <v>466903</v>
      </c>
      <c r="AE53" s="204">
        <v>273175</v>
      </c>
      <c r="AF53" s="204">
        <v>193960</v>
      </c>
      <c r="AG53" s="204">
        <v>147372</v>
      </c>
      <c r="AH53" s="204">
        <v>120661</v>
      </c>
      <c r="AI53" s="204">
        <v>116148</v>
      </c>
      <c r="AJ53" s="41">
        <v>119655</v>
      </c>
      <c r="AK53" s="297">
        <v>247795</v>
      </c>
      <c r="AL53" s="297">
        <v>503799</v>
      </c>
      <c r="AM53" s="297">
        <v>727334</v>
      </c>
      <c r="AN53" s="297">
        <v>800562</v>
      </c>
      <c r="AO53" s="297">
        <v>712383</v>
      </c>
      <c r="AP53" s="297">
        <v>634388</v>
      </c>
      <c r="AQ53" s="63">
        <v>389741</v>
      </c>
      <c r="AR53" s="297">
        <v>262746</v>
      </c>
      <c r="AS53" s="297">
        <v>236213</v>
      </c>
      <c r="AT53" s="297">
        <v>187914</v>
      </c>
      <c r="AU53" s="297">
        <v>212441</v>
      </c>
      <c r="AV53" s="314">
        <v>306488</v>
      </c>
      <c r="AW53" s="297">
        <v>410117</v>
      </c>
      <c r="AX53" s="297">
        <v>739647</v>
      </c>
      <c r="AY53" s="297"/>
      <c r="AZ53" s="297"/>
      <c r="BA53" s="297"/>
      <c r="BB53" s="297"/>
      <c r="BC53" s="63"/>
      <c r="BD53" s="297"/>
      <c r="BE53" s="297"/>
      <c r="BF53" s="297"/>
      <c r="BG53" s="297"/>
      <c r="BH53" s="314"/>
      <c r="BI53" s="42">
        <f t="shared" si="144"/>
        <v>-14655.830000000016</v>
      </c>
      <c r="BJ53" s="43">
        <f t="shared" si="144"/>
        <v>-65093.130000000005</v>
      </c>
      <c r="BK53" s="43">
        <f t="shared" si="144"/>
        <v>-127468.51000000001</v>
      </c>
      <c r="BL53" s="43">
        <f t="shared" si="144"/>
        <v>-73070.349999999977</v>
      </c>
      <c r="BM53" s="43">
        <f t="shared" si="144"/>
        <v>-25322.979999999981</v>
      </c>
      <c r="BN53" s="43">
        <f t="shared" si="144"/>
        <v>-32567.630000000005</v>
      </c>
      <c r="BO53" s="43">
        <f t="shared" si="144"/>
        <v>3252.2200000000012</v>
      </c>
      <c r="BP53" s="43">
        <f t="shared" si="144"/>
        <v>6152.9900000000052</v>
      </c>
      <c r="BQ53" s="43">
        <f t="shared" si="144"/>
        <v>3522.2899999999936</v>
      </c>
      <c r="BR53" s="410">
        <f t="shared" si="144"/>
        <v>9946.5299999999988</v>
      </c>
      <c r="BS53" s="433">
        <f t="shared" si="145"/>
        <v>7583.0599999999977</v>
      </c>
      <c r="BT53" s="43">
        <f t="shared" si="145"/>
        <v>-8102.390000000014</v>
      </c>
      <c r="BU53" s="43">
        <f t="shared" si="145"/>
        <v>98973.650000000023</v>
      </c>
      <c r="BV53" s="43">
        <f t="shared" si="145"/>
        <v>119412</v>
      </c>
      <c r="BW53" s="43">
        <f t="shared" si="145"/>
        <v>155958</v>
      </c>
      <c r="BX53" s="247">
        <f t="shared" si="145"/>
        <v>98306</v>
      </c>
      <c r="BY53" s="247">
        <f t="shared" si="145"/>
        <v>2451</v>
      </c>
      <c r="BZ53" s="247">
        <f t="shared" si="145"/>
        <v>40372</v>
      </c>
      <c r="CA53" s="247">
        <f t="shared" si="145"/>
        <v>31980</v>
      </c>
      <c r="CB53" s="247">
        <f t="shared" si="145"/>
        <v>606</v>
      </c>
      <c r="CC53" s="247">
        <f t="shared" si="146"/>
        <v>-1307</v>
      </c>
      <c r="CD53" s="410">
        <f t="shared" si="146"/>
        <v>-19184</v>
      </c>
      <c r="CE53" s="372">
        <f t="shared" si="146"/>
        <v>41550</v>
      </c>
      <c r="CF53" s="247">
        <f t="shared" si="146"/>
        <v>103066</v>
      </c>
      <c r="CG53" s="247">
        <f t="shared" si="146"/>
        <v>176657</v>
      </c>
      <c r="CH53" s="247">
        <f t="shared" si="146"/>
        <v>179044</v>
      </c>
      <c r="CI53" s="247">
        <f t="shared" si="146"/>
        <v>153074</v>
      </c>
      <c r="CJ53" s="247">
        <f t="shared" si="146"/>
        <v>167485</v>
      </c>
      <c r="CK53" s="247">
        <f t="shared" si="146"/>
        <v>116566</v>
      </c>
      <c r="CL53" s="247">
        <f t="shared" si="146"/>
        <v>68786</v>
      </c>
      <c r="CM53" s="247">
        <f t="shared" si="147"/>
        <v>88841</v>
      </c>
      <c r="CN53" s="247">
        <f t="shared" si="147"/>
        <v>67253</v>
      </c>
      <c r="CO53" s="247">
        <f t="shared" si="147"/>
        <v>96293</v>
      </c>
      <c r="CP53" s="410">
        <f t="shared" si="147"/>
        <v>186833</v>
      </c>
      <c r="CQ53" s="410">
        <f t="shared" si="147"/>
        <v>162322</v>
      </c>
      <c r="CR53" s="410">
        <f t="shared" si="147"/>
        <v>235848</v>
      </c>
      <c r="CS53" s="350"/>
      <c r="CT53" s="63">
        <f>IF(ISERROR(GETPIVOTDATA("VALUE",'CRS WK pvt'!$I$2,"DT_FILE",CT$8,"CD_CO",CT$6,"TRIM_CAT",TRIM(B53),"TRIM_LINE",A51))=TRUE,0,GETPIVOTDATA("VALUE",'CRS WK pvt'!$I$2,"DT_FILE",CT$8,"CD_CO",CT$6,"TRIM_CAT",TRIM(B53),"TRIM_LINE",A51))</f>
        <v>739647</v>
      </c>
    </row>
    <row r="54" spans="1:98" s="37" customFormat="1" x14ac:dyDescent="0.3">
      <c r="A54" s="146"/>
      <c r="B54" s="38" t="s">
        <v>39</v>
      </c>
      <c r="C54" s="39">
        <v>315212.65999999997</v>
      </c>
      <c r="D54" s="40">
        <v>406900.4</v>
      </c>
      <c r="E54" s="40">
        <v>419093.34</v>
      </c>
      <c r="F54" s="40">
        <v>278005.14</v>
      </c>
      <c r="G54" s="40">
        <v>167665.54999999999</v>
      </c>
      <c r="H54" s="40">
        <v>102040.07</v>
      </c>
      <c r="I54" s="40">
        <v>90019.07</v>
      </c>
      <c r="J54" s="40">
        <v>66558.75</v>
      </c>
      <c r="K54" s="40">
        <v>72424.88</v>
      </c>
      <c r="L54" s="41">
        <v>89038.46</v>
      </c>
      <c r="M54" s="40">
        <v>129836.15</v>
      </c>
      <c r="N54" s="40">
        <v>253629.68</v>
      </c>
      <c r="O54" s="40">
        <v>489282.86</v>
      </c>
      <c r="P54" s="40">
        <v>558399</v>
      </c>
      <c r="Q54" s="40">
        <v>494500</v>
      </c>
      <c r="R54" s="40">
        <v>391998</v>
      </c>
      <c r="S54" s="40">
        <v>206919</v>
      </c>
      <c r="T54" s="40">
        <v>178811</v>
      </c>
      <c r="U54" s="204">
        <v>79638</v>
      </c>
      <c r="V54" s="204">
        <v>75343</v>
      </c>
      <c r="W54" s="204">
        <v>80890</v>
      </c>
      <c r="X54" s="41">
        <v>81105</v>
      </c>
      <c r="Y54" s="204">
        <v>151295</v>
      </c>
      <c r="Z54" s="204">
        <v>251349</v>
      </c>
      <c r="AA54" s="204">
        <v>306234</v>
      </c>
      <c r="AB54" s="204">
        <v>346352</v>
      </c>
      <c r="AC54" s="204">
        <v>358001</v>
      </c>
      <c r="AD54" s="204">
        <v>272920</v>
      </c>
      <c r="AE54" s="204">
        <v>134361</v>
      </c>
      <c r="AF54" s="204">
        <v>72862</v>
      </c>
      <c r="AG54" s="204">
        <v>65426</v>
      </c>
      <c r="AH54" s="204">
        <v>69360</v>
      </c>
      <c r="AI54" s="204">
        <v>102944</v>
      </c>
      <c r="AJ54" s="41">
        <v>115466</v>
      </c>
      <c r="AK54" s="297">
        <v>232286</v>
      </c>
      <c r="AL54" s="297">
        <v>433066</v>
      </c>
      <c r="AM54" s="297">
        <v>637386</v>
      </c>
      <c r="AN54" s="297">
        <v>538088</v>
      </c>
      <c r="AO54" s="297">
        <v>551876</v>
      </c>
      <c r="AP54" s="297">
        <v>434083</v>
      </c>
      <c r="AQ54" s="63">
        <v>238359</v>
      </c>
      <c r="AR54" s="297">
        <v>154136</v>
      </c>
      <c r="AS54" s="297">
        <v>143852</v>
      </c>
      <c r="AT54" s="297">
        <v>127459</v>
      </c>
      <c r="AU54" s="297">
        <v>120224</v>
      </c>
      <c r="AV54" s="314">
        <v>176258</v>
      </c>
      <c r="AW54" s="297">
        <v>201117</v>
      </c>
      <c r="AX54" s="297">
        <v>359618</v>
      </c>
      <c r="AY54" s="297"/>
      <c r="AZ54" s="297"/>
      <c r="BA54" s="297"/>
      <c r="BB54" s="297"/>
      <c r="BC54" s="63"/>
      <c r="BD54" s="297"/>
      <c r="BE54" s="297"/>
      <c r="BF54" s="297"/>
      <c r="BG54" s="297"/>
      <c r="BH54" s="314"/>
      <c r="BI54" s="42">
        <f t="shared" si="144"/>
        <v>174070.2</v>
      </c>
      <c r="BJ54" s="43">
        <f t="shared" si="144"/>
        <v>151498.59999999998</v>
      </c>
      <c r="BK54" s="43">
        <f t="shared" si="144"/>
        <v>75406.659999999974</v>
      </c>
      <c r="BL54" s="43">
        <f t="shared" si="144"/>
        <v>113992.85999999999</v>
      </c>
      <c r="BM54" s="43">
        <f t="shared" si="144"/>
        <v>39253.450000000012</v>
      </c>
      <c r="BN54" s="43">
        <f t="shared" si="144"/>
        <v>76770.929999999993</v>
      </c>
      <c r="BO54" s="43">
        <f t="shared" si="144"/>
        <v>-10381.070000000007</v>
      </c>
      <c r="BP54" s="43">
        <f t="shared" si="144"/>
        <v>8784.25</v>
      </c>
      <c r="BQ54" s="43">
        <f t="shared" si="144"/>
        <v>8465.1199999999953</v>
      </c>
      <c r="BR54" s="410">
        <f t="shared" si="144"/>
        <v>-7933.4600000000064</v>
      </c>
      <c r="BS54" s="433">
        <f t="shared" si="145"/>
        <v>21458.850000000006</v>
      </c>
      <c r="BT54" s="43">
        <f t="shared" si="145"/>
        <v>-2280.679999999993</v>
      </c>
      <c r="BU54" s="43">
        <f t="shared" si="145"/>
        <v>-183048.86</v>
      </c>
      <c r="BV54" s="43">
        <f t="shared" si="145"/>
        <v>-212047</v>
      </c>
      <c r="BW54" s="43">
        <f t="shared" si="145"/>
        <v>-136499</v>
      </c>
      <c r="BX54" s="247">
        <f t="shared" si="145"/>
        <v>-119078</v>
      </c>
      <c r="BY54" s="247">
        <f t="shared" si="145"/>
        <v>-72558</v>
      </c>
      <c r="BZ54" s="247">
        <f t="shared" si="145"/>
        <v>-105949</v>
      </c>
      <c r="CA54" s="247">
        <f t="shared" si="145"/>
        <v>-14212</v>
      </c>
      <c r="CB54" s="247">
        <f t="shared" si="145"/>
        <v>-5983</v>
      </c>
      <c r="CC54" s="247">
        <f t="shared" si="146"/>
        <v>22054</v>
      </c>
      <c r="CD54" s="410">
        <f t="shared" si="146"/>
        <v>34361</v>
      </c>
      <c r="CE54" s="372">
        <f t="shared" si="146"/>
        <v>80991</v>
      </c>
      <c r="CF54" s="247">
        <f t="shared" si="146"/>
        <v>181717</v>
      </c>
      <c r="CG54" s="247">
        <f t="shared" si="146"/>
        <v>331152</v>
      </c>
      <c r="CH54" s="247">
        <f t="shared" si="146"/>
        <v>191736</v>
      </c>
      <c r="CI54" s="247">
        <f t="shared" si="146"/>
        <v>193875</v>
      </c>
      <c r="CJ54" s="247">
        <f t="shared" si="146"/>
        <v>161163</v>
      </c>
      <c r="CK54" s="247">
        <f t="shared" si="146"/>
        <v>103998</v>
      </c>
      <c r="CL54" s="247">
        <f t="shared" si="146"/>
        <v>81274</v>
      </c>
      <c r="CM54" s="247">
        <f t="shared" si="147"/>
        <v>78426</v>
      </c>
      <c r="CN54" s="247">
        <f t="shared" si="147"/>
        <v>58099</v>
      </c>
      <c r="CO54" s="247">
        <f t="shared" si="147"/>
        <v>17280</v>
      </c>
      <c r="CP54" s="410">
        <f t="shared" si="147"/>
        <v>60792</v>
      </c>
      <c r="CQ54" s="410">
        <f t="shared" si="147"/>
        <v>-31169</v>
      </c>
      <c r="CR54" s="410">
        <f t="shared" si="147"/>
        <v>-73448</v>
      </c>
      <c r="CS54" s="350"/>
      <c r="CT54" s="63">
        <f>IF(ISERROR(GETPIVOTDATA("VALUE",'CRS WK pvt'!$I$2,"DT_FILE",CT$8,"CD_CO",CT$6,"TRIM_CAT",TRIM(B54),"TRIM_LINE",A51))=TRUE,0,GETPIVOTDATA("VALUE",'CRS WK pvt'!$I$2,"DT_FILE",CT$8,"CD_CO",CT$6,"TRIM_CAT",TRIM(B54),"TRIM_LINE",A51))</f>
        <v>359618</v>
      </c>
    </row>
    <row r="55" spans="1:98" s="37" customFormat="1" x14ac:dyDescent="0.3">
      <c r="A55" s="146"/>
      <c r="B55" s="38" t="s">
        <v>40</v>
      </c>
      <c r="C55" s="39">
        <v>213292.71</v>
      </c>
      <c r="D55" s="40">
        <v>196599.15</v>
      </c>
      <c r="E55" s="40">
        <v>335365.34999999998</v>
      </c>
      <c r="F55" s="40">
        <v>170488.44</v>
      </c>
      <c r="G55" s="40">
        <v>86010.23</v>
      </c>
      <c r="H55" s="40">
        <v>41858.6</v>
      </c>
      <c r="I55" s="40">
        <v>141485.06</v>
      </c>
      <c r="J55" s="40">
        <v>18714.27</v>
      </c>
      <c r="K55" s="40">
        <v>17514.04</v>
      </c>
      <c r="L55" s="41">
        <v>24228.639999999999</v>
      </c>
      <c r="M55" s="40">
        <v>143098.92000000001</v>
      </c>
      <c r="N55" s="40">
        <v>94006.36</v>
      </c>
      <c r="O55" s="40">
        <v>215933.23</v>
      </c>
      <c r="P55" s="40">
        <v>194504</v>
      </c>
      <c r="Q55" s="40">
        <v>180308</v>
      </c>
      <c r="R55" s="40">
        <v>145473</v>
      </c>
      <c r="S55" s="40">
        <v>71640</v>
      </c>
      <c r="T55" s="40">
        <v>31014</v>
      </c>
      <c r="U55" s="204">
        <v>30084</v>
      </c>
      <c r="V55" s="204">
        <v>16506</v>
      </c>
      <c r="W55" s="204">
        <v>16260</v>
      </c>
      <c r="X55" s="41">
        <v>116585</v>
      </c>
      <c r="Y55" s="204">
        <v>39313</v>
      </c>
      <c r="Z55" s="204">
        <v>100451</v>
      </c>
      <c r="AA55" s="204">
        <v>99626</v>
      </c>
      <c r="AB55" s="204">
        <v>80945</v>
      </c>
      <c r="AC55" s="204">
        <v>130019</v>
      </c>
      <c r="AD55" s="204">
        <v>142179</v>
      </c>
      <c r="AE55" s="204">
        <v>50251</v>
      </c>
      <c r="AF55" s="204">
        <v>28136</v>
      </c>
      <c r="AG55" s="204">
        <v>22124</v>
      </c>
      <c r="AH55" s="204">
        <v>19428</v>
      </c>
      <c r="AI55" s="204">
        <v>31524</v>
      </c>
      <c r="AJ55" s="41">
        <v>28952</v>
      </c>
      <c r="AK55" s="297">
        <v>155057</v>
      </c>
      <c r="AL55" s="297">
        <v>237095</v>
      </c>
      <c r="AM55" s="297">
        <v>195481</v>
      </c>
      <c r="AN55" s="297">
        <v>131761</v>
      </c>
      <c r="AO55" s="297">
        <v>198720</v>
      </c>
      <c r="AP55" s="297">
        <v>140380</v>
      </c>
      <c r="AQ55" s="63">
        <v>78720</v>
      </c>
      <c r="AR55" s="297">
        <v>51078</v>
      </c>
      <c r="AS55" s="297">
        <v>53469</v>
      </c>
      <c r="AT55" s="297">
        <v>71735</v>
      </c>
      <c r="AU55" s="297">
        <v>62244</v>
      </c>
      <c r="AV55" s="314">
        <v>102307</v>
      </c>
      <c r="AW55" s="297">
        <v>97278</v>
      </c>
      <c r="AX55" s="297">
        <v>123534</v>
      </c>
      <c r="AY55" s="297"/>
      <c r="AZ55" s="297"/>
      <c r="BA55" s="297"/>
      <c r="BB55" s="297"/>
      <c r="BC55" s="63"/>
      <c r="BD55" s="297"/>
      <c r="BE55" s="297"/>
      <c r="BF55" s="297"/>
      <c r="BG55" s="297"/>
      <c r="BH55" s="314"/>
      <c r="BI55" s="42">
        <f t="shared" si="144"/>
        <v>2640.5200000000186</v>
      </c>
      <c r="BJ55" s="43">
        <f t="shared" si="144"/>
        <v>-2095.1499999999942</v>
      </c>
      <c r="BK55" s="43">
        <f t="shared" si="144"/>
        <v>-155057.34999999998</v>
      </c>
      <c r="BL55" s="43">
        <f t="shared" si="144"/>
        <v>-25015.440000000002</v>
      </c>
      <c r="BM55" s="43">
        <f t="shared" si="144"/>
        <v>-14370.229999999996</v>
      </c>
      <c r="BN55" s="43">
        <f t="shared" si="144"/>
        <v>-10844.599999999999</v>
      </c>
      <c r="BO55" s="43">
        <f t="shared" si="144"/>
        <v>-111401.06</v>
      </c>
      <c r="BP55" s="43">
        <f t="shared" si="144"/>
        <v>-2208.2700000000004</v>
      </c>
      <c r="BQ55" s="43">
        <f t="shared" si="144"/>
        <v>-1254.0400000000009</v>
      </c>
      <c r="BR55" s="410">
        <f t="shared" si="144"/>
        <v>92356.36</v>
      </c>
      <c r="BS55" s="433">
        <f t="shared" si="145"/>
        <v>-103785.92000000001</v>
      </c>
      <c r="BT55" s="43">
        <f t="shared" si="145"/>
        <v>6444.6399999999994</v>
      </c>
      <c r="BU55" s="43">
        <f t="shared" si="145"/>
        <v>-116307.23000000001</v>
      </c>
      <c r="BV55" s="43">
        <f t="shared" si="145"/>
        <v>-113559</v>
      </c>
      <c r="BW55" s="43">
        <f t="shared" si="145"/>
        <v>-50289</v>
      </c>
      <c r="BX55" s="247">
        <f t="shared" si="145"/>
        <v>-3294</v>
      </c>
      <c r="BY55" s="247">
        <f t="shared" si="145"/>
        <v>-21389</v>
      </c>
      <c r="BZ55" s="247">
        <f t="shared" si="145"/>
        <v>-2878</v>
      </c>
      <c r="CA55" s="247">
        <f t="shared" si="145"/>
        <v>-7960</v>
      </c>
      <c r="CB55" s="247">
        <f t="shared" si="145"/>
        <v>2922</v>
      </c>
      <c r="CC55" s="247">
        <f t="shared" si="146"/>
        <v>15264</v>
      </c>
      <c r="CD55" s="410">
        <f t="shared" si="146"/>
        <v>-87633</v>
      </c>
      <c r="CE55" s="372">
        <f t="shared" si="146"/>
        <v>115744</v>
      </c>
      <c r="CF55" s="247">
        <f t="shared" si="146"/>
        <v>136644</v>
      </c>
      <c r="CG55" s="247">
        <f t="shared" si="146"/>
        <v>95855</v>
      </c>
      <c r="CH55" s="247">
        <f t="shared" si="146"/>
        <v>50816</v>
      </c>
      <c r="CI55" s="247">
        <f t="shared" si="146"/>
        <v>68701</v>
      </c>
      <c r="CJ55" s="247">
        <f t="shared" si="146"/>
        <v>-1799</v>
      </c>
      <c r="CK55" s="247">
        <f t="shared" si="146"/>
        <v>28469</v>
      </c>
      <c r="CL55" s="247">
        <f t="shared" si="146"/>
        <v>22942</v>
      </c>
      <c r="CM55" s="247">
        <f t="shared" si="147"/>
        <v>31345</v>
      </c>
      <c r="CN55" s="247">
        <f t="shared" si="147"/>
        <v>52307</v>
      </c>
      <c r="CO55" s="247">
        <f t="shared" si="147"/>
        <v>30720</v>
      </c>
      <c r="CP55" s="410">
        <f t="shared" si="147"/>
        <v>73355</v>
      </c>
      <c r="CQ55" s="410">
        <f t="shared" si="147"/>
        <v>-57779</v>
      </c>
      <c r="CR55" s="410">
        <f t="shared" si="147"/>
        <v>-113561</v>
      </c>
      <c r="CS55" s="350"/>
      <c r="CT55" s="63">
        <f>IF(ISERROR(GETPIVOTDATA("VALUE",'CRS WK pvt'!$I$2,"DT_FILE",CT$8,"CD_CO",CT$6,"TRIM_CAT",TRIM(B55),"TRIM_LINE",A51))=TRUE,0,GETPIVOTDATA("VALUE",'CRS WK pvt'!$I$2,"DT_FILE",CT$8,"CD_CO",CT$6,"TRIM_CAT",TRIM(B55),"TRIM_LINE",A51))</f>
        <v>123534</v>
      </c>
    </row>
    <row r="56" spans="1:98" s="37" customFormat="1" x14ac:dyDescent="0.3">
      <c r="A56" s="146"/>
      <c r="B56" s="38" t="s">
        <v>41</v>
      </c>
      <c r="C56" s="39">
        <v>54905.47</v>
      </c>
      <c r="D56" s="40">
        <v>73185.759999999995</v>
      </c>
      <c r="E56" s="40">
        <v>55643.01</v>
      </c>
      <c r="F56" s="40">
        <v>63297.51</v>
      </c>
      <c r="G56" s="40">
        <v>29099.01</v>
      </c>
      <c r="H56" s="40">
        <v>48047.78</v>
      </c>
      <c r="I56" s="40">
        <v>8128.58</v>
      </c>
      <c r="J56" s="40">
        <v>823.46</v>
      </c>
      <c r="K56" s="40">
        <v>0</v>
      </c>
      <c r="L56" s="41">
        <v>56724.89</v>
      </c>
      <c r="M56" s="40">
        <v>10097.83</v>
      </c>
      <c r="N56" s="40">
        <v>11419.15</v>
      </c>
      <c r="O56" s="40">
        <v>55229</v>
      </c>
      <c r="P56" s="40">
        <v>22718</v>
      </c>
      <c r="Q56" s="40">
        <v>21021</v>
      </c>
      <c r="R56" s="40">
        <v>20373</v>
      </c>
      <c r="S56" s="40">
        <v>28993</v>
      </c>
      <c r="T56" s="40">
        <v>60414</v>
      </c>
      <c r="U56" s="204">
        <v>10759</v>
      </c>
      <c r="V56" s="204">
        <v>38733</v>
      </c>
      <c r="W56" s="204">
        <v>30496</v>
      </c>
      <c r="X56" s="41">
        <v>14296</v>
      </c>
      <c r="Y56" s="204">
        <v>44523</v>
      </c>
      <c r="Z56" s="204">
        <v>67308</v>
      </c>
      <c r="AA56" s="204">
        <v>68484</v>
      </c>
      <c r="AB56" s="204">
        <v>29099</v>
      </c>
      <c r="AC56" s="204">
        <v>35158</v>
      </c>
      <c r="AD56" s="204">
        <v>72263</v>
      </c>
      <c r="AE56" s="204">
        <v>99477</v>
      </c>
      <c r="AF56" s="204">
        <v>67825</v>
      </c>
      <c r="AG56" s="204">
        <v>50681</v>
      </c>
      <c r="AH56" s="204">
        <v>57243</v>
      </c>
      <c r="AI56" s="204">
        <v>19698</v>
      </c>
      <c r="AJ56" s="41">
        <v>22634</v>
      </c>
      <c r="AK56" s="297">
        <v>48711</v>
      </c>
      <c r="AL56" s="297">
        <v>71190</v>
      </c>
      <c r="AM56" s="297">
        <v>103422</v>
      </c>
      <c r="AN56" s="297">
        <v>113999</v>
      </c>
      <c r="AO56" s="297">
        <v>132875</v>
      </c>
      <c r="AP56" s="297">
        <v>309105</v>
      </c>
      <c r="AQ56" s="63">
        <v>112953</v>
      </c>
      <c r="AR56" s="297">
        <v>104142</v>
      </c>
      <c r="AS56" s="297">
        <v>121864</v>
      </c>
      <c r="AT56" s="297">
        <v>16901</v>
      </c>
      <c r="AU56" s="297">
        <v>52228</v>
      </c>
      <c r="AV56" s="314">
        <v>192346</v>
      </c>
      <c r="AW56" s="297">
        <v>155254</v>
      </c>
      <c r="AX56" s="297">
        <v>66915</v>
      </c>
      <c r="AY56" s="297"/>
      <c r="AZ56" s="297"/>
      <c r="BA56" s="297"/>
      <c r="BB56" s="297"/>
      <c r="BC56" s="63"/>
      <c r="BD56" s="297"/>
      <c r="BE56" s="297"/>
      <c r="BF56" s="297"/>
      <c r="BG56" s="297"/>
      <c r="BH56" s="314"/>
      <c r="BI56" s="42">
        <f t="shared" si="144"/>
        <v>323.52999999999884</v>
      </c>
      <c r="BJ56" s="43">
        <f t="shared" si="144"/>
        <v>-50467.759999999995</v>
      </c>
      <c r="BK56" s="43">
        <f t="shared" si="144"/>
        <v>-34622.01</v>
      </c>
      <c r="BL56" s="43">
        <f t="shared" si="144"/>
        <v>-42924.51</v>
      </c>
      <c r="BM56" s="43">
        <f t="shared" si="144"/>
        <v>-106.0099999999984</v>
      </c>
      <c r="BN56" s="43">
        <f t="shared" si="144"/>
        <v>12366.220000000001</v>
      </c>
      <c r="BO56" s="43">
        <f t="shared" si="144"/>
        <v>2630.42</v>
      </c>
      <c r="BP56" s="43">
        <f t="shared" si="144"/>
        <v>37909.54</v>
      </c>
      <c r="BQ56" s="43">
        <f t="shared" si="144"/>
        <v>30496</v>
      </c>
      <c r="BR56" s="410">
        <f t="shared" si="144"/>
        <v>-42428.89</v>
      </c>
      <c r="BS56" s="433">
        <f t="shared" si="145"/>
        <v>34425.17</v>
      </c>
      <c r="BT56" s="43">
        <f t="shared" si="145"/>
        <v>55888.85</v>
      </c>
      <c r="BU56" s="43">
        <f t="shared" si="145"/>
        <v>13255</v>
      </c>
      <c r="BV56" s="43">
        <f t="shared" si="145"/>
        <v>6381</v>
      </c>
      <c r="BW56" s="43">
        <f t="shared" si="145"/>
        <v>14137</v>
      </c>
      <c r="BX56" s="247">
        <f t="shared" si="145"/>
        <v>51890</v>
      </c>
      <c r="BY56" s="247">
        <f t="shared" si="145"/>
        <v>70484</v>
      </c>
      <c r="BZ56" s="247">
        <f t="shared" si="145"/>
        <v>7411</v>
      </c>
      <c r="CA56" s="247">
        <f t="shared" si="145"/>
        <v>39922</v>
      </c>
      <c r="CB56" s="247">
        <f t="shared" si="145"/>
        <v>18510</v>
      </c>
      <c r="CC56" s="247">
        <f t="shared" si="146"/>
        <v>-10798</v>
      </c>
      <c r="CD56" s="410">
        <f t="shared" si="146"/>
        <v>8338</v>
      </c>
      <c r="CE56" s="372">
        <f t="shared" si="146"/>
        <v>4188</v>
      </c>
      <c r="CF56" s="247">
        <f t="shared" si="146"/>
        <v>3882</v>
      </c>
      <c r="CG56" s="247">
        <f t="shared" si="146"/>
        <v>34938</v>
      </c>
      <c r="CH56" s="247">
        <f t="shared" si="146"/>
        <v>84900</v>
      </c>
      <c r="CI56" s="247">
        <f t="shared" si="146"/>
        <v>97717</v>
      </c>
      <c r="CJ56" s="247">
        <f t="shared" si="146"/>
        <v>236842</v>
      </c>
      <c r="CK56" s="247">
        <f t="shared" si="146"/>
        <v>13476</v>
      </c>
      <c r="CL56" s="247">
        <f t="shared" si="146"/>
        <v>36317</v>
      </c>
      <c r="CM56" s="247">
        <f t="shared" si="147"/>
        <v>71183</v>
      </c>
      <c r="CN56" s="247">
        <f t="shared" si="147"/>
        <v>-40342</v>
      </c>
      <c r="CO56" s="247">
        <f t="shared" si="147"/>
        <v>32530</v>
      </c>
      <c r="CP56" s="410">
        <f t="shared" si="147"/>
        <v>169712</v>
      </c>
      <c r="CQ56" s="410">
        <f t="shared" si="147"/>
        <v>106543</v>
      </c>
      <c r="CR56" s="410">
        <f t="shared" si="147"/>
        <v>-4275</v>
      </c>
      <c r="CS56" s="350"/>
      <c r="CT56" s="63">
        <f>IF(ISERROR(GETPIVOTDATA("VALUE",'CRS WK pvt'!$I$2,"DT_FILE",CT$8,"CD_CO",CT$6,"TRIM_CAT",TRIM(B56),"TRIM_LINE",A51))=TRUE,0,GETPIVOTDATA("VALUE",'CRS WK pvt'!$I$2,"DT_FILE",CT$8,"CD_CO",CT$6,"TRIM_CAT",TRIM(B56),"TRIM_LINE",A51))</f>
        <v>66915</v>
      </c>
    </row>
    <row r="57" spans="1:98" s="130" customFormat="1" x14ac:dyDescent="0.3">
      <c r="A57" s="147"/>
      <c r="B57" s="38" t="s">
        <v>42</v>
      </c>
      <c r="C57" s="140">
        <f t="shared" ref="C57:V57" si="148">SUM(C52:C56)</f>
        <v>3267843.7000000007</v>
      </c>
      <c r="D57" s="141">
        <f t="shared" si="148"/>
        <v>3945992.5199999996</v>
      </c>
      <c r="E57" s="141">
        <f t="shared" si="148"/>
        <v>3980253.44</v>
      </c>
      <c r="F57" s="141">
        <f t="shared" si="148"/>
        <v>2802118.7199999997</v>
      </c>
      <c r="G57" s="141">
        <f t="shared" si="148"/>
        <v>1733721.1300000001</v>
      </c>
      <c r="H57" s="141">
        <f t="shared" si="148"/>
        <v>1110669.9800000002</v>
      </c>
      <c r="I57" s="141">
        <f t="shared" si="148"/>
        <v>861182.1</v>
      </c>
      <c r="J57" s="141">
        <f t="shared" si="148"/>
        <v>653775.91999999993</v>
      </c>
      <c r="K57" s="141">
        <f t="shared" si="148"/>
        <v>626933.32000000007</v>
      </c>
      <c r="L57" s="142">
        <f t="shared" si="148"/>
        <v>807336.52</v>
      </c>
      <c r="M57" s="141">
        <f t="shared" si="148"/>
        <v>1398239.76</v>
      </c>
      <c r="N57" s="141">
        <f t="shared" si="148"/>
        <v>2400224.8199999998</v>
      </c>
      <c r="O57" s="141">
        <f t="shared" si="148"/>
        <v>3389410.51</v>
      </c>
      <c r="P57" s="141">
        <f t="shared" si="148"/>
        <v>3869168</v>
      </c>
      <c r="Q57" s="141">
        <f t="shared" si="148"/>
        <v>3277087</v>
      </c>
      <c r="R57" s="141">
        <f t="shared" si="148"/>
        <v>2927147</v>
      </c>
      <c r="S57" s="141">
        <f t="shared" si="148"/>
        <v>1981578</v>
      </c>
      <c r="T57" s="141">
        <f t="shared" si="148"/>
        <v>1131123</v>
      </c>
      <c r="U57" s="141">
        <f t="shared" si="148"/>
        <v>806526</v>
      </c>
      <c r="V57" s="141">
        <f t="shared" si="148"/>
        <v>757716</v>
      </c>
      <c r="W57" s="141">
        <f>SUM(W52+W53+W54+W55+W56)</f>
        <v>758981</v>
      </c>
      <c r="X57" s="142">
        <f>SUM(X52+X53+X54+X55+X56)</f>
        <v>921106</v>
      </c>
      <c r="Y57" s="205">
        <v>1327080</v>
      </c>
      <c r="Z57" s="205">
        <v>2442737</v>
      </c>
      <c r="AA57" s="205">
        <v>3324145</v>
      </c>
      <c r="AB57" s="205">
        <v>3653904</v>
      </c>
      <c r="AC57" s="205">
        <v>3376416</v>
      </c>
      <c r="AD57" s="205">
        <v>2668952</v>
      </c>
      <c r="AE57" s="205">
        <v>1488539</v>
      </c>
      <c r="AF57" s="205">
        <v>947219</v>
      </c>
      <c r="AG57" s="205">
        <v>733676</v>
      </c>
      <c r="AH57" s="205">
        <v>670540</v>
      </c>
      <c r="AI57" s="205">
        <v>694532</v>
      </c>
      <c r="AJ57" s="142">
        <v>683974</v>
      </c>
      <c r="AK57" s="298">
        <v>1417964</v>
      </c>
      <c r="AL57" s="298">
        <v>2956820</v>
      </c>
      <c r="AM57" s="298">
        <v>4027200</v>
      </c>
      <c r="AN57" s="298">
        <v>4503542</v>
      </c>
      <c r="AO57" s="298">
        <v>4194003</v>
      </c>
      <c r="AP57" s="298">
        <v>3645195</v>
      </c>
      <c r="AQ57" s="44">
        <v>2043391</v>
      </c>
      <c r="AR57" s="298">
        <v>1359841</v>
      </c>
      <c r="AS57" s="298">
        <v>1272023</v>
      </c>
      <c r="AT57" s="298">
        <v>911998</v>
      </c>
      <c r="AU57" s="298">
        <v>1008024</v>
      </c>
      <c r="AV57" s="315">
        <v>1595341</v>
      </c>
      <c r="AW57" s="298">
        <v>1961803</v>
      </c>
      <c r="AX57" s="298">
        <v>3449117</v>
      </c>
      <c r="AY57" s="298"/>
      <c r="AZ57" s="298"/>
      <c r="BA57" s="298"/>
      <c r="BB57" s="298"/>
      <c r="BC57" s="44"/>
      <c r="BD57" s="298"/>
      <c r="BE57" s="298"/>
      <c r="BF57" s="298"/>
      <c r="BG57" s="298"/>
      <c r="BH57" s="315"/>
      <c r="BI57" s="44">
        <f t="shared" ref="BI57:BM57" si="149">SUM(BI52:BI56)</f>
        <v>121566.80999999968</v>
      </c>
      <c r="BJ57" s="143">
        <f t="shared" si="149"/>
        <v>-76824.520000000091</v>
      </c>
      <c r="BK57" s="143">
        <f t="shared" si="149"/>
        <v>-703166.44</v>
      </c>
      <c r="BL57" s="143">
        <f t="shared" si="149"/>
        <v>125028.27999999997</v>
      </c>
      <c r="BM57" s="143">
        <f t="shared" si="149"/>
        <v>247856.86999999994</v>
      </c>
      <c r="BN57" s="143">
        <f t="shared" ref="BN57:BV57" si="150">SUM(BN52:BN56)</f>
        <v>20453.019999999968</v>
      </c>
      <c r="BO57" s="143">
        <f t="shared" si="150"/>
        <v>-54656.099999999991</v>
      </c>
      <c r="BP57" s="143">
        <f t="shared" si="150"/>
        <v>103940.08000000002</v>
      </c>
      <c r="BQ57" s="143">
        <f t="shared" si="150"/>
        <v>132047.67999999999</v>
      </c>
      <c r="BR57" s="411">
        <f t="shared" si="150"/>
        <v>113769.48</v>
      </c>
      <c r="BS57" s="434">
        <f t="shared" si="150"/>
        <v>-71159.760000000053</v>
      </c>
      <c r="BT57" s="143">
        <f t="shared" si="150"/>
        <v>42512.18</v>
      </c>
      <c r="BU57" s="143">
        <f t="shared" si="150"/>
        <v>-65265.509999999806</v>
      </c>
      <c r="BV57" s="143">
        <f t="shared" si="150"/>
        <v>-215264</v>
      </c>
      <c r="BW57" s="143">
        <f t="shared" ref="BW57:BX57" si="151">SUM(BW52:BW56)</f>
        <v>99329</v>
      </c>
      <c r="BX57" s="248">
        <f t="shared" si="151"/>
        <v>-258195</v>
      </c>
      <c r="BY57" s="248">
        <f t="shared" ref="BY57:BZ57" si="152">SUM(BY52:BY56)</f>
        <v>-493039</v>
      </c>
      <c r="BZ57" s="248">
        <f t="shared" si="152"/>
        <v>-183904</v>
      </c>
      <c r="CA57" s="248">
        <f t="shared" ref="CA57" si="153">SUM(CA52:CA56)</f>
        <v>-72850</v>
      </c>
      <c r="CB57" s="248">
        <f t="shared" ref="CB57:CC57" si="154">SUM(CB52:CB56)</f>
        <v>-87176</v>
      </c>
      <c r="CC57" s="248">
        <f t="shared" si="154"/>
        <v>-64449</v>
      </c>
      <c r="CD57" s="411">
        <f t="shared" ref="CD57:CE57" si="155">SUM(CD52:CD56)</f>
        <v>-237132</v>
      </c>
      <c r="CE57" s="373">
        <f t="shared" si="155"/>
        <v>90884</v>
      </c>
      <c r="CF57" s="248">
        <f t="shared" ref="CF57" si="156">SUM(CF52:CF56)</f>
        <v>514083</v>
      </c>
      <c r="CG57" s="248">
        <f t="shared" ref="CG57" si="157">SUM(CG52:CG56)</f>
        <v>703055</v>
      </c>
      <c r="CH57" s="248">
        <f t="shared" ref="CH57" si="158">SUM(CH52:CH56)</f>
        <v>849638</v>
      </c>
      <c r="CI57" s="248">
        <f t="shared" ref="CI57" si="159">SUM(CI52:CI56)</f>
        <v>817587</v>
      </c>
      <c r="CJ57" s="248">
        <f t="shared" ref="CJ57" si="160">SUM(CJ52:CJ56)</f>
        <v>976243</v>
      </c>
      <c r="CK57" s="248">
        <f t="shared" ref="CK57" si="161">SUM(CK52:CK56)</f>
        <v>554852</v>
      </c>
      <c r="CL57" s="248">
        <f t="shared" ref="CL57" si="162">SUM(CL52:CL56)</f>
        <v>412622</v>
      </c>
      <c r="CM57" s="248">
        <f t="shared" ref="CM57" si="163">SUM(CM52:CM56)</f>
        <v>538347</v>
      </c>
      <c r="CN57" s="248">
        <f t="shared" ref="CN57" si="164">SUM(CN52:CN56)</f>
        <v>241458</v>
      </c>
      <c r="CO57" s="248">
        <f t="shared" ref="CO57" si="165">SUM(CO52:CO56)</f>
        <v>313492</v>
      </c>
      <c r="CP57" s="411">
        <f t="shared" ref="CP57" si="166">SUM(CP52:CP56)</f>
        <v>911367</v>
      </c>
      <c r="CQ57" s="411">
        <f t="shared" ref="CQ57:CR57" si="167">SUM(CQ52:CQ56)</f>
        <v>543839</v>
      </c>
      <c r="CR57" s="411">
        <f t="shared" si="167"/>
        <v>492297</v>
      </c>
      <c r="CS57" s="351"/>
      <c r="CT57" s="44">
        <f>SUM(CT52:CT56)</f>
        <v>3449117</v>
      </c>
    </row>
    <row r="58" spans="1:98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6"/>
      <c r="V58" s="206"/>
      <c r="W58" s="206"/>
      <c r="X58" s="48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48"/>
      <c r="AK58" s="299"/>
      <c r="AL58" s="299"/>
      <c r="AM58" s="299"/>
      <c r="AN58" s="299"/>
      <c r="AO58" s="299"/>
      <c r="AP58" s="299"/>
      <c r="AQ58" s="49"/>
      <c r="AR58" s="299"/>
      <c r="AS58" s="299"/>
      <c r="AT58" s="299"/>
      <c r="AU58" s="299"/>
      <c r="AV58" s="316"/>
      <c r="AW58" s="299"/>
      <c r="AX58" s="299"/>
      <c r="AY58" s="299"/>
      <c r="AZ58" s="299"/>
      <c r="BA58" s="299"/>
      <c r="BB58" s="299"/>
      <c r="BC58" s="49"/>
      <c r="BD58" s="299"/>
      <c r="BE58" s="299"/>
      <c r="BF58" s="299"/>
      <c r="BG58" s="299"/>
      <c r="BH58" s="316"/>
      <c r="BI58" s="49"/>
      <c r="BJ58" s="50"/>
      <c r="BK58" s="50"/>
      <c r="BL58" s="50"/>
      <c r="BM58" s="50"/>
      <c r="BN58" s="50"/>
      <c r="BO58" s="50"/>
      <c r="BP58" s="50"/>
      <c r="BQ58" s="50"/>
      <c r="BR58" s="412"/>
      <c r="BS58" s="435"/>
      <c r="BT58" s="50"/>
      <c r="BU58" s="50"/>
      <c r="BV58" s="50"/>
      <c r="BW58" s="50"/>
      <c r="BX58" s="249"/>
      <c r="BY58" s="249"/>
      <c r="BZ58" s="249"/>
      <c r="CA58" s="249"/>
      <c r="CB58" s="249"/>
      <c r="CC58" s="249"/>
      <c r="CD58" s="412"/>
      <c r="CE58" s="374"/>
      <c r="CF58" s="249"/>
      <c r="CG58" s="249"/>
      <c r="CH58" s="249"/>
      <c r="CI58" s="249"/>
      <c r="CJ58" s="249"/>
      <c r="CK58" s="249"/>
      <c r="CL58" s="249"/>
      <c r="CM58" s="249"/>
      <c r="CN58" s="249"/>
      <c r="CO58" s="249"/>
      <c r="CP58" s="412"/>
      <c r="CQ58" s="412"/>
      <c r="CR58" s="412"/>
      <c r="CS58" s="350"/>
      <c r="CT58" s="49"/>
    </row>
    <row r="59" spans="1:98" s="37" customFormat="1" x14ac:dyDescent="0.3">
      <c r="A59" s="146"/>
      <c r="B59" s="38" t="s">
        <v>37</v>
      </c>
      <c r="C59" s="39">
        <v>7604220.9199999999</v>
      </c>
      <c r="D59" s="40">
        <v>8362655.3200000003</v>
      </c>
      <c r="E59" s="40">
        <v>8869896.2200000007</v>
      </c>
      <c r="F59" s="40">
        <v>9500629.9100000001</v>
      </c>
      <c r="G59" s="40">
        <v>9663703.0299999993</v>
      </c>
      <c r="H59" s="40">
        <v>9050261.3599999994</v>
      </c>
      <c r="I59" s="40">
        <v>8368213.3799999999</v>
      </c>
      <c r="J59" s="40">
        <v>7668299.3200000003</v>
      </c>
      <c r="K59" s="40">
        <v>7212970.6699999999</v>
      </c>
      <c r="L59" s="41">
        <v>7145788.3399999999</v>
      </c>
      <c r="M59" s="40">
        <v>6865816.5999999996</v>
      </c>
      <c r="N59" s="40">
        <v>6981404.7999999998</v>
      </c>
      <c r="O59" s="40">
        <v>7719670.5099999998</v>
      </c>
      <c r="P59" s="40">
        <v>8842137</v>
      </c>
      <c r="Q59" s="40">
        <v>10107761</v>
      </c>
      <c r="R59" s="40">
        <v>11015038</v>
      </c>
      <c r="S59" s="40">
        <v>11657104</v>
      </c>
      <c r="T59" s="40">
        <v>12002063</v>
      </c>
      <c r="U59" s="204">
        <v>11725621</v>
      </c>
      <c r="V59" s="204">
        <v>11364221</v>
      </c>
      <c r="W59" s="204">
        <v>11044513</v>
      </c>
      <c r="X59" s="41">
        <v>10881210</v>
      </c>
      <c r="Y59" s="204">
        <v>10564449</v>
      </c>
      <c r="Z59" s="204">
        <v>10592479</v>
      </c>
      <c r="AA59" s="204">
        <v>11029299</v>
      </c>
      <c r="AB59" s="204">
        <v>12107623</v>
      </c>
      <c r="AC59" s="204">
        <v>13284313</v>
      </c>
      <c r="AD59" s="204">
        <v>13895284</v>
      </c>
      <c r="AE59" s="204">
        <v>13014851</v>
      </c>
      <c r="AF59" s="204">
        <v>12192098</v>
      </c>
      <c r="AG59" s="204">
        <v>11497522</v>
      </c>
      <c r="AH59" s="204">
        <v>10626671</v>
      </c>
      <c r="AI59" s="204">
        <v>10075972</v>
      </c>
      <c r="AJ59" s="41">
        <v>9835693</v>
      </c>
      <c r="AK59" s="297">
        <v>9601061</v>
      </c>
      <c r="AL59" s="297">
        <v>9644109</v>
      </c>
      <c r="AM59" s="297">
        <v>10170423</v>
      </c>
      <c r="AN59" s="297">
        <v>11230162</v>
      </c>
      <c r="AO59" s="297">
        <v>11822684</v>
      </c>
      <c r="AP59" s="297">
        <v>12469077</v>
      </c>
      <c r="AQ59" s="63">
        <v>12619271</v>
      </c>
      <c r="AR59" s="297">
        <v>12294985</v>
      </c>
      <c r="AS59" s="297">
        <v>11942250</v>
      </c>
      <c r="AT59" s="297">
        <v>11016773</v>
      </c>
      <c r="AU59" s="297">
        <v>10289943</v>
      </c>
      <c r="AV59" s="314">
        <v>10168694</v>
      </c>
      <c r="AW59" s="297">
        <v>10139063</v>
      </c>
      <c r="AX59" s="297">
        <v>10135382</v>
      </c>
      <c r="AY59" s="297"/>
      <c r="AZ59" s="297"/>
      <c r="BA59" s="297"/>
      <c r="BB59" s="297"/>
      <c r="BC59" s="63"/>
      <c r="BD59" s="297"/>
      <c r="BE59" s="297"/>
      <c r="BF59" s="297"/>
      <c r="BG59" s="297"/>
      <c r="BH59" s="314"/>
      <c r="BI59" s="42">
        <f t="shared" ref="BI59:BR63" si="168">O59-C59</f>
        <v>115449.58999999985</v>
      </c>
      <c r="BJ59" s="43">
        <f t="shared" si="168"/>
        <v>479481.6799999997</v>
      </c>
      <c r="BK59" s="43">
        <f t="shared" si="168"/>
        <v>1237864.7799999993</v>
      </c>
      <c r="BL59" s="43">
        <f t="shared" si="168"/>
        <v>1514408.0899999999</v>
      </c>
      <c r="BM59" s="43">
        <f t="shared" si="168"/>
        <v>1993400.9700000007</v>
      </c>
      <c r="BN59" s="43">
        <f t="shared" si="168"/>
        <v>2951801.6400000006</v>
      </c>
      <c r="BO59" s="43">
        <f t="shared" si="168"/>
        <v>3357407.62</v>
      </c>
      <c r="BP59" s="43">
        <f t="shared" si="168"/>
        <v>3695921.6799999997</v>
      </c>
      <c r="BQ59" s="43">
        <f t="shared" si="168"/>
        <v>3831542.33</v>
      </c>
      <c r="BR59" s="410">
        <f t="shared" si="168"/>
        <v>3735421.66</v>
      </c>
      <c r="BS59" s="433">
        <f t="shared" ref="BS59:CB63" si="169">Y59-M59</f>
        <v>3698632.4000000004</v>
      </c>
      <c r="BT59" s="43">
        <f t="shared" si="169"/>
        <v>3611074.2</v>
      </c>
      <c r="BU59" s="43">
        <f t="shared" si="169"/>
        <v>3309628.49</v>
      </c>
      <c r="BV59" s="43">
        <f t="shared" si="169"/>
        <v>3265486</v>
      </c>
      <c r="BW59" s="43">
        <f t="shared" si="169"/>
        <v>3176552</v>
      </c>
      <c r="BX59" s="247">
        <f t="shared" si="169"/>
        <v>2880246</v>
      </c>
      <c r="BY59" s="247">
        <f t="shared" si="169"/>
        <v>1357747</v>
      </c>
      <c r="BZ59" s="247">
        <f t="shared" si="169"/>
        <v>190035</v>
      </c>
      <c r="CA59" s="247">
        <f t="shared" si="169"/>
        <v>-228099</v>
      </c>
      <c r="CB59" s="247">
        <f t="shared" si="169"/>
        <v>-737550</v>
      </c>
      <c r="CC59" s="247">
        <f t="shared" ref="CC59:CL63" si="170">AI59-W59</f>
        <v>-968541</v>
      </c>
      <c r="CD59" s="410">
        <f t="shared" si="170"/>
        <v>-1045517</v>
      </c>
      <c r="CE59" s="372">
        <f t="shared" si="170"/>
        <v>-963388</v>
      </c>
      <c r="CF59" s="247">
        <f t="shared" si="170"/>
        <v>-948370</v>
      </c>
      <c r="CG59" s="247">
        <f t="shared" si="170"/>
        <v>-858876</v>
      </c>
      <c r="CH59" s="247">
        <f t="shared" si="170"/>
        <v>-877461</v>
      </c>
      <c r="CI59" s="247">
        <f t="shared" si="170"/>
        <v>-1461629</v>
      </c>
      <c r="CJ59" s="247">
        <f t="shared" si="170"/>
        <v>-1426207</v>
      </c>
      <c r="CK59" s="247">
        <f t="shared" si="170"/>
        <v>-395580</v>
      </c>
      <c r="CL59" s="247">
        <f t="shared" si="170"/>
        <v>102887</v>
      </c>
      <c r="CM59" s="247">
        <f t="shared" ref="CM59:CR63" si="171">AS59-AG59</f>
        <v>444728</v>
      </c>
      <c r="CN59" s="247">
        <f t="shared" si="171"/>
        <v>390102</v>
      </c>
      <c r="CO59" s="247">
        <f t="shared" si="171"/>
        <v>213971</v>
      </c>
      <c r="CP59" s="410">
        <f t="shared" si="171"/>
        <v>333001</v>
      </c>
      <c r="CQ59" s="410">
        <f t="shared" si="171"/>
        <v>538002</v>
      </c>
      <c r="CR59" s="410">
        <f t="shared" si="171"/>
        <v>491273</v>
      </c>
      <c r="CS59" s="350"/>
      <c r="CT59" s="63">
        <f>IF(ISERROR(GETPIVOTDATA("VALUE",'CRS WK pvt'!$I$2,"DT_FILE",CT$8,"CD_CO",CT$6,"TRIM_CAT",TRIM(B59),"TRIM_LINE",A58))=TRUE,0,GETPIVOTDATA("VALUE",'CRS WK pvt'!$I$2,"DT_FILE",CT$8,"CD_CO",CT$6,"TRIM_CAT",TRIM(B59),"TRIM_LINE",A58))</f>
        <v>10135382</v>
      </c>
    </row>
    <row r="60" spans="1:98" s="37" customFormat="1" x14ac:dyDescent="0.3">
      <c r="A60" s="146"/>
      <c r="B60" s="38" t="s">
        <v>38</v>
      </c>
      <c r="C60" s="39">
        <v>3688809.93</v>
      </c>
      <c r="D60" s="40">
        <v>3819601.44</v>
      </c>
      <c r="E60" s="40">
        <v>3949861</v>
      </c>
      <c r="F60" s="40">
        <v>4078255.26</v>
      </c>
      <c r="G60" s="40">
        <v>4200198.25</v>
      </c>
      <c r="H60" s="40">
        <v>4156164.78</v>
      </c>
      <c r="I60" s="40">
        <v>4115447.12</v>
      </c>
      <c r="J60" s="40">
        <v>4028123.9</v>
      </c>
      <c r="K60" s="40">
        <v>3997618.1</v>
      </c>
      <c r="L60" s="41">
        <v>4005271.03</v>
      </c>
      <c r="M60" s="40">
        <v>3860664.88</v>
      </c>
      <c r="N60" s="40">
        <v>3874018.33</v>
      </c>
      <c r="O60" s="40">
        <v>4071074.18</v>
      </c>
      <c r="P60" s="40">
        <v>4313614</v>
      </c>
      <c r="Q60" s="40">
        <v>4548752</v>
      </c>
      <c r="R60" s="40">
        <v>4705144</v>
      </c>
      <c r="S60" s="40">
        <v>5117662</v>
      </c>
      <c r="T60" s="40">
        <v>5229884</v>
      </c>
      <c r="U60" s="204">
        <v>5310205</v>
      </c>
      <c r="V60" s="204">
        <v>5248361</v>
      </c>
      <c r="W60" s="204">
        <v>5337153</v>
      </c>
      <c r="X60" s="41">
        <v>5278678</v>
      </c>
      <c r="Y60" s="204">
        <v>5152956</v>
      </c>
      <c r="Z60" s="204">
        <v>5178485</v>
      </c>
      <c r="AA60" s="204">
        <v>5305689</v>
      </c>
      <c r="AB60" s="204">
        <v>5570176</v>
      </c>
      <c r="AC60" s="204">
        <v>5872760</v>
      </c>
      <c r="AD60" s="204">
        <v>6155295</v>
      </c>
      <c r="AE60" s="204">
        <v>6057106</v>
      </c>
      <c r="AF60" s="204">
        <v>5927143</v>
      </c>
      <c r="AG60" s="204">
        <v>5766929</v>
      </c>
      <c r="AH60" s="204">
        <v>5453690</v>
      </c>
      <c r="AI60" s="204">
        <v>5253809</v>
      </c>
      <c r="AJ60" s="41">
        <v>5234867</v>
      </c>
      <c r="AK60" s="297">
        <v>5103715</v>
      </c>
      <c r="AL60" s="297">
        <v>5157018</v>
      </c>
      <c r="AM60" s="297">
        <v>5396778</v>
      </c>
      <c r="AN60" s="297">
        <v>5772083</v>
      </c>
      <c r="AO60" s="297">
        <v>6059598</v>
      </c>
      <c r="AP60" s="297">
        <v>6244884</v>
      </c>
      <c r="AQ60" s="63">
        <v>6261359</v>
      </c>
      <c r="AR60" s="297">
        <v>6328323</v>
      </c>
      <c r="AS60" s="297">
        <v>6274556</v>
      </c>
      <c r="AT60" s="297">
        <v>5976868</v>
      </c>
      <c r="AU60" s="297">
        <v>6045729</v>
      </c>
      <c r="AV60" s="314">
        <v>6012721</v>
      </c>
      <c r="AW60" s="297">
        <v>6027441</v>
      </c>
      <c r="AX60" s="297">
        <v>6040729</v>
      </c>
      <c r="AY60" s="297"/>
      <c r="AZ60" s="297"/>
      <c r="BA60" s="297"/>
      <c r="BB60" s="297"/>
      <c r="BC60" s="63"/>
      <c r="BD60" s="297"/>
      <c r="BE60" s="297"/>
      <c r="BF60" s="297"/>
      <c r="BG60" s="297"/>
      <c r="BH60" s="314"/>
      <c r="BI60" s="42">
        <f t="shared" si="168"/>
        <v>382264.25</v>
      </c>
      <c r="BJ60" s="43">
        <f t="shared" si="168"/>
        <v>494012.56000000006</v>
      </c>
      <c r="BK60" s="43">
        <f t="shared" si="168"/>
        <v>598891</v>
      </c>
      <c r="BL60" s="43">
        <f t="shared" si="168"/>
        <v>626888.74000000022</v>
      </c>
      <c r="BM60" s="43">
        <f t="shared" si="168"/>
        <v>917463.75</v>
      </c>
      <c r="BN60" s="43">
        <f t="shared" si="168"/>
        <v>1073719.2200000002</v>
      </c>
      <c r="BO60" s="43">
        <f t="shared" si="168"/>
        <v>1194757.8799999999</v>
      </c>
      <c r="BP60" s="43">
        <f t="shared" si="168"/>
        <v>1220237.1000000001</v>
      </c>
      <c r="BQ60" s="43">
        <f t="shared" si="168"/>
        <v>1339534.8999999999</v>
      </c>
      <c r="BR60" s="410">
        <f t="shared" si="168"/>
        <v>1273406.9700000002</v>
      </c>
      <c r="BS60" s="433">
        <f t="shared" si="169"/>
        <v>1292291.1200000001</v>
      </c>
      <c r="BT60" s="43">
        <f t="shared" si="169"/>
        <v>1304466.67</v>
      </c>
      <c r="BU60" s="43">
        <f t="shared" si="169"/>
        <v>1234614.8199999998</v>
      </c>
      <c r="BV60" s="43">
        <f t="shared" si="169"/>
        <v>1256562</v>
      </c>
      <c r="BW60" s="43">
        <f t="shared" si="169"/>
        <v>1324008</v>
      </c>
      <c r="BX60" s="247">
        <f t="shared" si="169"/>
        <v>1450151</v>
      </c>
      <c r="BY60" s="247">
        <f t="shared" si="169"/>
        <v>939444</v>
      </c>
      <c r="BZ60" s="247">
        <f t="shared" si="169"/>
        <v>697259</v>
      </c>
      <c r="CA60" s="247">
        <f t="shared" si="169"/>
        <v>456724</v>
      </c>
      <c r="CB60" s="247">
        <f t="shared" si="169"/>
        <v>205329</v>
      </c>
      <c r="CC60" s="247">
        <f t="shared" si="170"/>
        <v>-83344</v>
      </c>
      <c r="CD60" s="410">
        <f t="shared" si="170"/>
        <v>-43811</v>
      </c>
      <c r="CE60" s="372">
        <f t="shared" si="170"/>
        <v>-49241</v>
      </c>
      <c r="CF60" s="247">
        <f t="shared" si="170"/>
        <v>-21467</v>
      </c>
      <c r="CG60" s="247">
        <f t="shared" si="170"/>
        <v>91089</v>
      </c>
      <c r="CH60" s="247">
        <f t="shared" si="170"/>
        <v>201907</v>
      </c>
      <c r="CI60" s="247">
        <f t="shared" si="170"/>
        <v>186838</v>
      </c>
      <c r="CJ60" s="247">
        <f t="shared" si="170"/>
        <v>89589</v>
      </c>
      <c r="CK60" s="247">
        <f t="shared" si="170"/>
        <v>204253</v>
      </c>
      <c r="CL60" s="247">
        <f t="shared" si="170"/>
        <v>401180</v>
      </c>
      <c r="CM60" s="247">
        <f t="shared" si="171"/>
        <v>507627</v>
      </c>
      <c r="CN60" s="247">
        <f t="shared" si="171"/>
        <v>523178</v>
      </c>
      <c r="CO60" s="247">
        <f t="shared" si="171"/>
        <v>791920</v>
      </c>
      <c r="CP60" s="410">
        <f t="shared" si="171"/>
        <v>777854</v>
      </c>
      <c r="CQ60" s="410">
        <f t="shared" si="171"/>
        <v>923726</v>
      </c>
      <c r="CR60" s="410">
        <f t="shared" si="171"/>
        <v>883711</v>
      </c>
      <c r="CS60" s="350"/>
      <c r="CT60" s="63">
        <f>IF(ISERROR(GETPIVOTDATA("VALUE",'CRS WK pvt'!$I$2,"DT_FILE",CT$8,"CD_CO",CT$6,"TRIM_CAT",TRIM(B60),"TRIM_LINE",A58))=TRUE,0,GETPIVOTDATA("VALUE",'CRS WK pvt'!$I$2,"DT_FILE",CT$8,"CD_CO",CT$6,"TRIM_CAT",TRIM(B60),"TRIM_LINE",A58))</f>
        <v>6040729</v>
      </c>
    </row>
    <row r="61" spans="1:98" s="37" customFormat="1" x14ac:dyDescent="0.3">
      <c r="A61" s="146"/>
      <c r="B61" s="38" t="s">
        <v>39</v>
      </c>
      <c r="C61" s="39">
        <v>216742.04</v>
      </c>
      <c r="D61" s="40">
        <v>245241.16</v>
      </c>
      <c r="E61" s="40">
        <v>307297.82</v>
      </c>
      <c r="F61" s="40">
        <v>389648.33</v>
      </c>
      <c r="G61" s="40">
        <v>344340.38</v>
      </c>
      <c r="H61" s="40">
        <v>274426.74</v>
      </c>
      <c r="I61" s="40">
        <v>234066.06</v>
      </c>
      <c r="J61" s="40">
        <v>197470.54</v>
      </c>
      <c r="K61" s="40">
        <v>184737.7</v>
      </c>
      <c r="L61" s="41">
        <v>182245.8</v>
      </c>
      <c r="M61" s="40">
        <v>165478.91</v>
      </c>
      <c r="N61" s="40">
        <v>175152.56</v>
      </c>
      <c r="O61" s="40">
        <v>229821.72</v>
      </c>
      <c r="P61" s="40">
        <v>554331</v>
      </c>
      <c r="Q61" s="40">
        <v>859170</v>
      </c>
      <c r="R61" s="40">
        <v>1035602</v>
      </c>
      <c r="S61" s="40">
        <v>1076550</v>
      </c>
      <c r="T61" s="40">
        <v>1014629</v>
      </c>
      <c r="U61" s="204">
        <v>1020669</v>
      </c>
      <c r="V61" s="204">
        <v>931005</v>
      </c>
      <c r="W61" s="204">
        <v>805008</v>
      </c>
      <c r="X61" s="41">
        <v>740409</v>
      </c>
      <c r="Y61" s="204">
        <v>679434</v>
      </c>
      <c r="Z61" s="204">
        <v>683661</v>
      </c>
      <c r="AA61" s="204">
        <v>733768</v>
      </c>
      <c r="AB61" s="204">
        <v>808803</v>
      </c>
      <c r="AC61" s="204">
        <v>904465</v>
      </c>
      <c r="AD61" s="204">
        <v>1049073</v>
      </c>
      <c r="AE61" s="204">
        <v>1080081</v>
      </c>
      <c r="AF61" s="204">
        <v>1005332</v>
      </c>
      <c r="AG61" s="204">
        <v>795433</v>
      </c>
      <c r="AH61" s="204">
        <v>698958</v>
      </c>
      <c r="AI61" s="204">
        <v>648134</v>
      </c>
      <c r="AJ61" s="41">
        <v>585957</v>
      </c>
      <c r="AK61" s="297">
        <v>586305</v>
      </c>
      <c r="AL61" s="297">
        <v>609944</v>
      </c>
      <c r="AM61" s="297">
        <v>700326</v>
      </c>
      <c r="AN61" s="297">
        <v>752044</v>
      </c>
      <c r="AO61" s="297">
        <v>868428</v>
      </c>
      <c r="AP61" s="297">
        <v>1018936</v>
      </c>
      <c r="AQ61" s="63">
        <v>1050294</v>
      </c>
      <c r="AR61" s="297">
        <v>915108</v>
      </c>
      <c r="AS61" s="297">
        <v>874562</v>
      </c>
      <c r="AT61" s="297">
        <v>771831</v>
      </c>
      <c r="AU61" s="297">
        <v>681971</v>
      </c>
      <c r="AV61" s="314">
        <v>652602</v>
      </c>
      <c r="AW61" s="297">
        <v>640005</v>
      </c>
      <c r="AX61" s="297">
        <v>622996</v>
      </c>
      <c r="AY61" s="297"/>
      <c r="AZ61" s="297"/>
      <c r="BA61" s="297"/>
      <c r="BB61" s="297"/>
      <c r="BC61" s="63"/>
      <c r="BD61" s="297"/>
      <c r="BE61" s="297"/>
      <c r="BF61" s="297"/>
      <c r="BG61" s="297"/>
      <c r="BH61" s="314"/>
      <c r="BI61" s="42">
        <f t="shared" si="168"/>
        <v>13079.679999999993</v>
      </c>
      <c r="BJ61" s="43">
        <f t="shared" si="168"/>
        <v>309089.83999999997</v>
      </c>
      <c r="BK61" s="43">
        <f t="shared" si="168"/>
        <v>551872.17999999993</v>
      </c>
      <c r="BL61" s="43">
        <f t="shared" si="168"/>
        <v>645953.66999999993</v>
      </c>
      <c r="BM61" s="43">
        <f t="shared" si="168"/>
        <v>732209.62</v>
      </c>
      <c r="BN61" s="43">
        <f t="shared" si="168"/>
        <v>740202.26</v>
      </c>
      <c r="BO61" s="43">
        <f t="shared" si="168"/>
        <v>786602.94</v>
      </c>
      <c r="BP61" s="43">
        <f t="shared" si="168"/>
        <v>733534.46</v>
      </c>
      <c r="BQ61" s="43">
        <f t="shared" si="168"/>
        <v>620270.30000000005</v>
      </c>
      <c r="BR61" s="410">
        <f t="shared" si="168"/>
        <v>558163.19999999995</v>
      </c>
      <c r="BS61" s="433">
        <f t="shared" si="169"/>
        <v>513955.08999999997</v>
      </c>
      <c r="BT61" s="43">
        <f t="shared" si="169"/>
        <v>508508.44</v>
      </c>
      <c r="BU61" s="43">
        <f t="shared" si="169"/>
        <v>503946.28</v>
      </c>
      <c r="BV61" s="43">
        <f t="shared" si="169"/>
        <v>254472</v>
      </c>
      <c r="BW61" s="43">
        <f t="shared" si="169"/>
        <v>45295</v>
      </c>
      <c r="BX61" s="247">
        <f t="shared" si="169"/>
        <v>13471</v>
      </c>
      <c r="BY61" s="247">
        <f t="shared" si="169"/>
        <v>3531</v>
      </c>
      <c r="BZ61" s="247">
        <f t="shared" si="169"/>
        <v>-9297</v>
      </c>
      <c r="CA61" s="247">
        <f t="shared" si="169"/>
        <v>-225236</v>
      </c>
      <c r="CB61" s="247">
        <f t="shared" si="169"/>
        <v>-232047</v>
      </c>
      <c r="CC61" s="247">
        <f t="shared" si="170"/>
        <v>-156874</v>
      </c>
      <c r="CD61" s="410">
        <f t="shared" si="170"/>
        <v>-154452</v>
      </c>
      <c r="CE61" s="372">
        <f t="shared" si="170"/>
        <v>-93129</v>
      </c>
      <c r="CF61" s="247">
        <f t="shared" si="170"/>
        <v>-73717</v>
      </c>
      <c r="CG61" s="247">
        <f t="shared" si="170"/>
        <v>-33442</v>
      </c>
      <c r="CH61" s="247">
        <f t="shared" si="170"/>
        <v>-56759</v>
      </c>
      <c r="CI61" s="247">
        <f t="shared" si="170"/>
        <v>-36037</v>
      </c>
      <c r="CJ61" s="247">
        <f t="shared" si="170"/>
        <v>-30137</v>
      </c>
      <c r="CK61" s="247">
        <f t="shared" si="170"/>
        <v>-29787</v>
      </c>
      <c r="CL61" s="247">
        <f t="shared" si="170"/>
        <v>-90224</v>
      </c>
      <c r="CM61" s="247">
        <f t="shared" si="171"/>
        <v>79129</v>
      </c>
      <c r="CN61" s="247">
        <f t="shared" si="171"/>
        <v>72873</v>
      </c>
      <c r="CO61" s="247">
        <f t="shared" si="171"/>
        <v>33837</v>
      </c>
      <c r="CP61" s="410">
        <f t="shared" si="171"/>
        <v>66645</v>
      </c>
      <c r="CQ61" s="410">
        <f t="shared" si="171"/>
        <v>53700</v>
      </c>
      <c r="CR61" s="410">
        <f t="shared" si="171"/>
        <v>13052</v>
      </c>
      <c r="CS61" s="350"/>
      <c r="CT61" s="63">
        <f>IF(ISERROR(GETPIVOTDATA("VALUE",'CRS WK pvt'!$I$2,"DT_FILE",CT$8,"CD_CO",CT$6,"TRIM_CAT",TRIM(B61),"TRIM_LINE",A58))=TRUE,0,GETPIVOTDATA("VALUE",'CRS WK pvt'!$I$2,"DT_FILE",CT$8,"CD_CO",CT$6,"TRIM_CAT",TRIM(B61),"TRIM_LINE",A58))</f>
        <v>622996</v>
      </c>
    </row>
    <row r="62" spans="1:98" s="37" customFormat="1" x14ac:dyDescent="0.3">
      <c r="A62" s="146"/>
      <c r="B62" s="38" t="s">
        <v>40</v>
      </c>
      <c r="C62" s="39">
        <v>283739.5</v>
      </c>
      <c r="D62" s="40">
        <v>158796.78</v>
      </c>
      <c r="E62" s="40">
        <v>190173.95</v>
      </c>
      <c r="F62" s="40">
        <v>400873.98</v>
      </c>
      <c r="G62" s="40">
        <v>400850.82</v>
      </c>
      <c r="H62" s="40">
        <v>389781.41</v>
      </c>
      <c r="I62" s="40">
        <v>318343.18</v>
      </c>
      <c r="J62" s="40">
        <v>390759.99</v>
      </c>
      <c r="K62" s="40">
        <v>346111.9</v>
      </c>
      <c r="L62" s="41">
        <v>343203.65</v>
      </c>
      <c r="M62" s="40">
        <v>183594.06</v>
      </c>
      <c r="N62" s="40">
        <v>177902.49</v>
      </c>
      <c r="O62" s="40">
        <v>180242.51</v>
      </c>
      <c r="P62" s="40">
        <v>307538</v>
      </c>
      <c r="Q62" s="40">
        <v>391109</v>
      </c>
      <c r="R62" s="40">
        <v>483644</v>
      </c>
      <c r="S62" s="40">
        <v>412856</v>
      </c>
      <c r="T62" s="40">
        <v>357888</v>
      </c>
      <c r="U62" s="204">
        <v>330542</v>
      </c>
      <c r="V62" s="204">
        <v>204445</v>
      </c>
      <c r="W62" s="204">
        <v>199620</v>
      </c>
      <c r="X62" s="41">
        <v>166217</v>
      </c>
      <c r="Y62" s="204">
        <v>239687</v>
      </c>
      <c r="Z62" s="204">
        <v>215602</v>
      </c>
      <c r="AA62" s="204">
        <v>225856</v>
      </c>
      <c r="AB62" s="204">
        <v>246687</v>
      </c>
      <c r="AC62" s="204">
        <v>270686</v>
      </c>
      <c r="AD62" s="204">
        <v>372617</v>
      </c>
      <c r="AE62" s="204">
        <v>351987</v>
      </c>
      <c r="AF62" s="204">
        <v>348973</v>
      </c>
      <c r="AG62" s="204">
        <v>330451</v>
      </c>
      <c r="AH62" s="204">
        <v>227163</v>
      </c>
      <c r="AI62" s="204">
        <v>230639</v>
      </c>
      <c r="AJ62" s="41">
        <v>219032</v>
      </c>
      <c r="AK62" s="297">
        <v>225557</v>
      </c>
      <c r="AL62" s="297">
        <v>246505</v>
      </c>
      <c r="AM62" s="297">
        <v>300353</v>
      </c>
      <c r="AN62" s="297">
        <v>337760</v>
      </c>
      <c r="AO62" s="297">
        <v>305477</v>
      </c>
      <c r="AP62" s="297">
        <v>245968</v>
      </c>
      <c r="AQ62" s="63">
        <v>263066</v>
      </c>
      <c r="AR62" s="297">
        <v>268348</v>
      </c>
      <c r="AS62" s="297">
        <v>275652</v>
      </c>
      <c r="AT62" s="297">
        <v>270639</v>
      </c>
      <c r="AU62" s="297">
        <v>271424</v>
      </c>
      <c r="AV62" s="314">
        <v>272984</v>
      </c>
      <c r="AW62" s="297">
        <v>262514</v>
      </c>
      <c r="AX62" s="297">
        <v>273589</v>
      </c>
      <c r="AY62" s="297"/>
      <c r="AZ62" s="297"/>
      <c r="BA62" s="297"/>
      <c r="BB62" s="297"/>
      <c r="BC62" s="63"/>
      <c r="BD62" s="297"/>
      <c r="BE62" s="297"/>
      <c r="BF62" s="297"/>
      <c r="BG62" s="297"/>
      <c r="BH62" s="314"/>
      <c r="BI62" s="42">
        <f t="shared" si="168"/>
        <v>-103496.98999999999</v>
      </c>
      <c r="BJ62" s="43">
        <f t="shared" si="168"/>
        <v>148741.22</v>
      </c>
      <c r="BK62" s="43">
        <f t="shared" si="168"/>
        <v>200935.05</v>
      </c>
      <c r="BL62" s="43">
        <f t="shared" si="168"/>
        <v>82770.020000000019</v>
      </c>
      <c r="BM62" s="43">
        <f t="shared" si="168"/>
        <v>12005.179999999993</v>
      </c>
      <c r="BN62" s="43">
        <f t="shared" si="168"/>
        <v>-31893.409999999974</v>
      </c>
      <c r="BO62" s="43">
        <f t="shared" si="168"/>
        <v>12198.820000000007</v>
      </c>
      <c r="BP62" s="43">
        <f t="shared" si="168"/>
        <v>-186314.99</v>
      </c>
      <c r="BQ62" s="43">
        <f t="shared" si="168"/>
        <v>-146491.90000000002</v>
      </c>
      <c r="BR62" s="410">
        <f t="shared" si="168"/>
        <v>-176986.65000000002</v>
      </c>
      <c r="BS62" s="433">
        <f t="shared" si="169"/>
        <v>56092.94</v>
      </c>
      <c r="BT62" s="43">
        <f t="shared" si="169"/>
        <v>37699.510000000009</v>
      </c>
      <c r="BU62" s="43">
        <f t="shared" si="169"/>
        <v>45613.489999999991</v>
      </c>
      <c r="BV62" s="43">
        <f t="shared" si="169"/>
        <v>-60851</v>
      </c>
      <c r="BW62" s="43">
        <f t="shared" si="169"/>
        <v>-120423</v>
      </c>
      <c r="BX62" s="247">
        <f t="shared" si="169"/>
        <v>-111027</v>
      </c>
      <c r="BY62" s="247">
        <f t="shared" si="169"/>
        <v>-60869</v>
      </c>
      <c r="BZ62" s="247">
        <f t="shared" si="169"/>
        <v>-8915</v>
      </c>
      <c r="CA62" s="247">
        <f t="shared" si="169"/>
        <v>-91</v>
      </c>
      <c r="CB62" s="247">
        <f t="shared" si="169"/>
        <v>22718</v>
      </c>
      <c r="CC62" s="247">
        <f t="shared" si="170"/>
        <v>31019</v>
      </c>
      <c r="CD62" s="410">
        <f t="shared" si="170"/>
        <v>52815</v>
      </c>
      <c r="CE62" s="372">
        <f t="shared" si="170"/>
        <v>-14130</v>
      </c>
      <c r="CF62" s="247">
        <f t="shared" si="170"/>
        <v>30903</v>
      </c>
      <c r="CG62" s="247">
        <f t="shared" si="170"/>
        <v>74497</v>
      </c>
      <c r="CH62" s="247">
        <f t="shared" si="170"/>
        <v>91073</v>
      </c>
      <c r="CI62" s="247">
        <f t="shared" si="170"/>
        <v>34791</v>
      </c>
      <c r="CJ62" s="247">
        <f t="shared" si="170"/>
        <v>-126649</v>
      </c>
      <c r="CK62" s="247">
        <f t="shared" si="170"/>
        <v>-88921</v>
      </c>
      <c r="CL62" s="247">
        <f t="shared" si="170"/>
        <v>-80625</v>
      </c>
      <c r="CM62" s="247">
        <f t="shared" si="171"/>
        <v>-54799</v>
      </c>
      <c r="CN62" s="247">
        <f t="shared" si="171"/>
        <v>43476</v>
      </c>
      <c r="CO62" s="247">
        <f t="shared" si="171"/>
        <v>40785</v>
      </c>
      <c r="CP62" s="410">
        <f t="shared" si="171"/>
        <v>53952</v>
      </c>
      <c r="CQ62" s="410">
        <f t="shared" si="171"/>
        <v>36957</v>
      </c>
      <c r="CR62" s="410">
        <f t="shared" si="171"/>
        <v>27084</v>
      </c>
      <c r="CS62" s="350"/>
      <c r="CT62" s="63">
        <f>IF(ISERROR(GETPIVOTDATA("VALUE",'CRS WK pvt'!$I$2,"DT_FILE",CT$8,"CD_CO",CT$6,"TRIM_CAT",TRIM(B62),"TRIM_LINE",A58))=TRUE,0,GETPIVOTDATA("VALUE",'CRS WK pvt'!$I$2,"DT_FILE",CT$8,"CD_CO",CT$6,"TRIM_CAT",TRIM(B62),"TRIM_LINE",A58))</f>
        <v>273589</v>
      </c>
    </row>
    <row r="63" spans="1:98" s="37" customFormat="1" x14ac:dyDescent="0.3">
      <c r="A63" s="146"/>
      <c r="B63" s="38" t="s">
        <v>41</v>
      </c>
      <c r="C63" s="39">
        <v>392.25</v>
      </c>
      <c r="D63" s="40">
        <v>25297.72</v>
      </c>
      <c r="E63" s="40">
        <v>83879.31</v>
      </c>
      <c r="F63" s="40">
        <v>87575.17</v>
      </c>
      <c r="G63" s="40">
        <v>116250.64</v>
      </c>
      <c r="H63" s="40">
        <v>45336.22</v>
      </c>
      <c r="I63" s="40">
        <v>47776.22</v>
      </c>
      <c r="J63" s="40">
        <v>52774.99</v>
      </c>
      <c r="K63" s="40">
        <v>45680.92</v>
      </c>
      <c r="L63" s="41">
        <v>40443.58</v>
      </c>
      <c r="M63" s="40">
        <v>83388.5</v>
      </c>
      <c r="N63" s="40">
        <v>80112.66</v>
      </c>
      <c r="O63" s="40">
        <v>74320.67</v>
      </c>
      <c r="P63" s="40">
        <v>46612</v>
      </c>
      <c r="Q63" s="40">
        <v>46319</v>
      </c>
      <c r="R63" s="40">
        <v>47662</v>
      </c>
      <c r="S63" s="40">
        <v>43792</v>
      </c>
      <c r="T63" s="40">
        <v>179198</v>
      </c>
      <c r="U63" s="204">
        <v>179109</v>
      </c>
      <c r="V63" s="204">
        <v>175527</v>
      </c>
      <c r="W63" s="204">
        <v>189318</v>
      </c>
      <c r="X63" s="41">
        <v>168129</v>
      </c>
      <c r="Y63" s="204">
        <v>169083</v>
      </c>
      <c r="Z63" s="204">
        <v>203438</v>
      </c>
      <c r="AA63" s="204">
        <v>231129</v>
      </c>
      <c r="AB63" s="204">
        <v>266499</v>
      </c>
      <c r="AC63" s="204">
        <v>281972</v>
      </c>
      <c r="AD63" s="204">
        <v>312782</v>
      </c>
      <c r="AE63" s="204">
        <v>345499</v>
      </c>
      <c r="AF63" s="204">
        <v>365786</v>
      </c>
      <c r="AG63" s="204">
        <v>376628</v>
      </c>
      <c r="AH63" s="204">
        <v>393079</v>
      </c>
      <c r="AI63" s="204">
        <v>405120</v>
      </c>
      <c r="AJ63" s="41">
        <v>413803</v>
      </c>
      <c r="AK63" s="297">
        <v>430118</v>
      </c>
      <c r="AL63" s="297">
        <v>441531</v>
      </c>
      <c r="AM63" s="297">
        <v>470297</v>
      </c>
      <c r="AN63" s="297">
        <v>294943</v>
      </c>
      <c r="AO63" s="297">
        <v>276344</v>
      </c>
      <c r="AP63" s="297">
        <v>283558</v>
      </c>
      <c r="AQ63" s="63">
        <v>389802</v>
      </c>
      <c r="AR63" s="297">
        <v>414212</v>
      </c>
      <c r="AS63" s="297">
        <v>231431</v>
      </c>
      <c r="AT63" s="297">
        <v>117737</v>
      </c>
      <c r="AU63" s="297">
        <v>97387</v>
      </c>
      <c r="AV63" s="314">
        <v>59578</v>
      </c>
      <c r="AW63" s="297">
        <v>68254</v>
      </c>
      <c r="AX63" s="297">
        <v>72606</v>
      </c>
      <c r="AY63" s="297"/>
      <c r="AZ63" s="297"/>
      <c r="BA63" s="297"/>
      <c r="BB63" s="297"/>
      <c r="BC63" s="63"/>
      <c r="BD63" s="297"/>
      <c r="BE63" s="297"/>
      <c r="BF63" s="297"/>
      <c r="BG63" s="297"/>
      <c r="BH63" s="314"/>
      <c r="BI63" s="42">
        <f t="shared" si="168"/>
        <v>73928.42</v>
      </c>
      <c r="BJ63" s="43">
        <f t="shared" si="168"/>
        <v>21314.28</v>
      </c>
      <c r="BK63" s="43">
        <f t="shared" si="168"/>
        <v>-37560.31</v>
      </c>
      <c r="BL63" s="43">
        <f t="shared" si="168"/>
        <v>-39913.17</v>
      </c>
      <c r="BM63" s="43">
        <f t="shared" si="168"/>
        <v>-72458.64</v>
      </c>
      <c r="BN63" s="43">
        <f t="shared" si="168"/>
        <v>133861.78</v>
      </c>
      <c r="BO63" s="43">
        <f t="shared" si="168"/>
        <v>131332.78</v>
      </c>
      <c r="BP63" s="43">
        <f t="shared" si="168"/>
        <v>122752.01000000001</v>
      </c>
      <c r="BQ63" s="43">
        <f t="shared" si="168"/>
        <v>143637.08000000002</v>
      </c>
      <c r="BR63" s="410">
        <f t="shared" si="168"/>
        <v>127685.42</v>
      </c>
      <c r="BS63" s="433">
        <f t="shared" si="169"/>
        <v>85694.5</v>
      </c>
      <c r="BT63" s="43">
        <f t="shared" si="169"/>
        <v>123325.34</v>
      </c>
      <c r="BU63" s="43">
        <f t="shared" si="169"/>
        <v>156808.33000000002</v>
      </c>
      <c r="BV63" s="43">
        <f t="shared" si="169"/>
        <v>219887</v>
      </c>
      <c r="BW63" s="43">
        <f t="shared" si="169"/>
        <v>235653</v>
      </c>
      <c r="BX63" s="247">
        <f t="shared" si="169"/>
        <v>265120</v>
      </c>
      <c r="BY63" s="247">
        <f t="shared" si="169"/>
        <v>301707</v>
      </c>
      <c r="BZ63" s="247">
        <f t="shared" si="169"/>
        <v>186588</v>
      </c>
      <c r="CA63" s="247">
        <f t="shared" si="169"/>
        <v>197519</v>
      </c>
      <c r="CB63" s="247">
        <f t="shared" si="169"/>
        <v>217552</v>
      </c>
      <c r="CC63" s="247">
        <f t="shared" si="170"/>
        <v>215802</v>
      </c>
      <c r="CD63" s="410">
        <f t="shared" si="170"/>
        <v>245674</v>
      </c>
      <c r="CE63" s="372">
        <f t="shared" si="170"/>
        <v>261035</v>
      </c>
      <c r="CF63" s="247">
        <f t="shared" si="170"/>
        <v>238093</v>
      </c>
      <c r="CG63" s="247">
        <f t="shared" si="170"/>
        <v>239168</v>
      </c>
      <c r="CH63" s="247">
        <f t="shared" si="170"/>
        <v>28444</v>
      </c>
      <c r="CI63" s="247">
        <f t="shared" si="170"/>
        <v>-5628</v>
      </c>
      <c r="CJ63" s="247">
        <f t="shared" si="170"/>
        <v>-29224</v>
      </c>
      <c r="CK63" s="247">
        <f t="shared" si="170"/>
        <v>44303</v>
      </c>
      <c r="CL63" s="247">
        <f t="shared" si="170"/>
        <v>48426</v>
      </c>
      <c r="CM63" s="247">
        <f t="shared" si="171"/>
        <v>-145197</v>
      </c>
      <c r="CN63" s="247">
        <f t="shared" si="171"/>
        <v>-275342</v>
      </c>
      <c r="CO63" s="247">
        <f t="shared" si="171"/>
        <v>-307733</v>
      </c>
      <c r="CP63" s="410">
        <f t="shared" si="171"/>
        <v>-354225</v>
      </c>
      <c r="CQ63" s="410">
        <f t="shared" si="171"/>
        <v>-361864</v>
      </c>
      <c r="CR63" s="410">
        <f t="shared" si="171"/>
        <v>-368925</v>
      </c>
      <c r="CS63" s="350"/>
      <c r="CT63" s="63">
        <f>IF(ISERROR(GETPIVOTDATA("VALUE",'CRS WK pvt'!$I$2,"DT_FILE",CT$8,"CD_CO",CT$6,"TRIM_CAT",TRIM(B63),"TRIM_LINE",A58))=TRUE,0,GETPIVOTDATA("VALUE",'CRS WK pvt'!$I$2,"DT_FILE",CT$8,"CD_CO",CT$6,"TRIM_CAT",TRIM(B63),"TRIM_LINE",A58))</f>
        <v>72606</v>
      </c>
    </row>
    <row r="64" spans="1:98" s="130" customFormat="1" x14ac:dyDescent="0.3">
      <c r="A64" s="147"/>
      <c r="B64" s="38" t="s">
        <v>42</v>
      </c>
      <c r="C64" s="140">
        <f t="shared" ref="C64:V64" si="172">SUM(C59:C63)</f>
        <v>11793904.639999999</v>
      </c>
      <c r="D64" s="141">
        <f t="shared" si="172"/>
        <v>12611592.42</v>
      </c>
      <c r="E64" s="141">
        <f t="shared" si="172"/>
        <v>13401108.300000001</v>
      </c>
      <c r="F64" s="141">
        <f t="shared" si="172"/>
        <v>14456982.65</v>
      </c>
      <c r="G64" s="141">
        <f t="shared" si="172"/>
        <v>14725343.120000001</v>
      </c>
      <c r="H64" s="141">
        <f t="shared" si="172"/>
        <v>13915970.51</v>
      </c>
      <c r="I64" s="141">
        <f t="shared" si="172"/>
        <v>13083845.960000001</v>
      </c>
      <c r="J64" s="141">
        <f t="shared" si="172"/>
        <v>12337428.74</v>
      </c>
      <c r="K64" s="141">
        <f t="shared" si="172"/>
        <v>11787119.289999999</v>
      </c>
      <c r="L64" s="142">
        <f t="shared" si="172"/>
        <v>11716952.4</v>
      </c>
      <c r="M64" s="141">
        <f t="shared" si="172"/>
        <v>11158942.950000001</v>
      </c>
      <c r="N64" s="141">
        <f t="shared" si="172"/>
        <v>11288590.84</v>
      </c>
      <c r="O64" s="141">
        <f t="shared" si="172"/>
        <v>12275129.59</v>
      </c>
      <c r="P64" s="141">
        <f t="shared" si="172"/>
        <v>14064232</v>
      </c>
      <c r="Q64" s="141">
        <f t="shared" si="172"/>
        <v>15953111</v>
      </c>
      <c r="R64" s="141">
        <f t="shared" si="172"/>
        <v>17287090</v>
      </c>
      <c r="S64" s="141">
        <f t="shared" si="172"/>
        <v>18307964</v>
      </c>
      <c r="T64" s="141">
        <f t="shared" si="172"/>
        <v>18783662</v>
      </c>
      <c r="U64" s="141">
        <f t="shared" si="172"/>
        <v>18566146</v>
      </c>
      <c r="V64" s="141">
        <f t="shared" si="172"/>
        <v>17923559</v>
      </c>
      <c r="W64" s="141">
        <f>SUM(W59+W60+W61+W62+W63)</f>
        <v>17575612</v>
      </c>
      <c r="X64" s="142">
        <f>SUM(X59+X60+X61+X62+X63)</f>
        <v>17234643</v>
      </c>
      <c r="Y64" s="205">
        <v>16805609</v>
      </c>
      <c r="Z64" s="205">
        <v>16873665</v>
      </c>
      <c r="AA64" s="205">
        <v>17525741</v>
      </c>
      <c r="AB64" s="205">
        <v>18999788</v>
      </c>
      <c r="AC64" s="205">
        <v>20614196</v>
      </c>
      <c r="AD64" s="205">
        <v>21785051</v>
      </c>
      <c r="AE64" s="205">
        <v>20849524</v>
      </c>
      <c r="AF64" s="205">
        <v>19839332</v>
      </c>
      <c r="AG64" s="205">
        <v>18766963</v>
      </c>
      <c r="AH64" s="205">
        <v>17399561</v>
      </c>
      <c r="AI64" s="205">
        <v>16613674</v>
      </c>
      <c r="AJ64" s="142">
        <v>16289352</v>
      </c>
      <c r="AK64" s="298">
        <v>15946756</v>
      </c>
      <c r="AL64" s="298">
        <v>16099107</v>
      </c>
      <c r="AM64" s="298">
        <v>17038177</v>
      </c>
      <c r="AN64" s="298">
        <v>18386992</v>
      </c>
      <c r="AO64" s="298">
        <v>19332531</v>
      </c>
      <c r="AP64" s="298">
        <v>20262423</v>
      </c>
      <c r="AQ64" s="44">
        <v>20583792</v>
      </c>
      <c r="AR64" s="298">
        <v>20220976</v>
      </c>
      <c r="AS64" s="298">
        <v>19598451</v>
      </c>
      <c r="AT64" s="298">
        <v>18153848</v>
      </c>
      <c r="AU64" s="298">
        <v>17386454</v>
      </c>
      <c r="AV64" s="315">
        <v>17166579</v>
      </c>
      <c r="AW64" s="298">
        <v>17137277</v>
      </c>
      <c r="AX64" s="298">
        <v>17145302</v>
      </c>
      <c r="AY64" s="298"/>
      <c r="AZ64" s="298"/>
      <c r="BA64" s="298"/>
      <c r="BB64" s="298"/>
      <c r="BC64" s="44"/>
      <c r="BD64" s="298"/>
      <c r="BE64" s="298"/>
      <c r="BF64" s="298"/>
      <c r="BG64" s="298"/>
      <c r="BH64" s="315"/>
      <c r="BI64" s="44">
        <f t="shared" ref="BI64:BM64" si="173">SUM(BI59:BI63)</f>
        <v>481224.94999999984</v>
      </c>
      <c r="BJ64" s="143">
        <f t="shared" si="173"/>
        <v>1452639.5799999996</v>
      </c>
      <c r="BK64" s="143">
        <f t="shared" si="173"/>
        <v>2552002.6999999988</v>
      </c>
      <c r="BL64" s="143">
        <f t="shared" si="173"/>
        <v>2830107.35</v>
      </c>
      <c r="BM64" s="143">
        <f t="shared" si="173"/>
        <v>3582620.8800000008</v>
      </c>
      <c r="BN64" s="143">
        <f t="shared" ref="BN64:BV64" si="174">SUM(BN59:BN63)</f>
        <v>4867691.4900000012</v>
      </c>
      <c r="BO64" s="143">
        <f t="shared" si="174"/>
        <v>5482300.04</v>
      </c>
      <c r="BP64" s="143">
        <f t="shared" si="174"/>
        <v>5586130.2599999988</v>
      </c>
      <c r="BQ64" s="143">
        <f t="shared" si="174"/>
        <v>5788492.71</v>
      </c>
      <c r="BR64" s="411">
        <f t="shared" si="174"/>
        <v>5517690.6000000006</v>
      </c>
      <c r="BS64" s="434">
        <f t="shared" si="174"/>
        <v>5646666.0500000007</v>
      </c>
      <c r="BT64" s="143">
        <f t="shared" si="174"/>
        <v>5585074.1600000001</v>
      </c>
      <c r="BU64" s="143">
        <f t="shared" si="174"/>
        <v>5250611.4100000011</v>
      </c>
      <c r="BV64" s="143">
        <f t="shared" si="174"/>
        <v>4935556</v>
      </c>
      <c r="BW64" s="143">
        <f t="shared" ref="BW64:BX64" si="175">SUM(BW59:BW63)</f>
        <v>4661085</v>
      </c>
      <c r="BX64" s="248">
        <f t="shared" si="175"/>
        <v>4497961</v>
      </c>
      <c r="BY64" s="248">
        <f t="shared" ref="BY64:BZ64" si="176">SUM(BY59:BY63)</f>
        <v>2541560</v>
      </c>
      <c r="BZ64" s="248">
        <f t="shared" si="176"/>
        <v>1055670</v>
      </c>
      <c r="CA64" s="248">
        <f t="shared" ref="CA64" si="177">SUM(CA59:CA63)</f>
        <v>200817</v>
      </c>
      <c r="CB64" s="248">
        <f t="shared" ref="CB64:CC64" si="178">SUM(CB59:CB63)</f>
        <v>-523998</v>
      </c>
      <c r="CC64" s="248">
        <f t="shared" si="178"/>
        <v>-961938</v>
      </c>
      <c r="CD64" s="411">
        <f t="shared" ref="CD64:CE64" si="179">SUM(CD59:CD63)</f>
        <v>-945291</v>
      </c>
      <c r="CE64" s="373">
        <f t="shared" si="179"/>
        <v>-858853</v>
      </c>
      <c r="CF64" s="248">
        <f t="shared" ref="CF64" si="180">SUM(CF59:CF63)</f>
        <v>-774558</v>
      </c>
      <c r="CG64" s="248">
        <f t="shared" ref="CG64" si="181">SUM(CG59:CG63)</f>
        <v>-487564</v>
      </c>
      <c r="CH64" s="248">
        <f t="shared" ref="CH64" si="182">SUM(CH59:CH63)</f>
        <v>-612796</v>
      </c>
      <c r="CI64" s="248">
        <f t="shared" ref="CI64" si="183">SUM(CI59:CI63)</f>
        <v>-1281665</v>
      </c>
      <c r="CJ64" s="248">
        <f t="shared" ref="CJ64" si="184">SUM(CJ59:CJ63)</f>
        <v>-1522628</v>
      </c>
      <c r="CK64" s="248">
        <f t="shared" ref="CK64" si="185">SUM(CK59:CK63)</f>
        <v>-265732</v>
      </c>
      <c r="CL64" s="248">
        <f t="shared" ref="CL64" si="186">SUM(CL59:CL63)</f>
        <v>381644</v>
      </c>
      <c r="CM64" s="248">
        <f t="shared" ref="CM64" si="187">SUM(CM59:CM63)</f>
        <v>831488</v>
      </c>
      <c r="CN64" s="248">
        <f t="shared" ref="CN64" si="188">SUM(CN59:CN63)</f>
        <v>754287</v>
      </c>
      <c r="CO64" s="248">
        <f t="shared" ref="CO64" si="189">SUM(CO59:CO63)</f>
        <v>772780</v>
      </c>
      <c r="CP64" s="411">
        <f t="shared" ref="CP64" si="190">SUM(CP59:CP63)</f>
        <v>877227</v>
      </c>
      <c r="CQ64" s="411">
        <f t="shared" ref="CQ64:CR64" si="191">SUM(CQ59:CQ63)</f>
        <v>1190521</v>
      </c>
      <c r="CR64" s="411">
        <f t="shared" si="191"/>
        <v>1046195</v>
      </c>
      <c r="CS64" s="351"/>
      <c r="CT64" s="44">
        <f>SUM(CT59:CT63)</f>
        <v>17145302</v>
      </c>
    </row>
    <row r="65" spans="1:98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6"/>
      <c r="V65" s="206"/>
      <c r="W65" s="206"/>
      <c r="X65" s="48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48"/>
      <c r="AK65" s="299"/>
      <c r="AL65" s="299"/>
      <c r="AM65" s="299"/>
      <c r="AN65" s="299"/>
      <c r="AO65" s="299"/>
      <c r="AP65" s="299"/>
      <c r="AQ65" s="49"/>
      <c r="AR65" s="299"/>
      <c r="AS65" s="299"/>
      <c r="AT65" s="299"/>
      <c r="AU65" s="299"/>
      <c r="AV65" s="316"/>
      <c r="AW65" s="299"/>
      <c r="AX65" s="299"/>
      <c r="AY65" s="299"/>
      <c r="AZ65" s="299"/>
      <c r="BA65" s="299"/>
      <c r="BB65" s="299"/>
      <c r="BC65" s="49"/>
      <c r="BD65" s="299"/>
      <c r="BE65" s="299"/>
      <c r="BF65" s="299"/>
      <c r="BG65" s="299"/>
      <c r="BH65" s="316"/>
      <c r="BI65" s="49"/>
      <c r="BJ65" s="50"/>
      <c r="BK65" s="50"/>
      <c r="BL65" s="50"/>
      <c r="BM65" s="50"/>
      <c r="BN65" s="50"/>
      <c r="BO65" s="50"/>
      <c r="BP65" s="50"/>
      <c r="BQ65" s="50"/>
      <c r="BR65" s="412"/>
      <c r="BS65" s="435"/>
      <c r="BT65" s="50"/>
      <c r="BU65" s="50"/>
      <c r="BV65" s="50"/>
      <c r="BW65" s="50"/>
      <c r="BX65" s="249"/>
      <c r="BY65" s="249"/>
      <c r="BZ65" s="249"/>
      <c r="CA65" s="249"/>
      <c r="CB65" s="249"/>
      <c r="CC65" s="249"/>
      <c r="CD65" s="412"/>
      <c r="CE65" s="374"/>
      <c r="CF65" s="249"/>
      <c r="CG65" s="249"/>
      <c r="CH65" s="249"/>
      <c r="CI65" s="249"/>
      <c r="CJ65" s="249"/>
      <c r="CK65" s="249"/>
      <c r="CL65" s="249"/>
      <c r="CM65" s="249"/>
      <c r="CN65" s="249"/>
      <c r="CO65" s="249"/>
      <c r="CP65" s="412"/>
      <c r="CQ65" s="412"/>
      <c r="CR65" s="412"/>
      <c r="CS65" s="350"/>
      <c r="CT65" s="49"/>
    </row>
    <row r="66" spans="1:98" s="37" customFormat="1" x14ac:dyDescent="0.3">
      <c r="A66" s="146"/>
      <c r="B66" s="38" t="s">
        <v>37</v>
      </c>
      <c r="C66" s="39">
        <v>14230661.300000001</v>
      </c>
      <c r="D66" s="40">
        <v>15474069.43</v>
      </c>
      <c r="E66" s="40">
        <v>14458977.85</v>
      </c>
      <c r="F66" s="40">
        <v>13150911.07</v>
      </c>
      <c r="G66" s="40">
        <v>12146181.65</v>
      </c>
      <c r="H66" s="40">
        <v>10674920.189999999</v>
      </c>
      <c r="I66" s="40">
        <v>9727871.9100000001</v>
      </c>
      <c r="J66" s="40">
        <v>8920777.8900000006</v>
      </c>
      <c r="K66" s="40">
        <v>8589620.9600000009</v>
      </c>
      <c r="L66" s="41">
        <v>9213471.0800000001</v>
      </c>
      <c r="M66" s="40">
        <v>10412095.970000001</v>
      </c>
      <c r="N66" s="40">
        <v>12114339.300000001</v>
      </c>
      <c r="O66" s="40">
        <v>13770222.9</v>
      </c>
      <c r="P66" s="40">
        <v>14919165</v>
      </c>
      <c r="Q66" s="40">
        <v>15233576</v>
      </c>
      <c r="R66" s="40">
        <v>15203499</v>
      </c>
      <c r="S66" s="40">
        <v>14066598</v>
      </c>
      <c r="T66" s="40">
        <v>13562826</v>
      </c>
      <c r="U66" s="204">
        <v>13098045</v>
      </c>
      <c r="V66" s="204">
        <v>12739876</v>
      </c>
      <c r="W66" s="204">
        <v>12466027</v>
      </c>
      <c r="X66" s="41">
        <v>12989113</v>
      </c>
      <c r="Y66" s="204">
        <v>13991123</v>
      </c>
      <c r="Z66" s="204">
        <v>15853690</v>
      </c>
      <c r="AA66" s="204">
        <v>17446532</v>
      </c>
      <c r="AB66" s="204">
        <v>18254327</v>
      </c>
      <c r="AC66" s="204">
        <v>18157630</v>
      </c>
      <c r="AD66" s="204">
        <v>17249374</v>
      </c>
      <c r="AE66" s="204">
        <v>14899000</v>
      </c>
      <c r="AF66" s="204">
        <v>13520975</v>
      </c>
      <c r="AG66" s="204">
        <v>12676931</v>
      </c>
      <c r="AH66" s="204">
        <v>11799982</v>
      </c>
      <c r="AI66" s="204">
        <v>11295756</v>
      </c>
      <c r="AJ66" s="41">
        <v>11608956</v>
      </c>
      <c r="AK66" s="297">
        <v>13496243</v>
      </c>
      <c r="AL66" s="297">
        <v>15458496</v>
      </c>
      <c r="AM66" s="297">
        <v>17500398</v>
      </c>
      <c r="AN66" s="297">
        <v>18377640</v>
      </c>
      <c r="AO66" s="297">
        <v>17819662</v>
      </c>
      <c r="AP66" s="297">
        <v>16834941</v>
      </c>
      <c r="AQ66" s="63">
        <v>15218344</v>
      </c>
      <c r="AR66" s="297">
        <v>14199883</v>
      </c>
      <c r="AS66" s="297">
        <v>13815412</v>
      </c>
      <c r="AT66" s="297">
        <v>12489005</v>
      </c>
      <c r="AU66" s="297">
        <v>12207366</v>
      </c>
      <c r="AV66" s="314">
        <v>13701287</v>
      </c>
      <c r="AW66" s="297">
        <v>15230011</v>
      </c>
      <c r="AX66" s="297">
        <v>17274459</v>
      </c>
      <c r="AY66" s="297"/>
      <c r="AZ66" s="297"/>
      <c r="BA66" s="297"/>
      <c r="BB66" s="297"/>
      <c r="BC66" s="63"/>
      <c r="BD66" s="297"/>
      <c r="BE66" s="297"/>
      <c r="BF66" s="297"/>
      <c r="BG66" s="297"/>
      <c r="BH66" s="314"/>
      <c r="BI66" s="42">
        <f t="shared" ref="BI66:BR70" si="192">O66-C66</f>
        <v>-460438.40000000037</v>
      </c>
      <c r="BJ66" s="43">
        <f t="shared" si="192"/>
        <v>-554904.4299999997</v>
      </c>
      <c r="BK66" s="43">
        <f t="shared" si="192"/>
        <v>774598.15000000037</v>
      </c>
      <c r="BL66" s="43">
        <f t="shared" si="192"/>
        <v>2052587.9299999997</v>
      </c>
      <c r="BM66" s="43">
        <f t="shared" si="192"/>
        <v>1920416.3499999996</v>
      </c>
      <c r="BN66" s="43">
        <f t="shared" si="192"/>
        <v>2887905.8100000005</v>
      </c>
      <c r="BO66" s="43">
        <f t="shared" si="192"/>
        <v>3370173.09</v>
      </c>
      <c r="BP66" s="43">
        <f t="shared" si="192"/>
        <v>3819098.1099999994</v>
      </c>
      <c r="BQ66" s="43">
        <f t="shared" si="192"/>
        <v>3876406.0399999991</v>
      </c>
      <c r="BR66" s="410">
        <f t="shared" si="192"/>
        <v>3775641.92</v>
      </c>
      <c r="BS66" s="433">
        <f t="shared" ref="BS66:CB70" si="193">Y66-M66</f>
        <v>3579027.0299999993</v>
      </c>
      <c r="BT66" s="43">
        <f t="shared" si="193"/>
        <v>3739350.6999999993</v>
      </c>
      <c r="BU66" s="43">
        <f t="shared" si="193"/>
        <v>3676309.0999999996</v>
      </c>
      <c r="BV66" s="43">
        <f t="shared" si="193"/>
        <v>3335162</v>
      </c>
      <c r="BW66" s="43">
        <f t="shared" si="193"/>
        <v>2924054</v>
      </c>
      <c r="BX66" s="247">
        <f t="shared" si="193"/>
        <v>2045875</v>
      </c>
      <c r="BY66" s="247">
        <f t="shared" si="193"/>
        <v>832402</v>
      </c>
      <c r="BZ66" s="247">
        <f t="shared" si="193"/>
        <v>-41851</v>
      </c>
      <c r="CA66" s="247">
        <f t="shared" si="193"/>
        <v>-421114</v>
      </c>
      <c r="CB66" s="247">
        <f t="shared" si="193"/>
        <v>-939894</v>
      </c>
      <c r="CC66" s="247">
        <f t="shared" ref="CC66:CL70" si="194">AI66-W66</f>
        <v>-1170271</v>
      </c>
      <c r="CD66" s="410">
        <f t="shared" si="194"/>
        <v>-1380157</v>
      </c>
      <c r="CE66" s="372">
        <f t="shared" si="194"/>
        <v>-494880</v>
      </c>
      <c r="CF66" s="247">
        <f t="shared" si="194"/>
        <v>-395194</v>
      </c>
      <c r="CG66" s="247">
        <f t="shared" si="194"/>
        <v>53866</v>
      </c>
      <c r="CH66" s="247">
        <f t="shared" si="194"/>
        <v>123313</v>
      </c>
      <c r="CI66" s="247">
        <f t="shared" si="194"/>
        <v>-337968</v>
      </c>
      <c r="CJ66" s="247">
        <f t="shared" si="194"/>
        <v>-414433</v>
      </c>
      <c r="CK66" s="247">
        <f t="shared" si="194"/>
        <v>319344</v>
      </c>
      <c r="CL66" s="247">
        <f t="shared" si="194"/>
        <v>678908</v>
      </c>
      <c r="CM66" s="247">
        <f t="shared" ref="CM66:CR70" si="195">AS66-AG66</f>
        <v>1138481</v>
      </c>
      <c r="CN66" s="247">
        <f t="shared" si="195"/>
        <v>689023</v>
      </c>
      <c r="CO66" s="247">
        <f t="shared" si="195"/>
        <v>911610</v>
      </c>
      <c r="CP66" s="410">
        <f t="shared" si="195"/>
        <v>2092331</v>
      </c>
      <c r="CQ66" s="410">
        <f t="shared" si="195"/>
        <v>1733768</v>
      </c>
      <c r="CR66" s="410">
        <f t="shared" si="195"/>
        <v>1815963</v>
      </c>
      <c r="CS66" s="350"/>
      <c r="CT66" s="63">
        <f>IF(ISERROR(GETPIVOTDATA("VALUE",'CRS WK pvt'!$I$2,"DT_FILE",CT$8,"CD_CO",CT$6,"TRIM_CAT",TRIM(B66),"TRIM_LINE",A65))=TRUE,0,GETPIVOTDATA("VALUE",'CRS WK pvt'!$I$2,"DT_FILE",CT$8,"CD_CO",CT$6,"TRIM_CAT",TRIM(B66),"TRIM_LINE",A65))</f>
        <v>17274459</v>
      </c>
    </row>
    <row r="67" spans="1:98" s="37" customFormat="1" x14ac:dyDescent="0.3">
      <c r="A67" s="146"/>
      <c r="B67" s="38" t="s">
        <v>38</v>
      </c>
      <c r="C67" s="39">
        <v>4870380.87</v>
      </c>
      <c r="D67" s="40">
        <v>5051288.42</v>
      </c>
      <c r="E67" s="40">
        <v>5062268.04</v>
      </c>
      <c r="F67" s="40">
        <v>4831682.08</v>
      </c>
      <c r="G67" s="40">
        <v>4730263.6100000003</v>
      </c>
      <c r="H67" s="40">
        <v>4485609.93</v>
      </c>
      <c r="I67" s="40">
        <v>4371408.42</v>
      </c>
      <c r="J67" s="40">
        <v>4291053.7699999996</v>
      </c>
      <c r="K67" s="40">
        <v>4279030.95</v>
      </c>
      <c r="L67" s="41">
        <v>4381809.5999999996</v>
      </c>
      <c r="M67" s="40">
        <v>4542766.26</v>
      </c>
      <c r="N67" s="40">
        <v>4839790.75</v>
      </c>
      <c r="O67" s="40">
        <v>5117286.95</v>
      </c>
      <c r="P67" s="40">
        <v>5329126</v>
      </c>
      <c r="Q67" s="40">
        <v>5423045</v>
      </c>
      <c r="R67" s="40">
        <v>5391052</v>
      </c>
      <c r="S67" s="40">
        <v>5561080</v>
      </c>
      <c r="T67" s="40">
        <v>5513129</v>
      </c>
      <c r="U67" s="204">
        <v>5564276</v>
      </c>
      <c r="V67" s="204">
        <v>5496855</v>
      </c>
      <c r="W67" s="204">
        <v>5613586</v>
      </c>
      <c r="X67" s="41">
        <v>5673544</v>
      </c>
      <c r="Y67" s="204">
        <v>5830928</v>
      </c>
      <c r="Z67" s="204">
        <v>6222638</v>
      </c>
      <c r="AA67" s="204">
        <v>6616133</v>
      </c>
      <c r="AB67" s="204">
        <v>6921932</v>
      </c>
      <c r="AC67" s="204">
        <v>6978431</v>
      </c>
      <c r="AD67" s="204">
        <v>7000523</v>
      </c>
      <c r="AE67" s="204">
        <v>6575623</v>
      </c>
      <c r="AF67" s="204">
        <v>6296274</v>
      </c>
      <c r="AG67" s="204">
        <v>6061610</v>
      </c>
      <c r="AH67" s="204">
        <v>5742110</v>
      </c>
      <c r="AI67" s="204">
        <v>5524499</v>
      </c>
      <c r="AJ67" s="41">
        <v>5642761</v>
      </c>
      <c r="AK67" s="297">
        <v>5978999</v>
      </c>
      <c r="AL67" s="297">
        <v>6528223</v>
      </c>
      <c r="AM67" s="297">
        <v>7127614</v>
      </c>
      <c r="AN67" s="297">
        <v>7421350</v>
      </c>
      <c r="AO67" s="297">
        <v>7539621</v>
      </c>
      <c r="AP67" s="297">
        <v>7400316</v>
      </c>
      <c r="AQ67" s="63">
        <v>6964555</v>
      </c>
      <c r="AR67" s="297">
        <v>6857425</v>
      </c>
      <c r="AS67" s="297">
        <v>6764941</v>
      </c>
      <c r="AT67" s="297">
        <v>6389796</v>
      </c>
      <c r="AU67" s="297">
        <v>6580894</v>
      </c>
      <c r="AV67" s="314">
        <v>6908229</v>
      </c>
      <c r="AW67" s="297">
        <v>7403065</v>
      </c>
      <c r="AX67" s="297">
        <v>7950066</v>
      </c>
      <c r="AY67" s="297"/>
      <c r="AZ67" s="297"/>
      <c r="BA67" s="297"/>
      <c r="BB67" s="297"/>
      <c r="BC67" s="63"/>
      <c r="BD67" s="297"/>
      <c r="BE67" s="297"/>
      <c r="BF67" s="297"/>
      <c r="BG67" s="297"/>
      <c r="BH67" s="314"/>
      <c r="BI67" s="42">
        <f t="shared" si="192"/>
        <v>246906.08000000007</v>
      </c>
      <c r="BJ67" s="43">
        <f t="shared" si="192"/>
        <v>277837.58000000007</v>
      </c>
      <c r="BK67" s="43">
        <f t="shared" si="192"/>
        <v>360776.95999999996</v>
      </c>
      <c r="BL67" s="43">
        <f t="shared" si="192"/>
        <v>559369.91999999993</v>
      </c>
      <c r="BM67" s="43">
        <f t="shared" si="192"/>
        <v>830816.38999999966</v>
      </c>
      <c r="BN67" s="43">
        <f t="shared" si="192"/>
        <v>1027519.0700000003</v>
      </c>
      <c r="BO67" s="43">
        <f t="shared" si="192"/>
        <v>1192867.58</v>
      </c>
      <c r="BP67" s="43">
        <f t="shared" si="192"/>
        <v>1205801.2300000004</v>
      </c>
      <c r="BQ67" s="43">
        <f t="shared" si="192"/>
        <v>1334555.0499999998</v>
      </c>
      <c r="BR67" s="410">
        <f t="shared" si="192"/>
        <v>1291734.4000000004</v>
      </c>
      <c r="BS67" s="433">
        <f t="shared" si="193"/>
        <v>1288161.7400000002</v>
      </c>
      <c r="BT67" s="43">
        <f t="shared" si="193"/>
        <v>1382847.25</v>
      </c>
      <c r="BU67" s="43">
        <f t="shared" si="193"/>
        <v>1498846.0499999998</v>
      </c>
      <c r="BV67" s="43">
        <f t="shared" si="193"/>
        <v>1592806</v>
      </c>
      <c r="BW67" s="43">
        <f t="shared" si="193"/>
        <v>1555386</v>
      </c>
      <c r="BX67" s="247">
        <f t="shared" si="193"/>
        <v>1609471</v>
      </c>
      <c r="BY67" s="247">
        <f t="shared" si="193"/>
        <v>1014543</v>
      </c>
      <c r="BZ67" s="247">
        <f t="shared" si="193"/>
        <v>783145</v>
      </c>
      <c r="CA67" s="247">
        <f t="shared" si="193"/>
        <v>497334</v>
      </c>
      <c r="CB67" s="247">
        <f t="shared" si="193"/>
        <v>245255</v>
      </c>
      <c r="CC67" s="247">
        <f t="shared" si="194"/>
        <v>-89087</v>
      </c>
      <c r="CD67" s="410">
        <f t="shared" si="194"/>
        <v>-30783</v>
      </c>
      <c r="CE67" s="372">
        <f t="shared" si="194"/>
        <v>148071</v>
      </c>
      <c r="CF67" s="247">
        <f t="shared" si="194"/>
        <v>305585</v>
      </c>
      <c r="CG67" s="247">
        <f t="shared" si="194"/>
        <v>511481</v>
      </c>
      <c r="CH67" s="247">
        <f t="shared" si="194"/>
        <v>499418</v>
      </c>
      <c r="CI67" s="247">
        <f t="shared" si="194"/>
        <v>561190</v>
      </c>
      <c r="CJ67" s="247">
        <f t="shared" si="194"/>
        <v>399793</v>
      </c>
      <c r="CK67" s="247">
        <f t="shared" si="194"/>
        <v>388932</v>
      </c>
      <c r="CL67" s="247">
        <f t="shared" si="194"/>
        <v>561151</v>
      </c>
      <c r="CM67" s="247">
        <f t="shared" si="195"/>
        <v>703331</v>
      </c>
      <c r="CN67" s="247">
        <f t="shared" si="195"/>
        <v>647686</v>
      </c>
      <c r="CO67" s="247">
        <f t="shared" si="195"/>
        <v>1056395</v>
      </c>
      <c r="CP67" s="410">
        <f t="shared" si="195"/>
        <v>1265468</v>
      </c>
      <c r="CQ67" s="410">
        <f t="shared" si="195"/>
        <v>1424066</v>
      </c>
      <c r="CR67" s="410">
        <f t="shared" si="195"/>
        <v>1421843</v>
      </c>
      <c r="CS67" s="350"/>
      <c r="CT67" s="63">
        <f>IF(ISERROR(GETPIVOTDATA("VALUE",'CRS WK pvt'!$I$2,"DT_FILE",CT$8,"CD_CO",CT$6,"TRIM_CAT",TRIM(B67),"TRIM_LINE",A65))=TRUE,0,GETPIVOTDATA("VALUE",'CRS WK pvt'!$I$2,"DT_FILE",CT$8,"CD_CO",CT$6,"TRIM_CAT",TRIM(B67),"TRIM_LINE",A65))</f>
        <v>7950066</v>
      </c>
    </row>
    <row r="68" spans="1:98" s="37" customFormat="1" x14ac:dyDescent="0.3">
      <c r="A68" s="146"/>
      <c r="B68" s="38" t="s">
        <v>39</v>
      </c>
      <c r="C68" s="39">
        <v>1592251.97</v>
      </c>
      <c r="D68" s="40">
        <v>1698102.46</v>
      </c>
      <c r="E68" s="40">
        <v>1304303.76</v>
      </c>
      <c r="F68" s="40">
        <v>1012973.63</v>
      </c>
      <c r="G68" s="40">
        <v>748009.27</v>
      </c>
      <c r="H68" s="40">
        <v>551157.93999999994</v>
      </c>
      <c r="I68" s="40">
        <v>472014.3</v>
      </c>
      <c r="J68" s="40">
        <v>413735.69</v>
      </c>
      <c r="K68" s="40">
        <v>457535.37</v>
      </c>
      <c r="L68" s="41">
        <v>702110.52</v>
      </c>
      <c r="M68" s="40">
        <v>880891.58</v>
      </c>
      <c r="N68" s="40">
        <v>1463951.22</v>
      </c>
      <c r="O68" s="40">
        <v>1599491.76</v>
      </c>
      <c r="P68" s="40">
        <v>2299463</v>
      </c>
      <c r="Q68" s="40">
        <v>2072714</v>
      </c>
      <c r="R68" s="40">
        <v>1880729</v>
      </c>
      <c r="S68" s="40">
        <v>1524170</v>
      </c>
      <c r="T68" s="40">
        <v>1342199</v>
      </c>
      <c r="U68" s="204">
        <v>1239184</v>
      </c>
      <c r="V68" s="204">
        <v>1161212</v>
      </c>
      <c r="W68" s="204">
        <v>1072251</v>
      </c>
      <c r="X68" s="41">
        <v>1173109</v>
      </c>
      <c r="Y68" s="204">
        <v>1576041</v>
      </c>
      <c r="Z68" s="204">
        <v>1873342</v>
      </c>
      <c r="AA68" s="204">
        <v>1870314</v>
      </c>
      <c r="AB68" s="204">
        <v>1867547</v>
      </c>
      <c r="AC68" s="204">
        <v>1738135</v>
      </c>
      <c r="AD68" s="204">
        <v>1642625</v>
      </c>
      <c r="AE68" s="204">
        <v>1384087</v>
      </c>
      <c r="AF68" s="204">
        <v>1241399</v>
      </c>
      <c r="AG68" s="204">
        <v>1031089</v>
      </c>
      <c r="AH68" s="204">
        <v>1007658</v>
      </c>
      <c r="AI68" s="204">
        <v>1067883</v>
      </c>
      <c r="AJ68" s="41">
        <v>1178575</v>
      </c>
      <c r="AK68" s="297">
        <v>2341649</v>
      </c>
      <c r="AL68" s="297">
        <v>2674673</v>
      </c>
      <c r="AM68" s="297">
        <v>2982412</v>
      </c>
      <c r="AN68" s="297">
        <v>2429328</v>
      </c>
      <c r="AO68" s="297">
        <v>2311026</v>
      </c>
      <c r="AP68" s="297">
        <v>2068003</v>
      </c>
      <c r="AQ68" s="63">
        <v>1674215</v>
      </c>
      <c r="AR68" s="297">
        <v>1359330</v>
      </c>
      <c r="AS68" s="297">
        <v>1316932</v>
      </c>
      <c r="AT68" s="297">
        <v>1166832</v>
      </c>
      <c r="AU68" s="297">
        <v>1138331</v>
      </c>
      <c r="AV68" s="314">
        <v>1563399</v>
      </c>
      <c r="AW68" s="297">
        <v>1820956</v>
      </c>
      <c r="AX68" s="297">
        <v>2051054</v>
      </c>
      <c r="AY68" s="297"/>
      <c r="AZ68" s="297"/>
      <c r="BA68" s="297"/>
      <c r="BB68" s="297"/>
      <c r="BC68" s="63"/>
      <c r="BD68" s="297"/>
      <c r="BE68" s="297"/>
      <c r="BF68" s="297"/>
      <c r="BG68" s="297"/>
      <c r="BH68" s="314"/>
      <c r="BI68" s="42">
        <f t="shared" si="192"/>
        <v>7239.7900000000373</v>
      </c>
      <c r="BJ68" s="43">
        <f t="shared" si="192"/>
        <v>601360.54</v>
      </c>
      <c r="BK68" s="43">
        <f t="shared" si="192"/>
        <v>768410.24</v>
      </c>
      <c r="BL68" s="43">
        <f t="shared" si="192"/>
        <v>867755.37</v>
      </c>
      <c r="BM68" s="43">
        <f t="shared" si="192"/>
        <v>776160.73</v>
      </c>
      <c r="BN68" s="43">
        <f t="shared" si="192"/>
        <v>791041.06</v>
      </c>
      <c r="BO68" s="43">
        <f t="shared" si="192"/>
        <v>767169.7</v>
      </c>
      <c r="BP68" s="43">
        <f t="shared" si="192"/>
        <v>747476.31</v>
      </c>
      <c r="BQ68" s="43">
        <f t="shared" si="192"/>
        <v>614715.63</v>
      </c>
      <c r="BR68" s="410">
        <f t="shared" si="192"/>
        <v>470998.48</v>
      </c>
      <c r="BS68" s="433">
        <f t="shared" si="193"/>
        <v>695149.42</v>
      </c>
      <c r="BT68" s="43">
        <f t="shared" si="193"/>
        <v>409390.78</v>
      </c>
      <c r="BU68" s="43">
        <f t="shared" si="193"/>
        <v>270822.24</v>
      </c>
      <c r="BV68" s="43">
        <f t="shared" si="193"/>
        <v>-431916</v>
      </c>
      <c r="BW68" s="43">
        <f t="shared" si="193"/>
        <v>-334579</v>
      </c>
      <c r="BX68" s="247">
        <f t="shared" si="193"/>
        <v>-238104</v>
      </c>
      <c r="BY68" s="247">
        <f t="shared" si="193"/>
        <v>-140083</v>
      </c>
      <c r="BZ68" s="247">
        <f t="shared" si="193"/>
        <v>-100800</v>
      </c>
      <c r="CA68" s="247">
        <f t="shared" si="193"/>
        <v>-208095</v>
      </c>
      <c r="CB68" s="247">
        <f t="shared" si="193"/>
        <v>-153554</v>
      </c>
      <c r="CC68" s="247">
        <f t="shared" si="194"/>
        <v>-4368</v>
      </c>
      <c r="CD68" s="410">
        <f t="shared" si="194"/>
        <v>5466</v>
      </c>
      <c r="CE68" s="372">
        <f t="shared" si="194"/>
        <v>765608</v>
      </c>
      <c r="CF68" s="247">
        <f t="shared" si="194"/>
        <v>801331</v>
      </c>
      <c r="CG68" s="247">
        <f t="shared" si="194"/>
        <v>1112098</v>
      </c>
      <c r="CH68" s="247">
        <f t="shared" si="194"/>
        <v>561781</v>
      </c>
      <c r="CI68" s="247">
        <f t="shared" si="194"/>
        <v>572891</v>
      </c>
      <c r="CJ68" s="247">
        <f t="shared" si="194"/>
        <v>425378</v>
      </c>
      <c r="CK68" s="247">
        <f t="shared" si="194"/>
        <v>290128</v>
      </c>
      <c r="CL68" s="247">
        <f t="shared" si="194"/>
        <v>117931</v>
      </c>
      <c r="CM68" s="247">
        <f t="shared" si="195"/>
        <v>285843</v>
      </c>
      <c r="CN68" s="247">
        <f t="shared" si="195"/>
        <v>159174</v>
      </c>
      <c r="CO68" s="247">
        <f t="shared" si="195"/>
        <v>70448</v>
      </c>
      <c r="CP68" s="410">
        <f t="shared" si="195"/>
        <v>384824</v>
      </c>
      <c r="CQ68" s="410">
        <f t="shared" si="195"/>
        <v>-520693</v>
      </c>
      <c r="CR68" s="410">
        <f t="shared" si="195"/>
        <v>-623619</v>
      </c>
      <c r="CS68" s="350"/>
      <c r="CT68" s="63">
        <f>IF(ISERROR(GETPIVOTDATA("VALUE",'CRS WK pvt'!$I$2,"DT_FILE",CT$8,"CD_CO",CT$6,"TRIM_CAT",TRIM(B68),"TRIM_LINE",A65))=TRUE,0,GETPIVOTDATA("VALUE",'CRS WK pvt'!$I$2,"DT_FILE",CT$8,"CD_CO",CT$6,"TRIM_CAT",TRIM(B68),"TRIM_LINE",A65))</f>
        <v>2051054</v>
      </c>
    </row>
    <row r="69" spans="1:98" s="37" customFormat="1" x14ac:dyDescent="0.3">
      <c r="A69" s="146"/>
      <c r="B69" s="38" t="s">
        <v>40</v>
      </c>
      <c r="C69" s="39">
        <v>1307509.78</v>
      </c>
      <c r="D69" s="40">
        <v>1054901.22</v>
      </c>
      <c r="E69" s="40">
        <v>814151.57</v>
      </c>
      <c r="F69" s="40">
        <v>734894.95</v>
      </c>
      <c r="G69" s="40">
        <v>586306.05000000005</v>
      </c>
      <c r="H69" s="40">
        <v>589746.80000000005</v>
      </c>
      <c r="I69" s="40">
        <v>556944.21</v>
      </c>
      <c r="J69" s="40">
        <v>451389.04</v>
      </c>
      <c r="K69" s="40">
        <v>441145</v>
      </c>
      <c r="L69" s="41">
        <v>682294.6</v>
      </c>
      <c r="M69" s="40">
        <v>638151.61</v>
      </c>
      <c r="N69" s="40">
        <v>718728.83</v>
      </c>
      <c r="O69" s="40">
        <v>800743.05</v>
      </c>
      <c r="P69" s="40">
        <v>954670</v>
      </c>
      <c r="Q69" s="40">
        <v>908222</v>
      </c>
      <c r="R69" s="40">
        <v>814267</v>
      </c>
      <c r="S69" s="40">
        <v>545165</v>
      </c>
      <c r="T69" s="40">
        <v>449819</v>
      </c>
      <c r="U69" s="204">
        <v>394271</v>
      </c>
      <c r="V69" s="204">
        <v>259938</v>
      </c>
      <c r="W69" s="204">
        <v>397068</v>
      </c>
      <c r="X69" s="41">
        <v>440258</v>
      </c>
      <c r="Y69" s="204">
        <v>657287</v>
      </c>
      <c r="Z69" s="204">
        <v>816713</v>
      </c>
      <c r="AA69" s="204">
        <v>719040</v>
      </c>
      <c r="AB69" s="204">
        <v>594554</v>
      </c>
      <c r="AC69" s="204">
        <v>591431</v>
      </c>
      <c r="AD69" s="204">
        <v>684187</v>
      </c>
      <c r="AE69" s="204">
        <v>459578</v>
      </c>
      <c r="AF69" s="204">
        <v>409435</v>
      </c>
      <c r="AG69" s="204">
        <v>402342</v>
      </c>
      <c r="AH69" s="204">
        <v>328026</v>
      </c>
      <c r="AI69" s="204">
        <v>371234</v>
      </c>
      <c r="AJ69" s="41">
        <v>581709</v>
      </c>
      <c r="AK69" s="297">
        <v>1113068</v>
      </c>
      <c r="AL69" s="297">
        <v>1195239</v>
      </c>
      <c r="AM69" s="297">
        <v>1118475</v>
      </c>
      <c r="AN69" s="297">
        <v>876956</v>
      </c>
      <c r="AO69" s="297">
        <v>890003</v>
      </c>
      <c r="AP69" s="297">
        <v>691633</v>
      </c>
      <c r="AQ69" s="63">
        <v>451820</v>
      </c>
      <c r="AR69" s="297">
        <v>435225</v>
      </c>
      <c r="AS69" s="297">
        <v>443565</v>
      </c>
      <c r="AT69" s="297">
        <v>452135</v>
      </c>
      <c r="AU69" s="297">
        <v>527862</v>
      </c>
      <c r="AV69" s="314">
        <v>733984</v>
      </c>
      <c r="AW69" s="297">
        <v>862685</v>
      </c>
      <c r="AX69" s="297">
        <v>745818</v>
      </c>
      <c r="AY69" s="297"/>
      <c r="AZ69" s="297"/>
      <c r="BA69" s="297"/>
      <c r="BB69" s="297"/>
      <c r="BC69" s="63"/>
      <c r="BD69" s="297"/>
      <c r="BE69" s="297"/>
      <c r="BF69" s="297"/>
      <c r="BG69" s="297"/>
      <c r="BH69" s="314"/>
      <c r="BI69" s="42">
        <f t="shared" si="192"/>
        <v>-506766.73</v>
      </c>
      <c r="BJ69" s="43">
        <f t="shared" si="192"/>
        <v>-100231.21999999997</v>
      </c>
      <c r="BK69" s="43">
        <f t="shared" si="192"/>
        <v>94070.430000000051</v>
      </c>
      <c r="BL69" s="43">
        <f t="shared" si="192"/>
        <v>79372.050000000047</v>
      </c>
      <c r="BM69" s="43">
        <f t="shared" si="192"/>
        <v>-41141.050000000047</v>
      </c>
      <c r="BN69" s="43">
        <f t="shared" si="192"/>
        <v>-139927.80000000005</v>
      </c>
      <c r="BO69" s="43">
        <f t="shared" si="192"/>
        <v>-162673.20999999996</v>
      </c>
      <c r="BP69" s="43">
        <f t="shared" si="192"/>
        <v>-191451.03999999998</v>
      </c>
      <c r="BQ69" s="43">
        <f t="shared" si="192"/>
        <v>-44077</v>
      </c>
      <c r="BR69" s="410">
        <f t="shared" si="192"/>
        <v>-242036.59999999998</v>
      </c>
      <c r="BS69" s="433">
        <f t="shared" si="193"/>
        <v>19135.390000000014</v>
      </c>
      <c r="BT69" s="43">
        <f t="shared" si="193"/>
        <v>97984.170000000042</v>
      </c>
      <c r="BU69" s="43">
        <f t="shared" si="193"/>
        <v>-81703.050000000047</v>
      </c>
      <c r="BV69" s="43">
        <f t="shared" si="193"/>
        <v>-360116</v>
      </c>
      <c r="BW69" s="43">
        <f t="shared" si="193"/>
        <v>-316791</v>
      </c>
      <c r="BX69" s="247">
        <f t="shared" si="193"/>
        <v>-130080</v>
      </c>
      <c r="BY69" s="247">
        <f t="shared" si="193"/>
        <v>-85587</v>
      </c>
      <c r="BZ69" s="247">
        <f t="shared" si="193"/>
        <v>-40384</v>
      </c>
      <c r="CA69" s="247">
        <f t="shared" si="193"/>
        <v>8071</v>
      </c>
      <c r="CB69" s="247">
        <f t="shared" si="193"/>
        <v>68088</v>
      </c>
      <c r="CC69" s="247">
        <f t="shared" si="194"/>
        <v>-25834</v>
      </c>
      <c r="CD69" s="410">
        <f t="shared" si="194"/>
        <v>141451</v>
      </c>
      <c r="CE69" s="372">
        <f t="shared" si="194"/>
        <v>455781</v>
      </c>
      <c r="CF69" s="247">
        <f t="shared" si="194"/>
        <v>378526</v>
      </c>
      <c r="CG69" s="247">
        <f t="shared" si="194"/>
        <v>399435</v>
      </c>
      <c r="CH69" s="247">
        <f t="shared" si="194"/>
        <v>282402</v>
      </c>
      <c r="CI69" s="247">
        <f t="shared" si="194"/>
        <v>298572</v>
      </c>
      <c r="CJ69" s="247">
        <f t="shared" si="194"/>
        <v>7446</v>
      </c>
      <c r="CK69" s="247">
        <f t="shared" si="194"/>
        <v>-7758</v>
      </c>
      <c r="CL69" s="247">
        <f t="shared" si="194"/>
        <v>25790</v>
      </c>
      <c r="CM69" s="247">
        <f t="shared" si="195"/>
        <v>41223</v>
      </c>
      <c r="CN69" s="247">
        <f t="shared" si="195"/>
        <v>124109</v>
      </c>
      <c r="CO69" s="247">
        <f t="shared" si="195"/>
        <v>156628</v>
      </c>
      <c r="CP69" s="410">
        <f t="shared" si="195"/>
        <v>152275</v>
      </c>
      <c r="CQ69" s="410">
        <f t="shared" si="195"/>
        <v>-250383</v>
      </c>
      <c r="CR69" s="410">
        <f t="shared" si="195"/>
        <v>-449421</v>
      </c>
      <c r="CS69" s="350"/>
      <c r="CT69" s="63">
        <f>IF(ISERROR(GETPIVOTDATA("VALUE",'CRS WK pvt'!$I$2,"DT_FILE",CT$8,"CD_CO",CT$6,"TRIM_CAT",TRIM(B69),"TRIM_LINE",A65))=TRUE,0,GETPIVOTDATA("VALUE",'CRS WK pvt'!$I$2,"DT_FILE",CT$8,"CD_CO",CT$6,"TRIM_CAT",TRIM(B69),"TRIM_LINE",A65))</f>
        <v>745818</v>
      </c>
    </row>
    <row r="70" spans="1:98" s="37" customFormat="1" x14ac:dyDescent="0.3">
      <c r="A70" s="146"/>
      <c r="B70" s="38" t="s">
        <v>41</v>
      </c>
      <c r="C70" s="39">
        <v>220183.94</v>
      </c>
      <c r="D70" s="40">
        <v>284721.46000000002</v>
      </c>
      <c r="E70" s="40">
        <v>459106.92</v>
      </c>
      <c r="F70" s="40">
        <v>217838.22</v>
      </c>
      <c r="G70" s="40">
        <v>275127.06</v>
      </c>
      <c r="H70" s="40">
        <v>112092.58</v>
      </c>
      <c r="I70" s="40">
        <v>97953.78</v>
      </c>
      <c r="J70" s="40">
        <v>64118.21</v>
      </c>
      <c r="K70" s="40">
        <v>173614.26</v>
      </c>
      <c r="L70" s="41">
        <v>169886.5</v>
      </c>
      <c r="M70" s="40">
        <v>138667.60999999999</v>
      </c>
      <c r="N70" s="40">
        <v>212852.25</v>
      </c>
      <c r="O70" s="40">
        <v>342513.3</v>
      </c>
      <c r="P70" s="40">
        <v>350633</v>
      </c>
      <c r="Q70" s="40">
        <v>240847</v>
      </c>
      <c r="R70" s="40">
        <v>227240</v>
      </c>
      <c r="S70" s="40">
        <v>241854</v>
      </c>
      <c r="T70" s="40">
        <v>328254</v>
      </c>
      <c r="U70" s="204">
        <v>273151</v>
      </c>
      <c r="V70" s="204">
        <v>321862</v>
      </c>
      <c r="W70" s="204">
        <v>292362</v>
      </c>
      <c r="X70" s="41">
        <v>317255</v>
      </c>
      <c r="Y70" s="204">
        <v>363019</v>
      </c>
      <c r="Z70" s="204">
        <v>461567</v>
      </c>
      <c r="AA70" s="204">
        <v>441436</v>
      </c>
      <c r="AB70" s="204">
        <v>401825</v>
      </c>
      <c r="AC70" s="204">
        <v>487461</v>
      </c>
      <c r="AD70" s="204">
        <v>611361</v>
      </c>
      <c r="AE70" s="204">
        <v>576975</v>
      </c>
      <c r="AF70" s="204">
        <v>551682</v>
      </c>
      <c r="AG70" s="204">
        <v>579536</v>
      </c>
      <c r="AH70" s="204">
        <v>607949</v>
      </c>
      <c r="AI70" s="204">
        <v>504204</v>
      </c>
      <c r="AJ70" s="41">
        <v>527952</v>
      </c>
      <c r="AK70" s="297">
        <v>814576</v>
      </c>
      <c r="AL70" s="297">
        <v>691076</v>
      </c>
      <c r="AM70" s="297">
        <v>1037016</v>
      </c>
      <c r="AN70" s="297">
        <v>738083</v>
      </c>
      <c r="AO70" s="297">
        <v>773904</v>
      </c>
      <c r="AP70" s="297">
        <v>947436</v>
      </c>
      <c r="AQ70" s="63">
        <v>656800</v>
      </c>
      <c r="AR70" s="297">
        <v>672707</v>
      </c>
      <c r="AS70" s="297">
        <v>511747</v>
      </c>
      <c r="AT70" s="297">
        <v>223069</v>
      </c>
      <c r="AU70" s="297">
        <v>438166</v>
      </c>
      <c r="AV70" s="314">
        <v>843370</v>
      </c>
      <c r="AW70" s="297">
        <v>704332</v>
      </c>
      <c r="AX70" s="297">
        <v>550641</v>
      </c>
      <c r="AY70" s="297"/>
      <c r="AZ70" s="297"/>
      <c r="BA70" s="297"/>
      <c r="BB70" s="297"/>
      <c r="BC70" s="63"/>
      <c r="BD70" s="297"/>
      <c r="BE70" s="297"/>
      <c r="BF70" s="297"/>
      <c r="BG70" s="297"/>
      <c r="BH70" s="314"/>
      <c r="BI70" s="42">
        <f t="shared" si="192"/>
        <v>122329.35999999999</v>
      </c>
      <c r="BJ70" s="43">
        <f t="shared" si="192"/>
        <v>65911.539999999979</v>
      </c>
      <c r="BK70" s="43">
        <f t="shared" si="192"/>
        <v>-218259.91999999998</v>
      </c>
      <c r="BL70" s="43">
        <f t="shared" si="192"/>
        <v>9401.7799999999988</v>
      </c>
      <c r="BM70" s="43">
        <f t="shared" si="192"/>
        <v>-33273.06</v>
      </c>
      <c r="BN70" s="43">
        <f t="shared" si="192"/>
        <v>216161.41999999998</v>
      </c>
      <c r="BO70" s="43">
        <f t="shared" si="192"/>
        <v>175197.22</v>
      </c>
      <c r="BP70" s="43">
        <f t="shared" si="192"/>
        <v>257743.79</v>
      </c>
      <c r="BQ70" s="43">
        <f t="shared" si="192"/>
        <v>118747.73999999999</v>
      </c>
      <c r="BR70" s="410">
        <f t="shared" si="192"/>
        <v>147368.5</v>
      </c>
      <c r="BS70" s="433">
        <f t="shared" si="193"/>
        <v>224351.39</v>
      </c>
      <c r="BT70" s="43">
        <f t="shared" si="193"/>
        <v>248714.75</v>
      </c>
      <c r="BU70" s="43">
        <f t="shared" si="193"/>
        <v>98922.700000000012</v>
      </c>
      <c r="BV70" s="43">
        <f t="shared" si="193"/>
        <v>51192</v>
      </c>
      <c r="BW70" s="43">
        <f t="shared" si="193"/>
        <v>246614</v>
      </c>
      <c r="BX70" s="247">
        <f t="shared" si="193"/>
        <v>384121</v>
      </c>
      <c r="BY70" s="247">
        <f t="shared" si="193"/>
        <v>335121</v>
      </c>
      <c r="BZ70" s="247">
        <f t="shared" si="193"/>
        <v>223428</v>
      </c>
      <c r="CA70" s="247">
        <f t="shared" si="193"/>
        <v>306385</v>
      </c>
      <c r="CB70" s="247">
        <f t="shared" si="193"/>
        <v>286087</v>
      </c>
      <c r="CC70" s="247">
        <f t="shared" si="194"/>
        <v>211842</v>
      </c>
      <c r="CD70" s="410">
        <f t="shared" si="194"/>
        <v>210697</v>
      </c>
      <c r="CE70" s="372">
        <f t="shared" si="194"/>
        <v>451557</v>
      </c>
      <c r="CF70" s="247">
        <f t="shared" si="194"/>
        <v>229509</v>
      </c>
      <c r="CG70" s="247">
        <f t="shared" si="194"/>
        <v>595580</v>
      </c>
      <c r="CH70" s="247">
        <f t="shared" si="194"/>
        <v>336258</v>
      </c>
      <c r="CI70" s="247">
        <f t="shared" si="194"/>
        <v>286443</v>
      </c>
      <c r="CJ70" s="247">
        <f t="shared" si="194"/>
        <v>336075</v>
      </c>
      <c r="CK70" s="247">
        <f t="shared" si="194"/>
        <v>79825</v>
      </c>
      <c r="CL70" s="247">
        <f t="shared" si="194"/>
        <v>121025</v>
      </c>
      <c r="CM70" s="247">
        <f t="shared" si="195"/>
        <v>-67789</v>
      </c>
      <c r="CN70" s="247">
        <f t="shared" si="195"/>
        <v>-384880</v>
      </c>
      <c r="CO70" s="247">
        <f t="shared" si="195"/>
        <v>-66038</v>
      </c>
      <c r="CP70" s="410">
        <f t="shared" si="195"/>
        <v>315418</v>
      </c>
      <c r="CQ70" s="410">
        <f t="shared" si="195"/>
        <v>-110244</v>
      </c>
      <c r="CR70" s="410">
        <f t="shared" si="195"/>
        <v>-140435</v>
      </c>
      <c r="CS70" s="350"/>
      <c r="CT70" s="63">
        <f>IF(ISERROR(GETPIVOTDATA("VALUE",'CRS WK pvt'!$I$2,"DT_FILE",CT$8,"CD_CO",CT$6,"TRIM_CAT",TRIM(B70),"TRIM_LINE",A65))=TRUE,0,GETPIVOTDATA("VALUE",'CRS WK pvt'!$I$2,"DT_FILE",CT$8,"CD_CO",CT$6,"TRIM_CAT",TRIM(B70),"TRIM_LINE",A65))</f>
        <v>550641</v>
      </c>
    </row>
    <row r="71" spans="1:98" s="130" customFormat="1" ht="15" thickBot="1" x14ac:dyDescent="0.35">
      <c r="A71" s="147"/>
      <c r="B71" s="51" t="s">
        <v>42</v>
      </c>
      <c r="C71" s="126">
        <f t="shared" ref="C71:V71" si="196">SUM(C66:C70)</f>
        <v>22220987.860000003</v>
      </c>
      <c r="D71" s="127">
        <f t="shared" si="196"/>
        <v>23563082.990000002</v>
      </c>
      <c r="E71" s="127">
        <f t="shared" si="196"/>
        <v>22098808.140000004</v>
      </c>
      <c r="F71" s="127">
        <f t="shared" si="196"/>
        <v>19948299.949999996</v>
      </c>
      <c r="G71" s="127">
        <f t="shared" si="196"/>
        <v>18485887.640000001</v>
      </c>
      <c r="H71" s="127">
        <f t="shared" si="196"/>
        <v>16413527.439999999</v>
      </c>
      <c r="I71" s="127">
        <f t="shared" si="196"/>
        <v>15226192.619999999</v>
      </c>
      <c r="J71" s="127">
        <f t="shared" si="196"/>
        <v>14141074.6</v>
      </c>
      <c r="K71" s="127">
        <f t="shared" si="196"/>
        <v>13940946.539999999</v>
      </c>
      <c r="L71" s="128">
        <f t="shared" si="196"/>
        <v>15149572.299999999</v>
      </c>
      <c r="M71" s="127">
        <f t="shared" si="196"/>
        <v>16612573.029999999</v>
      </c>
      <c r="N71" s="127">
        <f t="shared" si="196"/>
        <v>19349662.349999998</v>
      </c>
      <c r="O71" s="127">
        <f t="shared" si="196"/>
        <v>21630257.960000005</v>
      </c>
      <c r="P71" s="127">
        <f t="shared" si="196"/>
        <v>23853057</v>
      </c>
      <c r="Q71" s="127">
        <f t="shared" si="196"/>
        <v>23878404</v>
      </c>
      <c r="R71" s="127">
        <f t="shared" si="196"/>
        <v>23516787</v>
      </c>
      <c r="S71" s="127">
        <f t="shared" si="196"/>
        <v>21938867</v>
      </c>
      <c r="T71" s="127">
        <f t="shared" si="196"/>
        <v>21196227</v>
      </c>
      <c r="U71" s="127">
        <f t="shared" si="196"/>
        <v>20568927</v>
      </c>
      <c r="V71" s="127">
        <f t="shared" si="196"/>
        <v>19979743</v>
      </c>
      <c r="W71" s="127">
        <f>SUM(W66+W67+W68+W69+W70)</f>
        <v>19841294</v>
      </c>
      <c r="X71" s="128">
        <f>SUM(X66+X67+X68+X69+X70)</f>
        <v>20593279</v>
      </c>
      <c r="Y71" s="207">
        <v>22418398</v>
      </c>
      <c r="Z71" s="207">
        <v>25227950</v>
      </c>
      <c r="AA71" s="207">
        <v>27093455</v>
      </c>
      <c r="AB71" s="207">
        <v>28040185</v>
      </c>
      <c r="AC71" s="207">
        <v>27953088</v>
      </c>
      <c r="AD71" s="207">
        <v>27188070</v>
      </c>
      <c r="AE71" s="207">
        <v>23895263</v>
      </c>
      <c r="AF71" s="207">
        <v>22019765</v>
      </c>
      <c r="AG71" s="207">
        <v>20751508</v>
      </c>
      <c r="AH71" s="207">
        <v>19485725</v>
      </c>
      <c r="AI71" s="207">
        <v>18763576</v>
      </c>
      <c r="AJ71" s="128">
        <v>19539953</v>
      </c>
      <c r="AK71" s="218">
        <v>23744535</v>
      </c>
      <c r="AL71" s="218">
        <v>26547707</v>
      </c>
      <c r="AM71" s="218">
        <v>29765915</v>
      </c>
      <c r="AN71" s="218">
        <v>29843357</v>
      </c>
      <c r="AO71" s="218">
        <v>29334216</v>
      </c>
      <c r="AP71" s="218">
        <v>27942329</v>
      </c>
      <c r="AQ71" s="35">
        <v>24965734</v>
      </c>
      <c r="AR71" s="218">
        <v>23524570</v>
      </c>
      <c r="AS71" s="218">
        <v>22852597</v>
      </c>
      <c r="AT71" s="218">
        <v>20720837</v>
      </c>
      <c r="AU71" s="218">
        <v>20892619</v>
      </c>
      <c r="AV71" s="317">
        <v>23750269</v>
      </c>
      <c r="AW71" s="218">
        <v>26021049</v>
      </c>
      <c r="AX71" s="218">
        <v>28572038</v>
      </c>
      <c r="AY71" s="218"/>
      <c r="AZ71" s="218"/>
      <c r="BA71" s="218"/>
      <c r="BB71" s="218"/>
      <c r="BC71" s="35"/>
      <c r="BD71" s="218"/>
      <c r="BE71" s="218"/>
      <c r="BF71" s="218"/>
      <c r="BG71" s="218"/>
      <c r="BH71" s="317"/>
      <c r="BI71" s="35">
        <f t="shared" ref="BI71:BM71" si="197">SUM(BI66:BI70)</f>
        <v>-590729.90000000026</v>
      </c>
      <c r="BJ71" s="129">
        <f t="shared" si="197"/>
        <v>289974.01000000042</v>
      </c>
      <c r="BK71" s="129">
        <f t="shared" si="197"/>
        <v>1779595.8600000003</v>
      </c>
      <c r="BL71" s="129">
        <f t="shared" si="197"/>
        <v>3568487.0499999993</v>
      </c>
      <c r="BM71" s="129">
        <f t="shared" si="197"/>
        <v>3452979.3599999989</v>
      </c>
      <c r="BN71" s="129">
        <f t="shared" ref="BN71:BV71" si="198">SUM(BN66:BN70)</f>
        <v>4782699.5600000015</v>
      </c>
      <c r="BO71" s="129">
        <f t="shared" si="198"/>
        <v>5342734.38</v>
      </c>
      <c r="BP71" s="129">
        <f t="shared" si="198"/>
        <v>5838668.4000000004</v>
      </c>
      <c r="BQ71" s="129">
        <f t="shared" si="198"/>
        <v>5900347.459999999</v>
      </c>
      <c r="BR71" s="413">
        <f t="shared" si="198"/>
        <v>5443706.7000000011</v>
      </c>
      <c r="BS71" s="436">
        <f t="shared" si="198"/>
        <v>5805824.9699999988</v>
      </c>
      <c r="BT71" s="129">
        <f t="shared" si="198"/>
        <v>5878287.6499999994</v>
      </c>
      <c r="BU71" s="129">
        <f t="shared" si="198"/>
        <v>5463197.04</v>
      </c>
      <c r="BV71" s="129">
        <f t="shared" si="198"/>
        <v>4187128</v>
      </c>
      <c r="BW71" s="129">
        <f t="shared" ref="BW71:BX71" si="199">SUM(BW66:BW70)</f>
        <v>4074684</v>
      </c>
      <c r="BX71" s="250">
        <f t="shared" si="199"/>
        <v>3671283</v>
      </c>
      <c r="BY71" s="250">
        <f t="shared" ref="BY71:BZ71" si="200">SUM(BY66:BY70)</f>
        <v>1956396</v>
      </c>
      <c r="BZ71" s="250">
        <f t="shared" si="200"/>
        <v>823538</v>
      </c>
      <c r="CA71" s="250">
        <f t="shared" ref="CA71" si="201">SUM(CA66:CA70)</f>
        <v>182581</v>
      </c>
      <c r="CB71" s="250">
        <f t="shared" ref="CB71:CC71" si="202">SUM(CB66:CB70)</f>
        <v>-494018</v>
      </c>
      <c r="CC71" s="250">
        <f t="shared" si="202"/>
        <v>-1077718</v>
      </c>
      <c r="CD71" s="413">
        <f t="shared" ref="CD71:CE71" si="203">SUM(CD66:CD70)</f>
        <v>-1053326</v>
      </c>
      <c r="CE71" s="375">
        <f t="shared" si="203"/>
        <v>1326137</v>
      </c>
      <c r="CF71" s="250">
        <f t="shared" ref="CF71" si="204">SUM(CF66:CF70)</f>
        <v>1319757</v>
      </c>
      <c r="CG71" s="250">
        <f t="shared" ref="CG71" si="205">SUM(CG66:CG70)</f>
        <v>2672460</v>
      </c>
      <c r="CH71" s="250">
        <f t="shared" ref="CH71" si="206">SUM(CH66:CH70)</f>
        <v>1803172</v>
      </c>
      <c r="CI71" s="250">
        <f t="shared" ref="CI71" si="207">SUM(CI66:CI70)</f>
        <v>1381128</v>
      </c>
      <c r="CJ71" s="250">
        <f t="shared" ref="CJ71" si="208">SUM(CJ66:CJ70)</f>
        <v>754259</v>
      </c>
      <c r="CK71" s="250">
        <f t="shared" ref="CK71" si="209">SUM(CK66:CK70)</f>
        <v>1070471</v>
      </c>
      <c r="CL71" s="250">
        <f t="shared" ref="CL71" si="210">SUM(CL66:CL70)</f>
        <v>1504805</v>
      </c>
      <c r="CM71" s="250">
        <f t="shared" ref="CM71" si="211">SUM(CM66:CM70)</f>
        <v>2101089</v>
      </c>
      <c r="CN71" s="250">
        <f t="shared" ref="CN71" si="212">SUM(CN66:CN70)</f>
        <v>1235112</v>
      </c>
      <c r="CO71" s="250">
        <f t="shared" ref="CO71" si="213">SUM(CO66:CO70)</f>
        <v>2129043</v>
      </c>
      <c r="CP71" s="413">
        <f t="shared" ref="CP71" si="214">SUM(CP66:CP70)</f>
        <v>4210316</v>
      </c>
      <c r="CQ71" s="413">
        <f t="shared" ref="CQ71:CR71" si="215">SUM(CQ66:CQ70)</f>
        <v>2276514</v>
      </c>
      <c r="CR71" s="413">
        <f t="shared" si="215"/>
        <v>2024331</v>
      </c>
      <c r="CS71" s="351"/>
      <c r="CT71" s="35">
        <f>SUM(CT66:CT70)</f>
        <v>28572038</v>
      </c>
    </row>
    <row r="72" spans="1:98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9"/>
      <c r="V72" s="199"/>
      <c r="W72" s="199"/>
      <c r="X72" s="76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76"/>
      <c r="AK72" s="292"/>
      <c r="AL72" s="292"/>
      <c r="AM72" s="292"/>
      <c r="AN72" s="292"/>
      <c r="AO72" s="292"/>
      <c r="AP72" s="292"/>
      <c r="AQ72" s="77"/>
      <c r="AR72" s="292"/>
      <c r="AS72" s="292"/>
      <c r="AT72" s="292"/>
      <c r="AU72" s="292"/>
      <c r="AV72" s="309"/>
      <c r="AW72" s="292"/>
      <c r="AX72" s="292"/>
      <c r="AY72" s="292"/>
      <c r="AZ72" s="292"/>
      <c r="BA72" s="292"/>
      <c r="BB72" s="292"/>
      <c r="BC72" s="77"/>
      <c r="BD72" s="292"/>
      <c r="BE72" s="292"/>
      <c r="BF72" s="292"/>
      <c r="BG72" s="292"/>
      <c r="BH72" s="309"/>
      <c r="BI72" s="77"/>
      <c r="BJ72" s="78"/>
      <c r="BK72" s="78"/>
      <c r="BL72" s="78"/>
      <c r="BM72" s="78"/>
      <c r="BN72" s="78"/>
      <c r="BO72" s="78"/>
      <c r="BP72" s="78"/>
      <c r="BQ72" s="78"/>
      <c r="BR72" s="405"/>
      <c r="BS72" s="428"/>
      <c r="BT72" s="78"/>
      <c r="BU72" s="78"/>
      <c r="BV72" s="78"/>
      <c r="BW72" s="78"/>
      <c r="BX72" s="242"/>
      <c r="BY72" s="242"/>
      <c r="BZ72" s="242"/>
      <c r="CA72" s="242"/>
      <c r="CB72" s="242"/>
      <c r="CC72" s="242"/>
      <c r="CD72" s="405"/>
      <c r="CE72" s="367"/>
      <c r="CF72" s="242"/>
      <c r="CG72" s="242"/>
      <c r="CH72" s="242"/>
      <c r="CI72" s="242"/>
      <c r="CJ72" s="242"/>
      <c r="CK72" s="242"/>
      <c r="CL72" s="242"/>
      <c r="CM72" s="242"/>
      <c r="CN72" s="242"/>
      <c r="CO72" s="242"/>
      <c r="CP72" s="405"/>
      <c r="CQ72" s="405"/>
      <c r="CR72" s="405"/>
      <c r="CS72" s="348"/>
      <c r="CT72" s="77"/>
    </row>
    <row r="73" spans="1:98" s="58" customFormat="1" x14ac:dyDescent="0.3">
      <c r="A73" s="146"/>
      <c r="B73" s="59" t="s">
        <v>37</v>
      </c>
      <c r="C73" s="79">
        <v>22112155</v>
      </c>
      <c r="D73" s="80">
        <v>14657923</v>
      </c>
      <c r="E73" s="80">
        <v>9052086</v>
      </c>
      <c r="F73" s="80">
        <v>5063435</v>
      </c>
      <c r="G73" s="80">
        <v>3525288</v>
      </c>
      <c r="H73" s="80">
        <v>3046548</v>
      </c>
      <c r="I73" s="80">
        <v>3223241</v>
      </c>
      <c r="J73" s="80">
        <v>4922550</v>
      </c>
      <c r="K73" s="80">
        <v>8910355</v>
      </c>
      <c r="L73" s="81">
        <v>20409593</v>
      </c>
      <c r="M73" s="80">
        <v>24414341</v>
      </c>
      <c r="N73" s="80">
        <v>21667070</v>
      </c>
      <c r="O73" s="80">
        <v>19287257</v>
      </c>
      <c r="P73" s="80">
        <v>16696011</v>
      </c>
      <c r="Q73" s="80">
        <v>12025517</v>
      </c>
      <c r="R73" s="80">
        <v>5754386</v>
      </c>
      <c r="S73" s="80">
        <v>3956706</v>
      </c>
      <c r="T73" s="80">
        <v>3093160</v>
      </c>
      <c r="U73" s="200">
        <v>3708871</v>
      </c>
      <c r="V73" s="200">
        <v>4772063</v>
      </c>
      <c r="W73" s="200">
        <v>8580190</v>
      </c>
      <c r="X73" s="81">
        <v>16660754</v>
      </c>
      <c r="Y73" s="200">
        <v>24303938</v>
      </c>
      <c r="Z73" s="200">
        <v>25888443</v>
      </c>
      <c r="AA73" s="200">
        <v>23581709</v>
      </c>
      <c r="AB73" s="200">
        <v>14822187</v>
      </c>
      <c r="AC73" s="200">
        <v>8463156</v>
      </c>
      <c r="AD73" s="200">
        <v>5126105</v>
      </c>
      <c r="AE73" s="200">
        <v>3676091</v>
      </c>
      <c r="AF73" s="200">
        <v>3339539</v>
      </c>
      <c r="AG73" s="200">
        <v>3363571</v>
      </c>
      <c r="AH73" s="200">
        <v>3598605</v>
      </c>
      <c r="AI73" s="200">
        <v>8210867</v>
      </c>
      <c r="AJ73" s="81">
        <v>17945878</v>
      </c>
      <c r="AK73" s="293">
        <v>22697935</v>
      </c>
      <c r="AL73" s="293">
        <v>26257839</v>
      </c>
      <c r="AM73" s="293">
        <v>22358967</v>
      </c>
      <c r="AN73" s="293">
        <v>14466906</v>
      </c>
      <c r="AO73" s="293">
        <v>8975425</v>
      </c>
      <c r="AP73" s="293">
        <v>4728961</v>
      </c>
      <c r="AQ73" s="82">
        <v>3502494</v>
      </c>
      <c r="AR73" s="293">
        <v>3056170</v>
      </c>
      <c r="AS73" s="293">
        <v>3464865</v>
      </c>
      <c r="AT73" s="293">
        <v>4133994</v>
      </c>
      <c r="AU73" s="293">
        <v>1303885</v>
      </c>
      <c r="AV73" s="310">
        <v>6406601</v>
      </c>
      <c r="AW73" s="293">
        <v>4348997</v>
      </c>
      <c r="AX73" s="293">
        <v>3424921</v>
      </c>
      <c r="AY73" s="293"/>
      <c r="AZ73" s="293"/>
      <c r="BA73" s="293"/>
      <c r="BB73" s="293"/>
      <c r="BC73" s="82"/>
      <c r="BD73" s="293"/>
      <c r="BE73" s="293"/>
      <c r="BF73" s="293"/>
      <c r="BG73" s="293"/>
      <c r="BH73" s="310"/>
      <c r="BI73" s="82">
        <f t="shared" ref="BI73:BR77" si="216">O73-C73</f>
        <v>-2824898</v>
      </c>
      <c r="BJ73" s="83">
        <f t="shared" si="216"/>
        <v>2038088</v>
      </c>
      <c r="BK73" s="83">
        <f t="shared" si="216"/>
        <v>2973431</v>
      </c>
      <c r="BL73" s="83">
        <f t="shared" si="216"/>
        <v>690951</v>
      </c>
      <c r="BM73" s="83">
        <f t="shared" si="216"/>
        <v>431418</v>
      </c>
      <c r="BN73" s="83">
        <f t="shared" si="216"/>
        <v>46612</v>
      </c>
      <c r="BO73" s="83">
        <f t="shared" si="216"/>
        <v>485630</v>
      </c>
      <c r="BP73" s="83">
        <f t="shared" si="216"/>
        <v>-150487</v>
      </c>
      <c r="BQ73" s="83">
        <f t="shared" si="216"/>
        <v>-330165</v>
      </c>
      <c r="BR73" s="406">
        <f t="shared" si="216"/>
        <v>-3748839</v>
      </c>
      <c r="BS73" s="429">
        <f t="shared" ref="BS73:CB77" si="217">Y73-M73</f>
        <v>-110403</v>
      </c>
      <c r="BT73" s="83">
        <f t="shared" si="217"/>
        <v>4221373</v>
      </c>
      <c r="BU73" s="83">
        <f t="shared" si="217"/>
        <v>4294452</v>
      </c>
      <c r="BV73" s="83">
        <f t="shared" si="217"/>
        <v>-1873824</v>
      </c>
      <c r="BW73" s="83">
        <f t="shared" si="217"/>
        <v>-3562361</v>
      </c>
      <c r="BX73" s="243">
        <f t="shared" si="217"/>
        <v>-628281</v>
      </c>
      <c r="BY73" s="243">
        <f t="shared" si="217"/>
        <v>-280615</v>
      </c>
      <c r="BZ73" s="243">
        <f t="shared" si="217"/>
        <v>246379</v>
      </c>
      <c r="CA73" s="243">
        <f t="shared" si="217"/>
        <v>-345300</v>
      </c>
      <c r="CB73" s="243">
        <f t="shared" si="217"/>
        <v>-1173458</v>
      </c>
      <c r="CC73" s="243">
        <f t="shared" ref="CC73:CL77" si="218">AI73-W73</f>
        <v>-369323</v>
      </c>
      <c r="CD73" s="406">
        <f t="shared" si="218"/>
        <v>1285124</v>
      </c>
      <c r="CE73" s="368">
        <f t="shared" si="218"/>
        <v>-1606003</v>
      </c>
      <c r="CF73" s="243">
        <f t="shared" si="218"/>
        <v>369396</v>
      </c>
      <c r="CG73" s="243">
        <f t="shared" si="218"/>
        <v>-1222742</v>
      </c>
      <c r="CH73" s="243">
        <f t="shared" si="218"/>
        <v>-355281</v>
      </c>
      <c r="CI73" s="243">
        <f t="shared" si="218"/>
        <v>512269</v>
      </c>
      <c r="CJ73" s="243">
        <f t="shared" si="218"/>
        <v>-397144</v>
      </c>
      <c r="CK73" s="243">
        <f t="shared" si="218"/>
        <v>-173597</v>
      </c>
      <c r="CL73" s="243">
        <f t="shared" si="218"/>
        <v>-283369</v>
      </c>
      <c r="CM73" s="243">
        <f t="shared" ref="CM73:CR77" si="219">AS73-AG73</f>
        <v>101294</v>
      </c>
      <c r="CN73" s="243">
        <f t="shared" si="219"/>
        <v>535389</v>
      </c>
      <c r="CO73" s="243">
        <f t="shared" si="219"/>
        <v>-6906982</v>
      </c>
      <c r="CP73" s="406">
        <f t="shared" si="219"/>
        <v>-11539277</v>
      </c>
      <c r="CQ73" s="406">
        <f t="shared" si="219"/>
        <v>-18348938</v>
      </c>
      <c r="CR73" s="406">
        <f t="shared" si="219"/>
        <v>-22832918</v>
      </c>
      <c r="CS73" s="348"/>
      <c r="CT73" s="82">
        <f>IF(ISERROR(GETPIVOTDATA("VALUE",'CRS WK pvt'!$I$2,"DT_FILE",CT$8,"CD_CO",CT$6,"TRIM_CAT",TRIM(B73),"TRIM_LINE",A72))=TRUE,0,GETPIVOTDATA("VALUE",'CRS WK pvt'!$I$2,"DT_FILE",CT$8,"CD_CO",CT$6,"TRIM_CAT",TRIM(B73),"TRIM_LINE",A72))</f>
        <v>3424921</v>
      </c>
    </row>
    <row r="74" spans="1:98" s="58" customFormat="1" x14ac:dyDescent="0.3">
      <c r="A74" s="146"/>
      <c r="B74" s="59" t="s">
        <v>38</v>
      </c>
      <c r="C74" s="79">
        <v>1506282</v>
      </c>
      <c r="D74" s="80">
        <v>1196996</v>
      </c>
      <c r="E74" s="80">
        <v>603602</v>
      </c>
      <c r="F74" s="80">
        <v>373151</v>
      </c>
      <c r="G74" s="80">
        <v>219842</v>
      </c>
      <c r="H74" s="80">
        <v>176776</v>
      </c>
      <c r="I74" s="80">
        <v>189984</v>
      </c>
      <c r="J74" s="80">
        <v>296935</v>
      </c>
      <c r="K74" s="80">
        <v>565396</v>
      </c>
      <c r="L74" s="81">
        <v>1501179</v>
      </c>
      <c r="M74" s="80">
        <v>1593477</v>
      </c>
      <c r="N74" s="80">
        <v>1457461</v>
      </c>
      <c r="O74" s="80">
        <v>1259335</v>
      </c>
      <c r="P74" s="80">
        <v>1214922</v>
      </c>
      <c r="Q74" s="80">
        <v>723771</v>
      </c>
      <c r="R74" s="80">
        <v>386870</v>
      </c>
      <c r="S74" s="80">
        <v>265206</v>
      </c>
      <c r="T74" s="80">
        <v>185111</v>
      </c>
      <c r="U74" s="200">
        <v>214146</v>
      </c>
      <c r="V74" s="200">
        <v>296295</v>
      </c>
      <c r="W74" s="200">
        <v>628827</v>
      </c>
      <c r="X74" s="81">
        <v>1336530</v>
      </c>
      <c r="Y74" s="200">
        <v>1819916</v>
      </c>
      <c r="Z74" s="200">
        <v>1931879</v>
      </c>
      <c r="AA74" s="200">
        <v>1800497</v>
      </c>
      <c r="AB74" s="200">
        <v>1324628</v>
      </c>
      <c r="AC74" s="200">
        <v>651980</v>
      </c>
      <c r="AD74" s="200">
        <v>489627</v>
      </c>
      <c r="AE74" s="200">
        <v>313118</v>
      </c>
      <c r="AF74" s="200">
        <v>229582</v>
      </c>
      <c r="AG74" s="200">
        <v>238684</v>
      </c>
      <c r="AH74" s="200">
        <v>267577</v>
      </c>
      <c r="AI74" s="200">
        <v>716482</v>
      </c>
      <c r="AJ74" s="81">
        <v>1402667</v>
      </c>
      <c r="AK74" s="293">
        <v>1807381</v>
      </c>
      <c r="AL74" s="293">
        <v>2104496</v>
      </c>
      <c r="AM74" s="293">
        <v>1865010</v>
      </c>
      <c r="AN74" s="293">
        <v>1359660</v>
      </c>
      <c r="AO74" s="293">
        <v>860941</v>
      </c>
      <c r="AP74" s="293">
        <v>467755</v>
      </c>
      <c r="AQ74" s="82">
        <v>284977</v>
      </c>
      <c r="AR74" s="293">
        <v>223380</v>
      </c>
      <c r="AS74" s="293">
        <v>260584</v>
      </c>
      <c r="AT74" s="293">
        <v>345312</v>
      </c>
      <c r="AU74" s="293">
        <v>77750</v>
      </c>
      <c r="AV74" s="310">
        <v>617329</v>
      </c>
      <c r="AW74" s="293">
        <v>553392</v>
      </c>
      <c r="AX74" s="293">
        <v>226186</v>
      </c>
      <c r="AY74" s="293"/>
      <c r="AZ74" s="293"/>
      <c r="BA74" s="293"/>
      <c r="BB74" s="293"/>
      <c r="BC74" s="82"/>
      <c r="BD74" s="293"/>
      <c r="BE74" s="293"/>
      <c r="BF74" s="293"/>
      <c r="BG74" s="293"/>
      <c r="BH74" s="310"/>
      <c r="BI74" s="82">
        <f t="shared" si="216"/>
        <v>-246947</v>
      </c>
      <c r="BJ74" s="83">
        <f t="shared" si="216"/>
        <v>17926</v>
      </c>
      <c r="BK74" s="83">
        <f t="shared" si="216"/>
        <v>120169</v>
      </c>
      <c r="BL74" s="83">
        <f t="shared" si="216"/>
        <v>13719</v>
      </c>
      <c r="BM74" s="83">
        <f t="shared" si="216"/>
        <v>45364</v>
      </c>
      <c r="BN74" s="83">
        <f t="shared" si="216"/>
        <v>8335</v>
      </c>
      <c r="BO74" s="83">
        <f t="shared" si="216"/>
        <v>24162</v>
      </c>
      <c r="BP74" s="83">
        <f t="shared" si="216"/>
        <v>-640</v>
      </c>
      <c r="BQ74" s="83">
        <f t="shared" si="216"/>
        <v>63431</v>
      </c>
      <c r="BR74" s="406">
        <f t="shared" si="216"/>
        <v>-164649</v>
      </c>
      <c r="BS74" s="429">
        <f t="shared" si="217"/>
        <v>226439</v>
      </c>
      <c r="BT74" s="83">
        <f t="shared" si="217"/>
        <v>474418</v>
      </c>
      <c r="BU74" s="83">
        <f t="shared" si="217"/>
        <v>541162</v>
      </c>
      <c r="BV74" s="83">
        <f t="shared" si="217"/>
        <v>109706</v>
      </c>
      <c r="BW74" s="83">
        <f t="shared" si="217"/>
        <v>-71791</v>
      </c>
      <c r="BX74" s="243">
        <f t="shared" si="217"/>
        <v>102757</v>
      </c>
      <c r="BY74" s="243">
        <f t="shared" si="217"/>
        <v>47912</v>
      </c>
      <c r="BZ74" s="243">
        <f t="shared" si="217"/>
        <v>44471</v>
      </c>
      <c r="CA74" s="243">
        <f t="shared" si="217"/>
        <v>24538</v>
      </c>
      <c r="CB74" s="243">
        <f t="shared" si="217"/>
        <v>-28718</v>
      </c>
      <c r="CC74" s="243">
        <f t="shared" si="218"/>
        <v>87655</v>
      </c>
      <c r="CD74" s="406">
        <f t="shared" si="218"/>
        <v>66137</v>
      </c>
      <c r="CE74" s="368">
        <f t="shared" si="218"/>
        <v>-12535</v>
      </c>
      <c r="CF74" s="243">
        <f t="shared" si="218"/>
        <v>172617</v>
      </c>
      <c r="CG74" s="243">
        <f t="shared" si="218"/>
        <v>64513</v>
      </c>
      <c r="CH74" s="243">
        <f t="shared" si="218"/>
        <v>35032</v>
      </c>
      <c r="CI74" s="243">
        <f t="shared" si="218"/>
        <v>208961</v>
      </c>
      <c r="CJ74" s="243">
        <f t="shared" si="218"/>
        <v>-21872</v>
      </c>
      <c r="CK74" s="243">
        <f t="shared" si="218"/>
        <v>-28141</v>
      </c>
      <c r="CL74" s="243">
        <f t="shared" si="218"/>
        <v>-6202</v>
      </c>
      <c r="CM74" s="243">
        <f t="shared" si="219"/>
        <v>21900</v>
      </c>
      <c r="CN74" s="243">
        <f t="shared" si="219"/>
        <v>77735</v>
      </c>
      <c r="CO74" s="243">
        <f t="shared" si="219"/>
        <v>-638732</v>
      </c>
      <c r="CP74" s="406">
        <f t="shared" si="219"/>
        <v>-785338</v>
      </c>
      <c r="CQ74" s="406">
        <f t="shared" si="219"/>
        <v>-1253989</v>
      </c>
      <c r="CR74" s="406">
        <f t="shared" si="219"/>
        <v>-1878310</v>
      </c>
      <c r="CS74" s="348"/>
      <c r="CT74" s="82">
        <f>IF(ISERROR(GETPIVOTDATA("VALUE",'CRS WK pvt'!$I$2,"DT_FILE",CT$8,"CD_CO",CT$6,"TRIM_CAT",TRIM(B74),"TRIM_LINE",A72))=TRUE,0,GETPIVOTDATA("VALUE",'CRS WK pvt'!$I$2,"DT_FILE",CT$8,"CD_CO",CT$6,"TRIM_CAT",TRIM(B74),"TRIM_LINE",A72))</f>
        <v>226186</v>
      </c>
    </row>
    <row r="75" spans="1:98" s="58" customFormat="1" x14ac:dyDescent="0.3">
      <c r="A75" s="146"/>
      <c r="B75" s="59" t="s">
        <v>39</v>
      </c>
      <c r="C75" s="79">
        <v>6757319</v>
      </c>
      <c r="D75" s="80">
        <v>4219968</v>
      </c>
      <c r="E75" s="80">
        <v>2822502</v>
      </c>
      <c r="F75" s="80">
        <v>1657327</v>
      </c>
      <c r="G75" s="80">
        <v>1316723</v>
      </c>
      <c r="H75" s="80">
        <v>1277065</v>
      </c>
      <c r="I75" s="80">
        <v>1181558</v>
      </c>
      <c r="J75" s="80">
        <v>1870709</v>
      </c>
      <c r="K75" s="80">
        <v>2585365</v>
      </c>
      <c r="L75" s="81">
        <v>9405758</v>
      </c>
      <c r="M75" s="80">
        <v>7011240</v>
      </c>
      <c r="N75" s="80">
        <v>6347688</v>
      </c>
      <c r="O75" s="80">
        <v>5252285</v>
      </c>
      <c r="P75" s="80">
        <v>4342733</v>
      </c>
      <c r="Q75" s="80">
        <v>3121649</v>
      </c>
      <c r="R75" s="80">
        <v>1403670</v>
      </c>
      <c r="S75" s="80">
        <v>1159580</v>
      </c>
      <c r="T75" s="80">
        <v>1016270</v>
      </c>
      <c r="U75" s="200">
        <v>1211909</v>
      </c>
      <c r="V75" s="200">
        <v>1499688</v>
      </c>
      <c r="W75" s="200">
        <v>2509867</v>
      </c>
      <c r="X75" s="81">
        <v>4821212</v>
      </c>
      <c r="Y75" s="200">
        <v>7282842</v>
      </c>
      <c r="Z75" s="200">
        <v>7433936</v>
      </c>
      <c r="AA75" s="200">
        <v>7743404</v>
      </c>
      <c r="AB75" s="200">
        <v>4245689</v>
      </c>
      <c r="AC75" s="200">
        <v>2670084</v>
      </c>
      <c r="AD75" s="200">
        <v>1568256</v>
      </c>
      <c r="AE75" s="200">
        <v>1273733</v>
      </c>
      <c r="AF75" s="200">
        <v>1296729</v>
      </c>
      <c r="AG75" s="200">
        <v>1221142</v>
      </c>
      <c r="AH75" s="200">
        <v>1263760</v>
      </c>
      <c r="AI75" s="200">
        <v>2450189</v>
      </c>
      <c r="AJ75" s="81">
        <v>5080117</v>
      </c>
      <c r="AK75" s="293">
        <v>6752531</v>
      </c>
      <c r="AL75" s="293">
        <v>8110601</v>
      </c>
      <c r="AM75" s="293">
        <v>6824290</v>
      </c>
      <c r="AN75" s="293">
        <v>4523275</v>
      </c>
      <c r="AO75" s="293">
        <v>2546202</v>
      </c>
      <c r="AP75" s="293">
        <v>1578989</v>
      </c>
      <c r="AQ75" s="82">
        <v>1318725</v>
      </c>
      <c r="AR75" s="293">
        <v>1224322</v>
      </c>
      <c r="AS75" s="293">
        <v>1255252</v>
      </c>
      <c r="AT75" s="293">
        <v>1439031</v>
      </c>
      <c r="AU75" s="293">
        <v>236196</v>
      </c>
      <c r="AV75" s="310">
        <v>1793919</v>
      </c>
      <c r="AW75" s="293">
        <v>1046946</v>
      </c>
      <c r="AX75" s="293">
        <v>582682</v>
      </c>
      <c r="AY75" s="293"/>
      <c r="AZ75" s="293"/>
      <c r="BA75" s="293"/>
      <c r="BB75" s="293"/>
      <c r="BC75" s="82"/>
      <c r="BD75" s="293"/>
      <c r="BE75" s="293"/>
      <c r="BF75" s="293"/>
      <c r="BG75" s="293"/>
      <c r="BH75" s="310"/>
      <c r="BI75" s="82">
        <f t="shared" si="216"/>
        <v>-1505034</v>
      </c>
      <c r="BJ75" s="83">
        <f t="shared" si="216"/>
        <v>122765</v>
      </c>
      <c r="BK75" s="83">
        <f t="shared" si="216"/>
        <v>299147</v>
      </c>
      <c r="BL75" s="83">
        <f t="shared" si="216"/>
        <v>-253657</v>
      </c>
      <c r="BM75" s="83">
        <f t="shared" si="216"/>
        <v>-157143</v>
      </c>
      <c r="BN75" s="83">
        <f t="shared" si="216"/>
        <v>-260795</v>
      </c>
      <c r="BO75" s="83">
        <f t="shared" si="216"/>
        <v>30351</v>
      </c>
      <c r="BP75" s="83">
        <f t="shared" si="216"/>
        <v>-371021</v>
      </c>
      <c r="BQ75" s="83">
        <f t="shared" si="216"/>
        <v>-75498</v>
      </c>
      <c r="BR75" s="406">
        <f t="shared" si="216"/>
        <v>-4584546</v>
      </c>
      <c r="BS75" s="429">
        <f t="shared" si="217"/>
        <v>271602</v>
      </c>
      <c r="BT75" s="83">
        <f t="shared" si="217"/>
        <v>1086248</v>
      </c>
      <c r="BU75" s="83">
        <f t="shared" si="217"/>
        <v>2491119</v>
      </c>
      <c r="BV75" s="83">
        <f t="shared" si="217"/>
        <v>-97044</v>
      </c>
      <c r="BW75" s="83">
        <f t="shared" si="217"/>
        <v>-451565</v>
      </c>
      <c r="BX75" s="243">
        <f t="shared" si="217"/>
        <v>164586</v>
      </c>
      <c r="BY75" s="243">
        <f t="shared" si="217"/>
        <v>114153</v>
      </c>
      <c r="BZ75" s="243">
        <f t="shared" si="217"/>
        <v>280459</v>
      </c>
      <c r="CA75" s="243">
        <f t="shared" si="217"/>
        <v>9233</v>
      </c>
      <c r="CB75" s="243">
        <f t="shared" si="217"/>
        <v>-235928</v>
      </c>
      <c r="CC75" s="243">
        <f t="shared" si="218"/>
        <v>-59678</v>
      </c>
      <c r="CD75" s="406">
        <f t="shared" si="218"/>
        <v>258905</v>
      </c>
      <c r="CE75" s="368">
        <f t="shared" si="218"/>
        <v>-530311</v>
      </c>
      <c r="CF75" s="243">
        <f t="shared" si="218"/>
        <v>676665</v>
      </c>
      <c r="CG75" s="243">
        <f t="shared" si="218"/>
        <v>-919114</v>
      </c>
      <c r="CH75" s="243">
        <f t="shared" si="218"/>
        <v>277586</v>
      </c>
      <c r="CI75" s="243">
        <f t="shared" si="218"/>
        <v>-123882</v>
      </c>
      <c r="CJ75" s="243">
        <f t="shared" si="218"/>
        <v>10733</v>
      </c>
      <c r="CK75" s="243">
        <f t="shared" si="218"/>
        <v>44992</v>
      </c>
      <c r="CL75" s="243">
        <f t="shared" si="218"/>
        <v>-72407</v>
      </c>
      <c r="CM75" s="243">
        <f t="shared" si="219"/>
        <v>34110</v>
      </c>
      <c r="CN75" s="243">
        <f t="shared" si="219"/>
        <v>175271</v>
      </c>
      <c r="CO75" s="243">
        <f t="shared" si="219"/>
        <v>-2213993</v>
      </c>
      <c r="CP75" s="406">
        <f t="shared" si="219"/>
        <v>-3286198</v>
      </c>
      <c r="CQ75" s="406">
        <f t="shared" si="219"/>
        <v>-5705585</v>
      </c>
      <c r="CR75" s="406">
        <f t="shared" si="219"/>
        <v>-7527919</v>
      </c>
      <c r="CS75" s="348"/>
      <c r="CT75" s="82">
        <f>IF(ISERROR(GETPIVOTDATA("VALUE",'CRS WK pvt'!$I$2,"DT_FILE",CT$8,"CD_CO",CT$6,"TRIM_CAT",TRIM(B75),"TRIM_LINE",A72))=TRUE,0,GETPIVOTDATA("VALUE",'CRS WK pvt'!$I$2,"DT_FILE",CT$8,"CD_CO",CT$6,"TRIM_CAT",TRIM(B75),"TRIM_LINE",A72))</f>
        <v>582682</v>
      </c>
    </row>
    <row r="76" spans="1:98" s="58" customFormat="1" x14ac:dyDescent="0.3">
      <c r="A76" s="146"/>
      <c r="B76" s="59" t="s">
        <v>40</v>
      </c>
      <c r="C76" s="79">
        <v>12394212</v>
      </c>
      <c r="D76" s="80">
        <v>2978694</v>
      </c>
      <c r="E76" s="80">
        <v>2016243</v>
      </c>
      <c r="F76" s="80">
        <v>2579717</v>
      </c>
      <c r="G76" s="80">
        <v>910956</v>
      </c>
      <c r="H76" s="80">
        <v>762246</v>
      </c>
      <c r="I76" s="80">
        <v>780546</v>
      </c>
      <c r="J76" s="80">
        <v>1188681</v>
      </c>
      <c r="K76" s="80">
        <v>1952898</v>
      </c>
      <c r="L76" s="81">
        <v>3742572</v>
      </c>
      <c r="M76" s="80">
        <v>4696866</v>
      </c>
      <c r="N76" s="80">
        <v>3914615</v>
      </c>
      <c r="O76" s="80">
        <v>3518703</v>
      </c>
      <c r="P76" s="80">
        <v>2868480</v>
      </c>
      <c r="Q76" s="80">
        <v>2186930</v>
      </c>
      <c r="R76" s="80">
        <v>1009392</v>
      </c>
      <c r="S76" s="80">
        <v>664786</v>
      </c>
      <c r="T76" s="80">
        <v>515601</v>
      </c>
      <c r="U76" s="200">
        <v>680201</v>
      </c>
      <c r="V76" s="200">
        <v>1358662</v>
      </c>
      <c r="W76" s="200">
        <v>1734667</v>
      </c>
      <c r="X76" s="81">
        <v>3008199</v>
      </c>
      <c r="Y76" s="200">
        <v>4053060</v>
      </c>
      <c r="Z76" s="200">
        <v>4163411</v>
      </c>
      <c r="AA76" s="200">
        <v>4244619</v>
      </c>
      <c r="AB76" s="200">
        <v>2704336</v>
      </c>
      <c r="AC76" s="200">
        <v>1786556</v>
      </c>
      <c r="AD76" s="200">
        <v>939555</v>
      </c>
      <c r="AE76" s="200">
        <v>732486</v>
      </c>
      <c r="AF76" s="200">
        <v>708307</v>
      </c>
      <c r="AG76" s="200">
        <v>730020</v>
      </c>
      <c r="AH76" s="200">
        <v>792758</v>
      </c>
      <c r="AI76" s="200">
        <v>1583986</v>
      </c>
      <c r="AJ76" s="81">
        <v>3050864</v>
      </c>
      <c r="AK76" s="293">
        <v>3900358</v>
      </c>
      <c r="AL76" s="293">
        <v>4269849</v>
      </c>
      <c r="AM76" s="293">
        <v>3793821</v>
      </c>
      <c r="AN76" s="293">
        <v>2780219</v>
      </c>
      <c r="AO76" s="293">
        <v>1702599</v>
      </c>
      <c r="AP76" s="293">
        <v>927737</v>
      </c>
      <c r="AQ76" s="82">
        <v>782562</v>
      </c>
      <c r="AR76" s="293">
        <v>661154</v>
      </c>
      <c r="AS76" s="293">
        <v>754723</v>
      </c>
      <c r="AT76" s="293">
        <v>1024700</v>
      </c>
      <c r="AU76" s="293">
        <v>227879</v>
      </c>
      <c r="AV76" s="310">
        <v>1061253</v>
      </c>
      <c r="AW76" s="293">
        <v>572603</v>
      </c>
      <c r="AX76" s="293">
        <v>419556</v>
      </c>
      <c r="AY76" s="293"/>
      <c r="AZ76" s="293"/>
      <c r="BA76" s="293"/>
      <c r="BB76" s="293"/>
      <c r="BC76" s="82"/>
      <c r="BD76" s="293"/>
      <c r="BE76" s="293"/>
      <c r="BF76" s="293"/>
      <c r="BG76" s="293"/>
      <c r="BH76" s="310"/>
      <c r="BI76" s="82">
        <f t="shared" si="216"/>
        <v>-8875509</v>
      </c>
      <c r="BJ76" s="83">
        <f t="shared" si="216"/>
        <v>-110214</v>
      </c>
      <c r="BK76" s="83">
        <f t="shared" si="216"/>
        <v>170687</v>
      </c>
      <c r="BL76" s="83">
        <f t="shared" si="216"/>
        <v>-1570325</v>
      </c>
      <c r="BM76" s="83">
        <f t="shared" si="216"/>
        <v>-246170</v>
      </c>
      <c r="BN76" s="83">
        <f t="shared" si="216"/>
        <v>-246645</v>
      </c>
      <c r="BO76" s="83">
        <f t="shared" si="216"/>
        <v>-100345</v>
      </c>
      <c r="BP76" s="83">
        <f t="shared" si="216"/>
        <v>169981</v>
      </c>
      <c r="BQ76" s="83">
        <f t="shared" si="216"/>
        <v>-218231</v>
      </c>
      <c r="BR76" s="406">
        <f t="shared" si="216"/>
        <v>-734373</v>
      </c>
      <c r="BS76" s="429">
        <f t="shared" si="217"/>
        <v>-643806</v>
      </c>
      <c r="BT76" s="83">
        <f t="shared" si="217"/>
        <v>248796</v>
      </c>
      <c r="BU76" s="83">
        <f t="shared" si="217"/>
        <v>725916</v>
      </c>
      <c r="BV76" s="83">
        <f t="shared" si="217"/>
        <v>-164144</v>
      </c>
      <c r="BW76" s="83">
        <f t="shared" si="217"/>
        <v>-400374</v>
      </c>
      <c r="BX76" s="243">
        <f t="shared" si="217"/>
        <v>-69837</v>
      </c>
      <c r="BY76" s="243">
        <f t="shared" si="217"/>
        <v>67700</v>
      </c>
      <c r="BZ76" s="243">
        <f t="shared" si="217"/>
        <v>192706</v>
      </c>
      <c r="CA76" s="243">
        <f t="shared" si="217"/>
        <v>49819</v>
      </c>
      <c r="CB76" s="243">
        <f t="shared" si="217"/>
        <v>-565904</v>
      </c>
      <c r="CC76" s="243">
        <f t="shared" si="218"/>
        <v>-150681</v>
      </c>
      <c r="CD76" s="406">
        <f t="shared" si="218"/>
        <v>42665</v>
      </c>
      <c r="CE76" s="368">
        <f t="shared" si="218"/>
        <v>-152702</v>
      </c>
      <c r="CF76" s="243">
        <f t="shared" si="218"/>
        <v>106438</v>
      </c>
      <c r="CG76" s="243">
        <f t="shared" si="218"/>
        <v>-450798</v>
      </c>
      <c r="CH76" s="243">
        <f t="shared" si="218"/>
        <v>75883</v>
      </c>
      <c r="CI76" s="243">
        <f t="shared" si="218"/>
        <v>-83957</v>
      </c>
      <c r="CJ76" s="243">
        <f t="shared" si="218"/>
        <v>-11818</v>
      </c>
      <c r="CK76" s="243">
        <f t="shared" si="218"/>
        <v>50076</v>
      </c>
      <c r="CL76" s="243">
        <f t="shared" si="218"/>
        <v>-47153</v>
      </c>
      <c r="CM76" s="243">
        <f t="shared" si="219"/>
        <v>24703</v>
      </c>
      <c r="CN76" s="243">
        <f t="shared" si="219"/>
        <v>231942</v>
      </c>
      <c r="CO76" s="243">
        <f t="shared" si="219"/>
        <v>-1356107</v>
      </c>
      <c r="CP76" s="406">
        <f t="shared" si="219"/>
        <v>-1989611</v>
      </c>
      <c r="CQ76" s="406">
        <f t="shared" si="219"/>
        <v>-3327755</v>
      </c>
      <c r="CR76" s="406">
        <f t="shared" si="219"/>
        <v>-3850293</v>
      </c>
      <c r="CS76" s="348"/>
      <c r="CT76" s="82">
        <f>IF(ISERROR(GETPIVOTDATA("VALUE",'CRS WK pvt'!$I$2,"DT_FILE",CT$8,"CD_CO",CT$6,"TRIM_CAT",TRIM(B76),"TRIM_LINE",A72))=TRUE,0,GETPIVOTDATA("VALUE",'CRS WK pvt'!$I$2,"DT_FILE",CT$8,"CD_CO",CT$6,"TRIM_CAT",TRIM(B76),"TRIM_LINE",A72))</f>
        <v>419556</v>
      </c>
    </row>
    <row r="77" spans="1:98" s="58" customFormat="1" x14ac:dyDescent="0.3">
      <c r="A77" s="146"/>
      <c r="B77" s="59" t="s">
        <v>41</v>
      </c>
      <c r="C77" s="79">
        <v>5883306</v>
      </c>
      <c r="D77" s="80">
        <v>3490149</v>
      </c>
      <c r="E77" s="80">
        <v>2881384</v>
      </c>
      <c r="F77" s="80">
        <v>2848123</v>
      </c>
      <c r="G77" s="80">
        <v>2248611</v>
      </c>
      <c r="H77" s="80">
        <v>3243627</v>
      </c>
      <c r="I77" s="80">
        <v>2563234</v>
      </c>
      <c r="J77" s="80">
        <v>2851864</v>
      </c>
      <c r="K77" s="80">
        <v>2975602</v>
      </c>
      <c r="L77" s="81">
        <v>4496047</v>
      </c>
      <c r="M77" s="80">
        <v>4026959</v>
      </c>
      <c r="N77" s="80">
        <v>3842162</v>
      </c>
      <c r="O77" s="80">
        <v>3854248</v>
      </c>
      <c r="P77" s="80">
        <v>3082088</v>
      </c>
      <c r="Q77" s="80">
        <v>3046935</v>
      </c>
      <c r="R77" s="80">
        <v>2570561</v>
      </c>
      <c r="S77" s="80">
        <v>2329569</v>
      </c>
      <c r="T77" s="80">
        <v>2571052</v>
      </c>
      <c r="U77" s="200">
        <v>2904284</v>
      </c>
      <c r="V77" s="200">
        <v>2602248</v>
      </c>
      <c r="W77" s="200">
        <v>3131540</v>
      </c>
      <c r="X77" s="81">
        <v>3560082</v>
      </c>
      <c r="Y77" s="200">
        <v>4072030</v>
      </c>
      <c r="Z77" s="200">
        <v>4162947</v>
      </c>
      <c r="AA77" s="200">
        <v>4301511</v>
      </c>
      <c r="AB77" s="200">
        <v>3389723</v>
      </c>
      <c r="AC77" s="200">
        <v>3110569</v>
      </c>
      <c r="AD77" s="200">
        <v>2587633</v>
      </c>
      <c r="AE77" s="200">
        <v>2693526</v>
      </c>
      <c r="AF77" s="200">
        <v>2411742</v>
      </c>
      <c r="AG77" s="200">
        <v>3076240</v>
      </c>
      <c r="AH77" s="200">
        <v>2496687</v>
      </c>
      <c r="AI77" s="200">
        <v>3062717</v>
      </c>
      <c r="AJ77" s="81">
        <v>3707301</v>
      </c>
      <c r="AK77" s="293">
        <v>3979514</v>
      </c>
      <c r="AL77" s="293">
        <v>4177598</v>
      </c>
      <c r="AM77" s="293">
        <v>3619580</v>
      </c>
      <c r="AN77" s="293">
        <v>3666722</v>
      </c>
      <c r="AO77" s="293">
        <v>3101692</v>
      </c>
      <c r="AP77" s="293">
        <v>2866683</v>
      </c>
      <c r="AQ77" s="82">
        <v>2710297</v>
      </c>
      <c r="AR77" s="293">
        <v>3534815</v>
      </c>
      <c r="AS77" s="293">
        <v>3907419</v>
      </c>
      <c r="AT77" s="293">
        <v>2420330</v>
      </c>
      <c r="AU77" s="293">
        <v>2443294</v>
      </c>
      <c r="AV77" s="310">
        <v>2760008</v>
      </c>
      <c r="AW77" s="293">
        <v>2374134</v>
      </c>
      <c r="AX77" s="293">
        <v>2346927</v>
      </c>
      <c r="AY77" s="293"/>
      <c r="AZ77" s="293"/>
      <c r="BA77" s="293"/>
      <c r="BB77" s="293"/>
      <c r="BC77" s="82"/>
      <c r="BD77" s="293"/>
      <c r="BE77" s="293"/>
      <c r="BF77" s="293"/>
      <c r="BG77" s="293"/>
      <c r="BH77" s="310"/>
      <c r="BI77" s="82">
        <f t="shared" si="216"/>
        <v>-2029058</v>
      </c>
      <c r="BJ77" s="83">
        <f t="shared" si="216"/>
        <v>-408061</v>
      </c>
      <c r="BK77" s="83">
        <f t="shared" si="216"/>
        <v>165551</v>
      </c>
      <c r="BL77" s="83">
        <f t="shared" si="216"/>
        <v>-277562</v>
      </c>
      <c r="BM77" s="83">
        <f t="shared" si="216"/>
        <v>80958</v>
      </c>
      <c r="BN77" s="83">
        <f t="shared" si="216"/>
        <v>-672575</v>
      </c>
      <c r="BO77" s="83">
        <f t="shared" si="216"/>
        <v>341050</v>
      </c>
      <c r="BP77" s="83">
        <f t="shared" si="216"/>
        <v>-249616</v>
      </c>
      <c r="BQ77" s="83">
        <f t="shared" si="216"/>
        <v>155938</v>
      </c>
      <c r="BR77" s="406">
        <f t="shared" si="216"/>
        <v>-935965</v>
      </c>
      <c r="BS77" s="429">
        <f t="shared" si="217"/>
        <v>45071</v>
      </c>
      <c r="BT77" s="83">
        <f t="shared" si="217"/>
        <v>320785</v>
      </c>
      <c r="BU77" s="83">
        <f t="shared" si="217"/>
        <v>447263</v>
      </c>
      <c r="BV77" s="83">
        <f t="shared" si="217"/>
        <v>307635</v>
      </c>
      <c r="BW77" s="83">
        <f t="shared" si="217"/>
        <v>63634</v>
      </c>
      <c r="BX77" s="243">
        <f t="shared" si="217"/>
        <v>17072</v>
      </c>
      <c r="BY77" s="243">
        <f t="shared" si="217"/>
        <v>363957</v>
      </c>
      <c r="BZ77" s="243">
        <f t="shared" si="217"/>
        <v>-159310</v>
      </c>
      <c r="CA77" s="243">
        <f t="shared" si="217"/>
        <v>171956</v>
      </c>
      <c r="CB77" s="243">
        <f t="shared" si="217"/>
        <v>-105561</v>
      </c>
      <c r="CC77" s="243">
        <f t="shared" si="218"/>
        <v>-68823</v>
      </c>
      <c r="CD77" s="406">
        <f t="shared" si="218"/>
        <v>147219</v>
      </c>
      <c r="CE77" s="368">
        <f t="shared" si="218"/>
        <v>-92516</v>
      </c>
      <c r="CF77" s="243">
        <f t="shared" si="218"/>
        <v>14651</v>
      </c>
      <c r="CG77" s="243">
        <f t="shared" si="218"/>
        <v>-681931</v>
      </c>
      <c r="CH77" s="243">
        <f t="shared" si="218"/>
        <v>276999</v>
      </c>
      <c r="CI77" s="243">
        <f t="shared" si="218"/>
        <v>-8877</v>
      </c>
      <c r="CJ77" s="243">
        <f t="shared" si="218"/>
        <v>279050</v>
      </c>
      <c r="CK77" s="243">
        <f t="shared" si="218"/>
        <v>16771</v>
      </c>
      <c r="CL77" s="243">
        <f t="shared" si="218"/>
        <v>1123073</v>
      </c>
      <c r="CM77" s="243">
        <f t="shared" si="219"/>
        <v>831179</v>
      </c>
      <c r="CN77" s="243">
        <f t="shared" si="219"/>
        <v>-76357</v>
      </c>
      <c r="CO77" s="243">
        <f t="shared" si="219"/>
        <v>-619423</v>
      </c>
      <c r="CP77" s="406">
        <f t="shared" si="219"/>
        <v>-947293</v>
      </c>
      <c r="CQ77" s="406">
        <f t="shared" si="219"/>
        <v>-1605380</v>
      </c>
      <c r="CR77" s="406">
        <f t="shared" si="219"/>
        <v>-1830671</v>
      </c>
      <c r="CS77" s="348"/>
      <c r="CT77" s="82">
        <f>IF(ISERROR(GETPIVOTDATA("VALUE",'CRS WK pvt'!$I$2,"DT_FILE",CT$8,"CD_CO",CT$6,"TRIM_CAT",TRIM(B77),"TRIM_LINE",A72))=TRUE,0,GETPIVOTDATA("VALUE",'CRS WK pvt'!$I$2,"DT_FILE",CT$8,"CD_CO",CT$6,"TRIM_CAT",TRIM(B77),"TRIM_LINE",A72))</f>
        <v>2346927</v>
      </c>
    </row>
    <row r="78" spans="1:98" s="72" customFormat="1" x14ac:dyDescent="0.3">
      <c r="A78" s="147"/>
      <c r="B78" s="59" t="s">
        <v>42</v>
      </c>
      <c r="C78" s="136">
        <f>SUM(C73:C77)</f>
        <v>48653274</v>
      </c>
      <c r="D78" s="137">
        <f t="shared" ref="D78:AF78" si="220">SUM(D73:D77)</f>
        <v>26543730</v>
      </c>
      <c r="E78" s="137">
        <f t="shared" si="220"/>
        <v>17375817</v>
      </c>
      <c r="F78" s="137">
        <f t="shared" si="220"/>
        <v>12521753</v>
      </c>
      <c r="G78" s="137">
        <f t="shared" si="220"/>
        <v>8221420</v>
      </c>
      <c r="H78" s="137">
        <f t="shared" si="220"/>
        <v>8506262</v>
      </c>
      <c r="I78" s="137">
        <f t="shared" si="220"/>
        <v>7938563</v>
      </c>
      <c r="J78" s="137">
        <f t="shared" si="220"/>
        <v>11130739</v>
      </c>
      <c r="K78" s="137">
        <f t="shared" si="220"/>
        <v>16989616</v>
      </c>
      <c r="L78" s="138">
        <f t="shared" si="220"/>
        <v>39555149</v>
      </c>
      <c r="M78" s="137">
        <f t="shared" si="220"/>
        <v>41742883</v>
      </c>
      <c r="N78" s="137">
        <f t="shared" si="220"/>
        <v>37228996</v>
      </c>
      <c r="O78" s="137">
        <f t="shared" si="220"/>
        <v>33171828</v>
      </c>
      <c r="P78" s="137">
        <f t="shared" si="220"/>
        <v>28204234</v>
      </c>
      <c r="Q78" s="137">
        <f t="shared" si="220"/>
        <v>21104802</v>
      </c>
      <c r="R78" s="137">
        <f t="shared" si="220"/>
        <v>11124879</v>
      </c>
      <c r="S78" s="137">
        <f t="shared" si="220"/>
        <v>8375847</v>
      </c>
      <c r="T78" s="137">
        <f t="shared" si="220"/>
        <v>7381194</v>
      </c>
      <c r="U78" s="137">
        <f t="shared" si="220"/>
        <v>8719411</v>
      </c>
      <c r="V78" s="137">
        <f t="shared" si="220"/>
        <v>10528956</v>
      </c>
      <c r="W78" s="137">
        <f t="shared" si="220"/>
        <v>16585091</v>
      </c>
      <c r="X78" s="138">
        <f t="shared" si="220"/>
        <v>29386777</v>
      </c>
      <c r="Y78" s="137">
        <f t="shared" si="220"/>
        <v>41531786</v>
      </c>
      <c r="Z78" s="137">
        <f t="shared" si="220"/>
        <v>43580616</v>
      </c>
      <c r="AA78" s="137">
        <f t="shared" si="220"/>
        <v>41671740</v>
      </c>
      <c r="AB78" s="137">
        <f t="shared" si="220"/>
        <v>26486563</v>
      </c>
      <c r="AC78" s="137">
        <f t="shared" si="220"/>
        <v>16682345</v>
      </c>
      <c r="AD78" s="137">
        <f t="shared" si="220"/>
        <v>10711176</v>
      </c>
      <c r="AE78" s="137">
        <f t="shared" si="220"/>
        <v>8688954</v>
      </c>
      <c r="AF78" s="137">
        <f t="shared" si="220"/>
        <v>7985899</v>
      </c>
      <c r="AG78" s="201">
        <v>8629657</v>
      </c>
      <c r="AH78" s="201">
        <v>8419387</v>
      </c>
      <c r="AI78" s="201">
        <v>16024241</v>
      </c>
      <c r="AJ78" s="138">
        <v>31186827</v>
      </c>
      <c r="AK78" s="294">
        <v>39137719</v>
      </c>
      <c r="AL78" s="294">
        <v>44920383</v>
      </c>
      <c r="AM78" s="294">
        <v>38461668</v>
      </c>
      <c r="AN78" s="294">
        <v>26796782</v>
      </c>
      <c r="AO78" s="294">
        <v>17186859</v>
      </c>
      <c r="AP78" s="294">
        <v>10570125</v>
      </c>
      <c r="AQ78" s="84">
        <v>8599055</v>
      </c>
      <c r="AR78" s="294">
        <v>8699841</v>
      </c>
      <c r="AS78" s="294">
        <v>9642843</v>
      </c>
      <c r="AT78" s="294">
        <v>9363367</v>
      </c>
      <c r="AU78" s="294">
        <v>4289004</v>
      </c>
      <c r="AV78" s="311">
        <v>12639110</v>
      </c>
      <c r="AW78" s="294">
        <v>8896072</v>
      </c>
      <c r="AX78" s="294">
        <v>7000272</v>
      </c>
      <c r="AY78" s="294"/>
      <c r="AZ78" s="294"/>
      <c r="BA78" s="294"/>
      <c r="BB78" s="294"/>
      <c r="BC78" s="84"/>
      <c r="BD78" s="294"/>
      <c r="BE78" s="294"/>
      <c r="BF78" s="294"/>
      <c r="BG78" s="294"/>
      <c r="BH78" s="311"/>
      <c r="BI78" s="84">
        <f t="shared" ref="BI78:BI85" si="221">SUM(BI73:BI77)</f>
        <v>-15481446</v>
      </c>
      <c r="BJ78" s="139">
        <f t="shared" ref="BJ78:BL78" si="222">SUM(BJ73:BJ77)</f>
        <v>1660504</v>
      </c>
      <c r="BK78" s="139">
        <f t="shared" si="222"/>
        <v>3728985</v>
      </c>
      <c r="BL78" s="139">
        <f t="shared" si="222"/>
        <v>-1396874</v>
      </c>
      <c r="BM78" s="139">
        <f t="shared" ref="BM78" si="223">SUM(BM73:BM77)</f>
        <v>154427</v>
      </c>
      <c r="BN78" s="139">
        <f t="shared" ref="BN78:BV78" si="224">SUM(BN73:BN77)</f>
        <v>-1125068</v>
      </c>
      <c r="BO78" s="139">
        <f t="shared" si="224"/>
        <v>780848</v>
      </c>
      <c r="BP78" s="139">
        <f t="shared" si="224"/>
        <v>-601783</v>
      </c>
      <c r="BQ78" s="139">
        <f t="shared" si="224"/>
        <v>-404525</v>
      </c>
      <c r="BR78" s="407">
        <f t="shared" si="224"/>
        <v>-10168372</v>
      </c>
      <c r="BS78" s="430">
        <f t="shared" si="224"/>
        <v>-211097</v>
      </c>
      <c r="BT78" s="139">
        <f t="shared" si="224"/>
        <v>6351620</v>
      </c>
      <c r="BU78" s="139">
        <f t="shared" si="224"/>
        <v>8499912</v>
      </c>
      <c r="BV78" s="139">
        <f t="shared" si="224"/>
        <v>-1717671</v>
      </c>
      <c r="BW78" s="139">
        <f t="shared" ref="BW78:BX78" si="225">SUM(BW73:BW77)</f>
        <v>-4422457</v>
      </c>
      <c r="BX78" s="244">
        <f t="shared" si="225"/>
        <v>-413703</v>
      </c>
      <c r="BY78" s="244">
        <f t="shared" ref="BY78:BZ78" si="226">SUM(BY73:BY77)</f>
        <v>313107</v>
      </c>
      <c r="BZ78" s="244">
        <f t="shared" si="226"/>
        <v>604705</v>
      </c>
      <c r="CA78" s="244">
        <f t="shared" ref="CA78" si="227">SUM(CA73:CA77)</f>
        <v>-89754</v>
      </c>
      <c r="CB78" s="244">
        <f t="shared" ref="CB78:CC78" si="228">SUM(CB73:CB77)</f>
        <v>-2109569</v>
      </c>
      <c r="CC78" s="244">
        <f t="shared" si="228"/>
        <v>-560850</v>
      </c>
      <c r="CD78" s="407">
        <f t="shared" ref="CD78:CE78" si="229">SUM(CD73:CD77)</f>
        <v>1800050</v>
      </c>
      <c r="CE78" s="369">
        <f t="shared" si="229"/>
        <v>-2394067</v>
      </c>
      <c r="CF78" s="244">
        <f t="shared" ref="CF78" si="230">SUM(CF73:CF77)</f>
        <v>1339767</v>
      </c>
      <c r="CG78" s="244">
        <f t="shared" ref="CG78" si="231">SUM(CG73:CG77)</f>
        <v>-3210072</v>
      </c>
      <c r="CH78" s="244">
        <f t="shared" ref="CH78" si="232">SUM(CH73:CH77)</f>
        <v>310219</v>
      </c>
      <c r="CI78" s="244">
        <f t="shared" ref="CI78" si="233">SUM(CI73:CI77)</f>
        <v>504514</v>
      </c>
      <c r="CJ78" s="244">
        <f t="shared" ref="CJ78" si="234">SUM(CJ73:CJ77)</f>
        <v>-141051</v>
      </c>
      <c r="CK78" s="244">
        <f t="shared" ref="CK78" si="235">SUM(CK73:CK77)</f>
        <v>-89899</v>
      </c>
      <c r="CL78" s="244">
        <f t="shared" ref="CL78" si="236">SUM(CL73:CL77)</f>
        <v>713942</v>
      </c>
      <c r="CM78" s="244">
        <f t="shared" ref="CM78" si="237">SUM(CM73:CM77)</f>
        <v>1013186</v>
      </c>
      <c r="CN78" s="244">
        <f t="shared" ref="CN78" si="238">SUM(CN73:CN77)</f>
        <v>943980</v>
      </c>
      <c r="CO78" s="244">
        <f t="shared" ref="CO78" si="239">SUM(CO73:CO77)</f>
        <v>-11735237</v>
      </c>
      <c r="CP78" s="407">
        <f t="shared" ref="CP78" si="240">SUM(CP73:CP77)</f>
        <v>-18547717</v>
      </c>
      <c r="CQ78" s="407">
        <f t="shared" ref="CQ78:CR78" si="241">SUM(CQ73:CQ77)</f>
        <v>-30241647</v>
      </c>
      <c r="CR78" s="407">
        <f t="shared" si="241"/>
        <v>-37920111</v>
      </c>
      <c r="CS78" s="349"/>
      <c r="CT78" s="84">
        <f t="shared" ref="CT78" si="242">SUM(CT73:CT77)</f>
        <v>7000272</v>
      </c>
    </row>
    <row r="79" spans="1:98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47"/>
      <c r="T79" s="47"/>
      <c r="U79" s="206"/>
      <c r="V79" s="206"/>
      <c r="W79" s="206"/>
      <c r="X79" s="48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48"/>
      <c r="AK79" s="299"/>
      <c r="AL79" s="299"/>
      <c r="AM79" s="299"/>
      <c r="AN79" s="299"/>
      <c r="AO79" s="299"/>
      <c r="AP79" s="299"/>
      <c r="AQ79" s="49"/>
      <c r="AR79" s="299"/>
      <c r="AS79" s="299"/>
      <c r="AT79" s="299"/>
      <c r="AU79" s="299"/>
      <c r="AV79" s="316"/>
      <c r="AW79" s="299"/>
      <c r="AX79" s="299"/>
      <c r="AY79" s="299"/>
      <c r="AZ79" s="299"/>
      <c r="BA79" s="299"/>
      <c r="BB79" s="299"/>
      <c r="BC79" s="49"/>
      <c r="BD79" s="299"/>
      <c r="BE79" s="299"/>
      <c r="BF79" s="299"/>
      <c r="BG79" s="299"/>
      <c r="BH79" s="316"/>
      <c r="BI79" s="49"/>
      <c r="BJ79" s="50"/>
      <c r="BK79" s="50"/>
      <c r="BL79" s="50"/>
      <c r="BM79" s="50"/>
      <c r="BN79" s="50"/>
      <c r="BO79" s="50"/>
      <c r="BP79" s="50"/>
      <c r="BQ79" s="50"/>
      <c r="BR79" s="412"/>
      <c r="BS79" s="435"/>
      <c r="BT79" s="50"/>
      <c r="BU79" s="50"/>
      <c r="BV79" s="50"/>
      <c r="BW79" s="50"/>
      <c r="BX79" s="249"/>
      <c r="BY79" s="249"/>
      <c r="BZ79" s="249"/>
      <c r="CA79" s="249"/>
      <c r="CB79" s="249"/>
      <c r="CC79" s="249"/>
      <c r="CD79" s="412"/>
      <c r="CE79" s="374"/>
      <c r="CF79" s="249"/>
      <c r="CG79" s="249"/>
      <c r="CH79" s="249"/>
      <c r="CI79" s="249"/>
      <c r="CJ79" s="249"/>
      <c r="CK79" s="249"/>
      <c r="CL79" s="249"/>
      <c r="CM79" s="249"/>
      <c r="CN79" s="249"/>
      <c r="CO79" s="249"/>
      <c r="CP79" s="412"/>
      <c r="CQ79" s="412"/>
      <c r="CR79" s="412"/>
      <c r="CS79" s="350"/>
      <c r="CT79" s="49"/>
    </row>
    <row r="80" spans="1:98" s="37" customFormat="1" x14ac:dyDescent="0.3">
      <c r="A80" s="146"/>
      <c r="B80" s="38" t="s">
        <v>37</v>
      </c>
      <c r="C80" s="96">
        <v>30702981.98</v>
      </c>
      <c r="D80" s="97">
        <v>20915102.18</v>
      </c>
      <c r="E80" s="97">
        <v>12818009.539999999</v>
      </c>
      <c r="F80" s="97">
        <v>7182974.4400000004</v>
      </c>
      <c r="G80" s="97">
        <v>5413449.71</v>
      </c>
      <c r="H80" s="97">
        <v>4804286.76</v>
      </c>
      <c r="I80" s="97">
        <v>4994305.29</v>
      </c>
      <c r="J80" s="97">
        <v>6758875.46</v>
      </c>
      <c r="K80" s="97">
        <v>11653674.58</v>
      </c>
      <c r="L80" s="98">
        <v>27095398.449999999</v>
      </c>
      <c r="M80" s="97">
        <v>32186590.370000001</v>
      </c>
      <c r="N80" s="97">
        <v>28527865.84</v>
      </c>
      <c r="O80" s="97">
        <v>25638380.550000001</v>
      </c>
      <c r="P80" s="97">
        <v>22595622.219999999</v>
      </c>
      <c r="Q80" s="97">
        <v>15314798.789999999</v>
      </c>
      <c r="R80" s="97">
        <v>7118118.1900000004</v>
      </c>
      <c r="S80" s="97">
        <v>5471669.6699999999</v>
      </c>
      <c r="T80" s="97">
        <v>4349038.0999999996</v>
      </c>
      <c r="U80" s="208">
        <v>5030251.59</v>
      </c>
      <c r="V80" s="208">
        <v>5796204</v>
      </c>
      <c r="W80" s="208">
        <v>10759591.65</v>
      </c>
      <c r="X80" s="98">
        <v>23831588.510000002</v>
      </c>
      <c r="Y80" s="208">
        <v>33959488</v>
      </c>
      <c r="Z80" s="233">
        <v>35852915</v>
      </c>
      <c r="AA80" s="233">
        <v>32902467.34</v>
      </c>
      <c r="AB80" s="233">
        <v>21420336.789999999</v>
      </c>
      <c r="AC80" s="233">
        <v>11886151.67</v>
      </c>
      <c r="AD80" s="233">
        <v>7064919.2699999996</v>
      </c>
      <c r="AE80" s="233">
        <v>5578109</v>
      </c>
      <c r="AF80" s="233">
        <v>5179111.7699999996</v>
      </c>
      <c r="AG80" s="233">
        <v>5438030</v>
      </c>
      <c r="AH80" s="233">
        <v>5677140</v>
      </c>
      <c r="AI80" s="233">
        <v>12983040</v>
      </c>
      <c r="AJ80" s="98">
        <v>31883789</v>
      </c>
      <c r="AK80" s="300">
        <v>39919924</v>
      </c>
      <c r="AL80" s="300">
        <v>44561791</v>
      </c>
      <c r="AM80" s="300">
        <v>40272509</v>
      </c>
      <c r="AN80" s="300">
        <v>28602246</v>
      </c>
      <c r="AO80" s="300">
        <v>17666876</v>
      </c>
      <c r="AP80" s="300">
        <v>10167084</v>
      </c>
      <c r="AQ80" s="34">
        <v>8587060</v>
      </c>
      <c r="AR80" s="300">
        <v>7288374</v>
      </c>
      <c r="AS80" s="300">
        <v>8084958</v>
      </c>
      <c r="AT80" s="300">
        <v>9234601</v>
      </c>
      <c r="AU80" s="300">
        <v>2988896</v>
      </c>
      <c r="AV80" s="318">
        <v>13907611</v>
      </c>
      <c r="AW80" s="300">
        <v>9401720</v>
      </c>
      <c r="AX80" s="300">
        <v>7030316</v>
      </c>
      <c r="AY80" s="300"/>
      <c r="AZ80" s="300"/>
      <c r="BA80" s="300"/>
      <c r="BB80" s="300"/>
      <c r="BC80" s="34"/>
      <c r="BD80" s="300"/>
      <c r="BE80" s="300"/>
      <c r="BF80" s="300"/>
      <c r="BG80" s="300"/>
      <c r="BH80" s="318"/>
      <c r="BI80" s="34">
        <f t="shared" ref="BI80:BR84" si="243">O80-C80</f>
        <v>-5064601.43</v>
      </c>
      <c r="BJ80" s="99">
        <f t="shared" si="243"/>
        <v>1680520.0399999991</v>
      </c>
      <c r="BK80" s="99">
        <f t="shared" si="243"/>
        <v>2496789.25</v>
      </c>
      <c r="BL80" s="99">
        <f t="shared" si="243"/>
        <v>-64856.25</v>
      </c>
      <c r="BM80" s="99">
        <f t="shared" si="243"/>
        <v>58219.959999999963</v>
      </c>
      <c r="BN80" s="99">
        <f t="shared" si="243"/>
        <v>-455248.66000000015</v>
      </c>
      <c r="BO80" s="99">
        <f t="shared" si="243"/>
        <v>35946.299999999814</v>
      </c>
      <c r="BP80" s="99">
        <f t="shared" si="243"/>
        <v>-962671.46</v>
      </c>
      <c r="BQ80" s="99">
        <f t="shared" si="243"/>
        <v>-894082.9299999997</v>
      </c>
      <c r="BR80" s="414">
        <f t="shared" si="243"/>
        <v>-3263809.9399999976</v>
      </c>
      <c r="BS80" s="437">
        <f t="shared" ref="BS80:CB84" si="244">Y80-M80</f>
        <v>1772897.629999999</v>
      </c>
      <c r="BT80" s="99">
        <f t="shared" si="244"/>
        <v>7325049.1600000001</v>
      </c>
      <c r="BU80" s="99">
        <f t="shared" si="244"/>
        <v>7264086.7899999991</v>
      </c>
      <c r="BV80" s="99">
        <f t="shared" si="244"/>
        <v>-1175285.4299999997</v>
      </c>
      <c r="BW80" s="99">
        <f t="shared" si="244"/>
        <v>-3428647.1199999992</v>
      </c>
      <c r="BX80" s="251">
        <f t="shared" si="244"/>
        <v>-53198.920000000857</v>
      </c>
      <c r="BY80" s="251">
        <f t="shared" si="244"/>
        <v>106439.33000000007</v>
      </c>
      <c r="BZ80" s="251">
        <f t="shared" si="244"/>
        <v>830073.66999999993</v>
      </c>
      <c r="CA80" s="251">
        <f t="shared" si="244"/>
        <v>407778.41000000015</v>
      </c>
      <c r="CB80" s="251">
        <f t="shared" si="244"/>
        <v>-119064</v>
      </c>
      <c r="CC80" s="251">
        <f t="shared" ref="CC80:CL84" si="245">AI80-W80</f>
        <v>2223448.3499999996</v>
      </c>
      <c r="CD80" s="414">
        <f t="shared" si="245"/>
        <v>8052200.4899999984</v>
      </c>
      <c r="CE80" s="376">
        <f t="shared" si="245"/>
        <v>5960436</v>
      </c>
      <c r="CF80" s="251">
        <f t="shared" si="245"/>
        <v>8708876</v>
      </c>
      <c r="CG80" s="251">
        <f t="shared" si="245"/>
        <v>7370041.6600000001</v>
      </c>
      <c r="CH80" s="251">
        <f t="shared" si="245"/>
        <v>7181909.2100000009</v>
      </c>
      <c r="CI80" s="251">
        <f t="shared" si="245"/>
        <v>5780724.3300000001</v>
      </c>
      <c r="CJ80" s="251">
        <f t="shared" si="245"/>
        <v>3102164.7300000004</v>
      </c>
      <c r="CK80" s="251">
        <f t="shared" si="245"/>
        <v>3008951</v>
      </c>
      <c r="CL80" s="251">
        <f t="shared" si="245"/>
        <v>2109262.2300000004</v>
      </c>
      <c r="CM80" s="251">
        <f t="shared" ref="CM80:CR84" si="246">AS80-AG80</f>
        <v>2646928</v>
      </c>
      <c r="CN80" s="251">
        <f t="shared" si="246"/>
        <v>3557461</v>
      </c>
      <c r="CO80" s="251">
        <f t="shared" si="246"/>
        <v>-9994144</v>
      </c>
      <c r="CP80" s="414">
        <f t="shared" si="246"/>
        <v>-17976178</v>
      </c>
      <c r="CQ80" s="414">
        <f t="shared" si="246"/>
        <v>-30518204</v>
      </c>
      <c r="CR80" s="414">
        <f t="shared" si="246"/>
        <v>-37531475</v>
      </c>
      <c r="CS80" s="350"/>
      <c r="CT80" s="34">
        <f>IF(ISERROR(GETPIVOTDATA("VALUE",'CRS WK pvt'!$I$2,"DT_FILE",CT$8,"CD_CO",CT$6,"TRIM_CAT",TRIM(B80),"TRIM_LINE",A79))=TRUE,0,GETPIVOTDATA("VALUE",'CRS WK pvt'!$I$2,"DT_FILE",CT$8,"CD_CO",CT$6,"TRIM_CAT",TRIM(B80),"TRIM_LINE",A79))</f>
        <v>7030316</v>
      </c>
    </row>
    <row r="81" spans="1:98" s="37" customFormat="1" x14ac:dyDescent="0.3">
      <c r="A81" s="146"/>
      <c r="B81" s="38" t="s">
        <v>38</v>
      </c>
      <c r="C81" s="96">
        <v>2063227.4</v>
      </c>
      <c r="D81" s="97">
        <v>1680233.87</v>
      </c>
      <c r="E81" s="97">
        <v>840222.9</v>
      </c>
      <c r="F81" s="97">
        <v>524021.85</v>
      </c>
      <c r="G81" s="97">
        <v>339485.13</v>
      </c>
      <c r="H81" s="97">
        <v>285280.13</v>
      </c>
      <c r="I81" s="97">
        <v>298560.64000000001</v>
      </c>
      <c r="J81" s="97">
        <v>407794.43</v>
      </c>
      <c r="K81" s="97">
        <v>729741.89</v>
      </c>
      <c r="L81" s="98">
        <v>1966991.48</v>
      </c>
      <c r="M81" s="97">
        <v>2080994.7</v>
      </c>
      <c r="N81" s="97">
        <v>1902099.4</v>
      </c>
      <c r="O81" s="97">
        <v>1661249.13</v>
      </c>
      <c r="P81" s="97">
        <v>1631758.86</v>
      </c>
      <c r="Q81" s="97">
        <v>921631.55</v>
      </c>
      <c r="R81" s="97">
        <v>482182.73</v>
      </c>
      <c r="S81" s="97">
        <v>369160.32</v>
      </c>
      <c r="T81" s="97">
        <v>268606.28000000003</v>
      </c>
      <c r="U81" s="208">
        <v>301465.18</v>
      </c>
      <c r="V81" s="208">
        <v>364201</v>
      </c>
      <c r="W81" s="208">
        <v>778776.55</v>
      </c>
      <c r="X81" s="98">
        <v>1889760.94</v>
      </c>
      <c r="Y81" s="208">
        <v>2531634</v>
      </c>
      <c r="Z81" s="233">
        <v>2663847</v>
      </c>
      <c r="AA81" s="233">
        <v>2501918.71</v>
      </c>
      <c r="AB81" s="233">
        <v>1901946.02</v>
      </c>
      <c r="AC81" s="233">
        <v>907643.83</v>
      </c>
      <c r="AD81" s="233">
        <v>681788.66</v>
      </c>
      <c r="AE81" s="233">
        <v>477300</v>
      </c>
      <c r="AF81" s="233">
        <v>367295.57</v>
      </c>
      <c r="AG81" s="233">
        <v>393329</v>
      </c>
      <c r="AH81" s="233">
        <v>422161</v>
      </c>
      <c r="AI81" s="233">
        <v>1126013</v>
      </c>
      <c r="AJ81" s="98">
        <v>2481720</v>
      </c>
      <c r="AK81" s="300">
        <v>3171986</v>
      </c>
      <c r="AL81" s="300">
        <v>3565206</v>
      </c>
      <c r="AM81" s="300">
        <v>3334719</v>
      </c>
      <c r="AN81" s="300">
        <v>2643665</v>
      </c>
      <c r="AO81" s="300">
        <v>1672325</v>
      </c>
      <c r="AP81" s="300">
        <v>968294</v>
      </c>
      <c r="AQ81" s="34">
        <v>696966</v>
      </c>
      <c r="AR81" s="300">
        <v>547296</v>
      </c>
      <c r="AS81" s="300">
        <v>618763</v>
      </c>
      <c r="AT81" s="300">
        <v>768282</v>
      </c>
      <c r="AU81" s="300">
        <v>179081</v>
      </c>
      <c r="AV81" s="318">
        <v>1331644</v>
      </c>
      <c r="AW81" s="300">
        <v>1184937</v>
      </c>
      <c r="AX81" s="300">
        <v>468391</v>
      </c>
      <c r="AY81" s="300"/>
      <c r="AZ81" s="300"/>
      <c r="BA81" s="300"/>
      <c r="BB81" s="300"/>
      <c r="BC81" s="34"/>
      <c r="BD81" s="300"/>
      <c r="BE81" s="300"/>
      <c r="BF81" s="300"/>
      <c r="BG81" s="300"/>
      <c r="BH81" s="318"/>
      <c r="BI81" s="34">
        <f t="shared" si="243"/>
        <v>-401978.27</v>
      </c>
      <c r="BJ81" s="99">
        <f t="shared" si="243"/>
        <v>-48475.010000000009</v>
      </c>
      <c r="BK81" s="99">
        <f t="shared" si="243"/>
        <v>81408.650000000023</v>
      </c>
      <c r="BL81" s="99">
        <f t="shared" si="243"/>
        <v>-41839.119999999995</v>
      </c>
      <c r="BM81" s="99">
        <f t="shared" si="243"/>
        <v>29675.190000000002</v>
      </c>
      <c r="BN81" s="99">
        <f t="shared" si="243"/>
        <v>-16673.849999999977</v>
      </c>
      <c r="BO81" s="99">
        <f t="shared" si="243"/>
        <v>2904.539999999979</v>
      </c>
      <c r="BP81" s="99">
        <f t="shared" si="243"/>
        <v>-43593.429999999993</v>
      </c>
      <c r="BQ81" s="99">
        <f t="shared" si="243"/>
        <v>49034.660000000033</v>
      </c>
      <c r="BR81" s="414">
        <f t="shared" si="243"/>
        <v>-77230.540000000037</v>
      </c>
      <c r="BS81" s="437">
        <f t="shared" si="244"/>
        <v>450639.30000000005</v>
      </c>
      <c r="BT81" s="99">
        <f t="shared" si="244"/>
        <v>761747.60000000009</v>
      </c>
      <c r="BU81" s="99">
        <f t="shared" si="244"/>
        <v>840669.58000000007</v>
      </c>
      <c r="BV81" s="99">
        <f t="shared" si="244"/>
        <v>270187.15999999992</v>
      </c>
      <c r="BW81" s="99">
        <f t="shared" si="244"/>
        <v>-13987.720000000088</v>
      </c>
      <c r="BX81" s="251">
        <f t="shared" si="244"/>
        <v>199605.93000000005</v>
      </c>
      <c r="BY81" s="251">
        <f t="shared" si="244"/>
        <v>108139.68</v>
      </c>
      <c r="BZ81" s="251">
        <f t="shared" si="244"/>
        <v>98689.289999999979</v>
      </c>
      <c r="CA81" s="251">
        <f t="shared" si="244"/>
        <v>91863.82</v>
      </c>
      <c r="CB81" s="251">
        <f t="shared" si="244"/>
        <v>57960</v>
      </c>
      <c r="CC81" s="251">
        <f t="shared" si="245"/>
        <v>347236.44999999995</v>
      </c>
      <c r="CD81" s="414">
        <f t="shared" si="245"/>
        <v>591959.06000000006</v>
      </c>
      <c r="CE81" s="376">
        <f t="shared" si="245"/>
        <v>640352</v>
      </c>
      <c r="CF81" s="251">
        <f t="shared" si="245"/>
        <v>901359</v>
      </c>
      <c r="CG81" s="251">
        <f t="shared" si="245"/>
        <v>832800.29</v>
      </c>
      <c r="CH81" s="251">
        <f t="shared" si="245"/>
        <v>741718.98</v>
      </c>
      <c r="CI81" s="251">
        <f t="shared" si="245"/>
        <v>764681.17</v>
      </c>
      <c r="CJ81" s="251">
        <f t="shared" si="245"/>
        <v>286505.33999999997</v>
      </c>
      <c r="CK81" s="251">
        <f t="shared" si="245"/>
        <v>219666</v>
      </c>
      <c r="CL81" s="251">
        <f t="shared" si="245"/>
        <v>180000.43</v>
      </c>
      <c r="CM81" s="251">
        <f t="shared" si="246"/>
        <v>225434</v>
      </c>
      <c r="CN81" s="251">
        <f t="shared" si="246"/>
        <v>346121</v>
      </c>
      <c r="CO81" s="251">
        <f t="shared" si="246"/>
        <v>-946932</v>
      </c>
      <c r="CP81" s="414">
        <f t="shared" si="246"/>
        <v>-1150076</v>
      </c>
      <c r="CQ81" s="414">
        <f t="shared" si="246"/>
        <v>-1987049</v>
      </c>
      <c r="CR81" s="414">
        <f t="shared" si="246"/>
        <v>-3096815</v>
      </c>
      <c r="CS81" s="350"/>
      <c r="CT81" s="34">
        <f>IF(ISERROR(GETPIVOTDATA("VALUE",'CRS WK pvt'!$I$2,"DT_FILE",CT$8,"CD_CO",CT$6,"TRIM_CAT",TRIM(B81),"TRIM_LINE",A79))=TRUE,0,GETPIVOTDATA("VALUE",'CRS WK pvt'!$I$2,"DT_FILE",CT$8,"CD_CO",CT$6,"TRIM_CAT",TRIM(B81),"TRIM_LINE",A79))</f>
        <v>468391</v>
      </c>
    </row>
    <row r="82" spans="1:98" s="37" customFormat="1" x14ac:dyDescent="0.3">
      <c r="A82" s="146"/>
      <c r="B82" s="38" t="s">
        <v>39</v>
      </c>
      <c r="C82" s="96">
        <v>7157800.0499999998</v>
      </c>
      <c r="D82" s="97">
        <v>4502206.74</v>
      </c>
      <c r="E82" s="97">
        <v>2800113.03</v>
      </c>
      <c r="F82" s="97">
        <v>1544427.1</v>
      </c>
      <c r="G82" s="97">
        <v>1250294.2</v>
      </c>
      <c r="H82" s="97">
        <v>1186598.77</v>
      </c>
      <c r="I82" s="97">
        <v>1096944.79</v>
      </c>
      <c r="J82" s="97">
        <v>1538216.44</v>
      </c>
      <c r="K82" s="97">
        <v>2425302.92</v>
      </c>
      <c r="L82" s="98">
        <v>9486047.3200000003</v>
      </c>
      <c r="M82" s="97">
        <v>7065931.4800000004</v>
      </c>
      <c r="N82" s="97">
        <v>6392978.4800000004</v>
      </c>
      <c r="O82" s="97">
        <v>5309321.67</v>
      </c>
      <c r="P82" s="97">
        <v>4430606.01</v>
      </c>
      <c r="Q82" s="97">
        <v>2974905.77</v>
      </c>
      <c r="R82" s="97">
        <v>1214032.42</v>
      </c>
      <c r="S82" s="97">
        <v>1025827.79</v>
      </c>
      <c r="T82" s="97">
        <v>861584.6</v>
      </c>
      <c r="U82" s="208">
        <v>998694.73</v>
      </c>
      <c r="V82" s="208">
        <v>1179950</v>
      </c>
      <c r="W82" s="208">
        <v>2200174.94</v>
      </c>
      <c r="X82" s="98">
        <v>4882409.12</v>
      </c>
      <c r="Y82" s="208">
        <v>7315155</v>
      </c>
      <c r="Z82" s="233">
        <v>7431960</v>
      </c>
      <c r="AA82" s="233">
        <v>7825180.3799999999</v>
      </c>
      <c r="AB82" s="233">
        <v>4336551.1900000004</v>
      </c>
      <c r="AC82" s="233">
        <v>2536072.59</v>
      </c>
      <c r="AD82" s="233">
        <v>1344951.08</v>
      </c>
      <c r="AE82" s="233">
        <v>1128024</v>
      </c>
      <c r="AF82" s="233">
        <v>1118647.27</v>
      </c>
      <c r="AG82" s="233">
        <v>1123033</v>
      </c>
      <c r="AH82" s="233">
        <v>1172063</v>
      </c>
      <c r="AI82" s="233">
        <v>2627886</v>
      </c>
      <c r="AJ82" s="98">
        <v>6417541</v>
      </c>
      <c r="AK82" s="300">
        <v>8541777</v>
      </c>
      <c r="AL82" s="300">
        <v>9989546</v>
      </c>
      <c r="AM82" s="300">
        <v>8877308</v>
      </c>
      <c r="AN82" s="300">
        <v>6278999</v>
      </c>
      <c r="AO82" s="300">
        <v>3429380</v>
      </c>
      <c r="AP82" s="300">
        <v>2190190</v>
      </c>
      <c r="AQ82" s="34">
        <v>1997279</v>
      </c>
      <c r="AR82" s="300">
        <v>1716341</v>
      </c>
      <c r="AS82" s="300">
        <v>1812845</v>
      </c>
      <c r="AT82" s="300">
        <v>2173699</v>
      </c>
      <c r="AU82" s="300">
        <v>385369</v>
      </c>
      <c r="AV82" s="318">
        <v>2769405</v>
      </c>
      <c r="AW82" s="300">
        <v>1604900</v>
      </c>
      <c r="AX82" s="300">
        <v>845918</v>
      </c>
      <c r="AY82" s="300"/>
      <c r="AZ82" s="300"/>
      <c r="BA82" s="300"/>
      <c r="BB82" s="300"/>
      <c r="BC82" s="34"/>
      <c r="BD82" s="300"/>
      <c r="BE82" s="300"/>
      <c r="BF82" s="300"/>
      <c r="BG82" s="300"/>
      <c r="BH82" s="318"/>
      <c r="BI82" s="34">
        <f t="shared" si="243"/>
        <v>-1848478.38</v>
      </c>
      <c r="BJ82" s="99">
        <f t="shared" si="243"/>
        <v>-71600.730000000447</v>
      </c>
      <c r="BK82" s="99">
        <f t="shared" si="243"/>
        <v>174792.74000000022</v>
      </c>
      <c r="BL82" s="99">
        <f t="shared" si="243"/>
        <v>-330394.68000000017</v>
      </c>
      <c r="BM82" s="99">
        <f t="shared" si="243"/>
        <v>-224466.40999999992</v>
      </c>
      <c r="BN82" s="99">
        <f t="shared" si="243"/>
        <v>-325014.17000000004</v>
      </c>
      <c r="BO82" s="99">
        <f t="shared" si="243"/>
        <v>-98250.060000000056</v>
      </c>
      <c r="BP82" s="99">
        <f t="shared" si="243"/>
        <v>-358266.43999999994</v>
      </c>
      <c r="BQ82" s="99">
        <f t="shared" si="243"/>
        <v>-225127.97999999998</v>
      </c>
      <c r="BR82" s="414">
        <f t="shared" si="243"/>
        <v>-4603638.2</v>
      </c>
      <c r="BS82" s="437">
        <f t="shared" si="244"/>
        <v>249223.51999999955</v>
      </c>
      <c r="BT82" s="99">
        <f t="shared" si="244"/>
        <v>1038981.5199999996</v>
      </c>
      <c r="BU82" s="99">
        <f t="shared" si="244"/>
        <v>2515858.71</v>
      </c>
      <c r="BV82" s="99">
        <f t="shared" si="244"/>
        <v>-94054.819999999367</v>
      </c>
      <c r="BW82" s="99">
        <f t="shared" si="244"/>
        <v>-438833.18000000017</v>
      </c>
      <c r="BX82" s="251">
        <f t="shared" si="244"/>
        <v>130918.66000000015</v>
      </c>
      <c r="BY82" s="251">
        <f t="shared" si="244"/>
        <v>102196.20999999996</v>
      </c>
      <c r="BZ82" s="251">
        <f t="shared" si="244"/>
        <v>257062.67000000004</v>
      </c>
      <c r="CA82" s="251">
        <f t="shared" si="244"/>
        <v>124338.27000000002</v>
      </c>
      <c r="CB82" s="251">
        <f t="shared" si="244"/>
        <v>-7887</v>
      </c>
      <c r="CC82" s="251">
        <f t="shared" si="245"/>
        <v>427711.06000000006</v>
      </c>
      <c r="CD82" s="414">
        <f t="shared" si="245"/>
        <v>1535131.88</v>
      </c>
      <c r="CE82" s="376">
        <f t="shared" si="245"/>
        <v>1226622</v>
      </c>
      <c r="CF82" s="251">
        <f t="shared" si="245"/>
        <v>2557586</v>
      </c>
      <c r="CG82" s="251">
        <f t="shared" si="245"/>
        <v>1052127.6200000001</v>
      </c>
      <c r="CH82" s="251">
        <f t="shared" si="245"/>
        <v>1942447.8099999996</v>
      </c>
      <c r="CI82" s="251">
        <f t="shared" si="245"/>
        <v>893307.41000000015</v>
      </c>
      <c r="CJ82" s="251">
        <f t="shared" si="245"/>
        <v>845238.91999999993</v>
      </c>
      <c r="CK82" s="251">
        <f t="shared" si="245"/>
        <v>869255</v>
      </c>
      <c r="CL82" s="251">
        <f t="shared" si="245"/>
        <v>597693.73</v>
      </c>
      <c r="CM82" s="251">
        <f t="shared" si="246"/>
        <v>689812</v>
      </c>
      <c r="CN82" s="251">
        <f t="shared" si="246"/>
        <v>1001636</v>
      </c>
      <c r="CO82" s="251">
        <f t="shared" si="246"/>
        <v>-2242517</v>
      </c>
      <c r="CP82" s="414">
        <f t="shared" si="246"/>
        <v>-3648136</v>
      </c>
      <c r="CQ82" s="414">
        <f t="shared" si="246"/>
        <v>-6936877</v>
      </c>
      <c r="CR82" s="414">
        <f t="shared" si="246"/>
        <v>-9143628</v>
      </c>
      <c r="CS82" s="350"/>
      <c r="CT82" s="34">
        <f>IF(ISERROR(GETPIVOTDATA("VALUE",'CRS WK pvt'!$I$2,"DT_FILE",CT$8,"CD_CO",CT$6,"TRIM_CAT",TRIM(B82),"TRIM_LINE",A79))=TRUE,0,GETPIVOTDATA("VALUE",'CRS WK pvt'!$I$2,"DT_FILE",CT$8,"CD_CO",CT$6,"TRIM_CAT",TRIM(B82),"TRIM_LINE",A79))</f>
        <v>845918</v>
      </c>
    </row>
    <row r="83" spans="1:98" s="37" customFormat="1" x14ac:dyDescent="0.3">
      <c r="A83" s="146"/>
      <c r="B83" s="38" t="s">
        <v>40</v>
      </c>
      <c r="C83" s="96">
        <v>6838850.2800000003</v>
      </c>
      <c r="D83" s="97">
        <v>2078460.05</v>
      </c>
      <c r="E83" s="97">
        <v>1327294.81</v>
      </c>
      <c r="F83" s="97">
        <v>1350865.6</v>
      </c>
      <c r="G83" s="97">
        <v>566217.87</v>
      </c>
      <c r="H83" s="97">
        <v>453421.5</v>
      </c>
      <c r="I83" s="97">
        <v>426919.2</v>
      </c>
      <c r="J83" s="97">
        <v>658308.48</v>
      </c>
      <c r="K83" s="97">
        <v>1164826.24</v>
      </c>
      <c r="L83" s="98">
        <v>2360744.09</v>
      </c>
      <c r="M83" s="97">
        <v>2864321</v>
      </c>
      <c r="N83" s="97">
        <v>2512291.59</v>
      </c>
      <c r="O83" s="97">
        <v>2302968.17</v>
      </c>
      <c r="P83" s="97">
        <v>1788675.73</v>
      </c>
      <c r="Q83" s="97">
        <v>1307482.96</v>
      </c>
      <c r="R83" s="97">
        <v>533062.31999999995</v>
      </c>
      <c r="S83" s="97">
        <v>331663.77</v>
      </c>
      <c r="T83" s="97">
        <v>257608.6</v>
      </c>
      <c r="U83" s="208">
        <v>345240.34</v>
      </c>
      <c r="V83" s="208">
        <v>647328</v>
      </c>
      <c r="W83" s="208">
        <v>968623.66</v>
      </c>
      <c r="X83" s="98">
        <v>1925070.62</v>
      </c>
      <c r="Y83" s="208">
        <v>2708941</v>
      </c>
      <c r="Z83" s="233">
        <v>2747492</v>
      </c>
      <c r="AA83" s="233">
        <v>2761157.95</v>
      </c>
      <c r="AB83" s="233">
        <v>1771332.41</v>
      </c>
      <c r="AC83" s="233">
        <v>1069890.3799999999</v>
      </c>
      <c r="AD83" s="233">
        <v>503214.56</v>
      </c>
      <c r="AE83" s="233">
        <v>398162</v>
      </c>
      <c r="AF83" s="233">
        <v>415044.12</v>
      </c>
      <c r="AG83" s="233">
        <v>429867</v>
      </c>
      <c r="AH83" s="233">
        <v>453219</v>
      </c>
      <c r="AI83" s="233">
        <v>1108621</v>
      </c>
      <c r="AJ83" s="98">
        <v>2553836</v>
      </c>
      <c r="AK83" s="300">
        <v>3266940</v>
      </c>
      <c r="AL83" s="300">
        <v>3543318</v>
      </c>
      <c r="AM83" s="300">
        <v>3232588</v>
      </c>
      <c r="AN83" s="300">
        <v>2606755</v>
      </c>
      <c r="AO83" s="300">
        <v>1523215</v>
      </c>
      <c r="AP83" s="300">
        <v>785432</v>
      </c>
      <c r="AQ83" s="34">
        <v>783564</v>
      </c>
      <c r="AR83" s="300">
        <v>564354</v>
      </c>
      <c r="AS83" s="300">
        <v>645962</v>
      </c>
      <c r="AT83" s="300">
        <v>971082</v>
      </c>
      <c r="AU83" s="300">
        <v>243080</v>
      </c>
      <c r="AV83" s="318">
        <v>1032952</v>
      </c>
      <c r="AW83" s="300">
        <v>552764</v>
      </c>
      <c r="AX83" s="300">
        <v>386610</v>
      </c>
      <c r="AY83" s="300"/>
      <c r="AZ83" s="300"/>
      <c r="BA83" s="300"/>
      <c r="BB83" s="300"/>
      <c r="BC83" s="34"/>
      <c r="BD83" s="300"/>
      <c r="BE83" s="300"/>
      <c r="BF83" s="300"/>
      <c r="BG83" s="300"/>
      <c r="BH83" s="318"/>
      <c r="BI83" s="34">
        <f t="shared" si="243"/>
        <v>-4535882.1100000003</v>
      </c>
      <c r="BJ83" s="99">
        <f t="shared" si="243"/>
        <v>-289784.32000000007</v>
      </c>
      <c r="BK83" s="99">
        <f t="shared" si="243"/>
        <v>-19811.850000000093</v>
      </c>
      <c r="BL83" s="99">
        <f t="shared" si="243"/>
        <v>-817803.28000000014</v>
      </c>
      <c r="BM83" s="99">
        <f t="shared" si="243"/>
        <v>-234554.09999999998</v>
      </c>
      <c r="BN83" s="99">
        <f t="shared" si="243"/>
        <v>-195812.9</v>
      </c>
      <c r="BO83" s="99">
        <f t="shared" si="243"/>
        <v>-81678.859999999986</v>
      </c>
      <c r="BP83" s="99">
        <f t="shared" si="243"/>
        <v>-10980.479999999981</v>
      </c>
      <c r="BQ83" s="99">
        <f t="shared" si="243"/>
        <v>-196202.57999999996</v>
      </c>
      <c r="BR83" s="414">
        <f t="shared" si="243"/>
        <v>-435673.46999999974</v>
      </c>
      <c r="BS83" s="437">
        <f t="shared" si="244"/>
        <v>-155380</v>
      </c>
      <c r="BT83" s="99">
        <f t="shared" si="244"/>
        <v>235200.41000000015</v>
      </c>
      <c r="BU83" s="99">
        <f t="shared" si="244"/>
        <v>458189.78000000026</v>
      </c>
      <c r="BV83" s="99">
        <f t="shared" si="244"/>
        <v>-17343.320000000065</v>
      </c>
      <c r="BW83" s="99">
        <f t="shared" si="244"/>
        <v>-237592.58000000007</v>
      </c>
      <c r="BX83" s="251">
        <f t="shared" si="244"/>
        <v>-29847.759999999951</v>
      </c>
      <c r="BY83" s="251">
        <f t="shared" si="244"/>
        <v>66498.229999999981</v>
      </c>
      <c r="BZ83" s="251">
        <f t="shared" si="244"/>
        <v>157435.51999999999</v>
      </c>
      <c r="CA83" s="251">
        <f t="shared" si="244"/>
        <v>84626.659999999974</v>
      </c>
      <c r="CB83" s="251">
        <f t="shared" si="244"/>
        <v>-194109</v>
      </c>
      <c r="CC83" s="251">
        <f t="shared" si="245"/>
        <v>139997.33999999997</v>
      </c>
      <c r="CD83" s="414">
        <f t="shared" si="245"/>
        <v>628765.37999999989</v>
      </c>
      <c r="CE83" s="376">
        <f t="shared" si="245"/>
        <v>557999</v>
      </c>
      <c r="CF83" s="251">
        <f t="shared" si="245"/>
        <v>795826</v>
      </c>
      <c r="CG83" s="251">
        <f t="shared" si="245"/>
        <v>471430.04999999981</v>
      </c>
      <c r="CH83" s="251">
        <f t="shared" si="245"/>
        <v>835422.59000000008</v>
      </c>
      <c r="CI83" s="251">
        <f t="shared" si="245"/>
        <v>453324.62000000011</v>
      </c>
      <c r="CJ83" s="251">
        <f t="shared" si="245"/>
        <v>282217.44</v>
      </c>
      <c r="CK83" s="251">
        <f t="shared" si="245"/>
        <v>385402</v>
      </c>
      <c r="CL83" s="251">
        <f t="shared" si="245"/>
        <v>149309.88</v>
      </c>
      <c r="CM83" s="251">
        <f t="shared" si="246"/>
        <v>216095</v>
      </c>
      <c r="CN83" s="251">
        <f t="shared" si="246"/>
        <v>517863</v>
      </c>
      <c r="CO83" s="251">
        <f t="shared" si="246"/>
        <v>-865541</v>
      </c>
      <c r="CP83" s="414">
        <f t="shared" si="246"/>
        <v>-1520884</v>
      </c>
      <c r="CQ83" s="414">
        <f t="shared" si="246"/>
        <v>-2714176</v>
      </c>
      <c r="CR83" s="414">
        <f t="shared" si="246"/>
        <v>-3156708</v>
      </c>
      <c r="CS83" s="350"/>
      <c r="CT83" s="34">
        <f>IF(ISERROR(GETPIVOTDATA("VALUE",'CRS WK pvt'!$I$2,"DT_FILE",CT$8,"CD_CO",CT$6,"TRIM_CAT",TRIM(B83),"TRIM_LINE",A79))=TRUE,0,GETPIVOTDATA("VALUE",'CRS WK pvt'!$I$2,"DT_FILE",CT$8,"CD_CO",CT$6,"TRIM_CAT",TRIM(B83),"TRIM_LINE",A79))</f>
        <v>386610</v>
      </c>
    </row>
    <row r="84" spans="1:98" s="37" customFormat="1" x14ac:dyDescent="0.3">
      <c r="A84" s="146"/>
      <c r="B84" s="38" t="s">
        <v>41</v>
      </c>
      <c r="C84" s="96">
        <v>3762025.66</v>
      </c>
      <c r="D84" s="97">
        <v>1653639.88</v>
      </c>
      <c r="E84" s="97">
        <v>1209935.4099999999</v>
      </c>
      <c r="F84" s="97">
        <v>1081284.02</v>
      </c>
      <c r="G84" s="97">
        <v>782809.59</v>
      </c>
      <c r="H84" s="97">
        <v>904426.95</v>
      </c>
      <c r="I84" s="97">
        <v>823881.53</v>
      </c>
      <c r="J84" s="97">
        <v>1054995</v>
      </c>
      <c r="K84" s="97">
        <v>1025378.5</v>
      </c>
      <c r="L84" s="98">
        <v>1696099.28</v>
      </c>
      <c r="M84" s="97">
        <v>1796338.55</v>
      </c>
      <c r="N84" s="97">
        <v>1633914.02</v>
      </c>
      <c r="O84" s="97">
        <v>1552071.46</v>
      </c>
      <c r="P84" s="97">
        <v>1203522.1499999999</v>
      </c>
      <c r="Q84" s="97">
        <v>1216447.52</v>
      </c>
      <c r="R84" s="97">
        <v>823192</v>
      </c>
      <c r="S84" s="97">
        <v>732108.01</v>
      </c>
      <c r="T84" s="97">
        <v>703601.06</v>
      </c>
      <c r="U84" s="208">
        <v>794968.94</v>
      </c>
      <c r="V84" s="208">
        <v>770364</v>
      </c>
      <c r="W84" s="208">
        <v>992178.47</v>
      </c>
      <c r="X84" s="98">
        <v>1381955.49</v>
      </c>
      <c r="Y84" s="208">
        <v>1816583</v>
      </c>
      <c r="Z84" s="233">
        <v>1765967</v>
      </c>
      <c r="AA84" s="233">
        <v>1785714.85</v>
      </c>
      <c r="AB84" s="233">
        <v>1416050.19</v>
      </c>
      <c r="AC84" s="233">
        <v>1189426.82</v>
      </c>
      <c r="AD84" s="233">
        <v>873689.44</v>
      </c>
      <c r="AE84" s="233">
        <v>786408</v>
      </c>
      <c r="AF84" s="233">
        <v>702202.18</v>
      </c>
      <c r="AG84" s="233">
        <v>819340</v>
      </c>
      <c r="AH84" s="233">
        <v>848464</v>
      </c>
      <c r="AI84" s="233">
        <v>1019391</v>
      </c>
      <c r="AJ84" s="98">
        <v>1699814</v>
      </c>
      <c r="AK84" s="300">
        <v>2052957</v>
      </c>
      <c r="AL84" s="300">
        <v>2169943</v>
      </c>
      <c r="AM84" s="300">
        <v>1940347</v>
      </c>
      <c r="AN84" s="300">
        <v>2134019</v>
      </c>
      <c r="AO84" s="300">
        <v>1501250</v>
      </c>
      <c r="AP84" s="300">
        <v>1312747</v>
      </c>
      <c r="AQ84" s="34">
        <v>1163447</v>
      </c>
      <c r="AR84" s="300">
        <v>1915412</v>
      </c>
      <c r="AS84" s="300">
        <v>1425812</v>
      </c>
      <c r="AT84" s="300">
        <v>1146471</v>
      </c>
      <c r="AU84" s="300">
        <v>1269793</v>
      </c>
      <c r="AV84" s="318">
        <v>1702274</v>
      </c>
      <c r="AW84" s="300">
        <v>1377040</v>
      </c>
      <c r="AX84" s="300">
        <v>1271791</v>
      </c>
      <c r="AY84" s="300"/>
      <c r="AZ84" s="300"/>
      <c r="BA84" s="300"/>
      <c r="BB84" s="300"/>
      <c r="BC84" s="34"/>
      <c r="BD84" s="300"/>
      <c r="BE84" s="300"/>
      <c r="BF84" s="300"/>
      <c r="BG84" s="300"/>
      <c r="BH84" s="318"/>
      <c r="BI84" s="34">
        <f t="shared" si="243"/>
        <v>-2209954.2000000002</v>
      </c>
      <c r="BJ84" s="99">
        <f t="shared" si="243"/>
        <v>-450117.73</v>
      </c>
      <c r="BK84" s="99">
        <f t="shared" si="243"/>
        <v>6512.1100000001024</v>
      </c>
      <c r="BL84" s="99">
        <f t="shared" si="243"/>
        <v>-258092.02000000002</v>
      </c>
      <c r="BM84" s="99">
        <f t="shared" si="243"/>
        <v>-50701.579999999958</v>
      </c>
      <c r="BN84" s="99">
        <f t="shared" si="243"/>
        <v>-200825.8899999999</v>
      </c>
      <c r="BO84" s="99">
        <f t="shared" si="243"/>
        <v>-28912.590000000084</v>
      </c>
      <c r="BP84" s="99">
        <f t="shared" si="243"/>
        <v>-284631</v>
      </c>
      <c r="BQ84" s="99">
        <f t="shared" si="243"/>
        <v>-33200.030000000028</v>
      </c>
      <c r="BR84" s="414">
        <f t="shared" si="243"/>
        <v>-314143.79000000004</v>
      </c>
      <c r="BS84" s="437">
        <f t="shared" si="244"/>
        <v>20244.449999999953</v>
      </c>
      <c r="BT84" s="99">
        <f t="shared" si="244"/>
        <v>132052.97999999998</v>
      </c>
      <c r="BU84" s="99">
        <f t="shared" si="244"/>
        <v>233643.39000000013</v>
      </c>
      <c r="BV84" s="99">
        <f t="shared" si="244"/>
        <v>212528.04000000004</v>
      </c>
      <c r="BW84" s="99">
        <f t="shared" si="244"/>
        <v>-27020.699999999953</v>
      </c>
      <c r="BX84" s="251">
        <f t="shared" si="244"/>
        <v>50497.439999999944</v>
      </c>
      <c r="BY84" s="251">
        <f t="shared" si="244"/>
        <v>54299.989999999991</v>
      </c>
      <c r="BZ84" s="251">
        <f t="shared" si="244"/>
        <v>-1398.8800000000047</v>
      </c>
      <c r="CA84" s="251">
        <f t="shared" si="244"/>
        <v>24371.060000000056</v>
      </c>
      <c r="CB84" s="251">
        <f t="shared" si="244"/>
        <v>78100</v>
      </c>
      <c r="CC84" s="251">
        <f t="shared" si="245"/>
        <v>27212.530000000028</v>
      </c>
      <c r="CD84" s="414">
        <f t="shared" si="245"/>
        <v>317858.51</v>
      </c>
      <c r="CE84" s="376">
        <f t="shared" si="245"/>
        <v>236374</v>
      </c>
      <c r="CF84" s="251">
        <f t="shared" si="245"/>
        <v>403976</v>
      </c>
      <c r="CG84" s="251">
        <f t="shared" si="245"/>
        <v>154632.14999999991</v>
      </c>
      <c r="CH84" s="251">
        <f t="shared" si="245"/>
        <v>717968.81</v>
      </c>
      <c r="CI84" s="251">
        <f t="shared" si="245"/>
        <v>311823.17999999993</v>
      </c>
      <c r="CJ84" s="251">
        <f t="shared" si="245"/>
        <v>439057.56000000006</v>
      </c>
      <c r="CK84" s="251">
        <f t="shared" si="245"/>
        <v>377039</v>
      </c>
      <c r="CL84" s="251">
        <f t="shared" si="245"/>
        <v>1213209.8199999998</v>
      </c>
      <c r="CM84" s="251">
        <f t="shared" si="246"/>
        <v>606472</v>
      </c>
      <c r="CN84" s="251">
        <f t="shared" si="246"/>
        <v>298007</v>
      </c>
      <c r="CO84" s="251">
        <f t="shared" si="246"/>
        <v>250402</v>
      </c>
      <c r="CP84" s="414">
        <f t="shared" si="246"/>
        <v>2460</v>
      </c>
      <c r="CQ84" s="414">
        <f t="shared" si="246"/>
        <v>-675917</v>
      </c>
      <c r="CR84" s="414">
        <f t="shared" si="246"/>
        <v>-898152</v>
      </c>
      <c r="CS84" s="350"/>
      <c r="CT84" s="34">
        <f>IF(ISERROR(GETPIVOTDATA("VALUE",'CRS WK pvt'!$I$2,"DT_FILE",CT$8,"CD_CO",CT$6,"TRIM_CAT",TRIM(B84),"TRIM_LINE",A79))=TRUE,0,GETPIVOTDATA("VALUE",'CRS WK pvt'!$I$2,"DT_FILE",CT$8,"CD_CO",CT$6,"TRIM_CAT",TRIM(B84),"TRIM_LINE",A79))</f>
        <v>1271791</v>
      </c>
    </row>
    <row r="85" spans="1:98" s="130" customFormat="1" x14ac:dyDescent="0.3">
      <c r="A85" s="147"/>
      <c r="B85" s="38" t="s">
        <v>42</v>
      </c>
      <c r="C85" s="131">
        <f>SUM(C80:C84)</f>
        <v>50524885.370000005</v>
      </c>
      <c r="D85" s="132">
        <f t="shared" ref="D85:CT92" si="247">SUM(D80:D84)</f>
        <v>30829642.719999999</v>
      </c>
      <c r="E85" s="132">
        <f t="shared" si="247"/>
        <v>18995575.689999998</v>
      </c>
      <c r="F85" s="132">
        <f t="shared" si="247"/>
        <v>11683573.01</v>
      </c>
      <c r="G85" s="132">
        <f t="shared" si="247"/>
        <v>8352256.5</v>
      </c>
      <c r="H85" s="132">
        <f t="shared" si="247"/>
        <v>7634014.1100000003</v>
      </c>
      <c r="I85" s="132">
        <f t="shared" si="247"/>
        <v>7640611.4500000002</v>
      </c>
      <c r="J85" s="132">
        <f t="shared" si="247"/>
        <v>10418189.810000001</v>
      </c>
      <c r="K85" s="132">
        <f t="shared" si="247"/>
        <v>16998924.130000003</v>
      </c>
      <c r="L85" s="134">
        <f t="shared" si="247"/>
        <v>42605280.620000005</v>
      </c>
      <c r="M85" s="132">
        <f t="shared" si="247"/>
        <v>45994176.099999994</v>
      </c>
      <c r="N85" s="132">
        <f t="shared" si="247"/>
        <v>40969149.330000006</v>
      </c>
      <c r="O85" s="141">
        <f t="shared" si="247"/>
        <v>36463990.980000004</v>
      </c>
      <c r="P85" s="132">
        <f t="shared" si="247"/>
        <v>31650184.969999995</v>
      </c>
      <c r="Q85" s="141">
        <f t="shared" si="247"/>
        <v>21735266.59</v>
      </c>
      <c r="R85" s="141">
        <f t="shared" si="247"/>
        <v>10170587.66</v>
      </c>
      <c r="S85" s="141">
        <f t="shared" si="247"/>
        <v>7930429.5600000005</v>
      </c>
      <c r="T85" s="141">
        <f t="shared" si="247"/>
        <v>6440438.6399999987</v>
      </c>
      <c r="U85" s="141">
        <f t="shared" si="247"/>
        <v>7470620.7799999993</v>
      </c>
      <c r="V85" s="141">
        <f t="shared" si="247"/>
        <v>8758047</v>
      </c>
      <c r="W85" s="141">
        <f t="shared" si="247"/>
        <v>15699345.270000001</v>
      </c>
      <c r="X85" s="134">
        <f t="shared" si="247"/>
        <v>33910784.680000007</v>
      </c>
      <c r="Y85" s="141">
        <f t="shared" si="247"/>
        <v>48331801</v>
      </c>
      <c r="Z85" s="141">
        <f t="shared" si="247"/>
        <v>50462181</v>
      </c>
      <c r="AA85" s="141">
        <f t="shared" si="247"/>
        <v>47776439.230000004</v>
      </c>
      <c r="AB85" s="141">
        <f t="shared" si="247"/>
        <v>30846216.600000001</v>
      </c>
      <c r="AC85" s="141">
        <f t="shared" si="247"/>
        <v>17589185.289999999</v>
      </c>
      <c r="AD85" s="141">
        <f t="shared" si="247"/>
        <v>10468563.01</v>
      </c>
      <c r="AE85" s="141">
        <f t="shared" si="247"/>
        <v>8368003</v>
      </c>
      <c r="AF85" s="141">
        <f t="shared" si="247"/>
        <v>7782300.9099999992</v>
      </c>
      <c r="AG85" s="284">
        <v>8203599</v>
      </c>
      <c r="AH85" s="284">
        <v>8573047</v>
      </c>
      <c r="AI85" s="284">
        <v>18864951</v>
      </c>
      <c r="AJ85" s="134">
        <v>45036700</v>
      </c>
      <c r="AK85" s="301">
        <v>56953584</v>
      </c>
      <c r="AL85" s="301">
        <v>63829804</v>
      </c>
      <c r="AM85" s="301">
        <v>57657471</v>
      </c>
      <c r="AN85" s="301">
        <v>42265684</v>
      </c>
      <c r="AO85" s="301">
        <v>25793046</v>
      </c>
      <c r="AP85" s="301">
        <v>15423747</v>
      </c>
      <c r="AQ85" s="133">
        <v>13228316</v>
      </c>
      <c r="AR85" s="301">
        <v>12031777</v>
      </c>
      <c r="AS85" s="301">
        <v>12588340</v>
      </c>
      <c r="AT85" s="301">
        <v>14294135</v>
      </c>
      <c r="AU85" s="301">
        <v>5066219</v>
      </c>
      <c r="AV85" s="319">
        <v>20743886</v>
      </c>
      <c r="AW85" s="301">
        <v>14121361</v>
      </c>
      <c r="AX85" s="301">
        <v>10003026</v>
      </c>
      <c r="AY85" s="301"/>
      <c r="AZ85" s="301"/>
      <c r="BA85" s="301"/>
      <c r="BB85" s="301"/>
      <c r="BC85" s="133"/>
      <c r="BD85" s="301"/>
      <c r="BE85" s="301"/>
      <c r="BF85" s="301"/>
      <c r="BG85" s="301"/>
      <c r="BH85" s="319"/>
      <c r="BI85" s="133">
        <f t="shared" si="221"/>
        <v>-14060894.390000001</v>
      </c>
      <c r="BJ85" s="135">
        <f t="shared" ref="BJ85:BL85" si="248">SUM(BJ80:BJ84)</f>
        <v>820542.2499999986</v>
      </c>
      <c r="BK85" s="135">
        <f t="shared" si="248"/>
        <v>2739690.9000000004</v>
      </c>
      <c r="BL85" s="135">
        <f t="shared" si="248"/>
        <v>-1512985.3500000003</v>
      </c>
      <c r="BM85" s="135">
        <f t="shared" ref="BM85" si="249">SUM(BM80:BM84)</f>
        <v>-421826.93999999989</v>
      </c>
      <c r="BN85" s="135">
        <f t="shared" ref="BN85:BV85" si="250">SUM(BN80:BN84)</f>
        <v>-1193575.4700000002</v>
      </c>
      <c r="BO85" s="135">
        <f t="shared" si="250"/>
        <v>-169990.67000000033</v>
      </c>
      <c r="BP85" s="135">
        <f t="shared" si="250"/>
        <v>-1660142.8099999998</v>
      </c>
      <c r="BQ85" s="135">
        <f t="shared" si="250"/>
        <v>-1299578.8599999996</v>
      </c>
      <c r="BR85" s="415">
        <f t="shared" si="250"/>
        <v>-8694495.9399999976</v>
      </c>
      <c r="BS85" s="438">
        <f t="shared" si="250"/>
        <v>2337624.8999999985</v>
      </c>
      <c r="BT85" s="135">
        <f t="shared" si="250"/>
        <v>9493031.6699999999</v>
      </c>
      <c r="BU85" s="135">
        <f t="shared" si="250"/>
        <v>11312448.25</v>
      </c>
      <c r="BV85" s="135">
        <f t="shared" si="250"/>
        <v>-803968.36999999918</v>
      </c>
      <c r="BW85" s="135">
        <f t="shared" ref="BW85:BX85" si="251">SUM(BW80:BW84)</f>
        <v>-4146081.3</v>
      </c>
      <c r="BX85" s="252">
        <f t="shared" si="251"/>
        <v>297975.34999999934</v>
      </c>
      <c r="BY85" s="252">
        <f t="shared" ref="BY85:BZ85" si="252">SUM(BY80:BY84)</f>
        <v>437573.44</v>
      </c>
      <c r="BZ85" s="252">
        <f t="shared" si="252"/>
        <v>1341862.27</v>
      </c>
      <c r="CA85" s="252">
        <f t="shared" ref="CA85" si="253">SUM(CA80:CA84)</f>
        <v>732978.2200000002</v>
      </c>
      <c r="CB85" s="252">
        <f t="shared" ref="CB85:CC85" si="254">SUM(CB80:CB84)</f>
        <v>-185000</v>
      </c>
      <c r="CC85" s="252">
        <f t="shared" si="254"/>
        <v>3165605.7299999995</v>
      </c>
      <c r="CD85" s="415">
        <f t="shared" ref="CD85:CE85" si="255">SUM(CD80:CD84)</f>
        <v>11125915.319999998</v>
      </c>
      <c r="CE85" s="377">
        <f t="shared" si="255"/>
        <v>8621783</v>
      </c>
      <c r="CF85" s="252">
        <f t="shared" ref="CF85" si="256">SUM(CF80:CF84)</f>
        <v>13367623</v>
      </c>
      <c r="CG85" s="252">
        <f t="shared" ref="CG85" si="257">SUM(CG80:CG84)</f>
        <v>9881031.7700000014</v>
      </c>
      <c r="CH85" s="252">
        <f t="shared" ref="CH85" si="258">SUM(CH80:CH84)</f>
        <v>11419467.4</v>
      </c>
      <c r="CI85" s="252">
        <f t="shared" ref="CI85" si="259">SUM(CI80:CI84)</f>
        <v>8203860.71</v>
      </c>
      <c r="CJ85" s="252">
        <f t="shared" ref="CJ85" si="260">SUM(CJ80:CJ84)</f>
        <v>4955183.99</v>
      </c>
      <c r="CK85" s="252">
        <f t="shared" ref="CK85" si="261">SUM(CK80:CK84)</f>
        <v>4860313</v>
      </c>
      <c r="CL85" s="252">
        <f t="shared" ref="CL85" si="262">SUM(CL80:CL84)</f>
        <v>4249476.09</v>
      </c>
      <c r="CM85" s="252">
        <f t="shared" ref="CM85" si="263">SUM(CM80:CM84)</f>
        <v>4384741</v>
      </c>
      <c r="CN85" s="252">
        <f t="shared" ref="CN85" si="264">SUM(CN80:CN84)</f>
        <v>5721088</v>
      </c>
      <c r="CO85" s="252">
        <f t="shared" ref="CO85" si="265">SUM(CO80:CO84)</f>
        <v>-13798732</v>
      </c>
      <c r="CP85" s="415">
        <f t="shared" ref="CP85" si="266">SUM(CP80:CP84)</f>
        <v>-24292814</v>
      </c>
      <c r="CQ85" s="415">
        <f t="shared" ref="CQ85:CR85" si="267">SUM(CQ80:CQ84)</f>
        <v>-42832223</v>
      </c>
      <c r="CR85" s="415">
        <f t="shared" si="267"/>
        <v>-53826778</v>
      </c>
      <c r="CS85" s="351"/>
      <c r="CT85" s="133">
        <f t="shared" si="247"/>
        <v>10003026</v>
      </c>
    </row>
    <row r="86" spans="1:98" s="37" customFormat="1" x14ac:dyDescent="0.3">
      <c r="A86" s="146">
        <f>+A79+1</f>
        <v>12</v>
      </c>
      <c r="B86" s="45" t="s">
        <v>317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47"/>
      <c r="O86" s="47"/>
      <c r="P86" s="47"/>
      <c r="Q86" s="47"/>
      <c r="R86" s="47"/>
      <c r="S86" s="47"/>
      <c r="T86" s="47"/>
      <c r="U86" s="206"/>
      <c r="V86" s="206"/>
      <c r="W86" s="206"/>
      <c r="X86" s="48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48"/>
      <c r="AK86" s="299"/>
      <c r="AL86" s="299"/>
      <c r="AM86" s="299"/>
      <c r="AN86" s="299"/>
      <c r="AO86" s="299"/>
      <c r="AP86" s="299"/>
      <c r="AQ86" s="49"/>
      <c r="AR86" s="299"/>
      <c r="AS86" s="299"/>
      <c r="AT86" s="299"/>
      <c r="AU86" s="299"/>
      <c r="AV86" s="316"/>
      <c r="AW86" s="299"/>
      <c r="AX86" s="299"/>
      <c r="AY86" s="299"/>
      <c r="AZ86" s="299"/>
      <c r="BA86" s="299"/>
      <c r="BB86" s="299"/>
      <c r="BC86" s="49"/>
      <c r="BD86" s="299"/>
      <c r="BE86" s="299"/>
      <c r="BF86" s="299"/>
      <c r="BG86" s="299"/>
      <c r="BH86" s="316"/>
      <c r="BI86" s="49"/>
      <c r="BJ86" s="50"/>
      <c r="BK86" s="50"/>
      <c r="BL86" s="50"/>
      <c r="BM86" s="50"/>
      <c r="BN86" s="50"/>
      <c r="BO86" s="50"/>
      <c r="BP86" s="50"/>
      <c r="BQ86" s="50"/>
      <c r="BR86" s="412"/>
      <c r="BS86" s="435"/>
      <c r="BT86" s="50"/>
      <c r="BU86" s="50"/>
      <c r="BV86" s="50"/>
      <c r="BW86" s="50"/>
      <c r="BX86" s="249"/>
      <c r="BY86" s="249"/>
      <c r="BZ86" s="249"/>
      <c r="CA86" s="249"/>
      <c r="CB86" s="249"/>
      <c r="CC86" s="249"/>
      <c r="CD86" s="412"/>
      <c r="CE86" s="374"/>
      <c r="CF86" s="249"/>
      <c r="CG86" s="249"/>
      <c r="CH86" s="249"/>
      <c r="CI86" s="249"/>
      <c r="CJ86" s="249"/>
      <c r="CK86" s="249"/>
      <c r="CL86" s="249"/>
      <c r="CM86" s="249"/>
      <c r="CN86" s="249"/>
      <c r="CO86" s="249"/>
      <c r="CP86" s="412"/>
      <c r="CQ86" s="412"/>
      <c r="CR86" s="412"/>
      <c r="CS86" s="350"/>
      <c r="CT86" s="49"/>
    </row>
    <row r="87" spans="1:98" s="37" customFormat="1" x14ac:dyDescent="0.3">
      <c r="A87" s="146"/>
      <c r="B87" s="38" t="s">
        <v>37</v>
      </c>
      <c r="C87" s="164">
        <v>4062.28</v>
      </c>
      <c r="D87" s="165">
        <v>3667.44</v>
      </c>
      <c r="E87" s="165">
        <v>2551.04</v>
      </c>
      <c r="F87" s="165">
        <v>1671.94</v>
      </c>
      <c r="G87" s="165">
        <v>1010.62</v>
      </c>
      <c r="H87" s="165">
        <v>990.47</v>
      </c>
      <c r="I87" s="165">
        <v>1151.82</v>
      </c>
      <c r="J87" s="165">
        <v>1877.68</v>
      </c>
      <c r="K87" s="165">
        <v>5654.75</v>
      </c>
      <c r="L87" s="166">
        <v>21323.33</v>
      </c>
      <c r="M87" s="165">
        <v>38320.699999999997</v>
      </c>
      <c r="N87" s="165">
        <v>84949.41</v>
      </c>
      <c r="O87" s="97">
        <v>274471.37</v>
      </c>
      <c r="P87" s="165">
        <v>242724.66</v>
      </c>
      <c r="Q87" s="97">
        <v>160858.01</v>
      </c>
      <c r="R87" s="97">
        <v>69699.98</v>
      </c>
      <c r="S87" s="97">
        <v>44539.5</v>
      </c>
      <c r="T87" s="97">
        <v>33883.93</v>
      </c>
      <c r="U87" s="208">
        <v>36182.31</v>
      </c>
      <c r="V87" s="208">
        <v>52375</v>
      </c>
      <c r="W87" s="208">
        <v>107163.38</v>
      </c>
      <c r="X87" s="166">
        <v>188765.05</v>
      </c>
      <c r="Y87" s="208">
        <v>291502</v>
      </c>
      <c r="Z87" s="208">
        <v>299297</v>
      </c>
      <c r="AA87" s="208">
        <v>281625.46000000002</v>
      </c>
      <c r="AB87" s="208">
        <v>177955.22</v>
      </c>
      <c r="AC87" s="208">
        <v>98050.22</v>
      </c>
      <c r="AD87" s="208">
        <v>54897.05</v>
      </c>
      <c r="AE87" s="208">
        <v>36620</v>
      </c>
      <c r="AF87" s="208">
        <v>32669.19</v>
      </c>
      <c r="AG87" s="208">
        <v>33631</v>
      </c>
      <c r="AH87" s="208">
        <v>39762</v>
      </c>
      <c r="AI87" s="208">
        <v>99641</v>
      </c>
      <c r="AJ87" s="98">
        <v>221984</v>
      </c>
      <c r="AK87" s="208">
        <v>298440</v>
      </c>
      <c r="AL87" s="208">
        <v>356301</v>
      </c>
      <c r="AM87" s="208">
        <v>305132</v>
      </c>
      <c r="AN87" s="208">
        <v>196880</v>
      </c>
      <c r="AO87" s="208">
        <v>108483</v>
      </c>
      <c r="AP87" s="208">
        <v>54833</v>
      </c>
      <c r="AQ87" s="34">
        <v>41580</v>
      </c>
      <c r="AR87" s="208">
        <v>34162</v>
      </c>
      <c r="AS87" s="208">
        <v>48720</v>
      </c>
      <c r="AT87" s="208">
        <v>65049</v>
      </c>
      <c r="AU87" s="208">
        <v>13248</v>
      </c>
      <c r="AV87" s="98">
        <v>107420</v>
      </c>
      <c r="AW87" s="208">
        <v>83248</v>
      </c>
      <c r="AX87" s="208">
        <v>38073</v>
      </c>
      <c r="AY87" s="208"/>
      <c r="AZ87" s="208"/>
      <c r="BA87" s="208"/>
      <c r="BB87" s="208"/>
      <c r="BC87" s="34"/>
      <c r="BD87" s="208"/>
      <c r="BE87" s="208"/>
      <c r="BF87" s="208"/>
      <c r="BG87" s="208"/>
      <c r="BH87" s="98"/>
      <c r="BI87" s="180">
        <f t="shared" ref="BI87:BR91" si="268">O87-C87</f>
        <v>270409.08999999997</v>
      </c>
      <c r="BJ87" s="99">
        <f t="shared" si="268"/>
        <v>239057.22</v>
      </c>
      <c r="BK87" s="99">
        <f t="shared" si="268"/>
        <v>158306.97</v>
      </c>
      <c r="BL87" s="99">
        <f t="shared" si="268"/>
        <v>68028.039999999994</v>
      </c>
      <c r="BM87" s="99">
        <f t="shared" si="268"/>
        <v>43528.88</v>
      </c>
      <c r="BN87" s="99">
        <f t="shared" si="268"/>
        <v>32893.46</v>
      </c>
      <c r="BO87" s="99">
        <f t="shared" si="268"/>
        <v>35030.49</v>
      </c>
      <c r="BP87" s="99">
        <f t="shared" si="268"/>
        <v>50497.32</v>
      </c>
      <c r="BQ87" s="99">
        <f t="shared" si="268"/>
        <v>101508.63</v>
      </c>
      <c r="BR87" s="414">
        <f t="shared" si="268"/>
        <v>167441.71999999997</v>
      </c>
      <c r="BS87" s="437">
        <f t="shared" ref="BS87:CB91" si="269">Y87-M87</f>
        <v>253181.3</v>
      </c>
      <c r="BT87" s="99">
        <f t="shared" si="269"/>
        <v>214347.59</v>
      </c>
      <c r="BU87" s="99">
        <f t="shared" si="269"/>
        <v>7154.0900000000256</v>
      </c>
      <c r="BV87" s="99">
        <f t="shared" si="269"/>
        <v>-64769.440000000002</v>
      </c>
      <c r="BW87" s="99">
        <f t="shared" si="269"/>
        <v>-62807.790000000008</v>
      </c>
      <c r="BX87" s="251">
        <f t="shared" si="269"/>
        <v>-14802.929999999993</v>
      </c>
      <c r="BY87" s="251">
        <f t="shared" si="269"/>
        <v>-7919.5</v>
      </c>
      <c r="BZ87" s="251">
        <f t="shared" si="269"/>
        <v>-1214.7400000000016</v>
      </c>
      <c r="CA87" s="251">
        <f t="shared" si="269"/>
        <v>-2551.3099999999977</v>
      </c>
      <c r="CB87" s="251">
        <f t="shared" si="269"/>
        <v>-12613</v>
      </c>
      <c r="CC87" s="251">
        <f t="shared" ref="CC87:CL91" si="270">AI87-W87</f>
        <v>-7522.3800000000047</v>
      </c>
      <c r="CD87" s="414">
        <f t="shared" si="270"/>
        <v>33218.950000000012</v>
      </c>
      <c r="CE87" s="376">
        <f t="shared" si="270"/>
        <v>6938</v>
      </c>
      <c r="CF87" s="251">
        <f t="shared" si="270"/>
        <v>57004</v>
      </c>
      <c r="CG87" s="251">
        <f t="shared" si="270"/>
        <v>23506.539999999979</v>
      </c>
      <c r="CH87" s="251">
        <f t="shared" si="270"/>
        <v>18924.78</v>
      </c>
      <c r="CI87" s="251">
        <f t="shared" si="270"/>
        <v>10432.779999999999</v>
      </c>
      <c r="CJ87" s="251">
        <f t="shared" si="270"/>
        <v>-64.05000000000291</v>
      </c>
      <c r="CK87" s="251">
        <f t="shared" si="270"/>
        <v>4960</v>
      </c>
      <c r="CL87" s="251">
        <f t="shared" si="270"/>
        <v>1492.8100000000013</v>
      </c>
      <c r="CM87" s="251">
        <f t="shared" ref="CM87:CR91" si="271">AS87-AG87</f>
        <v>15089</v>
      </c>
      <c r="CN87" s="251">
        <f t="shared" si="271"/>
        <v>25287</v>
      </c>
      <c r="CO87" s="251">
        <f t="shared" si="271"/>
        <v>-86393</v>
      </c>
      <c r="CP87" s="414">
        <f t="shared" si="271"/>
        <v>-114564</v>
      </c>
      <c r="CQ87" s="414">
        <f t="shared" si="271"/>
        <v>-215192</v>
      </c>
      <c r="CR87" s="414">
        <f t="shared" si="271"/>
        <v>-318228</v>
      </c>
      <c r="CS87" s="350"/>
      <c r="CT87" s="34">
        <f>IF(ISERROR(GETPIVOTDATA("VALUE",'CRS WK pvt'!$I$2,"DT_FILE",CT$8,"CD_CO",CT$6,"TRIM_CAT",TRIM(B87),"TRIM_LINE",A86))=TRUE,0,GETPIVOTDATA("VALUE",'CRS WK pvt'!$I$2,"DT_FILE",CT$8,"CD_CO",CT$6,"TRIM_CAT",TRIM(B87),"TRIM_LINE",A86))</f>
        <v>38073</v>
      </c>
    </row>
    <row r="88" spans="1:98" s="37" customFormat="1" x14ac:dyDescent="0.3">
      <c r="A88" s="146"/>
      <c r="B88" s="38" t="s">
        <v>38</v>
      </c>
      <c r="C88" s="164">
        <v>1570.7</v>
      </c>
      <c r="D88" s="165">
        <v>1485.33</v>
      </c>
      <c r="E88" s="165">
        <v>868.77</v>
      </c>
      <c r="F88" s="165">
        <v>939.98</v>
      </c>
      <c r="G88" s="165">
        <v>412.71</v>
      </c>
      <c r="H88" s="165">
        <v>358.16</v>
      </c>
      <c r="I88" s="165">
        <v>906.35</v>
      </c>
      <c r="J88" s="165">
        <v>701.48</v>
      </c>
      <c r="K88" s="165">
        <v>2265.6999999999998</v>
      </c>
      <c r="L88" s="166">
        <v>7681.58</v>
      </c>
      <c r="M88" s="165">
        <v>11184.32</v>
      </c>
      <c r="N88" s="165">
        <v>20656.560000000001</v>
      </c>
      <c r="O88" s="97">
        <v>34191.769999999997</v>
      </c>
      <c r="P88" s="165">
        <v>33035.24</v>
      </c>
      <c r="Q88" s="97">
        <v>14589.53</v>
      </c>
      <c r="R88" s="97">
        <v>8268.41</v>
      </c>
      <c r="S88" s="97">
        <v>5614.72</v>
      </c>
      <c r="T88" s="97">
        <v>4216.8100000000004</v>
      </c>
      <c r="U88" s="208">
        <v>4291.6099999999997</v>
      </c>
      <c r="V88" s="208">
        <v>6083</v>
      </c>
      <c r="W88" s="208">
        <v>14118.13</v>
      </c>
      <c r="X88" s="166">
        <v>23617.88</v>
      </c>
      <c r="Y88" s="208">
        <v>37984</v>
      </c>
      <c r="Z88" s="208">
        <v>38306</v>
      </c>
      <c r="AA88" s="208">
        <v>35609.78</v>
      </c>
      <c r="AB88" s="208">
        <v>25350.240000000002</v>
      </c>
      <c r="AC88" s="208">
        <v>10044</v>
      </c>
      <c r="AD88" s="208">
        <v>6808.39</v>
      </c>
      <c r="AE88" s="208">
        <v>4608</v>
      </c>
      <c r="AF88" s="208">
        <v>4199.92</v>
      </c>
      <c r="AG88" s="208">
        <v>4306</v>
      </c>
      <c r="AH88" s="208">
        <v>4955</v>
      </c>
      <c r="AI88" s="208">
        <v>11805</v>
      </c>
      <c r="AJ88" s="98">
        <v>28248</v>
      </c>
      <c r="AK88" s="208">
        <v>39111</v>
      </c>
      <c r="AL88" s="208">
        <v>47010</v>
      </c>
      <c r="AM88" s="208">
        <v>38863</v>
      </c>
      <c r="AN88" s="208">
        <v>27456</v>
      </c>
      <c r="AO88" s="208">
        <v>14515</v>
      </c>
      <c r="AP88" s="208">
        <v>7436</v>
      </c>
      <c r="AQ88" s="34">
        <v>5670</v>
      </c>
      <c r="AR88" s="208">
        <v>4541</v>
      </c>
      <c r="AS88" s="208">
        <v>5625</v>
      </c>
      <c r="AT88" s="208">
        <v>7141</v>
      </c>
      <c r="AU88" s="208">
        <v>1301</v>
      </c>
      <c r="AV88" s="98">
        <v>19985</v>
      </c>
      <c r="AW88" s="208">
        <v>19251</v>
      </c>
      <c r="AX88" s="208">
        <v>3678</v>
      </c>
      <c r="AY88" s="208"/>
      <c r="AZ88" s="208"/>
      <c r="BA88" s="208"/>
      <c r="BB88" s="208"/>
      <c r="BC88" s="34"/>
      <c r="BD88" s="208"/>
      <c r="BE88" s="208"/>
      <c r="BF88" s="208"/>
      <c r="BG88" s="208"/>
      <c r="BH88" s="98"/>
      <c r="BI88" s="180">
        <f t="shared" si="268"/>
        <v>32621.069999999996</v>
      </c>
      <c r="BJ88" s="99">
        <f t="shared" si="268"/>
        <v>31549.909999999996</v>
      </c>
      <c r="BK88" s="99">
        <f t="shared" si="268"/>
        <v>13720.76</v>
      </c>
      <c r="BL88" s="99">
        <f t="shared" si="268"/>
        <v>7328.43</v>
      </c>
      <c r="BM88" s="99">
        <f t="shared" si="268"/>
        <v>5202.01</v>
      </c>
      <c r="BN88" s="99">
        <f t="shared" si="268"/>
        <v>3858.6500000000005</v>
      </c>
      <c r="BO88" s="99">
        <f t="shared" si="268"/>
        <v>3385.2599999999998</v>
      </c>
      <c r="BP88" s="99">
        <f t="shared" si="268"/>
        <v>5381.52</v>
      </c>
      <c r="BQ88" s="99">
        <f t="shared" si="268"/>
        <v>11852.43</v>
      </c>
      <c r="BR88" s="414">
        <f t="shared" si="268"/>
        <v>15936.300000000001</v>
      </c>
      <c r="BS88" s="437">
        <f t="shared" si="269"/>
        <v>26799.68</v>
      </c>
      <c r="BT88" s="99">
        <f t="shared" si="269"/>
        <v>17649.439999999999</v>
      </c>
      <c r="BU88" s="99">
        <f t="shared" si="269"/>
        <v>1418.010000000002</v>
      </c>
      <c r="BV88" s="99">
        <f t="shared" si="269"/>
        <v>-7684.9999999999964</v>
      </c>
      <c r="BW88" s="99">
        <f t="shared" si="269"/>
        <v>-4545.5300000000007</v>
      </c>
      <c r="BX88" s="251">
        <f t="shared" si="269"/>
        <v>-1460.0199999999995</v>
      </c>
      <c r="BY88" s="251">
        <f t="shared" si="269"/>
        <v>-1006.7200000000003</v>
      </c>
      <c r="BZ88" s="251">
        <f t="shared" si="269"/>
        <v>-16.890000000000327</v>
      </c>
      <c r="CA88" s="251">
        <f t="shared" si="269"/>
        <v>14.390000000000327</v>
      </c>
      <c r="CB88" s="251">
        <f t="shared" si="269"/>
        <v>-1128</v>
      </c>
      <c r="CC88" s="251">
        <f t="shared" si="270"/>
        <v>-2313.1299999999992</v>
      </c>
      <c r="CD88" s="414">
        <f t="shared" si="270"/>
        <v>4630.119999999999</v>
      </c>
      <c r="CE88" s="376">
        <f t="shared" si="270"/>
        <v>1127</v>
      </c>
      <c r="CF88" s="251">
        <f t="shared" si="270"/>
        <v>8704</v>
      </c>
      <c r="CG88" s="251">
        <f t="shared" si="270"/>
        <v>3253.2200000000012</v>
      </c>
      <c r="CH88" s="251">
        <f t="shared" si="270"/>
        <v>2105.7599999999984</v>
      </c>
      <c r="CI88" s="251">
        <f t="shared" si="270"/>
        <v>4471</v>
      </c>
      <c r="CJ88" s="251">
        <f t="shared" si="270"/>
        <v>627.60999999999967</v>
      </c>
      <c r="CK88" s="251">
        <f t="shared" si="270"/>
        <v>1062</v>
      </c>
      <c r="CL88" s="251">
        <f t="shared" si="270"/>
        <v>341.07999999999993</v>
      </c>
      <c r="CM88" s="251">
        <f t="shared" si="271"/>
        <v>1319</v>
      </c>
      <c r="CN88" s="251">
        <f t="shared" si="271"/>
        <v>2186</v>
      </c>
      <c r="CO88" s="251">
        <f t="shared" si="271"/>
        <v>-10504</v>
      </c>
      <c r="CP88" s="414">
        <f t="shared" si="271"/>
        <v>-8263</v>
      </c>
      <c r="CQ88" s="414">
        <f t="shared" si="271"/>
        <v>-19860</v>
      </c>
      <c r="CR88" s="414">
        <f t="shared" si="271"/>
        <v>-43332</v>
      </c>
      <c r="CS88" s="350"/>
      <c r="CT88" s="34">
        <f>IF(ISERROR(GETPIVOTDATA("VALUE",'CRS WK pvt'!$I$2,"DT_FILE",CT$8,"CD_CO",CT$6,"TRIM_CAT",TRIM(B88),"TRIM_LINE",A86))=TRUE,0,GETPIVOTDATA("VALUE",'CRS WK pvt'!$I$2,"DT_FILE",CT$8,"CD_CO",CT$6,"TRIM_CAT",TRIM(B88),"TRIM_LINE",A86))</f>
        <v>3678</v>
      </c>
    </row>
    <row r="89" spans="1:98" s="37" customFormat="1" x14ac:dyDescent="0.3">
      <c r="A89" s="146"/>
      <c r="B89" s="38" t="s">
        <v>39</v>
      </c>
      <c r="C89" s="164">
        <v>814.78</v>
      </c>
      <c r="D89" s="165">
        <v>391.25</v>
      </c>
      <c r="E89" s="165">
        <v>121.8</v>
      </c>
      <c r="F89" s="165">
        <v>16.920000000000002</v>
      </c>
      <c r="G89" s="165">
        <v>3.4</v>
      </c>
      <c r="H89" s="165">
        <v>2.72</v>
      </c>
      <c r="I89" s="165">
        <v>543.83000000000004</v>
      </c>
      <c r="J89" s="165">
        <v>534.94000000000005</v>
      </c>
      <c r="K89" s="165">
        <v>1498.74</v>
      </c>
      <c r="L89" s="166">
        <v>3556.77</v>
      </c>
      <c r="M89" s="165">
        <v>17894.599999999999</v>
      </c>
      <c r="N89" s="165">
        <v>42180.74</v>
      </c>
      <c r="O89" s="97">
        <v>120845.96</v>
      </c>
      <c r="P89" s="165">
        <v>99105.19</v>
      </c>
      <c r="Q89" s="97">
        <v>71509.98</v>
      </c>
      <c r="R89" s="97">
        <v>38468.910000000003</v>
      </c>
      <c r="S89" s="97">
        <v>38130.29</v>
      </c>
      <c r="T89" s="97">
        <v>35725.86</v>
      </c>
      <c r="U89" s="208">
        <v>40073.89</v>
      </c>
      <c r="V89" s="208">
        <v>49142</v>
      </c>
      <c r="W89" s="208">
        <v>75613.55</v>
      </c>
      <c r="X89" s="166">
        <v>130195.86</v>
      </c>
      <c r="Y89" s="208">
        <v>180911</v>
      </c>
      <c r="Z89" s="208">
        <v>184438</v>
      </c>
      <c r="AA89" s="208">
        <v>176880</v>
      </c>
      <c r="AB89" s="208">
        <v>124997.24</v>
      </c>
      <c r="AC89" s="208">
        <v>76795.95</v>
      </c>
      <c r="AD89" s="208">
        <v>62413.25</v>
      </c>
      <c r="AE89" s="208">
        <v>56873</v>
      </c>
      <c r="AF89" s="208">
        <v>53351.9</v>
      </c>
      <c r="AG89" s="208">
        <v>57571</v>
      </c>
      <c r="AH89" s="208">
        <v>58731</v>
      </c>
      <c r="AI89" s="208">
        <v>92703</v>
      </c>
      <c r="AJ89" s="98">
        <v>158292</v>
      </c>
      <c r="AK89" s="208">
        <v>208603</v>
      </c>
      <c r="AL89" s="208">
        <v>252844</v>
      </c>
      <c r="AM89" s="208">
        <v>220801</v>
      </c>
      <c r="AN89" s="208">
        <v>161577</v>
      </c>
      <c r="AO89" s="208">
        <v>107679</v>
      </c>
      <c r="AP89" s="208">
        <v>74439</v>
      </c>
      <c r="AQ89" s="34">
        <v>81515</v>
      </c>
      <c r="AR89" s="208">
        <v>74241</v>
      </c>
      <c r="AS89" s="208">
        <v>67954</v>
      </c>
      <c r="AT89" s="208">
        <v>79918</v>
      </c>
      <c r="AU89" s="208">
        <v>16744</v>
      </c>
      <c r="AV89" s="98">
        <v>96421</v>
      </c>
      <c r="AW89" s="208">
        <v>65705</v>
      </c>
      <c r="AX89" s="208">
        <v>35758</v>
      </c>
      <c r="AY89" s="208"/>
      <c r="AZ89" s="208"/>
      <c r="BA89" s="208"/>
      <c r="BB89" s="208"/>
      <c r="BC89" s="34"/>
      <c r="BD89" s="208"/>
      <c r="BE89" s="208"/>
      <c r="BF89" s="208"/>
      <c r="BG89" s="208"/>
      <c r="BH89" s="98"/>
      <c r="BI89" s="180">
        <f t="shared" si="268"/>
        <v>120031.18000000001</v>
      </c>
      <c r="BJ89" s="99">
        <f t="shared" si="268"/>
        <v>98713.94</v>
      </c>
      <c r="BK89" s="99">
        <f t="shared" si="268"/>
        <v>71388.179999999993</v>
      </c>
      <c r="BL89" s="99">
        <f t="shared" si="268"/>
        <v>38451.990000000005</v>
      </c>
      <c r="BM89" s="99">
        <f t="shared" si="268"/>
        <v>38126.89</v>
      </c>
      <c r="BN89" s="99">
        <f t="shared" si="268"/>
        <v>35723.14</v>
      </c>
      <c r="BO89" s="99">
        <f t="shared" si="268"/>
        <v>39530.06</v>
      </c>
      <c r="BP89" s="99">
        <f t="shared" si="268"/>
        <v>48607.06</v>
      </c>
      <c r="BQ89" s="99">
        <f t="shared" si="268"/>
        <v>74114.81</v>
      </c>
      <c r="BR89" s="414">
        <f t="shared" si="268"/>
        <v>126639.09</v>
      </c>
      <c r="BS89" s="437">
        <f t="shared" si="269"/>
        <v>163016.4</v>
      </c>
      <c r="BT89" s="99">
        <f t="shared" si="269"/>
        <v>142257.26</v>
      </c>
      <c r="BU89" s="99">
        <f t="shared" si="269"/>
        <v>56034.039999999994</v>
      </c>
      <c r="BV89" s="99">
        <f t="shared" si="269"/>
        <v>25892.050000000003</v>
      </c>
      <c r="BW89" s="99">
        <f t="shared" si="269"/>
        <v>5285.9700000000012</v>
      </c>
      <c r="BX89" s="251">
        <f t="shared" si="269"/>
        <v>23944.339999999997</v>
      </c>
      <c r="BY89" s="251">
        <f t="shared" si="269"/>
        <v>18742.71</v>
      </c>
      <c r="BZ89" s="251">
        <f t="shared" si="269"/>
        <v>17626.04</v>
      </c>
      <c r="CA89" s="251">
        <f t="shared" si="269"/>
        <v>17497.11</v>
      </c>
      <c r="CB89" s="251">
        <f t="shared" si="269"/>
        <v>9589</v>
      </c>
      <c r="CC89" s="251">
        <f t="shared" si="270"/>
        <v>17089.449999999997</v>
      </c>
      <c r="CD89" s="414">
        <f t="shared" si="270"/>
        <v>28096.14</v>
      </c>
      <c r="CE89" s="376">
        <f t="shared" si="270"/>
        <v>27692</v>
      </c>
      <c r="CF89" s="251">
        <f t="shared" si="270"/>
        <v>68406</v>
      </c>
      <c r="CG89" s="251">
        <f t="shared" si="270"/>
        <v>43921</v>
      </c>
      <c r="CH89" s="251">
        <f t="shared" si="270"/>
        <v>36579.759999999995</v>
      </c>
      <c r="CI89" s="251">
        <f t="shared" si="270"/>
        <v>30883.050000000003</v>
      </c>
      <c r="CJ89" s="251">
        <f t="shared" si="270"/>
        <v>12025.75</v>
      </c>
      <c r="CK89" s="251">
        <f t="shared" si="270"/>
        <v>24642</v>
      </c>
      <c r="CL89" s="251">
        <f t="shared" si="270"/>
        <v>20889.099999999999</v>
      </c>
      <c r="CM89" s="251">
        <f t="shared" si="271"/>
        <v>10383</v>
      </c>
      <c r="CN89" s="251">
        <f t="shared" si="271"/>
        <v>21187</v>
      </c>
      <c r="CO89" s="251">
        <f t="shared" si="271"/>
        <v>-75959</v>
      </c>
      <c r="CP89" s="414">
        <f t="shared" si="271"/>
        <v>-61871</v>
      </c>
      <c r="CQ89" s="414">
        <f t="shared" si="271"/>
        <v>-142898</v>
      </c>
      <c r="CR89" s="414">
        <f t="shared" si="271"/>
        <v>-217086</v>
      </c>
      <c r="CS89" s="350"/>
      <c r="CT89" s="34">
        <f>IF(ISERROR(GETPIVOTDATA("VALUE",'CRS WK pvt'!$I$2,"DT_FILE",CT$8,"CD_CO",CT$6,"TRIM_CAT",TRIM(B89),"TRIM_LINE",A86))=TRUE,0,GETPIVOTDATA("VALUE",'CRS WK pvt'!$I$2,"DT_FILE",CT$8,"CD_CO",CT$6,"TRIM_CAT",TRIM(B89),"TRIM_LINE",A86))</f>
        <v>35758</v>
      </c>
    </row>
    <row r="90" spans="1:98" s="37" customFormat="1" x14ac:dyDescent="0.3">
      <c r="A90" s="146"/>
      <c r="B90" s="38" t="s">
        <v>40</v>
      </c>
      <c r="C90" s="164"/>
      <c r="D90" s="165"/>
      <c r="E90" s="165"/>
      <c r="F90" s="165"/>
      <c r="G90" s="165"/>
      <c r="H90" s="165"/>
      <c r="I90" s="165"/>
      <c r="J90" s="165"/>
      <c r="K90" s="165"/>
      <c r="L90" s="166"/>
      <c r="M90" s="165">
        <v>1386.05</v>
      </c>
      <c r="N90" s="165">
        <v>5783.94</v>
      </c>
      <c r="O90" s="97">
        <v>29221.05</v>
      </c>
      <c r="P90" s="165">
        <v>19844.400000000001</v>
      </c>
      <c r="Q90" s="97">
        <v>20247.05</v>
      </c>
      <c r="R90" s="97">
        <v>6481.69</v>
      </c>
      <c r="S90" s="97">
        <v>9477.19</v>
      </c>
      <c r="T90" s="97">
        <v>6791.9</v>
      </c>
      <c r="U90" s="208">
        <v>11704.4</v>
      </c>
      <c r="V90" s="208">
        <v>8020</v>
      </c>
      <c r="W90" s="208">
        <v>25966.11</v>
      </c>
      <c r="X90" s="166">
        <v>45509.57</v>
      </c>
      <c r="Y90" s="208">
        <v>53520</v>
      </c>
      <c r="Z90" s="208">
        <v>98198</v>
      </c>
      <c r="AA90" s="208">
        <v>87143.57</v>
      </c>
      <c r="AB90" s="208">
        <v>54093.68</v>
      </c>
      <c r="AC90" s="208">
        <v>31940</v>
      </c>
      <c r="AD90" s="208">
        <v>21438.41</v>
      </c>
      <c r="AE90" s="208">
        <v>14989</v>
      </c>
      <c r="AF90" s="208">
        <v>13894.85</v>
      </c>
      <c r="AG90" s="208">
        <v>15504</v>
      </c>
      <c r="AH90" s="208">
        <v>18795</v>
      </c>
      <c r="AI90" s="208">
        <v>44650</v>
      </c>
      <c r="AJ90" s="98">
        <v>80338</v>
      </c>
      <c r="AK90" s="208">
        <v>106417</v>
      </c>
      <c r="AL90" s="208">
        <v>104418</v>
      </c>
      <c r="AM90" s="208">
        <v>92793</v>
      </c>
      <c r="AN90" s="208">
        <v>70582</v>
      </c>
      <c r="AO90" s="208">
        <v>45617</v>
      </c>
      <c r="AP90" s="208">
        <v>22104</v>
      </c>
      <c r="AQ90" s="34">
        <v>17639</v>
      </c>
      <c r="AR90" s="208">
        <v>15380</v>
      </c>
      <c r="AS90" s="208">
        <v>20611</v>
      </c>
      <c r="AT90" s="208">
        <v>29909</v>
      </c>
      <c r="AU90" s="208">
        <v>1440</v>
      </c>
      <c r="AV90" s="98">
        <v>12062</v>
      </c>
      <c r="AW90" s="208">
        <v>8192</v>
      </c>
      <c r="AX90" s="208">
        <v>11640</v>
      </c>
      <c r="AY90" s="208"/>
      <c r="AZ90" s="208"/>
      <c r="BA90" s="208"/>
      <c r="BB90" s="208"/>
      <c r="BC90" s="34"/>
      <c r="BD90" s="208"/>
      <c r="BE90" s="208"/>
      <c r="BF90" s="208"/>
      <c r="BG90" s="208"/>
      <c r="BH90" s="98"/>
      <c r="BI90" s="180">
        <f t="shared" si="268"/>
        <v>29221.05</v>
      </c>
      <c r="BJ90" s="99">
        <f t="shared" si="268"/>
        <v>19844.400000000001</v>
      </c>
      <c r="BK90" s="99">
        <f t="shared" si="268"/>
        <v>20247.05</v>
      </c>
      <c r="BL90" s="99">
        <f t="shared" si="268"/>
        <v>6481.69</v>
      </c>
      <c r="BM90" s="99">
        <f t="shared" si="268"/>
        <v>9477.19</v>
      </c>
      <c r="BN90" s="99">
        <f t="shared" si="268"/>
        <v>6791.9</v>
      </c>
      <c r="BO90" s="99">
        <f t="shared" si="268"/>
        <v>11704.4</v>
      </c>
      <c r="BP90" s="99">
        <f t="shared" si="268"/>
        <v>8020</v>
      </c>
      <c r="BQ90" s="99">
        <f t="shared" si="268"/>
        <v>25966.11</v>
      </c>
      <c r="BR90" s="414">
        <f t="shared" si="268"/>
        <v>45509.57</v>
      </c>
      <c r="BS90" s="437">
        <f t="shared" si="269"/>
        <v>52133.95</v>
      </c>
      <c r="BT90" s="99">
        <f t="shared" si="269"/>
        <v>92414.06</v>
      </c>
      <c r="BU90" s="99">
        <f t="shared" si="269"/>
        <v>57922.520000000004</v>
      </c>
      <c r="BV90" s="99">
        <f t="shared" si="269"/>
        <v>34249.279999999999</v>
      </c>
      <c r="BW90" s="99">
        <f t="shared" si="269"/>
        <v>11692.95</v>
      </c>
      <c r="BX90" s="251">
        <f t="shared" si="269"/>
        <v>14956.720000000001</v>
      </c>
      <c r="BY90" s="251">
        <f t="shared" si="269"/>
        <v>5511.8099999999995</v>
      </c>
      <c r="BZ90" s="251">
        <f t="shared" si="269"/>
        <v>7102.9500000000007</v>
      </c>
      <c r="CA90" s="251">
        <f t="shared" si="269"/>
        <v>3799.6000000000004</v>
      </c>
      <c r="CB90" s="251">
        <f t="shared" si="269"/>
        <v>10775</v>
      </c>
      <c r="CC90" s="251">
        <f t="shared" si="270"/>
        <v>18683.89</v>
      </c>
      <c r="CD90" s="414">
        <f t="shared" si="270"/>
        <v>34828.43</v>
      </c>
      <c r="CE90" s="376">
        <f t="shared" si="270"/>
        <v>52897</v>
      </c>
      <c r="CF90" s="251">
        <f t="shared" si="270"/>
        <v>6220</v>
      </c>
      <c r="CG90" s="251">
        <f t="shared" si="270"/>
        <v>5649.429999999993</v>
      </c>
      <c r="CH90" s="251">
        <f t="shared" si="270"/>
        <v>16488.32</v>
      </c>
      <c r="CI90" s="251">
        <f t="shared" si="270"/>
        <v>13677</v>
      </c>
      <c r="CJ90" s="251">
        <f t="shared" si="270"/>
        <v>665.59000000000015</v>
      </c>
      <c r="CK90" s="251">
        <f t="shared" si="270"/>
        <v>2650</v>
      </c>
      <c r="CL90" s="251">
        <f t="shared" si="270"/>
        <v>1485.1499999999996</v>
      </c>
      <c r="CM90" s="251">
        <f t="shared" si="271"/>
        <v>5107</v>
      </c>
      <c r="CN90" s="251">
        <f t="shared" si="271"/>
        <v>11114</v>
      </c>
      <c r="CO90" s="251">
        <f t="shared" si="271"/>
        <v>-43210</v>
      </c>
      <c r="CP90" s="414">
        <f t="shared" si="271"/>
        <v>-68276</v>
      </c>
      <c r="CQ90" s="414">
        <f t="shared" si="271"/>
        <v>-98225</v>
      </c>
      <c r="CR90" s="414">
        <f t="shared" si="271"/>
        <v>-92778</v>
      </c>
      <c r="CS90" s="350"/>
      <c r="CT90" s="34">
        <f>IF(ISERROR(GETPIVOTDATA("VALUE",'CRS WK pvt'!$I$2,"DT_FILE",CT$8,"CD_CO",CT$6,"TRIM_CAT",TRIM(B90),"TRIM_LINE",A86))=TRUE,0,GETPIVOTDATA("VALUE",'CRS WK pvt'!$I$2,"DT_FILE",CT$8,"CD_CO",CT$6,"TRIM_CAT",TRIM(B90),"TRIM_LINE",A86))</f>
        <v>11640</v>
      </c>
    </row>
    <row r="91" spans="1:98" s="37" customFormat="1" x14ac:dyDescent="0.3">
      <c r="A91" s="146"/>
      <c r="B91" s="38" t="s">
        <v>41</v>
      </c>
      <c r="C91" s="164"/>
      <c r="D91" s="165"/>
      <c r="E91" s="165"/>
      <c r="F91" s="165"/>
      <c r="G91" s="165"/>
      <c r="H91" s="165"/>
      <c r="I91" s="165"/>
      <c r="J91" s="165"/>
      <c r="K91" s="165"/>
      <c r="L91" s="166"/>
      <c r="M91" s="165"/>
      <c r="N91" s="165"/>
      <c r="O91" s="97">
        <v>0</v>
      </c>
      <c r="P91" s="165">
        <v>0</v>
      </c>
      <c r="Q91" s="97">
        <v>0</v>
      </c>
      <c r="R91" s="97">
        <v>0</v>
      </c>
      <c r="S91" s="97">
        <v>0</v>
      </c>
      <c r="T91" s="97">
        <v>54.64</v>
      </c>
      <c r="U91" s="208">
        <v>545.88</v>
      </c>
      <c r="V91" s="208">
        <v>1366</v>
      </c>
      <c r="W91" s="208">
        <v>6611.62</v>
      </c>
      <c r="X91" s="166">
        <v>11932.54</v>
      </c>
      <c r="Y91" s="208">
        <v>21871</v>
      </c>
      <c r="Z91" s="208">
        <v>23592</v>
      </c>
      <c r="AA91" s="208">
        <v>19777</v>
      </c>
      <c r="AB91" s="208">
        <v>13863.73</v>
      </c>
      <c r="AC91" s="208">
        <v>8709.9599999999991</v>
      </c>
      <c r="AD91" s="208">
        <v>6370.24</v>
      </c>
      <c r="AE91" s="208">
        <v>5285</v>
      </c>
      <c r="AF91" s="208">
        <v>3723.07</v>
      </c>
      <c r="AG91" s="208">
        <v>4969</v>
      </c>
      <c r="AH91" s="208">
        <v>7715</v>
      </c>
      <c r="AI91" s="208">
        <v>10822</v>
      </c>
      <c r="AJ91" s="98">
        <v>23547</v>
      </c>
      <c r="AK91" s="208">
        <v>31712</v>
      </c>
      <c r="AL91" s="208">
        <v>38221</v>
      </c>
      <c r="AM91" s="208">
        <v>81390</v>
      </c>
      <c r="AN91" s="208">
        <v>70480</v>
      </c>
      <c r="AO91" s="208">
        <v>58077</v>
      </c>
      <c r="AP91" s="208">
        <v>48610</v>
      </c>
      <c r="AQ91" s="34">
        <v>47145</v>
      </c>
      <c r="AR91" s="208">
        <v>51188</v>
      </c>
      <c r="AS91" s="208">
        <v>50359</v>
      </c>
      <c r="AT91" s="208">
        <v>45668</v>
      </c>
      <c r="AU91" s="208">
        <v>58555</v>
      </c>
      <c r="AV91" s="98">
        <v>66791</v>
      </c>
      <c r="AW91" s="208">
        <v>23768</v>
      </c>
      <c r="AX91" s="208">
        <v>32431</v>
      </c>
      <c r="AY91" s="208"/>
      <c r="AZ91" s="208"/>
      <c r="BA91" s="208"/>
      <c r="BB91" s="208"/>
      <c r="BC91" s="34"/>
      <c r="BD91" s="208"/>
      <c r="BE91" s="208"/>
      <c r="BF91" s="208"/>
      <c r="BG91" s="208"/>
      <c r="BH91" s="98"/>
      <c r="BI91" s="180">
        <f t="shared" si="268"/>
        <v>0</v>
      </c>
      <c r="BJ91" s="99">
        <f t="shared" si="268"/>
        <v>0</v>
      </c>
      <c r="BK91" s="99">
        <f t="shared" si="268"/>
        <v>0</v>
      </c>
      <c r="BL91" s="99">
        <f t="shared" si="268"/>
        <v>0</v>
      </c>
      <c r="BM91" s="99">
        <f t="shared" si="268"/>
        <v>0</v>
      </c>
      <c r="BN91" s="99">
        <f t="shared" si="268"/>
        <v>54.64</v>
      </c>
      <c r="BO91" s="99">
        <f t="shared" si="268"/>
        <v>545.88</v>
      </c>
      <c r="BP91" s="99">
        <f t="shared" si="268"/>
        <v>1366</v>
      </c>
      <c r="BQ91" s="99">
        <f t="shared" si="268"/>
        <v>6611.62</v>
      </c>
      <c r="BR91" s="414">
        <f t="shared" si="268"/>
        <v>11932.54</v>
      </c>
      <c r="BS91" s="437">
        <f t="shared" si="269"/>
        <v>21871</v>
      </c>
      <c r="BT91" s="99">
        <f t="shared" si="269"/>
        <v>23592</v>
      </c>
      <c r="BU91" s="99">
        <f t="shared" si="269"/>
        <v>19777</v>
      </c>
      <c r="BV91" s="99">
        <f t="shared" si="269"/>
        <v>13863.73</v>
      </c>
      <c r="BW91" s="99">
        <f t="shared" si="269"/>
        <v>8709.9599999999991</v>
      </c>
      <c r="BX91" s="251">
        <f t="shared" si="269"/>
        <v>6370.24</v>
      </c>
      <c r="BY91" s="251">
        <f t="shared" si="269"/>
        <v>5285</v>
      </c>
      <c r="BZ91" s="251">
        <f t="shared" si="269"/>
        <v>3668.4300000000003</v>
      </c>
      <c r="CA91" s="251">
        <f t="shared" si="269"/>
        <v>4423.12</v>
      </c>
      <c r="CB91" s="251">
        <f t="shared" si="269"/>
        <v>6349</v>
      </c>
      <c r="CC91" s="251">
        <f t="shared" si="270"/>
        <v>4210.38</v>
      </c>
      <c r="CD91" s="414">
        <f t="shared" si="270"/>
        <v>11614.46</v>
      </c>
      <c r="CE91" s="376">
        <f t="shared" si="270"/>
        <v>9841</v>
      </c>
      <c r="CF91" s="251">
        <f t="shared" si="270"/>
        <v>14629</v>
      </c>
      <c r="CG91" s="251">
        <f t="shared" si="270"/>
        <v>61613</v>
      </c>
      <c r="CH91" s="251">
        <f t="shared" si="270"/>
        <v>56616.270000000004</v>
      </c>
      <c r="CI91" s="251">
        <f t="shared" si="270"/>
        <v>49367.040000000001</v>
      </c>
      <c r="CJ91" s="251">
        <f t="shared" si="270"/>
        <v>42239.76</v>
      </c>
      <c r="CK91" s="251">
        <f t="shared" si="270"/>
        <v>41860</v>
      </c>
      <c r="CL91" s="251">
        <f t="shared" si="270"/>
        <v>47464.93</v>
      </c>
      <c r="CM91" s="251">
        <f t="shared" si="271"/>
        <v>45390</v>
      </c>
      <c r="CN91" s="251">
        <f t="shared" si="271"/>
        <v>37953</v>
      </c>
      <c r="CO91" s="251">
        <f t="shared" si="271"/>
        <v>47733</v>
      </c>
      <c r="CP91" s="414">
        <f t="shared" si="271"/>
        <v>43244</v>
      </c>
      <c r="CQ91" s="414">
        <f t="shared" si="271"/>
        <v>-7944</v>
      </c>
      <c r="CR91" s="414">
        <f t="shared" si="271"/>
        <v>-5790</v>
      </c>
      <c r="CS91" s="350"/>
      <c r="CT91" s="34">
        <f>IF(ISERROR(GETPIVOTDATA("VALUE",'CRS WK pvt'!$I$2,"DT_FILE",CT$8,"CD_CO",CT$6,"TRIM_CAT",TRIM(B91),"TRIM_LINE",A86))=TRUE,0,GETPIVOTDATA("VALUE",'CRS WK pvt'!$I$2,"DT_FILE",CT$8,"CD_CO",CT$6,"TRIM_CAT",TRIM(B91),"TRIM_LINE",A86))</f>
        <v>32431</v>
      </c>
    </row>
    <row r="92" spans="1:98" s="130" customFormat="1" x14ac:dyDescent="0.3">
      <c r="A92" s="147"/>
      <c r="B92" s="38" t="s">
        <v>42</v>
      </c>
      <c r="C92" s="131">
        <f>SUM(C87:C91)</f>
        <v>6447.76</v>
      </c>
      <c r="D92" s="132">
        <f t="shared" ref="D92:AF92" si="272">SUM(D87:D91)</f>
        <v>5544.02</v>
      </c>
      <c r="E92" s="132">
        <f t="shared" si="272"/>
        <v>3541.61</v>
      </c>
      <c r="F92" s="132">
        <f t="shared" si="272"/>
        <v>2628.84</v>
      </c>
      <c r="G92" s="132">
        <f t="shared" si="272"/>
        <v>1426.73</v>
      </c>
      <c r="H92" s="132">
        <f t="shared" si="272"/>
        <v>1351.3500000000001</v>
      </c>
      <c r="I92" s="132">
        <f t="shared" si="272"/>
        <v>2602</v>
      </c>
      <c r="J92" s="132">
        <f t="shared" si="272"/>
        <v>3114.1</v>
      </c>
      <c r="K92" s="132">
        <f t="shared" si="272"/>
        <v>9419.19</v>
      </c>
      <c r="L92" s="134">
        <f t="shared" si="272"/>
        <v>32561.680000000004</v>
      </c>
      <c r="M92" s="132">
        <f t="shared" si="272"/>
        <v>68785.67</v>
      </c>
      <c r="N92" s="132">
        <f t="shared" si="272"/>
        <v>153570.65</v>
      </c>
      <c r="O92" s="141">
        <f t="shared" si="272"/>
        <v>458730.15</v>
      </c>
      <c r="P92" s="132">
        <f t="shared" si="272"/>
        <v>394709.49000000005</v>
      </c>
      <c r="Q92" s="141">
        <f t="shared" si="272"/>
        <v>267204.57</v>
      </c>
      <c r="R92" s="141">
        <f t="shared" si="272"/>
        <v>122918.99</v>
      </c>
      <c r="S92" s="141">
        <f t="shared" si="272"/>
        <v>97761.700000000012</v>
      </c>
      <c r="T92" s="141">
        <f t="shared" si="272"/>
        <v>80673.14</v>
      </c>
      <c r="U92" s="141">
        <f t="shared" si="272"/>
        <v>92798.09</v>
      </c>
      <c r="V92" s="141">
        <f t="shared" si="272"/>
        <v>116986</v>
      </c>
      <c r="W92" s="141">
        <f t="shared" si="272"/>
        <v>229472.78999999998</v>
      </c>
      <c r="X92" s="134">
        <f t="shared" si="272"/>
        <v>400020.89999999997</v>
      </c>
      <c r="Y92" s="141">
        <f t="shared" si="272"/>
        <v>585788</v>
      </c>
      <c r="Z92" s="141">
        <f t="shared" si="272"/>
        <v>643831</v>
      </c>
      <c r="AA92" s="141">
        <f t="shared" si="272"/>
        <v>601035.81000000006</v>
      </c>
      <c r="AB92" s="141">
        <f t="shared" si="272"/>
        <v>396260.11</v>
      </c>
      <c r="AC92" s="141">
        <f t="shared" si="272"/>
        <v>225540.12999999998</v>
      </c>
      <c r="AD92" s="141">
        <f t="shared" si="272"/>
        <v>151927.34</v>
      </c>
      <c r="AE92" s="141">
        <f t="shared" si="272"/>
        <v>118375</v>
      </c>
      <c r="AF92" s="141">
        <f t="shared" si="272"/>
        <v>107838.93000000002</v>
      </c>
      <c r="AG92" s="284">
        <v>115981</v>
      </c>
      <c r="AH92" s="284">
        <v>129958</v>
      </c>
      <c r="AI92" s="284">
        <v>259621</v>
      </c>
      <c r="AJ92" s="325">
        <v>512409</v>
      </c>
      <c r="AK92" s="301">
        <v>684283</v>
      </c>
      <c r="AL92" s="301">
        <v>798794</v>
      </c>
      <c r="AM92" s="301">
        <v>738979</v>
      </c>
      <c r="AN92" s="301">
        <v>526975</v>
      </c>
      <c r="AO92" s="301">
        <v>334371</v>
      </c>
      <c r="AP92" s="301">
        <v>207422</v>
      </c>
      <c r="AQ92" s="133">
        <v>193549</v>
      </c>
      <c r="AR92" s="301">
        <v>179512</v>
      </c>
      <c r="AS92" s="301">
        <v>193269</v>
      </c>
      <c r="AT92" s="301">
        <v>227685</v>
      </c>
      <c r="AU92" s="301">
        <v>91288</v>
      </c>
      <c r="AV92" s="319">
        <v>302679</v>
      </c>
      <c r="AW92" s="301">
        <v>200164</v>
      </c>
      <c r="AX92" s="301">
        <v>121580</v>
      </c>
      <c r="AY92" s="301"/>
      <c r="AZ92" s="301"/>
      <c r="BA92" s="301"/>
      <c r="BB92" s="301"/>
      <c r="BC92" s="133"/>
      <c r="BD92" s="301"/>
      <c r="BE92" s="301"/>
      <c r="BF92" s="301"/>
      <c r="BG92" s="301"/>
      <c r="BH92" s="319"/>
      <c r="BI92" s="133">
        <f t="shared" ref="BI92:BI106" si="273">SUM(BI87:BI91)</f>
        <v>452282.38999999996</v>
      </c>
      <c r="BJ92" s="135">
        <f t="shared" ref="BJ92:BL92" si="274">SUM(BJ87:BJ91)</f>
        <v>389165.47000000003</v>
      </c>
      <c r="BK92" s="135">
        <f t="shared" si="274"/>
        <v>263662.96000000002</v>
      </c>
      <c r="BL92" s="135">
        <f t="shared" si="274"/>
        <v>120290.15000000001</v>
      </c>
      <c r="BM92" s="135">
        <f t="shared" ref="BM92" si="275">SUM(BM87:BM91)</f>
        <v>96334.97</v>
      </c>
      <c r="BN92" s="135">
        <f t="shared" ref="BN92:BV92" si="276">SUM(BN87:BN91)</f>
        <v>79321.789999999994</v>
      </c>
      <c r="BO92" s="135">
        <f t="shared" si="276"/>
        <v>90196.09</v>
      </c>
      <c r="BP92" s="135">
        <f t="shared" si="276"/>
        <v>113871.9</v>
      </c>
      <c r="BQ92" s="135">
        <f t="shared" si="276"/>
        <v>220053.59999999998</v>
      </c>
      <c r="BR92" s="415">
        <f t="shared" si="276"/>
        <v>367459.22</v>
      </c>
      <c r="BS92" s="438">
        <f t="shared" si="276"/>
        <v>517002.33</v>
      </c>
      <c r="BT92" s="135">
        <f t="shared" si="276"/>
        <v>490260.35000000003</v>
      </c>
      <c r="BU92" s="135">
        <f t="shared" si="276"/>
        <v>142305.66000000003</v>
      </c>
      <c r="BV92" s="135">
        <f t="shared" si="276"/>
        <v>1550.619999999999</v>
      </c>
      <c r="BW92" s="135">
        <f t="shared" ref="BW92:BX92" si="277">SUM(BW87:BW91)</f>
        <v>-41664.44000000001</v>
      </c>
      <c r="BX92" s="252">
        <f t="shared" si="277"/>
        <v>29008.350000000006</v>
      </c>
      <c r="BY92" s="252">
        <f t="shared" ref="BY92:BZ92" si="278">SUM(BY87:BY91)</f>
        <v>20613.299999999996</v>
      </c>
      <c r="BZ92" s="252">
        <f t="shared" si="278"/>
        <v>27165.79</v>
      </c>
      <c r="CA92" s="252">
        <f t="shared" ref="CA92" si="279">SUM(CA87:CA91)</f>
        <v>23182.91</v>
      </c>
      <c r="CB92" s="252">
        <f t="shared" ref="CB92:CC92" si="280">SUM(CB87:CB91)</f>
        <v>12972</v>
      </c>
      <c r="CC92" s="252">
        <f t="shared" si="280"/>
        <v>30148.209999999995</v>
      </c>
      <c r="CD92" s="415">
        <f t="shared" ref="CD92:CE92" si="281">SUM(CD87:CD91)</f>
        <v>112388.1</v>
      </c>
      <c r="CE92" s="377">
        <f t="shared" si="281"/>
        <v>98495</v>
      </c>
      <c r="CF92" s="252">
        <f t="shared" ref="CF92" si="282">SUM(CF87:CF91)</f>
        <v>154963</v>
      </c>
      <c r="CG92" s="252">
        <f t="shared" ref="CG92" si="283">SUM(CG87:CG91)</f>
        <v>137943.18999999997</v>
      </c>
      <c r="CH92" s="252">
        <f t="shared" ref="CH92" si="284">SUM(CH87:CH91)</f>
        <v>130714.89</v>
      </c>
      <c r="CI92" s="252">
        <f t="shared" ref="CI92" si="285">SUM(CI87:CI91)</f>
        <v>108830.87</v>
      </c>
      <c r="CJ92" s="252">
        <f t="shared" ref="CJ92" si="286">SUM(CJ87:CJ91)</f>
        <v>55494.66</v>
      </c>
      <c r="CK92" s="252">
        <f t="shared" ref="CK92" si="287">SUM(CK87:CK91)</f>
        <v>75174</v>
      </c>
      <c r="CL92" s="252">
        <f t="shared" ref="CL92" si="288">SUM(CL87:CL91)</f>
        <v>71673.070000000007</v>
      </c>
      <c r="CM92" s="252">
        <f t="shared" ref="CM92" si="289">SUM(CM87:CM91)</f>
        <v>77288</v>
      </c>
      <c r="CN92" s="252">
        <f t="shared" ref="CN92" si="290">SUM(CN87:CN91)</f>
        <v>97727</v>
      </c>
      <c r="CO92" s="252">
        <f t="shared" ref="CO92" si="291">SUM(CO87:CO91)</f>
        <v>-168333</v>
      </c>
      <c r="CP92" s="415">
        <f t="shared" ref="CP92" si="292">SUM(CP87:CP91)</f>
        <v>-209730</v>
      </c>
      <c r="CQ92" s="415">
        <f t="shared" ref="CQ92:CR92" si="293">SUM(CQ87:CQ91)</f>
        <v>-484119</v>
      </c>
      <c r="CR92" s="415">
        <f t="shared" si="293"/>
        <v>-677214</v>
      </c>
      <c r="CS92" s="351"/>
      <c r="CT92" s="133">
        <f t="shared" si="247"/>
        <v>121580</v>
      </c>
    </row>
    <row r="93" spans="1:98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6"/>
      <c r="V93" s="206"/>
      <c r="W93" s="206"/>
      <c r="X93" s="48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48"/>
      <c r="AK93" s="299"/>
      <c r="AL93" s="299"/>
      <c r="AM93" s="299"/>
      <c r="AN93" s="299"/>
      <c r="AO93" s="299"/>
      <c r="AP93" s="299"/>
      <c r="AQ93" s="49"/>
      <c r="AR93" s="299"/>
      <c r="AS93" s="299"/>
      <c r="AT93" s="299"/>
      <c r="AU93" s="299"/>
      <c r="AV93" s="316"/>
      <c r="AW93" s="299"/>
      <c r="AX93" s="299"/>
      <c r="AY93" s="299"/>
      <c r="AZ93" s="299"/>
      <c r="BA93" s="299"/>
      <c r="BB93" s="299"/>
      <c r="BC93" s="49"/>
      <c r="BD93" s="299"/>
      <c r="BE93" s="299"/>
      <c r="BF93" s="299"/>
      <c r="BG93" s="299"/>
      <c r="BH93" s="316"/>
      <c r="BI93" s="49"/>
      <c r="BJ93" s="50"/>
      <c r="BK93" s="50"/>
      <c r="BL93" s="50"/>
      <c r="BM93" s="50"/>
      <c r="BN93" s="50"/>
      <c r="BO93" s="50"/>
      <c r="BP93" s="50"/>
      <c r="BQ93" s="50"/>
      <c r="BR93" s="412"/>
      <c r="BS93" s="435"/>
      <c r="BT93" s="50"/>
      <c r="BU93" s="50"/>
      <c r="BV93" s="50"/>
      <c r="BW93" s="50"/>
      <c r="BX93" s="249"/>
      <c r="BY93" s="249"/>
      <c r="BZ93" s="249"/>
      <c r="CA93" s="249"/>
      <c r="CB93" s="249"/>
      <c r="CC93" s="249"/>
      <c r="CD93" s="412"/>
      <c r="CE93" s="374"/>
      <c r="CF93" s="249"/>
      <c r="CG93" s="249"/>
      <c r="CH93" s="249"/>
      <c r="CI93" s="249"/>
      <c r="CJ93" s="249"/>
      <c r="CK93" s="249"/>
      <c r="CL93" s="249"/>
      <c r="CM93" s="249"/>
      <c r="CN93" s="249"/>
      <c r="CO93" s="249"/>
      <c r="CP93" s="412"/>
      <c r="CQ93" s="412"/>
      <c r="CR93" s="412"/>
      <c r="CS93" s="350"/>
      <c r="CT93" s="49"/>
    </row>
    <row r="94" spans="1:98" s="37" customFormat="1" x14ac:dyDescent="0.3">
      <c r="A94" s="146"/>
      <c r="B94" s="38" t="s">
        <v>37</v>
      </c>
      <c r="C94" s="96">
        <f>C80+C87</f>
        <v>30707044.260000002</v>
      </c>
      <c r="D94" s="97">
        <f t="shared" ref="D94:Q94" si="294">D80+D87</f>
        <v>20918769.620000001</v>
      </c>
      <c r="E94" s="97">
        <f t="shared" si="294"/>
        <v>12820560.579999998</v>
      </c>
      <c r="F94" s="97">
        <f t="shared" si="294"/>
        <v>7184646.3800000008</v>
      </c>
      <c r="G94" s="97">
        <f t="shared" si="294"/>
        <v>5414460.3300000001</v>
      </c>
      <c r="H94" s="97">
        <f t="shared" si="294"/>
        <v>4805277.2299999995</v>
      </c>
      <c r="I94" s="97">
        <f t="shared" si="294"/>
        <v>4995457.1100000003</v>
      </c>
      <c r="J94" s="97">
        <f t="shared" si="294"/>
        <v>6760753.1399999997</v>
      </c>
      <c r="K94" s="97">
        <f t="shared" si="294"/>
        <v>11659329.33</v>
      </c>
      <c r="L94" s="98">
        <f t="shared" si="294"/>
        <v>27116721.779999997</v>
      </c>
      <c r="M94" s="97">
        <f t="shared" si="294"/>
        <v>32224911.07</v>
      </c>
      <c r="N94" s="97">
        <f t="shared" si="294"/>
        <v>28612815.25</v>
      </c>
      <c r="O94" s="97">
        <f t="shared" si="294"/>
        <v>25912851.920000002</v>
      </c>
      <c r="P94" s="97">
        <f t="shared" si="294"/>
        <v>22838346.879999999</v>
      </c>
      <c r="Q94" s="97">
        <f t="shared" si="294"/>
        <v>15475656.799999999</v>
      </c>
      <c r="R94" s="97">
        <f t="shared" ref="R94:S94" si="295">R80+R87</f>
        <v>7187818.1700000009</v>
      </c>
      <c r="S94" s="97">
        <f t="shared" si="295"/>
        <v>5516209.1699999999</v>
      </c>
      <c r="T94" s="97">
        <f t="shared" ref="T94:U94" si="296">T80+T87</f>
        <v>4382922.0299999993</v>
      </c>
      <c r="U94" s="97">
        <f t="shared" si="296"/>
        <v>5066433.8999999994</v>
      </c>
      <c r="V94" s="97">
        <f t="shared" ref="V94:W94" si="297">V80+V87</f>
        <v>5848579</v>
      </c>
      <c r="W94" s="97">
        <f t="shared" si="297"/>
        <v>10866755.030000001</v>
      </c>
      <c r="X94" s="98">
        <f t="shared" ref="X94:AA94" si="298">X80+X87</f>
        <v>24020353.560000002</v>
      </c>
      <c r="Y94" s="97">
        <f t="shared" si="298"/>
        <v>34250990</v>
      </c>
      <c r="Z94" s="97">
        <f t="shared" si="298"/>
        <v>36152212</v>
      </c>
      <c r="AA94" s="97">
        <f t="shared" si="298"/>
        <v>33184092.800000001</v>
      </c>
      <c r="AB94" s="97">
        <f t="shared" ref="AB94:AC94" si="299">AB80+AB87</f>
        <v>21598292.009999998</v>
      </c>
      <c r="AC94" s="97">
        <f t="shared" si="299"/>
        <v>11984201.890000001</v>
      </c>
      <c r="AD94" s="97">
        <f t="shared" ref="AD94:AF94" si="300">AD80+AD87</f>
        <v>7119816.3199999994</v>
      </c>
      <c r="AE94" s="97">
        <f t="shared" si="300"/>
        <v>5614729</v>
      </c>
      <c r="AF94" s="97">
        <f t="shared" si="300"/>
        <v>5211780.96</v>
      </c>
      <c r="AG94" s="208">
        <v>5471661</v>
      </c>
      <c r="AH94" s="208">
        <v>5716902</v>
      </c>
      <c r="AI94" s="208">
        <v>13082681</v>
      </c>
      <c r="AJ94" s="98">
        <v>32105773</v>
      </c>
      <c r="AK94" s="300">
        <v>40218364</v>
      </c>
      <c r="AL94" s="300">
        <v>44918092</v>
      </c>
      <c r="AM94" s="300">
        <v>40577641</v>
      </c>
      <c r="AN94" s="300">
        <v>28799126</v>
      </c>
      <c r="AO94" s="300">
        <v>17775359</v>
      </c>
      <c r="AP94" s="300">
        <v>10221917</v>
      </c>
      <c r="AQ94" s="63">
        <v>8628640</v>
      </c>
      <c r="AR94" s="300">
        <v>7322536</v>
      </c>
      <c r="AS94" s="300">
        <v>8133678</v>
      </c>
      <c r="AT94" s="300">
        <v>9299650</v>
      </c>
      <c r="AU94" s="300">
        <v>3002144</v>
      </c>
      <c r="AV94" s="318">
        <v>14015031</v>
      </c>
      <c r="AW94" s="300">
        <v>9484968</v>
      </c>
      <c r="AX94" s="300">
        <v>7068389</v>
      </c>
      <c r="AY94" s="300"/>
      <c r="AZ94" s="300"/>
      <c r="BA94" s="300"/>
      <c r="BB94" s="300"/>
      <c r="BC94" s="63"/>
      <c r="BD94" s="300"/>
      <c r="BE94" s="300"/>
      <c r="BF94" s="300"/>
      <c r="BG94" s="300"/>
      <c r="BH94" s="318"/>
      <c r="BI94" s="34">
        <f t="shared" ref="BI94:BR98" si="301">O94-C94</f>
        <v>-4794192.34</v>
      </c>
      <c r="BJ94" s="99">
        <f t="shared" si="301"/>
        <v>1919577.2599999979</v>
      </c>
      <c r="BK94" s="99">
        <f t="shared" si="301"/>
        <v>2655096.2200000007</v>
      </c>
      <c r="BL94" s="99">
        <f t="shared" si="301"/>
        <v>3171.7900000000373</v>
      </c>
      <c r="BM94" s="99">
        <f t="shared" si="301"/>
        <v>101748.83999999985</v>
      </c>
      <c r="BN94" s="99">
        <f t="shared" si="301"/>
        <v>-422355.20000000019</v>
      </c>
      <c r="BO94" s="99">
        <f t="shared" si="301"/>
        <v>70976.789999999106</v>
      </c>
      <c r="BP94" s="99">
        <f t="shared" si="301"/>
        <v>-912174.13999999966</v>
      </c>
      <c r="BQ94" s="99">
        <f t="shared" si="301"/>
        <v>-792574.29999999888</v>
      </c>
      <c r="BR94" s="414">
        <f t="shared" si="301"/>
        <v>-3096368.2199999951</v>
      </c>
      <c r="BS94" s="437">
        <f t="shared" ref="BS94:CB98" si="302">Y94-M94</f>
        <v>2026078.9299999997</v>
      </c>
      <c r="BT94" s="99">
        <f t="shared" si="302"/>
        <v>7539396.75</v>
      </c>
      <c r="BU94" s="99">
        <f t="shared" si="302"/>
        <v>7271240.879999999</v>
      </c>
      <c r="BV94" s="99">
        <f t="shared" si="302"/>
        <v>-1240054.870000001</v>
      </c>
      <c r="BW94" s="99">
        <f t="shared" si="302"/>
        <v>-3491454.9099999983</v>
      </c>
      <c r="BX94" s="251">
        <f t="shared" si="302"/>
        <v>-68001.85000000149</v>
      </c>
      <c r="BY94" s="251">
        <f t="shared" si="302"/>
        <v>98519.830000000075</v>
      </c>
      <c r="BZ94" s="251">
        <f t="shared" si="302"/>
        <v>828858.93000000063</v>
      </c>
      <c r="CA94" s="251">
        <f t="shared" si="302"/>
        <v>405227.10000000056</v>
      </c>
      <c r="CB94" s="251">
        <f t="shared" si="302"/>
        <v>-131677</v>
      </c>
      <c r="CC94" s="251">
        <f t="shared" ref="CC94:CL98" si="303">AI94-W94</f>
        <v>2215925.9699999988</v>
      </c>
      <c r="CD94" s="414">
        <f t="shared" si="303"/>
        <v>8085419.4399999976</v>
      </c>
      <c r="CE94" s="376">
        <f t="shared" si="303"/>
        <v>5967374</v>
      </c>
      <c r="CF94" s="251">
        <f t="shared" si="303"/>
        <v>8765880</v>
      </c>
      <c r="CG94" s="251">
        <f t="shared" si="303"/>
        <v>7393548.1999999993</v>
      </c>
      <c r="CH94" s="251">
        <f t="shared" si="303"/>
        <v>7200833.9900000021</v>
      </c>
      <c r="CI94" s="251">
        <f t="shared" si="303"/>
        <v>5791157.1099999994</v>
      </c>
      <c r="CJ94" s="251">
        <f t="shared" si="303"/>
        <v>3102100.6800000006</v>
      </c>
      <c r="CK94" s="251">
        <f t="shared" si="303"/>
        <v>3013911</v>
      </c>
      <c r="CL94" s="251">
        <f t="shared" si="303"/>
        <v>2110755.04</v>
      </c>
      <c r="CM94" s="251">
        <f t="shared" ref="CM94:CR98" si="304">AS94-AG94</f>
        <v>2662017</v>
      </c>
      <c r="CN94" s="251">
        <f t="shared" si="304"/>
        <v>3582748</v>
      </c>
      <c r="CO94" s="251">
        <f t="shared" si="304"/>
        <v>-10080537</v>
      </c>
      <c r="CP94" s="414">
        <f t="shared" si="304"/>
        <v>-18090742</v>
      </c>
      <c r="CQ94" s="414">
        <f t="shared" si="304"/>
        <v>-30733396</v>
      </c>
      <c r="CR94" s="414">
        <f t="shared" si="304"/>
        <v>-37849703</v>
      </c>
      <c r="CS94" s="350"/>
      <c r="CT94" s="63">
        <f t="shared" ref="CT94" si="305">CT80+CT87</f>
        <v>7068389</v>
      </c>
    </row>
    <row r="95" spans="1:98" s="37" customFormat="1" x14ac:dyDescent="0.3">
      <c r="A95" s="146"/>
      <c r="B95" s="38" t="s">
        <v>38</v>
      </c>
      <c r="C95" s="96">
        <f>C81+C88</f>
        <v>2064798.0999999999</v>
      </c>
      <c r="D95" s="97">
        <f t="shared" ref="D95:X95" si="306">D81+D88</f>
        <v>1681719.2000000002</v>
      </c>
      <c r="E95" s="97">
        <f t="shared" si="306"/>
        <v>841091.67</v>
      </c>
      <c r="F95" s="97">
        <f t="shared" si="306"/>
        <v>524961.82999999996</v>
      </c>
      <c r="G95" s="97">
        <f t="shared" si="306"/>
        <v>339897.84</v>
      </c>
      <c r="H95" s="97">
        <f t="shared" si="306"/>
        <v>285638.28999999998</v>
      </c>
      <c r="I95" s="97">
        <f t="shared" si="306"/>
        <v>299466.99</v>
      </c>
      <c r="J95" s="97">
        <f t="shared" si="306"/>
        <v>408495.91</v>
      </c>
      <c r="K95" s="97">
        <f t="shared" si="306"/>
        <v>732007.59</v>
      </c>
      <c r="L95" s="98">
        <f t="shared" si="306"/>
        <v>1974673.06</v>
      </c>
      <c r="M95" s="97">
        <f t="shared" si="306"/>
        <v>2092179.02</v>
      </c>
      <c r="N95" s="97">
        <f t="shared" si="306"/>
        <v>1922755.96</v>
      </c>
      <c r="O95" s="97">
        <f t="shared" si="306"/>
        <v>1695440.9</v>
      </c>
      <c r="P95" s="97">
        <f t="shared" si="306"/>
        <v>1664794.1</v>
      </c>
      <c r="Q95" s="97">
        <f t="shared" si="306"/>
        <v>936221.08000000007</v>
      </c>
      <c r="R95" s="97">
        <f t="shared" si="306"/>
        <v>490451.13999999996</v>
      </c>
      <c r="S95" s="97">
        <f t="shared" si="306"/>
        <v>374775.03999999998</v>
      </c>
      <c r="T95" s="97">
        <f t="shared" si="306"/>
        <v>272823.09000000003</v>
      </c>
      <c r="U95" s="97">
        <f t="shared" si="306"/>
        <v>305756.78999999998</v>
      </c>
      <c r="V95" s="97">
        <f t="shared" si="306"/>
        <v>370284</v>
      </c>
      <c r="W95" s="97">
        <f t="shared" si="306"/>
        <v>792894.68</v>
      </c>
      <c r="X95" s="98">
        <f t="shared" si="306"/>
        <v>1913378.8199999998</v>
      </c>
      <c r="Y95" s="97">
        <f t="shared" ref="Y95:AA95" si="307">Y81+Y88</f>
        <v>2569618</v>
      </c>
      <c r="Z95" s="97">
        <f t="shared" si="307"/>
        <v>2702153</v>
      </c>
      <c r="AA95" s="97">
        <f t="shared" si="307"/>
        <v>2537528.4899999998</v>
      </c>
      <c r="AB95" s="97">
        <f t="shared" ref="AB95:AC95" si="308">AB81+AB88</f>
        <v>1927296.26</v>
      </c>
      <c r="AC95" s="97">
        <f t="shared" si="308"/>
        <v>917687.83</v>
      </c>
      <c r="AD95" s="97">
        <f t="shared" ref="AD95:AF95" si="309">AD81+AD88</f>
        <v>688597.05</v>
      </c>
      <c r="AE95" s="97">
        <f t="shared" si="309"/>
        <v>481908</v>
      </c>
      <c r="AF95" s="97">
        <f t="shared" si="309"/>
        <v>371495.49</v>
      </c>
      <c r="AG95" s="208">
        <v>397635</v>
      </c>
      <c r="AH95" s="208">
        <v>427116</v>
      </c>
      <c r="AI95" s="208">
        <v>1137818</v>
      </c>
      <c r="AJ95" s="98">
        <v>2509968</v>
      </c>
      <c r="AK95" s="300">
        <v>3211097</v>
      </c>
      <c r="AL95" s="300">
        <v>3612216</v>
      </c>
      <c r="AM95" s="300">
        <v>3373582</v>
      </c>
      <c r="AN95" s="300">
        <v>2671121</v>
      </c>
      <c r="AO95" s="300">
        <v>1686840</v>
      </c>
      <c r="AP95" s="300">
        <v>975730</v>
      </c>
      <c r="AQ95" s="63">
        <v>702636</v>
      </c>
      <c r="AR95" s="300">
        <v>551837</v>
      </c>
      <c r="AS95" s="300">
        <v>624388</v>
      </c>
      <c r="AT95" s="300">
        <v>775423</v>
      </c>
      <c r="AU95" s="300">
        <v>180382</v>
      </c>
      <c r="AV95" s="318">
        <v>1351629</v>
      </c>
      <c r="AW95" s="300">
        <v>1204188</v>
      </c>
      <c r="AX95" s="300">
        <v>472069</v>
      </c>
      <c r="AY95" s="300"/>
      <c r="AZ95" s="300"/>
      <c r="BA95" s="300"/>
      <c r="BB95" s="300"/>
      <c r="BC95" s="63"/>
      <c r="BD95" s="300"/>
      <c r="BE95" s="300"/>
      <c r="BF95" s="300"/>
      <c r="BG95" s="300"/>
      <c r="BH95" s="318"/>
      <c r="BI95" s="34">
        <f t="shared" si="301"/>
        <v>-369357.19999999995</v>
      </c>
      <c r="BJ95" s="99">
        <f t="shared" si="301"/>
        <v>-16925.100000000093</v>
      </c>
      <c r="BK95" s="99">
        <f t="shared" si="301"/>
        <v>95129.410000000033</v>
      </c>
      <c r="BL95" s="99">
        <f t="shared" si="301"/>
        <v>-34510.69</v>
      </c>
      <c r="BM95" s="99">
        <f t="shared" si="301"/>
        <v>34877.199999999953</v>
      </c>
      <c r="BN95" s="99">
        <f t="shared" si="301"/>
        <v>-12815.199999999953</v>
      </c>
      <c r="BO95" s="99">
        <f t="shared" si="301"/>
        <v>6289.7999999999884</v>
      </c>
      <c r="BP95" s="99">
        <f t="shared" si="301"/>
        <v>-38211.909999999974</v>
      </c>
      <c r="BQ95" s="99">
        <f t="shared" si="301"/>
        <v>60887.090000000084</v>
      </c>
      <c r="BR95" s="414">
        <f t="shared" si="301"/>
        <v>-61294.240000000224</v>
      </c>
      <c r="BS95" s="437">
        <f t="shared" si="302"/>
        <v>477438.98</v>
      </c>
      <c r="BT95" s="99">
        <f t="shared" si="302"/>
        <v>779397.04</v>
      </c>
      <c r="BU95" s="99">
        <f t="shared" si="302"/>
        <v>842087.58999999985</v>
      </c>
      <c r="BV95" s="99">
        <f t="shared" si="302"/>
        <v>262502.15999999992</v>
      </c>
      <c r="BW95" s="99">
        <f t="shared" si="302"/>
        <v>-18533.250000000116</v>
      </c>
      <c r="BX95" s="251">
        <f t="shared" si="302"/>
        <v>198145.91000000009</v>
      </c>
      <c r="BY95" s="251">
        <f t="shared" si="302"/>
        <v>107132.96000000002</v>
      </c>
      <c r="BZ95" s="251">
        <f t="shared" si="302"/>
        <v>98672.399999999965</v>
      </c>
      <c r="CA95" s="251">
        <f t="shared" si="302"/>
        <v>91878.210000000021</v>
      </c>
      <c r="CB95" s="251">
        <f t="shared" si="302"/>
        <v>56832</v>
      </c>
      <c r="CC95" s="251">
        <f t="shared" si="303"/>
        <v>344923.31999999995</v>
      </c>
      <c r="CD95" s="414">
        <f t="shared" si="303"/>
        <v>596589.18000000017</v>
      </c>
      <c r="CE95" s="376">
        <f t="shared" si="303"/>
        <v>641479</v>
      </c>
      <c r="CF95" s="251">
        <f t="shared" si="303"/>
        <v>910063</v>
      </c>
      <c r="CG95" s="251">
        <f t="shared" si="303"/>
        <v>836053.51000000024</v>
      </c>
      <c r="CH95" s="251">
        <f t="shared" si="303"/>
        <v>743824.74</v>
      </c>
      <c r="CI95" s="251">
        <f t="shared" si="303"/>
        <v>769152.17</v>
      </c>
      <c r="CJ95" s="251">
        <f t="shared" si="303"/>
        <v>287132.94999999995</v>
      </c>
      <c r="CK95" s="251">
        <f t="shared" si="303"/>
        <v>220728</v>
      </c>
      <c r="CL95" s="251">
        <f t="shared" si="303"/>
        <v>180341.51</v>
      </c>
      <c r="CM95" s="251">
        <f t="shared" si="304"/>
        <v>226753</v>
      </c>
      <c r="CN95" s="251">
        <f t="shared" si="304"/>
        <v>348307</v>
      </c>
      <c r="CO95" s="251">
        <f t="shared" si="304"/>
        <v>-957436</v>
      </c>
      <c r="CP95" s="414">
        <f t="shared" si="304"/>
        <v>-1158339</v>
      </c>
      <c r="CQ95" s="414">
        <f t="shared" si="304"/>
        <v>-2006909</v>
      </c>
      <c r="CR95" s="414">
        <f t="shared" si="304"/>
        <v>-3140147</v>
      </c>
      <c r="CS95" s="350"/>
      <c r="CT95" s="63">
        <f>CT81+CT88</f>
        <v>472069</v>
      </c>
    </row>
    <row r="96" spans="1:98" s="37" customFormat="1" x14ac:dyDescent="0.3">
      <c r="A96" s="146"/>
      <c r="B96" s="38" t="s">
        <v>39</v>
      </c>
      <c r="C96" s="96">
        <f>C82+C89</f>
        <v>7158614.8300000001</v>
      </c>
      <c r="D96" s="97">
        <f t="shared" ref="D96:X96" si="310">D82+D89</f>
        <v>4502597.99</v>
      </c>
      <c r="E96" s="97">
        <f t="shared" si="310"/>
        <v>2800234.8299999996</v>
      </c>
      <c r="F96" s="97">
        <f t="shared" si="310"/>
        <v>1544444.02</v>
      </c>
      <c r="G96" s="97">
        <f t="shared" si="310"/>
        <v>1250297.5999999999</v>
      </c>
      <c r="H96" s="97">
        <f t="shared" si="310"/>
        <v>1186601.49</v>
      </c>
      <c r="I96" s="97">
        <f t="shared" si="310"/>
        <v>1097488.6200000001</v>
      </c>
      <c r="J96" s="97">
        <f t="shared" si="310"/>
        <v>1538751.38</v>
      </c>
      <c r="K96" s="97">
        <f t="shared" si="310"/>
        <v>2426801.66</v>
      </c>
      <c r="L96" s="98">
        <f t="shared" si="310"/>
        <v>9489604.0899999999</v>
      </c>
      <c r="M96" s="97">
        <f t="shared" si="310"/>
        <v>7083826.0800000001</v>
      </c>
      <c r="N96" s="97">
        <f t="shared" si="310"/>
        <v>6435159.2200000007</v>
      </c>
      <c r="O96" s="97">
        <f t="shared" si="310"/>
        <v>5430167.6299999999</v>
      </c>
      <c r="P96" s="97">
        <f t="shared" si="310"/>
        <v>4529711.2</v>
      </c>
      <c r="Q96" s="97">
        <f t="shared" si="310"/>
        <v>3046415.75</v>
      </c>
      <c r="R96" s="97">
        <f t="shared" si="310"/>
        <v>1252501.3299999998</v>
      </c>
      <c r="S96" s="97">
        <f t="shared" si="310"/>
        <v>1063958.08</v>
      </c>
      <c r="T96" s="97">
        <f t="shared" si="310"/>
        <v>897310.46</v>
      </c>
      <c r="U96" s="97">
        <f t="shared" si="310"/>
        <v>1038768.62</v>
      </c>
      <c r="V96" s="97">
        <f t="shared" si="310"/>
        <v>1229092</v>
      </c>
      <c r="W96" s="97">
        <f t="shared" si="310"/>
        <v>2275788.4899999998</v>
      </c>
      <c r="X96" s="98">
        <f t="shared" si="310"/>
        <v>5012604.9800000004</v>
      </c>
      <c r="Y96" s="97">
        <f t="shared" ref="Y96:AA96" si="311">Y82+Y89</f>
        <v>7496066</v>
      </c>
      <c r="Z96" s="97">
        <f t="shared" si="311"/>
        <v>7616398</v>
      </c>
      <c r="AA96" s="97">
        <f t="shared" si="311"/>
        <v>8002060.3799999999</v>
      </c>
      <c r="AB96" s="97">
        <f t="shared" ref="AB96:AC96" si="312">AB82+AB89</f>
        <v>4461548.4300000006</v>
      </c>
      <c r="AC96" s="97">
        <f t="shared" si="312"/>
        <v>2612868.54</v>
      </c>
      <c r="AD96" s="97">
        <f t="shared" ref="AD96:AF96" si="313">AD82+AD89</f>
        <v>1407364.33</v>
      </c>
      <c r="AE96" s="97">
        <f t="shared" si="313"/>
        <v>1184897</v>
      </c>
      <c r="AF96" s="97">
        <f t="shared" si="313"/>
        <v>1171999.17</v>
      </c>
      <c r="AG96" s="208">
        <v>1180604</v>
      </c>
      <c r="AH96" s="208">
        <v>1230794</v>
      </c>
      <c r="AI96" s="208">
        <v>2720589</v>
      </c>
      <c r="AJ96" s="98">
        <v>6575833</v>
      </c>
      <c r="AK96" s="300">
        <v>8750380</v>
      </c>
      <c r="AL96" s="300">
        <v>10242390</v>
      </c>
      <c r="AM96" s="300">
        <v>9098109</v>
      </c>
      <c r="AN96" s="300">
        <v>6440576</v>
      </c>
      <c r="AO96" s="300">
        <v>3537059</v>
      </c>
      <c r="AP96" s="300">
        <v>2264629</v>
      </c>
      <c r="AQ96" s="63">
        <v>2078794</v>
      </c>
      <c r="AR96" s="300">
        <v>1790582</v>
      </c>
      <c r="AS96" s="300">
        <v>1880799</v>
      </c>
      <c r="AT96" s="300">
        <v>2253617</v>
      </c>
      <c r="AU96" s="300">
        <v>402113</v>
      </c>
      <c r="AV96" s="318">
        <v>2865826</v>
      </c>
      <c r="AW96" s="300">
        <v>1670605</v>
      </c>
      <c r="AX96" s="300">
        <v>881676</v>
      </c>
      <c r="AY96" s="300"/>
      <c r="AZ96" s="300"/>
      <c r="BA96" s="300"/>
      <c r="BB96" s="300"/>
      <c r="BC96" s="63"/>
      <c r="BD96" s="300"/>
      <c r="BE96" s="300"/>
      <c r="BF96" s="300"/>
      <c r="BG96" s="300"/>
      <c r="BH96" s="318"/>
      <c r="BI96" s="34">
        <f t="shared" si="301"/>
        <v>-1728447.2000000002</v>
      </c>
      <c r="BJ96" s="99">
        <f t="shared" si="301"/>
        <v>27113.209999999963</v>
      </c>
      <c r="BK96" s="99">
        <f t="shared" si="301"/>
        <v>246180.92000000039</v>
      </c>
      <c r="BL96" s="99">
        <f t="shared" si="301"/>
        <v>-291942.69000000018</v>
      </c>
      <c r="BM96" s="99">
        <f t="shared" si="301"/>
        <v>-186339.51999999979</v>
      </c>
      <c r="BN96" s="99">
        <f t="shared" si="301"/>
        <v>-289291.03000000003</v>
      </c>
      <c r="BO96" s="99">
        <f t="shared" si="301"/>
        <v>-58720.000000000116</v>
      </c>
      <c r="BP96" s="99">
        <f t="shared" si="301"/>
        <v>-309659.37999999989</v>
      </c>
      <c r="BQ96" s="99">
        <f t="shared" si="301"/>
        <v>-151013.17000000039</v>
      </c>
      <c r="BR96" s="414">
        <f t="shared" si="301"/>
        <v>-4476999.1099999994</v>
      </c>
      <c r="BS96" s="437">
        <f t="shared" si="302"/>
        <v>412239.91999999993</v>
      </c>
      <c r="BT96" s="99">
        <f t="shared" si="302"/>
        <v>1181238.7799999993</v>
      </c>
      <c r="BU96" s="99">
        <f t="shared" si="302"/>
        <v>2571892.75</v>
      </c>
      <c r="BV96" s="99">
        <f t="shared" si="302"/>
        <v>-68162.769999999553</v>
      </c>
      <c r="BW96" s="99">
        <f t="shared" si="302"/>
        <v>-433547.20999999996</v>
      </c>
      <c r="BX96" s="251">
        <f t="shared" si="302"/>
        <v>154863.00000000023</v>
      </c>
      <c r="BY96" s="251">
        <f t="shared" si="302"/>
        <v>120938.91999999993</v>
      </c>
      <c r="BZ96" s="251">
        <f t="shared" si="302"/>
        <v>274688.70999999996</v>
      </c>
      <c r="CA96" s="251">
        <f t="shared" si="302"/>
        <v>141835.38</v>
      </c>
      <c r="CB96" s="251">
        <f t="shared" si="302"/>
        <v>1702</v>
      </c>
      <c r="CC96" s="251">
        <f t="shared" si="303"/>
        <v>444800.51000000024</v>
      </c>
      <c r="CD96" s="414">
        <f t="shared" si="303"/>
        <v>1563228.0199999996</v>
      </c>
      <c r="CE96" s="376">
        <f t="shared" si="303"/>
        <v>1254314</v>
      </c>
      <c r="CF96" s="251">
        <f t="shared" si="303"/>
        <v>2625992</v>
      </c>
      <c r="CG96" s="251">
        <f t="shared" si="303"/>
        <v>1096048.6200000001</v>
      </c>
      <c r="CH96" s="251">
        <f t="shared" si="303"/>
        <v>1979027.5699999994</v>
      </c>
      <c r="CI96" s="251">
        <f t="shared" si="303"/>
        <v>924190.46</v>
      </c>
      <c r="CJ96" s="251">
        <f t="shared" si="303"/>
        <v>857264.66999999993</v>
      </c>
      <c r="CK96" s="251">
        <f t="shared" si="303"/>
        <v>893897</v>
      </c>
      <c r="CL96" s="251">
        <f t="shared" si="303"/>
        <v>618582.83000000007</v>
      </c>
      <c r="CM96" s="251">
        <f t="shared" si="304"/>
        <v>700195</v>
      </c>
      <c r="CN96" s="251">
        <f t="shared" si="304"/>
        <v>1022823</v>
      </c>
      <c r="CO96" s="251">
        <f t="shared" si="304"/>
        <v>-2318476</v>
      </c>
      <c r="CP96" s="414">
        <f t="shared" si="304"/>
        <v>-3710007</v>
      </c>
      <c r="CQ96" s="414">
        <f t="shared" si="304"/>
        <v>-7079775</v>
      </c>
      <c r="CR96" s="414">
        <f t="shared" si="304"/>
        <v>-9360714</v>
      </c>
      <c r="CS96" s="350"/>
      <c r="CT96" s="63">
        <f>CT82+CT89</f>
        <v>881676</v>
      </c>
    </row>
    <row r="97" spans="1:98" s="37" customFormat="1" x14ac:dyDescent="0.3">
      <c r="A97" s="146"/>
      <c r="B97" s="38" t="s">
        <v>40</v>
      </c>
      <c r="C97" s="96">
        <f>C83+C90</f>
        <v>6838850.2800000003</v>
      </c>
      <c r="D97" s="97">
        <f t="shared" ref="D97:X97" si="314">D83+D90</f>
        <v>2078460.05</v>
      </c>
      <c r="E97" s="97">
        <f t="shared" si="314"/>
        <v>1327294.81</v>
      </c>
      <c r="F97" s="97">
        <f t="shared" si="314"/>
        <v>1350865.6</v>
      </c>
      <c r="G97" s="97">
        <f t="shared" si="314"/>
        <v>566217.87</v>
      </c>
      <c r="H97" s="97">
        <f t="shared" si="314"/>
        <v>453421.5</v>
      </c>
      <c r="I97" s="97">
        <f t="shared" si="314"/>
        <v>426919.2</v>
      </c>
      <c r="J97" s="97">
        <f t="shared" si="314"/>
        <v>658308.48</v>
      </c>
      <c r="K97" s="97">
        <f t="shared" si="314"/>
        <v>1164826.24</v>
      </c>
      <c r="L97" s="98">
        <f t="shared" si="314"/>
        <v>2360744.09</v>
      </c>
      <c r="M97" s="97">
        <f t="shared" si="314"/>
        <v>2865707.05</v>
      </c>
      <c r="N97" s="97">
        <f t="shared" si="314"/>
        <v>2518075.5299999998</v>
      </c>
      <c r="O97" s="97">
        <f t="shared" si="314"/>
        <v>2332189.2199999997</v>
      </c>
      <c r="P97" s="97">
        <f t="shared" si="314"/>
        <v>1808520.13</v>
      </c>
      <c r="Q97" s="97">
        <f t="shared" si="314"/>
        <v>1327730.01</v>
      </c>
      <c r="R97" s="97">
        <f t="shared" si="314"/>
        <v>539544.00999999989</v>
      </c>
      <c r="S97" s="97">
        <f t="shared" si="314"/>
        <v>341140.96</v>
      </c>
      <c r="T97" s="97">
        <f t="shared" si="314"/>
        <v>264400.5</v>
      </c>
      <c r="U97" s="97">
        <f t="shared" si="314"/>
        <v>356944.74000000005</v>
      </c>
      <c r="V97" s="97">
        <f t="shared" si="314"/>
        <v>655348</v>
      </c>
      <c r="W97" s="97">
        <f t="shared" si="314"/>
        <v>994589.77</v>
      </c>
      <c r="X97" s="98">
        <f t="shared" si="314"/>
        <v>1970580.1900000002</v>
      </c>
      <c r="Y97" s="97">
        <f t="shared" ref="Y97:AA97" si="315">Y83+Y90</f>
        <v>2762461</v>
      </c>
      <c r="Z97" s="97">
        <f t="shared" si="315"/>
        <v>2845690</v>
      </c>
      <c r="AA97" s="97">
        <f t="shared" si="315"/>
        <v>2848301.52</v>
      </c>
      <c r="AB97" s="97">
        <f t="shared" ref="AB97:AC97" si="316">AB83+AB90</f>
        <v>1825426.0899999999</v>
      </c>
      <c r="AC97" s="97">
        <f t="shared" si="316"/>
        <v>1101830.3799999999</v>
      </c>
      <c r="AD97" s="97">
        <f t="shared" ref="AD97:AF97" si="317">AD83+AD90</f>
        <v>524652.97</v>
      </c>
      <c r="AE97" s="97">
        <f t="shared" si="317"/>
        <v>413151</v>
      </c>
      <c r="AF97" s="97">
        <f t="shared" si="317"/>
        <v>428938.97</v>
      </c>
      <c r="AG97" s="208">
        <v>445371</v>
      </c>
      <c r="AH97" s="208">
        <v>472014</v>
      </c>
      <c r="AI97" s="208">
        <v>1153271</v>
      </c>
      <c r="AJ97" s="98">
        <v>2634174</v>
      </c>
      <c r="AK97" s="300">
        <v>3373357</v>
      </c>
      <c r="AL97" s="300">
        <v>3647736</v>
      </c>
      <c r="AM97" s="300">
        <v>3325381</v>
      </c>
      <c r="AN97" s="300">
        <v>2677337</v>
      </c>
      <c r="AO97" s="300">
        <v>1568832</v>
      </c>
      <c r="AP97" s="300">
        <v>807536</v>
      </c>
      <c r="AQ97" s="63">
        <v>801203</v>
      </c>
      <c r="AR97" s="300">
        <v>579734</v>
      </c>
      <c r="AS97" s="300">
        <v>666573</v>
      </c>
      <c r="AT97" s="300">
        <v>1000991</v>
      </c>
      <c r="AU97" s="300">
        <v>244520</v>
      </c>
      <c r="AV97" s="318">
        <v>1045014</v>
      </c>
      <c r="AW97" s="300">
        <v>560956</v>
      </c>
      <c r="AX97" s="300">
        <v>398250</v>
      </c>
      <c r="AY97" s="300"/>
      <c r="AZ97" s="300"/>
      <c r="BA97" s="300"/>
      <c r="BB97" s="300"/>
      <c r="BC97" s="63"/>
      <c r="BD97" s="300"/>
      <c r="BE97" s="300"/>
      <c r="BF97" s="300"/>
      <c r="BG97" s="300"/>
      <c r="BH97" s="318"/>
      <c r="BI97" s="34">
        <f t="shared" si="301"/>
        <v>-4506661.0600000005</v>
      </c>
      <c r="BJ97" s="99">
        <f t="shared" si="301"/>
        <v>-269939.92000000016</v>
      </c>
      <c r="BK97" s="99">
        <f t="shared" si="301"/>
        <v>435.19999999995343</v>
      </c>
      <c r="BL97" s="99">
        <f t="shared" si="301"/>
        <v>-811321.5900000002</v>
      </c>
      <c r="BM97" s="99">
        <f t="shared" si="301"/>
        <v>-225076.90999999997</v>
      </c>
      <c r="BN97" s="99">
        <f t="shared" si="301"/>
        <v>-189021</v>
      </c>
      <c r="BO97" s="99">
        <f t="shared" si="301"/>
        <v>-69974.459999999963</v>
      </c>
      <c r="BP97" s="99">
        <f t="shared" si="301"/>
        <v>-2960.4799999999814</v>
      </c>
      <c r="BQ97" s="99">
        <f t="shared" si="301"/>
        <v>-170236.46999999997</v>
      </c>
      <c r="BR97" s="414">
        <f t="shared" si="301"/>
        <v>-390163.89999999967</v>
      </c>
      <c r="BS97" s="437">
        <f t="shared" si="302"/>
        <v>-103246.04999999981</v>
      </c>
      <c r="BT97" s="99">
        <f t="shared" si="302"/>
        <v>327614.4700000002</v>
      </c>
      <c r="BU97" s="99">
        <f t="shared" si="302"/>
        <v>516112.30000000028</v>
      </c>
      <c r="BV97" s="99">
        <f t="shared" si="302"/>
        <v>16905.959999999963</v>
      </c>
      <c r="BW97" s="99">
        <f t="shared" si="302"/>
        <v>-225899.63000000012</v>
      </c>
      <c r="BX97" s="251">
        <f t="shared" si="302"/>
        <v>-14891.039999999921</v>
      </c>
      <c r="BY97" s="251">
        <f t="shared" si="302"/>
        <v>72010.039999999979</v>
      </c>
      <c r="BZ97" s="251">
        <f t="shared" si="302"/>
        <v>164538.46999999997</v>
      </c>
      <c r="CA97" s="251">
        <f t="shared" si="302"/>
        <v>88426.259999999951</v>
      </c>
      <c r="CB97" s="251">
        <f t="shared" si="302"/>
        <v>-183334</v>
      </c>
      <c r="CC97" s="251">
        <f t="shared" si="303"/>
        <v>158681.22999999998</v>
      </c>
      <c r="CD97" s="414">
        <f t="shared" si="303"/>
        <v>663593.80999999982</v>
      </c>
      <c r="CE97" s="376">
        <f t="shared" si="303"/>
        <v>610896</v>
      </c>
      <c r="CF97" s="251">
        <f t="shared" si="303"/>
        <v>802046</v>
      </c>
      <c r="CG97" s="251">
        <f t="shared" si="303"/>
        <v>477079.48</v>
      </c>
      <c r="CH97" s="251">
        <f t="shared" si="303"/>
        <v>851910.91000000015</v>
      </c>
      <c r="CI97" s="251">
        <f t="shared" si="303"/>
        <v>467001.62000000011</v>
      </c>
      <c r="CJ97" s="251">
        <f t="shared" si="303"/>
        <v>282883.03000000003</v>
      </c>
      <c r="CK97" s="251">
        <f t="shared" si="303"/>
        <v>388052</v>
      </c>
      <c r="CL97" s="251">
        <f t="shared" si="303"/>
        <v>150795.03000000003</v>
      </c>
      <c r="CM97" s="251">
        <f t="shared" si="304"/>
        <v>221202</v>
      </c>
      <c r="CN97" s="251">
        <f t="shared" si="304"/>
        <v>528977</v>
      </c>
      <c r="CO97" s="251">
        <f t="shared" si="304"/>
        <v>-908751</v>
      </c>
      <c r="CP97" s="414">
        <f t="shared" si="304"/>
        <v>-1589160</v>
      </c>
      <c r="CQ97" s="414">
        <f t="shared" si="304"/>
        <v>-2812401</v>
      </c>
      <c r="CR97" s="414">
        <f t="shared" si="304"/>
        <v>-3249486</v>
      </c>
      <c r="CS97" s="350"/>
      <c r="CT97" s="63">
        <f>CT83+CT90</f>
        <v>398250</v>
      </c>
    </row>
    <row r="98" spans="1:98" s="37" customFormat="1" x14ac:dyDescent="0.3">
      <c r="A98" s="146"/>
      <c r="B98" s="38" t="s">
        <v>41</v>
      </c>
      <c r="C98" s="96">
        <f>C84+C91</f>
        <v>3762025.66</v>
      </c>
      <c r="D98" s="97">
        <f t="shared" ref="D98:X98" si="318">D84+D91</f>
        <v>1653639.88</v>
      </c>
      <c r="E98" s="97">
        <f t="shared" si="318"/>
        <v>1209935.4099999999</v>
      </c>
      <c r="F98" s="97">
        <f t="shared" si="318"/>
        <v>1081284.02</v>
      </c>
      <c r="G98" s="97">
        <f t="shared" si="318"/>
        <v>782809.59</v>
      </c>
      <c r="H98" s="97">
        <f t="shared" si="318"/>
        <v>904426.95</v>
      </c>
      <c r="I98" s="97">
        <f t="shared" si="318"/>
        <v>823881.53</v>
      </c>
      <c r="J98" s="97">
        <f t="shared" si="318"/>
        <v>1054995</v>
      </c>
      <c r="K98" s="97">
        <f t="shared" si="318"/>
        <v>1025378.5</v>
      </c>
      <c r="L98" s="98">
        <f t="shared" si="318"/>
        <v>1696099.28</v>
      </c>
      <c r="M98" s="97">
        <f t="shared" si="318"/>
        <v>1796338.55</v>
      </c>
      <c r="N98" s="97">
        <f t="shared" si="318"/>
        <v>1633914.02</v>
      </c>
      <c r="O98" s="97">
        <f t="shared" si="318"/>
        <v>1552071.46</v>
      </c>
      <c r="P98" s="97">
        <f t="shared" si="318"/>
        <v>1203522.1499999999</v>
      </c>
      <c r="Q98" s="97">
        <f t="shared" si="318"/>
        <v>1216447.52</v>
      </c>
      <c r="R98" s="97">
        <f t="shared" si="318"/>
        <v>823192</v>
      </c>
      <c r="S98" s="97">
        <f t="shared" si="318"/>
        <v>732108.01</v>
      </c>
      <c r="T98" s="97">
        <f t="shared" si="318"/>
        <v>703655.70000000007</v>
      </c>
      <c r="U98" s="97">
        <f t="shared" si="318"/>
        <v>795514.82</v>
      </c>
      <c r="V98" s="97">
        <f t="shared" si="318"/>
        <v>771730</v>
      </c>
      <c r="W98" s="97">
        <f t="shared" si="318"/>
        <v>998790.09</v>
      </c>
      <c r="X98" s="98">
        <f t="shared" si="318"/>
        <v>1393888.03</v>
      </c>
      <c r="Y98" s="97">
        <f t="shared" ref="Y98:AA98" si="319">Y84+Y91</f>
        <v>1838454</v>
      </c>
      <c r="Z98" s="97">
        <f t="shared" si="319"/>
        <v>1789559</v>
      </c>
      <c r="AA98" s="97">
        <f t="shared" si="319"/>
        <v>1805491.85</v>
      </c>
      <c r="AB98" s="97">
        <f t="shared" ref="AB98:AC98" si="320">AB84+AB91</f>
        <v>1429913.92</v>
      </c>
      <c r="AC98" s="97">
        <f t="shared" si="320"/>
        <v>1198136.78</v>
      </c>
      <c r="AD98" s="97">
        <f t="shared" ref="AD98:AF98" si="321">AD84+AD91</f>
        <v>880059.67999999993</v>
      </c>
      <c r="AE98" s="97">
        <f t="shared" si="321"/>
        <v>791693</v>
      </c>
      <c r="AF98" s="97">
        <f t="shared" si="321"/>
        <v>705925.25</v>
      </c>
      <c r="AG98" s="208">
        <v>824309</v>
      </c>
      <c r="AH98" s="208">
        <v>856179</v>
      </c>
      <c r="AI98" s="208">
        <v>1030213</v>
      </c>
      <c r="AJ98" s="98">
        <v>1723361</v>
      </c>
      <c r="AK98" s="300">
        <v>2084669</v>
      </c>
      <c r="AL98" s="300">
        <v>2208164</v>
      </c>
      <c r="AM98" s="300">
        <v>2021737</v>
      </c>
      <c r="AN98" s="300">
        <v>2204499</v>
      </c>
      <c r="AO98" s="300">
        <v>1559327</v>
      </c>
      <c r="AP98" s="300">
        <v>1361357</v>
      </c>
      <c r="AQ98" s="63">
        <v>1210592</v>
      </c>
      <c r="AR98" s="300">
        <v>1966600</v>
      </c>
      <c r="AS98" s="300">
        <v>1476171</v>
      </c>
      <c r="AT98" s="300">
        <v>1192139</v>
      </c>
      <c r="AU98" s="300">
        <v>1328348</v>
      </c>
      <c r="AV98" s="318">
        <v>1769065</v>
      </c>
      <c r="AW98" s="300">
        <v>1400808</v>
      </c>
      <c r="AX98" s="300">
        <v>1304222</v>
      </c>
      <c r="AY98" s="300"/>
      <c r="AZ98" s="300"/>
      <c r="BA98" s="300"/>
      <c r="BB98" s="300"/>
      <c r="BC98" s="63"/>
      <c r="BD98" s="300"/>
      <c r="BE98" s="300"/>
      <c r="BF98" s="300"/>
      <c r="BG98" s="300"/>
      <c r="BH98" s="318"/>
      <c r="BI98" s="34">
        <f t="shared" si="301"/>
        <v>-2209954.2000000002</v>
      </c>
      <c r="BJ98" s="99">
        <f t="shared" si="301"/>
        <v>-450117.73</v>
      </c>
      <c r="BK98" s="99">
        <f t="shared" si="301"/>
        <v>6512.1100000001024</v>
      </c>
      <c r="BL98" s="99">
        <f t="shared" si="301"/>
        <v>-258092.02000000002</v>
      </c>
      <c r="BM98" s="99">
        <f t="shared" si="301"/>
        <v>-50701.579999999958</v>
      </c>
      <c r="BN98" s="99">
        <f t="shared" si="301"/>
        <v>-200771.24999999988</v>
      </c>
      <c r="BO98" s="99">
        <f t="shared" si="301"/>
        <v>-28366.710000000079</v>
      </c>
      <c r="BP98" s="99">
        <f t="shared" si="301"/>
        <v>-283265</v>
      </c>
      <c r="BQ98" s="99">
        <f t="shared" si="301"/>
        <v>-26588.410000000033</v>
      </c>
      <c r="BR98" s="414">
        <f t="shared" si="301"/>
        <v>-302211.25</v>
      </c>
      <c r="BS98" s="437">
        <f t="shared" si="302"/>
        <v>42115.449999999953</v>
      </c>
      <c r="BT98" s="99">
        <f t="shared" si="302"/>
        <v>155644.97999999998</v>
      </c>
      <c r="BU98" s="99">
        <f t="shared" si="302"/>
        <v>253420.39000000013</v>
      </c>
      <c r="BV98" s="99">
        <f t="shared" si="302"/>
        <v>226391.77000000002</v>
      </c>
      <c r="BW98" s="99">
        <f t="shared" si="302"/>
        <v>-18310.739999999991</v>
      </c>
      <c r="BX98" s="251">
        <f t="shared" si="302"/>
        <v>56867.679999999935</v>
      </c>
      <c r="BY98" s="251">
        <f t="shared" si="302"/>
        <v>59584.989999999991</v>
      </c>
      <c r="BZ98" s="251">
        <f t="shared" si="302"/>
        <v>2269.5499999999302</v>
      </c>
      <c r="CA98" s="251">
        <f t="shared" si="302"/>
        <v>28794.180000000051</v>
      </c>
      <c r="CB98" s="251">
        <f t="shared" si="302"/>
        <v>84449</v>
      </c>
      <c r="CC98" s="251">
        <f t="shared" si="303"/>
        <v>31422.910000000033</v>
      </c>
      <c r="CD98" s="414">
        <f t="shared" si="303"/>
        <v>329472.96999999997</v>
      </c>
      <c r="CE98" s="376">
        <f t="shared" si="303"/>
        <v>246215</v>
      </c>
      <c r="CF98" s="251">
        <f t="shared" si="303"/>
        <v>418605</v>
      </c>
      <c r="CG98" s="251">
        <f t="shared" si="303"/>
        <v>216245.14999999991</v>
      </c>
      <c r="CH98" s="251">
        <f t="shared" si="303"/>
        <v>774585.08000000007</v>
      </c>
      <c r="CI98" s="251">
        <f t="shared" si="303"/>
        <v>361190.22</v>
      </c>
      <c r="CJ98" s="251">
        <f t="shared" si="303"/>
        <v>481297.32000000007</v>
      </c>
      <c r="CK98" s="251">
        <f t="shared" si="303"/>
        <v>418899</v>
      </c>
      <c r="CL98" s="251">
        <f t="shared" si="303"/>
        <v>1260674.75</v>
      </c>
      <c r="CM98" s="251">
        <f t="shared" si="304"/>
        <v>651862</v>
      </c>
      <c r="CN98" s="251">
        <f t="shared" si="304"/>
        <v>335960</v>
      </c>
      <c r="CO98" s="251">
        <f t="shared" si="304"/>
        <v>298135</v>
      </c>
      <c r="CP98" s="414">
        <f t="shared" si="304"/>
        <v>45704</v>
      </c>
      <c r="CQ98" s="414">
        <f t="shared" si="304"/>
        <v>-683861</v>
      </c>
      <c r="CR98" s="414">
        <f t="shared" si="304"/>
        <v>-903942</v>
      </c>
      <c r="CS98" s="350"/>
      <c r="CT98" s="63">
        <f>CT84+CT91</f>
        <v>1304222</v>
      </c>
    </row>
    <row r="99" spans="1:98" s="130" customFormat="1" ht="15" thickBot="1" x14ac:dyDescent="0.35">
      <c r="A99" s="147"/>
      <c r="B99" s="51" t="s">
        <v>42</v>
      </c>
      <c r="C99" s="126">
        <f t="shared" ref="C99:V99" si="322">SUM(C94:C98)</f>
        <v>50531333.13000001</v>
      </c>
      <c r="D99" s="127">
        <f t="shared" si="322"/>
        <v>30835186.740000002</v>
      </c>
      <c r="E99" s="127">
        <f t="shared" si="322"/>
        <v>18999117.299999997</v>
      </c>
      <c r="F99" s="127">
        <f t="shared" si="322"/>
        <v>11686201.85</v>
      </c>
      <c r="G99" s="127">
        <f t="shared" si="322"/>
        <v>8353683.2299999995</v>
      </c>
      <c r="H99" s="127">
        <f t="shared" si="322"/>
        <v>7635365.46</v>
      </c>
      <c r="I99" s="127">
        <f t="shared" si="322"/>
        <v>7643213.4500000011</v>
      </c>
      <c r="J99" s="127">
        <f t="shared" si="322"/>
        <v>10421303.91</v>
      </c>
      <c r="K99" s="127">
        <f t="shared" si="322"/>
        <v>17008343.32</v>
      </c>
      <c r="L99" s="128">
        <f t="shared" si="322"/>
        <v>42637842.299999997</v>
      </c>
      <c r="M99" s="127">
        <f t="shared" si="322"/>
        <v>46062961.769999996</v>
      </c>
      <c r="N99" s="127">
        <f t="shared" si="322"/>
        <v>41122719.980000004</v>
      </c>
      <c r="O99" s="127">
        <f t="shared" si="322"/>
        <v>36922721.130000003</v>
      </c>
      <c r="P99" s="127">
        <f t="shared" si="322"/>
        <v>32044894.459999997</v>
      </c>
      <c r="Q99" s="127">
        <f t="shared" si="322"/>
        <v>22002471.16</v>
      </c>
      <c r="R99" s="127">
        <f t="shared" si="322"/>
        <v>10293506.65</v>
      </c>
      <c r="S99" s="127">
        <f t="shared" si="322"/>
        <v>8028191.2599999998</v>
      </c>
      <c r="T99" s="127">
        <f t="shared" si="322"/>
        <v>6521111.7799999993</v>
      </c>
      <c r="U99" s="127">
        <f t="shared" si="322"/>
        <v>7563418.8700000001</v>
      </c>
      <c r="V99" s="127">
        <f t="shared" si="322"/>
        <v>8875033</v>
      </c>
      <c r="W99" s="127">
        <f>SUM(W94+W95+W96+W97+W98)</f>
        <v>15928818.060000001</v>
      </c>
      <c r="X99" s="128">
        <f>SUM(X94+X95+X96+X97+X98)</f>
        <v>34310805.580000006</v>
      </c>
      <c r="Y99" s="127">
        <f t="shared" ref="Y99:AA99" si="323">SUM(Y94+Y95+Y96+Y97+Y98)</f>
        <v>48917589</v>
      </c>
      <c r="Z99" s="127">
        <f t="shared" si="323"/>
        <v>51106012</v>
      </c>
      <c r="AA99" s="127">
        <f t="shared" si="323"/>
        <v>48377475.040000007</v>
      </c>
      <c r="AB99" s="127">
        <f t="shared" ref="AB99:AC99" si="324">SUM(AB94+AB95+AB96+AB97+AB98)</f>
        <v>31242476.710000001</v>
      </c>
      <c r="AC99" s="127">
        <f t="shared" si="324"/>
        <v>17814725.420000002</v>
      </c>
      <c r="AD99" s="127">
        <f t="shared" ref="AD99:AF99" si="325">SUM(AD94+AD95+AD96+AD97+AD98)</f>
        <v>10620490.35</v>
      </c>
      <c r="AE99" s="127">
        <f t="shared" si="325"/>
        <v>8486378</v>
      </c>
      <c r="AF99" s="127">
        <f t="shared" si="325"/>
        <v>7890139.8399999999</v>
      </c>
      <c r="AG99" s="207">
        <v>8319580</v>
      </c>
      <c r="AH99" s="207">
        <v>8703005</v>
      </c>
      <c r="AI99" s="207">
        <v>19124572</v>
      </c>
      <c r="AJ99" s="128">
        <v>45549109</v>
      </c>
      <c r="AK99" s="218">
        <v>57637867</v>
      </c>
      <c r="AL99" s="218">
        <v>64628598</v>
      </c>
      <c r="AM99" s="218">
        <v>58396450</v>
      </c>
      <c r="AN99" s="218">
        <v>42792659</v>
      </c>
      <c r="AO99" s="218">
        <v>26127417</v>
      </c>
      <c r="AP99" s="218">
        <v>15631169</v>
      </c>
      <c r="AQ99" s="35">
        <v>13421865</v>
      </c>
      <c r="AR99" s="218">
        <v>12211289</v>
      </c>
      <c r="AS99" s="218">
        <v>12781609</v>
      </c>
      <c r="AT99" s="218">
        <v>14521820</v>
      </c>
      <c r="AU99" s="218">
        <v>5157507</v>
      </c>
      <c r="AV99" s="317">
        <v>21046565</v>
      </c>
      <c r="AW99" s="218">
        <v>14321525</v>
      </c>
      <c r="AX99" s="218">
        <v>10124606</v>
      </c>
      <c r="AY99" s="218"/>
      <c r="AZ99" s="218"/>
      <c r="BA99" s="218"/>
      <c r="BB99" s="218"/>
      <c r="BC99" s="35"/>
      <c r="BD99" s="218"/>
      <c r="BE99" s="218"/>
      <c r="BF99" s="218"/>
      <c r="BG99" s="218"/>
      <c r="BH99" s="317"/>
      <c r="BI99" s="35">
        <f t="shared" ref="BI99:BM99" si="326">SUM(BI94:BI98)</f>
        <v>-13608612</v>
      </c>
      <c r="BJ99" s="129">
        <f t="shared" si="326"/>
        <v>1209707.7199999976</v>
      </c>
      <c r="BK99" s="129">
        <f t="shared" si="326"/>
        <v>3003353.8600000013</v>
      </c>
      <c r="BL99" s="129">
        <f t="shared" si="326"/>
        <v>-1392695.2000000004</v>
      </c>
      <c r="BM99" s="129">
        <f t="shared" si="326"/>
        <v>-325491.96999999991</v>
      </c>
      <c r="BN99" s="129">
        <f t="shared" ref="BN99:BV99" si="327">SUM(BN94:BN98)</f>
        <v>-1114253.6800000002</v>
      </c>
      <c r="BO99" s="129">
        <f t="shared" si="327"/>
        <v>-79794.580000001064</v>
      </c>
      <c r="BP99" s="129">
        <f t="shared" si="327"/>
        <v>-1546270.9099999995</v>
      </c>
      <c r="BQ99" s="129">
        <f t="shared" si="327"/>
        <v>-1079525.2599999993</v>
      </c>
      <c r="BR99" s="413">
        <f t="shared" si="327"/>
        <v>-8327036.7199999942</v>
      </c>
      <c r="BS99" s="436">
        <f t="shared" si="327"/>
        <v>2854627.2299999995</v>
      </c>
      <c r="BT99" s="129">
        <f t="shared" si="327"/>
        <v>9983292.0200000014</v>
      </c>
      <c r="BU99" s="129">
        <f t="shared" si="327"/>
        <v>11454753.91</v>
      </c>
      <c r="BV99" s="129">
        <f t="shared" si="327"/>
        <v>-802417.7500000007</v>
      </c>
      <c r="BW99" s="129">
        <f t="shared" ref="BW99:BX99" si="328">SUM(BW94:BW98)</f>
        <v>-4187745.7399999984</v>
      </c>
      <c r="BX99" s="250">
        <f t="shared" si="328"/>
        <v>326983.69999999885</v>
      </c>
      <c r="BY99" s="250">
        <f t="shared" ref="BY99:BZ99" si="329">SUM(BY94:BY98)</f>
        <v>458186.74</v>
      </c>
      <c r="BZ99" s="250">
        <f t="shared" si="329"/>
        <v>1369028.0600000005</v>
      </c>
      <c r="CA99" s="250">
        <f t="shared" ref="CA99" si="330">SUM(CA94:CA98)</f>
        <v>756161.1300000007</v>
      </c>
      <c r="CB99" s="250">
        <f t="shared" ref="CB99:CC99" si="331">SUM(CB94:CB98)</f>
        <v>-172028</v>
      </c>
      <c r="CC99" s="250">
        <f t="shared" si="331"/>
        <v>3195753.939999999</v>
      </c>
      <c r="CD99" s="413">
        <f t="shared" ref="CD99:CE99" si="332">SUM(CD94:CD98)</f>
        <v>11238303.419999998</v>
      </c>
      <c r="CE99" s="375">
        <f t="shared" si="332"/>
        <v>8720278</v>
      </c>
      <c r="CF99" s="250">
        <f t="shared" ref="CF99" si="333">SUM(CF94:CF98)</f>
        <v>13522586</v>
      </c>
      <c r="CG99" s="250">
        <f t="shared" ref="CG99" si="334">SUM(CG94:CG98)</f>
        <v>10018974.959999999</v>
      </c>
      <c r="CH99" s="250">
        <f t="shared" ref="CH99" si="335">SUM(CH94:CH98)</f>
        <v>11550182.290000001</v>
      </c>
      <c r="CI99" s="250">
        <f t="shared" ref="CI99" si="336">SUM(CI94:CI98)</f>
        <v>8312691.5799999991</v>
      </c>
      <c r="CJ99" s="250">
        <f t="shared" ref="CJ99" si="337">SUM(CJ94:CJ98)</f>
        <v>5010678.6500000013</v>
      </c>
      <c r="CK99" s="250">
        <f t="shared" ref="CK99" si="338">SUM(CK94:CK98)</f>
        <v>4935487</v>
      </c>
      <c r="CL99" s="250">
        <f t="shared" ref="CL99" si="339">SUM(CL94:CL98)</f>
        <v>4321149.16</v>
      </c>
      <c r="CM99" s="250">
        <f t="shared" ref="CM99" si="340">SUM(CM94:CM98)</f>
        <v>4462029</v>
      </c>
      <c r="CN99" s="250">
        <f t="shared" ref="CN99" si="341">SUM(CN94:CN98)</f>
        <v>5818815</v>
      </c>
      <c r="CO99" s="250">
        <f t="shared" ref="CO99" si="342">SUM(CO94:CO98)</f>
        <v>-13967065</v>
      </c>
      <c r="CP99" s="413">
        <f t="shared" ref="CP99" si="343">SUM(CP94:CP98)</f>
        <v>-24502544</v>
      </c>
      <c r="CQ99" s="413">
        <f t="shared" ref="CQ99:CR99" si="344">SUM(CQ94:CQ98)</f>
        <v>-43316342</v>
      </c>
      <c r="CR99" s="413">
        <f t="shared" si="344"/>
        <v>-54503992</v>
      </c>
      <c r="CS99" s="351"/>
      <c r="CT99" s="35">
        <f>SUM(CT94:CT98)</f>
        <v>10124606</v>
      </c>
    </row>
    <row r="100" spans="1:98" s="37" customFormat="1" x14ac:dyDescent="0.3">
      <c r="A100" s="146">
        <f>+A93+1</f>
        <v>14</v>
      </c>
      <c r="B100" s="100" t="s">
        <v>36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3"/>
      <c r="V100" s="203"/>
      <c r="W100" s="203"/>
      <c r="X100" s="9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93"/>
      <c r="AK100" s="296"/>
      <c r="AL100" s="296"/>
      <c r="AM100" s="296"/>
      <c r="AN100" s="296"/>
      <c r="AO100" s="296"/>
      <c r="AP100" s="296"/>
      <c r="AQ100" s="94"/>
      <c r="AR100" s="296"/>
      <c r="AS100" s="296"/>
      <c r="AT100" s="296"/>
      <c r="AU100" s="296"/>
      <c r="AV100" s="313"/>
      <c r="AW100" s="296"/>
      <c r="AX100" s="296"/>
      <c r="AY100" s="296"/>
      <c r="AZ100" s="296"/>
      <c r="BA100" s="296"/>
      <c r="BB100" s="296"/>
      <c r="BC100" s="94"/>
      <c r="BD100" s="296"/>
      <c r="BE100" s="296"/>
      <c r="BF100" s="296"/>
      <c r="BG100" s="296"/>
      <c r="BH100" s="313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9"/>
      <c r="BS100" s="432"/>
      <c r="BT100" s="95"/>
      <c r="BU100" s="95"/>
      <c r="BV100" s="95"/>
      <c r="BW100" s="95"/>
      <c r="BX100" s="246"/>
      <c r="BY100" s="246"/>
      <c r="BZ100" s="246"/>
      <c r="CA100" s="246"/>
      <c r="CB100" s="246"/>
      <c r="CC100" s="246"/>
      <c r="CD100" s="409"/>
      <c r="CE100" s="371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409"/>
      <c r="CQ100" s="409"/>
      <c r="CR100" s="409"/>
      <c r="CS100" s="350"/>
      <c r="CT100" s="94"/>
    </row>
    <row r="101" spans="1:98" s="37" customFormat="1" x14ac:dyDescent="0.3">
      <c r="A101" s="146"/>
      <c r="B101" s="38" t="s">
        <v>37</v>
      </c>
      <c r="C101" s="96">
        <v>26709287.260000002</v>
      </c>
      <c r="D101" s="97">
        <v>23353729.27</v>
      </c>
      <c r="E101" s="97">
        <v>17750565.609999999</v>
      </c>
      <c r="F101" s="34">
        <v>12205518</v>
      </c>
      <c r="G101" s="97">
        <v>10219939.470000001</v>
      </c>
      <c r="H101" s="97">
        <v>8991462.3699999992</v>
      </c>
      <c r="I101" s="97">
        <v>8011081.4900000002</v>
      </c>
      <c r="J101" s="97">
        <v>8877662.4499999993</v>
      </c>
      <c r="K101" s="97">
        <v>9757450.0199999996</v>
      </c>
      <c r="L101" s="98">
        <v>18861925.059999999</v>
      </c>
      <c r="M101" s="97">
        <v>24890809.73</v>
      </c>
      <c r="N101" s="97">
        <v>23523478.050000001</v>
      </c>
      <c r="O101" s="97">
        <v>24591579.73</v>
      </c>
      <c r="P101" s="97">
        <v>20786600.41</v>
      </c>
      <c r="Q101" s="97">
        <v>17869416.699999999</v>
      </c>
      <c r="R101" s="97">
        <v>12442045.939999999</v>
      </c>
      <c r="S101" s="97">
        <v>9198487.4000000004</v>
      </c>
      <c r="T101" s="97">
        <v>8304319.2800000003</v>
      </c>
      <c r="U101" s="208">
        <v>7858335.1600000001</v>
      </c>
      <c r="V101" s="208">
        <v>8057637</v>
      </c>
      <c r="W101" s="208">
        <v>9930780.0600000005</v>
      </c>
      <c r="X101" s="98">
        <v>17815173.890000001</v>
      </c>
      <c r="Y101" s="208">
        <v>22537607</v>
      </c>
      <c r="Z101" s="208">
        <v>26370575</v>
      </c>
      <c r="AA101" s="208">
        <v>31878693.620000001</v>
      </c>
      <c r="AB101" s="208">
        <v>22403683.579999998</v>
      </c>
      <c r="AC101" s="208">
        <v>16613544.529999999</v>
      </c>
      <c r="AD101" s="208">
        <v>12305538.98</v>
      </c>
      <c r="AE101" s="208">
        <v>9993212</v>
      </c>
      <c r="AF101" s="208">
        <v>9230896.6899999995</v>
      </c>
      <c r="AG101" s="208">
        <v>8000540</v>
      </c>
      <c r="AH101" s="208">
        <v>7935026</v>
      </c>
      <c r="AI101" s="208">
        <v>11610320</v>
      </c>
      <c r="AJ101" s="98">
        <v>20309386</v>
      </c>
      <c r="AK101" s="300">
        <v>28476018</v>
      </c>
      <c r="AL101" s="300">
        <v>36823332</v>
      </c>
      <c r="AM101" s="300">
        <v>39019251</v>
      </c>
      <c r="AN101" s="300">
        <v>27461937</v>
      </c>
      <c r="AO101" s="300">
        <v>22488085</v>
      </c>
      <c r="AP101" s="300">
        <v>16473254</v>
      </c>
      <c r="AQ101" s="63">
        <v>12930562</v>
      </c>
      <c r="AR101" s="300">
        <v>13244981</v>
      </c>
      <c r="AS101" s="300">
        <v>10889902</v>
      </c>
      <c r="AT101" s="300">
        <v>11823805</v>
      </c>
      <c r="AU101" s="300">
        <v>1523254</v>
      </c>
      <c r="AV101" s="318">
        <v>6247058</v>
      </c>
      <c r="AW101" s="300">
        <v>5604750</v>
      </c>
      <c r="AX101" s="300">
        <v>5407712</v>
      </c>
      <c r="AY101" s="300"/>
      <c r="AZ101" s="300"/>
      <c r="BA101" s="300"/>
      <c r="BB101" s="300"/>
      <c r="BC101" s="63"/>
      <c r="BD101" s="300"/>
      <c r="BE101" s="300"/>
      <c r="BF101" s="300"/>
      <c r="BG101" s="300"/>
      <c r="BH101" s="318"/>
      <c r="BI101" s="34">
        <f t="shared" ref="BI101:BR105" si="345">O101-C101</f>
        <v>-2117707.5300000012</v>
      </c>
      <c r="BJ101" s="99">
        <f t="shared" si="345"/>
        <v>-2567128.8599999994</v>
      </c>
      <c r="BK101" s="99">
        <f t="shared" si="345"/>
        <v>118851.08999999985</v>
      </c>
      <c r="BL101" s="99">
        <f t="shared" si="345"/>
        <v>236527.93999999948</v>
      </c>
      <c r="BM101" s="99">
        <f t="shared" si="345"/>
        <v>-1021452.0700000003</v>
      </c>
      <c r="BN101" s="99">
        <f t="shared" si="345"/>
        <v>-687143.08999999892</v>
      </c>
      <c r="BO101" s="99">
        <f t="shared" si="345"/>
        <v>-152746.33000000007</v>
      </c>
      <c r="BP101" s="99">
        <f t="shared" si="345"/>
        <v>-820025.44999999925</v>
      </c>
      <c r="BQ101" s="99">
        <f t="shared" si="345"/>
        <v>173330.04000000097</v>
      </c>
      <c r="BR101" s="414">
        <f t="shared" si="345"/>
        <v>-1046751.1699999981</v>
      </c>
      <c r="BS101" s="437">
        <f t="shared" ref="BS101:CB105" si="346">Y101-M101</f>
        <v>-2353202.7300000004</v>
      </c>
      <c r="BT101" s="99">
        <f t="shared" si="346"/>
        <v>2847096.9499999993</v>
      </c>
      <c r="BU101" s="99">
        <f t="shared" si="346"/>
        <v>7287113.8900000006</v>
      </c>
      <c r="BV101" s="99">
        <f t="shared" si="346"/>
        <v>1617083.1699999981</v>
      </c>
      <c r="BW101" s="99">
        <f t="shared" si="346"/>
        <v>-1255872.17</v>
      </c>
      <c r="BX101" s="251">
        <f t="shared" si="346"/>
        <v>-136506.95999999903</v>
      </c>
      <c r="BY101" s="251">
        <f t="shared" si="346"/>
        <v>794724.59999999963</v>
      </c>
      <c r="BZ101" s="251">
        <f t="shared" si="346"/>
        <v>926577.40999999922</v>
      </c>
      <c r="CA101" s="251">
        <f t="shared" si="346"/>
        <v>142204.83999999985</v>
      </c>
      <c r="CB101" s="251">
        <f t="shared" si="346"/>
        <v>-122611</v>
      </c>
      <c r="CC101" s="251">
        <f t="shared" ref="CC101:CL105" si="347">AI101-W101</f>
        <v>1679539.9399999995</v>
      </c>
      <c r="CD101" s="414">
        <f t="shared" si="347"/>
        <v>2494212.1099999994</v>
      </c>
      <c r="CE101" s="376">
        <f t="shared" si="347"/>
        <v>5938411</v>
      </c>
      <c r="CF101" s="251">
        <f t="shared" si="347"/>
        <v>10452757</v>
      </c>
      <c r="CG101" s="251">
        <f t="shared" si="347"/>
        <v>7140557.379999999</v>
      </c>
      <c r="CH101" s="251">
        <f t="shared" si="347"/>
        <v>5058253.4200000018</v>
      </c>
      <c r="CI101" s="251">
        <f t="shared" si="347"/>
        <v>5874540.4700000007</v>
      </c>
      <c r="CJ101" s="251">
        <f t="shared" si="347"/>
        <v>4167715.0199999996</v>
      </c>
      <c r="CK101" s="251">
        <f t="shared" si="347"/>
        <v>2937350</v>
      </c>
      <c r="CL101" s="251">
        <f t="shared" si="347"/>
        <v>4014084.3100000005</v>
      </c>
      <c r="CM101" s="251">
        <f t="shared" ref="CM101:CR105" si="348">AS101-AG101</f>
        <v>2889362</v>
      </c>
      <c r="CN101" s="251">
        <f t="shared" si="348"/>
        <v>3888779</v>
      </c>
      <c r="CO101" s="251">
        <f t="shared" si="348"/>
        <v>-10087066</v>
      </c>
      <c r="CP101" s="414">
        <f t="shared" si="348"/>
        <v>-14062328</v>
      </c>
      <c r="CQ101" s="414">
        <f t="shared" si="348"/>
        <v>-22871268</v>
      </c>
      <c r="CR101" s="414">
        <f t="shared" si="348"/>
        <v>-31415620</v>
      </c>
      <c r="CS101" s="350"/>
      <c r="CT101" s="63">
        <f>IF(ISERROR(GETPIVOTDATA("VALUE",'CRS WK pvt'!$I$2,"DT_FILE",CT$8,"CD_CO",CT$6,"TRIM_CAT",TRIM(B101),"TRIM_LINE",A100))=TRUE,0,GETPIVOTDATA("VALUE",'CRS WK pvt'!$I$2,"DT_FILE",CT$8,"CD_CO",CT$6,"TRIM_CAT",TRIM(B101),"TRIM_LINE",A100))</f>
        <v>5407712</v>
      </c>
    </row>
    <row r="102" spans="1:98" s="37" customFormat="1" x14ac:dyDescent="0.3">
      <c r="A102" s="146"/>
      <c r="B102" s="38" t="s">
        <v>38</v>
      </c>
      <c r="C102" s="96">
        <v>1113009.23</v>
      </c>
      <c r="D102" s="97">
        <v>1079739.75</v>
      </c>
      <c r="E102" s="97">
        <v>779053.37</v>
      </c>
      <c r="F102" s="34">
        <v>722786.06</v>
      </c>
      <c r="G102" s="97">
        <v>500686.05</v>
      </c>
      <c r="H102" s="97">
        <v>424680.06</v>
      </c>
      <c r="I102" s="97">
        <v>400897.62</v>
      </c>
      <c r="J102" s="97">
        <v>404672.98</v>
      </c>
      <c r="K102" s="97">
        <v>380488.66</v>
      </c>
      <c r="L102" s="98">
        <v>534674.61</v>
      </c>
      <c r="M102" s="97">
        <v>1364857.41</v>
      </c>
      <c r="N102" s="97">
        <v>1011564.12</v>
      </c>
      <c r="O102" s="97">
        <v>983515.14</v>
      </c>
      <c r="P102" s="97">
        <v>903007.04</v>
      </c>
      <c r="Q102" s="97">
        <v>748334.49</v>
      </c>
      <c r="R102" s="97">
        <v>581615.1</v>
      </c>
      <c r="S102" s="97">
        <v>461713.32</v>
      </c>
      <c r="T102" s="97">
        <v>355690.31</v>
      </c>
      <c r="U102" s="208">
        <v>328432.25</v>
      </c>
      <c r="V102" s="208">
        <v>321020</v>
      </c>
      <c r="W102" s="208">
        <v>361036.75</v>
      </c>
      <c r="X102" s="98">
        <v>659799.53</v>
      </c>
      <c r="Y102" s="208">
        <v>1098154</v>
      </c>
      <c r="Z102" s="208">
        <v>1286571</v>
      </c>
      <c r="AA102" s="208">
        <v>1479694.39</v>
      </c>
      <c r="AB102" s="208">
        <v>942074.32</v>
      </c>
      <c r="AC102" s="208">
        <v>968021.03</v>
      </c>
      <c r="AD102" s="208">
        <v>1022618.91</v>
      </c>
      <c r="AE102" s="208">
        <v>623953</v>
      </c>
      <c r="AF102" s="208">
        <v>535836.63</v>
      </c>
      <c r="AG102" s="208">
        <v>475390</v>
      </c>
      <c r="AH102" s="208">
        <v>428089</v>
      </c>
      <c r="AI102" s="208">
        <v>1809792</v>
      </c>
      <c r="AJ102" s="98">
        <v>692969</v>
      </c>
      <c r="AK102" s="300">
        <v>1467589</v>
      </c>
      <c r="AL102" s="300">
        <v>1576578</v>
      </c>
      <c r="AM102" s="300">
        <v>1877449</v>
      </c>
      <c r="AN102" s="300">
        <v>1721636</v>
      </c>
      <c r="AO102" s="300">
        <v>1538211</v>
      </c>
      <c r="AP102" s="300">
        <v>942259</v>
      </c>
      <c r="AQ102" s="63">
        <v>788421</v>
      </c>
      <c r="AR102" s="300">
        <v>711349</v>
      </c>
      <c r="AS102" s="300">
        <v>566138</v>
      </c>
      <c r="AT102" s="300">
        <v>655734</v>
      </c>
      <c r="AU102" s="300">
        <v>54051</v>
      </c>
      <c r="AV102" s="318">
        <v>278713</v>
      </c>
      <c r="AW102" s="300">
        <v>169740</v>
      </c>
      <c r="AX102" s="300">
        <v>288751</v>
      </c>
      <c r="AY102" s="300"/>
      <c r="AZ102" s="300"/>
      <c r="BA102" s="300"/>
      <c r="BB102" s="300"/>
      <c r="BC102" s="63"/>
      <c r="BD102" s="300"/>
      <c r="BE102" s="300"/>
      <c r="BF102" s="300"/>
      <c r="BG102" s="300"/>
      <c r="BH102" s="318"/>
      <c r="BI102" s="34">
        <f t="shared" si="345"/>
        <v>-129494.08999999997</v>
      </c>
      <c r="BJ102" s="99">
        <f t="shared" si="345"/>
        <v>-176732.70999999996</v>
      </c>
      <c r="BK102" s="99">
        <f t="shared" si="345"/>
        <v>-30718.880000000005</v>
      </c>
      <c r="BL102" s="99">
        <f t="shared" si="345"/>
        <v>-141170.96000000008</v>
      </c>
      <c r="BM102" s="99">
        <f t="shared" si="345"/>
        <v>-38972.729999999981</v>
      </c>
      <c r="BN102" s="99">
        <f t="shared" si="345"/>
        <v>-68989.75</v>
      </c>
      <c r="BO102" s="99">
        <f t="shared" si="345"/>
        <v>-72465.37</v>
      </c>
      <c r="BP102" s="99">
        <f t="shared" si="345"/>
        <v>-83652.979999999981</v>
      </c>
      <c r="BQ102" s="99">
        <f t="shared" si="345"/>
        <v>-19451.909999999974</v>
      </c>
      <c r="BR102" s="414">
        <f t="shared" si="345"/>
        <v>125124.92000000004</v>
      </c>
      <c r="BS102" s="437">
        <f t="shared" si="346"/>
        <v>-266703.40999999992</v>
      </c>
      <c r="BT102" s="99">
        <f t="shared" si="346"/>
        <v>275006.88</v>
      </c>
      <c r="BU102" s="99">
        <f t="shared" si="346"/>
        <v>496179.24999999988</v>
      </c>
      <c r="BV102" s="99">
        <f t="shared" si="346"/>
        <v>39067.279999999912</v>
      </c>
      <c r="BW102" s="99">
        <f t="shared" si="346"/>
        <v>219686.54000000004</v>
      </c>
      <c r="BX102" s="251">
        <f t="shared" si="346"/>
        <v>441003.81000000006</v>
      </c>
      <c r="BY102" s="251">
        <f t="shared" si="346"/>
        <v>162239.67999999999</v>
      </c>
      <c r="BZ102" s="251">
        <f t="shared" si="346"/>
        <v>180146.32</v>
      </c>
      <c r="CA102" s="251">
        <f t="shared" si="346"/>
        <v>146957.75</v>
      </c>
      <c r="CB102" s="251">
        <f t="shared" si="346"/>
        <v>107069</v>
      </c>
      <c r="CC102" s="251">
        <f t="shared" si="347"/>
        <v>1448755.25</v>
      </c>
      <c r="CD102" s="414">
        <f t="shared" si="347"/>
        <v>33169.469999999972</v>
      </c>
      <c r="CE102" s="376">
        <f t="shared" si="347"/>
        <v>369435</v>
      </c>
      <c r="CF102" s="251">
        <f t="shared" si="347"/>
        <v>290007</v>
      </c>
      <c r="CG102" s="251">
        <f t="shared" si="347"/>
        <v>397754.6100000001</v>
      </c>
      <c r="CH102" s="251">
        <f t="shared" si="347"/>
        <v>779561.68</v>
      </c>
      <c r="CI102" s="251">
        <f t="shared" si="347"/>
        <v>570189.97</v>
      </c>
      <c r="CJ102" s="251">
        <f t="shared" si="347"/>
        <v>-80359.910000000033</v>
      </c>
      <c r="CK102" s="251">
        <f t="shared" si="347"/>
        <v>164468</v>
      </c>
      <c r="CL102" s="251">
        <f t="shared" si="347"/>
        <v>175512.37</v>
      </c>
      <c r="CM102" s="251">
        <f t="shared" si="348"/>
        <v>90748</v>
      </c>
      <c r="CN102" s="251">
        <f t="shared" si="348"/>
        <v>227645</v>
      </c>
      <c r="CO102" s="251">
        <f t="shared" si="348"/>
        <v>-1755741</v>
      </c>
      <c r="CP102" s="414">
        <f t="shared" si="348"/>
        <v>-414256</v>
      </c>
      <c r="CQ102" s="414">
        <f t="shared" si="348"/>
        <v>-1297849</v>
      </c>
      <c r="CR102" s="414">
        <f t="shared" si="348"/>
        <v>-1287827</v>
      </c>
      <c r="CS102" s="350"/>
      <c r="CT102" s="63">
        <f>IF(ISERROR(GETPIVOTDATA("VALUE",'CRS WK pvt'!$I$2,"DT_FILE",CT$8,"CD_CO",CT$6,"TRIM_CAT",TRIM(B102),"TRIM_LINE",A100))=TRUE,0,GETPIVOTDATA("VALUE",'CRS WK pvt'!$I$2,"DT_FILE",CT$8,"CD_CO",CT$6,"TRIM_CAT",TRIM(B102),"TRIM_LINE",A100))</f>
        <v>288751</v>
      </c>
    </row>
    <row r="103" spans="1:98" s="37" customFormat="1" x14ac:dyDescent="0.3">
      <c r="A103" s="146"/>
      <c r="B103" s="38" t="s">
        <v>39</v>
      </c>
      <c r="C103" s="96">
        <v>7262917.3700000001</v>
      </c>
      <c r="D103" s="97">
        <v>6257780.2199999997</v>
      </c>
      <c r="E103" s="97">
        <v>4749002.7699999996</v>
      </c>
      <c r="F103" s="34">
        <v>2473881.52</v>
      </c>
      <c r="G103" s="97">
        <v>1922878.6</v>
      </c>
      <c r="H103" s="97">
        <v>1532890.29</v>
      </c>
      <c r="I103" s="97">
        <v>1290683.56</v>
      </c>
      <c r="J103" s="97">
        <v>1536238.63</v>
      </c>
      <c r="K103" s="97">
        <v>1587989.51</v>
      </c>
      <c r="L103" s="98">
        <v>3408579.46</v>
      </c>
      <c r="M103" s="97">
        <v>6661560.3799999999</v>
      </c>
      <c r="N103" s="97">
        <v>5662212.7300000004</v>
      </c>
      <c r="O103" s="97">
        <v>6482498.3899999997</v>
      </c>
      <c r="P103" s="97">
        <v>4290432.8600000003</v>
      </c>
      <c r="Q103" s="97">
        <v>4049673.06</v>
      </c>
      <c r="R103" s="97">
        <v>2737715.78</v>
      </c>
      <c r="S103" s="97">
        <v>1667046.73</v>
      </c>
      <c r="T103" s="97">
        <v>1161519.45</v>
      </c>
      <c r="U103" s="208">
        <v>1131578.54</v>
      </c>
      <c r="V103" s="208">
        <v>1084537</v>
      </c>
      <c r="W103" s="208">
        <v>1517772.23</v>
      </c>
      <c r="X103" s="98">
        <v>2931194.48</v>
      </c>
      <c r="Y103" s="208">
        <v>4691292</v>
      </c>
      <c r="Z103" s="208">
        <v>6232493</v>
      </c>
      <c r="AA103" s="208">
        <v>9400136.4800000004</v>
      </c>
      <c r="AB103" s="208">
        <v>5633161.7199999997</v>
      </c>
      <c r="AC103" s="208">
        <v>3717526.37</v>
      </c>
      <c r="AD103" s="208">
        <v>2150121.54</v>
      </c>
      <c r="AE103" s="208">
        <v>1601207</v>
      </c>
      <c r="AF103" s="208">
        <v>1459035.53</v>
      </c>
      <c r="AG103" s="208">
        <v>1394235</v>
      </c>
      <c r="AH103" s="208">
        <v>1134985</v>
      </c>
      <c r="AI103" s="208">
        <v>1719566</v>
      </c>
      <c r="AJ103" s="98">
        <v>3476446</v>
      </c>
      <c r="AK103" s="300">
        <v>5822638</v>
      </c>
      <c r="AL103" s="300">
        <v>9449846</v>
      </c>
      <c r="AM103" s="300">
        <v>10033009</v>
      </c>
      <c r="AN103" s="300">
        <v>7854272</v>
      </c>
      <c r="AO103" s="300">
        <v>5144720</v>
      </c>
      <c r="AP103" s="300">
        <v>3400113</v>
      </c>
      <c r="AQ103" s="63">
        <v>2611110</v>
      </c>
      <c r="AR103" s="300">
        <v>2468334</v>
      </c>
      <c r="AS103" s="300">
        <v>1889068</v>
      </c>
      <c r="AT103" s="300">
        <v>2249465</v>
      </c>
      <c r="AU103" s="300">
        <v>327238</v>
      </c>
      <c r="AV103" s="318">
        <v>1705628</v>
      </c>
      <c r="AW103" s="300">
        <v>1517716</v>
      </c>
      <c r="AX103" s="300">
        <v>1317792</v>
      </c>
      <c r="AY103" s="300"/>
      <c r="AZ103" s="300"/>
      <c r="BA103" s="300"/>
      <c r="BB103" s="300"/>
      <c r="BC103" s="63"/>
      <c r="BD103" s="300"/>
      <c r="BE103" s="300"/>
      <c r="BF103" s="300"/>
      <c r="BG103" s="300"/>
      <c r="BH103" s="318"/>
      <c r="BI103" s="34">
        <f t="shared" si="345"/>
        <v>-780418.98000000045</v>
      </c>
      <c r="BJ103" s="99">
        <f t="shared" si="345"/>
        <v>-1967347.3599999994</v>
      </c>
      <c r="BK103" s="99">
        <f t="shared" si="345"/>
        <v>-699329.7099999995</v>
      </c>
      <c r="BL103" s="99">
        <f t="shared" si="345"/>
        <v>263834.25999999978</v>
      </c>
      <c r="BM103" s="99">
        <f t="shared" si="345"/>
        <v>-255831.87000000011</v>
      </c>
      <c r="BN103" s="99">
        <f t="shared" si="345"/>
        <v>-371370.84000000008</v>
      </c>
      <c r="BO103" s="99">
        <f t="shared" si="345"/>
        <v>-159105.02000000002</v>
      </c>
      <c r="BP103" s="99">
        <f t="shared" si="345"/>
        <v>-451701.62999999989</v>
      </c>
      <c r="BQ103" s="99">
        <f t="shared" si="345"/>
        <v>-70217.280000000028</v>
      </c>
      <c r="BR103" s="414">
        <f t="shared" si="345"/>
        <v>-477384.98</v>
      </c>
      <c r="BS103" s="437">
        <f t="shared" si="346"/>
        <v>-1970268.38</v>
      </c>
      <c r="BT103" s="99">
        <f t="shared" si="346"/>
        <v>570280.26999999955</v>
      </c>
      <c r="BU103" s="99">
        <f t="shared" si="346"/>
        <v>2917638.0900000008</v>
      </c>
      <c r="BV103" s="99">
        <f t="shared" si="346"/>
        <v>1342728.8599999994</v>
      </c>
      <c r="BW103" s="99">
        <f t="shared" si="346"/>
        <v>-332146.68999999994</v>
      </c>
      <c r="BX103" s="251">
        <f t="shared" si="346"/>
        <v>-587594.23999999976</v>
      </c>
      <c r="BY103" s="251">
        <f t="shared" si="346"/>
        <v>-65839.729999999981</v>
      </c>
      <c r="BZ103" s="251">
        <f t="shared" si="346"/>
        <v>297516.08000000007</v>
      </c>
      <c r="CA103" s="251">
        <f t="shared" si="346"/>
        <v>262656.45999999996</v>
      </c>
      <c r="CB103" s="251">
        <f t="shared" si="346"/>
        <v>50448</v>
      </c>
      <c r="CC103" s="251">
        <f t="shared" si="347"/>
        <v>201793.77000000002</v>
      </c>
      <c r="CD103" s="414">
        <f t="shared" si="347"/>
        <v>545251.52</v>
      </c>
      <c r="CE103" s="376">
        <f t="shared" si="347"/>
        <v>1131346</v>
      </c>
      <c r="CF103" s="251">
        <f t="shared" si="347"/>
        <v>3217353</v>
      </c>
      <c r="CG103" s="251">
        <f t="shared" si="347"/>
        <v>632872.51999999955</v>
      </c>
      <c r="CH103" s="251">
        <f t="shared" si="347"/>
        <v>2221110.2800000003</v>
      </c>
      <c r="CI103" s="251">
        <f t="shared" si="347"/>
        <v>1427193.63</v>
      </c>
      <c r="CJ103" s="251">
        <f t="shared" si="347"/>
        <v>1249991.46</v>
      </c>
      <c r="CK103" s="251">
        <f t="shared" si="347"/>
        <v>1009903</v>
      </c>
      <c r="CL103" s="251">
        <f t="shared" si="347"/>
        <v>1009298.47</v>
      </c>
      <c r="CM103" s="251">
        <f t="shared" si="348"/>
        <v>494833</v>
      </c>
      <c r="CN103" s="251">
        <f t="shared" si="348"/>
        <v>1114480</v>
      </c>
      <c r="CO103" s="251">
        <f t="shared" si="348"/>
        <v>-1392328</v>
      </c>
      <c r="CP103" s="414">
        <f t="shared" si="348"/>
        <v>-1770818</v>
      </c>
      <c r="CQ103" s="414">
        <f t="shared" si="348"/>
        <v>-4304922</v>
      </c>
      <c r="CR103" s="414">
        <f t="shared" si="348"/>
        <v>-8132054</v>
      </c>
      <c r="CS103" s="350"/>
      <c r="CT103" s="63">
        <f>IF(ISERROR(GETPIVOTDATA("VALUE",'CRS WK pvt'!$I$2,"DT_FILE",CT$8,"CD_CO",CT$6,"TRIM_CAT",TRIM(B103),"TRIM_LINE",A100))=TRUE,0,GETPIVOTDATA("VALUE",'CRS WK pvt'!$I$2,"DT_FILE",CT$8,"CD_CO",CT$6,"TRIM_CAT",TRIM(B103),"TRIM_LINE",A100))</f>
        <v>1317792</v>
      </c>
    </row>
    <row r="104" spans="1:98" s="37" customFormat="1" x14ac:dyDescent="0.3">
      <c r="A104" s="146"/>
      <c r="B104" s="38" t="s">
        <v>40</v>
      </c>
      <c r="C104" s="96">
        <v>2915692.04</v>
      </c>
      <c r="D104" s="97">
        <v>3246239.97</v>
      </c>
      <c r="E104" s="97">
        <v>2302821.11</v>
      </c>
      <c r="F104" s="34">
        <v>1100333.48</v>
      </c>
      <c r="G104" s="97">
        <v>781671.08</v>
      </c>
      <c r="H104" s="97">
        <v>538470.56000000006</v>
      </c>
      <c r="I104" s="97">
        <v>429422.83</v>
      </c>
      <c r="J104" s="97">
        <v>530368.46</v>
      </c>
      <c r="K104" s="97">
        <v>628044.47</v>
      </c>
      <c r="L104" s="98">
        <v>1203021.6599999999</v>
      </c>
      <c r="M104" s="97">
        <v>2837963.07</v>
      </c>
      <c r="N104" s="97">
        <v>2225156.15</v>
      </c>
      <c r="O104" s="97">
        <v>2774600.92</v>
      </c>
      <c r="P104" s="97">
        <v>1616486.3999999999</v>
      </c>
      <c r="Q104" s="97">
        <v>1587910.36</v>
      </c>
      <c r="R104" s="97">
        <v>1366562.39</v>
      </c>
      <c r="S104" s="97">
        <v>666744.04</v>
      </c>
      <c r="T104" s="97">
        <v>350786.01</v>
      </c>
      <c r="U104" s="208">
        <v>319066.88</v>
      </c>
      <c r="V104" s="208">
        <v>356853</v>
      </c>
      <c r="W104" s="208">
        <v>517927.08</v>
      </c>
      <c r="X104" s="98">
        <v>1163186.19</v>
      </c>
      <c r="Y104" s="208">
        <v>1734924</v>
      </c>
      <c r="Z104" s="208">
        <v>2316928</v>
      </c>
      <c r="AA104" s="208">
        <v>3653058.24</v>
      </c>
      <c r="AB104" s="208">
        <v>2292724.25</v>
      </c>
      <c r="AC104" s="208">
        <v>1578136.76</v>
      </c>
      <c r="AD104" s="208">
        <v>804016.87</v>
      </c>
      <c r="AE104" s="208">
        <v>662438</v>
      </c>
      <c r="AF104" s="208">
        <v>512442.32</v>
      </c>
      <c r="AG104" s="208">
        <v>378314</v>
      </c>
      <c r="AH104" s="208">
        <v>371125</v>
      </c>
      <c r="AI104" s="208">
        <v>627091</v>
      </c>
      <c r="AJ104" s="98">
        <v>1228470</v>
      </c>
      <c r="AK104" s="300">
        <v>2054182</v>
      </c>
      <c r="AL104" s="300">
        <v>3753661</v>
      </c>
      <c r="AM104" s="300">
        <v>3969958</v>
      </c>
      <c r="AN104" s="300">
        <v>3091449</v>
      </c>
      <c r="AO104" s="300">
        <v>2032481</v>
      </c>
      <c r="AP104" s="300">
        <v>1611126</v>
      </c>
      <c r="AQ104" s="63">
        <v>883902</v>
      </c>
      <c r="AR104" s="300">
        <v>699774</v>
      </c>
      <c r="AS104" s="300">
        <v>524040</v>
      </c>
      <c r="AT104" s="300">
        <v>762993</v>
      </c>
      <c r="AU104" s="300">
        <v>146496</v>
      </c>
      <c r="AV104" s="318">
        <v>799825</v>
      </c>
      <c r="AW104" s="300">
        <v>562270</v>
      </c>
      <c r="AX104" s="300">
        <v>581867</v>
      </c>
      <c r="AY104" s="300"/>
      <c r="AZ104" s="300"/>
      <c r="BA104" s="300"/>
      <c r="BB104" s="300"/>
      <c r="BC104" s="63"/>
      <c r="BD104" s="300"/>
      <c r="BE104" s="300"/>
      <c r="BF104" s="300"/>
      <c r="BG104" s="300"/>
      <c r="BH104" s="318"/>
      <c r="BI104" s="34">
        <f t="shared" si="345"/>
        <v>-141091.12000000011</v>
      </c>
      <c r="BJ104" s="99">
        <f t="shared" si="345"/>
        <v>-1629753.5700000003</v>
      </c>
      <c r="BK104" s="99">
        <f t="shared" si="345"/>
        <v>-714910.74999999977</v>
      </c>
      <c r="BL104" s="99">
        <f t="shared" si="345"/>
        <v>266228.90999999992</v>
      </c>
      <c r="BM104" s="99">
        <f t="shared" si="345"/>
        <v>-114927.03999999992</v>
      </c>
      <c r="BN104" s="99">
        <f t="shared" si="345"/>
        <v>-187684.55000000005</v>
      </c>
      <c r="BO104" s="99">
        <f t="shared" si="345"/>
        <v>-110355.95000000001</v>
      </c>
      <c r="BP104" s="99">
        <f t="shared" si="345"/>
        <v>-173515.45999999996</v>
      </c>
      <c r="BQ104" s="99">
        <f t="shared" si="345"/>
        <v>-110117.38999999996</v>
      </c>
      <c r="BR104" s="414">
        <f t="shared" si="345"/>
        <v>-39835.469999999972</v>
      </c>
      <c r="BS104" s="437">
        <f t="shared" si="346"/>
        <v>-1103039.0699999998</v>
      </c>
      <c r="BT104" s="99">
        <f t="shared" si="346"/>
        <v>91771.850000000093</v>
      </c>
      <c r="BU104" s="99">
        <f t="shared" si="346"/>
        <v>878457.3200000003</v>
      </c>
      <c r="BV104" s="99">
        <f t="shared" si="346"/>
        <v>676237.85000000009</v>
      </c>
      <c r="BW104" s="99">
        <f t="shared" si="346"/>
        <v>-9773.6000000000931</v>
      </c>
      <c r="BX104" s="251">
        <f t="shared" si="346"/>
        <v>-562545.5199999999</v>
      </c>
      <c r="BY104" s="251">
        <f t="shared" si="346"/>
        <v>-4306.0400000000373</v>
      </c>
      <c r="BZ104" s="251">
        <f t="shared" si="346"/>
        <v>161656.31</v>
      </c>
      <c r="CA104" s="251">
        <f t="shared" si="346"/>
        <v>59247.119999999995</v>
      </c>
      <c r="CB104" s="251">
        <f t="shared" si="346"/>
        <v>14272</v>
      </c>
      <c r="CC104" s="251">
        <f t="shared" si="347"/>
        <v>109163.91999999998</v>
      </c>
      <c r="CD104" s="414">
        <f t="shared" si="347"/>
        <v>65283.810000000056</v>
      </c>
      <c r="CE104" s="376">
        <f t="shared" si="347"/>
        <v>319258</v>
      </c>
      <c r="CF104" s="251">
        <f t="shared" si="347"/>
        <v>1436733</v>
      </c>
      <c r="CG104" s="251">
        <f t="shared" si="347"/>
        <v>316899.75999999978</v>
      </c>
      <c r="CH104" s="251">
        <f t="shared" si="347"/>
        <v>798724.75</v>
      </c>
      <c r="CI104" s="251">
        <f t="shared" si="347"/>
        <v>454344.24</v>
      </c>
      <c r="CJ104" s="251">
        <f t="shared" si="347"/>
        <v>807109.13</v>
      </c>
      <c r="CK104" s="251">
        <f t="shared" si="347"/>
        <v>221464</v>
      </c>
      <c r="CL104" s="251">
        <f t="shared" si="347"/>
        <v>187331.68</v>
      </c>
      <c r="CM104" s="251">
        <f t="shared" si="348"/>
        <v>145726</v>
      </c>
      <c r="CN104" s="251">
        <f t="shared" si="348"/>
        <v>391868</v>
      </c>
      <c r="CO104" s="251">
        <f t="shared" si="348"/>
        <v>-480595</v>
      </c>
      <c r="CP104" s="414">
        <f t="shared" si="348"/>
        <v>-428645</v>
      </c>
      <c r="CQ104" s="414">
        <f t="shared" si="348"/>
        <v>-1491912</v>
      </c>
      <c r="CR104" s="414">
        <f t="shared" si="348"/>
        <v>-3171794</v>
      </c>
      <c r="CS104" s="350"/>
      <c r="CT104" s="63">
        <f>IF(ISERROR(GETPIVOTDATA("VALUE",'CRS WK pvt'!$I$2,"DT_FILE",CT$8,"CD_CO",CT$6,"TRIM_CAT",TRIM(B104),"TRIM_LINE",A100))=TRUE,0,GETPIVOTDATA("VALUE",'CRS WK pvt'!$I$2,"DT_FILE",CT$8,"CD_CO",CT$6,"TRIM_CAT",TRIM(B104),"TRIM_LINE",A100))</f>
        <v>581867</v>
      </c>
    </row>
    <row r="105" spans="1:98" s="37" customFormat="1" x14ac:dyDescent="0.3">
      <c r="A105" s="146"/>
      <c r="B105" s="38" t="s">
        <v>41</v>
      </c>
      <c r="C105" s="96">
        <v>2291023.0699999998</v>
      </c>
      <c r="D105" s="97">
        <v>1739457.07</v>
      </c>
      <c r="E105" s="97">
        <v>1323151.3799999999</v>
      </c>
      <c r="F105" s="34">
        <v>1153389.01</v>
      </c>
      <c r="G105" s="97">
        <v>980325.59</v>
      </c>
      <c r="H105" s="97">
        <v>735549.52</v>
      </c>
      <c r="I105" s="97">
        <v>795050.01</v>
      </c>
      <c r="J105" s="97">
        <v>760735.03</v>
      </c>
      <c r="K105" s="97">
        <v>861636.04</v>
      </c>
      <c r="L105" s="98">
        <v>1104704.2</v>
      </c>
      <c r="M105" s="97">
        <v>1631230.53</v>
      </c>
      <c r="N105" s="97">
        <v>1373069.45</v>
      </c>
      <c r="O105" s="97">
        <v>1696234.99</v>
      </c>
      <c r="P105" s="97">
        <v>1299899.08</v>
      </c>
      <c r="Q105" s="97">
        <v>1027420.03</v>
      </c>
      <c r="R105" s="97">
        <v>1217735.82</v>
      </c>
      <c r="S105" s="97">
        <v>859166.05</v>
      </c>
      <c r="T105" s="97">
        <v>728189.21</v>
      </c>
      <c r="U105" s="208">
        <v>623502.71</v>
      </c>
      <c r="V105" s="208">
        <v>685804</v>
      </c>
      <c r="W105" s="208">
        <v>813648.14</v>
      </c>
      <c r="X105" s="98">
        <v>1140580.55</v>
      </c>
      <c r="Y105" s="208">
        <v>1418733</v>
      </c>
      <c r="Z105" s="208">
        <v>1494750</v>
      </c>
      <c r="AA105" s="208">
        <v>2197419.71</v>
      </c>
      <c r="AB105" s="208">
        <v>1614579.29</v>
      </c>
      <c r="AC105" s="208">
        <v>1045863.98</v>
      </c>
      <c r="AD105" s="208">
        <v>930321.33</v>
      </c>
      <c r="AE105" s="208">
        <v>723062</v>
      </c>
      <c r="AF105" s="208">
        <v>831724.24</v>
      </c>
      <c r="AG105" s="208">
        <v>1222488</v>
      </c>
      <c r="AH105" s="208">
        <v>575085</v>
      </c>
      <c r="AI105" s="208">
        <v>1157906</v>
      </c>
      <c r="AJ105" s="98">
        <v>1028735</v>
      </c>
      <c r="AK105" s="300">
        <v>1423319</v>
      </c>
      <c r="AL105" s="300">
        <v>2595547</v>
      </c>
      <c r="AM105" s="300">
        <v>2205242</v>
      </c>
      <c r="AN105" s="300">
        <v>1870554</v>
      </c>
      <c r="AO105" s="300">
        <v>1983034</v>
      </c>
      <c r="AP105" s="300">
        <v>1387425</v>
      </c>
      <c r="AQ105" s="63">
        <v>1156178</v>
      </c>
      <c r="AR105" s="300">
        <v>1607267</v>
      </c>
      <c r="AS105" s="300">
        <v>1304783</v>
      </c>
      <c r="AT105" s="300">
        <v>1301931</v>
      </c>
      <c r="AU105" s="300">
        <v>114147</v>
      </c>
      <c r="AV105" s="318">
        <v>672427</v>
      </c>
      <c r="AW105" s="300">
        <v>174693</v>
      </c>
      <c r="AX105" s="300">
        <v>274855</v>
      </c>
      <c r="AY105" s="300"/>
      <c r="AZ105" s="300"/>
      <c r="BA105" s="300"/>
      <c r="BB105" s="300"/>
      <c r="BC105" s="63"/>
      <c r="BD105" s="300"/>
      <c r="BE105" s="300"/>
      <c r="BF105" s="300"/>
      <c r="BG105" s="300"/>
      <c r="BH105" s="318"/>
      <c r="BI105" s="34">
        <f t="shared" si="345"/>
        <v>-594788.07999999984</v>
      </c>
      <c r="BJ105" s="99">
        <f t="shared" si="345"/>
        <v>-439557.99</v>
      </c>
      <c r="BK105" s="99">
        <f t="shared" si="345"/>
        <v>-295731.34999999986</v>
      </c>
      <c r="BL105" s="99">
        <f t="shared" si="345"/>
        <v>64346.810000000056</v>
      </c>
      <c r="BM105" s="99">
        <f t="shared" si="345"/>
        <v>-121159.53999999992</v>
      </c>
      <c r="BN105" s="99">
        <f t="shared" si="345"/>
        <v>-7360.3100000000559</v>
      </c>
      <c r="BO105" s="99">
        <f t="shared" si="345"/>
        <v>-171547.30000000005</v>
      </c>
      <c r="BP105" s="99">
        <f t="shared" si="345"/>
        <v>-74931.030000000028</v>
      </c>
      <c r="BQ105" s="99">
        <f t="shared" si="345"/>
        <v>-47987.900000000023</v>
      </c>
      <c r="BR105" s="414">
        <f t="shared" si="345"/>
        <v>35876.350000000093</v>
      </c>
      <c r="BS105" s="437">
        <f t="shared" si="346"/>
        <v>-212497.53000000003</v>
      </c>
      <c r="BT105" s="99">
        <f t="shared" si="346"/>
        <v>121680.55000000005</v>
      </c>
      <c r="BU105" s="99">
        <f t="shared" si="346"/>
        <v>501184.72</v>
      </c>
      <c r="BV105" s="99">
        <f t="shared" si="346"/>
        <v>314680.20999999996</v>
      </c>
      <c r="BW105" s="99">
        <f t="shared" si="346"/>
        <v>18443.949999999953</v>
      </c>
      <c r="BX105" s="251">
        <f t="shared" si="346"/>
        <v>-287414.49000000011</v>
      </c>
      <c r="BY105" s="251">
        <f t="shared" si="346"/>
        <v>-136104.05000000005</v>
      </c>
      <c r="BZ105" s="251">
        <f t="shared" si="346"/>
        <v>103535.03000000003</v>
      </c>
      <c r="CA105" s="251">
        <f t="shared" si="346"/>
        <v>598985.29</v>
      </c>
      <c r="CB105" s="251">
        <f t="shared" si="346"/>
        <v>-110719</v>
      </c>
      <c r="CC105" s="251">
        <f t="shared" si="347"/>
        <v>344257.86</v>
      </c>
      <c r="CD105" s="414">
        <f t="shared" si="347"/>
        <v>-111845.55000000005</v>
      </c>
      <c r="CE105" s="376">
        <f t="shared" si="347"/>
        <v>4586</v>
      </c>
      <c r="CF105" s="251">
        <f t="shared" si="347"/>
        <v>1100797</v>
      </c>
      <c r="CG105" s="251">
        <f t="shared" si="347"/>
        <v>7822.2900000000373</v>
      </c>
      <c r="CH105" s="251">
        <f t="shared" si="347"/>
        <v>255974.70999999996</v>
      </c>
      <c r="CI105" s="251">
        <f t="shared" si="347"/>
        <v>937170.02</v>
      </c>
      <c r="CJ105" s="251">
        <f t="shared" si="347"/>
        <v>457103.67000000004</v>
      </c>
      <c r="CK105" s="251">
        <f t="shared" si="347"/>
        <v>433116</v>
      </c>
      <c r="CL105" s="251">
        <f t="shared" si="347"/>
        <v>775542.76</v>
      </c>
      <c r="CM105" s="251">
        <f t="shared" si="348"/>
        <v>82295</v>
      </c>
      <c r="CN105" s="251">
        <f t="shared" si="348"/>
        <v>726846</v>
      </c>
      <c r="CO105" s="251">
        <f t="shared" si="348"/>
        <v>-1043759</v>
      </c>
      <c r="CP105" s="414">
        <f t="shared" si="348"/>
        <v>-356308</v>
      </c>
      <c r="CQ105" s="414">
        <f t="shared" si="348"/>
        <v>-1248626</v>
      </c>
      <c r="CR105" s="414">
        <f t="shared" si="348"/>
        <v>-2320692</v>
      </c>
      <c r="CS105" s="350"/>
      <c r="CT105" s="63">
        <f>IF(ISERROR(GETPIVOTDATA("VALUE",'CRS WK pvt'!$I$2,"DT_FILE",CT$8,"CD_CO",CT$6,"TRIM_CAT",TRIM(B105),"TRIM_LINE",A100))=TRUE,0,GETPIVOTDATA("VALUE",'CRS WK pvt'!$I$2,"DT_FILE",CT$8,"CD_CO",CT$6,"TRIM_CAT",TRIM(B105),"TRIM_LINE",A100))</f>
        <v>274855</v>
      </c>
    </row>
    <row r="106" spans="1:98" s="130" customFormat="1" x14ac:dyDescent="0.3">
      <c r="A106" s="147"/>
      <c r="B106" s="38" t="s">
        <v>42</v>
      </c>
      <c r="C106" s="131">
        <f>SUM(C101:C105)</f>
        <v>40291928.969999999</v>
      </c>
      <c r="D106" s="132">
        <f t="shared" ref="D106:CT120" si="349">SUM(D101:D105)</f>
        <v>35676946.280000001</v>
      </c>
      <c r="E106" s="132">
        <f t="shared" si="349"/>
        <v>26904594.239999998</v>
      </c>
      <c r="F106" s="133">
        <f t="shared" si="349"/>
        <v>17655908.07</v>
      </c>
      <c r="G106" s="132">
        <f t="shared" si="349"/>
        <v>14405500.790000001</v>
      </c>
      <c r="H106" s="132">
        <f t="shared" si="349"/>
        <v>12223052.799999999</v>
      </c>
      <c r="I106" s="132">
        <f t="shared" si="349"/>
        <v>10927135.51</v>
      </c>
      <c r="J106" s="132">
        <f t="shared" si="349"/>
        <v>12109677.549999999</v>
      </c>
      <c r="K106" s="132">
        <f t="shared" si="349"/>
        <v>13215608.699999999</v>
      </c>
      <c r="L106" s="134">
        <f t="shared" si="349"/>
        <v>25112904.989999998</v>
      </c>
      <c r="M106" s="132">
        <f t="shared" si="349"/>
        <v>37386421.119999997</v>
      </c>
      <c r="N106" s="132">
        <f t="shared" si="349"/>
        <v>33795480.5</v>
      </c>
      <c r="O106" s="132">
        <f t="shared" si="349"/>
        <v>36528429.170000002</v>
      </c>
      <c r="P106" s="132">
        <f t="shared" si="349"/>
        <v>28896425.789999999</v>
      </c>
      <c r="Q106" s="132">
        <f t="shared" si="349"/>
        <v>25282754.639999997</v>
      </c>
      <c r="R106" s="132">
        <f t="shared" si="349"/>
        <v>18345675.029999997</v>
      </c>
      <c r="S106" s="132">
        <f t="shared" si="349"/>
        <v>12853157.540000003</v>
      </c>
      <c r="T106" s="132">
        <f t="shared" si="349"/>
        <v>10900504.259999998</v>
      </c>
      <c r="U106" s="132">
        <f t="shared" si="349"/>
        <v>10260915.539999999</v>
      </c>
      <c r="V106" s="132">
        <f t="shared" si="349"/>
        <v>10505851</v>
      </c>
      <c r="W106" s="132">
        <f t="shared" si="349"/>
        <v>13141164.260000002</v>
      </c>
      <c r="X106" s="134">
        <f t="shared" si="349"/>
        <v>23709934.640000004</v>
      </c>
      <c r="Y106" s="132">
        <f t="shared" si="349"/>
        <v>31480710</v>
      </c>
      <c r="Z106" s="132">
        <f t="shared" si="349"/>
        <v>37701317</v>
      </c>
      <c r="AA106" s="132">
        <f t="shared" si="349"/>
        <v>48609002.440000005</v>
      </c>
      <c r="AB106" s="132">
        <f t="shared" si="349"/>
        <v>32886223.159999996</v>
      </c>
      <c r="AC106" s="132">
        <f t="shared" si="349"/>
        <v>23923092.670000002</v>
      </c>
      <c r="AD106" s="132">
        <f t="shared" si="349"/>
        <v>17212617.629999999</v>
      </c>
      <c r="AE106" s="132">
        <f t="shared" si="349"/>
        <v>13603872</v>
      </c>
      <c r="AF106" s="132">
        <f t="shared" si="349"/>
        <v>12569935.41</v>
      </c>
      <c r="AG106" s="284">
        <v>11470967</v>
      </c>
      <c r="AH106" s="284">
        <v>10444310</v>
      </c>
      <c r="AI106" s="284">
        <v>16924675</v>
      </c>
      <c r="AJ106" s="134">
        <v>26736006</v>
      </c>
      <c r="AK106" s="301">
        <v>39243746</v>
      </c>
      <c r="AL106" s="301">
        <v>54198964</v>
      </c>
      <c r="AM106" s="301">
        <v>57104909</v>
      </c>
      <c r="AN106" s="301">
        <v>41999848</v>
      </c>
      <c r="AO106" s="301">
        <v>33186531</v>
      </c>
      <c r="AP106" s="301">
        <v>23814177</v>
      </c>
      <c r="AQ106" s="44">
        <v>18370173</v>
      </c>
      <c r="AR106" s="301">
        <v>18731705</v>
      </c>
      <c r="AS106" s="301">
        <v>15173931</v>
      </c>
      <c r="AT106" s="301">
        <v>16793928</v>
      </c>
      <c r="AU106" s="301">
        <v>2165186</v>
      </c>
      <c r="AV106" s="319">
        <v>9703651</v>
      </c>
      <c r="AW106" s="301">
        <v>8029169</v>
      </c>
      <c r="AX106" s="301">
        <v>7870977</v>
      </c>
      <c r="AY106" s="301"/>
      <c r="AZ106" s="301"/>
      <c r="BA106" s="301"/>
      <c r="BB106" s="301"/>
      <c r="BC106" s="44"/>
      <c r="BD106" s="301"/>
      <c r="BE106" s="301"/>
      <c r="BF106" s="301"/>
      <c r="BG106" s="301"/>
      <c r="BH106" s="319"/>
      <c r="BI106" s="133">
        <f t="shared" si="273"/>
        <v>-3763499.8000000017</v>
      </c>
      <c r="BJ106" s="135">
        <f t="shared" ref="BJ106:BL106" si="350">SUM(BJ101:BJ105)</f>
        <v>-6780520.4899999993</v>
      </c>
      <c r="BK106" s="135">
        <f t="shared" si="350"/>
        <v>-1621839.5999999994</v>
      </c>
      <c r="BL106" s="135">
        <f t="shared" si="350"/>
        <v>689766.95999999915</v>
      </c>
      <c r="BM106" s="135">
        <f t="shared" ref="BM106" si="351">SUM(BM101:BM105)</f>
        <v>-1552343.2500000005</v>
      </c>
      <c r="BN106" s="135">
        <f t="shared" ref="BN106:BV106" si="352">SUM(BN101:BN105)</f>
        <v>-1322548.5399999991</v>
      </c>
      <c r="BO106" s="135">
        <f t="shared" si="352"/>
        <v>-666219.9700000002</v>
      </c>
      <c r="BP106" s="135">
        <f t="shared" si="352"/>
        <v>-1603826.5499999991</v>
      </c>
      <c r="BQ106" s="135">
        <f t="shared" si="352"/>
        <v>-74444.439999999013</v>
      </c>
      <c r="BR106" s="415">
        <f t="shared" si="352"/>
        <v>-1402970.349999998</v>
      </c>
      <c r="BS106" s="438">
        <f t="shared" si="352"/>
        <v>-5905711.1200000001</v>
      </c>
      <c r="BT106" s="135">
        <f t="shared" si="352"/>
        <v>3905836.4999999991</v>
      </c>
      <c r="BU106" s="135">
        <f t="shared" si="352"/>
        <v>12080573.270000001</v>
      </c>
      <c r="BV106" s="135">
        <f t="shared" si="352"/>
        <v>3989797.3699999973</v>
      </c>
      <c r="BW106" s="135">
        <f t="shared" ref="BW106:BX106" si="353">SUM(BW101:BW105)</f>
        <v>-1359661.97</v>
      </c>
      <c r="BX106" s="252">
        <f t="shared" si="353"/>
        <v>-1133057.3999999987</v>
      </c>
      <c r="BY106" s="252">
        <f t="shared" ref="BY106:BZ106" si="354">SUM(BY101:BY105)</f>
        <v>750714.4599999995</v>
      </c>
      <c r="BZ106" s="252">
        <f t="shared" si="354"/>
        <v>1669431.1499999994</v>
      </c>
      <c r="CA106" s="252">
        <f t="shared" ref="CA106" si="355">SUM(CA101:CA105)</f>
        <v>1210051.46</v>
      </c>
      <c r="CB106" s="252">
        <f t="shared" ref="CB106:CC106" si="356">SUM(CB101:CB105)</f>
        <v>-61541</v>
      </c>
      <c r="CC106" s="252">
        <f t="shared" si="356"/>
        <v>3783510.7399999993</v>
      </c>
      <c r="CD106" s="415">
        <f t="shared" ref="CD106:CE106" si="357">SUM(CD101:CD105)</f>
        <v>3026071.3599999994</v>
      </c>
      <c r="CE106" s="377">
        <f t="shared" si="357"/>
        <v>7763036</v>
      </c>
      <c r="CF106" s="252">
        <f t="shared" ref="CF106" si="358">SUM(CF101:CF105)</f>
        <v>16497647</v>
      </c>
      <c r="CG106" s="252">
        <f t="shared" ref="CG106" si="359">SUM(CG101:CG105)</f>
        <v>8495906.5599999987</v>
      </c>
      <c r="CH106" s="252">
        <f t="shared" ref="CH106" si="360">SUM(CH101:CH105)</f>
        <v>9113624.8400000036</v>
      </c>
      <c r="CI106" s="252">
        <f t="shared" ref="CI106" si="361">SUM(CI101:CI105)</f>
        <v>9263438.3300000001</v>
      </c>
      <c r="CJ106" s="252">
        <f t="shared" ref="CJ106" si="362">SUM(CJ101:CJ105)</f>
        <v>6601559.3699999992</v>
      </c>
      <c r="CK106" s="252">
        <f t="shared" ref="CK106" si="363">SUM(CK101:CK105)</f>
        <v>4766301</v>
      </c>
      <c r="CL106" s="252">
        <f t="shared" ref="CL106" si="364">SUM(CL101:CL105)</f>
        <v>6161769.5899999999</v>
      </c>
      <c r="CM106" s="252">
        <f t="shared" ref="CM106" si="365">SUM(CM101:CM105)</f>
        <v>3702964</v>
      </c>
      <c r="CN106" s="252">
        <f t="shared" ref="CN106" si="366">SUM(CN101:CN105)</f>
        <v>6349618</v>
      </c>
      <c r="CO106" s="252">
        <f t="shared" ref="CO106" si="367">SUM(CO101:CO105)</f>
        <v>-14759489</v>
      </c>
      <c r="CP106" s="415">
        <f t="shared" ref="CP106" si="368">SUM(CP101:CP105)</f>
        <v>-17032355</v>
      </c>
      <c r="CQ106" s="415">
        <f t="shared" ref="CQ106:CR106" si="369">SUM(CQ101:CQ105)</f>
        <v>-31214577</v>
      </c>
      <c r="CR106" s="415">
        <f t="shared" si="369"/>
        <v>-46327987</v>
      </c>
      <c r="CS106" s="351"/>
      <c r="CT106" s="44">
        <f t="shared" si="349"/>
        <v>7870977</v>
      </c>
    </row>
    <row r="107" spans="1:98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202"/>
      <c r="V107" s="202"/>
      <c r="W107" s="202"/>
      <c r="X107" s="88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88"/>
      <c r="AK107" s="295"/>
      <c r="AL107" s="295"/>
      <c r="AM107" s="295"/>
      <c r="AN107" s="295"/>
      <c r="AO107" s="295"/>
      <c r="AP107" s="295"/>
      <c r="AQ107" s="89"/>
      <c r="AR107" s="295"/>
      <c r="AS107" s="295"/>
      <c r="AT107" s="295"/>
      <c r="AU107" s="295"/>
      <c r="AV107" s="312"/>
      <c r="AW107" s="295"/>
      <c r="AX107" s="295"/>
      <c r="AY107" s="295"/>
      <c r="AZ107" s="295"/>
      <c r="BA107" s="295"/>
      <c r="BB107" s="295"/>
      <c r="BC107" s="89"/>
      <c r="BD107" s="295"/>
      <c r="BE107" s="295"/>
      <c r="BF107" s="295"/>
      <c r="BG107" s="295"/>
      <c r="BH107" s="312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8"/>
      <c r="BS107" s="431"/>
      <c r="BT107" s="90"/>
      <c r="BU107" s="90"/>
      <c r="BV107" s="90"/>
      <c r="BW107" s="90"/>
      <c r="BX107" s="245"/>
      <c r="BY107" s="245"/>
      <c r="BZ107" s="245"/>
      <c r="CA107" s="245"/>
      <c r="CB107" s="245"/>
      <c r="CC107" s="245"/>
      <c r="CD107" s="408"/>
      <c r="CE107" s="370"/>
      <c r="CF107" s="245"/>
      <c r="CG107" s="245"/>
      <c r="CH107" s="245"/>
      <c r="CI107" s="245"/>
      <c r="CJ107" s="245"/>
      <c r="CK107" s="245"/>
      <c r="CL107" s="245"/>
      <c r="CM107" s="245"/>
      <c r="CN107" s="245"/>
      <c r="CO107" s="245"/>
      <c r="CP107" s="408"/>
      <c r="CQ107" s="408"/>
      <c r="CR107" s="408"/>
      <c r="CS107" s="348"/>
      <c r="CT107" s="89"/>
    </row>
    <row r="108" spans="1:98" s="58" customFormat="1" x14ac:dyDescent="0.3">
      <c r="A108" s="146"/>
      <c r="B108" s="59" t="s">
        <v>37</v>
      </c>
      <c r="C108" s="101">
        <v>149543</v>
      </c>
      <c r="D108" s="102">
        <v>153220</v>
      </c>
      <c r="E108" s="102">
        <v>155275</v>
      </c>
      <c r="F108" s="33">
        <v>142022</v>
      </c>
      <c r="G108" s="102">
        <v>151543</v>
      </c>
      <c r="H108" s="102">
        <v>148485</v>
      </c>
      <c r="I108" s="102">
        <v>142909</v>
      </c>
      <c r="J108" s="102">
        <v>161854</v>
      </c>
      <c r="K108" s="102">
        <v>142467</v>
      </c>
      <c r="L108" s="103">
        <v>161426</v>
      </c>
      <c r="M108" s="102">
        <v>163374</v>
      </c>
      <c r="N108" s="102">
        <v>149817</v>
      </c>
      <c r="O108" s="102">
        <v>166136</v>
      </c>
      <c r="P108" s="102">
        <v>159619</v>
      </c>
      <c r="Q108" s="102">
        <v>159804</v>
      </c>
      <c r="R108" s="102">
        <v>160848</v>
      </c>
      <c r="S108" s="102">
        <v>156131</v>
      </c>
      <c r="T108" s="102">
        <v>156137</v>
      </c>
      <c r="U108" s="209">
        <v>154592</v>
      </c>
      <c r="V108" s="209">
        <v>151416</v>
      </c>
      <c r="W108" s="209">
        <v>150112</v>
      </c>
      <c r="X108" s="103">
        <v>165582</v>
      </c>
      <c r="Y108" s="209">
        <v>145017</v>
      </c>
      <c r="Z108" s="209">
        <v>152263</v>
      </c>
      <c r="AA108" s="209">
        <v>179250</v>
      </c>
      <c r="AB108" s="209">
        <v>155575</v>
      </c>
      <c r="AC108" s="209">
        <v>163565</v>
      </c>
      <c r="AD108" s="209">
        <v>159797</v>
      </c>
      <c r="AE108" s="209">
        <v>157461</v>
      </c>
      <c r="AF108" s="209">
        <v>160714</v>
      </c>
      <c r="AG108" s="209">
        <v>151407</v>
      </c>
      <c r="AH108" s="209">
        <v>150419</v>
      </c>
      <c r="AI108" s="209">
        <v>161167</v>
      </c>
      <c r="AJ108" s="103">
        <v>155386</v>
      </c>
      <c r="AK108" s="302">
        <v>161156</v>
      </c>
      <c r="AL108" s="302">
        <v>165934</v>
      </c>
      <c r="AM108" s="302">
        <v>181187</v>
      </c>
      <c r="AN108" s="302">
        <v>149551</v>
      </c>
      <c r="AO108" s="302">
        <v>158090</v>
      </c>
      <c r="AP108" s="302">
        <v>163614</v>
      </c>
      <c r="AQ108" s="63">
        <v>154514</v>
      </c>
      <c r="AR108" s="302">
        <v>170410</v>
      </c>
      <c r="AS108" s="302">
        <v>153372</v>
      </c>
      <c r="AT108" s="302">
        <v>154890</v>
      </c>
      <c r="AU108" s="302">
        <v>14723</v>
      </c>
      <c r="AV108" s="320">
        <v>32453</v>
      </c>
      <c r="AW108" s="302">
        <v>24315</v>
      </c>
      <c r="AX108" s="302">
        <v>23439</v>
      </c>
      <c r="AY108" s="302"/>
      <c r="AZ108" s="302"/>
      <c r="BA108" s="302"/>
      <c r="BB108" s="302"/>
      <c r="BC108" s="63"/>
      <c r="BD108" s="302"/>
      <c r="BE108" s="302"/>
      <c r="BF108" s="302"/>
      <c r="BG108" s="302"/>
      <c r="BH108" s="320"/>
      <c r="BI108" s="33">
        <f t="shared" ref="BI108:BR112" si="370">O108-C108</f>
        <v>16593</v>
      </c>
      <c r="BJ108" s="104">
        <f t="shared" si="370"/>
        <v>6399</v>
      </c>
      <c r="BK108" s="104">
        <f t="shared" si="370"/>
        <v>4529</v>
      </c>
      <c r="BL108" s="104">
        <f t="shared" si="370"/>
        <v>18826</v>
      </c>
      <c r="BM108" s="104">
        <f t="shared" si="370"/>
        <v>4588</v>
      </c>
      <c r="BN108" s="104">
        <f t="shared" si="370"/>
        <v>7652</v>
      </c>
      <c r="BO108" s="104">
        <f t="shared" si="370"/>
        <v>11683</v>
      </c>
      <c r="BP108" s="104">
        <f t="shared" si="370"/>
        <v>-10438</v>
      </c>
      <c r="BQ108" s="104">
        <f t="shared" si="370"/>
        <v>7645</v>
      </c>
      <c r="BR108" s="416">
        <f t="shared" si="370"/>
        <v>4156</v>
      </c>
      <c r="BS108" s="439">
        <f t="shared" ref="BS108:CB112" si="371">Y108-M108</f>
        <v>-18357</v>
      </c>
      <c r="BT108" s="104">
        <f t="shared" si="371"/>
        <v>2446</v>
      </c>
      <c r="BU108" s="104">
        <f t="shared" si="371"/>
        <v>13114</v>
      </c>
      <c r="BV108" s="104">
        <f t="shared" si="371"/>
        <v>-4044</v>
      </c>
      <c r="BW108" s="104">
        <f t="shared" si="371"/>
        <v>3761</v>
      </c>
      <c r="BX108" s="253">
        <f t="shared" si="371"/>
        <v>-1051</v>
      </c>
      <c r="BY108" s="253">
        <f t="shared" si="371"/>
        <v>1330</v>
      </c>
      <c r="BZ108" s="253">
        <f t="shared" si="371"/>
        <v>4577</v>
      </c>
      <c r="CA108" s="253">
        <f t="shared" si="371"/>
        <v>-3185</v>
      </c>
      <c r="CB108" s="253">
        <f t="shared" si="371"/>
        <v>-997</v>
      </c>
      <c r="CC108" s="253">
        <f t="shared" ref="CC108:CL112" si="372">AI108-W108</f>
        <v>11055</v>
      </c>
      <c r="CD108" s="416">
        <f t="shared" si="372"/>
        <v>-10196</v>
      </c>
      <c r="CE108" s="378">
        <f t="shared" si="372"/>
        <v>16139</v>
      </c>
      <c r="CF108" s="253">
        <f t="shared" si="372"/>
        <v>13671</v>
      </c>
      <c r="CG108" s="253">
        <f t="shared" si="372"/>
        <v>1937</v>
      </c>
      <c r="CH108" s="253">
        <f t="shared" si="372"/>
        <v>-6024</v>
      </c>
      <c r="CI108" s="253">
        <f t="shared" si="372"/>
        <v>-5475</v>
      </c>
      <c r="CJ108" s="253">
        <f t="shared" si="372"/>
        <v>3817</v>
      </c>
      <c r="CK108" s="253">
        <f t="shared" si="372"/>
        <v>-2947</v>
      </c>
      <c r="CL108" s="253">
        <f t="shared" si="372"/>
        <v>9696</v>
      </c>
      <c r="CM108" s="253">
        <f t="shared" ref="CM108:CR112" si="373">AS108-AG108</f>
        <v>1965</v>
      </c>
      <c r="CN108" s="253">
        <f t="shared" si="373"/>
        <v>4471</v>
      </c>
      <c r="CO108" s="253">
        <f t="shared" si="373"/>
        <v>-146444</v>
      </c>
      <c r="CP108" s="416">
        <f t="shared" si="373"/>
        <v>-122933</v>
      </c>
      <c r="CQ108" s="416">
        <f t="shared" si="373"/>
        <v>-136841</v>
      </c>
      <c r="CR108" s="416">
        <f t="shared" si="373"/>
        <v>-142495</v>
      </c>
      <c r="CS108" s="348"/>
      <c r="CT108" s="63">
        <f>IF(ISERROR(GETPIVOTDATA("VALUE",'CRS WK pvt'!$I$2,"DT_FILE",CT$8,"CD_CO",CT$6,"TRIM_CAT",TRIM(B108),"TRIM_LINE",A107))=TRUE,0,GETPIVOTDATA("VALUE",'CRS WK pvt'!$I$2,"DT_FILE",CT$8,"CD_CO",CT$6,"TRIM_CAT",TRIM(B108),"TRIM_LINE",A107))</f>
        <v>23439</v>
      </c>
    </row>
    <row r="109" spans="1:98" s="58" customFormat="1" x14ac:dyDescent="0.3">
      <c r="A109" s="146"/>
      <c r="B109" s="59" t="s">
        <v>38</v>
      </c>
      <c r="C109" s="101">
        <v>7741</v>
      </c>
      <c r="D109" s="102">
        <v>7916</v>
      </c>
      <c r="E109" s="102">
        <v>7333</v>
      </c>
      <c r="F109" s="33">
        <v>7582</v>
      </c>
      <c r="G109" s="102">
        <v>6006</v>
      </c>
      <c r="H109" s="102">
        <v>5795</v>
      </c>
      <c r="I109" s="102">
        <v>5791</v>
      </c>
      <c r="J109" s="102">
        <v>6414</v>
      </c>
      <c r="K109" s="102">
        <v>5609</v>
      </c>
      <c r="L109" s="103">
        <v>5831</v>
      </c>
      <c r="M109" s="102">
        <v>9622</v>
      </c>
      <c r="N109" s="102">
        <v>7568</v>
      </c>
      <c r="O109" s="102">
        <v>7803</v>
      </c>
      <c r="P109" s="102">
        <v>8286</v>
      </c>
      <c r="Q109" s="102">
        <v>7632</v>
      </c>
      <c r="R109" s="102">
        <v>7177</v>
      </c>
      <c r="S109" s="102">
        <v>6256</v>
      </c>
      <c r="T109" s="102">
        <v>5926</v>
      </c>
      <c r="U109" s="209">
        <v>6162</v>
      </c>
      <c r="V109" s="209">
        <v>6122</v>
      </c>
      <c r="W109" s="209">
        <v>6099</v>
      </c>
      <c r="X109" s="103">
        <v>7373</v>
      </c>
      <c r="Y109" s="209">
        <v>8720</v>
      </c>
      <c r="Z109" s="209">
        <v>9296</v>
      </c>
      <c r="AA109" s="209">
        <v>10129</v>
      </c>
      <c r="AB109" s="209">
        <v>7461</v>
      </c>
      <c r="AC109" s="209">
        <v>8885</v>
      </c>
      <c r="AD109" s="209">
        <v>10806</v>
      </c>
      <c r="AE109" s="209">
        <v>7020</v>
      </c>
      <c r="AF109" s="209">
        <v>7302</v>
      </c>
      <c r="AG109" s="209">
        <v>6889</v>
      </c>
      <c r="AH109" s="209">
        <v>6782</v>
      </c>
      <c r="AI109" s="209">
        <v>10663</v>
      </c>
      <c r="AJ109" s="103">
        <v>6504</v>
      </c>
      <c r="AK109" s="302">
        <v>9984</v>
      </c>
      <c r="AL109" s="302">
        <v>8830</v>
      </c>
      <c r="AM109" s="302">
        <v>10797</v>
      </c>
      <c r="AN109" s="302">
        <v>10017</v>
      </c>
      <c r="AO109" s="302">
        <v>12201</v>
      </c>
      <c r="AP109" s="302">
        <v>7706</v>
      </c>
      <c r="AQ109" s="63">
        <v>7194</v>
      </c>
      <c r="AR109" s="302">
        <v>7974</v>
      </c>
      <c r="AS109" s="302">
        <v>7151</v>
      </c>
      <c r="AT109" s="302">
        <v>7641</v>
      </c>
      <c r="AU109" s="302">
        <v>588</v>
      </c>
      <c r="AV109" s="320">
        <v>1843</v>
      </c>
      <c r="AW109" s="302">
        <v>1042</v>
      </c>
      <c r="AX109" s="302">
        <v>1659</v>
      </c>
      <c r="AY109" s="302"/>
      <c r="AZ109" s="302"/>
      <c r="BA109" s="302"/>
      <c r="BB109" s="302"/>
      <c r="BC109" s="63"/>
      <c r="BD109" s="302"/>
      <c r="BE109" s="302"/>
      <c r="BF109" s="302"/>
      <c r="BG109" s="302"/>
      <c r="BH109" s="320"/>
      <c r="BI109" s="33">
        <f t="shared" si="370"/>
        <v>62</v>
      </c>
      <c r="BJ109" s="104">
        <f t="shared" si="370"/>
        <v>370</v>
      </c>
      <c r="BK109" s="104">
        <f t="shared" si="370"/>
        <v>299</v>
      </c>
      <c r="BL109" s="104">
        <f t="shared" si="370"/>
        <v>-405</v>
      </c>
      <c r="BM109" s="104">
        <f t="shared" si="370"/>
        <v>250</v>
      </c>
      <c r="BN109" s="104">
        <f t="shared" si="370"/>
        <v>131</v>
      </c>
      <c r="BO109" s="104">
        <f t="shared" si="370"/>
        <v>371</v>
      </c>
      <c r="BP109" s="104">
        <f t="shared" si="370"/>
        <v>-292</v>
      </c>
      <c r="BQ109" s="104">
        <f t="shared" si="370"/>
        <v>490</v>
      </c>
      <c r="BR109" s="416">
        <f t="shared" si="370"/>
        <v>1542</v>
      </c>
      <c r="BS109" s="439">
        <f t="shared" si="371"/>
        <v>-902</v>
      </c>
      <c r="BT109" s="104">
        <f t="shared" si="371"/>
        <v>1728</v>
      </c>
      <c r="BU109" s="104">
        <f t="shared" si="371"/>
        <v>2326</v>
      </c>
      <c r="BV109" s="104">
        <f t="shared" si="371"/>
        <v>-825</v>
      </c>
      <c r="BW109" s="104">
        <f t="shared" si="371"/>
        <v>1253</v>
      </c>
      <c r="BX109" s="253">
        <f t="shared" si="371"/>
        <v>3629</v>
      </c>
      <c r="BY109" s="253">
        <f t="shared" si="371"/>
        <v>764</v>
      </c>
      <c r="BZ109" s="253">
        <f t="shared" si="371"/>
        <v>1376</v>
      </c>
      <c r="CA109" s="253">
        <f t="shared" si="371"/>
        <v>727</v>
      </c>
      <c r="CB109" s="253">
        <f t="shared" si="371"/>
        <v>660</v>
      </c>
      <c r="CC109" s="253">
        <f t="shared" si="372"/>
        <v>4564</v>
      </c>
      <c r="CD109" s="416">
        <f t="shared" si="372"/>
        <v>-869</v>
      </c>
      <c r="CE109" s="378">
        <f t="shared" si="372"/>
        <v>1264</v>
      </c>
      <c r="CF109" s="253">
        <f t="shared" si="372"/>
        <v>-466</v>
      </c>
      <c r="CG109" s="253">
        <f t="shared" si="372"/>
        <v>668</v>
      </c>
      <c r="CH109" s="253">
        <f t="shared" si="372"/>
        <v>2556</v>
      </c>
      <c r="CI109" s="253">
        <f t="shared" si="372"/>
        <v>3316</v>
      </c>
      <c r="CJ109" s="253">
        <f t="shared" si="372"/>
        <v>-3100</v>
      </c>
      <c r="CK109" s="253">
        <f t="shared" si="372"/>
        <v>174</v>
      </c>
      <c r="CL109" s="253">
        <f t="shared" si="372"/>
        <v>672</v>
      </c>
      <c r="CM109" s="253">
        <f t="shared" si="373"/>
        <v>262</v>
      </c>
      <c r="CN109" s="253">
        <f t="shared" si="373"/>
        <v>859</v>
      </c>
      <c r="CO109" s="253">
        <f t="shared" si="373"/>
        <v>-10075</v>
      </c>
      <c r="CP109" s="416">
        <f t="shared" si="373"/>
        <v>-4661</v>
      </c>
      <c r="CQ109" s="416">
        <f t="shared" si="373"/>
        <v>-8942</v>
      </c>
      <c r="CR109" s="416">
        <f t="shared" si="373"/>
        <v>-7171</v>
      </c>
      <c r="CS109" s="348"/>
      <c r="CT109" s="63">
        <f>IF(ISERROR(GETPIVOTDATA("VALUE",'CRS WK pvt'!$I$2,"DT_FILE",CT$8,"CD_CO",CT$6,"TRIM_CAT",TRIM(B109),"TRIM_LINE",A107))=TRUE,0,GETPIVOTDATA("VALUE",'CRS WK pvt'!$I$2,"DT_FILE",CT$8,"CD_CO",CT$6,"TRIM_CAT",TRIM(B109),"TRIM_LINE",A107))</f>
        <v>1659</v>
      </c>
    </row>
    <row r="110" spans="1:98" s="58" customFormat="1" x14ac:dyDescent="0.3">
      <c r="A110" s="146"/>
      <c r="B110" s="59" t="s">
        <v>39</v>
      </c>
      <c r="C110" s="101">
        <v>15205</v>
      </c>
      <c r="D110" s="102">
        <v>15163</v>
      </c>
      <c r="E110" s="102">
        <v>17265</v>
      </c>
      <c r="F110" s="33">
        <v>14079</v>
      </c>
      <c r="G110" s="102">
        <v>15316</v>
      </c>
      <c r="H110" s="102">
        <v>15499</v>
      </c>
      <c r="I110" s="102">
        <v>13716</v>
      </c>
      <c r="J110" s="102">
        <v>16113</v>
      </c>
      <c r="K110" s="102">
        <v>13187</v>
      </c>
      <c r="L110" s="103">
        <v>15347</v>
      </c>
      <c r="M110" s="102">
        <v>18183</v>
      </c>
      <c r="N110" s="102">
        <v>14312</v>
      </c>
      <c r="O110" s="102">
        <v>17104</v>
      </c>
      <c r="P110" s="102">
        <v>13810</v>
      </c>
      <c r="Q110" s="102">
        <v>15522</v>
      </c>
      <c r="R110" s="102">
        <v>16126</v>
      </c>
      <c r="S110" s="102">
        <v>16689</v>
      </c>
      <c r="T110" s="102">
        <v>15312</v>
      </c>
      <c r="U110" s="209">
        <v>15581</v>
      </c>
      <c r="V110" s="209">
        <v>14623</v>
      </c>
      <c r="W110" s="209">
        <v>14440</v>
      </c>
      <c r="X110" s="103">
        <v>15638</v>
      </c>
      <c r="Y110" s="209">
        <v>14619</v>
      </c>
      <c r="Z110" s="209">
        <v>15288</v>
      </c>
      <c r="AA110" s="209">
        <v>20598</v>
      </c>
      <c r="AB110" s="209">
        <v>16008</v>
      </c>
      <c r="AC110" s="209">
        <v>16631</v>
      </c>
      <c r="AD110" s="209">
        <v>15606</v>
      </c>
      <c r="AE110" s="209">
        <v>15915</v>
      </c>
      <c r="AF110" s="209">
        <v>16421</v>
      </c>
      <c r="AG110" s="209">
        <v>15055</v>
      </c>
      <c r="AH110" s="209">
        <v>12878</v>
      </c>
      <c r="AI110" s="209">
        <v>16662</v>
      </c>
      <c r="AJ110" s="103">
        <v>15201</v>
      </c>
      <c r="AK110" s="302">
        <v>15437</v>
      </c>
      <c r="AL110" s="302">
        <v>18306</v>
      </c>
      <c r="AM110" s="302">
        <v>18525</v>
      </c>
      <c r="AN110" s="302">
        <v>16217</v>
      </c>
      <c r="AO110" s="302">
        <v>15521</v>
      </c>
      <c r="AP110" s="302">
        <v>15873</v>
      </c>
      <c r="AQ110" s="63">
        <v>15897</v>
      </c>
      <c r="AR110" s="302">
        <v>16541</v>
      </c>
      <c r="AS110" s="302">
        <v>14928</v>
      </c>
      <c r="AT110" s="302">
        <v>16067</v>
      </c>
      <c r="AU110" s="302">
        <v>1668</v>
      </c>
      <c r="AV110" s="320">
        <v>3919</v>
      </c>
      <c r="AW110" s="302">
        <v>2644</v>
      </c>
      <c r="AX110" s="302">
        <v>2380</v>
      </c>
      <c r="AY110" s="302"/>
      <c r="AZ110" s="302"/>
      <c r="BA110" s="302"/>
      <c r="BB110" s="302"/>
      <c r="BC110" s="63"/>
      <c r="BD110" s="302"/>
      <c r="BE110" s="302"/>
      <c r="BF110" s="302"/>
      <c r="BG110" s="302"/>
      <c r="BH110" s="320"/>
      <c r="BI110" s="33">
        <f t="shared" si="370"/>
        <v>1899</v>
      </c>
      <c r="BJ110" s="104">
        <f t="shared" si="370"/>
        <v>-1353</v>
      </c>
      <c r="BK110" s="104">
        <f t="shared" si="370"/>
        <v>-1743</v>
      </c>
      <c r="BL110" s="104">
        <f t="shared" si="370"/>
        <v>2047</v>
      </c>
      <c r="BM110" s="104">
        <f t="shared" si="370"/>
        <v>1373</v>
      </c>
      <c r="BN110" s="104">
        <f t="shared" si="370"/>
        <v>-187</v>
      </c>
      <c r="BO110" s="104">
        <f t="shared" si="370"/>
        <v>1865</v>
      </c>
      <c r="BP110" s="104">
        <f t="shared" si="370"/>
        <v>-1490</v>
      </c>
      <c r="BQ110" s="104">
        <f t="shared" si="370"/>
        <v>1253</v>
      </c>
      <c r="BR110" s="416">
        <f t="shared" si="370"/>
        <v>291</v>
      </c>
      <c r="BS110" s="439">
        <f t="shared" si="371"/>
        <v>-3564</v>
      </c>
      <c r="BT110" s="104">
        <f t="shared" si="371"/>
        <v>976</v>
      </c>
      <c r="BU110" s="104">
        <f t="shared" si="371"/>
        <v>3494</v>
      </c>
      <c r="BV110" s="104">
        <f t="shared" si="371"/>
        <v>2198</v>
      </c>
      <c r="BW110" s="104">
        <f t="shared" si="371"/>
        <v>1109</v>
      </c>
      <c r="BX110" s="253">
        <f t="shared" si="371"/>
        <v>-520</v>
      </c>
      <c r="BY110" s="253">
        <f t="shared" si="371"/>
        <v>-774</v>
      </c>
      <c r="BZ110" s="253">
        <f t="shared" si="371"/>
        <v>1109</v>
      </c>
      <c r="CA110" s="253">
        <f t="shared" si="371"/>
        <v>-526</v>
      </c>
      <c r="CB110" s="253">
        <f t="shared" si="371"/>
        <v>-1745</v>
      </c>
      <c r="CC110" s="253">
        <f t="shared" si="372"/>
        <v>2222</v>
      </c>
      <c r="CD110" s="416">
        <f t="shared" si="372"/>
        <v>-437</v>
      </c>
      <c r="CE110" s="378">
        <f t="shared" si="372"/>
        <v>818</v>
      </c>
      <c r="CF110" s="253">
        <f t="shared" si="372"/>
        <v>3018</v>
      </c>
      <c r="CG110" s="253">
        <f t="shared" si="372"/>
        <v>-2073</v>
      </c>
      <c r="CH110" s="253">
        <f t="shared" si="372"/>
        <v>209</v>
      </c>
      <c r="CI110" s="253">
        <f t="shared" si="372"/>
        <v>-1110</v>
      </c>
      <c r="CJ110" s="253">
        <f t="shared" si="372"/>
        <v>267</v>
      </c>
      <c r="CK110" s="253">
        <f t="shared" si="372"/>
        <v>-18</v>
      </c>
      <c r="CL110" s="253">
        <f t="shared" si="372"/>
        <v>120</v>
      </c>
      <c r="CM110" s="253">
        <f t="shared" si="373"/>
        <v>-127</v>
      </c>
      <c r="CN110" s="253">
        <f t="shared" si="373"/>
        <v>3189</v>
      </c>
      <c r="CO110" s="253">
        <f t="shared" si="373"/>
        <v>-14994</v>
      </c>
      <c r="CP110" s="416">
        <f t="shared" si="373"/>
        <v>-11282</v>
      </c>
      <c r="CQ110" s="416">
        <f t="shared" si="373"/>
        <v>-12793</v>
      </c>
      <c r="CR110" s="416">
        <f t="shared" si="373"/>
        <v>-15926</v>
      </c>
      <c r="CS110" s="348"/>
      <c r="CT110" s="63">
        <f>IF(ISERROR(GETPIVOTDATA("VALUE",'CRS WK pvt'!$I$2,"DT_FILE",CT$8,"CD_CO",CT$6,"TRIM_CAT",TRIM(B110),"TRIM_LINE",A107))=TRUE,0,GETPIVOTDATA("VALUE",'CRS WK pvt'!$I$2,"DT_FILE",CT$8,"CD_CO",CT$6,"TRIM_CAT",TRIM(B110),"TRIM_LINE",A107))</f>
        <v>2380</v>
      </c>
    </row>
    <row r="111" spans="1:98" s="58" customFormat="1" x14ac:dyDescent="0.3">
      <c r="A111" s="146"/>
      <c r="B111" s="59" t="s">
        <v>40</v>
      </c>
      <c r="C111" s="101">
        <v>659</v>
      </c>
      <c r="D111" s="102">
        <v>737</v>
      </c>
      <c r="E111" s="102">
        <v>760</v>
      </c>
      <c r="F111" s="33">
        <v>585</v>
      </c>
      <c r="G111" s="102">
        <v>626</v>
      </c>
      <c r="H111" s="102">
        <v>668</v>
      </c>
      <c r="I111" s="102">
        <v>596</v>
      </c>
      <c r="J111" s="102">
        <v>671</v>
      </c>
      <c r="K111" s="102">
        <v>512</v>
      </c>
      <c r="L111" s="103">
        <v>594</v>
      </c>
      <c r="M111" s="102">
        <v>769</v>
      </c>
      <c r="N111" s="102">
        <v>586</v>
      </c>
      <c r="O111" s="102">
        <v>736</v>
      </c>
      <c r="P111" s="102">
        <v>513</v>
      </c>
      <c r="Q111" s="102">
        <v>605</v>
      </c>
      <c r="R111" s="102">
        <v>693</v>
      </c>
      <c r="S111" s="102">
        <v>694</v>
      </c>
      <c r="T111" s="102">
        <v>527</v>
      </c>
      <c r="U111" s="209">
        <v>573</v>
      </c>
      <c r="V111" s="209">
        <v>505</v>
      </c>
      <c r="W111" s="209">
        <v>485</v>
      </c>
      <c r="X111" s="103">
        <v>556</v>
      </c>
      <c r="Y111" s="209">
        <v>513</v>
      </c>
      <c r="Z111" s="209">
        <v>534</v>
      </c>
      <c r="AA111" s="209">
        <v>765</v>
      </c>
      <c r="AB111" s="209">
        <v>568</v>
      </c>
      <c r="AC111" s="209">
        <v>586</v>
      </c>
      <c r="AD111" s="209">
        <v>555</v>
      </c>
      <c r="AE111" s="209">
        <v>587</v>
      </c>
      <c r="AF111" s="209">
        <v>636</v>
      </c>
      <c r="AG111" s="209">
        <v>501</v>
      </c>
      <c r="AH111" s="209">
        <v>377</v>
      </c>
      <c r="AI111" s="209">
        <v>616</v>
      </c>
      <c r="AJ111" s="103">
        <v>510</v>
      </c>
      <c r="AK111" s="302">
        <v>510</v>
      </c>
      <c r="AL111" s="302">
        <v>692</v>
      </c>
      <c r="AM111" s="302">
        <v>678</v>
      </c>
      <c r="AN111" s="302">
        <v>599</v>
      </c>
      <c r="AO111" s="302">
        <v>510</v>
      </c>
      <c r="AP111" s="302">
        <v>552</v>
      </c>
      <c r="AQ111" s="63">
        <v>605</v>
      </c>
      <c r="AR111" s="302">
        <v>598</v>
      </c>
      <c r="AS111" s="302">
        <v>529</v>
      </c>
      <c r="AT111" s="302">
        <v>584</v>
      </c>
      <c r="AU111" s="302">
        <v>56</v>
      </c>
      <c r="AV111" s="320">
        <v>159</v>
      </c>
      <c r="AW111" s="302">
        <v>93</v>
      </c>
      <c r="AX111" s="302">
        <v>96</v>
      </c>
      <c r="AY111" s="302"/>
      <c r="AZ111" s="302"/>
      <c r="BA111" s="302"/>
      <c r="BB111" s="302"/>
      <c r="BC111" s="63"/>
      <c r="BD111" s="302"/>
      <c r="BE111" s="302"/>
      <c r="BF111" s="302"/>
      <c r="BG111" s="302"/>
      <c r="BH111" s="320"/>
      <c r="BI111" s="33">
        <f t="shared" si="370"/>
        <v>77</v>
      </c>
      <c r="BJ111" s="104">
        <f t="shared" si="370"/>
        <v>-224</v>
      </c>
      <c r="BK111" s="104">
        <f t="shared" si="370"/>
        <v>-155</v>
      </c>
      <c r="BL111" s="104">
        <f t="shared" si="370"/>
        <v>108</v>
      </c>
      <c r="BM111" s="104">
        <f t="shared" si="370"/>
        <v>68</v>
      </c>
      <c r="BN111" s="104">
        <f t="shared" si="370"/>
        <v>-141</v>
      </c>
      <c r="BO111" s="104">
        <f t="shared" si="370"/>
        <v>-23</v>
      </c>
      <c r="BP111" s="104">
        <f t="shared" si="370"/>
        <v>-166</v>
      </c>
      <c r="BQ111" s="104">
        <f t="shared" si="370"/>
        <v>-27</v>
      </c>
      <c r="BR111" s="416">
        <f t="shared" si="370"/>
        <v>-38</v>
      </c>
      <c r="BS111" s="439">
        <f t="shared" si="371"/>
        <v>-256</v>
      </c>
      <c r="BT111" s="104">
        <f t="shared" si="371"/>
        <v>-52</v>
      </c>
      <c r="BU111" s="104">
        <f t="shared" si="371"/>
        <v>29</v>
      </c>
      <c r="BV111" s="104">
        <f t="shared" si="371"/>
        <v>55</v>
      </c>
      <c r="BW111" s="104">
        <f t="shared" si="371"/>
        <v>-19</v>
      </c>
      <c r="BX111" s="253">
        <f t="shared" si="371"/>
        <v>-138</v>
      </c>
      <c r="BY111" s="253">
        <f t="shared" si="371"/>
        <v>-107</v>
      </c>
      <c r="BZ111" s="253">
        <f t="shared" si="371"/>
        <v>109</v>
      </c>
      <c r="CA111" s="253">
        <f t="shared" si="371"/>
        <v>-72</v>
      </c>
      <c r="CB111" s="253">
        <f t="shared" si="371"/>
        <v>-128</v>
      </c>
      <c r="CC111" s="253">
        <f t="shared" si="372"/>
        <v>131</v>
      </c>
      <c r="CD111" s="416">
        <f t="shared" si="372"/>
        <v>-46</v>
      </c>
      <c r="CE111" s="378">
        <f t="shared" si="372"/>
        <v>-3</v>
      </c>
      <c r="CF111" s="253">
        <f t="shared" si="372"/>
        <v>158</v>
      </c>
      <c r="CG111" s="253">
        <f t="shared" si="372"/>
        <v>-87</v>
      </c>
      <c r="CH111" s="253">
        <f t="shared" si="372"/>
        <v>31</v>
      </c>
      <c r="CI111" s="253">
        <f t="shared" si="372"/>
        <v>-76</v>
      </c>
      <c r="CJ111" s="253">
        <f t="shared" si="372"/>
        <v>-3</v>
      </c>
      <c r="CK111" s="253">
        <f t="shared" si="372"/>
        <v>18</v>
      </c>
      <c r="CL111" s="253">
        <f t="shared" si="372"/>
        <v>-38</v>
      </c>
      <c r="CM111" s="253">
        <f t="shared" si="373"/>
        <v>28</v>
      </c>
      <c r="CN111" s="253">
        <f t="shared" si="373"/>
        <v>207</v>
      </c>
      <c r="CO111" s="253">
        <f t="shared" si="373"/>
        <v>-560</v>
      </c>
      <c r="CP111" s="416">
        <f t="shared" si="373"/>
        <v>-351</v>
      </c>
      <c r="CQ111" s="416">
        <f t="shared" si="373"/>
        <v>-417</v>
      </c>
      <c r="CR111" s="416">
        <f t="shared" si="373"/>
        <v>-596</v>
      </c>
      <c r="CS111" s="348"/>
      <c r="CT111" s="63">
        <f>IF(ISERROR(GETPIVOTDATA("VALUE",'CRS WK pvt'!$I$2,"DT_FILE",CT$8,"CD_CO",CT$6,"TRIM_CAT",TRIM(B111),"TRIM_LINE",A107))=TRUE,0,GETPIVOTDATA("VALUE",'CRS WK pvt'!$I$2,"DT_FILE",CT$8,"CD_CO",CT$6,"TRIM_CAT",TRIM(B111),"TRIM_LINE",A107))</f>
        <v>96</v>
      </c>
    </row>
    <row r="112" spans="1:98" s="58" customFormat="1" x14ac:dyDescent="0.3">
      <c r="A112" s="146"/>
      <c r="B112" s="59" t="s">
        <v>41</v>
      </c>
      <c r="C112" s="101">
        <v>135</v>
      </c>
      <c r="D112" s="102">
        <v>152</v>
      </c>
      <c r="E112" s="102">
        <v>156</v>
      </c>
      <c r="F112" s="33">
        <v>127</v>
      </c>
      <c r="G112" s="102">
        <v>160</v>
      </c>
      <c r="H112" s="102">
        <v>144</v>
      </c>
      <c r="I112" s="102">
        <v>111</v>
      </c>
      <c r="J112" s="102">
        <v>149</v>
      </c>
      <c r="K112" s="102">
        <v>115</v>
      </c>
      <c r="L112" s="103">
        <v>137</v>
      </c>
      <c r="M112" s="102">
        <v>171</v>
      </c>
      <c r="N112" s="102">
        <v>129</v>
      </c>
      <c r="O112" s="102">
        <v>181</v>
      </c>
      <c r="P112" s="102">
        <v>126</v>
      </c>
      <c r="Q112" s="102">
        <v>151</v>
      </c>
      <c r="R112" s="102">
        <v>162</v>
      </c>
      <c r="S112" s="102">
        <v>180</v>
      </c>
      <c r="T112" s="102">
        <v>116</v>
      </c>
      <c r="U112" s="209">
        <v>128</v>
      </c>
      <c r="V112" s="209">
        <v>122</v>
      </c>
      <c r="W112" s="209">
        <v>146</v>
      </c>
      <c r="X112" s="103">
        <v>132</v>
      </c>
      <c r="Y112" s="209">
        <v>112</v>
      </c>
      <c r="Z112" s="209">
        <v>116</v>
      </c>
      <c r="AA112" s="209">
        <v>158</v>
      </c>
      <c r="AB112" s="209">
        <v>126</v>
      </c>
      <c r="AC112" s="209">
        <v>106</v>
      </c>
      <c r="AD112" s="209">
        <v>117</v>
      </c>
      <c r="AE112" s="209">
        <v>103</v>
      </c>
      <c r="AF112" s="209">
        <v>134</v>
      </c>
      <c r="AG112" s="209">
        <v>117</v>
      </c>
      <c r="AH112" s="209">
        <v>73</v>
      </c>
      <c r="AI112" s="209">
        <v>139</v>
      </c>
      <c r="AJ112" s="103">
        <v>95</v>
      </c>
      <c r="AK112" s="302">
        <v>107</v>
      </c>
      <c r="AL112" s="302">
        <v>152</v>
      </c>
      <c r="AM112" s="302">
        <v>143</v>
      </c>
      <c r="AN112" s="302">
        <v>113</v>
      </c>
      <c r="AO112" s="302">
        <v>108</v>
      </c>
      <c r="AP112" s="302">
        <v>117</v>
      </c>
      <c r="AQ112" s="63">
        <v>133</v>
      </c>
      <c r="AR112" s="302">
        <v>155</v>
      </c>
      <c r="AS112" s="302">
        <v>113</v>
      </c>
      <c r="AT112" s="302">
        <v>127</v>
      </c>
      <c r="AU112" s="302">
        <v>12</v>
      </c>
      <c r="AV112" s="320">
        <v>36</v>
      </c>
      <c r="AW112" s="302">
        <v>10</v>
      </c>
      <c r="AX112" s="302">
        <v>16</v>
      </c>
      <c r="AY112" s="302"/>
      <c r="AZ112" s="302"/>
      <c r="BA112" s="302"/>
      <c r="BB112" s="302"/>
      <c r="BC112" s="63"/>
      <c r="BD112" s="302"/>
      <c r="BE112" s="302"/>
      <c r="BF112" s="302"/>
      <c r="BG112" s="302"/>
      <c r="BH112" s="320"/>
      <c r="BI112" s="33">
        <f t="shared" si="370"/>
        <v>46</v>
      </c>
      <c r="BJ112" s="104">
        <f t="shared" si="370"/>
        <v>-26</v>
      </c>
      <c r="BK112" s="104">
        <f t="shared" si="370"/>
        <v>-5</v>
      </c>
      <c r="BL112" s="104">
        <f t="shared" si="370"/>
        <v>35</v>
      </c>
      <c r="BM112" s="104">
        <f t="shared" si="370"/>
        <v>20</v>
      </c>
      <c r="BN112" s="104">
        <f t="shared" si="370"/>
        <v>-28</v>
      </c>
      <c r="BO112" s="104">
        <f t="shared" si="370"/>
        <v>17</v>
      </c>
      <c r="BP112" s="104">
        <f t="shared" si="370"/>
        <v>-27</v>
      </c>
      <c r="BQ112" s="104">
        <f t="shared" si="370"/>
        <v>31</v>
      </c>
      <c r="BR112" s="416">
        <f t="shared" si="370"/>
        <v>-5</v>
      </c>
      <c r="BS112" s="439">
        <f t="shared" si="371"/>
        <v>-59</v>
      </c>
      <c r="BT112" s="104">
        <f t="shared" si="371"/>
        <v>-13</v>
      </c>
      <c r="BU112" s="104">
        <f t="shared" si="371"/>
        <v>-23</v>
      </c>
      <c r="BV112" s="104">
        <f t="shared" si="371"/>
        <v>0</v>
      </c>
      <c r="BW112" s="104">
        <f t="shared" si="371"/>
        <v>-45</v>
      </c>
      <c r="BX112" s="253">
        <f t="shared" si="371"/>
        <v>-45</v>
      </c>
      <c r="BY112" s="253">
        <f t="shared" si="371"/>
        <v>-77</v>
      </c>
      <c r="BZ112" s="253">
        <f t="shared" si="371"/>
        <v>18</v>
      </c>
      <c r="CA112" s="253">
        <f t="shared" si="371"/>
        <v>-11</v>
      </c>
      <c r="CB112" s="253">
        <f t="shared" si="371"/>
        <v>-49</v>
      </c>
      <c r="CC112" s="253">
        <f t="shared" si="372"/>
        <v>-7</v>
      </c>
      <c r="CD112" s="416">
        <f t="shared" si="372"/>
        <v>-37</v>
      </c>
      <c r="CE112" s="378">
        <f t="shared" si="372"/>
        <v>-5</v>
      </c>
      <c r="CF112" s="253">
        <f t="shared" si="372"/>
        <v>36</v>
      </c>
      <c r="CG112" s="253">
        <f t="shared" si="372"/>
        <v>-15</v>
      </c>
      <c r="CH112" s="253">
        <f t="shared" si="372"/>
        <v>-13</v>
      </c>
      <c r="CI112" s="253">
        <f t="shared" si="372"/>
        <v>2</v>
      </c>
      <c r="CJ112" s="253">
        <f t="shared" si="372"/>
        <v>0</v>
      </c>
      <c r="CK112" s="253">
        <f t="shared" si="372"/>
        <v>30</v>
      </c>
      <c r="CL112" s="253">
        <f t="shared" si="372"/>
        <v>21</v>
      </c>
      <c r="CM112" s="253">
        <f t="shared" si="373"/>
        <v>-4</v>
      </c>
      <c r="CN112" s="253">
        <f t="shared" si="373"/>
        <v>54</v>
      </c>
      <c r="CO112" s="253">
        <f t="shared" si="373"/>
        <v>-127</v>
      </c>
      <c r="CP112" s="416">
        <f t="shared" si="373"/>
        <v>-59</v>
      </c>
      <c r="CQ112" s="416">
        <f t="shared" si="373"/>
        <v>-97</v>
      </c>
      <c r="CR112" s="416">
        <f t="shared" si="373"/>
        <v>-136</v>
      </c>
      <c r="CS112" s="348"/>
      <c r="CT112" s="63">
        <f>IF(ISERROR(GETPIVOTDATA("VALUE",'CRS WK pvt'!$I$2,"DT_FILE",CT$8,"CD_CO",CT$6,"TRIM_CAT",TRIM(B112),"TRIM_LINE",A107))=TRUE,0,GETPIVOTDATA("VALUE",'CRS WK pvt'!$I$2,"DT_FILE",CT$8,"CD_CO",CT$6,"TRIM_CAT",TRIM(B112),"TRIM_LINE",A107))</f>
        <v>16</v>
      </c>
    </row>
    <row r="113" spans="1:98" s="72" customFormat="1" ht="15" thickBot="1" x14ac:dyDescent="0.35">
      <c r="A113" s="147"/>
      <c r="B113" s="66" t="s">
        <v>42</v>
      </c>
      <c r="C113" s="67">
        <f>SUM(C108:C112)</f>
        <v>173283</v>
      </c>
      <c r="D113" s="68">
        <f t="shared" ref="D113:BI120" si="374">SUM(D108:D112)</f>
        <v>177188</v>
      </c>
      <c r="E113" s="68">
        <f t="shared" si="374"/>
        <v>180789</v>
      </c>
      <c r="F113" s="70">
        <f t="shared" si="374"/>
        <v>164395</v>
      </c>
      <c r="G113" s="68">
        <f t="shared" si="374"/>
        <v>173651</v>
      </c>
      <c r="H113" s="68">
        <f t="shared" si="374"/>
        <v>170591</v>
      </c>
      <c r="I113" s="68">
        <f t="shared" si="374"/>
        <v>163123</v>
      </c>
      <c r="J113" s="68">
        <f t="shared" si="374"/>
        <v>185201</v>
      </c>
      <c r="K113" s="68">
        <f t="shared" si="374"/>
        <v>161890</v>
      </c>
      <c r="L113" s="69">
        <f t="shared" si="374"/>
        <v>183335</v>
      </c>
      <c r="M113" s="68">
        <f t="shared" si="374"/>
        <v>192119</v>
      </c>
      <c r="N113" s="68">
        <f t="shared" si="374"/>
        <v>172412</v>
      </c>
      <c r="O113" s="68">
        <f t="shared" si="374"/>
        <v>191960</v>
      </c>
      <c r="P113" s="68">
        <f t="shared" si="374"/>
        <v>182354</v>
      </c>
      <c r="Q113" s="68">
        <f t="shared" si="374"/>
        <v>183714</v>
      </c>
      <c r="R113" s="68">
        <f t="shared" si="374"/>
        <v>185006</v>
      </c>
      <c r="S113" s="68">
        <f t="shared" si="374"/>
        <v>179950</v>
      </c>
      <c r="T113" s="68">
        <f t="shared" si="374"/>
        <v>178018</v>
      </c>
      <c r="U113" s="68">
        <f t="shared" si="374"/>
        <v>177036</v>
      </c>
      <c r="V113" s="68">
        <f t="shared" si="374"/>
        <v>172788</v>
      </c>
      <c r="W113" s="68">
        <f t="shared" si="374"/>
        <v>171282</v>
      </c>
      <c r="X113" s="69">
        <f t="shared" si="374"/>
        <v>189281</v>
      </c>
      <c r="Y113" s="68">
        <f t="shared" si="374"/>
        <v>168981</v>
      </c>
      <c r="Z113" s="68">
        <f t="shared" si="374"/>
        <v>177497</v>
      </c>
      <c r="AA113" s="68">
        <f t="shared" si="374"/>
        <v>210900</v>
      </c>
      <c r="AB113" s="68">
        <f t="shared" si="374"/>
        <v>179738</v>
      </c>
      <c r="AC113" s="68">
        <f t="shared" si="374"/>
        <v>189773</v>
      </c>
      <c r="AD113" s="68">
        <f t="shared" si="374"/>
        <v>186881</v>
      </c>
      <c r="AE113" s="68">
        <f t="shared" si="374"/>
        <v>181086</v>
      </c>
      <c r="AF113" s="68">
        <f t="shared" si="374"/>
        <v>185207</v>
      </c>
      <c r="AG113" s="198">
        <v>173969</v>
      </c>
      <c r="AH113" s="198">
        <v>170529</v>
      </c>
      <c r="AI113" s="198">
        <v>189247</v>
      </c>
      <c r="AJ113" s="69">
        <v>177696</v>
      </c>
      <c r="AK113" s="291">
        <v>187194</v>
      </c>
      <c r="AL113" s="291">
        <v>193914</v>
      </c>
      <c r="AM113" s="291">
        <v>211330</v>
      </c>
      <c r="AN113" s="291">
        <v>176497</v>
      </c>
      <c r="AO113" s="291">
        <v>186430</v>
      </c>
      <c r="AP113" s="291">
        <v>187862</v>
      </c>
      <c r="AQ113" s="70">
        <v>178343</v>
      </c>
      <c r="AR113" s="291">
        <v>195678</v>
      </c>
      <c r="AS113" s="291">
        <v>176093</v>
      </c>
      <c r="AT113" s="291">
        <v>179309</v>
      </c>
      <c r="AU113" s="291">
        <v>17047</v>
      </c>
      <c r="AV113" s="308">
        <v>38410</v>
      </c>
      <c r="AW113" s="291">
        <v>28104</v>
      </c>
      <c r="AX113" s="291">
        <v>27590</v>
      </c>
      <c r="AY113" s="291"/>
      <c r="AZ113" s="291"/>
      <c r="BA113" s="291"/>
      <c r="BB113" s="291"/>
      <c r="BC113" s="70"/>
      <c r="BD113" s="291"/>
      <c r="BE113" s="291"/>
      <c r="BF113" s="291"/>
      <c r="BG113" s="291"/>
      <c r="BH113" s="308"/>
      <c r="BI113" s="70">
        <f t="shared" si="374"/>
        <v>18677</v>
      </c>
      <c r="BJ113" s="71">
        <f t="shared" ref="BJ113:BL113" si="375">SUM(BJ108:BJ112)</f>
        <v>5166</v>
      </c>
      <c r="BK113" s="71">
        <f t="shared" si="375"/>
        <v>2925</v>
      </c>
      <c r="BL113" s="71">
        <f t="shared" si="375"/>
        <v>20611</v>
      </c>
      <c r="BM113" s="71">
        <f t="shared" ref="BM113" si="376">SUM(BM108:BM112)</f>
        <v>6299</v>
      </c>
      <c r="BN113" s="71">
        <f t="shared" ref="BN113:BV113" si="377">SUM(BN108:BN112)</f>
        <v>7427</v>
      </c>
      <c r="BO113" s="71">
        <f t="shared" si="377"/>
        <v>13913</v>
      </c>
      <c r="BP113" s="71">
        <f t="shared" si="377"/>
        <v>-12413</v>
      </c>
      <c r="BQ113" s="71">
        <f t="shared" si="377"/>
        <v>9392</v>
      </c>
      <c r="BR113" s="404">
        <f t="shared" si="377"/>
        <v>5946</v>
      </c>
      <c r="BS113" s="427">
        <f t="shared" si="377"/>
        <v>-23138</v>
      </c>
      <c r="BT113" s="71">
        <f t="shared" si="377"/>
        <v>5085</v>
      </c>
      <c r="BU113" s="71">
        <f t="shared" si="377"/>
        <v>18940</v>
      </c>
      <c r="BV113" s="71">
        <f t="shared" si="377"/>
        <v>-2616</v>
      </c>
      <c r="BW113" s="71">
        <f t="shared" ref="BW113:BX113" si="378">SUM(BW108:BW112)</f>
        <v>6059</v>
      </c>
      <c r="BX113" s="241">
        <f t="shared" si="378"/>
        <v>1875</v>
      </c>
      <c r="BY113" s="241">
        <f t="shared" ref="BY113:BZ113" si="379">SUM(BY108:BY112)</f>
        <v>1136</v>
      </c>
      <c r="BZ113" s="241">
        <f t="shared" si="379"/>
        <v>7189</v>
      </c>
      <c r="CA113" s="241">
        <f t="shared" ref="CA113" si="380">SUM(CA108:CA112)</f>
        <v>-3067</v>
      </c>
      <c r="CB113" s="241">
        <f t="shared" ref="CB113:CC113" si="381">SUM(CB108:CB112)</f>
        <v>-2259</v>
      </c>
      <c r="CC113" s="241">
        <f t="shared" si="381"/>
        <v>17965</v>
      </c>
      <c r="CD113" s="404">
        <f t="shared" ref="CD113:CE113" si="382">SUM(CD108:CD112)</f>
        <v>-11585</v>
      </c>
      <c r="CE113" s="366">
        <f t="shared" si="382"/>
        <v>18213</v>
      </c>
      <c r="CF113" s="241">
        <f t="shared" ref="CF113" si="383">SUM(CF108:CF112)</f>
        <v>16417</v>
      </c>
      <c r="CG113" s="241">
        <f t="shared" ref="CG113" si="384">SUM(CG108:CG112)</f>
        <v>430</v>
      </c>
      <c r="CH113" s="241">
        <f t="shared" ref="CH113" si="385">SUM(CH108:CH112)</f>
        <v>-3241</v>
      </c>
      <c r="CI113" s="241">
        <f t="shared" ref="CI113" si="386">SUM(CI108:CI112)</f>
        <v>-3343</v>
      </c>
      <c r="CJ113" s="241">
        <f t="shared" ref="CJ113" si="387">SUM(CJ108:CJ112)</f>
        <v>981</v>
      </c>
      <c r="CK113" s="241">
        <f t="shared" ref="CK113" si="388">SUM(CK108:CK112)</f>
        <v>-2743</v>
      </c>
      <c r="CL113" s="241">
        <f t="shared" ref="CL113" si="389">SUM(CL108:CL112)</f>
        <v>10471</v>
      </c>
      <c r="CM113" s="241">
        <f t="shared" ref="CM113" si="390">SUM(CM108:CM112)</f>
        <v>2124</v>
      </c>
      <c r="CN113" s="241">
        <f t="shared" ref="CN113" si="391">SUM(CN108:CN112)</f>
        <v>8780</v>
      </c>
      <c r="CO113" s="241">
        <f t="shared" ref="CO113" si="392">SUM(CO108:CO112)</f>
        <v>-172200</v>
      </c>
      <c r="CP113" s="404">
        <f t="shared" ref="CP113" si="393">SUM(CP108:CP112)</f>
        <v>-139286</v>
      </c>
      <c r="CQ113" s="404">
        <f t="shared" ref="CQ113:CR113" si="394">SUM(CQ108:CQ112)</f>
        <v>-159090</v>
      </c>
      <c r="CR113" s="404">
        <f t="shared" si="394"/>
        <v>-166324</v>
      </c>
      <c r="CS113" s="349"/>
      <c r="CT113" s="70">
        <f t="shared" si="349"/>
        <v>27590</v>
      </c>
    </row>
    <row r="114" spans="1:98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3"/>
      <c r="V114" s="203"/>
      <c r="W114" s="203"/>
      <c r="X114" s="9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93"/>
      <c r="AK114" s="296"/>
      <c r="AL114" s="296"/>
      <c r="AM114" s="296"/>
      <c r="AN114" s="296"/>
      <c r="AO114" s="296"/>
      <c r="AP114" s="296"/>
      <c r="AQ114" s="94"/>
      <c r="AR114" s="296"/>
      <c r="AS114" s="296"/>
      <c r="AT114" s="296"/>
      <c r="AU114" s="296"/>
      <c r="AV114" s="313"/>
      <c r="AW114" s="296"/>
      <c r="AX114" s="296"/>
      <c r="AY114" s="296"/>
      <c r="AZ114" s="296"/>
      <c r="BA114" s="296"/>
      <c r="BB114" s="296"/>
      <c r="BC114" s="94"/>
      <c r="BD114" s="296"/>
      <c r="BE114" s="296"/>
      <c r="BF114" s="296"/>
      <c r="BG114" s="296"/>
      <c r="BH114" s="313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9"/>
      <c r="BS114" s="432"/>
      <c r="BT114" s="95"/>
      <c r="BU114" s="95"/>
      <c r="BV114" s="95"/>
      <c r="BW114" s="95"/>
      <c r="BX114" s="246"/>
      <c r="BY114" s="246"/>
      <c r="BZ114" s="246"/>
      <c r="CA114" s="246"/>
      <c r="CB114" s="246"/>
      <c r="CC114" s="246"/>
      <c r="CD114" s="409"/>
      <c r="CE114" s="371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409"/>
      <c r="CQ114" s="409"/>
      <c r="CR114" s="409"/>
      <c r="CS114" s="350"/>
      <c r="CT114" s="94"/>
    </row>
    <row r="115" spans="1:98" s="37" customFormat="1" x14ac:dyDescent="0.3">
      <c r="A115" s="146"/>
      <c r="B115" s="38" t="s">
        <v>37</v>
      </c>
      <c r="C115" s="96">
        <f t="shared" ref="C115:W115" si="395">C94-C101</f>
        <v>3997757</v>
      </c>
      <c r="D115" s="97">
        <f t="shared" si="395"/>
        <v>-2434959.6499999985</v>
      </c>
      <c r="E115" s="97">
        <f t="shared" si="395"/>
        <v>-4930005.0300000012</v>
      </c>
      <c r="F115" s="34">
        <f t="shared" si="395"/>
        <v>-5020871.6199999992</v>
      </c>
      <c r="G115" s="97">
        <f t="shared" si="395"/>
        <v>-4805479.1400000006</v>
      </c>
      <c r="H115" s="97">
        <f t="shared" si="395"/>
        <v>-4186185.1399999997</v>
      </c>
      <c r="I115" s="97">
        <f t="shared" si="395"/>
        <v>-3015624.38</v>
      </c>
      <c r="J115" s="97">
        <f t="shared" si="395"/>
        <v>-2116909.3099999996</v>
      </c>
      <c r="K115" s="97">
        <f t="shared" si="395"/>
        <v>1901879.3100000005</v>
      </c>
      <c r="L115" s="98">
        <f t="shared" si="395"/>
        <v>8254796.7199999988</v>
      </c>
      <c r="M115" s="97">
        <f t="shared" si="395"/>
        <v>7334101.3399999999</v>
      </c>
      <c r="N115" s="97">
        <f t="shared" si="395"/>
        <v>5089337.1999999993</v>
      </c>
      <c r="O115" s="97">
        <f t="shared" si="395"/>
        <v>1321272.1900000013</v>
      </c>
      <c r="P115" s="97">
        <f t="shared" si="395"/>
        <v>2051746.4699999988</v>
      </c>
      <c r="Q115" s="97">
        <f t="shared" si="395"/>
        <v>-2393759.9000000004</v>
      </c>
      <c r="R115" s="97">
        <f t="shared" si="395"/>
        <v>-5254227.7699999986</v>
      </c>
      <c r="S115" s="97">
        <f t="shared" si="395"/>
        <v>-3682278.2300000004</v>
      </c>
      <c r="T115" s="97">
        <f t="shared" si="395"/>
        <v>-3921397.2500000009</v>
      </c>
      <c r="U115" s="97">
        <f t="shared" si="395"/>
        <v>-2791901.2600000007</v>
      </c>
      <c r="V115" s="97">
        <f t="shared" si="395"/>
        <v>-2209058</v>
      </c>
      <c r="W115" s="97">
        <f t="shared" si="395"/>
        <v>935974.97000000067</v>
      </c>
      <c r="X115" s="98">
        <f t="shared" ref="X115:AB115" si="396">X94-X101</f>
        <v>6205179.6700000018</v>
      </c>
      <c r="Y115" s="97">
        <f t="shared" si="396"/>
        <v>11713383</v>
      </c>
      <c r="Z115" s="97">
        <f t="shared" si="396"/>
        <v>9781637</v>
      </c>
      <c r="AA115" s="97">
        <f t="shared" si="396"/>
        <v>1305399.1799999997</v>
      </c>
      <c r="AB115" s="97">
        <f t="shared" si="396"/>
        <v>-805391.5700000003</v>
      </c>
      <c r="AC115" s="97">
        <f t="shared" ref="AC115:AD115" si="397">AC94-AC101</f>
        <v>-4629342.6399999987</v>
      </c>
      <c r="AD115" s="97">
        <f t="shared" si="397"/>
        <v>-5185722.6600000011</v>
      </c>
      <c r="AE115" s="97">
        <f>AE94-AE101</f>
        <v>-4378483</v>
      </c>
      <c r="AF115" s="97">
        <f t="shared" ref="AF115" si="398">AF94-AF101</f>
        <v>-4019115.7299999995</v>
      </c>
      <c r="AG115" s="208">
        <v>-2528879</v>
      </c>
      <c r="AH115" s="208">
        <v>-2218124</v>
      </c>
      <c r="AI115" s="208">
        <v>1472361</v>
      </c>
      <c r="AJ115" s="98">
        <v>11796387</v>
      </c>
      <c r="AK115" s="300">
        <v>11742346</v>
      </c>
      <c r="AL115" s="300">
        <v>8094760</v>
      </c>
      <c r="AM115" s="300">
        <v>1558390</v>
      </c>
      <c r="AN115" s="300">
        <v>1337189</v>
      </c>
      <c r="AO115" s="300">
        <v>-4712726</v>
      </c>
      <c r="AP115" s="300">
        <v>-6251337</v>
      </c>
      <c r="AQ115" s="34">
        <v>-4301922</v>
      </c>
      <c r="AR115" s="300">
        <v>-5922445</v>
      </c>
      <c r="AS115" s="300">
        <v>-2756224</v>
      </c>
      <c r="AT115" s="300">
        <v>-2524155</v>
      </c>
      <c r="AU115" s="300">
        <v>1478890</v>
      </c>
      <c r="AV115" s="318">
        <v>7767973</v>
      </c>
      <c r="AW115" s="300">
        <v>3880218</v>
      </c>
      <c r="AX115" s="300">
        <v>1660677</v>
      </c>
      <c r="AY115" s="300"/>
      <c r="AZ115" s="300"/>
      <c r="BA115" s="300"/>
      <c r="BB115" s="300"/>
      <c r="BC115" s="34"/>
      <c r="BD115" s="300"/>
      <c r="BE115" s="300"/>
      <c r="BF115" s="300"/>
      <c r="BG115" s="300"/>
      <c r="BH115" s="318"/>
      <c r="BI115" s="34">
        <f t="shared" ref="BI115:BR119" si="399">O115-C115</f>
        <v>-2676484.8099999987</v>
      </c>
      <c r="BJ115" s="99">
        <f t="shared" si="399"/>
        <v>4486706.1199999973</v>
      </c>
      <c r="BK115" s="99">
        <f t="shared" si="399"/>
        <v>2536245.1300000008</v>
      </c>
      <c r="BL115" s="99">
        <f t="shared" si="399"/>
        <v>-233356.14999999944</v>
      </c>
      <c r="BM115" s="99">
        <f t="shared" si="399"/>
        <v>1123200.9100000001</v>
      </c>
      <c r="BN115" s="99">
        <f t="shared" si="399"/>
        <v>264787.88999999873</v>
      </c>
      <c r="BO115" s="99">
        <f t="shared" si="399"/>
        <v>223723.11999999918</v>
      </c>
      <c r="BP115" s="99">
        <f t="shared" si="399"/>
        <v>-92148.69000000041</v>
      </c>
      <c r="BQ115" s="99">
        <f t="shared" si="399"/>
        <v>-965904.33999999985</v>
      </c>
      <c r="BR115" s="414">
        <f t="shared" si="399"/>
        <v>-2049617.049999997</v>
      </c>
      <c r="BS115" s="437">
        <f t="shared" ref="BS115:CB119" si="400">Y115-M115</f>
        <v>4379281.66</v>
      </c>
      <c r="BT115" s="99">
        <f t="shared" si="400"/>
        <v>4692299.8000000007</v>
      </c>
      <c r="BU115" s="99">
        <f t="shared" si="400"/>
        <v>-15873.010000001639</v>
      </c>
      <c r="BV115" s="99">
        <f t="shared" si="400"/>
        <v>-2857138.0399999991</v>
      </c>
      <c r="BW115" s="99">
        <f t="shared" si="400"/>
        <v>-2235582.7399999984</v>
      </c>
      <c r="BX115" s="251">
        <f t="shared" si="400"/>
        <v>68505.109999997541</v>
      </c>
      <c r="BY115" s="251">
        <f t="shared" si="400"/>
        <v>-696204.76999999955</v>
      </c>
      <c r="BZ115" s="251">
        <f t="shared" si="400"/>
        <v>-97718.479999998584</v>
      </c>
      <c r="CA115" s="251">
        <f t="shared" si="400"/>
        <v>263022.26000000071</v>
      </c>
      <c r="CB115" s="251">
        <f t="shared" si="400"/>
        <v>-9066</v>
      </c>
      <c r="CC115" s="251">
        <f t="shared" ref="CC115:CL119" si="401">AI115-W115</f>
        <v>536386.02999999933</v>
      </c>
      <c r="CD115" s="414">
        <f t="shared" si="401"/>
        <v>5591207.3299999982</v>
      </c>
      <c r="CE115" s="376">
        <f t="shared" si="401"/>
        <v>28963</v>
      </c>
      <c r="CF115" s="251">
        <f t="shared" si="401"/>
        <v>-1686877</v>
      </c>
      <c r="CG115" s="251">
        <f t="shared" si="401"/>
        <v>252990.8200000003</v>
      </c>
      <c r="CH115" s="251">
        <f t="shared" si="401"/>
        <v>2142580.5700000003</v>
      </c>
      <c r="CI115" s="251">
        <f t="shared" si="401"/>
        <v>-83383.360000001267</v>
      </c>
      <c r="CJ115" s="251">
        <f t="shared" si="401"/>
        <v>-1065614.3399999989</v>
      </c>
      <c r="CK115" s="251">
        <f t="shared" si="401"/>
        <v>76561</v>
      </c>
      <c r="CL115" s="251">
        <f t="shared" si="401"/>
        <v>-1903329.2700000005</v>
      </c>
      <c r="CM115" s="251">
        <f t="shared" ref="CM115:CR119" si="402">AS115-AG115</f>
        <v>-227345</v>
      </c>
      <c r="CN115" s="251">
        <f t="shared" si="402"/>
        <v>-306031</v>
      </c>
      <c r="CO115" s="251">
        <f t="shared" si="402"/>
        <v>6529</v>
      </c>
      <c r="CP115" s="414">
        <f t="shared" si="402"/>
        <v>-4028414</v>
      </c>
      <c r="CQ115" s="414">
        <f t="shared" si="402"/>
        <v>-7862128</v>
      </c>
      <c r="CR115" s="414">
        <f t="shared" si="402"/>
        <v>-6434083</v>
      </c>
      <c r="CS115" s="350"/>
      <c r="CT115" s="34">
        <f>CT94-CT101</f>
        <v>1660677</v>
      </c>
    </row>
    <row r="116" spans="1:98" s="37" customFormat="1" x14ac:dyDescent="0.3">
      <c r="A116" s="146"/>
      <c r="B116" s="38" t="s">
        <v>38</v>
      </c>
      <c r="C116" s="96">
        <f t="shared" ref="C116:W116" si="403">C95-C102</f>
        <v>951788.86999999988</v>
      </c>
      <c r="D116" s="97">
        <f t="shared" si="403"/>
        <v>601979.45000000019</v>
      </c>
      <c r="E116" s="97">
        <f t="shared" si="403"/>
        <v>62038.300000000047</v>
      </c>
      <c r="F116" s="34">
        <f t="shared" si="403"/>
        <v>-197824.2300000001</v>
      </c>
      <c r="G116" s="97">
        <f t="shared" si="403"/>
        <v>-160788.20999999996</v>
      </c>
      <c r="H116" s="97">
        <f t="shared" si="403"/>
        <v>-139041.77000000002</v>
      </c>
      <c r="I116" s="97">
        <f t="shared" si="403"/>
        <v>-101430.63</v>
      </c>
      <c r="J116" s="97">
        <f t="shared" si="403"/>
        <v>3822.929999999993</v>
      </c>
      <c r="K116" s="97">
        <f t="shared" si="403"/>
        <v>351518.93</v>
      </c>
      <c r="L116" s="98">
        <f t="shared" si="403"/>
        <v>1439998.4500000002</v>
      </c>
      <c r="M116" s="97">
        <f t="shared" si="403"/>
        <v>727321.6100000001</v>
      </c>
      <c r="N116" s="97">
        <f t="shared" si="403"/>
        <v>911191.84</v>
      </c>
      <c r="O116" s="97">
        <f t="shared" si="403"/>
        <v>711925.75999999989</v>
      </c>
      <c r="P116" s="97">
        <f t="shared" si="403"/>
        <v>761787.06</v>
      </c>
      <c r="Q116" s="97">
        <f t="shared" si="403"/>
        <v>187886.59000000008</v>
      </c>
      <c r="R116" s="97">
        <f t="shared" si="403"/>
        <v>-91163.960000000021</v>
      </c>
      <c r="S116" s="97">
        <f t="shared" si="403"/>
        <v>-86938.280000000028</v>
      </c>
      <c r="T116" s="97">
        <f t="shared" si="403"/>
        <v>-82867.219999999972</v>
      </c>
      <c r="U116" s="97">
        <f t="shared" si="403"/>
        <v>-22675.460000000021</v>
      </c>
      <c r="V116" s="97">
        <f t="shared" si="403"/>
        <v>49264</v>
      </c>
      <c r="W116" s="97">
        <f t="shared" si="403"/>
        <v>431857.93000000005</v>
      </c>
      <c r="X116" s="98">
        <f t="shared" ref="X116:AB116" si="404">X95-X102</f>
        <v>1253579.2899999998</v>
      </c>
      <c r="Y116" s="97">
        <f t="shared" si="404"/>
        <v>1471464</v>
      </c>
      <c r="Z116" s="97">
        <f t="shared" si="404"/>
        <v>1415582</v>
      </c>
      <c r="AA116" s="97">
        <f t="shared" si="404"/>
        <v>1057834.0999999999</v>
      </c>
      <c r="AB116" s="97">
        <f t="shared" si="404"/>
        <v>985221.94000000006</v>
      </c>
      <c r="AC116" s="97">
        <f t="shared" ref="AC116:AD116" si="405">AC95-AC102</f>
        <v>-50333.20000000007</v>
      </c>
      <c r="AD116" s="97">
        <f t="shared" si="405"/>
        <v>-334021.86</v>
      </c>
      <c r="AE116" s="97">
        <f t="shared" ref="AE116:AF116" si="406">AE95-AE102</f>
        <v>-142045</v>
      </c>
      <c r="AF116" s="97">
        <f t="shared" si="406"/>
        <v>-164341.14000000001</v>
      </c>
      <c r="AG116" s="208">
        <v>-77755</v>
      </c>
      <c r="AH116" s="208">
        <v>-973</v>
      </c>
      <c r="AI116" s="208">
        <v>-671974</v>
      </c>
      <c r="AJ116" s="98">
        <v>1816999</v>
      </c>
      <c r="AK116" s="300">
        <v>1743508</v>
      </c>
      <c r="AL116" s="300">
        <v>2035638</v>
      </c>
      <c r="AM116" s="300">
        <v>1496133</v>
      </c>
      <c r="AN116" s="300">
        <v>949485</v>
      </c>
      <c r="AO116" s="300">
        <v>148629</v>
      </c>
      <c r="AP116" s="300">
        <v>33471</v>
      </c>
      <c r="AQ116" s="34">
        <v>-85785</v>
      </c>
      <c r="AR116" s="300">
        <v>-159512</v>
      </c>
      <c r="AS116" s="300">
        <v>58250</v>
      </c>
      <c r="AT116" s="300">
        <v>119689</v>
      </c>
      <c r="AU116" s="300">
        <v>126331</v>
      </c>
      <c r="AV116" s="318">
        <v>1072916</v>
      </c>
      <c r="AW116" s="300">
        <v>1034448</v>
      </c>
      <c r="AX116" s="300">
        <v>183318</v>
      </c>
      <c r="AY116" s="300"/>
      <c r="AZ116" s="300"/>
      <c r="BA116" s="300"/>
      <c r="BB116" s="300"/>
      <c r="BC116" s="34"/>
      <c r="BD116" s="300"/>
      <c r="BE116" s="300"/>
      <c r="BF116" s="300"/>
      <c r="BG116" s="300"/>
      <c r="BH116" s="318"/>
      <c r="BI116" s="34">
        <f t="shared" si="399"/>
        <v>-239863.11</v>
      </c>
      <c r="BJ116" s="99">
        <f t="shared" si="399"/>
        <v>159807.60999999987</v>
      </c>
      <c r="BK116" s="99">
        <f t="shared" si="399"/>
        <v>125848.29000000004</v>
      </c>
      <c r="BL116" s="99">
        <f t="shared" si="399"/>
        <v>106660.27000000008</v>
      </c>
      <c r="BM116" s="99">
        <f t="shared" si="399"/>
        <v>73849.929999999935</v>
      </c>
      <c r="BN116" s="99">
        <f t="shared" si="399"/>
        <v>56174.550000000047</v>
      </c>
      <c r="BO116" s="99">
        <f t="shared" si="399"/>
        <v>78755.169999999984</v>
      </c>
      <c r="BP116" s="99">
        <f t="shared" si="399"/>
        <v>45441.070000000007</v>
      </c>
      <c r="BQ116" s="99">
        <f t="shared" si="399"/>
        <v>80339.000000000058</v>
      </c>
      <c r="BR116" s="414">
        <f t="shared" si="399"/>
        <v>-186419.16000000038</v>
      </c>
      <c r="BS116" s="437">
        <f t="shared" si="400"/>
        <v>744142.3899999999</v>
      </c>
      <c r="BT116" s="99">
        <f t="shared" si="400"/>
        <v>504390.16000000003</v>
      </c>
      <c r="BU116" s="99">
        <f t="shared" si="400"/>
        <v>345908.33999999997</v>
      </c>
      <c r="BV116" s="99">
        <f t="shared" si="400"/>
        <v>223434.88</v>
      </c>
      <c r="BW116" s="99">
        <f t="shared" si="400"/>
        <v>-238219.79000000015</v>
      </c>
      <c r="BX116" s="251">
        <f t="shared" si="400"/>
        <v>-242857.89999999997</v>
      </c>
      <c r="BY116" s="251">
        <f t="shared" si="400"/>
        <v>-55106.719999999972</v>
      </c>
      <c r="BZ116" s="251">
        <f t="shared" si="400"/>
        <v>-81473.920000000042</v>
      </c>
      <c r="CA116" s="251">
        <f t="shared" si="400"/>
        <v>-55079.539999999979</v>
      </c>
      <c r="CB116" s="251">
        <f t="shared" si="400"/>
        <v>-50237</v>
      </c>
      <c r="CC116" s="251">
        <f t="shared" si="401"/>
        <v>-1103831.9300000002</v>
      </c>
      <c r="CD116" s="414">
        <f t="shared" si="401"/>
        <v>563419.7100000002</v>
      </c>
      <c r="CE116" s="376">
        <f t="shared" si="401"/>
        <v>272044</v>
      </c>
      <c r="CF116" s="251">
        <f t="shared" si="401"/>
        <v>620056</v>
      </c>
      <c r="CG116" s="251">
        <f t="shared" si="401"/>
        <v>438298.90000000014</v>
      </c>
      <c r="CH116" s="251">
        <f t="shared" si="401"/>
        <v>-35736.940000000061</v>
      </c>
      <c r="CI116" s="251">
        <f t="shared" si="401"/>
        <v>198962.20000000007</v>
      </c>
      <c r="CJ116" s="251">
        <f t="shared" si="401"/>
        <v>367492.86</v>
      </c>
      <c r="CK116" s="251">
        <f t="shared" si="401"/>
        <v>56260</v>
      </c>
      <c r="CL116" s="251">
        <f t="shared" si="401"/>
        <v>4829.140000000014</v>
      </c>
      <c r="CM116" s="251">
        <f t="shared" si="402"/>
        <v>136005</v>
      </c>
      <c r="CN116" s="251">
        <f t="shared" si="402"/>
        <v>120662</v>
      </c>
      <c r="CO116" s="251">
        <f t="shared" si="402"/>
        <v>798305</v>
      </c>
      <c r="CP116" s="414">
        <f t="shared" si="402"/>
        <v>-744083</v>
      </c>
      <c r="CQ116" s="414">
        <f t="shared" si="402"/>
        <v>-709060</v>
      </c>
      <c r="CR116" s="414">
        <f t="shared" si="402"/>
        <v>-1852320</v>
      </c>
      <c r="CS116" s="350"/>
      <c r="CT116" s="34">
        <f>CT95-CT102</f>
        <v>183318</v>
      </c>
    </row>
    <row r="117" spans="1:98" s="37" customFormat="1" x14ac:dyDescent="0.3">
      <c r="A117" s="146"/>
      <c r="B117" s="38" t="s">
        <v>39</v>
      </c>
      <c r="C117" s="96">
        <f t="shared" ref="C117:O119" si="407">C96-C103</f>
        <v>-104302.54000000004</v>
      </c>
      <c r="D117" s="97">
        <f t="shared" si="407"/>
        <v>-1755182.2299999995</v>
      </c>
      <c r="E117" s="97">
        <f t="shared" si="407"/>
        <v>-1948767.94</v>
      </c>
      <c r="F117" s="34">
        <f t="shared" si="407"/>
        <v>-929437.5</v>
      </c>
      <c r="G117" s="97">
        <f t="shared" si="407"/>
        <v>-672581.00000000023</v>
      </c>
      <c r="H117" s="97">
        <f t="shared" si="407"/>
        <v>-346288.80000000005</v>
      </c>
      <c r="I117" s="97">
        <f t="shared" si="407"/>
        <v>-193194.93999999994</v>
      </c>
      <c r="J117" s="97">
        <f t="shared" si="407"/>
        <v>2512.75</v>
      </c>
      <c r="K117" s="97">
        <f t="shared" si="407"/>
        <v>838812.15000000014</v>
      </c>
      <c r="L117" s="98">
        <f t="shared" si="407"/>
        <v>6081024.6299999999</v>
      </c>
      <c r="M117" s="97">
        <f t="shared" si="407"/>
        <v>422265.70000000019</v>
      </c>
      <c r="N117" s="97">
        <f t="shared" si="407"/>
        <v>772946.49000000022</v>
      </c>
      <c r="O117" s="97">
        <f t="shared" si="407"/>
        <v>-1052330.7599999998</v>
      </c>
      <c r="P117" s="97">
        <f t="shared" ref="P117:R117" si="408">P96-P103</f>
        <v>239278.33999999985</v>
      </c>
      <c r="Q117" s="97">
        <f t="shared" si="408"/>
        <v>-1003257.31</v>
      </c>
      <c r="R117" s="97">
        <f t="shared" si="408"/>
        <v>-1485214.45</v>
      </c>
      <c r="S117" s="97">
        <f t="shared" ref="S117:T117" si="409">S96-S103</f>
        <v>-603088.64999999991</v>
      </c>
      <c r="T117" s="97">
        <f t="shared" si="409"/>
        <v>-264208.99</v>
      </c>
      <c r="U117" s="97">
        <f t="shared" ref="U117:V117" si="410">U96-U103</f>
        <v>-92809.920000000042</v>
      </c>
      <c r="V117" s="97">
        <f t="shared" si="410"/>
        <v>144555</v>
      </c>
      <c r="W117" s="97">
        <f t="shared" ref="W117:AB117" si="411">W96-W103</f>
        <v>758016.25999999978</v>
      </c>
      <c r="X117" s="98">
        <f t="shared" si="411"/>
        <v>2081410.5000000005</v>
      </c>
      <c r="Y117" s="97">
        <f t="shared" si="411"/>
        <v>2804774</v>
      </c>
      <c r="Z117" s="97">
        <f t="shared" si="411"/>
        <v>1383905</v>
      </c>
      <c r="AA117" s="97">
        <f t="shared" si="411"/>
        <v>-1398076.1000000006</v>
      </c>
      <c r="AB117" s="97">
        <f t="shared" si="411"/>
        <v>-1171613.2899999991</v>
      </c>
      <c r="AC117" s="97">
        <f t="shared" ref="AC117:AD117" si="412">AC96-AC103</f>
        <v>-1104657.83</v>
      </c>
      <c r="AD117" s="97">
        <f t="shared" si="412"/>
        <v>-742757.21</v>
      </c>
      <c r="AE117" s="97">
        <f t="shared" ref="AE117:AF117" si="413">AE96-AE103</f>
        <v>-416310</v>
      </c>
      <c r="AF117" s="97">
        <f t="shared" si="413"/>
        <v>-287036.3600000001</v>
      </c>
      <c r="AG117" s="208">
        <v>-213631</v>
      </c>
      <c r="AH117" s="208">
        <v>95809</v>
      </c>
      <c r="AI117" s="208">
        <v>1001023</v>
      </c>
      <c r="AJ117" s="98">
        <v>3099387</v>
      </c>
      <c r="AK117" s="300">
        <v>2927742</v>
      </c>
      <c r="AL117" s="300">
        <v>792544</v>
      </c>
      <c r="AM117" s="300">
        <v>-934900</v>
      </c>
      <c r="AN117" s="300">
        <v>-1413696</v>
      </c>
      <c r="AO117" s="300">
        <v>-1607661</v>
      </c>
      <c r="AP117" s="300">
        <v>-1135484</v>
      </c>
      <c r="AQ117" s="34">
        <v>-532316</v>
      </c>
      <c r="AR117" s="300">
        <v>-677752</v>
      </c>
      <c r="AS117" s="300">
        <v>-8269</v>
      </c>
      <c r="AT117" s="300">
        <v>4152</v>
      </c>
      <c r="AU117" s="300">
        <v>74875</v>
      </c>
      <c r="AV117" s="318">
        <v>1160198</v>
      </c>
      <c r="AW117" s="300">
        <v>152889</v>
      </c>
      <c r="AX117" s="300">
        <v>-436116</v>
      </c>
      <c r="AY117" s="300"/>
      <c r="AZ117" s="300"/>
      <c r="BA117" s="300"/>
      <c r="BB117" s="300"/>
      <c r="BC117" s="34"/>
      <c r="BD117" s="300"/>
      <c r="BE117" s="300"/>
      <c r="BF117" s="300"/>
      <c r="BG117" s="300"/>
      <c r="BH117" s="318"/>
      <c r="BI117" s="34">
        <f t="shared" si="399"/>
        <v>-948028.21999999974</v>
      </c>
      <c r="BJ117" s="99">
        <f t="shared" si="399"/>
        <v>1994460.5699999994</v>
      </c>
      <c r="BK117" s="99">
        <f t="shared" si="399"/>
        <v>945510.62999999989</v>
      </c>
      <c r="BL117" s="99">
        <f t="shared" si="399"/>
        <v>-555776.94999999995</v>
      </c>
      <c r="BM117" s="99">
        <f t="shared" si="399"/>
        <v>69492.350000000326</v>
      </c>
      <c r="BN117" s="99">
        <f t="shared" si="399"/>
        <v>82079.810000000056</v>
      </c>
      <c r="BO117" s="99">
        <f t="shared" si="399"/>
        <v>100385.0199999999</v>
      </c>
      <c r="BP117" s="99">
        <f t="shared" si="399"/>
        <v>142042.25</v>
      </c>
      <c r="BQ117" s="99">
        <f t="shared" si="399"/>
        <v>-80795.890000000363</v>
      </c>
      <c r="BR117" s="414">
        <f t="shared" si="399"/>
        <v>-3999614.1299999994</v>
      </c>
      <c r="BS117" s="437">
        <f t="shared" si="400"/>
        <v>2382508.2999999998</v>
      </c>
      <c r="BT117" s="99">
        <f t="shared" si="400"/>
        <v>610958.50999999978</v>
      </c>
      <c r="BU117" s="99">
        <f t="shared" si="400"/>
        <v>-345745.34000000078</v>
      </c>
      <c r="BV117" s="99">
        <f t="shared" si="400"/>
        <v>-1410891.629999999</v>
      </c>
      <c r="BW117" s="99">
        <f t="shared" si="400"/>
        <v>-101400.52000000002</v>
      </c>
      <c r="BX117" s="251">
        <f t="shared" si="400"/>
        <v>742457.24</v>
      </c>
      <c r="BY117" s="251">
        <f t="shared" si="400"/>
        <v>186778.64999999991</v>
      </c>
      <c r="BZ117" s="251">
        <f t="shared" si="400"/>
        <v>-22827.370000000112</v>
      </c>
      <c r="CA117" s="251">
        <f t="shared" si="400"/>
        <v>-120821.07999999996</v>
      </c>
      <c r="CB117" s="251">
        <f t="shared" si="400"/>
        <v>-48746</v>
      </c>
      <c r="CC117" s="251">
        <f t="shared" si="401"/>
        <v>243006.74000000022</v>
      </c>
      <c r="CD117" s="414">
        <f t="shared" si="401"/>
        <v>1017976.4999999995</v>
      </c>
      <c r="CE117" s="376">
        <f t="shared" si="401"/>
        <v>122968</v>
      </c>
      <c r="CF117" s="251">
        <f t="shared" si="401"/>
        <v>-591361</v>
      </c>
      <c r="CG117" s="251">
        <f t="shared" si="401"/>
        <v>463176.10000000056</v>
      </c>
      <c r="CH117" s="251">
        <f t="shared" si="401"/>
        <v>-242082.71000000089</v>
      </c>
      <c r="CI117" s="251">
        <f t="shared" si="401"/>
        <v>-503003.16999999993</v>
      </c>
      <c r="CJ117" s="251">
        <f t="shared" si="401"/>
        <v>-392726.79000000004</v>
      </c>
      <c r="CK117" s="251">
        <f t="shared" si="401"/>
        <v>-116006</v>
      </c>
      <c r="CL117" s="251">
        <f t="shared" si="401"/>
        <v>-390715.6399999999</v>
      </c>
      <c r="CM117" s="251">
        <f t="shared" si="402"/>
        <v>205362</v>
      </c>
      <c r="CN117" s="251">
        <f t="shared" si="402"/>
        <v>-91657</v>
      </c>
      <c r="CO117" s="251">
        <f t="shared" si="402"/>
        <v>-926148</v>
      </c>
      <c r="CP117" s="414">
        <f t="shared" si="402"/>
        <v>-1939189</v>
      </c>
      <c r="CQ117" s="414">
        <f t="shared" si="402"/>
        <v>-2774853</v>
      </c>
      <c r="CR117" s="414">
        <f t="shared" si="402"/>
        <v>-1228660</v>
      </c>
      <c r="CS117" s="350"/>
      <c r="CT117" s="34">
        <f t="shared" ref="CT117" si="414">CT96-CT103</f>
        <v>-436116</v>
      </c>
    </row>
    <row r="118" spans="1:98" s="37" customFormat="1" x14ac:dyDescent="0.3">
      <c r="A118" s="146"/>
      <c r="B118" s="38" t="s">
        <v>40</v>
      </c>
      <c r="C118" s="96">
        <f t="shared" si="407"/>
        <v>3923158.24</v>
      </c>
      <c r="D118" s="97">
        <f t="shared" si="407"/>
        <v>-1167779.9200000002</v>
      </c>
      <c r="E118" s="97">
        <f t="shared" si="407"/>
        <v>-975526.29999999981</v>
      </c>
      <c r="F118" s="34">
        <f t="shared" si="407"/>
        <v>250532.12000000011</v>
      </c>
      <c r="G118" s="97">
        <f t="shared" si="407"/>
        <v>-215453.20999999996</v>
      </c>
      <c r="H118" s="97">
        <f t="shared" si="407"/>
        <v>-85049.060000000056</v>
      </c>
      <c r="I118" s="97">
        <f t="shared" si="407"/>
        <v>-2503.6300000000047</v>
      </c>
      <c r="J118" s="97">
        <f t="shared" si="407"/>
        <v>127940.02000000002</v>
      </c>
      <c r="K118" s="97">
        <f t="shared" si="407"/>
        <v>536781.77</v>
      </c>
      <c r="L118" s="98">
        <f t="shared" si="407"/>
        <v>1157722.43</v>
      </c>
      <c r="M118" s="97">
        <f t="shared" si="407"/>
        <v>27743.979999999981</v>
      </c>
      <c r="N118" s="97">
        <f t="shared" si="407"/>
        <v>292919.37999999989</v>
      </c>
      <c r="O118" s="97">
        <f t="shared" si="407"/>
        <v>-442411.70000000019</v>
      </c>
      <c r="P118" s="97">
        <f t="shared" ref="P118:R118" si="415">P97-P104</f>
        <v>192033.72999999998</v>
      </c>
      <c r="Q118" s="97">
        <f t="shared" si="415"/>
        <v>-260180.35000000009</v>
      </c>
      <c r="R118" s="97">
        <f t="shared" si="415"/>
        <v>-827018.38</v>
      </c>
      <c r="S118" s="97">
        <f t="shared" ref="S118:T118" si="416">S97-S104</f>
        <v>-325603.08</v>
      </c>
      <c r="T118" s="97">
        <f t="shared" si="416"/>
        <v>-86385.510000000009</v>
      </c>
      <c r="U118" s="97">
        <f t="shared" ref="U118:V118" si="417">U97-U104</f>
        <v>37877.860000000044</v>
      </c>
      <c r="V118" s="97">
        <f t="shared" si="417"/>
        <v>298495</v>
      </c>
      <c r="W118" s="97">
        <f t="shared" ref="W118:AB118" si="418">W97-W104</f>
        <v>476662.69</v>
      </c>
      <c r="X118" s="98">
        <f t="shared" si="418"/>
        <v>807394.00000000023</v>
      </c>
      <c r="Y118" s="97">
        <f t="shared" si="418"/>
        <v>1027537</v>
      </c>
      <c r="Z118" s="97">
        <f t="shared" si="418"/>
        <v>528762</v>
      </c>
      <c r="AA118" s="97">
        <f t="shared" si="418"/>
        <v>-804756.7200000002</v>
      </c>
      <c r="AB118" s="97">
        <f t="shared" si="418"/>
        <v>-467298.16000000015</v>
      </c>
      <c r="AC118" s="97">
        <f t="shared" ref="AC118:AD118" si="419">AC97-AC104</f>
        <v>-476306.38000000012</v>
      </c>
      <c r="AD118" s="97">
        <f t="shared" si="419"/>
        <v>-279363.90000000002</v>
      </c>
      <c r="AE118" s="97">
        <f t="shared" ref="AE118:AF118" si="420">AE97-AE104</f>
        <v>-249287</v>
      </c>
      <c r="AF118" s="97">
        <f t="shared" si="420"/>
        <v>-83503.350000000035</v>
      </c>
      <c r="AG118" s="208">
        <v>67057</v>
      </c>
      <c r="AH118" s="208">
        <v>100889</v>
      </c>
      <c r="AI118" s="208">
        <v>526180</v>
      </c>
      <c r="AJ118" s="98">
        <v>1405704</v>
      </c>
      <c r="AK118" s="300">
        <v>1319175</v>
      </c>
      <c r="AL118" s="300">
        <v>-105925</v>
      </c>
      <c r="AM118" s="300">
        <v>-644577</v>
      </c>
      <c r="AN118" s="300">
        <v>-414112</v>
      </c>
      <c r="AO118" s="300">
        <v>-463649</v>
      </c>
      <c r="AP118" s="300">
        <v>-803590</v>
      </c>
      <c r="AQ118" s="34">
        <v>-82699</v>
      </c>
      <c r="AR118" s="300">
        <v>-120040</v>
      </c>
      <c r="AS118" s="300">
        <v>142533</v>
      </c>
      <c r="AT118" s="300">
        <v>237998</v>
      </c>
      <c r="AU118" s="300">
        <v>98024</v>
      </c>
      <c r="AV118" s="318">
        <v>245189</v>
      </c>
      <c r="AW118" s="300">
        <v>-1314</v>
      </c>
      <c r="AX118" s="300">
        <v>-183617</v>
      </c>
      <c r="AY118" s="300"/>
      <c r="AZ118" s="300"/>
      <c r="BA118" s="300"/>
      <c r="BB118" s="300"/>
      <c r="BC118" s="34"/>
      <c r="BD118" s="300"/>
      <c r="BE118" s="300"/>
      <c r="BF118" s="300"/>
      <c r="BG118" s="300"/>
      <c r="BH118" s="318"/>
      <c r="BI118" s="34">
        <f t="shared" si="399"/>
        <v>-4365569.9400000004</v>
      </c>
      <c r="BJ118" s="99">
        <f t="shared" si="399"/>
        <v>1359813.6500000001</v>
      </c>
      <c r="BK118" s="99">
        <f t="shared" si="399"/>
        <v>715345.94999999972</v>
      </c>
      <c r="BL118" s="99">
        <f t="shared" si="399"/>
        <v>-1077550.5</v>
      </c>
      <c r="BM118" s="99">
        <f t="shared" si="399"/>
        <v>-110149.87000000005</v>
      </c>
      <c r="BN118" s="99">
        <f t="shared" si="399"/>
        <v>-1336.4499999999534</v>
      </c>
      <c r="BO118" s="99">
        <f t="shared" si="399"/>
        <v>40381.490000000049</v>
      </c>
      <c r="BP118" s="99">
        <f t="shared" si="399"/>
        <v>170554.97999999998</v>
      </c>
      <c r="BQ118" s="99">
        <f t="shared" si="399"/>
        <v>-60119.080000000016</v>
      </c>
      <c r="BR118" s="414">
        <f t="shared" si="399"/>
        <v>-350328.4299999997</v>
      </c>
      <c r="BS118" s="437">
        <f t="shared" si="400"/>
        <v>999793.02</v>
      </c>
      <c r="BT118" s="99">
        <f t="shared" si="400"/>
        <v>235842.62000000011</v>
      </c>
      <c r="BU118" s="99">
        <f t="shared" si="400"/>
        <v>-362345.02</v>
      </c>
      <c r="BV118" s="99">
        <f t="shared" si="400"/>
        <v>-659331.89000000013</v>
      </c>
      <c r="BW118" s="99">
        <f t="shared" si="400"/>
        <v>-216126.03000000003</v>
      </c>
      <c r="BX118" s="251">
        <f t="shared" si="400"/>
        <v>547654.48</v>
      </c>
      <c r="BY118" s="251">
        <f t="shared" si="400"/>
        <v>76316.080000000016</v>
      </c>
      <c r="BZ118" s="251">
        <f t="shared" si="400"/>
        <v>2882.1599999999744</v>
      </c>
      <c r="CA118" s="251">
        <f t="shared" si="400"/>
        <v>29179.139999999956</v>
      </c>
      <c r="CB118" s="251">
        <f t="shared" si="400"/>
        <v>-197606</v>
      </c>
      <c r="CC118" s="251">
        <f t="shared" si="401"/>
        <v>49517.31</v>
      </c>
      <c r="CD118" s="414">
        <f t="shared" si="401"/>
        <v>598309.99999999977</v>
      </c>
      <c r="CE118" s="376">
        <f t="shared" si="401"/>
        <v>291638</v>
      </c>
      <c r="CF118" s="251">
        <f t="shared" si="401"/>
        <v>-634687</v>
      </c>
      <c r="CG118" s="251">
        <f t="shared" si="401"/>
        <v>160179.7200000002</v>
      </c>
      <c r="CH118" s="251">
        <f t="shared" si="401"/>
        <v>53186.160000000149</v>
      </c>
      <c r="CI118" s="251">
        <f t="shared" si="401"/>
        <v>12657.380000000121</v>
      </c>
      <c r="CJ118" s="251">
        <f t="shared" si="401"/>
        <v>-524226.1</v>
      </c>
      <c r="CK118" s="251">
        <f t="shared" si="401"/>
        <v>166588</v>
      </c>
      <c r="CL118" s="251">
        <f t="shared" si="401"/>
        <v>-36536.649999999965</v>
      </c>
      <c r="CM118" s="251">
        <f t="shared" si="402"/>
        <v>75476</v>
      </c>
      <c r="CN118" s="251">
        <f t="shared" si="402"/>
        <v>137109</v>
      </c>
      <c r="CO118" s="251">
        <f t="shared" si="402"/>
        <v>-428156</v>
      </c>
      <c r="CP118" s="414">
        <f t="shared" si="402"/>
        <v>-1160515</v>
      </c>
      <c r="CQ118" s="414">
        <f t="shared" si="402"/>
        <v>-1320489</v>
      </c>
      <c r="CR118" s="414">
        <f t="shared" si="402"/>
        <v>-77692</v>
      </c>
      <c r="CS118" s="350"/>
      <c r="CT118" s="34">
        <f t="shared" ref="CT118" si="421">CT97-CT104</f>
        <v>-183617</v>
      </c>
    </row>
    <row r="119" spans="1:98" s="37" customFormat="1" x14ac:dyDescent="0.3">
      <c r="A119" s="146"/>
      <c r="B119" s="38" t="s">
        <v>41</v>
      </c>
      <c r="C119" s="96">
        <f t="shared" si="407"/>
        <v>1471002.5900000003</v>
      </c>
      <c r="D119" s="97">
        <f t="shared" si="407"/>
        <v>-85817.190000000177</v>
      </c>
      <c r="E119" s="97">
        <f t="shared" si="407"/>
        <v>-113215.96999999997</v>
      </c>
      <c r="F119" s="34">
        <f t="shared" si="407"/>
        <v>-72104.989999999991</v>
      </c>
      <c r="G119" s="97">
        <f t="shared" si="407"/>
        <v>-197516</v>
      </c>
      <c r="H119" s="97">
        <f t="shared" si="407"/>
        <v>168877.42999999993</v>
      </c>
      <c r="I119" s="97">
        <f t="shared" si="407"/>
        <v>28831.520000000019</v>
      </c>
      <c r="J119" s="97">
        <f t="shared" si="407"/>
        <v>294259.96999999997</v>
      </c>
      <c r="K119" s="97">
        <f t="shared" si="407"/>
        <v>163742.45999999996</v>
      </c>
      <c r="L119" s="98">
        <f t="shared" si="407"/>
        <v>591395.08000000007</v>
      </c>
      <c r="M119" s="97">
        <f t="shared" si="407"/>
        <v>165108.02000000002</v>
      </c>
      <c r="N119" s="97">
        <f t="shared" si="407"/>
        <v>260844.57000000007</v>
      </c>
      <c r="O119" s="97">
        <f t="shared" si="407"/>
        <v>-144163.53000000003</v>
      </c>
      <c r="P119" s="97">
        <f t="shared" ref="P119:R119" si="422">P98-P105</f>
        <v>-96376.930000000168</v>
      </c>
      <c r="Q119" s="97">
        <f t="shared" si="422"/>
        <v>189027.49</v>
      </c>
      <c r="R119" s="97">
        <f t="shared" si="422"/>
        <v>-394543.82000000007</v>
      </c>
      <c r="S119" s="97">
        <f t="shared" ref="S119:T119" si="423">S98-S105</f>
        <v>-127058.04000000004</v>
      </c>
      <c r="T119" s="97">
        <f t="shared" si="423"/>
        <v>-24533.509999999893</v>
      </c>
      <c r="U119" s="97">
        <f t="shared" ref="U119:V119" si="424">U98-U105</f>
        <v>172012.11</v>
      </c>
      <c r="V119" s="97">
        <f t="shared" si="424"/>
        <v>85926</v>
      </c>
      <c r="W119" s="97">
        <f t="shared" ref="W119:AB119" si="425">W98-W105</f>
        <v>185141.94999999995</v>
      </c>
      <c r="X119" s="98">
        <f t="shared" si="425"/>
        <v>253307.47999999998</v>
      </c>
      <c r="Y119" s="97">
        <f t="shared" si="425"/>
        <v>419721</v>
      </c>
      <c r="Z119" s="97">
        <f t="shared" si="425"/>
        <v>294809</v>
      </c>
      <c r="AA119" s="97">
        <f t="shared" si="425"/>
        <v>-391927.85999999987</v>
      </c>
      <c r="AB119" s="97">
        <f t="shared" si="425"/>
        <v>-184665.37000000011</v>
      </c>
      <c r="AC119" s="97">
        <f t="shared" ref="AC119:AD119" si="426">AC98-AC105</f>
        <v>152272.80000000005</v>
      </c>
      <c r="AD119" s="97">
        <f t="shared" si="426"/>
        <v>-50261.650000000023</v>
      </c>
      <c r="AE119" s="97">
        <f t="shared" ref="AE119:AF119" si="427">AE98-AE105</f>
        <v>68631</v>
      </c>
      <c r="AF119" s="97">
        <f t="shared" si="427"/>
        <v>-125798.98999999999</v>
      </c>
      <c r="AG119" s="208">
        <v>-398179</v>
      </c>
      <c r="AH119" s="208">
        <v>281094</v>
      </c>
      <c r="AI119" s="208">
        <v>-127693</v>
      </c>
      <c r="AJ119" s="98">
        <v>694626</v>
      </c>
      <c r="AK119" s="300">
        <v>661350</v>
      </c>
      <c r="AL119" s="300">
        <v>-387383</v>
      </c>
      <c r="AM119" s="300">
        <v>-183505</v>
      </c>
      <c r="AN119" s="300">
        <v>333945</v>
      </c>
      <c r="AO119" s="300">
        <v>-423707</v>
      </c>
      <c r="AP119" s="300">
        <v>-26068</v>
      </c>
      <c r="AQ119" s="34">
        <v>54414</v>
      </c>
      <c r="AR119" s="300">
        <v>359333</v>
      </c>
      <c r="AS119" s="300">
        <v>171388</v>
      </c>
      <c r="AT119" s="300">
        <v>-109792</v>
      </c>
      <c r="AU119" s="300">
        <v>1214201</v>
      </c>
      <c r="AV119" s="318">
        <v>1096638</v>
      </c>
      <c r="AW119" s="300">
        <v>1226115</v>
      </c>
      <c r="AX119" s="300">
        <v>1029367</v>
      </c>
      <c r="AY119" s="300"/>
      <c r="AZ119" s="300"/>
      <c r="BA119" s="300"/>
      <c r="BB119" s="300"/>
      <c r="BC119" s="34"/>
      <c r="BD119" s="300"/>
      <c r="BE119" s="300"/>
      <c r="BF119" s="300"/>
      <c r="BG119" s="300"/>
      <c r="BH119" s="318"/>
      <c r="BI119" s="34">
        <f t="shared" si="399"/>
        <v>-1615166.1200000003</v>
      </c>
      <c r="BJ119" s="99">
        <f t="shared" si="399"/>
        <v>-10559.739999999991</v>
      </c>
      <c r="BK119" s="99">
        <f t="shared" si="399"/>
        <v>302243.45999999996</v>
      </c>
      <c r="BL119" s="99">
        <f t="shared" si="399"/>
        <v>-322438.83000000007</v>
      </c>
      <c r="BM119" s="99">
        <f t="shared" si="399"/>
        <v>70457.959999999963</v>
      </c>
      <c r="BN119" s="99">
        <f t="shared" si="399"/>
        <v>-193410.93999999983</v>
      </c>
      <c r="BO119" s="99">
        <f t="shared" si="399"/>
        <v>143180.58999999997</v>
      </c>
      <c r="BP119" s="99">
        <f t="shared" si="399"/>
        <v>-208333.96999999997</v>
      </c>
      <c r="BQ119" s="99">
        <f t="shared" si="399"/>
        <v>21399.489999999991</v>
      </c>
      <c r="BR119" s="414">
        <f t="shared" si="399"/>
        <v>-338087.60000000009</v>
      </c>
      <c r="BS119" s="437">
        <f t="shared" si="400"/>
        <v>254612.97999999998</v>
      </c>
      <c r="BT119" s="99">
        <f t="shared" si="400"/>
        <v>33964.429999999935</v>
      </c>
      <c r="BU119" s="99">
        <f t="shared" si="400"/>
        <v>-247764.32999999984</v>
      </c>
      <c r="BV119" s="99">
        <f t="shared" si="400"/>
        <v>-88288.439999999944</v>
      </c>
      <c r="BW119" s="99">
        <f t="shared" si="400"/>
        <v>-36754.689999999944</v>
      </c>
      <c r="BX119" s="251">
        <f t="shared" si="400"/>
        <v>344282.17000000004</v>
      </c>
      <c r="BY119" s="251">
        <f t="shared" si="400"/>
        <v>195689.04000000004</v>
      </c>
      <c r="BZ119" s="251">
        <f t="shared" si="400"/>
        <v>-101265.4800000001</v>
      </c>
      <c r="CA119" s="251">
        <f t="shared" si="400"/>
        <v>-570191.11</v>
      </c>
      <c r="CB119" s="251">
        <f t="shared" si="400"/>
        <v>195168</v>
      </c>
      <c r="CC119" s="251">
        <f t="shared" si="401"/>
        <v>-312834.94999999995</v>
      </c>
      <c r="CD119" s="414">
        <f t="shared" si="401"/>
        <v>441318.52</v>
      </c>
      <c r="CE119" s="376">
        <f t="shared" si="401"/>
        <v>241629</v>
      </c>
      <c r="CF119" s="251">
        <f t="shared" si="401"/>
        <v>-682192</v>
      </c>
      <c r="CG119" s="251">
        <f t="shared" si="401"/>
        <v>208422.85999999987</v>
      </c>
      <c r="CH119" s="251">
        <f t="shared" si="401"/>
        <v>518610.37000000011</v>
      </c>
      <c r="CI119" s="251">
        <f t="shared" si="401"/>
        <v>-575979.80000000005</v>
      </c>
      <c r="CJ119" s="251">
        <f t="shared" si="401"/>
        <v>24193.650000000023</v>
      </c>
      <c r="CK119" s="251">
        <f t="shared" si="401"/>
        <v>-14217</v>
      </c>
      <c r="CL119" s="251">
        <f t="shared" si="401"/>
        <v>485131.99</v>
      </c>
      <c r="CM119" s="251">
        <f t="shared" si="402"/>
        <v>569567</v>
      </c>
      <c r="CN119" s="251">
        <f t="shared" si="402"/>
        <v>-390886</v>
      </c>
      <c r="CO119" s="251">
        <f t="shared" si="402"/>
        <v>1341894</v>
      </c>
      <c r="CP119" s="414">
        <f t="shared" si="402"/>
        <v>402012</v>
      </c>
      <c r="CQ119" s="414">
        <f t="shared" si="402"/>
        <v>564765</v>
      </c>
      <c r="CR119" s="414">
        <f t="shared" si="402"/>
        <v>1416750</v>
      </c>
      <c r="CS119" s="350"/>
      <c r="CT119" s="34">
        <f t="shared" ref="CT119" si="428">CT98-CT105</f>
        <v>1029367</v>
      </c>
    </row>
    <row r="120" spans="1:98" s="130" customFormat="1" ht="15" thickBot="1" x14ac:dyDescent="0.35">
      <c r="A120" s="147"/>
      <c r="B120" s="51" t="s">
        <v>42</v>
      </c>
      <c r="C120" s="126">
        <f>SUM(C115:C119)</f>
        <v>10239404.16</v>
      </c>
      <c r="D120" s="127">
        <f t="shared" ref="D120:U120" si="429">SUM(D115:D119)</f>
        <v>-4841759.5399999982</v>
      </c>
      <c r="E120" s="127">
        <f t="shared" si="429"/>
        <v>-7905476.9400000013</v>
      </c>
      <c r="F120" s="35">
        <f t="shared" si="429"/>
        <v>-5969706.2199999997</v>
      </c>
      <c r="G120" s="127">
        <f t="shared" si="429"/>
        <v>-6051817.5600000005</v>
      </c>
      <c r="H120" s="127">
        <f t="shared" si="429"/>
        <v>-4587687.34</v>
      </c>
      <c r="I120" s="127">
        <f t="shared" si="429"/>
        <v>-3283922.0599999996</v>
      </c>
      <c r="J120" s="127">
        <f t="shared" si="429"/>
        <v>-1688373.6399999994</v>
      </c>
      <c r="K120" s="127">
        <f t="shared" si="429"/>
        <v>3792734.6200000006</v>
      </c>
      <c r="L120" s="128">
        <f t="shared" si="429"/>
        <v>17524937.309999995</v>
      </c>
      <c r="M120" s="127">
        <f t="shared" si="429"/>
        <v>8676540.6500000004</v>
      </c>
      <c r="N120" s="127">
        <f t="shared" si="429"/>
        <v>7327239.4799999995</v>
      </c>
      <c r="O120" s="127">
        <f t="shared" si="429"/>
        <v>394291.96000000113</v>
      </c>
      <c r="P120" s="127">
        <f t="shared" si="429"/>
        <v>3148468.6699999985</v>
      </c>
      <c r="Q120" s="127">
        <f t="shared" si="429"/>
        <v>-3280283.4800000004</v>
      </c>
      <c r="R120" s="127">
        <f t="shared" si="429"/>
        <v>-8052168.379999999</v>
      </c>
      <c r="S120" s="127">
        <f t="shared" si="429"/>
        <v>-4824966.28</v>
      </c>
      <c r="T120" s="127">
        <f t="shared" si="429"/>
        <v>-4379392.4800000004</v>
      </c>
      <c r="U120" s="127">
        <f t="shared" si="429"/>
        <v>-2697496.6700000009</v>
      </c>
      <c r="V120" s="127">
        <f t="shared" ref="V120:W120" si="430">SUM(V115:V119)</f>
        <v>-1630818</v>
      </c>
      <c r="W120" s="127">
        <f t="shared" si="430"/>
        <v>2787653.8000000007</v>
      </c>
      <c r="X120" s="128">
        <f t="shared" ref="X120:AB120" si="431">SUM(X115:X119)</f>
        <v>10600870.940000003</v>
      </c>
      <c r="Y120" s="127">
        <f t="shared" si="431"/>
        <v>17436879</v>
      </c>
      <c r="Z120" s="127">
        <f t="shared" si="431"/>
        <v>13404695</v>
      </c>
      <c r="AA120" s="127">
        <f t="shared" si="431"/>
        <v>-231527.4000000013</v>
      </c>
      <c r="AB120" s="127">
        <f t="shared" si="431"/>
        <v>-1643746.4499999997</v>
      </c>
      <c r="AC120" s="127">
        <f t="shared" ref="AC120:AD120" si="432">SUM(AC115:AC119)</f>
        <v>-6108367.2499999991</v>
      </c>
      <c r="AD120" s="127">
        <f t="shared" si="432"/>
        <v>-6592127.2800000021</v>
      </c>
      <c r="AE120" s="127">
        <f t="shared" ref="AE120:AF120" si="433">SUM(AE115:AE119)</f>
        <v>-5117494</v>
      </c>
      <c r="AF120" s="127">
        <f t="shared" si="433"/>
        <v>-4679795.5699999994</v>
      </c>
      <c r="AG120" s="207">
        <v>-3151387</v>
      </c>
      <c r="AH120" s="207">
        <v>-1741305</v>
      </c>
      <c r="AI120" s="207">
        <v>2199897</v>
      </c>
      <c r="AJ120" s="128">
        <v>18813103</v>
      </c>
      <c r="AK120" s="218">
        <v>18394121</v>
      </c>
      <c r="AL120" s="218">
        <v>10429634</v>
      </c>
      <c r="AM120" s="218">
        <v>1291541</v>
      </c>
      <c r="AN120" s="218">
        <v>792811</v>
      </c>
      <c r="AO120" s="218">
        <v>-7059114</v>
      </c>
      <c r="AP120" s="218">
        <v>-8183008</v>
      </c>
      <c r="AQ120" s="35">
        <v>-4948308</v>
      </c>
      <c r="AR120" s="218">
        <v>-6520416</v>
      </c>
      <c r="AS120" s="218">
        <v>-2392322</v>
      </c>
      <c r="AT120" s="218">
        <v>-2272108</v>
      </c>
      <c r="AU120" s="218">
        <v>2992321</v>
      </c>
      <c r="AV120" s="317">
        <v>11342914</v>
      </c>
      <c r="AW120" s="218">
        <v>6292356</v>
      </c>
      <c r="AX120" s="218">
        <v>2253629</v>
      </c>
      <c r="AY120" s="218"/>
      <c r="AZ120" s="218"/>
      <c r="BA120" s="218"/>
      <c r="BB120" s="218"/>
      <c r="BC120" s="35"/>
      <c r="BD120" s="218"/>
      <c r="BE120" s="218"/>
      <c r="BF120" s="218"/>
      <c r="BG120" s="218"/>
      <c r="BH120" s="317"/>
      <c r="BI120" s="35">
        <f t="shared" si="374"/>
        <v>-9845112.1999999993</v>
      </c>
      <c r="BJ120" s="129">
        <f t="shared" ref="BJ120:BL120" si="434">SUM(BJ115:BJ119)</f>
        <v>7990228.2099999962</v>
      </c>
      <c r="BK120" s="129">
        <f t="shared" si="434"/>
        <v>4625193.46</v>
      </c>
      <c r="BL120" s="129">
        <f t="shared" si="434"/>
        <v>-2082462.1599999995</v>
      </c>
      <c r="BM120" s="129">
        <f t="shared" ref="BM120" si="435">SUM(BM115:BM119)</f>
        <v>1226851.2800000003</v>
      </c>
      <c r="BN120" s="129">
        <f t="shared" ref="BN120:BV120" si="436">SUM(BN115:BN119)</f>
        <v>208294.85999999905</v>
      </c>
      <c r="BO120" s="129">
        <f t="shared" si="436"/>
        <v>586425.38999999908</v>
      </c>
      <c r="BP120" s="129">
        <f t="shared" si="436"/>
        <v>57555.639999999607</v>
      </c>
      <c r="BQ120" s="129">
        <f t="shared" si="436"/>
        <v>-1005080.8200000003</v>
      </c>
      <c r="BR120" s="413">
        <f t="shared" si="436"/>
        <v>-6924066.3699999955</v>
      </c>
      <c r="BS120" s="436">
        <f t="shared" si="436"/>
        <v>8760338.3499999996</v>
      </c>
      <c r="BT120" s="129">
        <f t="shared" si="436"/>
        <v>6077455.5200000005</v>
      </c>
      <c r="BU120" s="129">
        <f t="shared" si="436"/>
        <v>-625819.36000000231</v>
      </c>
      <c r="BV120" s="129">
        <f t="shared" si="436"/>
        <v>-4792215.1199999973</v>
      </c>
      <c r="BW120" s="129">
        <f t="shared" ref="BW120:BX120" si="437">SUM(BW115:BW119)</f>
        <v>-2828083.7699999982</v>
      </c>
      <c r="BX120" s="250">
        <f t="shared" si="437"/>
        <v>1460041.0999999978</v>
      </c>
      <c r="BY120" s="250">
        <f t="shared" ref="BY120:BZ120" si="438">SUM(BY115:BY119)</f>
        <v>-292527.71999999956</v>
      </c>
      <c r="BZ120" s="250">
        <f t="shared" si="438"/>
        <v>-300403.08999999886</v>
      </c>
      <c r="CA120" s="250">
        <f t="shared" ref="CA120" si="439">SUM(CA115:CA119)</f>
        <v>-453890.32999999926</v>
      </c>
      <c r="CB120" s="250">
        <f t="shared" ref="CB120:CC120" si="440">SUM(CB115:CB119)</f>
        <v>-110487</v>
      </c>
      <c r="CC120" s="250">
        <f t="shared" si="440"/>
        <v>-587756.80000000051</v>
      </c>
      <c r="CD120" s="413">
        <f t="shared" ref="CD120:CE120" si="441">SUM(CD115:CD119)</f>
        <v>8212232.0599999968</v>
      </c>
      <c r="CE120" s="375">
        <f t="shared" si="441"/>
        <v>957242</v>
      </c>
      <c r="CF120" s="250">
        <f t="shared" ref="CF120" si="442">SUM(CF115:CF119)</f>
        <v>-2975061</v>
      </c>
      <c r="CG120" s="250">
        <f t="shared" ref="CG120" si="443">SUM(CG115:CG119)</f>
        <v>1523068.4000000011</v>
      </c>
      <c r="CH120" s="250">
        <f t="shared" ref="CH120" si="444">SUM(CH115:CH119)</f>
        <v>2436557.4499999997</v>
      </c>
      <c r="CI120" s="250">
        <f t="shared" ref="CI120" si="445">SUM(CI115:CI119)</f>
        <v>-950746.75000000105</v>
      </c>
      <c r="CJ120" s="250">
        <f t="shared" ref="CJ120" si="446">SUM(CJ115:CJ119)</f>
        <v>-1590880.7199999993</v>
      </c>
      <c r="CK120" s="250">
        <f t="shared" ref="CK120" si="447">SUM(CK115:CK119)</f>
        <v>169186</v>
      </c>
      <c r="CL120" s="250">
        <f t="shared" ref="CL120" si="448">SUM(CL115:CL119)</f>
        <v>-1840620.4300000004</v>
      </c>
      <c r="CM120" s="250">
        <f t="shared" ref="CM120" si="449">SUM(CM115:CM119)</f>
        <v>759065</v>
      </c>
      <c r="CN120" s="250">
        <f t="shared" ref="CN120" si="450">SUM(CN115:CN119)</f>
        <v>-530803</v>
      </c>
      <c r="CO120" s="250">
        <f t="shared" ref="CO120" si="451">SUM(CO115:CO119)</f>
        <v>792424</v>
      </c>
      <c r="CP120" s="413">
        <f t="shared" ref="CP120" si="452">SUM(CP115:CP119)</f>
        <v>-7470189</v>
      </c>
      <c r="CQ120" s="413">
        <f t="shared" ref="CQ120:CR120" si="453">SUM(CQ115:CQ119)</f>
        <v>-12101765</v>
      </c>
      <c r="CR120" s="413">
        <f t="shared" si="453"/>
        <v>-8176005</v>
      </c>
      <c r="CS120" s="351"/>
      <c r="CT120" s="35">
        <f t="shared" si="349"/>
        <v>2253629</v>
      </c>
    </row>
    <row r="121" spans="1:98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9"/>
      <c r="V121" s="199"/>
      <c r="W121" s="199"/>
      <c r="X121" s="76"/>
      <c r="Y121" s="199"/>
      <c r="Z121" s="199"/>
      <c r="AA121" s="199"/>
      <c r="AB121" s="199"/>
      <c r="AC121" s="199"/>
      <c r="AD121" s="199"/>
      <c r="AE121" s="199"/>
      <c r="AF121" s="199"/>
      <c r="AG121" s="199"/>
      <c r="AH121" s="199"/>
      <c r="AI121" s="199"/>
      <c r="AJ121" s="76"/>
      <c r="AK121" s="292"/>
      <c r="AL121" s="292"/>
      <c r="AM121" s="292"/>
      <c r="AN121" s="292"/>
      <c r="AO121" s="292"/>
      <c r="AP121" s="292"/>
      <c r="AQ121" s="77"/>
      <c r="AR121" s="292"/>
      <c r="AS121" s="292"/>
      <c r="AT121" s="292"/>
      <c r="AU121" s="292"/>
      <c r="AV121" s="309"/>
      <c r="AW121" s="292"/>
      <c r="AX121" s="292"/>
      <c r="AY121" s="292"/>
      <c r="AZ121" s="292"/>
      <c r="BA121" s="292"/>
      <c r="BB121" s="292"/>
      <c r="BC121" s="77"/>
      <c r="BD121" s="292"/>
      <c r="BE121" s="292"/>
      <c r="BF121" s="292"/>
      <c r="BG121" s="292"/>
      <c r="BH121" s="309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5"/>
      <c r="BS121" s="428"/>
      <c r="BT121" s="78"/>
      <c r="BU121" s="78"/>
      <c r="BV121" s="78"/>
      <c r="BW121" s="78"/>
      <c r="BX121" s="242"/>
      <c r="BY121" s="242"/>
      <c r="BZ121" s="242"/>
      <c r="CA121" s="242"/>
      <c r="CB121" s="242"/>
      <c r="CC121" s="242"/>
      <c r="CD121" s="405"/>
      <c r="CE121" s="367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405"/>
      <c r="CQ121" s="405"/>
      <c r="CR121" s="405"/>
      <c r="CS121" s="348"/>
      <c r="CT121" s="77"/>
    </row>
    <row r="122" spans="1:98" s="58" customFormat="1" x14ac:dyDescent="0.3">
      <c r="A122" s="146"/>
      <c r="B122" s="59" t="s">
        <v>37</v>
      </c>
      <c r="C122" s="60">
        <v>14</v>
      </c>
      <c r="D122" s="61">
        <v>13</v>
      </c>
      <c r="E122" s="61">
        <v>15</v>
      </c>
      <c r="F122" s="63">
        <v>15</v>
      </c>
      <c r="G122" s="61">
        <v>15</v>
      </c>
      <c r="H122" s="63">
        <v>16</v>
      </c>
      <c r="I122" s="61">
        <v>16</v>
      </c>
      <c r="J122" s="63">
        <v>15</v>
      </c>
      <c r="K122" s="61">
        <v>13</v>
      </c>
      <c r="L122" s="106">
        <v>11</v>
      </c>
      <c r="M122" s="63">
        <v>11</v>
      </c>
      <c r="N122" s="63">
        <v>9</v>
      </c>
      <c r="O122" s="61">
        <v>8</v>
      </c>
      <c r="P122" s="63">
        <v>10</v>
      </c>
      <c r="Q122" s="61">
        <v>10</v>
      </c>
      <c r="R122" s="63">
        <v>10</v>
      </c>
      <c r="S122" s="61">
        <v>7</v>
      </c>
      <c r="T122" s="63">
        <v>6</v>
      </c>
      <c r="U122" s="210">
        <v>5</v>
      </c>
      <c r="V122" s="210">
        <v>3</v>
      </c>
      <c r="W122" s="210">
        <v>2</v>
      </c>
      <c r="X122" s="106">
        <v>2</v>
      </c>
      <c r="Y122" s="210">
        <v>4</v>
      </c>
      <c r="Z122" s="210">
        <v>6</v>
      </c>
      <c r="AA122" s="210">
        <v>6</v>
      </c>
      <c r="AB122" s="210">
        <v>5</v>
      </c>
      <c r="AC122" s="210">
        <v>5</v>
      </c>
      <c r="AD122" s="210">
        <v>7</v>
      </c>
      <c r="AE122" s="210">
        <v>8</v>
      </c>
      <c r="AF122" s="210">
        <v>9</v>
      </c>
      <c r="AG122" s="210">
        <v>11</v>
      </c>
      <c r="AH122" s="210">
        <v>13</v>
      </c>
      <c r="AI122" s="210">
        <v>10</v>
      </c>
      <c r="AJ122" s="106">
        <v>7</v>
      </c>
      <c r="AK122" s="210">
        <v>4</v>
      </c>
      <c r="AL122" s="210">
        <v>4</v>
      </c>
      <c r="AM122" s="210">
        <v>6</v>
      </c>
      <c r="AN122" s="210">
        <v>9</v>
      </c>
      <c r="AO122" s="210">
        <v>6</v>
      </c>
      <c r="AP122" s="210">
        <v>4</v>
      </c>
      <c r="AQ122" s="63">
        <v>8</v>
      </c>
      <c r="AR122" s="210">
        <v>6</v>
      </c>
      <c r="AS122" s="210">
        <v>7</v>
      </c>
      <c r="AT122" s="210">
        <v>6</v>
      </c>
      <c r="AU122" s="210">
        <v>2</v>
      </c>
      <c r="AV122" s="106">
        <v>2</v>
      </c>
      <c r="AW122" s="210">
        <v>3</v>
      </c>
      <c r="AX122" s="210">
        <v>3</v>
      </c>
      <c r="AY122" s="210"/>
      <c r="AZ122" s="210"/>
      <c r="BA122" s="210"/>
      <c r="BB122" s="210"/>
      <c r="BC122" s="63"/>
      <c r="BD122" s="210"/>
      <c r="BE122" s="210"/>
      <c r="BF122" s="210"/>
      <c r="BG122" s="210"/>
      <c r="BH122" s="106"/>
      <c r="BI122" s="63">
        <f t="shared" ref="BI122:BR126" si="454">O122-C122</f>
        <v>-6</v>
      </c>
      <c r="BJ122" s="107">
        <f t="shared" si="454"/>
        <v>-3</v>
      </c>
      <c r="BK122" s="107">
        <f t="shared" si="454"/>
        <v>-5</v>
      </c>
      <c r="BL122" s="107">
        <f t="shared" si="454"/>
        <v>-5</v>
      </c>
      <c r="BM122" s="107">
        <f t="shared" si="454"/>
        <v>-8</v>
      </c>
      <c r="BN122" s="107">
        <f t="shared" si="454"/>
        <v>-10</v>
      </c>
      <c r="BO122" s="107">
        <f t="shared" si="454"/>
        <v>-11</v>
      </c>
      <c r="BP122" s="107">
        <f t="shared" si="454"/>
        <v>-12</v>
      </c>
      <c r="BQ122" s="107">
        <f t="shared" si="454"/>
        <v>-11</v>
      </c>
      <c r="BR122" s="417">
        <f t="shared" si="454"/>
        <v>-9</v>
      </c>
      <c r="BS122" s="107">
        <f t="shared" ref="BS122:CB126" si="455">Y122-M122</f>
        <v>-7</v>
      </c>
      <c r="BT122" s="107">
        <f t="shared" si="455"/>
        <v>-3</v>
      </c>
      <c r="BU122" s="107">
        <f t="shared" si="455"/>
        <v>-2</v>
      </c>
      <c r="BV122" s="107">
        <f t="shared" si="455"/>
        <v>-5</v>
      </c>
      <c r="BW122" s="107">
        <f t="shared" si="455"/>
        <v>-5</v>
      </c>
      <c r="BX122" s="254">
        <f t="shared" si="455"/>
        <v>-3</v>
      </c>
      <c r="BY122" s="254">
        <f t="shared" si="455"/>
        <v>1</v>
      </c>
      <c r="BZ122" s="254">
        <f t="shared" si="455"/>
        <v>3</v>
      </c>
      <c r="CA122" s="254">
        <f t="shared" si="455"/>
        <v>6</v>
      </c>
      <c r="CB122" s="254">
        <f t="shared" si="455"/>
        <v>10</v>
      </c>
      <c r="CC122" s="254">
        <f t="shared" ref="CC122:CL126" si="456">AI122-W122</f>
        <v>8</v>
      </c>
      <c r="CD122" s="417">
        <f t="shared" si="456"/>
        <v>5</v>
      </c>
      <c r="CE122" s="254">
        <f t="shared" si="456"/>
        <v>0</v>
      </c>
      <c r="CF122" s="254">
        <f t="shared" si="456"/>
        <v>-2</v>
      </c>
      <c r="CG122" s="254">
        <f t="shared" si="456"/>
        <v>0</v>
      </c>
      <c r="CH122" s="254">
        <f t="shared" si="456"/>
        <v>4</v>
      </c>
      <c r="CI122" s="254">
        <f t="shared" si="456"/>
        <v>1</v>
      </c>
      <c r="CJ122" s="254">
        <f t="shared" si="456"/>
        <v>-3</v>
      </c>
      <c r="CK122" s="254">
        <f t="shared" si="456"/>
        <v>0</v>
      </c>
      <c r="CL122" s="254">
        <f t="shared" si="456"/>
        <v>-3</v>
      </c>
      <c r="CM122" s="254">
        <f t="shared" ref="CM122:CR126" si="457">AS122-AG122</f>
        <v>-4</v>
      </c>
      <c r="CN122" s="254">
        <f t="shared" si="457"/>
        <v>-7</v>
      </c>
      <c r="CO122" s="254">
        <f t="shared" si="457"/>
        <v>-8</v>
      </c>
      <c r="CP122" s="417">
        <f t="shared" si="457"/>
        <v>-5</v>
      </c>
      <c r="CQ122" s="417">
        <f t="shared" si="457"/>
        <v>-1</v>
      </c>
      <c r="CR122" s="417">
        <f t="shared" si="457"/>
        <v>-1</v>
      </c>
      <c r="CS122" s="348"/>
      <c r="CT122" s="63">
        <f>IF(ISERROR(GETPIVOTDATA("VALUE",'CRS WK pvt'!$I$2,"DT_FILE",CT$8,"CD_CO",CT$6,"TRIM_CAT",TRIM(B122),"TRIM_LINE",A121))=TRUE,0,GETPIVOTDATA("VALUE",'CRS WK pvt'!$I$2,"DT_FILE",CT$8,"CD_CO",CT$6,"TRIM_CAT",TRIM(B122),"TRIM_LINE",A121))</f>
        <v>3</v>
      </c>
    </row>
    <row r="123" spans="1:98" s="58" customFormat="1" x14ac:dyDescent="0.3">
      <c r="A123" s="146"/>
      <c r="B123" s="59" t="s">
        <v>38</v>
      </c>
      <c r="C123" s="60">
        <v>95</v>
      </c>
      <c r="D123" s="61">
        <v>91</v>
      </c>
      <c r="E123" s="61">
        <v>110</v>
      </c>
      <c r="F123" s="63">
        <v>126</v>
      </c>
      <c r="G123" s="61">
        <v>137</v>
      </c>
      <c r="H123" s="63">
        <v>139</v>
      </c>
      <c r="I123" s="61">
        <v>145</v>
      </c>
      <c r="J123" s="63">
        <v>139</v>
      </c>
      <c r="K123" s="61">
        <v>148</v>
      </c>
      <c r="L123" s="106">
        <v>141</v>
      </c>
      <c r="M123" s="63">
        <v>121</v>
      </c>
      <c r="N123" s="63">
        <v>117</v>
      </c>
      <c r="O123" s="61">
        <v>122</v>
      </c>
      <c r="P123" s="63">
        <v>121</v>
      </c>
      <c r="Q123" s="61">
        <v>129</v>
      </c>
      <c r="R123" s="63">
        <v>127</v>
      </c>
      <c r="S123" s="61">
        <v>128</v>
      </c>
      <c r="T123" s="63">
        <v>118</v>
      </c>
      <c r="U123" s="210">
        <v>104</v>
      </c>
      <c r="V123" s="210">
        <v>117</v>
      </c>
      <c r="W123" s="210">
        <v>126</v>
      </c>
      <c r="X123" s="106">
        <v>140</v>
      </c>
      <c r="Y123" s="210">
        <v>167</v>
      </c>
      <c r="Z123" s="210">
        <v>207</v>
      </c>
      <c r="AA123" s="210">
        <v>233</v>
      </c>
      <c r="AB123" s="210">
        <v>277</v>
      </c>
      <c r="AC123" s="210">
        <v>303</v>
      </c>
      <c r="AD123" s="210">
        <v>333</v>
      </c>
      <c r="AE123" s="210">
        <v>455</v>
      </c>
      <c r="AF123" s="210">
        <v>528</v>
      </c>
      <c r="AG123" s="210">
        <v>564</v>
      </c>
      <c r="AH123" s="210">
        <v>583</v>
      </c>
      <c r="AI123" s="210">
        <v>556</v>
      </c>
      <c r="AJ123" s="106">
        <v>546</v>
      </c>
      <c r="AK123" s="210">
        <v>513</v>
      </c>
      <c r="AL123" s="210">
        <v>468</v>
      </c>
      <c r="AM123" s="210">
        <v>418</v>
      </c>
      <c r="AN123" s="210">
        <v>387</v>
      </c>
      <c r="AO123" s="210">
        <v>347</v>
      </c>
      <c r="AP123" s="210">
        <v>336</v>
      </c>
      <c r="AQ123" s="63">
        <v>330</v>
      </c>
      <c r="AR123" s="210">
        <v>281</v>
      </c>
      <c r="AS123" s="210">
        <v>297</v>
      </c>
      <c r="AT123" s="210">
        <v>318</v>
      </c>
      <c r="AU123" s="210">
        <v>316</v>
      </c>
      <c r="AV123" s="106">
        <v>311</v>
      </c>
      <c r="AW123" s="210">
        <v>280</v>
      </c>
      <c r="AX123" s="210">
        <v>278</v>
      </c>
      <c r="AY123" s="210"/>
      <c r="AZ123" s="210"/>
      <c r="BA123" s="210"/>
      <c r="BB123" s="210"/>
      <c r="BC123" s="63"/>
      <c r="BD123" s="210"/>
      <c r="BE123" s="210"/>
      <c r="BF123" s="210"/>
      <c r="BG123" s="210"/>
      <c r="BH123" s="106"/>
      <c r="BI123" s="63">
        <f t="shared" si="454"/>
        <v>27</v>
      </c>
      <c r="BJ123" s="107">
        <f t="shared" si="454"/>
        <v>30</v>
      </c>
      <c r="BK123" s="107">
        <f t="shared" si="454"/>
        <v>19</v>
      </c>
      <c r="BL123" s="107">
        <f t="shared" si="454"/>
        <v>1</v>
      </c>
      <c r="BM123" s="107">
        <f t="shared" si="454"/>
        <v>-9</v>
      </c>
      <c r="BN123" s="107">
        <f t="shared" si="454"/>
        <v>-21</v>
      </c>
      <c r="BO123" s="107">
        <f t="shared" si="454"/>
        <v>-41</v>
      </c>
      <c r="BP123" s="107">
        <f t="shared" si="454"/>
        <v>-22</v>
      </c>
      <c r="BQ123" s="107">
        <f t="shared" si="454"/>
        <v>-22</v>
      </c>
      <c r="BR123" s="417">
        <f t="shared" si="454"/>
        <v>-1</v>
      </c>
      <c r="BS123" s="107">
        <f t="shared" si="455"/>
        <v>46</v>
      </c>
      <c r="BT123" s="107">
        <f t="shared" si="455"/>
        <v>90</v>
      </c>
      <c r="BU123" s="107">
        <f t="shared" si="455"/>
        <v>111</v>
      </c>
      <c r="BV123" s="107">
        <f t="shared" si="455"/>
        <v>156</v>
      </c>
      <c r="BW123" s="107">
        <f t="shared" si="455"/>
        <v>174</v>
      </c>
      <c r="BX123" s="254">
        <f t="shared" si="455"/>
        <v>206</v>
      </c>
      <c r="BY123" s="254">
        <f t="shared" si="455"/>
        <v>327</v>
      </c>
      <c r="BZ123" s="254">
        <f t="shared" si="455"/>
        <v>410</v>
      </c>
      <c r="CA123" s="254">
        <f t="shared" si="455"/>
        <v>460</v>
      </c>
      <c r="CB123" s="254">
        <f t="shared" si="455"/>
        <v>466</v>
      </c>
      <c r="CC123" s="254">
        <f t="shared" si="456"/>
        <v>430</v>
      </c>
      <c r="CD123" s="417">
        <f t="shared" si="456"/>
        <v>406</v>
      </c>
      <c r="CE123" s="254">
        <f t="shared" si="456"/>
        <v>346</v>
      </c>
      <c r="CF123" s="254">
        <f t="shared" si="456"/>
        <v>261</v>
      </c>
      <c r="CG123" s="254">
        <f t="shared" si="456"/>
        <v>185</v>
      </c>
      <c r="CH123" s="254">
        <f t="shared" si="456"/>
        <v>110</v>
      </c>
      <c r="CI123" s="254">
        <f t="shared" si="456"/>
        <v>44</v>
      </c>
      <c r="CJ123" s="254">
        <f t="shared" si="456"/>
        <v>3</v>
      </c>
      <c r="CK123" s="254">
        <f t="shared" si="456"/>
        <v>-125</v>
      </c>
      <c r="CL123" s="254">
        <f t="shared" si="456"/>
        <v>-247</v>
      </c>
      <c r="CM123" s="254">
        <f t="shared" si="457"/>
        <v>-267</v>
      </c>
      <c r="CN123" s="254">
        <f t="shared" si="457"/>
        <v>-265</v>
      </c>
      <c r="CO123" s="254">
        <f t="shared" si="457"/>
        <v>-240</v>
      </c>
      <c r="CP123" s="417">
        <f t="shared" si="457"/>
        <v>-235</v>
      </c>
      <c r="CQ123" s="417">
        <f t="shared" si="457"/>
        <v>-233</v>
      </c>
      <c r="CR123" s="417">
        <f t="shared" si="457"/>
        <v>-190</v>
      </c>
      <c r="CS123" s="348"/>
      <c r="CT123" s="63">
        <f>IF(ISERROR(GETPIVOTDATA("VALUE",'CRS WK pvt'!$I$2,"DT_FILE",CT$8,"CD_CO",CT$6,"TRIM_CAT",TRIM(B123),"TRIM_LINE",A121))=TRUE,0,GETPIVOTDATA("VALUE",'CRS WK pvt'!$I$2,"DT_FILE",CT$8,"CD_CO",CT$6,"TRIM_CAT",TRIM(B123),"TRIM_LINE",A121))</f>
        <v>278</v>
      </c>
    </row>
    <row r="124" spans="1:98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>
        <v>0</v>
      </c>
      <c r="Q124" s="61">
        <v>0</v>
      </c>
      <c r="R124" s="63">
        <v>0</v>
      </c>
      <c r="S124" s="61">
        <v>0</v>
      </c>
      <c r="T124" s="63">
        <v>0</v>
      </c>
      <c r="U124" s="210">
        <v>0</v>
      </c>
      <c r="V124" s="210">
        <v>0</v>
      </c>
      <c r="W124" s="210">
        <v>0</v>
      </c>
      <c r="X124" s="106">
        <v>0</v>
      </c>
      <c r="Y124" s="210">
        <v>0</v>
      </c>
      <c r="Z124" s="210">
        <v>0</v>
      </c>
      <c r="AA124" s="210">
        <v>0</v>
      </c>
      <c r="AB124" s="210">
        <v>0</v>
      </c>
      <c r="AC124" s="210">
        <v>0</v>
      </c>
      <c r="AD124" s="210">
        <v>0</v>
      </c>
      <c r="AE124" s="210">
        <v>0</v>
      </c>
      <c r="AF124" s="210">
        <v>0</v>
      </c>
      <c r="AG124" s="210">
        <v>0</v>
      </c>
      <c r="AH124" s="210">
        <v>0</v>
      </c>
      <c r="AI124" s="210">
        <v>0</v>
      </c>
      <c r="AJ124" s="106">
        <v>0</v>
      </c>
      <c r="AK124" s="210">
        <v>0</v>
      </c>
      <c r="AL124" s="210">
        <v>0</v>
      </c>
      <c r="AM124" s="210">
        <v>0</v>
      </c>
      <c r="AN124" s="210">
        <v>0</v>
      </c>
      <c r="AO124" s="210">
        <v>0</v>
      </c>
      <c r="AP124" s="210">
        <v>0</v>
      </c>
      <c r="AQ124" s="63">
        <v>0</v>
      </c>
      <c r="AR124" s="210">
        <v>0</v>
      </c>
      <c r="AS124" s="210">
        <v>0</v>
      </c>
      <c r="AT124" s="210">
        <v>0</v>
      </c>
      <c r="AU124" s="210">
        <v>0</v>
      </c>
      <c r="AV124" s="106">
        <v>0</v>
      </c>
      <c r="AW124" s="210">
        <v>0</v>
      </c>
      <c r="AX124" s="210">
        <v>0</v>
      </c>
      <c r="AY124" s="210"/>
      <c r="AZ124" s="210"/>
      <c r="BA124" s="210"/>
      <c r="BB124" s="210"/>
      <c r="BC124" s="63"/>
      <c r="BD124" s="210"/>
      <c r="BE124" s="210"/>
      <c r="BF124" s="210"/>
      <c r="BG124" s="210"/>
      <c r="BH124" s="106"/>
      <c r="BI124" s="63">
        <f t="shared" si="454"/>
        <v>0</v>
      </c>
      <c r="BJ124" s="107">
        <f t="shared" si="454"/>
        <v>0</v>
      </c>
      <c r="BK124" s="107">
        <f t="shared" si="454"/>
        <v>0</v>
      </c>
      <c r="BL124" s="107">
        <f t="shared" si="454"/>
        <v>0</v>
      </c>
      <c r="BM124" s="107">
        <f t="shared" si="454"/>
        <v>0</v>
      </c>
      <c r="BN124" s="107">
        <f t="shared" si="454"/>
        <v>0</v>
      </c>
      <c r="BO124" s="107">
        <f t="shared" si="454"/>
        <v>0</v>
      </c>
      <c r="BP124" s="107">
        <f t="shared" si="454"/>
        <v>0</v>
      </c>
      <c r="BQ124" s="107">
        <f t="shared" si="454"/>
        <v>0</v>
      </c>
      <c r="BR124" s="417">
        <f t="shared" si="454"/>
        <v>0</v>
      </c>
      <c r="BS124" s="107">
        <f t="shared" si="455"/>
        <v>0</v>
      </c>
      <c r="BT124" s="107">
        <f t="shared" si="455"/>
        <v>0</v>
      </c>
      <c r="BU124" s="107">
        <f t="shared" si="455"/>
        <v>0</v>
      </c>
      <c r="BV124" s="107">
        <f t="shared" si="455"/>
        <v>0</v>
      </c>
      <c r="BW124" s="107">
        <f t="shared" si="455"/>
        <v>0</v>
      </c>
      <c r="BX124" s="254">
        <f t="shared" si="455"/>
        <v>0</v>
      </c>
      <c r="BY124" s="254">
        <f t="shared" si="455"/>
        <v>0</v>
      </c>
      <c r="BZ124" s="254">
        <f t="shared" si="455"/>
        <v>0</v>
      </c>
      <c r="CA124" s="254">
        <f t="shared" si="455"/>
        <v>0</v>
      </c>
      <c r="CB124" s="254">
        <f t="shared" si="455"/>
        <v>0</v>
      </c>
      <c r="CC124" s="254">
        <f t="shared" si="456"/>
        <v>0</v>
      </c>
      <c r="CD124" s="417">
        <f t="shared" si="456"/>
        <v>0</v>
      </c>
      <c r="CE124" s="254">
        <f t="shared" si="456"/>
        <v>0</v>
      </c>
      <c r="CF124" s="254">
        <f t="shared" si="456"/>
        <v>0</v>
      </c>
      <c r="CG124" s="254">
        <f t="shared" si="456"/>
        <v>0</v>
      </c>
      <c r="CH124" s="254">
        <f t="shared" si="456"/>
        <v>0</v>
      </c>
      <c r="CI124" s="254">
        <f t="shared" si="456"/>
        <v>0</v>
      </c>
      <c r="CJ124" s="254">
        <f t="shared" si="456"/>
        <v>0</v>
      </c>
      <c r="CK124" s="254">
        <f t="shared" si="456"/>
        <v>0</v>
      </c>
      <c r="CL124" s="254">
        <f t="shared" si="456"/>
        <v>0</v>
      </c>
      <c r="CM124" s="254">
        <f t="shared" si="457"/>
        <v>0</v>
      </c>
      <c r="CN124" s="254">
        <f t="shared" si="457"/>
        <v>0</v>
      </c>
      <c r="CO124" s="254">
        <f t="shared" si="457"/>
        <v>0</v>
      </c>
      <c r="CP124" s="417">
        <f t="shared" si="457"/>
        <v>0</v>
      </c>
      <c r="CQ124" s="417">
        <f t="shared" si="457"/>
        <v>0</v>
      </c>
      <c r="CR124" s="417">
        <f t="shared" si="457"/>
        <v>0</v>
      </c>
      <c r="CS124" s="348"/>
      <c r="CT124" s="63">
        <f>IF(ISERROR(GETPIVOTDATA("VALUE",'CRS WK pvt'!$I$2,"DT_FILE",CT$8,"CD_CO",CT$6,"TRIM_CAT",TRIM(B124),"TRIM_LINE",A121))=TRUE,0,GETPIVOTDATA("VALUE",'CRS WK pvt'!$I$2,"DT_FILE",CT$8,"CD_CO",CT$6,"TRIM_CAT",TRIM(B124),"TRIM_LINE",A121))</f>
        <v>0</v>
      </c>
    </row>
    <row r="125" spans="1:98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>
        <v>0</v>
      </c>
      <c r="Q125" s="61">
        <v>0</v>
      </c>
      <c r="R125" s="63">
        <v>0</v>
      </c>
      <c r="S125" s="61">
        <v>0</v>
      </c>
      <c r="T125" s="63">
        <v>0</v>
      </c>
      <c r="U125" s="210">
        <v>0</v>
      </c>
      <c r="V125" s="210">
        <v>0</v>
      </c>
      <c r="W125" s="210">
        <v>0</v>
      </c>
      <c r="X125" s="106">
        <v>0</v>
      </c>
      <c r="Y125" s="210">
        <v>0</v>
      </c>
      <c r="Z125" s="210">
        <v>0</v>
      </c>
      <c r="AA125" s="210">
        <v>0</v>
      </c>
      <c r="AB125" s="210">
        <v>0</v>
      </c>
      <c r="AC125" s="210">
        <v>0</v>
      </c>
      <c r="AD125" s="210">
        <v>0</v>
      </c>
      <c r="AE125" s="210">
        <v>0</v>
      </c>
      <c r="AF125" s="210">
        <v>0</v>
      </c>
      <c r="AG125" s="210">
        <v>0</v>
      </c>
      <c r="AH125" s="210">
        <v>0</v>
      </c>
      <c r="AI125" s="210">
        <v>0</v>
      </c>
      <c r="AJ125" s="106">
        <v>0</v>
      </c>
      <c r="AK125" s="210">
        <v>0</v>
      </c>
      <c r="AL125" s="210">
        <v>0</v>
      </c>
      <c r="AM125" s="210">
        <v>0</v>
      </c>
      <c r="AN125" s="210">
        <v>0</v>
      </c>
      <c r="AO125" s="210">
        <v>0</v>
      </c>
      <c r="AP125" s="210">
        <v>0</v>
      </c>
      <c r="AQ125" s="63">
        <v>0</v>
      </c>
      <c r="AR125" s="210">
        <v>0</v>
      </c>
      <c r="AS125" s="210">
        <v>0</v>
      </c>
      <c r="AT125" s="210">
        <v>0</v>
      </c>
      <c r="AU125" s="210">
        <v>0</v>
      </c>
      <c r="AV125" s="106">
        <v>0</v>
      </c>
      <c r="AW125" s="210">
        <v>0</v>
      </c>
      <c r="AX125" s="210">
        <v>0</v>
      </c>
      <c r="AY125" s="210"/>
      <c r="AZ125" s="210"/>
      <c r="BA125" s="210"/>
      <c r="BB125" s="210"/>
      <c r="BC125" s="63"/>
      <c r="BD125" s="210"/>
      <c r="BE125" s="210"/>
      <c r="BF125" s="210"/>
      <c r="BG125" s="210"/>
      <c r="BH125" s="106"/>
      <c r="BI125" s="63">
        <f t="shared" si="454"/>
        <v>0</v>
      </c>
      <c r="BJ125" s="107">
        <f t="shared" si="454"/>
        <v>0</v>
      </c>
      <c r="BK125" s="107">
        <f t="shared" si="454"/>
        <v>0</v>
      </c>
      <c r="BL125" s="107">
        <f t="shared" si="454"/>
        <v>0</v>
      </c>
      <c r="BM125" s="107">
        <f t="shared" si="454"/>
        <v>0</v>
      </c>
      <c r="BN125" s="107">
        <f t="shared" si="454"/>
        <v>0</v>
      </c>
      <c r="BO125" s="107">
        <f t="shared" si="454"/>
        <v>0</v>
      </c>
      <c r="BP125" s="107">
        <f t="shared" si="454"/>
        <v>0</v>
      </c>
      <c r="BQ125" s="107">
        <f t="shared" si="454"/>
        <v>0</v>
      </c>
      <c r="BR125" s="417">
        <f t="shared" si="454"/>
        <v>0</v>
      </c>
      <c r="BS125" s="107">
        <f t="shared" si="455"/>
        <v>0</v>
      </c>
      <c r="BT125" s="107">
        <f t="shared" si="455"/>
        <v>0</v>
      </c>
      <c r="BU125" s="107">
        <f t="shared" si="455"/>
        <v>0</v>
      </c>
      <c r="BV125" s="107">
        <f t="shared" si="455"/>
        <v>0</v>
      </c>
      <c r="BW125" s="107">
        <f t="shared" si="455"/>
        <v>0</v>
      </c>
      <c r="BX125" s="254">
        <f t="shared" si="455"/>
        <v>0</v>
      </c>
      <c r="BY125" s="254">
        <f t="shared" si="455"/>
        <v>0</v>
      </c>
      <c r="BZ125" s="254">
        <f t="shared" si="455"/>
        <v>0</v>
      </c>
      <c r="CA125" s="254">
        <f t="shared" si="455"/>
        <v>0</v>
      </c>
      <c r="CB125" s="254">
        <f t="shared" si="455"/>
        <v>0</v>
      </c>
      <c r="CC125" s="254">
        <f t="shared" si="456"/>
        <v>0</v>
      </c>
      <c r="CD125" s="417">
        <f t="shared" si="456"/>
        <v>0</v>
      </c>
      <c r="CE125" s="254">
        <f t="shared" si="456"/>
        <v>0</v>
      </c>
      <c r="CF125" s="254">
        <f t="shared" si="456"/>
        <v>0</v>
      </c>
      <c r="CG125" s="254">
        <f t="shared" si="456"/>
        <v>0</v>
      </c>
      <c r="CH125" s="254">
        <f t="shared" si="456"/>
        <v>0</v>
      </c>
      <c r="CI125" s="254">
        <f t="shared" si="456"/>
        <v>0</v>
      </c>
      <c r="CJ125" s="254">
        <f t="shared" si="456"/>
        <v>0</v>
      </c>
      <c r="CK125" s="254">
        <f t="shared" si="456"/>
        <v>0</v>
      </c>
      <c r="CL125" s="254">
        <f t="shared" si="456"/>
        <v>0</v>
      </c>
      <c r="CM125" s="254">
        <f t="shared" si="457"/>
        <v>0</v>
      </c>
      <c r="CN125" s="254">
        <f t="shared" si="457"/>
        <v>0</v>
      </c>
      <c r="CO125" s="254">
        <f t="shared" si="457"/>
        <v>0</v>
      </c>
      <c r="CP125" s="417">
        <f t="shared" si="457"/>
        <v>0</v>
      </c>
      <c r="CQ125" s="417">
        <f t="shared" si="457"/>
        <v>0</v>
      </c>
      <c r="CR125" s="417">
        <f t="shared" si="457"/>
        <v>0</v>
      </c>
      <c r="CS125" s="348"/>
      <c r="CT125" s="63">
        <f>IF(ISERROR(GETPIVOTDATA("VALUE",'CRS WK pvt'!$I$2,"DT_FILE",CT$8,"CD_CO",CT$6,"TRIM_CAT",TRIM(B125),"TRIM_LINE",A121))=TRUE,0,GETPIVOTDATA("VALUE",'CRS WK pvt'!$I$2,"DT_FILE",CT$8,"CD_CO",CT$6,"TRIM_CAT",TRIM(B125),"TRIM_LINE",A121))</f>
        <v>0</v>
      </c>
    </row>
    <row r="126" spans="1:98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>
        <v>0</v>
      </c>
      <c r="Q126" s="61">
        <v>0</v>
      </c>
      <c r="R126" s="63">
        <v>0</v>
      </c>
      <c r="S126" s="61">
        <v>0</v>
      </c>
      <c r="T126" s="63">
        <v>0</v>
      </c>
      <c r="U126" s="210">
        <v>0</v>
      </c>
      <c r="V126" s="210">
        <v>0</v>
      </c>
      <c r="W126" s="210">
        <v>0</v>
      </c>
      <c r="X126" s="106">
        <v>0</v>
      </c>
      <c r="Y126" s="210">
        <v>0</v>
      </c>
      <c r="Z126" s="210">
        <v>0</v>
      </c>
      <c r="AA126" s="210">
        <v>0</v>
      </c>
      <c r="AB126" s="210">
        <v>0</v>
      </c>
      <c r="AC126" s="210">
        <v>0</v>
      </c>
      <c r="AD126" s="210">
        <v>0</v>
      </c>
      <c r="AE126" s="210">
        <v>0</v>
      </c>
      <c r="AF126" s="210">
        <v>0</v>
      </c>
      <c r="AG126" s="210">
        <v>0</v>
      </c>
      <c r="AH126" s="210">
        <v>0</v>
      </c>
      <c r="AI126" s="210">
        <v>0</v>
      </c>
      <c r="AJ126" s="106">
        <v>0</v>
      </c>
      <c r="AK126" s="210">
        <v>0</v>
      </c>
      <c r="AL126" s="210">
        <v>0</v>
      </c>
      <c r="AM126" s="210">
        <v>0</v>
      </c>
      <c r="AN126" s="210">
        <v>0</v>
      </c>
      <c r="AO126" s="210">
        <v>0</v>
      </c>
      <c r="AP126" s="210">
        <v>0</v>
      </c>
      <c r="AQ126" s="63">
        <v>0</v>
      </c>
      <c r="AR126" s="210">
        <v>0</v>
      </c>
      <c r="AS126" s="210">
        <v>0</v>
      </c>
      <c r="AT126" s="210">
        <v>0</v>
      </c>
      <c r="AU126" s="210">
        <v>0</v>
      </c>
      <c r="AV126" s="106">
        <v>0</v>
      </c>
      <c r="AW126" s="210">
        <v>0</v>
      </c>
      <c r="AX126" s="210">
        <v>0</v>
      </c>
      <c r="AY126" s="210"/>
      <c r="AZ126" s="210"/>
      <c r="BA126" s="210"/>
      <c r="BB126" s="210"/>
      <c r="BC126" s="63"/>
      <c r="BD126" s="210"/>
      <c r="BE126" s="210"/>
      <c r="BF126" s="210"/>
      <c r="BG126" s="210"/>
      <c r="BH126" s="106"/>
      <c r="BI126" s="63">
        <f t="shared" si="454"/>
        <v>0</v>
      </c>
      <c r="BJ126" s="107">
        <f t="shared" si="454"/>
        <v>0</v>
      </c>
      <c r="BK126" s="107">
        <f t="shared" si="454"/>
        <v>0</v>
      </c>
      <c r="BL126" s="107">
        <f t="shared" si="454"/>
        <v>0</v>
      </c>
      <c r="BM126" s="107">
        <f t="shared" si="454"/>
        <v>0</v>
      </c>
      <c r="BN126" s="107">
        <f t="shared" si="454"/>
        <v>0</v>
      </c>
      <c r="BO126" s="107">
        <f t="shared" si="454"/>
        <v>0</v>
      </c>
      <c r="BP126" s="107">
        <f t="shared" si="454"/>
        <v>0</v>
      </c>
      <c r="BQ126" s="107">
        <f t="shared" si="454"/>
        <v>0</v>
      </c>
      <c r="BR126" s="417">
        <f t="shared" si="454"/>
        <v>0</v>
      </c>
      <c r="BS126" s="107">
        <f t="shared" si="455"/>
        <v>0</v>
      </c>
      <c r="BT126" s="107">
        <f t="shared" si="455"/>
        <v>0</v>
      </c>
      <c r="BU126" s="107">
        <f t="shared" si="455"/>
        <v>0</v>
      </c>
      <c r="BV126" s="107">
        <f t="shared" si="455"/>
        <v>0</v>
      </c>
      <c r="BW126" s="107">
        <f t="shared" si="455"/>
        <v>0</v>
      </c>
      <c r="BX126" s="254">
        <f t="shared" si="455"/>
        <v>0</v>
      </c>
      <c r="BY126" s="254">
        <f t="shared" si="455"/>
        <v>0</v>
      </c>
      <c r="BZ126" s="254">
        <f t="shared" si="455"/>
        <v>0</v>
      </c>
      <c r="CA126" s="254">
        <f t="shared" si="455"/>
        <v>0</v>
      </c>
      <c r="CB126" s="254">
        <f t="shared" si="455"/>
        <v>0</v>
      </c>
      <c r="CC126" s="254">
        <f t="shared" si="456"/>
        <v>0</v>
      </c>
      <c r="CD126" s="417">
        <f t="shared" si="456"/>
        <v>0</v>
      </c>
      <c r="CE126" s="254">
        <f t="shared" si="456"/>
        <v>0</v>
      </c>
      <c r="CF126" s="254">
        <f t="shared" si="456"/>
        <v>0</v>
      </c>
      <c r="CG126" s="254">
        <f t="shared" si="456"/>
        <v>0</v>
      </c>
      <c r="CH126" s="254">
        <f t="shared" si="456"/>
        <v>0</v>
      </c>
      <c r="CI126" s="254">
        <f t="shared" si="456"/>
        <v>0</v>
      </c>
      <c r="CJ126" s="254">
        <f t="shared" si="456"/>
        <v>0</v>
      </c>
      <c r="CK126" s="254">
        <f t="shared" si="456"/>
        <v>0</v>
      </c>
      <c r="CL126" s="254">
        <f t="shared" si="456"/>
        <v>0</v>
      </c>
      <c r="CM126" s="254">
        <f t="shared" si="457"/>
        <v>0</v>
      </c>
      <c r="CN126" s="254">
        <f t="shared" si="457"/>
        <v>0</v>
      </c>
      <c r="CO126" s="254">
        <f t="shared" si="457"/>
        <v>0</v>
      </c>
      <c r="CP126" s="417">
        <f t="shared" si="457"/>
        <v>0</v>
      </c>
      <c r="CQ126" s="417">
        <f t="shared" si="457"/>
        <v>0</v>
      </c>
      <c r="CR126" s="417">
        <f t="shared" si="457"/>
        <v>0</v>
      </c>
      <c r="CS126" s="348"/>
      <c r="CT126" s="63">
        <f>IF(ISERROR(GETPIVOTDATA("VALUE",'CRS WK pvt'!$I$2,"DT_FILE",CT$8,"CD_CO",CT$6,"TRIM_CAT",TRIM(B126),"TRIM_LINE",A121))=TRUE,0,GETPIVOTDATA("VALUE",'CRS WK pvt'!$I$2,"DT_FILE",CT$8,"CD_CO",CT$6,"TRIM_CAT",TRIM(B126),"TRIM_LINE",A121))</f>
        <v>0</v>
      </c>
    </row>
    <row r="127" spans="1:98" s="72" customFormat="1" x14ac:dyDescent="0.3">
      <c r="A127" s="147"/>
      <c r="B127" s="59" t="s">
        <v>42</v>
      </c>
      <c r="C127" s="121">
        <f t="shared" ref="C127:V127" si="458">SUM(C122:C126)</f>
        <v>109</v>
      </c>
      <c r="D127" s="122">
        <f t="shared" si="458"/>
        <v>104</v>
      </c>
      <c r="E127" s="122">
        <f t="shared" si="458"/>
        <v>125</v>
      </c>
      <c r="F127" s="123">
        <f t="shared" si="458"/>
        <v>141</v>
      </c>
      <c r="G127" s="122">
        <f t="shared" si="458"/>
        <v>152</v>
      </c>
      <c r="H127" s="123">
        <f t="shared" si="458"/>
        <v>155</v>
      </c>
      <c r="I127" s="122">
        <f t="shared" si="458"/>
        <v>161</v>
      </c>
      <c r="J127" s="123">
        <f t="shared" si="458"/>
        <v>154</v>
      </c>
      <c r="K127" s="122">
        <f t="shared" si="458"/>
        <v>161</v>
      </c>
      <c r="L127" s="124">
        <f t="shared" si="458"/>
        <v>152</v>
      </c>
      <c r="M127" s="123">
        <f t="shared" si="458"/>
        <v>132</v>
      </c>
      <c r="N127" s="123">
        <f t="shared" si="458"/>
        <v>126</v>
      </c>
      <c r="O127" s="123">
        <f t="shared" si="458"/>
        <v>130</v>
      </c>
      <c r="P127" s="123">
        <f t="shared" si="458"/>
        <v>131</v>
      </c>
      <c r="Q127" s="123">
        <f t="shared" si="458"/>
        <v>139</v>
      </c>
      <c r="R127" s="123">
        <f t="shared" si="458"/>
        <v>137</v>
      </c>
      <c r="S127" s="123">
        <f t="shared" si="458"/>
        <v>135</v>
      </c>
      <c r="T127" s="123">
        <f t="shared" si="458"/>
        <v>124</v>
      </c>
      <c r="U127" s="123">
        <f t="shared" si="458"/>
        <v>109</v>
      </c>
      <c r="V127" s="123">
        <f t="shared" si="458"/>
        <v>120</v>
      </c>
      <c r="W127" s="211">
        <f>SUM(W122+W123+W124+W125+W126)</f>
        <v>128</v>
      </c>
      <c r="X127" s="124">
        <f>SUM(X122+X123+X124+X125+X126)</f>
        <v>142</v>
      </c>
      <c r="Y127" s="211">
        <v>171</v>
      </c>
      <c r="Z127" s="211">
        <v>213</v>
      </c>
      <c r="AA127" s="211">
        <v>239</v>
      </c>
      <c r="AB127" s="211">
        <v>282</v>
      </c>
      <c r="AC127" s="211">
        <v>308</v>
      </c>
      <c r="AD127" s="211">
        <v>340</v>
      </c>
      <c r="AE127" s="211">
        <v>463</v>
      </c>
      <c r="AF127" s="211">
        <v>537</v>
      </c>
      <c r="AG127" s="211">
        <v>575</v>
      </c>
      <c r="AH127" s="211">
        <v>596</v>
      </c>
      <c r="AI127" s="211">
        <v>566</v>
      </c>
      <c r="AJ127" s="124">
        <v>553</v>
      </c>
      <c r="AK127" s="211">
        <v>517</v>
      </c>
      <c r="AL127" s="211">
        <v>472</v>
      </c>
      <c r="AM127" s="211">
        <v>424</v>
      </c>
      <c r="AN127" s="211">
        <v>396</v>
      </c>
      <c r="AO127" s="211">
        <v>353</v>
      </c>
      <c r="AP127" s="211">
        <v>340</v>
      </c>
      <c r="AQ127" s="84">
        <v>338</v>
      </c>
      <c r="AR127" s="211">
        <v>287</v>
      </c>
      <c r="AS127" s="211">
        <v>304</v>
      </c>
      <c r="AT127" s="211">
        <v>324</v>
      </c>
      <c r="AU127" s="211">
        <v>318</v>
      </c>
      <c r="AV127" s="124">
        <v>313</v>
      </c>
      <c r="AW127" s="211">
        <v>283</v>
      </c>
      <c r="AX127" s="211">
        <v>281</v>
      </c>
      <c r="AY127" s="211"/>
      <c r="AZ127" s="211"/>
      <c r="BA127" s="211"/>
      <c r="BB127" s="211"/>
      <c r="BC127" s="84"/>
      <c r="BD127" s="211"/>
      <c r="BE127" s="211"/>
      <c r="BF127" s="211"/>
      <c r="BG127" s="211"/>
      <c r="BH127" s="124"/>
      <c r="BI127" s="123">
        <f t="shared" ref="BI127:BM127" si="459">SUM(BI122:BI126)</f>
        <v>21</v>
      </c>
      <c r="BJ127" s="125">
        <f t="shared" si="459"/>
        <v>27</v>
      </c>
      <c r="BK127" s="125">
        <f t="shared" si="459"/>
        <v>14</v>
      </c>
      <c r="BL127" s="125">
        <f t="shared" si="459"/>
        <v>-4</v>
      </c>
      <c r="BM127" s="125">
        <f t="shared" si="459"/>
        <v>-17</v>
      </c>
      <c r="BN127" s="125">
        <f t="shared" ref="BN127:BV127" si="460">SUM(BN122:BN126)</f>
        <v>-31</v>
      </c>
      <c r="BO127" s="125">
        <f t="shared" si="460"/>
        <v>-52</v>
      </c>
      <c r="BP127" s="125">
        <f t="shared" si="460"/>
        <v>-34</v>
      </c>
      <c r="BQ127" s="125">
        <f t="shared" si="460"/>
        <v>-33</v>
      </c>
      <c r="BR127" s="418">
        <f t="shared" si="460"/>
        <v>-10</v>
      </c>
      <c r="BS127" s="125">
        <f t="shared" si="460"/>
        <v>39</v>
      </c>
      <c r="BT127" s="125">
        <f t="shared" si="460"/>
        <v>87</v>
      </c>
      <c r="BU127" s="125">
        <f t="shared" si="460"/>
        <v>109</v>
      </c>
      <c r="BV127" s="125">
        <f t="shared" si="460"/>
        <v>151</v>
      </c>
      <c r="BW127" s="125">
        <f t="shared" ref="BW127:BX127" si="461">SUM(BW122:BW126)</f>
        <v>169</v>
      </c>
      <c r="BX127" s="255">
        <f t="shared" si="461"/>
        <v>203</v>
      </c>
      <c r="BY127" s="255">
        <f t="shared" ref="BY127:BZ127" si="462">SUM(BY122:BY126)</f>
        <v>328</v>
      </c>
      <c r="BZ127" s="255">
        <f t="shared" si="462"/>
        <v>413</v>
      </c>
      <c r="CA127" s="255">
        <f t="shared" ref="CA127" si="463">SUM(CA122:CA126)</f>
        <v>466</v>
      </c>
      <c r="CB127" s="255">
        <f t="shared" ref="CB127:CC127" si="464">SUM(CB122:CB126)</f>
        <v>476</v>
      </c>
      <c r="CC127" s="255">
        <f t="shared" si="464"/>
        <v>438</v>
      </c>
      <c r="CD127" s="418">
        <f t="shared" ref="CD127:CE127" si="465">SUM(CD122:CD126)</f>
        <v>411</v>
      </c>
      <c r="CE127" s="255">
        <f t="shared" si="465"/>
        <v>346</v>
      </c>
      <c r="CF127" s="255">
        <f t="shared" ref="CF127" si="466">SUM(CF122:CF126)</f>
        <v>259</v>
      </c>
      <c r="CG127" s="255">
        <f t="shared" ref="CG127" si="467">SUM(CG122:CG126)</f>
        <v>185</v>
      </c>
      <c r="CH127" s="255">
        <f t="shared" ref="CH127" si="468">SUM(CH122:CH126)</f>
        <v>114</v>
      </c>
      <c r="CI127" s="255">
        <f t="shared" ref="CI127" si="469">SUM(CI122:CI126)</f>
        <v>45</v>
      </c>
      <c r="CJ127" s="255">
        <f t="shared" ref="CJ127" si="470">SUM(CJ122:CJ126)</f>
        <v>0</v>
      </c>
      <c r="CK127" s="255">
        <f t="shared" ref="CK127" si="471">SUM(CK122:CK126)</f>
        <v>-125</v>
      </c>
      <c r="CL127" s="255">
        <f t="shared" ref="CL127" si="472">SUM(CL122:CL126)</f>
        <v>-250</v>
      </c>
      <c r="CM127" s="255">
        <f t="shared" ref="CM127" si="473">SUM(CM122:CM126)</f>
        <v>-271</v>
      </c>
      <c r="CN127" s="255">
        <f t="shared" ref="CN127" si="474">SUM(CN122:CN126)</f>
        <v>-272</v>
      </c>
      <c r="CO127" s="255">
        <f t="shared" ref="CO127" si="475">SUM(CO122:CO126)</f>
        <v>-248</v>
      </c>
      <c r="CP127" s="418">
        <f t="shared" ref="CP127" si="476">SUM(CP122:CP126)</f>
        <v>-240</v>
      </c>
      <c r="CQ127" s="418">
        <f t="shared" ref="CQ127:CR127" si="477">SUM(CQ122:CQ126)</f>
        <v>-234</v>
      </c>
      <c r="CR127" s="418">
        <f t="shared" si="477"/>
        <v>-191</v>
      </c>
      <c r="CS127" s="349"/>
      <c r="CT127" s="84">
        <f>SUM(CT122:CT126)</f>
        <v>281</v>
      </c>
    </row>
    <row r="128" spans="1:98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202"/>
      <c r="V128" s="202"/>
      <c r="W128" s="202"/>
      <c r="X128" s="88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88"/>
      <c r="AK128" s="295"/>
      <c r="AL128" s="295"/>
      <c r="AM128" s="295"/>
      <c r="AN128" s="295"/>
      <c r="AO128" s="295"/>
      <c r="AP128" s="295"/>
      <c r="AQ128" s="89"/>
      <c r="AR128" s="295"/>
      <c r="AS128" s="295"/>
      <c r="AT128" s="295"/>
      <c r="AU128" s="295"/>
      <c r="AV128" s="312"/>
      <c r="AW128" s="295"/>
      <c r="AX128" s="295"/>
      <c r="AY128" s="295"/>
      <c r="AZ128" s="295"/>
      <c r="BA128" s="295"/>
      <c r="BB128" s="295"/>
      <c r="BC128" s="89"/>
      <c r="BD128" s="295"/>
      <c r="BE128" s="295"/>
      <c r="BF128" s="295"/>
      <c r="BG128" s="295"/>
      <c r="BH128" s="312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8"/>
      <c r="BS128" s="431"/>
      <c r="BT128" s="90"/>
      <c r="BU128" s="90"/>
      <c r="BV128" s="90"/>
      <c r="BW128" s="90"/>
      <c r="BX128" s="245"/>
      <c r="BY128" s="245"/>
      <c r="BZ128" s="245"/>
      <c r="CA128" s="245"/>
      <c r="CB128" s="245"/>
      <c r="CC128" s="245"/>
      <c r="CD128" s="408"/>
      <c r="CE128" s="370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408"/>
      <c r="CQ128" s="408"/>
      <c r="CR128" s="408"/>
      <c r="CS128" s="348"/>
      <c r="CT128" s="89"/>
    </row>
    <row r="129" spans="1:98" s="58" customFormat="1" x14ac:dyDescent="0.3">
      <c r="A129" s="146"/>
      <c r="B129" s="59" t="s">
        <v>37</v>
      </c>
      <c r="C129" s="111">
        <v>8</v>
      </c>
      <c r="D129" s="65">
        <v>21</v>
      </c>
      <c r="E129" s="65">
        <v>128</v>
      </c>
      <c r="F129" s="65">
        <v>158</v>
      </c>
      <c r="G129" s="65">
        <v>176</v>
      </c>
      <c r="H129" s="108">
        <v>195</v>
      </c>
      <c r="I129" s="65">
        <v>308</v>
      </c>
      <c r="J129" s="108">
        <v>271</v>
      </c>
      <c r="K129" s="65">
        <v>62</v>
      </c>
      <c r="L129" s="109">
        <v>9</v>
      </c>
      <c r="M129" s="108">
        <v>22</v>
      </c>
      <c r="N129" s="108">
        <v>17</v>
      </c>
      <c r="O129" s="65">
        <v>2</v>
      </c>
      <c r="P129" s="108"/>
      <c r="Q129" s="65"/>
      <c r="R129" s="108"/>
      <c r="S129" s="65"/>
      <c r="T129" s="108"/>
      <c r="U129" s="212"/>
      <c r="V129" s="212"/>
      <c r="W129" s="212"/>
      <c r="X129" s="109"/>
      <c r="Y129" s="212"/>
      <c r="Z129" s="212"/>
      <c r="AA129" s="212"/>
      <c r="AB129" s="212"/>
      <c r="AC129" s="212"/>
      <c r="AD129" s="212"/>
      <c r="AE129" s="212">
        <v>181</v>
      </c>
      <c r="AF129" s="212">
        <v>268</v>
      </c>
      <c r="AG129" s="212">
        <v>186</v>
      </c>
      <c r="AH129" s="212">
        <v>178</v>
      </c>
      <c r="AI129" s="212">
        <v>56</v>
      </c>
      <c r="AJ129" s="109">
        <v>3</v>
      </c>
      <c r="AK129" s="212">
        <v>0</v>
      </c>
      <c r="AL129" s="212">
        <v>0</v>
      </c>
      <c r="AM129" s="212">
        <v>1</v>
      </c>
      <c r="AN129" s="212">
        <v>10</v>
      </c>
      <c r="AO129" s="212">
        <v>117</v>
      </c>
      <c r="AP129" s="212">
        <v>89</v>
      </c>
      <c r="AQ129" s="63">
        <v>74</v>
      </c>
      <c r="AR129" s="212">
        <v>87</v>
      </c>
      <c r="AS129" s="212">
        <v>43</v>
      </c>
      <c r="AT129" s="212">
        <v>75</v>
      </c>
      <c r="AU129" s="212">
        <v>0</v>
      </c>
      <c r="AV129" s="109">
        <v>0</v>
      </c>
      <c r="AW129" s="212">
        <v>0</v>
      </c>
      <c r="AX129" s="212">
        <v>11</v>
      </c>
      <c r="AY129" s="212"/>
      <c r="AZ129" s="212"/>
      <c r="BA129" s="212"/>
      <c r="BB129" s="212"/>
      <c r="BC129" s="63"/>
      <c r="BD129" s="212"/>
      <c r="BE129" s="212"/>
      <c r="BF129" s="212"/>
      <c r="BG129" s="212"/>
      <c r="BH129" s="109"/>
      <c r="BI129" s="108">
        <f t="shared" ref="BI129:BR133" si="478">O129-C129</f>
        <v>-6</v>
      </c>
      <c r="BJ129" s="108">
        <f t="shared" si="478"/>
        <v>-21</v>
      </c>
      <c r="BK129" s="108">
        <f t="shared" si="478"/>
        <v>-128</v>
      </c>
      <c r="BL129" s="108">
        <f t="shared" si="478"/>
        <v>-158</v>
      </c>
      <c r="BM129" s="108">
        <f t="shared" si="478"/>
        <v>-176</v>
      </c>
      <c r="BN129" s="108">
        <f t="shared" si="478"/>
        <v>-195</v>
      </c>
      <c r="BO129" s="108">
        <f t="shared" si="478"/>
        <v>-308</v>
      </c>
      <c r="BP129" s="108">
        <f t="shared" si="478"/>
        <v>-271</v>
      </c>
      <c r="BQ129" s="108">
        <f t="shared" si="478"/>
        <v>-62</v>
      </c>
      <c r="BR129" s="397">
        <f t="shared" si="478"/>
        <v>-9</v>
      </c>
      <c r="BS129" s="108">
        <f t="shared" ref="BS129:CB133" si="479">Y129-M129</f>
        <v>-22</v>
      </c>
      <c r="BT129" s="108">
        <f t="shared" si="479"/>
        <v>-17</v>
      </c>
      <c r="BU129" s="108">
        <f t="shared" si="479"/>
        <v>-2</v>
      </c>
      <c r="BV129" s="108">
        <f t="shared" si="479"/>
        <v>0</v>
      </c>
      <c r="BW129" s="108">
        <f t="shared" si="479"/>
        <v>0</v>
      </c>
      <c r="BX129" s="212">
        <f t="shared" si="479"/>
        <v>0</v>
      </c>
      <c r="BY129" s="212">
        <f t="shared" si="479"/>
        <v>181</v>
      </c>
      <c r="BZ129" s="212">
        <f t="shared" si="479"/>
        <v>268</v>
      </c>
      <c r="CA129" s="212">
        <f t="shared" si="479"/>
        <v>186</v>
      </c>
      <c r="CB129" s="212">
        <f t="shared" si="479"/>
        <v>178</v>
      </c>
      <c r="CC129" s="212">
        <f t="shared" ref="CC129:CL133" si="480">AI129-W129</f>
        <v>56</v>
      </c>
      <c r="CD129" s="397">
        <f t="shared" si="480"/>
        <v>3</v>
      </c>
      <c r="CE129" s="212">
        <f t="shared" si="480"/>
        <v>0</v>
      </c>
      <c r="CF129" s="212">
        <f t="shared" si="480"/>
        <v>0</v>
      </c>
      <c r="CG129" s="212">
        <f t="shared" si="480"/>
        <v>1</v>
      </c>
      <c r="CH129" s="212">
        <f t="shared" si="480"/>
        <v>10</v>
      </c>
      <c r="CI129" s="212">
        <f t="shared" si="480"/>
        <v>117</v>
      </c>
      <c r="CJ129" s="212">
        <f t="shared" si="480"/>
        <v>89</v>
      </c>
      <c r="CK129" s="212">
        <f t="shared" si="480"/>
        <v>-107</v>
      </c>
      <c r="CL129" s="212">
        <f t="shared" si="480"/>
        <v>-181</v>
      </c>
      <c r="CM129" s="212">
        <f t="shared" ref="CM129:CR133" si="481">AS129-AG129</f>
        <v>-143</v>
      </c>
      <c r="CN129" s="212">
        <f t="shared" si="481"/>
        <v>-103</v>
      </c>
      <c r="CO129" s="212">
        <f t="shared" si="481"/>
        <v>-56</v>
      </c>
      <c r="CP129" s="397">
        <f t="shared" si="481"/>
        <v>-3</v>
      </c>
      <c r="CQ129" s="397">
        <f t="shared" si="481"/>
        <v>0</v>
      </c>
      <c r="CR129" s="397">
        <f t="shared" si="481"/>
        <v>11</v>
      </c>
      <c r="CS129" s="348"/>
      <c r="CT129" s="63">
        <f>IF(ISERROR(GETPIVOTDATA("VALUE",'CRS WK pvt'!$I$2,"DT_FILE",CT$8,"CD_CO",CT$6,"TRIM_CAT",TRIM(B129),"TRIM_LINE",A128))=TRUE,0,GETPIVOTDATA("VALUE",'CRS WK pvt'!$I$2,"DT_FILE",CT$8,"CD_CO",CT$6,"TRIM_CAT",TRIM(B129),"TRIM_LINE",A128))</f>
        <v>11</v>
      </c>
    </row>
    <row r="130" spans="1:98" s="58" customFormat="1" x14ac:dyDescent="0.3">
      <c r="A130" s="146"/>
      <c r="B130" s="59" t="s">
        <v>38</v>
      </c>
      <c r="C130" s="111">
        <v>1</v>
      </c>
      <c r="D130" s="65"/>
      <c r="E130" s="65">
        <v>22</v>
      </c>
      <c r="F130" s="65">
        <v>33</v>
      </c>
      <c r="G130" s="65">
        <v>32</v>
      </c>
      <c r="H130" s="108">
        <v>43</v>
      </c>
      <c r="I130" s="65">
        <v>71</v>
      </c>
      <c r="J130" s="108">
        <v>70</v>
      </c>
      <c r="K130" s="65">
        <v>2</v>
      </c>
      <c r="L130" s="109"/>
      <c r="M130" s="108"/>
      <c r="N130" s="108"/>
      <c r="O130" s="65"/>
      <c r="P130" s="108"/>
      <c r="Q130" s="65"/>
      <c r="R130" s="108"/>
      <c r="S130" s="65"/>
      <c r="T130" s="108"/>
      <c r="U130" s="212"/>
      <c r="V130" s="212"/>
      <c r="W130" s="212"/>
      <c r="X130" s="109"/>
      <c r="Y130" s="212"/>
      <c r="Z130" s="212"/>
      <c r="AA130" s="212"/>
      <c r="AB130" s="212"/>
      <c r="AC130" s="212"/>
      <c r="AD130" s="212"/>
      <c r="AE130" s="212"/>
      <c r="AF130" s="212">
        <v>63</v>
      </c>
      <c r="AG130" s="212">
        <v>93</v>
      </c>
      <c r="AH130" s="212">
        <v>71</v>
      </c>
      <c r="AI130" s="212">
        <v>18</v>
      </c>
      <c r="AJ130" s="109">
        <v>0</v>
      </c>
      <c r="AK130" s="212">
        <v>0</v>
      </c>
      <c r="AL130" s="212">
        <v>0</v>
      </c>
      <c r="AM130" s="212">
        <v>0</v>
      </c>
      <c r="AN130" s="212">
        <v>1</v>
      </c>
      <c r="AO130" s="212">
        <v>33</v>
      </c>
      <c r="AP130" s="212">
        <v>30</v>
      </c>
      <c r="AQ130" s="63">
        <v>26</v>
      </c>
      <c r="AR130" s="212">
        <v>27</v>
      </c>
      <c r="AS130" s="212">
        <v>24</v>
      </c>
      <c r="AT130" s="212">
        <v>23</v>
      </c>
      <c r="AU130" s="212">
        <v>0</v>
      </c>
      <c r="AV130" s="109">
        <v>0</v>
      </c>
      <c r="AW130" s="212">
        <v>0</v>
      </c>
      <c r="AX130" s="212">
        <v>0</v>
      </c>
      <c r="AY130" s="212"/>
      <c r="AZ130" s="212"/>
      <c r="BA130" s="212"/>
      <c r="BB130" s="212"/>
      <c r="BC130" s="63"/>
      <c r="BD130" s="212"/>
      <c r="BE130" s="212"/>
      <c r="BF130" s="212"/>
      <c r="BG130" s="212"/>
      <c r="BH130" s="109"/>
      <c r="BI130" s="108">
        <f t="shared" si="478"/>
        <v>-1</v>
      </c>
      <c r="BJ130" s="108">
        <f t="shared" si="478"/>
        <v>0</v>
      </c>
      <c r="BK130" s="108">
        <f t="shared" si="478"/>
        <v>-22</v>
      </c>
      <c r="BL130" s="108">
        <f t="shared" si="478"/>
        <v>-33</v>
      </c>
      <c r="BM130" s="108">
        <f t="shared" si="478"/>
        <v>-32</v>
      </c>
      <c r="BN130" s="108">
        <f t="shared" si="478"/>
        <v>-43</v>
      </c>
      <c r="BO130" s="108">
        <f t="shared" si="478"/>
        <v>-71</v>
      </c>
      <c r="BP130" s="108">
        <f t="shared" si="478"/>
        <v>-70</v>
      </c>
      <c r="BQ130" s="108">
        <f t="shared" si="478"/>
        <v>-2</v>
      </c>
      <c r="BR130" s="397">
        <f t="shared" si="478"/>
        <v>0</v>
      </c>
      <c r="BS130" s="108">
        <f t="shared" si="479"/>
        <v>0</v>
      </c>
      <c r="BT130" s="108">
        <f t="shared" si="479"/>
        <v>0</v>
      </c>
      <c r="BU130" s="108">
        <f t="shared" si="479"/>
        <v>0</v>
      </c>
      <c r="BV130" s="108">
        <f t="shared" si="479"/>
        <v>0</v>
      </c>
      <c r="BW130" s="108">
        <f t="shared" si="479"/>
        <v>0</v>
      </c>
      <c r="BX130" s="212">
        <f t="shared" si="479"/>
        <v>0</v>
      </c>
      <c r="BY130" s="212">
        <f t="shared" si="479"/>
        <v>0</v>
      </c>
      <c r="BZ130" s="212">
        <f t="shared" si="479"/>
        <v>63</v>
      </c>
      <c r="CA130" s="212">
        <f t="shared" si="479"/>
        <v>93</v>
      </c>
      <c r="CB130" s="212">
        <f t="shared" si="479"/>
        <v>71</v>
      </c>
      <c r="CC130" s="212">
        <f t="shared" si="480"/>
        <v>18</v>
      </c>
      <c r="CD130" s="397">
        <f t="shared" si="480"/>
        <v>0</v>
      </c>
      <c r="CE130" s="212">
        <f t="shared" si="480"/>
        <v>0</v>
      </c>
      <c r="CF130" s="212">
        <f t="shared" si="480"/>
        <v>0</v>
      </c>
      <c r="CG130" s="212">
        <f t="shared" si="480"/>
        <v>0</v>
      </c>
      <c r="CH130" s="212">
        <f t="shared" si="480"/>
        <v>1</v>
      </c>
      <c r="CI130" s="212">
        <f t="shared" si="480"/>
        <v>33</v>
      </c>
      <c r="CJ130" s="212">
        <f t="shared" si="480"/>
        <v>30</v>
      </c>
      <c r="CK130" s="212">
        <f t="shared" si="480"/>
        <v>26</v>
      </c>
      <c r="CL130" s="212">
        <f t="shared" si="480"/>
        <v>-36</v>
      </c>
      <c r="CM130" s="212">
        <f t="shared" si="481"/>
        <v>-69</v>
      </c>
      <c r="CN130" s="212">
        <f t="shared" si="481"/>
        <v>-48</v>
      </c>
      <c r="CO130" s="212">
        <f t="shared" si="481"/>
        <v>-18</v>
      </c>
      <c r="CP130" s="397">
        <f t="shared" si="481"/>
        <v>0</v>
      </c>
      <c r="CQ130" s="397">
        <f t="shared" si="481"/>
        <v>0</v>
      </c>
      <c r="CR130" s="397">
        <f t="shared" si="481"/>
        <v>0</v>
      </c>
      <c r="CS130" s="348"/>
      <c r="CT130" s="63">
        <f>IF(ISERROR(GETPIVOTDATA("VALUE",'CRS WK pvt'!$I$2,"DT_FILE",CT$8,"CD_CO",CT$6,"TRIM_CAT",TRIM(B130),"TRIM_LINE",A128))=TRUE,0,GETPIVOTDATA("VALUE",'CRS WK pvt'!$I$2,"DT_FILE",CT$8,"CD_CO",CT$6,"TRIM_CAT",TRIM(B130),"TRIM_LINE",A128))</f>
        <v>0</v>
      </c>
    </row>
    <row r="131" spans="1:98" s="58" customFormat="1" x14ac:dyDescent="0.3">
      <c r="A131" s="146"/>
      <c r="B131" s="59" t="s">
        <v>39</v>
      </c>
      <c r="C131" s="111">
        <v>22</v>
      </c>
      <c r="D131" s="65">
        <v>32</v>
      </c>
      <c r="E131" s="65">
        <v>33</v>
      </c>
      <c r="F131" s="65">
        <v>29</v>
      </c>
      <c r="G131" s="65">
        <v>46</v>
      </c>
      <c r="H131" s="108">
        <v>39</v>
      </c>
      <c r="I131" s="65">
        <v>21</v>
      </c>
      <c r="J131" s="108">
        <v>7</v>
      </c>
      <c r="K131" s="65">
        <v>7</v>
      </c>
      <c r="L131" s="109">
        <v>8</v>
      </c>
      <c r="M131" s="108">
        <v>15</v>
      </c>
      <c r="N131" s="108">
        <v>14</v>
      </c>
      <c r="O131" s="65">
        <v>11</v>
      </c>
      <c r="P131" s="108"/>
      <c r="Q131" s="65"/>
      <c r="R131" s="108"/>
      <c r="S131" s="65"/>
      <c r="T131" s="108"/>
      <c r="U131" s="212"/>
      <c r="V131" s="212"/>
      <c r="W131" s="212">
        <v>2</v>
      </c>
      <c r="X131" s="109">
        <v>0</v>
      </c>
      <c r="Y131" s="212">
        <v>8</v>
      </c>
      <c r="Z131" s="212">
        <v>8</v>
      </c>
      <c r="AA131" s="212">
        <v>13</v>
      </c>
      <c r="AB131" s="212">
        <v>14</v>
      </c>
      <c r="AC131" s="212">
        <v>15</v>
      </c>
      <c r="AD131" s="212">
        <v>22</v>
      </c>
      <c r="AE131" s="212">
        <v>21</v>
      </c>
      <c r="AF131" s="212">
        <v>30</v>
      </c>
      <c r="AG131" s="212">
        <v>50</v>
      </c>
      <c r="AH131" s="212">
        <v>20</v>
      </c>
      <c r="AI131" s="212">
        <v>16</v>
      </c>
      <c r="AJ131" s="109">
        <v>16</v>
      </c>
      <c r="AK131" s="212">
        <v>0</v>
      </c>
      <c r="AL131" s="212">
        <v>1</v>
      </c>
      <c r="AM131" s="212">
        <v>27</v>
      </c>
      <c r="AN131" s="212">
        <v>19</v>
      </c>
      <c r="AO131" s="212">
        <v>14</v>
      </c>
      <c r="AP131" s="212">
        <v>29</v>
      </c>
      <c r="AQ131" s="63">
        <v>14</v>
      </c>
      <c r="AR131" s="212">
        <v>11</v>
      </c>
      <c r="AS131" s="212">
        <v>13</v>
      </c>
      <c r="AT131" s="212">
        <v>11</v>
      </c>
      <c r="AU131" s="212">
        <v>0</v>
      </c>
      <c r="AV131" s="109">
        <v>0</v>
      </c>
      <c r="AW131" s="212">
        <v>0</v>
      </c>
      <c r="AX131" s="212">
        <v>13</v>
      </c>
      <c r="AY131" s="212"/>
      <c r="AZ131" s="212"/>
      <c r="BA131" s="212"/>
      <c r="BB131" s="212"/>
      <c r="BC131" s="63"/>
      <c r="BD131" s="212"/>
      <c r="BE131" s="212"/>
      <c r="BF131" s="212"/>
      <c r="BG131" s="212"/>
      <c r="BH131" s="109"/>
      <c r="BI131" s="108">
        <f t="shared" si="478"/>
        <v>-11</v>
      </c>
      <c r="BJ131" s="108">
        <f t="shared" si="478"/>
        <v>-32</v>
      </c>
      <c r="BK131" s="108">
        <f t="shared" si="478"/>
        <v>-33</v>
      </c>
      <c r="BL131" s="108">
        <f t="shared" si="478"/>
        <v>-29</v>
      </c>
      <c r="BM131" s="108">
        <f t="shared" si="478"/>
        <v>-46</v>
      </c>
      <c r="BN131" s="108">
        <f t="shared" si="478"/>
        <v>-39</v>
      </c>
      <c r="BO131" s="108">
        <f t="shared" si="478"/>
        <v>-21</v>
      </c>
      <c r="BP131" s="108">
        <f t="shared" si="478"/>
        <v>-7</v>
      </c>
      <c r="BQ131" s="108">
        <f t="shared" si="478"/>
        <v>-5</v>
      </c>
      <c r="BR131" s="397">
        <f t="shared" si="478"/>
        <v>-8</v>
      </c>
      <c r="BS131" s="108">
        <f t="shared" si="479"/>
        <v>-7</v>
      </c>
      <c r="BT131" s="108">
        <f t="shared" si="479"/>
        <v>-6</v>
      </c>
      <c r="BU131" s="108">
        <f t="shared" si="479"/>
        <v>2</v>
      </c>
      <c r="BV131" s="108">
        <f t="shared" si="479"/>
        <v>14</v>
      </c>
      <c r="BW131" s="108">
        <f t="shared" si="479"/>
        <v>15</v>
      </c>
      <c r="BX131" s="212">
        <f t="shared" si="479"/>
        <v>22</v>
      </c>
      <c r="BY131" s="212">
        <f t="shared" si="479"/>
        <v>21</v>
      </c>
      <c r="BZ131" s="212">
        <f t="shared" si="479"/>
        <v>30</v>
      </c>
      <c r="CA131" s="212">
        <f t="shared" si="479"/>
        <v>50</v>
      </c>
      <c r="CB131" s="212">
        <f t="shared" si="479"/>
        <v>20</v>
      </c>
      <c r="CC131" s="212">
        <f t="shared" si="480"/>
        <v>14</v>
      </c>
      <c r="CD131" s="397">
        <f t="shared" si="480"/>
        <v>16</v>
      </c>
      <c r="CE131" s="212">
        <f t="shared" si="480"/>
        <v>-8</v>
      </c>
      <c r="CF131" s="212">
        <f t="shared" si="480"/>
        <v>-7</v>
      </c>
      <c r="CG131" s="212">
        <f t="shared" si="480"/>
        <v>14</v>
      </c>
      <c r="CH131" s="212">
        <f t="shared" si="480"/>
        <v>5</v>
      </c>
      <c r="CI131" s="212">
        <f t="shared" si="480"/>
        <v>-1</v>
      </c>
      <c r="CJ131" s="212">
        <f t="shared" si="480"/>
        <v>7</v>
      </c>
      <c r="CK131" s="212">
        <f t="shared" si="480"/>
        <v>-7</v>
      </c>
      <c r="CL131" s="212">
        <f t="shared" si="480"/>
        <v>-19</v>
      </c>
      <c r="CM131" s="212">
        <f t="shared" si="481"/>
        <v>-37</v>
      </c>
      <c r="CN131" s="212">
        <f t="shared" si="481"/>
        <v>-9</v>
      </c>
      <c r="CO131" s="212">
        <f t="shared" si="481"/>
        <v>-16</v>
      </c>
      <c r="CP131" s="397">
        <f t="shared" si="481"/>
        <v>-16</v>
      </c>
      <c r="CQ131" s="397">
        <f t="shared" si="481"/>
        <v>0</v>
      </c>
      <c r="CR131" s="397">
        <f t="shared" si="481"/>
        <v>12</v>
      </c>
      <c r="CS131" s="348"/>
      <c r="CT131" s="63">
        <f>IF(ISERROR(GETPIVOTDATA("VALUE",'CRS WK pvt'!$I$2,"DT_FILE",CT$8,"CD_CO",CT$6,"TRIM_CAT",TRIM(B131),"TRIM_LINE",A128))=TRUE,0,GETPIVOTDATA("VALUE",'CRS WK pvt'!$I$2,"DT_FILE",CT$8,"CD_CO",CT$6,"TRIM_CAT",TRIM(B131),"TRIM_LINE",A128))</f>
        <v>13</v>
      </c>
    </row>
    <row r="132" spans="1:98" s="58" customFormat="1" x14ac:dyDescent="0.3">
      <c r="A132" s="146"/>
      <c r="B132" s="59" t="s">
        <v>40</v>
      </c>
      <c r="C132" s="111"/>
      <c r="D132" s="65"/>
      <c r="E132" s="65"/>
      <c r="F132" s="65">
        <v>1</v>
      </c>
      <c r="G132" s="65">
        <v>1</v>
      </c>
      <c r="H132" s="108"/>
      <c r="I132" s="65"/>
      <c r="J132" s="108"/>
      <c r="K132" s="65"/>
      <c r="L132" s="109"/>
      <c r="M132" s="108"/>
      <c r="N132" s="108"/>
      <c r="O132" s="65">
        <v>1</v>
      </c>
      <c r="P132" s="108"/>
      <c r="Q132" s="65"/>
      <c r="R132" s="108"/>
      <c r="S132" s="65"/>
      <c r="T132" s="108"/>
      <c r="U132" s="212"/>
      <c r="V132" s="212"/>
      <c r="W132" s="212">
        <v>0</v>
      </c>
      <c r="X132" s="109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2</v>
      </c>
      <c r="AH132" s="212">
        <v>1</v>
      </c>
      <c r="AI132" s="212">
        <v>0</v>
      </c>
      <c r="AJ132" s="109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1</v>
      </c>
      <c r="AP132" s="212">
        <v>0</v>
      </c>
      <c r="AQ132" s="63">
        <v>0</v>
      </c>
      <c r="AR132" s="212">
        <v>0</v>
      </c>
      <c r="AS132" s="212">
        <v>0</v>
      </c>
      <c r="AT132" s="212">
        <v>1</v>
      </c>
      <c r="AU132" s="212">
        <v>0</v>
      </c>
      <c r="AV132" s="109">
        <v>0</v>
      </c>
      <c r="AW132" s="212">
        <v>0</v>
      </c>
      <c r="AX132" s="212">
        <v>0</v>
      </c>
      <c r="AY132" s="212"/>
      <c r="AZ132" s="212"/>
      <c r="BA132" s="212"/>
      <c r="BB132" s="212"/>
      <c r="BC132" s="63"/>
      <c r="BD132" s="212"/>
      <c r="BE132" s="212"/>
      <c r="BF132" s="212"/>
      <c r="BG132" s="212"/>
      <c r="BH132" s="109"/>
      <c r="BI132" s="108">
        <f t="shared" si="478"/>
        <v>1</v>
      </c>
      <c r="BJ132" s="108">
        <f t="shared" si="478"/>
        <v>0</v>
      </c>
      <c r="BK132" s="108">
        <f t="shared" si="478"/>
        <v>0</v>
      </c>
      <c r="BL132" s="108">
        <f t="shared" si="478"/>
        <v>-1</v>
      </c>
      <c r="BM132" s="108">
        <f t="shared" si="478"/>
        <v>-1</v>
      </c>
      <c r="BN132" s="108">
        <f t="shared" si="478"/>
        <v>0</v>
      </c>
      <c r="BO132" s="108">
        <f t="shared" si="478"/>
        <v>0</v>
      </c>
      <c r="BP132" s="108">
        <f t="shared" si="478"/>
        <v>0</v>
      </c>
      <c r="BQ132" s="108">
        <f t="shared" si="478"/>
        <v>0</v>
      </c>
      <c r="BR132" s="397">
        <f t="shared" si="478"/>
        <v>0</v>
      </c>
      <c r="BS132" s="108">
        <f t="shared" si="479"/>
        <v>0</v>
      </c>
      <c r="BT132" s="108">
        <f t="shared" si="479"/>
        <v>0</v>
      </c>
      <c r="BU132" s="108">
        <f t="shared" si="479"/>
        <v>-1</v>
      </c>
      <c r="BV132" s="108">
        <f t="shared" si="479"/>
        <v>0</v>
      </c>
      <c r="BW132" s="108">
        <f t="shared" si="479"/>
        <v>0</v>
      </c>
      <c r="BX132" s="212">
        <f t="shared" si="479"/>
        <v>0</v>
      </c>
      <c r="BY132" s="212">
        <f t="shared" si="479"/>
        <v>0</v>
      </c>
      <c r="BZ132" s="212">
        <f t="shared" si="479"/>
        <v>0</v>
      </c>
      <c r="CA132" s="212">
        <f t="shared" si="479"/>
        <v>2</v>
      </c>
      <c r="CB132" s="212">
        <f t="shared" si="479"/>
        <v>1</v>
      </c>
      <c r="CC132" s="212">
        <f t="shared" si="480"/>
        <v>0</v>
      </c>
      <c r="CD132" s="397">
        <f t="shared" si="480"/>
        <v>0</v>
      </c>
      <c r="CE132" s="212">
        <f t="shared" si="480"/>
        <v>0</v>
      </c>
      <c r="CF132" s="212">
        <f t="shared" si="480"/>
        <v>0</v>
      </c>
      <c r="CG132" s="212">
        <f t="shared" si="480"/>
        <v>0</v>
      </c>
      <c r="CH132" s="212">
        <f t="shared" si="480"/>
        <v>0</v>
      </c>
      <c r="CI132" s="212">
        <f t="shared" si="480"/>
        <v>1</v>
      </c>
      <c r="CJ132" s="212">
        <f t="shared" si="480"/>
        <v>0</v>
      </c>
      <c r="CK132" s="212">
        <f t="shared" si="480"/>
        <v>0</v>
      </c>
      <c r="CL132" s="212">
        <f t="shared" si="480"/>
        <v>0</v>
      </c>
      <c r="CM132" s="212">
        <f t="shared" si="481"/>
        <v>-2</v>
      </c>
      <c r="CN132" s="212">
        <f t="shared" si="481"/>
        <v>0</v>
      </c>
      <c r="CO132" s="212">
        <f t="shared" si="481"/>
        <v>0</v>
      </c>
      <c r="CP132" s="397">
        <f t="shared" si="481"/>
        <v>0</v>
      </c>
      <c r="CQ132" s="397">
        <f t="shared" si="481"/>
        <v>0</v>
      </c>
      <c r="CR132" s="397">
        <f t="shared" si="481"/>
        <v>0</v>
      </c>
      <c r="CS132" s="348"/>
      <c r="CT132" s="63">
        <f>IF(ISERROR(GETPIVOTDATA("VALUE",'CRS WK pvt'!$I$2,"DT_FILE",CT$8,"CD_CO",CT$6,"TRIM_CAT",TRIM(B132),"TRIM_LINE",A128))=TRUE,0,GETPIVOTDATA("VALUE",'CRS WK pvt'!$I$2,"DT_FILE",CT$8,"CD_CO",CT$6,"TRIM_CAT",TRIM(B132),"TRIM_LINE",A128))</f>
        <v>0</v>
      </c>
    </row>
    <row r="133" spans="1:98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65"/>
      <c r="P133" s="108"/>
      <c r="Q133" s="65"/>
      <c r="R133" s="108"/>
      <c r="S133" s="65"/>
      <c r="T133" s="108"/>
      <c r="U133" s="212"/>
      <c r="V133" s="212"/>
      <c r="W133" s="212">
        <v>0</v>
      </c>
      <c r="X133" s="109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109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63">
        <v>0</v>
      </c>
      <c r="AR133" s="212">
        <v>0</v>
      </c>
      <c r="AS133" s="212">
        <v>0</v>
      </c>
      <c r="AT133" s="212">
        <v>0</v>
      </c>
      <c r="AU133" s="212">
        <v>0</v>
      </c>
      <c r="AV133" s="109">
        <v>0</v>
      </c>
      <c r="AW133" s="212">
        <v>0</v>
      </c>
      <c r="AX133" s="212">
        <v>0</v>
      </c>
      <c r="AY133" s="212"/>
      <c r="AZ133" s="212"/>
      <c r="BA133" s="212"/>
      <c r="BB133" s="212"/>
      <c r="BC133" s="63"/>
      <c r="BD133" s="212"/>
      <c r="BE133" s="212"/>
      <c r="BF133" s="212"/>
      <c r="BG133" s="212"/>
      <c r="BH133" s="109"/>
      <c r="BI133" s="108">
        <f t="shared" si="478"/>
        <v>0</v>
      </c>
      <c r="BJ133" s="108">
        <f t="shared" si="478"/>
        <v>0</v>
      </c>
      <c r="BK133" s="108">
        <f t="shared" si="478"/>
        <v>0</v>
      </c>
      <c r="BL133" s="108">
        <f t="shared" si="478"/>
        <v>0</v>
      </c>
      <c r="BM133" s="108">
        <f t="shared" si="478"/>
        <v>0</v>
      </c>
      <c r="BN133" s="108">
        <f t="shared" si="478"/>
        <v>0</v>
      </c>
      <c r="BO133" s="108">
        <f t="shared" si="478"/>
        <v>0</v>
      </c>
      <c r="BP133" s="108">
        <f t="shared" si="478"/>
        <v>0</v>
      </c>
      <c r="BQ133" s="108">
        <f t="shared" si="478"/>
        <v>0</v>
      </c>
      <c r="BR133" s="397">
        <f t="shared" si="478"/>
        <v>0</v>
      </c>
      <c r="BS133" s="108">
        <f t="shared" si="479"/>
        <v>0</v>
      </c>
      <c r="BT133" s="108">
        <f t="shared" si="479"/>
        <v>0</v>
      </c>
      <c r="BU133" s="108">
        <f t="shared" si="479"/>
        <v>0</v>
      </c>
      <c r="BV133" s="108">
        <f t="shared" si="479"/>
        <v>0</v>
      </c>
      <c r="BW133" s="108">
        <f t="shared" si="479"/>
        <v>0</v>
      </c>
      <c r="BX133" s="212">
        <f t="shared" si="479"/>
        <v>0</v>
      </c>
      <c r="BY133" s="212">
        <f t="shared" si="479"/>
        <v>0</v>
      </c>
      <c r="BZ133" s="212">
        <f t="shared" si="479"/>
        <v>0</v>
      </c>
      <c r="CA133" s="212">
        <f t="shared" si="479"/>
        <v>0</v>
      </c>
      <c r="CB133" s="212">
        <f t="shared" si="479"/>
        <v>0</v>
      </c>
      <c r="CC133" s="212">
        <f t="shared" si="480"/>
        <v>0</v>
      </c>
      <c r="CD133" s="397">
        <f t="shared" si="480"/>
        <v>0</v>
      </c>
      <c r="CE133" s="212">
        <f t="shared" si="480"/>
        <v>0</v>
      </c>
      <c r="CF133" s="212">
        <f t="shared" si="480"/>
        <v>0</v>
      </c>
      <c r="CG133" s="212">
        <f t="shared" si="480"/>
        <v>0</v>
      </c>
      <c r="CH133" s="212">
        <f t="shared" si="480"/>
        <v>0</v>
      </c>
      <c r="CI133" s="212">
        <f t="shared" si="480"/>
        <v>0</v>
      </c>
      <c r="CJ133" s="212">
        <f t="shared" si="480"/>
        <v>0</v>
      </c>
      <c r="CK133" s="212">
        <f t="shared" si="480"/>
        <v>0</v>
      </c>
      <c r="CL133" s="212">
        <f t="shared" si="480"/>
        <v>0</v>
      </c>
      <c r="CM133" s="212">
        <f t="shared" si="481"/>
        <v>0</v>
      </c>
      <c r="CN133" s="212">
        <f t="shared" si="481"/>
        <v>0</v>
      </c>
      <c r="CO133" s="212">
        <f t="shared" si="481"/>
        <v>0</v>
      </c>
      <c r="CP133" s="397">
        <f t="shared" si="481"/>
        <v>0</v>
      </c>
      <c r="CQ133" s="397">
        <f t="shared" si="481"/>
        <v>0</v>
      </c>
      <c r="CR133" s="397">
        <f t="shared" si="481"/>
        <v>0</v>
      </c>
      <c r="CS133" s="348"/>
      <c r="CT133" s="63">
        <f>IF(ISERROR(GETPIVOTDATA("VALUE",'CRS WK pvt'!$I$2,"DT_FILE",CT$8,"CD_CO",CT$6,"TRIM_CAT",TRIM(B133),"TRIM_LINE",A128))=TRUE,0,GETPIVOTDATA("VALUE",'CRS WK pvt'!$I$2,"DT_FILE",CT$8,"CD_CO",CT$6,"TRIM_CAT",TRIM(B133),"TRIM_LINE",A128))</f>
        <v>0</v>
      </c>
    </row>
    <row r="134" spans="1:98" s="72" customFormat="1" x14ac:dyDescent="0.3">
      <c r="A134" s="147"/>
      <c r="B134" s="59" t="s">
        <v>42</v>
      </c>
      <c r="C134" s="117">
        <f t="shared" ref="C134:AF134" si="482">SUM(C129:C133)</f>
        <v>31</v>
      </c>
      <c r="D134" s="118">
        <f t="shared" si="482"/>
        <v>53</v>
      </c>
      <c r="E134" s="118">
        <f t="shared" si="482"/>
        <v>183</v>
      </c>
      <c r="F134" s="118">
        <f t="shared" si="482"/>
        <v>221</v>
      </c>
      <c r="G134" s="118">
        <f t="shared" si="482"/>
        <v>255</v>
      </c>
      <c r="H134" s="119">
        <f t="shared" si="482"/>
        <v>277</v>
      </c>
      <c r="I134" s="118">
        <f t="shared" si="482"/>
        <v>400</v>
      </c>
      <c r="J134" s="119">
        <f t="shared" si="482"/>
        <v>348</v>
      </c>
      <c r="K134" s="118">
        <f t="shared" si="482"/>
        <v>71</v>
      </c>
      <c r="L134" s="120">
        <f t="shared" si="482"/>
        <v>17</v>
      </c>
      <c r="M134" s="119">
        <f t="shared" si="482"/>
        <v>37</v>
      </c>
      <c r="N134" s="123">
        <f t="shared" si="482"/>
        <v>31</v>
      </c>
      <c r="O134" s="123">
        <f t="shared" si="482"/>
        <v>14</v>
      </c>
      <c r="P134" s="123">
        <f t="shared" si="482"/>
        <v>0</v>
      </c>
      <c r="Q134" s="123">
        <f t="shared" si="482"/>
        <v>0</v>
      </c>
      <c r="R134" s="123">
        <f t="shared" si="482"/>
        <v>0</v>
      </c>
      <c r="S134" s="123">
        <f t="shared" si="482"/>
        <v>0</v>
      </c>
      <c r="T134" s="123">
        <f t="shared" si="482"/>
        <v>0</v>
      </c>
      <c r="U134" s="123">
        <f t="shared" si="482"/>
        <v>0</v>
      </c>
      <c r="V134" s="123">
        <f t="shared" si="482"/>
        <v>0</v>
      </c>
      <c r="W134" s="123">
        <f t="shared" si="482"/>
        <v>2</v>
      </c>
      <c r="X134" s="120">
        <f t="shared" si="482"/>
        <v>0</v>
      </c>
      <c r="Y134" s="123">
        <f t="shared" si="482"/>
        <v>8</v>
      </c>
      <c r="Z134" s="123">
        <f t="shared" si="482"/>
        <v>8</v>
      </c>
      <c r="AA134" s="123">
        <f t="shared" si="482"/>
        <v>13</v>
      </c>
      <c r="AB134" s="123">
        <f t="shared" si="482"/>
        <v>14</v>
      </c>
      <c r="AC134" s="123">
        <f t="shared" si="482"/>
        <v>15</v>
      </c>
      <c r="AD134" s="123">
        <f t="shared" si="482"/>
        <v>22</v>
      </c>
      <c r="AE134" s="123">
        <f t="shared" si="482"/>
        <v>202</v>
      </c>
      <c r="AF134" s="123">
        <f t="shared" si="482"/>
        <v>361</v>
      </c>
      <c r="AG134" s="211">
        <v>331</v>
      </c>
      <c r="AH134" s="211">
        <v>270</v>
      </c>
      <c r="AI134" s="211">
        <v>90</v>
      </c>
      <c r="AJ134" s="120">
        <v>19</v>
      </c>
      <c r="AK134" s="213">
        <v>0</v>
      </c>
      <c r="AL134" s="213">
        <v>1</v>
      </c>
      <c r="AM134" s="213">
        <v>28</v>
      </c>
      <c r="AN134" s="213">
        <v>30</v>
      </c>
      <c r="AO134" s="213">
        <v>165</v>
      </c>
      <c r="AP134" s="213">
        <v>148</v>
      </c>
      <c r="AQ134" s="84">
        <v>114</v>
      </c>
      <c r="AR134" s="213">
        <v>125</v>
      </c>
      <c r="AS134" s="213">
        <v>80</v>
      </c>
      <c r="AT134" s="213">
        <v>110</v>
      </c>
      <c r="AU134" s="213">
        <v>0</v>
      </c>
      <c r="AV134" s="120">
        <v>0</v>
      </c>
      <c r="AW134" s="213">
        <v>0</v>
      </c>
      <c r="AX134" s="213">
        <v>24</v>
      </c>
      <c r="AY134" s="213"/>
      <c r="AZ134" s="213"/>
      <c r="BA134" s="213"/>
      <c r="BB134" s="213"/>
      <c r="BC134" s="84"/>
      <c r="BD134" s="213"/>
      <c r="BE134" s="213"/>
      <c r="BF134" s="213"/>
      <c r="BG134" s="213"/>
      <c r="BH134" s="120"/>
      <c r="BI134" s="119">
        <f t="shared" ref="BI134:BM134" si="483">SUM(BI129:BI133)</f>
        <v>-17</v>
      </c>
      <c r="BJ134" s="119">
        <f t="shared" si="483"/>
        <v>-53</v>
      </c>
      <c r="BK134" s="119">
        <f t="shared" si="483"/>
        <v>-183</v>
      </c>
      <c r="BL134" s="119">
        <f t="shared" si="483"/>
        <v>-221</v>
      </c>
      <c r="BM134" s="119">
        <f t="shared" si="483"/>
        <v>-255</v>
      </c>
      <c r="BN134" s="119">
        <f t="shared" ref="BN134:BV134" si="484">SUM(BN129:BN133)</f>
        <v>-277</v>
      </c>
      <c r="BO134" s="119">
        <f t="shared" si="484"/>
        <v>-400</v>
      </c>
      <c r="BP134" s="119">
        <f t="shared" si="484"/>
        <v>-348</v>
      </c>
      <c r="BQ134" s="119">
        <f t="shared" si="484"/>
        <v>-69</v>
      </c>
      <c r="BR134" s="398">
        <f t="shared" si="484"/>
        <v>-17</v>
      </c>
      <c r="BS134" s="119">
        <f t="shared" si="484"/>
        <v>-29</v>
      </c>
      <c r="BT134" s="119">
        <f t="shared" si="484"/>
        <v>-23</v>
      </c>
      <c r="BU134" s="119">
        <f t="shared" si="484"/>
        <v>-1</v>
      </c>
      <c r="BV134" s="119">
        <f t="shared" si="484"/>
        <v>14</v>
      </c>
      <c r="BW134" s="119">
        <f t="shared" ref="BW134:BX134" si="485">SUM(BW129:BW133)</f>
        <v>15</v>
      </c>
      <c r="BX134" s="213">
        <f t="shared" si="485"/>
        <v>22</v>
      </c>
      <c r="BY134" s="213">
        <f t="shared" ref="BY134:BZ134" si="486">SUM(BY129:BY133)</f>
        <v>202</v>
      </c>
      <c r="BZ134" s="213">
        <f t="shared" si="486"/>
        <v>361</v>
      </c>
      <c r="CA134" s="213">
        <f t="shared" ref="CA134" si="487">SUM(CA129:CA133)</f>
        <v>331</v>
      </c>
      <c r="CB134" s="213">
        <f t="shared" ref="CB134:CC134" si="488">SUM(CB129:CB133)</f>
        <v>270</v>
      </c>
      <c r="CC134" s="213">
        <f t="shared" si="488"/>
        <v>88</v>
      </c>
      <c r="CD134" s="398">
        <f t="shared" ref="CD134:CE134" si="489">SUM(CD129:CD133)</f>
        <v>19</v>
      </c>
      <c r="CE134" s="213">
        <f t="shared" si="489"/>
        <v>-8</v>
      </c>
      <c r="CF134" s="213">
        <f t="shared" ref="CF134" si="490">SUM(CF129:CF133)</f>
        <v>-7</v>
      </c>
      <c r="CG134" s="213">
        <f t="shared" ref="CG134" si="491">SUM(CG129:CG133)</f>
        <v>15</v>
      </c>
      <c r="CH134" s="213">
        <f t="shared" ref="CH134" si="492">SUM(CH129:CH133)</f>
        <v>16</v>
      </c>
      <c r="CI134" s="213">
        <f t="shared" ref="CI134" si="493">SUM(CI129:CI133)</f>
        <v>150</v>
      </c>
      <c r="CJ134" s="213">
        <f t="shared" ref="CJ134" si="494">SUM(CJ129:CJ133)</f>
        <v>126</v>
      </c>
      <c r="CK134" s="213">
        <f t="shared" ref="CK134" si="495">SUM(CK129:CK133)</f>
        <v>-88</v>
      </c>
      <c r="CL134" s="213">
        <f t="shared" ref="CL134" si="496">SUM(CL129:CL133)</f>
        <v>-236</v>
      </c>
      <c r="CM134" s="213">
        <f t="shared" ref="CM134" si="497">SUM(CM129:CM133)</f>
        <v>-251</v>
      </c>
      <c r="CN134" s="213">
        <f t="shared" ref="CN134" si="498">SUM(CN129:CN133)</f>
        <v>-160</v>
      </c>
      <c r="CO134" s="213">
        <f t="shared" ref="CO134" si="499">SUM(CO129:CO133)</f>
        <v>-90</v>
      </c>
      <c r="CP134" s="398">
        <f t="shared" ref="CP134" si="500">SUM(CP129:CP133)</f>
        <v>-19</v>
      </c>
      <c r="CQ134" s="398">
        <f t="shared" ref="CQ134:CR134" si="501">SUM(CQ129:CQ133)</f>
        <v>0</v>
      </c>
      <c r="CR134" s="398">
        <f t="shared" si="501"/>
        <v>23</v>
      </c>
      <c r="CS134" s="349"/>
      <c r="CT134" s="84">
        <f>SUM(CT129:CT133)</f>
        <v>24</v>
      </c>
    </row>
    <row r="135" spans="1:98" s="58" customFormat="1" x14ac:dyDescent="0.3">
      <c r="A135" s="146" t="s">
        <v>654</v>
      </c>
      <c r="B135" s="110" t="s">
        <v>655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202"/>
      <c r="V135" s="202"/>
      <c r="W135" s="202"/>
      <c r="X135" s="88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88"/>
      <c r="AK135" s="295"/>
      <c r="AL135" s="295"/>
      <c r="AM135" s="295"/>
      <c r="AN135" s="295"/>
      <c r="AO135" s="295"/>
      <c r="AP135" s="295"/>
      <c r="AQ135" s="89"/>
      <c r="AR135" s="295"/>
      <c r="AS135" s="295"/>
      <c r="AT135" s="295"/>
      <c r="AU135" s="295"/>
      <c r="AV135" s="312"/>
      <c r="AW135" s="295"/>
      <c r="AX135" s="295"/>
      <c r="AY135" s="295"/>
      <c r="AZ135" s="295"/>
      <c r="BA135" s="295"/>
      <c r="BB135" s="295"/>
      <c r="BC135" s="89"/>
      <c r="BD135" s="295"/>
      <c r="BE135" s="295"/>
      <c r="BF135" s="295"/>
      <c r="BG135" s="295"/>
      <c r="BH135" s="312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8"/>
      <c r="BS135" s="431"/>
      <c r="BT135" s="90"/>
      <c r="BU135" s="90"/>
      <c r="BV135" s="90"/>
      <c r="BW135" s="90"/>
      <c r="BX135" s="245"/>
      <c r="BY135" s="245"/>
      <c r="BZ135" s="245"/>
      <c r="CA135" s="245"/>
      <c r="CB135" s="245"/>
      <c r="CC135" s="245"/>
      <c r="CD135" s="408"/>
      <c r="CE135" s="370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408"/>
      <c r="CQ135" s="408"/>
      <c r="CR135" s="408"/>
      <c r="CS135" s="348"/>
      <c r="CT135" s="89"/>
    </row>
    <row r="136" spans="1:98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23"/>
      <c r="O136" s="123"/>
      <c r="P136" s="123"/>
      <c r="Q136" s="123"/>
      <c r="R136" s="123"/>
      <c r="S136" s="123"/>
      <c r="T136" s="123"/>
      <c r="U136" s="211"/>
      <c r="V136" s="211"/>
      <c r="W136" s="211"/>
      <c r="X136" s="120"/>
      <c r="Y136" s="211"/>
      <c r="Z136" s="211"/>
      <c r="AA136" s="211"/>
      <c r="AB136" s="211"/>
      <c r="AC136" s="211"/>
      <c r="AD136" s="211"/>
      <c r="AE136" s="211"/>
      <c r="AF136" s="210">
        <v>159</v>
      </c>
      <c r="AG136" s="210">
        <v>137</v>
      </c>
      <c r="AH136" s="210">
        <v>163</v>
      </c>
      <c r="AI136" s="210">
        <v>83</v>
      </c>
      <c r="AJ136" s="120">
        <v>19</v>
      </c>
      <c r="AK136" s="213">
        <v>11</v>
      </c>
      <c r="AL136" s="213">
        <v>5</v>
      </c>
      <c r="AM136" s="213">
        <v>3</v>
      </c>
      <c r="AN136" s="213">
        <v>7</v>
      </c>
      <c r="AO136" s="213">
        <v>72</v>
      </c>
      <c r="AP136" s="213">
        <v>47</v>
      </c>
      <c r="AQ136" s="63">
        <v>42</v>
      </c>
      <c r="AR136" s="213">
        <v>44</v>
      </c>
      <c r="AS136" s="213">
        <v>31</v>
      </c>
      <c r="AT136" s="213">
        <v>61</v>
      </c>
      <c r="AU136" s="213">
        <v>0</v>
      </c>
      <c r="AV136" s="120">
        <v>1</v>
      </c>
      <c r="AW136" s="213">
        <v>1</v>
      </c>
      <c r="AX136" s="213">
        <v>0</v>
      </c>
      <c r="AY136" s="213"/>
      <c r="AZ136" s="213"/>
      <c r="BA136" s="213"/>
      <c r="BB136" s="213"/>
      <c r="BC136" s="63"/>
      <c r="BD136" s="213"/>
      <c r="BE136" s="213"/>
      <c r="BF136" s="213"/>
      <c r="BG136" s="213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8"/>
      <c r="BS136" s="119"/>
      <c r="BT136" s="119"/>
      <c r="BU136" s="119"/>
      <c r="BV136" s="119"/>
      <c r="BW136" s="119"/>
      <c r="BX136" s="213"/>
      <c r="BY136" s="213"/>
      <c r="BZ136" s="213"/>
      <c r="CA136" s="213"/>
      <c r="CB136" s="213"/>
      <c r="CC136" s="213"/>
      <c r="CD136" s="398"/>
      <c r="CE136" s="213"/>
      <c r="CF136" s="213"/>
      <c r="CG136" s="213"/>
      <c r="CH136" s="213"/>
      <c r="CI136" s="213"/>
      <c r="CJ136" s="213"/>
      <c r="CK136" s="213"/>
      <c r="CL136" s="213"/>
      <c r="CM136" s="213"/>
      <c r="CN136" s="213"/>
      <c r="CO136" s="213"/>
      <c r="CP136" s="398"/>
      <c r="CQ136" s="398"/>
      <c r="CR136" s="398"/>
      <c r="CS136" s="349"/>
      <c r="CT136" s="63">
        <f>IF(ISERROR(GETPIVOTDATA("VALUE",'CRS WK pvt'!$I$2,"DT_FILE",CT$8,"CD_CO",CT$6,"TRIM_CAT",TRIM(B136),"TRIM_LINE","99"))=TRUE,0,GETPIVOTDATA("VALUE",'CRS WK pvt'!$I$2,"DT_FILE",CT$8,"CD_CO",CT$6,"TRIM_CAT",TRIM(B136),"TRIM_LINE","99"))</f>
        <v>0</v>
      </c>
    </row>
    <row r="137" spans="1:98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23"/>
      <c r="O137" s="123"/>
      <c r="P137" s="123"/>
      <c r="Q137" s="123"/>
      <c r="R137" s="123"/>
      <c r="S137" s="123"/>
      <c r="T137" s="123"/>
      <c r="U137" s="211"/>
      <c r="V137" s="211"/>
      <c r="W137" s="211"/>
      <c r="X137" s="120"/>
      <c r="Y137" s="211"/>
      <c r="Z137" s="211"/>
      <c r="AA137" s="211"/>
      <c r="AB137" s="211"/>
      <c r="AC137" s="211"/>
      <c r="AD137" s="211"/>
      <c r="AE137" s="211"/>
      <c r="AF137" s="210">
        <v>38</v>
      </c>
      <c r="AG137" s="210">
        <v>69</v>
      </c>
      <c r="AH137" s="210">
        <v>57</v>
      </c>
      <c r="AI137" s="210">
        <v>28</v>
      </c>
      <c r="AJ137" s="120">
        <v>6</v>
      </c>
      <c r="AK137" s="213">
        <v>6</v>
      </c>
      <c r="AL137" s="213">
        <v>0</v>
      </c>
      <c r="AM137" s="213">
        <v>0</v>
      </c>
      <c r="AN137" s="213">
        <v>2</v>
      </c>
      <c r="AO137" s="213">
        <v>15</v>
      </c>
      <c r="AP137" s="213">
        <v>19</v>
      </c>
      <c r="AQ137" s="63">
        <v>21</v>
      </c>
      <c r="AR137" s="213">
        <v>19</v>
      </c>
      <c r="AS137" s="213">
        <v>21</v>
      </c>
      <c r="AT137" s="213">
        <v>14</v>
      </c>
      <c r="AU137" s="213">
        <v>0</v>
      </c>
      <c r="AV137" s="120">
        <v>0</v>
      </c>
      <c r="AW137" s="213">
        <v>0</v>
      </c>
      <c r="AX137" s="213">
        <v>0</v>
      </c>
      <c r="AY137" s="213"/>
      <c r="AZ137" s="213"/>
      <c r="BA137" s="213"/>
      <c r="BB137" s="213"/>
      <c r="BC137" s="63"/>
      <c r="BD137" s="213"/>
      <c r="BE137" s="213"/>
      <c r="BF137" s="213"/>
      <c r="BG137" s="213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8"/>
      <c r="BS137" s="119"/>
      <c r="BT137" s="119"/>
      <c r="BU137" s="119"/>
      <c r="BV137" s="119"/>
      <c r="BW137" s="119"/>
      <c r="BX137" s="213"/>
      <c r="BY137" s="213"/>
      <c r="BZ137" s="213"/>
      <c r="CA137" s="213"/>
      <c r="CB137" s="213"/>
      <c r="CC137" s="213"/>
      <c r="CD137" s="398"/>
      <c r="CE137" s="213"/>
      <c r="CF137" s="213"/>
      <c r="CG137" s="213"/>
      <c r="CH137" s="213"/>
      <c r="CI137" s="213"/>
      <c r="CJ137" s="213"/>
      <c r="CK137" s="213"/>
      <c r="CL137" s="213"/>
      <c r="CM137" s="213"/>
      <c r="CN137" s="213"/>
      <c r="CO137" s="213"/>
      <c r="CP137" s="398"/>
      <c r="CQ137" s="398"/>
      <c r="CR137" s="398"/>
      <c r="CS137" s="349"/>
      <c r="CT137" s="63">
        <f>IF(ISERROR(GETPIVOTDATA("VALUE",'CRS WK pvt'!$I$2,"DT_FILE",CT$8,"CD_CO",CT$6,"TRIM_CAT",TRIM(B137),"TRIM_LINE","99"))=TRUE,0,GETPIVOTDATA("VALUE",'CRS WK pvt'!$I$2,"DT_FILE",CT$8,"CD_CO",CT$6,"TRIM_CAT",TRIM(B137),"TRIM_LINE","99"))</f>
        <v>0</v>
      </c>
    </row>
    <row r="138" spans="1:98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23"/>
      <c r="O138" s="123"/>
      <c r="P138" s="123"/>
      <c r="Q138" s="123"/>
      <c r="R138" s="123"/>
      <c r="S138" s="123"/>
      <c r="T138" s="123"/>
      <c r="U138" s="211"/>
      <c r="V138" s="211"/>
      <c r="W138" s="211"/>
      <c r="X138" s="120"/>
      <c r="Y138" s="211"/>
      <c r="Z138" s="211"/>
      <c r="AA138" s="211"/>
      <c r="AB138" s="211"/>
      <c r="AC138" s="211"/>
      <c r="AD138" s="211"/>
      <c r="AE138" s="211"/>
      <c r="AF138" s="210">
        <v>3</v>
      </c>
      <c r="AG138" s="210">
        <v>17</v>
      </c>
      <c r="AH138" s="210">
        <v>23</v>
      </c>
      <c r="AI138" s="210">
        <v>28</v>
      </c>
      <c r="AJ138" s="120">
        <v>24</v>
      </c>
      <c r="AK138" s="213">
        <v>9</v>
      </c>
      <c r="AL138" s="213">
        <v>3</v>
      </c>
      <c r="AM138" s="213">
        <v>4</v>
      </c>
      <c r="AN138" s="213">
        <v>7</v>
      </c>
      <c r="AO138" s="213">
        <v>3</v>
      </c>
      <c r="AP138" s="213">
        <v>2</v>
      </c>
      <c r="AQ138" s="63">
        <v>3</v>
      </c>
      <c r="AR138" s="213">
        <v>0</v>
      </c>
      <c r="AS138" s="213">
        <v>2</v>
      </c>
      <c r="AT138" s="213">
        <v>10</v>
      </c>
      <c r="AU138" s="213">
        <v>2</v>
      </c>
      <c r="AV138" s="120">
        <v>0</v>
      </c>
      <c r="AW138" s="213">
        <v>1</v>
      </c>
      <c r="AX138" s="213">
        <v>0</v>
      </c>
      <c r="AY138" s="213"/>
      <c r="AZ138" s="213"/>
      <c r="BA138" s="213"/>
      <c r="BB138" s="213"/>
      <c r="BC138" s="63"/>
      <c r="BD138" s="213"/>
      <c r="BE138" s="213"/>
      <c r="BF138" s="213"/>
      <c r="BG138" s="213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8"/>
      <c r="BS138" s="119"/>
      <c r="BT138" s="119"/>
      <c r="BU138" s="119"/>
      <c r="BV138" s="119"/>
      <c r="BW138" s="119"/>
      <c r="BX138" s="213"/>
      <c r="BY138" s="213"/>
      <c r="BZ138" s="213"/>
      <c r="CA138" s="213"/>
      <c r="CB138" s="213"/>
      <c r="CC138" s="213"/>
      <c r="CD138" s="398"/>
      <c r="CE138" s="213"/>
      <c r="CF138" s="213"/>
      <c r="CG138" s="213"/>
      <c r="CH138" s="213"/>
      <c r="CI138" s="213"/>
      <c r="CJ138" s="213"/>
      <c r="CK138" s="213"/>
      <c r="CL138" s="213"/>
      <c r="CM138" s="213"/>
      <c r="CN138" s="213"/>
      <c r="CO138" s="213"/>
      <c r="CP138" s="398"/>
      <c r="CQ138" s="398"/>
      <c r="CR138" s="398"/>
      <c r="CS138" s="349"/>
      <c r="CT138" s="63">
        <f>IF(ISERROR(GETPIVOTDATA("VALUE",'CRS WK pvt'!$I$2,"DT_FILE",CT$8,"CD_CO",CT$6,"TRIM_CAT",TRIM(B138),"TRIM_LINE","99"))=TRUE,0,GETPIVOTDATA("VALUE",'CRS WK pvt'!$I$2,"DT_FILE",CT$8,"CD_CO",CT$6,"TRIM_CAT",TRIM(B138),"TRIM_LINE","99"))</f>
        <v>0</v>
      </c>
    </row>
    <row r="139" spans="1:98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23"/>
      <c r="O139" s="123"/>
      <c r="P139" s="123"/>
      <c r="Q139" s="123"/>
      <c r="R139" s="123"/>
      <c r="S139" s="123"/>
      <c r="T139" s="123"/>
      <c r="U139" s="211"/>
      <c r="V139" s="211"/>
      <c r="W139" s="211"/>
      <c r="X139" s="120"/>
      <c r="Y139" s="211"/>
      <c r="Z139" s="211"/>
      <c r="AA139" s="211"/>
      <c r="AB139" s="211"/>
      <c r="AC139" s="211"/>
      <c r="AD139" s="211"/>
      <c r="AE139" s="211"/>
      <c r="AF139" s="212">
        <v>0</v>
      </c>
      <c r="AG139" s="210">
        <v>1</v>
      </c>
      <c r="AH139" s="211">
        <v>1</v>
      </c>
      <c r="AI139" s="211">
        <v>1</v>
      </c>
      <c r="AJ139" s="120">
        <v>0</v>
      </c>
      <c r="AK139" s="213">
        <v>0</v>
      </c>
      <c r="AL139" s="213">
        <v>0</v>
      </c>
      <c r="AM139" s="213">
        <v>0</v>
      </c>
      <c r="AN139" s="213">
        <v>0</v>
      </c>
      <c r="AO139" s="213">
        <v>1</v>
      </c>
      <c r="AP139" s="213">
        <v>0</v>
      </c>
      <c r="AQ139" s="63">
        <v>0</v>
      </c>
      <c r="AR139" s="213">
        <v>0</v>
      </c>
      <c r="AS139" s="213">
        <v>0</v>
      </c>
      <c r="AT139" s="213">
        <v>1</v>
      </c>
      <c r="AU139" s="213">
        <v>0</v>
      </c>
      <c r="AV139" s="120">
        <v>0</v>
      </c>
      <c r="AW139" s="213">
        <v>0</v>
      </c>
      <c r="AX139" s="213">
        <v>0</v>
      </c>
      <c r="AY139" s="213"/>
      <c r="AZ139" s="213"/>
      <c r="BA139" s="213"/>
      <c r="BB139" s="213"/>
      <c r="BC139" s="63"/>
      <c r="BD139" s="213"/>
      <c r="BE139" s="213"/>
      <c r="BF139" s="213"/>
      <c r="BG139" s="213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8"/>
      <c r="BS139" s="119"/>
      <c r="BT139" s="119"/>
      <c r="BU139" s="119"/>
      <c r="BV139" s="119"/>
      <c r="BW139" s="119"/>
      <c r="BX139" s="213"/>
      <c r="BY139" s="213"/>
      <c r="BZ139" s="213"/>
      <c r="CA139" s="213"/>
      <c r="CB139" s="213"/>
      <c r="CC139" s="213"/>
      <c r="CD139" s="398"/>
      <c r="CE139" s="213"/>
      <c r="CF139" s="213"/>
      <c r="CG139" s="213"/>
      <c r="CH139" s="213"/>
      <c r="CI139" s="213"/>
      <c r="CJ139" s="213"/>
      <c r="CK139" s="213"/>
      <c r="CL139" s="213"/>
      <c r="CM139" s="213"/>
      <c r="CN139" s="213"/>
      <c r="CO139" s="213"/>
      <c r="CP139" s="398"/>
      <c r="CQ139" s="398"/>
      <c r="CR139" s="398"/>
      <c r="CS139" s="349"/>
      <c r="CT139" s="63">
        <f>IF(ISERROR(GETPIVOTDATA("VALUE",'CRS WK pvt'!$I$2,"DT_FILE",CT$8,"CD_CO",CT$6,"TRIM_CAT",TRIM(B139),"TRIM_LINE","99"))=TRUE,0,GETPIVOTDATA("VALUE",'CRS WK pvt'!$I$2,"DT_FILE",CT$8,"CD_CO",CT$6,"TRIM_CAT",TRIM(B139),"TRIM_LINE","99"))</f>
        <v>0</v>
      </c>
    </row>
    <row r="140" spans="1:98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23"/>
      <c r="O140" s="123"/>
      <c r="P140" s="123"/>
      <c r="Q140" s="123"/>
      <c r="R140" s="123"/>
      <c r="S140" s="123"/>
      <c r="T140" s="123"/>
      <c r="U140" s="211"/>
      <c r="V140" s="211"/>
      <c r="W140" s="211"/>
      <c r="X140" s="120"/>
      <c r="Y140" s="211"/>
      <c r="Z140" s="211"/>
      <c r="AA140" s="211"/>
      <c r="AB140" s="211"/>
      <c r="AC140" s="211"/>
      <c r="AD140" s="211"/>
      <c r="AE140" s="211"/>
      <c r="AF140" s="212">
        <v>0</v>
      </c>
      <c r="AG140" s="210">
        <v>0</v>
      </c>
      <c r="AH140" s="211">
        <v>0</v>
      </c>
      <c r="AI140" s="211">
        <v>0</v>
      </c>
      <c r="AJ140" s="120">
        <v>0</v>
      </c>
      <c r="AK140" s="213">
        <v>0</v>
      </c>
      <c r="AL140" s="213">
        <v>0</v>
      </c>
      <c r="AM140" s="213">
        <v>0</v>
      </c>
      <c r="AN140" s="213">
        <v>0</v>
      </c>
      <c r="AO140" s="213">
        <v>0</v>
      </c>
      <c r="AP140" s="213">
        <v>0</v>
      </c>
      <c r="AQ140" s="63">
        <v>0</v>
      </c>
      <c r="AR140" s="213">
        <v>0</v>
      </c>
      <c r="AS140" s="213">
        <v>0</v>
      </c>
      <c r="AT140" s="213">
        <v>0</v>
      </c>
      <c r="AU140" s="213">
        <v>0</v>
      </c>
      <c r="AV140" s="120">
        <v>0</v>
      </c>
      <c r="AW140" s="213">
        <v>1</v>
      </c>
      <c r="AX140" s="213">
        <v>0</v>
      </c>
      <c r="AY140" s="213"/>
      <c r="AZ140" s="213"/>
      <c r="BA140" s="213"/>
      <c r="BB140" s="213"/>
      <c r="BC140" s="63"/>
      <c r="BD140" s="213"/>
      <c r="BE140" s="213"/>
      <c r="BF140" s="213"/>
      <c r="BG140" s="213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8"/>
      <c r="BS140" s="119"/>
      <c r="BT140" s="119"/>
      <c r="BU140" s="119"/>
      <c r="BV140" s="119"/>
      <c r="BW140" s="119"/>
      <c r="BX140" s="213"/>
      <c r="BY140" s="213"/>
      <c r="BZ140" s="213"/>
      <c r="CA140" s="213"/>
      <c r="CB140" s="213"/>
      <c r="CC140" s="213"/>
      <c r="CD140" s="398"/>
      <c r="CE140" s="213"/>
      <c r="CF140" s="213"/>
      <c r="CG140" s="213"/>
      <c r="CH140" s="213"/>
      <c r="CI140" s="213"/>
      <c r="CJ140" s="213"/>
      <c r="CK140" s="213"/>
      <c r="CL140" s="213"/>
      <c r="CM140" s="213"/>
      <c r="CN140" s="213"/>
      <c r="CO140" s="213"/>
      <c r="CP140" s="398"/>
      <c r="CQ140" s="398"/>
      <c r="CR140" s="398"/>
      <c r="CS140" s="349"/>
      <c r="CT140" s="63">
        <f>IF(ISERROR(GETPIVOTDATA("VALUE",'CRS WK pvt'!$I$2,"DT_FILE",CT$8,"CD_CO",CT$6,"TRIM_CAT",TRIM(B140),"TRIM_LINE","99"))=TRUE,0,GETPIVOTDATA("VALUE",'CRS WK pvt'!$I$2,"DT_FILE",CT$8,"CD_CO",CT$6,"TRIM_CAT",TRIM(B140),"TRIM_LINE","99"))</f>
        <v>0</v>
      </c>
    </row>
    <row r="141" spans="1:98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0"/>
      <c r="Y141" s="123"/>
      <c r="Z141" s="123"/>
      <c r="AA141" s="123"/>
      <c r="AB141" s="123"/>
      <c r="AC141" s="123"/>
      <c r="AD141" s="123"/>
      <c r="AE141" s="123"/>
      <c r="AF141" s="123">
        <f t="shared" ref="AF141" si="502">SUM(AF136:AF140)</f>
        <v>200</v>
      </c>
      <c r="AG141" s="211">
        <v>224</v>
      </c>
      <c r="AH141" s="211">
        <v>244</v>
      </c>
      <c r="AI141" s="211">
        <v>140</v>
      </c>
      <c r="AJ141" s="120">
        <v>49</v>
      </c>
      <c r="AK141" s="213">
        <v>26</v>
      </c>
      <c r="AL141" s="213">
        <v>8</v>
      </c>
      <c r="AM141" s="213">
        <v>7</v>
      </c>
      <c r="AN141" s="213">
        <v>16</v>
      </c>
      <c r="AO141" s="213">
        <v>91</v>
      </c>
      <c r="AP141" s="213">
        <v>68</v>
      </c>
      <c r="AQ141" s="84">
        <v>66</v>
      </c>
      <c r="AR141" s="213">
        <v>63</v>
      </c>
      <c r="AS141" s="213">
        <v>54</v>
      </c>
      <c r="AT141" s="213">
        <v>86</v>
      </c>
      <c r="AU141" s="213">
        <v>2</v>
      </c>
      <c r="AV141" s="120">
        <v>1</v>
      </c>
      <c r="AW141" s="213">
        <v>3</v>
      </c>
      <c r="AX141" s="213">
        <v>0</v>
      </c>
      <c r="AY141" s="213"/>
      <c r="AZ141" s="213"/>
      <c r="BA141" s="213"/>
      <c r="BB141" s="213"/>
      <c r="BC141" s="84"/>
      <c r="BD141" s="213"/>
      <c r="BE141" s="213"/>
      <c r="BF141" s="213"/>
      <c r="BG141" s="213"/>
      <c r="BH141" s="120"/>
      <c r="BI141" s="119"/>
      <c r="BJ141" s="119"/>
      <c r="BK141" s="119"/>
      <c r="BL141" s="119"/>
      <c r="BM141" s="119"/>
      <c r="BN141" s="119"/>
      <c r="BO141" s="119"/>
      <c r="BP141" s="119"/>
      <c r="BQ141" s="119"/>
      <c r="BR141" s="398"/>
      <c r="BS141" s="119"/>
      <c r="BT141" s="119"/>
      <c r="BU141" s="119"/>
      <c r="BV141" s="119"/>
      <c r="BW141" s="119"/>
      <c r="BX141" s="213"/>
      <c r="BY141" s="213"/>
      <c r="BZ141" s="213"/>
      <c r="CA141" s="213"/>
      <c r="CB141" s="213"/>
      <c r="CC141" s="213"/>
      <c r="CD141" s="398"/>
      <c r="CE141" s="213"/>
      <c r="CF141" s="213"/>
      <c r="CG141" s="213"/>
      <c r="CH141" s="213"/>
      <c r="CI141" s="213"/>
      <c r="CJ141" s="213"/>
      <c r="CK141" s="213"/>
      <c r="CL141" s="213"/>
      <c r="CM141" s="213"/>
      <c r="CN141" s="213"/>
      <c r="CO141" s="213"/>
      <c r="CP141" s="398"/>
      <c r="CQ141" s="398"/>
      <c r="CR141" s="398"/>
      <c r="CS141" s="349"/>
      <c r="CT141" s="84">
        <f>SUM(CT136:CT140)</f>
        <v>0</v>
      </c>
    </row>
    <row r="142" spans="1:98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202"/>
      <c r="V142" s="202"/>
      <c r="W142" s="202"/>
      <c r="X142" s="88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88"/>
      <c r="AK142" s="295"/>
      <c r="AL142" s="295"/>
      <c r="AM142" s="295"/>
      <c r="AN142" s="295"/>
      <c r="AO142" s="295"/>
      <c r="AP142" s="295"/>
      <c r="AQ142" s="89"/>
      <c r="AR142" s="295"/>
      <c r="AS142" s="295"/>
      <c r="AT142" s="295"/>
      <c r="AU142" s="295"/>
      <c r="AV142" s="312"/>
      <c r="AW142" s="295"/>
      <c r="AX142" s="295"/>
      <c r="AY142" s="295"/>
      <c r="AZ142" s="295"/>
      <c r="BA142" s="295"/>
      <c r="BB142" s="295"/>
      <c r="BC142" s="89"/>
      <c r="BD142" s="295"/>
      <c r="BE142" s="295"/>
      <c r="BF142" s="295"/>
      <c r="BG142" s="295"/>
      <c r="BH142" s="312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8"/>
      <c r="BS142" s="431"/>
      <c r="BT142" s="90"/>
      <c r="BU142" s="90"/>
      <c r="BV142" s="90"/>
      <c r="BW142" s="90"/>
      <c r="BX142" s="245"/>
      <c r="BY142" s="245"/>
      <c r="BZ142" s="245"/>
      <c r="CA142" s="245"/>
      <c r="CB142" s="245"/>
      <c r="CC142" s="245"/>
      <c r="CD142" s="408"/>
      <c r="CE142" s="370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408"/>
      <c r="CQ142" s="408"/>
      <c r="CR142" s="408"/>
      <c r="CS142" s="348"/>
      <c r="CT142" s="89"/>
    </row>
    <row r="143" spans="1:98" s="58" customFormat="1" x14ac:dyDescent="0.3">
      <c r="A143" s="146"/>
      <c r="B143" s="59" t="s">
        <v>37</v>
      </c>
      <c r="C143" s="111">
        <v>1476</v>
      </c>
      <c r="D143" s="65">
        <v>2071</v>
      </c>
      <c r="E143" s="65">
        <v>3086</v>
      </c>
      <c r="F143" s="65">
        <v>3249</v>
      </c>
      <c r="G143" s="65">
        <v>3127</v>
      </c>
      <c r="H143" s="108">
        <v>2949</v>
      </c>
      <c r="I143" s="65">
        <v>2736</v>
      </c>
      <c r="J143" s="108">
        <v>2571</v>
      </c>
      <c r="K143" s="65">
        <v>2037</v>
      </c>
      <c r="L143" s="109">
        <v>1508</v>
      </c>
      <c r="M143" s="108">
        <v>1031</v>
      </c>
      <c r="N143" s="108">
        <v>941</v>
      </c>
      <c r="O143" s="65">
        <v>872</v>
      </c>
      <c r="P143" s="108">
        <v>721</v>
      </c>
      <c r="Q143" s="65">
        <v>614</v>
      </c>
      <c r="R143" s="108">
        <v>636</v>
      </c>
      <c r="S143" s="65">
        <v>557</v>
      </c>
      <c r="T143" s="108">
        <v>504</v>
      </c>
      <c r="U143" s="212">
        <v>526</v>
      </c>
      <c r="V143" s="212">
        <v>498</v>
      </c>
      <c r="W143" s="212">
        <v>496</v>
      </c>
      <c r="X143" s="109">
        <v>476</v>
      </c>
      <c r="Y143" s="212">
        <v>515</v>
      </c>
      <c r="Z143" s="212">
        <v>580</v>
      </c>
      <c r="AA143" s="212">
        <v>670</v>
      </c>
      <c r="AB143" s="212">
        <v>785</v>
      </c>
      <c r="AC143" s="212">
        <v>1104</v>
      </c>
      <c r="AD143" s="212">
        <v>1676</v>
      </c>
      <c r="AE143" s="212">
        <v>2769</v>
      </c>
      <c r="AF143" s="212">
        <v>3137</v>
      </c>
      <c r="AG143" s="212">
        <v>3223</v>
      </c>
      <c r="AH143" s="212">
        <v>3080</v>
      </c>
      <c r="AI143" s="212">
        <v>2785</v>
      </c>
      <c r="AJ143" s="109">
        <v>2465</v>
      </c>
      <c r="AK143" s="212">
        <v>2000</v>
      </c>
      <c r="AL143" s="212">
        <v>1909</v>
      </c>
      <c r="AM143" s="212">
        <v>2047</v>
      </c>
      <c r="AN143" s="212">
        <v>2264</v>
      </c>
      <c r="AO143" s="212">
        <v>2634</v>
      </c>
      <c r="AP143" s="212">
        <v>2652</v>
      </c>
      <c r="AQ143" s="63">
        <v>2473</v>
      </c>
      <c r="AR143" s="212">
        <v>2541</v>
      </c>
      <c r="AS143" s="212">
        <v>2470</v>
      </c>
      <c r="AT143" s="212">
        <v>2358</v>
      </c>
      <c r="AU143" s="212">
        <v>2005</v>
      </c>
      <c r="AV143" s="109">
        <v>1620</v>
      </c>
      <c r="AW143" s="212">
        <v>1251</v>
      </c>
      <c r="AX143" s="212">
        <v>1287</v>
      </c>
      <c r="AY143" s="212"/>
      <c r="AZ143" s="212"/>
      <c r="BA143" s="212"/>
      <c r="BB143" s="212"/>
      <c r="BC143" s="63"/>
      <c r="BD143" s="212"/>
      <c r="BE143" s="212"/>
      <c r="BF143" s="212"/>
      <c r="BG143" s="212"/>
      <c r="BH143" s="109"/>
      <c r="BI143" s="108">
        <f t="shared" ref="BI143:BR147" si="503">O143-C143</f>
        <v>-604</v>
      </c>
      <c r="BJ143" s="108">
        <f t="shared" si="503"/>
        <v>-1350</v>
      </c>
      <c r="BK143" s="108">
        <f t="shared" si="503"/>
        <v>-2472</v>
      </c>
      <c r="BL143" s="108">
        <f t="shared" si="503"/>
        <v>-2613</v>
      </c>
      <c r="BM143" s="108">
        <f t="shared" si="503"/>
        <v>-2570</v>
      </c>
      <c r="BN143" s="108">
        <f t="shared" si="503"/>
        <v>-2445</v>
      </c>
      <c r="BO143" s="108">
        <f t="shared" si="503"/>
        <v>-2210</v>
      </c>
      <c r="BP143" s="108">
        <f t="shared" si="503"/>
        <v>-2073</v>
      </c>
      <c r="BQ143" s="108">
        <f t="shared" si="503"/>
        <v>-1541</v>
      </c>
      <c r="BR143" s="397">
        <f t="shared" si="503"/>
        <v>-1032</v>
      </c>
      <c r="BS143" s="108">
        <f t="shared" ref="BS143:CB147" si="504">Y143-M143</f>
        <v>-516</v>
      </c>
      <c r="BT143" s="108">
        <f t="shared" si="504"/>
        <v>-361</v>
      </c>
      <c r="BU143" s="108">
        <f t="shared" si="504"/>
        <v>-202</v>
      </c>
      <c r="BV143" s="108">
        <f t="shared" si="504"/>
        <v>64</v>
      </c>
      <c r="BW143" s="108">
        <f t="shared" si="504"/>
        <v>490</v>
      </c>
      <c r="BX143" s="212">
        <f t="shared" si="504"/>
        <v>1040</v>
      </c>
      <c r="BY143" s="212">
        <f t="shared" si="504"/>
        <v>2212</v>
      </c>
      <c r="BZ143" s="212">
        <f t="shared" si="504"/>
        <v>2633</v>
      </c>
      <c r="CA143" s="212">
        <f t="shared" si="504"/>
        <v>2697</v>
      </c>
      <c r="CB143" s="212">
        <f t="shared" si="504"/>
        <v>2582</v>
      </c>
      <c r="CC143" s="212">
        <f t="shared" ref="CC143:CL147" si="505">AI143-W143</f>
        <v>2289</v>
      </c>
      <c r="CD143" s="397">
        <f t="shared" si="505"/>
        <v>1989</v>
      </c>
      <c r="CE143" s="212">
        <f t="shared" si="505"/>
        <v>1485</v>
      </c>
      <c r="CF143" s="212">
        <f t="shared" si="505"/>
        <v>1329</v>
      </c>
      <c r="CG143" s="212">
        <f t="shared" si="505"/>
        <v>1377</v>
      </c>
      <c r="CH143" s="212">
        <f t="shared" si="505"/>
        <v>1479</v>
      </c>
      <c r="CI143" s="212">
        <f t="shared" si="505"/>
        <v>1530</v>
      </c>
      <c r="CJ143" s="212">
        <f t="shared" si="505"/>
        <v>976</v>
      </c>
      <c r="CK143" s="212">
        <f t="shared" si="505"/>
        <v>-296</v>
      </c>
      <c r="CL143" s="212">
        <f t="shared" si="505"/>
        <v>-596</v>
      </c>
      <c r="CM143" s="212">
        <f t="shared" ref="CM143:CR147" si="506">AS143-AG143</f>
        <v>-753</v>
      </c>
      <c r="CN143" s="212">
        <f t="shared" si="506"/>
        <v>-722</v>
      </c>
      <c r="CO143" s="212">
        <f t="shared" si="506"/>
        <v>-780</v>
      </c>
      <c r="CP143" s="397">
        <f t="shared" si="506"/>
        <v>-845</v>
      </c>
      <c r="CQ143" s="397">
        <f t="shared" si="506"/>
        <v>-749</v>
      </c>
      <c r="CR143" s="397">
        <f t="shared" si="506"/>
        <v>-622</v>
      </c>
      <c r="CS143" s="348"/>
      <c r="CT143" s="63">
        <f>IF(ISERROR(GETPIVOTDATA("VALUE",'CRS WK pvt'!$I$2,"DT_FILE",CT$8,"CD_CO",CT$6,"TRIM_CAT",TRIM(B143),"TRIM_LINE",A142))=TRUE,0,GETPIVOTDATA("VALUE",'CRS WK pvt'!$I$2,"DT_FILE",CT$8,"CD_CO",CT$6,"TRIM_CAT",TRIM(B143),"TRIM_LINE",A142))</f>
        <v>1287</v>
      </c>
    </row>
    <row r="144" spans="1:98" s="58" customFormat="1" x14ac:dyDescent="0.3">
      <c r="A144" s="146"/>
      <c r="B144" s="59" t="s">
        <v>38</v>
      </c>
      <c r="C144" s="111">
        <v>380</v>
      </c>
      <c r="D144" s="65">
        <v>447</v>
      </c>
      <c r="E144" s="65">
        <v>680</v>
      </c>
      <c r="F144" s="65">
        <v>758</v>
      </c>
      <c r="G144" s="65">
        <v>759</v>
      </c>
      <c r="H144" s="108">
        <v>778</v>
      </c>
      <c r="I144" s="65">
        <v>779</v>
      </c>
      <c r="J144" s="108">
        <v>760</v>
      </c>
      <c r="K144" s="65">
        <v>638</v>
      </c>
      <c r="L144" s="109">
        <v>447</v>
      </c>
      <c r="M144" s="108">
        <v>285</v>
      </c>
      <c r="N144" s="108">
        <v>263</v>
      </c>
      <c r="O144" s="65">
        <v>235</v>
      </c>
      <c r="P144" s="108">
        <v>193</v>
      </c>
      <c r="Q144" s="65">
        <v>158</v>
      </c>
      <c r="R144" s="108">
        <v>174</v>
      </c>
      <c r="S144" s="65">
        <v>171</v>
      </c>
      <c r="T144" s="108">
        <v>164</v>
      </c>
      <c r="U144" s="212">
        <v>160</v>
      </c>
      <c r="V144" s="212">
        <v>155</v>
      </c>
      <c r="W144" s="212">
        <v>161</v>
      </c>
      <c r="X144" s="109">
        <v>136</v>
      </c>
      <c r="Y144" s="212">
        <v>135</v>
      </c>
      <c r="Z144" s="212">
        <v>151</v>
      </c>
      <c r="AA144" s="212">
        <v>176</v>
      </c>
      <c r="AB144" s="212">
        <v>201</v>
      </c>
      <c r="AC144" s="212">
        <v>229</v>
      </c>
      <c r="AD144" s="212">
        <v>347</v>
      </c>
      <c r="AE144" s="212">
        <v>630</v>
      </c>
      <c r="AF144" s="212">
        <v>787</v>
      </c>
      <c r="AG144" s="212">
        <v>903</v>
      </c>
      <c r="AH144" s="212">
        <v>974</v>
      </c>
      <c r="AI144" s="212">
        <v>841</v>
      </c>
      <c r="AJ144" s="109">
        <v>762</v>
      </c>
      <c r="AK144" s="212">
        <v>580</v>
      </c>
      <c r="AL144" s="212">
        <v>516</v>
      </c>
      <c r="AM144" s="212">
        <v>578</v>
      </c>
      <c r="AN144" s="212">
        <v>623</v>
      </c>
      <c r="AO144" s="212">
        <v>748</v>
      </c>
      <c r="AP144" s="212">
        <v>802</v>
      </c>
      <c r="AQ144" s="63">
        <v>751</v>
      </c>
      <c r="AR144" s="212">
        <v>802</v>
      </c>
      <c r="AS144" s="212">
        <v>812</v>
      </c>
      <c r="AT144" s="212">
        <v>827</v>
      </c>
      <c r="AU144" s="212">
        <v>761</v>
      </c>
      <c r="AV144" s="109">
        <v>616</v>
      </c>
      <c r="AW144" s="212">
        <v>485</v>
      </c>
      <c r="AX144" s="212">
        <v>464</v>
      </c>
      <c r="AY144" s="212"/>
      <c r="AZ144" s="212"/>
      <c r="BA144" s="212"/>
      <c r="BB144" s="212"/>
      <c r="BC144" s="63"/>
      <c r="BD144" s="212"/>
      <c r="BE144" s="212"/>
      <c r="BF144" s="212"/>
      <c r="BG144" s="212"/>
      <c r="BH144" s="109"/>
      <c r="BI144" s="108">
        <f t="shared" si="503"/>
        <v>-145</v>
      </c>
      <c r="BJ144" s="108">
        <f t="shared" si="503"/>
        <v>-254</v>
      </c>
      <c r="BK144" s="108">
        <f t="shared" si="503"/>
        <v>-522</v>
      </c>
      <c r="BL144" s="108">
        <f t="shared" si="503"/>
        <v>-584</v>
      </c>
      <c r="BM144" s="108">
        <f t="shared" si="503"/>
        <v>-588</v>
      </c>
      <c r="BN144" s="108">
        <f t="shared" si="503"/>
        <v>-614</v>
      </c>
      <c r="BO144" s="108">
        <f t="shared" si="503"/>
        <v>-619</v>
      </c>
      <c r="BP144" s="108">
        <f t="shared" si="503"/>
        <v>-605</v>
      </c>
      <c r="BQ144" s="108">
        <f t="shared" si="503"/>
        <v>-477</v>
      </c>
      <c r="BR144" s="397">
        <f t="shared" si="503"/>
        <v>-311</v>
      </c>
      <c r="BS144" s="108">
        <f t="shared" si="504"/>
        <v>-150</v>
      </c>
      <c r="BT144" s="108">
        <f t="shared" si="504"/>
        <v>-112</v>
      </c>
      <c r="BU144" s="108">
        <f t="shared" si="504"/>
        <v>-59</v>
      </c>
      <c r="BV144" s="108">
        <f t="shared" si="504"/>
        <v>8</v>
      </c>
      <c r="BW144" s="108">
        <f t="shared" si="504"/>
        <v>71</v>
      </c>
      <c r="BX144" s="212">
        <f t="shared" si="504"/>
        <v>173</v>
      </c>
      <c r="BY144" s="212">
        <f t="shared" si="504"/>
        <v>459</v>
      </c>
      <c r="BZ144" s="212">
        <f t="shared" si="504"/>
        <v>623</v>
      </c>
      <c r="CA144" s="212">
        <f t="shared" si="504"/>
        <v>743</v>
      </c>
      <c r="CB144" s="212">
        <f t="shared" si="504"/>
        <v>819</v>
      </c>
      <c r="CC144" s="212">
        <f t="shared" si="505"/>
        <v>680</v>
      </c>
      <c r="CD144" s="397">
        <f t="shared" si="505"/>
        <v>626</v>
      </c>
      <c r="CE144" s="212">
        <f t="shared" si="505"/>
        <v>445</v>
      </c>
      <c r="CF144" s="212">
        <f t="shared" si="505"/>
        <v>365</v>
      </c>
      <c r="CG144" s="212">
        <f t="shared" si="505"/>
        <v>402</v>
      </c>
      <c r="CH144" s="212">
        <f t="shared" si="505"/>
        <v>422</v>
      </c>
      <c r="CI144" s="212">
        <f t="shared" si="505"/>
        <v>519</v>
      </c>
      <c r="CJ144" s="212">
        <f t="shared" si="505"/>
        <v>455</v>
      </c>
      <c r="CK144" s="212">
        <f t="shared" si="505"/>
        <v>121</v>
      </c>
      <c r="CL144" s="212">
        <f t="shared" si="505"/>
        <v>15</v>
      </c>
      <c r="CM144" s="212">
        <f t="shared" si="506"/>
        <v>-91</v>
      </c>
      <c r="CN144" s="212">
        <f t="shared" si="506"/>
        <v>-147</v>
      </c>
      <c r="CO144" s="212">
        <f t="shared" si="506"/>
        <v>-80</v>
      </c>
      <c r="CP144" s="397">
        <f t="shared" si="506"/>
        <v>-146</v>
      </c>
      <c r="CQ144" s="397">
        <f t="shared" si="506"/>
        <v>-95</v>
      </c>
      <c r="CR144" s="397">
        <f t="shared" si="506"/>
        <v>-52</v>
      </c>
      <c r="CS144" s="348"/>
      <c r="CT144" s="63">
        <f>IF(ISERROR(GETPIVOTDATA("VALUE",'CRS WK pvt'!$I$2,"DT_FILE",CT$8,"CD_CO",CT$6,"TRIM_CAT",TRIM(B144),"TRIM_LINE",A142))=TRUE,0,GETPIVOTDATA("VALUE",'CRS WK pvt'!$I$2,"DT_FILE",CT$8,"CD_CO",CT$6,"TRIM_CAT",TRIM(B144),"TRIM_LINE",A142))</f>
        <v>464</v>
      </c>
    </row>
    <row r="145" spans="1:98" s="58" customFormat="1" x14ac:dyDescent="0.3">
      <c r="A145" s="146"/>
      <c r="B145" s="59" t="s">
        <v>39</v>
      </c>
      <c r="C145" s="111">
        <v>52</v>
      </c>
      <c r="D145" s="65">
        <v>85</v>
      </c>
      <c r="E145" s="65">
        <v>101</v>
      </c>
      <c r="F145" s="65">
        <v>93</v>
      </c>
      <c r="G145" s="65">
        <v>73</v>
      </c>
      <c r="H145" s="108">
        <v>65</v>
      </c>
      <c r="I145" s="65">
        <v>50</v>
      </c>
      <c r="J145" s="108">
        <v>49</v>
      </c>
      <c r="K145" s="65">
        <v>38</v>
      </c>
      <c r="L145" s="109">
        <v>38</v>
      </c>
      <c r="M145" s="108">
        <v>35</v>
      </c>
      <c r="N145" s="108">
        <v>38</v>
      </c>
      <c r="O145" s="65">
        <v>39</v>
      </c>
      <c r="P145" s="108">
        <v>28</v>
      </c>
      <c r="Q145" s="65">
        <v>24</v>
      </c>
      <c r="R145" s="108">
        <v>25</v>
      </c>
      <c r="S145" s="65">
        <v>30</v>
      </c>
      <c r="T145" s="108">
        <v>39</v>
      </c>
      <c r="U145" s="212">
        <v>55</v>
      </c>
      <c r="V145" s="212">
        <v>73</v>
      </c>
      <c r="W145" s="212">
        <v>87</v>
      </c>
      <c r="X145" s="109">
        <v>107</v>
      </c>
      <c r="Y145" s="212">
        <v>96</v>
      </c>
      <c r="Z145" s="212">
        <v>94</v>
      </c>
      <c r="AA145" s="212">
        <v>86</v>
      </c>
      <c r="AB145" s="212">
        <v>86</v>
      </c>
      <c r="AC145" s="212">
        <v>98</v>
      </c>
      <c r="AD145" s="212">
        <v>92</v>
      </c>
      <c r="AE145" s="212">
        <v>88</v>
      </c>
      <c r="AF145" s="212">
        <v>92</v>
      </c>
      <c r="AG145" s="212">
        <v>105</v>
      </c>
      <c r="AH145" s="212">
        <v>112</v>
      </c>
      <c r="AI145" s="212">
        <v>101</v>
      </c>
      <c r="AJ145" s="109">
        <v>99</v>
      </c>
      <c r="AK145" s="212">
        <v>83</v>
      </c>
      <c r="AL145" s="212">
        <v>81</v>
      </c>
      <c r="AM145" s="212">
        <v>102</v>
      </c>
      <c r="AN145" s="212">
        <v>119</v>
      </c>
      <c r="AO145" s="212">
        <v>119</v>
      </c>
      <c r="AP145" s="212">
        <v>108</v>
      </c>
      <c r="AQ145" s="63">
        <v>82</v>
      </c>
      <c r="AR145" s="212">
        <v>74</v>
      </c>
      <c r="AS145" s="212">
        <v>75</v>
      </c>
      <c r="AT145" s="212">
        <v>75</v>
      </c>
      <c r="AU145" s="212">
        <v>61</v>
      </c>
      <c r="AV145" s="109">
        <v>58</v>
      </c>
      <c r="AW145" s="212">
        <v>48</v>
      </c>
      <c r="AX145" s="212">
        <v>77</v>
      </c>
      <c r="AY145" s="212"/>
      <c r="AZ145" s="212"/>
      <c r="BA145" s="212"/>
      <c r="BB145" s="212"/>
      <c r="BC145" s="63"/>
      <c r="BD145" s="212"/>
      <c r="BE145" s="212"/>
      <c r="BF145" s="212"/>
      <c r="BG145" s="212"/>
      <c r="BH145" s="109"/>
      <c r="BI145" s="108">
        <f t="shared" si="503"/>
        <v>-13</v>
      </c>
      <c r="BJ145" s="108">
        <f t="shared" si="503"/>
        <v>-57</v>
      </c>
      <c r="BK145" s="108">
        <f t="shared" si="503"/>
        <v>-77</v>
      </c>
      <c r="BL145" s="108">
        <f t="shared" si="503"/>
        <v>-68</v>
      </c>
      <c r="BM145" s="108">
        <f t="shared" si="503"/>
        <v>-43</v>
      </c>
      <c r="BN145" s="108">
        <f t="shared" si="503"/>
        <v>-26</v>
      </c>
      <c r="BO145" s="108">
        <f t="shared" si="503"/>
        <v>5</v>
      </c>
      <c r="BP145" s="108">
        <f t="shared" si="503"/>
        <v>24</v>
      </c>
      <c r="BQ145" s="108">
        <f t="shared" si="503"/>
        <v>49</v>
      </c>
      <c r="BR145" s="397">
        <f t="shared" si="503"/>
        <v>69</v>
      </c>
      <c r="BS145" s="108">
        <f t="shared" si="504"/>
        <v>61</v>
      </c>
      <c r="BT145" s="108">
        <f t="shared" si="504"/>
        <v>56</v>
      </c>
      <c r="BU145" s="108">
        <f t="shared" si="504"/>
        <v>47</v>
      </c>
      <c r="BV145" s="108">
        <f t="shared" si="504"/>
        <v>58</v>
      </c>
      <c r="BW145" s="108">
        <f t="shared" si="504"/>
        <v>74</v>
      </c>
      <c r="BX145" s="212">
        <f t="shared" si="504"/>
        <v>67</v>
      </c>
      <c r="BY145" s="212">
        <f t="shared" si="504"/>
        <v>58</v>
      </c>
      <c r="BZ145" s="212">
        <f t="shared" si="504"/>
        <v>53</v>
      </c>
      <c r="CA145" s="212">
        <f t="shared" si="504"/>
        <v>50</v>
      </c>
      <c r="CB145" s="212">
        <f t="shared" si="504"/>
        <v>39</v>
      </c>
      <c r="CC145" s="212">
        <f t="shared" si="505"/>
        <v>14</v>
      </c>
      <c r="CD145" s="397">
        <f t="shared" si="505"/>
        <v>-8</v>
      </c>
      <c r="CE145" s="212">
        <f t="shared" si="505"/>
        <v>-13</v>
      </c>
      <c r="CF145" s="212">
        <f t="shared" si="505"/>
        <v>-13</v>
      </c>
      <c r="CG145" s="212">
        <f t="shared" si="505"/>
        <v>16</v>
      </c>
      <c r="CH145" s="212">
        <f t="shared" si="505"/>
        <v>33</v>
      </c>
      <c r="CI145" s="212">
        <f t="shared" si="505"/>
        <v>21</v>
      </c>
      <c r="CJ145" s="212">
        <f t="shared" si="505"/>
        <v>16</v>
      </c>
      <c r="CK145" s="212">
        <f t="shared" si="505"/>
        <v>-6</v>
      </c>
      <c r="CL145" s="212">
        <f t="shared" si="505"/>
        <v>-18</v>
      </c>
      <c r="CM145" s="212">
        <f t="shared" si="506"/>
        <v>-30</v>
      </c>
      <c r="CN145" s="212">
        <f t="shared" si="506"/>
        <v>-37</v>
      </c>
      <c r="CO145" s="212">
        <f t="shared" si="506"/>
        <v>-40</v>
      </c>
      <c r="CP145" s="397">
        <f t="shared" si="506"/>
        <v>-41</v>
      </c>
      <c r="CQ145" s="397">
        <f t="shared" si="506"/>
        <v>-35</v>
      </c>
      <c r="CR145" s="397">
        <f t="shared" si="506"/>
        <v>-4</v>
      </c>
      <c r="CS145" s="348"/>
      <c r="CT145" s="63">
        <f>IF(ISERROR(GETPIVOTDATA("VALUE",'CRS WK pvt'!$I$2,"DT_FILE",CT$8,"CD_CO",CT$6,"TRIM_CAT",TRIM(B145),"TRIM_LINE",A142))=TRUE,0,GETPIVOTDATA("VALUE",'CRS WK pvt'!$I$2,"DT_FILE",CT$8,"CD_CO",CT$6,"TRIM_CAT",TRIM(B145),"TRIM_LINE",A142))</f>
        <v>77</v>
      </c>
    </row>
    <row r="146" spans="1:98" s="58" customFormat="1" ht="15" thickBot="1" x14ac:dyDescent="0.35">
      <c r="A146" s="146"/>
      <c r="B146" s="59" t="s">
        <v>40</v>
      </c>
      <c r="C146" s="111">
        <v>3</v>
      </c>
      <c r="D146" s="65">
        <v>5</v>
      </c>
      <c r="E146" s="65">
        <v>4</v>
      </c>
      <c r="F146" s="65">
        <v>3</v>
      </c>
      <c r="G146" s="65">
        <v>2</v>
      </c>
      <c r="H146" s="108">
        <v>2</v>
      </c>
      <c r="I146" s="65"/>
      <c r="J146" s="108"/>
      <c r="K146" s="65"/>
      <c r="L146" s="109"/>
      <c r="M146" s="108"/>
      <c r="N146" s="108"/>
      <c r="O146" s="65"/>
      <c r="P146" s="108">
        <v>0</v>
      </c>
      <c r="Q146" s="65">
        <v>1</v>
      </c>
      <c r="R146" s="108">
        <v>1</v>
      </c>
      <c r="S146" s="65">
        <v>1</v>
      </c>
      <c r="T146" s="108">
        <v>3</v>
      </c>
      <c r="U146" s="212">
        <v>3</v>
      </c>
      <c r="V146" s="212">
        <v>3</v>
      </c>
      <c r="W146" s="212">
        <v>3</v>
      </c>
      <c r="X146" s="109">
        <v>3</v>
      </c>
      <c r="Y146" s="212">
        <v>3</v>
      </c>
      <c r="Z146" s="212">
        <v>3</v>
      </c>
      <c r="AA146" s="212">
        <v>3</v>
      </c>
      <c r="AB146" s="212">
        <v>3</v>
      </c>
      <c r="AC146" s="212">
        <v>2</v>
      </c>
      <c r="AD146" s="212">
        <v>3</v>
      </c>
      <c r="AE146" s="212">
        <v>1</v>
      </c>
      <c r="AF146" s="212">
        <v>1</v>
      </c>
      <c r="AG146" s="212">
        <v>1</v>
      </c>
      <c r="AH146" s="212">
        <v>3</v>
      </c>
      <c r="AI146" s="212">
        <v>3</v>
      </c>
      <c r="AJ146" s="109">
        <v>2</v>
      </c>
      <c r="AK146" s="212">
        <v>2</v>
      </c>
      <c r="AL146" s="212">
        <v>2</v>
      </c>
      <c r="AM146" s="212">
        <v>2</v>
      </c>
      <c r="AN146" s="212">
        <v>3</v>
      </c>
      <c r="AO146" s="212">
        <v>2</v>
      </c>
      <c r="AP146" s="212">
        <v>1</v>
      </c>
      <c r="AQ146" s="63">
        <v>1</v>
      </c>
      <c r="AR146" s="212">
        <v>1</v>
      </c>
      <c r="AS146" s="212">
        <v>0</v>
      </c>
      <c r="AT146" s="212">
        <v>0</v>
      </c>
      <c r="AU146" s="212">
        <v>1</v>
      </c>
      <c r="AV146" s="321">
        <v>1</v>
      </c>
      <c r="AW146" s="212">
        <v>1</v>
      </c>
      <c r="AX146" s="212">
        <v>1</v>
      </c>
      <c r="AY146" s="212"/>
      <c r="AZ146" s="212"/>
      <c r="BA146" s="212"/>
      <c r="BB146" s="212"/>
      <c r="BC146" s="63"/>
      <c r="BD146" s="212"/>
      <c r="BE146" s="212"/>
      <c r="BF146" s="212"/>
      <c r="BG146" s="212"/>
      <c r="BH146" s="321"/>
      <c r="BI146" s="108">
        <f t="shared" si="503"/>
        <v>-3</v>
      </c>
      <c r="BJ146" s="108">
        <f t="shared" si="503"/>
        <v>-5</v>
      </c>
      <c r="BK146" s="108">
        <f t="shared" si="503"/>
        <v>-3</v>
      </c>
      <c r="BL146" s="108">
        <f t="shared" si="503"/>
        <v>-2</v>
      </c>
      <c r="BM146" s="108">
        <f t="shared" si="503"/>
        <v>-1</v>
      </c>
      <c r="BN146" s="108">
        <f t="shared" si="503"/>
        <v>1</v>
      </c>
      <c r="BO146" s="108">
        <f t="shared" si="503"/>
        <v>3</v>
      </c>
      <c r="BP146" s="108">
        <f t="shared" si="503"/>
        <v>3</v>
      </c>
      <c r="BQ146" s="108">
        <f t="shared" si="503"/>
        <v>3</v>
      </c>
      <c r="BR146" s="397">
        <f t="shared" si="503"/>
        <v>3</v>
      </c>
      <c r="BS146" s="108">
        <f t="shared" si="504"/>
        <v>3</v>
      </c>
      <c r="BT146" s="108">
        <f t="shared" si="504"/>
        <v>3</v>
      </c>
      <c r="BU146" s="108">
        <f t="shared" si="504"/>
        <v>3</v>
      </c>
      <c r="BV146" s="108">
        <f t="shared" si="504"/>
        <v>3</v>
      </c>
      <c r="BW146" s="108">
        <f t="shared" si="504"/>
        <v>1</v>
      </c>
      <c r="BX146" s="212">
        <f t="shared" si="504"/>
        <v>2</v>
      </c>
      <c r="BY146" s="212">
        <f t="shared" si="504"/>
        <v>0</v>
      </c>
      <c r="BZ146" s="212">
        <f t="shared" si="504"/>
        <v>-2</v>
      </c>
      <c r="CA146" s="212">
        <f t="shared" si="504"/>
        <v>-2</v>
      </c>
      <c r="CB146" s="212">
        <f t="shared" si="504"/>
        <v>0</v>
      </c>
      <c r="CC146" s="212">
        <f t="shared" si="505"/>
        <v>0</v>
      </c>
      <c r="CD146" s="397">
        <f t="shared" si="505"/>
        <v>-1</v>
      </c>
      <c r="CE146" s="212">
        <f t="shared" si="505"/>
        <v>-1</v>
      </c>
      <c r="CF146" s="212">
        <f t="shared" si="505"/>
        <v>-1</v>
      </c>
      <c r="CG146" s="212">
        <f t="shared" si="505"/>
        <v>-1</v>
      </c>
      <c r="CH146" s="212">
        <f t="shared" si="505"/>
        <v>0</v>
      </c>
      <c r="CI146" s="212">
        <f t="shared" si="505"/>
        <v>0</v>
      </c>
      <c r="CJ146" s="212">
        <f t="shared" si="505"/>
        <v>-2</v>
      </c>
      <c r="CK146" s="212">
        <f t="shared" si="505"/>
        <v>0</v>
      </c>
      <c r="CL146" s="212">
        <f t="shared" si="505"/>
        <v>0</v>
      </c>
      <c r="CM146" s="212">
        <f t="shared" si="506"/>
        <v>-1</v>
      </c>
      <c r="CN146" s="212">
        <f t="shared" si="506"/>
        <v>-3</v>
      </c>
      <c r="CO146" s="212">
        <f t="shared" si="506"/>
        <v>-2</v>
      </c>
      <c r="CP146" s="397">
        <f t="shared" si="506"/>
        <v>-1</v>
      </c>
      <c r="CQ146" s="397">
        <f t="shared" si="506"/>
        <v>-1</v>
      </c>
      <c r="CR146" s="397">
        <f t="shared" si="506"/>
        <v>-1</v>
      </c>
      <c r="CS146" s="348"/>
      <c r="CT146" s="63">
        <f>IF(ISERROR(GETPIVOTDATA("VALUE",'CRS WK pvt'!$I$2,"DT_FILE",CT$8,"CD_CO",CT$6,"TRIM_CAT",TRIM(B146),"TRIM_LINE",A142))=TRUE,0,GETPIVOTDATA("VALUE",'CRS WK pvt'!$I$2,"DT_FILE",CT$8,"CD_CO",CT$6,"TRIM_CAT",TRIM(B146),"TRIM_LINE",A142))</f>
        <v>1</v>
      </c>
    </row>
    <row r="147" spans="1:98" s="58" customFormat="1" x14ac:dyDescent="0.3">
      <c r="A147" s="146"/>
      <c r="B147" s="59" t="s">
        <v>41</v>
      </c>
      <c r="C147" s="111"/>
      <c r="D147" s="65"/>
      <c r="E147" s="65"/>
      <c r="F147" s="65"/>
      <c r="G147" s="65">
        <v>1</v>
      </c>
      <c r="H147" s="108">
        <v>1</v>
      </c>
      <c r="I147" s="65">
        <v>1</v>
      </c>
      <c r="J147" s="108">
        <v>1</v>
      </c>
      <c r="K147" s="65">
        <v>2</v>
      </c>
      <c r="L147" s="109">
        <v>2</v>
      </c>
      <c r="M147" s="108">
        <v>2</v>
      </c>
      <c r="N147" s="108">
        <v>2</v>
      </c>
      <c r="O147" s="65">
        <v>2</v>
      </c>
      <c r="P147" s="108">
        <v>1</v>
      </c>
      <c r="Q147" s="65">
        <v>1</v>
      </c>
      <c r="R147" s="108">
        <v>0</v>
      </c>
      <c r="S147" s="65">
        <v>0</v>
      </c>
      <c r="T147" s="108">
        <v>0</v>
      </c>
      <c r="U147" s="212">
        <v>0</v>
      </c>
      <c r="V147" s="212">
        <v>0</v>
      </c>
      <c r="W147" s="212">
        <v>0</v>
      </c>
      <c r="X147" s="109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1</v>
      </c>
      <c r="AE147" s="212">
        <v>1</v>
      </c>
      <c r="AF147" s="212">
        <v>0</v>
      </c>
      <c r="AG147" s="212">
        <v>1</v>
      </c>
      <c r="AH147" s="212">
        <v>1</v>
      </c>
      <c r="AI147" s="212">
        <v>0</v>
      </c>
      <c r="AJ147" s="109">
        <v>1</v>
      </c>
      <c r="AK147" s="212">
        <v>1</v>
      </c>
      <c r="AL147" s="212">
        <v>1</v>
      </c>
      <c r="AM147" s="212">
        <v>1</v>
      </c>
      <c r="AN147" s="212">
        <v>0</v>
      </c>
      <c r="AO147" s="212">
        <v>0</v>
      </c>
      <c r="AP147" s="212">
        <v>0</v>
      </c>
      <c r="AQ147" s="63">
        <v>0</v>
      </c>
      <c r="AR147" s="212">
        <v>0</v>
      </c>
      <c r="AS147" s="212">
        <v>0</v>
      </c>
      <c r="AT147" s="212">
        <v>0</v>
      </c>
      <c r="AU147" s="212">
        <v>0</v>
      </c>
      <c r="AV147" s="322">
        <v>0</v>
      </c>
      <c r="AW147" s="212">
        <v>0</v>
      </c>
      <c r="AX147" s="212">
        <v>0</v>
      </c>
      <c r="AY147" s="212"/>
      <c r="AZ147" s="212"/>
      <c r="BA147" s="212"/>
      <c r="BB147" s="212"/>
      <c r="BC147" s="63"/>
      <c r="BD147" s="212"/>
      <c r="BE147" s="212"/>
      <c r="BF147" s="212"/>
      <c r="BG147" s="212"/>
      <c r="BH147" s="322"/>
      <c r="BI147" s="108">
        <f t="shared" si="503"/>
        <v>2</v>
      </c>
      <c r="BJ147" s="108">
        <f t="shared" si="503"/>
        <v>1</v>
      </c>
      <c r="BK147" s="108">
        <f t="shared" si="503"/>
        <v>1</v>
      </c>
      <c r="BL147" s="108">
        <f t="shared" si="503"/>
        <v>0</v>
      </c>
      <c r="BM147" s="108">
        <f t="shared" si="503"/>
        <v>-1</v>
      </c>
      <c r="BN147" s="108">
        <f t="shared" si="503"/>
        <v>-1</v>
      </c>
      <c r="BO147" s="108">
        <f t="shared" si="503"/>
        <v>-1</v>
      </c>
      <c r="BP147" s="108">
        <f t="shared" si="503"/>
        <v>-1</v>
      </c>
      <c r="BQ147" s="108">
        <f t="shared" si="503"/>
        <v>-2</v>
      </c>
      <c r="BR147" s="397">
        <f t="shared" si="503"/>
        <v>-2</v>
      </c>
      <c r="BS147" s="108">
        <f t="shared" si="504"/>
        <v>-2</v>
      </c>
      <c r="BT147" s="108">
        <f t="shared" si="504"/>
        <v>-2</v>
      </c>
      <c r="BU147" s="108">
        <f t="shared" si="504"/>
        <v>-2</v>
      </c>
      <c r="BV147" s="108">
        <f t="shared" si="504"/>
        <v>-1</v>
      </c>
      <c r="BW147" s="108">
        <f t="shared" si="504"/>
        <v>-1</v>
      </c>
      <c r="BX147" s="212">
        <f t="shared" si="504"/>
        <v>1</v>
      </c>
      <c r="BY147" s="212">
        <f t="shared" si="504"/>
        <v>1</v>
      </c>
      <c r="BZ147" s="212">
        <f t="shared" si="504"/>
        <v>0</v>
      </c>
      <c r="CA147" s="212">
        <f t="shared" si="504"/>
        <v>1</v>
      </c>
      <c r="CB147" s="212">
        <f t="shared" si="504"/>
        <v>1</v>
      </c>
      <c r="CC147" s="212">
        <f t="shared" si="505"/>
        <v>0</v>
      </c>
      <c r="CD147" s="397">
        <f t="shared" si="505"/>
        <v>1</v>
      </c>
      <c r="CE147" s="212">
        <f t="shared" si="505"/>
        <v>1</v>
      </c>
      <c r="CF147" s="212">
        <f t="shared" si="505"/>
        <v>1</v>
      </c>
      <c r="CG147" s="212">
        <f t="shared" si="505"/>
        <v>1</v>
      </c>
      <c r="CH147" s="212">
        <f t="shared" si="505"/>
        <v>0</v>
      </c>
      <c r="CI147" s="212">
        <f t="shared" si="505"/>
        <v>0</v>
      </c>
      <c r="CJ147" s="212">
        <f t="shared" si="505"/>
        <v>-1</v>
      </c>
      <c r="CK147" s="212">
        <f t="shared" si="505"/>
        <v>-1</v>
      </c>
      <c r="CL147" s="212">
        <f t="shared" si="505"/>
        <v>0</v>
      </c>
      <c r="CM147" s="212">
        <f t="shared" si="506"/>
        <v>-1</v>
      </c>
      <c r="CN147" s="212">
        <f t="shared" si="506"/>
        <v>-1</v>
      </c>
      <c r="CO147" s="212">
        <f t="shared" si="506"/>
        <v>0</v>
      </c>
      <c r="CP147" s="397">
        <f t="shared" si="506"/>
        <v>-1</v>
      </c>
      <c r="CQ147" s="397">
        <f t="shared" si="506"/>
        <v>-1</v>
      </c>
      <c r="CR147" s="397">
        <f t="shared" si="506"/>
        <v>-1</v>
      </c>
      <c r="CS147" s="348"/>
      <c r="CT147" s="63">
        <f>IF(ISERROR(GETPIVOTDATA("VALUE",'CRS WK pvt'!$I$2,"DT_FILE",CT$8,"CD_CO",CT$6,"TRIM_CAT",TRIM(B147),"TRIM_LINE",A142))=TRUE,0,GETPIVOTDATA("VALUE",'CRS WK pvt'!$I$2,"DT_FILE",CT$8,"CD_CO",CT$6,"TRIM_CAT",TRIM(B147),"TRIM_LINE",A142))</f>
        <v>0</v>
      </c>
    </row>
    <row r="148" spans="1:98" s="72" customFormat="1" ht="15" thickBot="1" x14ac:dyDescent="0.35">
      <c r="A148" s="147"/>
      <c r="B148" s="112" t="s">
        <v>42</v>
      </c>
      <c r="C148" s="113">
        <f t="shared" ref="C148:V148" si="507">SUM(C143:C147)</f>
        <v>1911</v>
      </c>
      <c r="D148" s="114">
        <f t="shared" si="507"/>
        <v>2608</v>
      </c>
      <c r="E148" s="114">
        <f t="shared" si="507"/>
        <v>3871</v>
      </c>
      <c r="F148" s="114">
        <f t="shared" si="507"/>
        <v>4103</v>
      </c>
      <c r="G148" s="114">
        <f t="shared" si="507"/>
        <v>3962</v>
      </c>
      <c r="H148" s="115">
        <f t="shared" si="507"/>
        <v>3795</v>
      </c>
      <c r="I148" s="114">
        <f t="shared" si="507"/>
        <v>3566</v>
      </c>
      <c r="J148" s="115">
        <f t="shared" si="507"/>
        <v>3381</v>
      </c>
      <c r="K148" s="114">
        <f t="shared" si="507"/>
        <v>2715</v>
      </c>
      <c r="L148" s="116">
        <f t="shared" si="507"/>
        <v>1995</v>
      </c>
      <c r="M148" s="115">
        <f t="shared" si="507"/>
        <v>1353</v>
      </c>
      <c r="N148" s="115">
        <f t="shared" si="507"/>
        <v>1244</v>
      </c>
      <c r="O148" s="115">
        <f t="shared" si="507"/>
        <v>1148</v>
      </c>
      <c r="P148" s="115">
        <f t="shared" si="507"/>
        <v>943</v>
      </c>
      <c r="Q148" s="115">
        <f t="shared" si="507"/>
        <v>798</v>
      </c>
      <c r="R148" s="115">
        <f t="shared" si="507"/>
        <v>836</v>
      </c>
      <c r="S148" s="115">
        <f t="shared" si="507"/>
        <v>759</v>
      </c>
      <c r="T148" s="115">
        <f t="shared" si="507"/>
        <v>710</v>
      </c>
      <c r="U148" s="115">
        <f t="shared" si="507"/>
        <v>744</v>
      </c>
      <c r="V148" s="115">
        <f t="shared" si="507"/>
        <v>729</v>
      </c>
      <c r="W148" s="214">
        <f>SUM(W143+W144+W145+W146+W147)</f>
        <v>747</v>
      </c>
      <c r="X148" s="116">
        <f>SUM(X143+X144+X145+X146+X147)</f>
        <v>722</v>
      </c>
      <c r="Y148" s="214">
        <v>749</v>
      </c>
      <c r="Z148" s="214">
        <v>828</v>
      </c>
      <c r="AA148" s="214">
        <v>935</v>
      </c>
      <c r="AB148" s="214">
        <v>1075</v>
      </c>
      <c r="AC148" s="214">
        <v>1433</v>
      </c>
      <c r="AD148" s="214">
        <v>2119</v>
      </c>
      <c r="AE148" s="214">
        <v>3489</v>
      </c>
      <c r="AF148" s="214">
        <v>4017</v>
      </c>
      <c r="AG148" s="214">
        <v>4233</v>
      </c>
      <c r="AH148" s="214">
        <v>4170</v>
      </c>
      <c r="AI148" s="214">
        <v>3730</v>
      </c>
      <c r="AJ148" s="116">
        <v>3329</v>
      </c>
      <c r="AK148" s="214">
        <v>2666</v>
      </c>
      <c r="AL148" s="214">
        <v>2509</v>
      </c>
      <c r="AM148" s="214">
        <v>2730</v>
      </c>
      <c r="AN148" s="214">
        <v>3009</v>
      </c>
      <c r="AO148" s="214">
        <v>3503</v>
      </c>
      <c r="AP148" s="214">
        <v>3563</v>
      </c>
      <c r="AQ148" s="115">
        <v>3307</v>
      </c>
      <c r="AR148" s="214">
        <v>3418</v>
      </c>
      <c r="AS148" s="214">
        <v>3357</v>
      </c>
      <c r="AT148" s="214">
        <v>3260</v>
      </c>
      <c r="AU148" s="214">
        <v>2828</v>
      </c>
      <c r="AV148" s="116">
        <v>2295</v>
      </c>
      <c r="AW148" s="214">
        <v>1785</v>
      </c>
      <c r="AX148" s="214">
        <v>1829</v>
      </c>
      <c r="AY148" s="214"/>
      <c r="AZ148" s="214"/>
      <c r="BA148" s="214"/>
      <c r="BB148" s="214"/>
      <c r="BC148" s="115"/>
      <c r="BD148" s="214"/>
      <c r="BE148" s="214"/>
      <c r="BF148" s="214"/>
      <c r="BG148" s="214"/>
      <c r="BH148" s="116"/>
      <c r="BI148" s="115">
        <f t="shared" ref="BI148:BM148" si="508">SUM(BI143:BI147)</f>
        <v>-763</v>
      </c>
      <c r="BJ148" s="115">
        <f t="shared" si="508"/>
        <v>-1665</v>
      </c>
      <c r="BK148" s="115">
        <f t="shared" si="508"/>
        <v>-3073</v>
      </c>
      <c r="BL148" s="115">
        <f t="shared" si="508"/>
        <v>-3267</v>
      </c>
      <c r="BM148" s="115">
        <f t="shared" si="508"/>
        <v>-3203</v>
      </c>
      <c r="BN148" s="115">
        <f t="shared" ref="BN148:BV148" si="509">SUM(BN143:BN147)</f>
        <v>-3085</v>
      </c>
      <c r="BO148" s="115">
        <f t="shared" si="509"/>
        <v>-2822</v>
      </c>
      <c r="BP148" s="115">
        <f t="shared" si="509"/>
        <v>-2652</v>
      </c>
      <c r="BQ148" s="115">
        <f t="shared" si="509"/>
        <v>-1968</v>
      </c>
      <c r="BR148" s="399">
        <f t="shared" si="509"/>
        <v>-1273</v>
      </c>
      <c r="BS148" s="115">
        <f t="shared" si="509"/>
        <v>-604</v>
      </c>
      <c r="BT148" s="115">
        <f t="shared" si="509"/>
        <v>-416</v>
      </c>
      <c r="BU148" s="115">
        <f t="shared" si="509"/>
        <v>-213</v>
      </c>
      <c r="BV148" s="115">
        <f t="shared" si="509"/>
        <v>132</v>
      </c>
      <c r="BW148" s="115">
        <f t="shared" ref="BW148:BX148" si="510">SUM(BW143:BW147)</f>
        <v>635</v>
      </c>
      <c r="BX148" s="214">
        <f t="shared" si="510"/>
        <v>1283</v>
      </c>
      <c r="BY148" s="214">
        <f t="shared" ref="BY148:BZ148" si="511">SUM(BY143:BY147)</f>
        <v>2730</v>
      </c>
      <c r="BZ148" s="214">
        <f t="shared" si="511"/>
        <v>3307</v>
      </c>
      <c r="CA148" s="214">
        <f t="shared" ref="CA148" si="512">SUM(CA143:CA147)</f>
        <v>3489</v>
      </c>
      <c r="CB148" s="214">
        <f t="shared" ref="CB148:CC148" si="513">SUM(CB143:CB147)</f>
        <v>3441</v>
      </c>
      <c r="CC148" s="214">
        <f t="shared" si="513"/>
        <v>2983</v>
      </c>
      <c r="CD148" s="399">
        <f t="shared" ref="CD148:CE148" si="514">SUM(CD143:CD147)</f>
        <v>2607</v>
      </c>
      <c r="CE148" s="214">
        <f t="shared" si="514"/>
        <v>1917</v>
      </c>
      <c r="CF148" s="214">
        <f t="shared" ref="CF148" si="515">SUM(CF143:CF147)</f>
        <v>1681</v>
      </c>
      <c r="CG148" s="214">
        <f t="shared" ref="CG148" si="516">SUM(CG143:CG147)</f>
        <v>1795</v>
      </c>
      <c r="CH148" s="214">
        <f t="shared" ref="CH148" si="517">SUM(CH143:CH147)</f>
        <v>1934</v>
      </c>
      <c r="CI148" s="214">
        <f t="shared" ref="CI148" si="518">SUM(CI143:CI147)</f>
        <v>2070</v>
      </c>
      <c r="CJ148" s="214">
        <f t="shared" ref="CJ148" si="519">SUM(CJ143:CJ147)</f>
        <v>1444</v>
      </c>
      <c r="CK148" s="214">
        <f t="shared" ref="CK148" si="520">SUM(CK143:CK147)</f>
        <v>-182</v>
      </c>
      <c r="CL148" s="214">
        <f t="shared" ref="CL148" si="521">SUM(CL143:CL147)</f>
        <v>-599</v>
      </c>
      <c r="CM148" s="214">
        <f t="shared" ref="CM148" si="522">SUM(CM143:CM147)</f>
        <v>-876</v>
      </c>
      <c r="CN148" s="214">
        <f t="shared" ref="CN148" si="523">SUM(CN143:CN147)</f>
        <v>-910</v>
      </c>
      <c r="CO148" s="214">
        <f t="shared" ref="CO148" si="524">SUM(CO143:CO147)</f>
        <v>-902</v>
      </c>
      <c r="CP148" s="399">
        <f t="shared" ref="CP148" si="525">SUM(CP143:CP147)</f>
        <v>-1034</v>
      </c>
      <c r="CQ148" s="399">
        <f t="shared" ref="CQ148:CR148" si="526">SUM(CQ143:CQ147)</f>
        <v>-881</v>
      </c>
      <c r="CR148" s="399">
        <f t="shared" si="526"/>
        <v>-680</v>
      </c>
      <c r="CS148" s="349"/>
      <c r="CT148" s="115">
        <f>SUM(CT143:CT147)</f>
        <v>1829</v>
      </c>
    </row>
    <row r="149" spans="1:98" s="58" customFormat="1" ht="15" thickTop="1" x14ac:dyDescent="0.3">
      <c r="A149" s="146">
        <f>+A142+1</f>
        <v>20</v>
      </c>
      <c r="B149" s="105" t="s">
        <v>344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9"/>
      <c r="V149" s="199"/>
      <c r="W149" s="199"/>
      <c r="X149" s="76"/>
      <c r="Y149" s="199"/>
      <c r="Z149" s="199"/>
      <c r="AA149" s="199"/>
      <c r="AB149" s="199"/>
      <c r="AC149" s="199"/>
      <c r="AD149" s="199"/>
      <c r="AE149" s="199"/>
      <c r="AF149" s="199"/>
      <c r="AG149" s="199"/>
      <c r="AH149" s="199"/>
      <c r="AI149" s="199"/>
      <c r="AJ149" s="76"/>
      <c r="AK149" s="292"/>
      <c r="AL149" s="292"/>
      <c r="AM149" s="292"/>
      <c r="AN149" s="292"/>
      <c r="AO149" s="292"/>
      <c r="AP149" s="292"/>
      <c r="AQ149" s="77"/>
      <c r="AR149" s="292"/>
      <c r="AS149" s="292"/>
      <c r="AT149" s="292"/>
      <c r="AU149" s="292"/>
      <c r="AV149" s="309"/>
      <c r="AW149" s="292"/>
      <c r="AX149" s="292"/>
      <c r="AY149" s="292"/>
      <c r="AZ149" s="292"/>
      <c r="BA149" s="292"/>
      <c r="BB149" s="292"/>
      <c r="BC149" s="77"/>
      <c r="BD149" s="292"/>
      <c r="BE149" s="292"/>
      <c r="BF149" s="292"/>
      <c r="BG149" s="292"/>
      <c r="BH149" s="309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5"/>
      <c r="BS149" s="428"/>
      <c r="BT149" s="78"/>
      <c r="BU149" s="78"/>
      <c r="BV149" s="78"/>
      <c r="BW149" s="78"/>
      <c r="BX149" s="242"/>
      <c r="BY149" s="242"/>
      <c r="BZ149" s="242"/>
      <c r="CA149" s="242"/>
      <c r="CB149" s="242"/>
      <c r="CC149" s="242"/>
      <c r="CD149" s="405"/>
      <c r="CE149" s="367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405"/>
      <c r="CQ149" s="405"/>
      <c r="CR149" s="405"/>
      <c r="CS149" s="348"/>
      <c r="CT149" s="77"/>
    </row>
    <row r="150" spans="1:98" s="58" customFormat="1" x14ac:dyDescent="0.3">
      <c r="A150" s="146"/>
      <c r="B150" s="59" t="s">
        <v>37</v>
      </c>
      <c r="C150" s="219">
        <v>14846696.24</v>
      </c>
      <c r="D150" s="220">
        <v>10962028.220000001</v>
      </c>
      <c r="E150" s="220">
        <v>6253703.0800000001</v>
      </c>
      <c r="F150" s="221">
        <v>4899055.96</v>
      </c>
      <c r="G150" s="220">
        <v>4386200.05</v>
      </c>
      <c r="H150" s="221">
        <v>3571338.52</v>
      </c>
      <c r="I150" s="220">
        <v>3707648.8</v>
      </c>
      <c r="J150" s="221">
        <v>4461976.79</v>
      </c>
      <c r="K150" s="220">
        <v>5991737.3300000001</v>
      </c>
      <c r="L150" s="222">
        <v>12776033.640000001</v>
      </c>
      <c r="M150" s="221">
        <v>13098091.560000001</v>
      </c>
      <c r="N150" s="221">
        <v>13691663.630000001</v>
      </c>
      <c r="O150" s="220">
        <v>11289668.02</v>
      </c>
      <c r="P150" s="221">
        <v>11703643.75</v>
      </c>
      <c r="Q150" s="220">
        <v>6989138</v>
      </c>
      <c r="R150" s="221">
        <v>4405951</v>
      </c>
      <c r="S150" s="220">
        <v>3379718</v>
      </c>
      <c r="T150" s="221">
        <v>3229458</v>
      </c>
      <c r="U150" s="223">
        <v>3634956</v>
      </c>
      <c r="V150" s="223">
        <v>3842422</v>
      </c>
      <c r="W150" s="223">
        <v>6011359</v>
      </c>
      <c r="X150" s="222">
        <v>12194215</v>
      </c>
      <c r="Y150" s="223">
        <v>14773039</v>
      </c>
      <c r="Z150" s="223">
        <v>17547542</v>
      </c>
      <c r="AA150" s="223">
        <v>14826295</v>
      </c>
      <c r="AB150" s="223">
        <v>9345126</v>
      </c>
      <c r="AC150" s="223">
        <v>5655320</v>
      </c>
      <c r="AD150" s="223">
        <v>4555833</v>
      </c>
      <c r="AE150" s="223">
        <v>3489434</v>
      </c>
      <c r="AF150" s="223">
        <v>3609761</v>
      </c>
      <c r="AG150" s="223">
        <v>3941910</v>
      </c>
      <c r="AH150" s="223">
        <v>3528731</v>
      </c>
      <c r="AI150" s="223">
        <v>6992879</v>
      </c>
      <c r="AJ150" s="238">
        <v>15396265</v>
      </c>
      <c r="AK150" s="303">
        <v>18656533</v>
      </c>
      <c r="AL150" s="303">
        <v>19955174</v>
      </c>
      <c r="AM150" s="303">
        <v>18306268</v>
      </c>
      <c r="AN150" s="303">
        <v>12994268</v>
      </c>
      <c r="AO150" s="303">
        <v>9013400</v>
      </c>
      <c r="AP150" s="303">
        <v>6559280</v>
      </c>
      <c r="AQ150" s="63">
        <v>5393272</v>
      </c>
      <c r="AR150" s="303">
        <v>5312814</v>
      </c>
      <c r="AS150" s="303">
        <v>5750134</v>
      </c>
      <c r="AT150" s="303">
        <v>6073878</v>
      </c>
      <c r="AU150" s="303">
        <v>8268976</v>
      </c>
      <c r="AV150" s="238">
        <v>19742439</v>
      </c>
      <c r="AW150" s="303">
        <v>21118945</v>
      </c>
      <c r="AX150" s="303">
        <v>19644187</v>
      </c>
      <c r="AY150" s="303"/>
      <c r="AZ150" s="303"/>
      <c r="BA150" s="303"/>
      <c r="BB150" s="303"/>
      <c r="BC150" s="63"/>
      <c r="BD150" s="303"/>
      <c r="BE150" s="303"/>
      <c r="BF150" s="303"/>
      <c r="BG150" s="303"/>
      <c r="BH150" s="238"/>
      <c r="BI150" s="229">
        <f t="shared" ref="BI150:BR154" si="527">O150-C150</f>
        <v>-3557028.2200000007</v>
      </c>
      <c r="BJ150" s="230">
        <f t="shared" si="527"/>
        <v>741615.52999999933</v>
      </c>
      <c r="BK150" s="230">
        <f t="shared" si="527"/>
        <v>735434.91999999993</v>
      </c>
      <c r="BL150" s="230">
        <f t="shared" si="527"/>
        <v>-493104.95999999996</v>
      </c>
      <c r="BM150" s="230">
        <f t="shared" si="527"/>
        <v>-1006482.0499999998</v>
      </c>
      <c r="BN150" s="230">
        <f t="shared" si="527"/>
        <v>-341880.52</v>
      </c>
      <c r="BO150" s="230">
        <f t="shared" si="527"/>
        <v>-72692.799999999814</v>
      </c>
      <c r="BP150" s="230">
        <f t="shared" si="527"/>
        <v>-619554.79</v>
      </c>
      <c r="BQ150" s="230">
        <f t="shared" si="527"/>
        <v>19621.669999999925</v>
      </c>
      <c r="BR150" s="419">
        <f t="shared" si="527"/>
        <v>-581818.6400000006</v>
      </c>
      <c r="BS150" s="230">
        <f t="shared" ref="BS150:CB154" si="528">Y150-M150</f>
        <v>1674947.4399999995</v>
      </c>
      <c r="BT150" s="230">
        <f t="shared" si="528"/>
        <v>3855878.3699999992</v>
      </c>
      <c r="BU150" s="230">
        <f t="shared" si="528"/>
        <v>3536626.9800000004</v>
      </c>
      <c r="BV150" s="230">
        <f t="shared" si="528"/>
        <v>-2358517.75</v>
      </c>
      <c r="BW150" s="230">
        <f t="shared" si="528"/>
        <v>-1333818</v>
      </c>
      <c r="BX150" s="256">
        <f t="shared" si="528"/>
        <v>149882</v>
      </c>
      <c r="BY150" s="256">
        <f t="shared" si="528"/>
        <v>109716</v>
      </c>
      <c r="BZ150" s="256">
        <f t="shared" si="528"/>
        <v>380303</v>
      </c>
      <c r="CA150" s="256">
        <f t="shared" si="528"/>
        <v>306954</v>
      </c>
      <c r="CB150" s="256">
        <f t="shared" si="528"/>
        <v>-313691</v>
      </c>
      <c r="CC150" s="256">
        <f t="shared" ref="CC150:CL154" si="529">AI150-W150</f>
        <v>981520</v>
      </c>
      <c r="CD150" s="419">
        <f t="shared" si="529"/>
        <v>3202050</v>
      </c>
      <c r="CE150" s="256">
        <f t="shared" si="529"/>
        <v>3883494</v>
      </c>
      <c r="CF150" s="256">
        <f t="shared" si="529"/>
        <v>2407632</v>
      </c>
      <c r="CG150" s="256">
        <f t="shared" si="529"/>
        <v>3479973</v>
      </c>
      <c r="CH150" s="256">
        <f t="shared" si="529"/>
        <v>3649142</v>
      </c>
      <c r="CI150" s="256">
        <f t="shared" si="529"/>
        <v>3358080</v>
      </c>
      <c r="CJ150" s="256">
        <f t="shared" si="529"/>
        <v>2003447</v>
      </c>
      <c r="CK150" s="256">
        <f t="shared" si="529"/>
        <v>1903838</v>
      </c>
      <c r="CL150" s="256">
        <f t="shared" si="529"/>
        <v>1703053</v>
      </c>
      <c r="CM150" s="256">
        <f t="shared" ref="CM150:CR154" si="530">AS150-AG150</f>
        <v>1808224</v>
      </c>
      <c r="CN150" s="256">
        <f t="shared" si="530"/>
        <v>2545147</v>
      </c>
      <c r="CO150" s="256">
        <f t="shared" si="530"/>
        <v>1276097</v>
      </c>
      <c r="CP150" s="419">
        <f t="shared" si="530"/>
        <v>4346174</v>
      </c>
      <c r="CQ150" s="419">
        <f t="shared" si="530"/>
        <v>2462412</v>
      </c>
      <c r="CR150" s="419">
        <f t="shared" si="530"/>
        <v>-310987</v>
      </c>
      <c r="CS150" s="348"/>
      <c r="CT150" s="63">
        <f>IF(ISERROR(GETPIVOTDATA("VALUE",'CRS WK pvt'!$I$2,"DT_FILE",CT$8,"CD_CO",CT$6,"TRIM_CAT",TRIM(B150),"TRIM_LINE",A149))=TRUE,0,GETPIVOTDATA("VALUE",'CRS WK pvt'!$I$2,"DT_FILE",CT$8,"CD_CO",CT$6,"TRIM_CAT",TRIM(B150),"TRIM_LINE",A149))</f>
        <v>19644187</v>
      </c>
    </row>
    <row r="151" spans="1:98" s="58" customFormat="1" x14ac:dyDescent="0.3">
      <c r="A151" s="146"/>
      <c r="B151" s="59" t="s">
        <v>38</v>
      </c>
      <c r="C151" s="219">
        <v>1078358.7</v>
      </c>
      <c r="D151" s="220">
        <v>877535.45</v>
      </c>
      <c r="E151" s="220">
        <v>486027.16</v>
      </c>
      <c r="F151" s="221">
        <v>362719.1</v>
      </c>
      <c r="G151" s="220">
        <v>249897.31</v>
      </c>
      <c r="H151" s="221">
        <v>260376.52</v>
      </c>
      <c r="I151" s="220">
        <v>254593.89</v>
      </c>
      <c r="J151" s="221">
        <v>276814.67</v>
      </c>
      <c r="K151" s="220">
        <v>433603.14</v>
      </c>
      <c r="L151" s="222">
        <v>1028700.94</v>
      </c>
      <c r="M151" s="221">
        <v>955733.57</v>
      </c>
      <c r="N151" s="221">
        <v>955992.45</v>
      </c>
      <c r="O151" s="220">
        <v>788096.06</v>
      </c>
      <c r="P151" s="221">
        <v>713039.59</v>
      </c>
      <c r="Q151" s="220">
        <v>471004</v>
      </c>
      <c r="R151" s="221">
        <v>293772</v>
      </c>
      <c r="S151" s="220">
        <v>231262</v>
      </c>
      <c r="T151" s="221">
        <v>218650</v>
      </c>
      <c r="U151" s="223">
        <v>214528</v>
      </c>
      <c r="V151" s="223">
        <v>249137</v>
      </c>
      <c r="W151" s="223">
        <v>438132</v>
      </c>
      <c r="X151" s="222">
        <v>905959</v>
      </c>
      <c r="Y151" s="223">
        <v>1164607</v>
      </c>
      <c r="Z151" s="223">
        <v>1292714</v>
      </c>
      <c r="AA151" s="223">
        <v>1148017</v>
      </c>
      <c r="AB151" s="223">
        <v>939124</v>
      </c>
      <c r="AC151" s="223">
        <v>601304</v>
      </c>
      <c r="AD151" s="223">
        <v>450551</v>
      </c>
      <c r="AE151" s="223">
        <v>275907</v>
      </c>
      <c r="AF151" s="223">
        <v>265946</v>
      </c>
      <c r="AG151" s="223">
        <v>278839</v>
      </c>
      <c r="AH151" s="223">
        <v>323327</v>
      </c>
      <c r="AI151" s="223">
        <v>470493</v>
      </c>
      <c r="AJ151" s="238">
        <v>956247</v>
      </c>
      <c r="AK151" s="303">
        <v>1363112</v>
      </c>
      <c r="AL151" s="303">
        <v>1552561</v>
      </c>
      <c r="AM151" s="303">
        <v>1409017</v>
      </c>
      <c r="AN151" s="303">
        <v>1165940</v>
      </c>
      <c r="AO151" s="303">
        <v>750707</v>
      </c>
      <c r="AP151" s="303">
        <v>527451</v>
      </c>
      <c r="AQ151" s="63">
        <v>431549</v>
      </c>
      <c r="AR151" s="303">
        <v>396348</v>
      </c>
      <c r="AS151" s="303">
        <v>384811</v>
      </c>
      <c r="AT151" s="303">
        <v>467063</v>
      </c>
      <c r="AU151" s="303">
        <v>670652</v>
      </c>
      <c r="AV151" s="238">
        <v>1813580</v>
      </c>
      <c r="AW151" s="303">
        <v>2226622</v>
      </c>
      <c r="AX151" s="303">
        <v>1857191</v>
      </c>
      <c r="AY151" s="303"/>
      <c r="AZ151" s="303"/>
      <c r="BA151" s="303"/>
      <c r="BB151" s="303"/>
      <c r="BC151" s="63"/>
      <c r="BD151" s="303"/>
      <c r="BE151" s="303"/>
      <c r="BF151" s="303"/>
      <c r="BG151" s="303"/>
      <c r="BH151" s="238"/>
      <c r="BI151" s="229">
        <f t="shared" si="527"/>
        <v>-290262.6399999999</v>
      </c>
      <c r="BJ151" s="230">
        <f t="shared" si="527"/>
        <v>-164495.85999999999</v>
      </c>
      <c r="BK151" s="230">
        <f t="shared" si="527"/>
        <v>-15023.159999999974</v>
      </c>
      <c r="BL151" s="230">
        <f t="shared" si="527"/>
        <v>-68947.099999999977</v>
      </c>
      <c r="BM151" s="230">
        <f t="shared" si="527"/>
        <v>-18635.309999999998</v>
      </c>
      <c r="BN151" s="230">
        <f t="shared" si="527"/>
        <v>-41726.51999999999</v>
      </c>
      <c r="BO151" s="230">
        <f t="shared" si="527"/>
        <v>-40065.890000000014</v>
      </c>
      <c r="BP151" s="230">
        <f t="shared" si="527"/>
        <v>-27677.669999999984</v>
      </c>
      <c r="BQ151" s="230">
        <f t="shared" si="527"/>
        <v>4528.859999999986</v>
      </c>
      <c r="BR151" s="419">
        <f t="shared" si="527"/>
        <v>-122741.93999999994</v>
      </c>
      <c r="BS151" s="230">
        <f t="shared" si="528"/>
        <v>208873.43000000005</v>
      </c>
      <c r="BT151" s="230">
        <f t="shared" si="528"/>
        <v>336721.55000000005</v>
      </c>
      <c r="BU151" s="230">
        <f t="shared" si="528"/>
        <v>359920.93999999994</v>
      </c>
      <c r="BV151" s="230">
        <f t="shared" si="528"/>
        <v>226084.41000000003</v>
      </c>
      <c r="BW151" s="230">
        <f t="shared" si="528"/>
        <v>130300</v>
      </c>
      <c r="BX151" s="256">
        <f t="shared" si="528"/>
        <v>156779</v>
      </c>
      <c r="BY151" s="256">
        <f t="shared" si="528"/>
        <v>44645</v>
      </c>
      <c r="BZ151" s="256">
        <f t="shared" si="528"/>
        <v>47296</v>
      </c>
      <c r="CA151" s="256">
        <f t="shared" si="528"/>
        <v>64311</v>
      </c>
      <c r="CB151" s="256">
        <f t="shared" si="528"/>
        <v>74190</v>
      </c>
      <c r="CC151" s="256">
        <f t="shared" si="529"/>
        <v>32361</v>
      </c>
      <c r="CD151" s="419">
        <f t="shared" si="529"/>
        <v>50288</v>
      </c>
      <c r="CE151" s="256">
        <f t="shared" si="529"/>
        <v>198505</v>
      </c>
      <c r="CF151" s="256">
        <f t="shared" si="529"/>
        <v>259847</v>
      </c>
      <c r="CG151" s="256">
        <f t="shared" si="529"/>
        <v>261000</v>
      </c>
      <c r="CH151" s="256">
        <f t="shared" si="529"/>
        <v>226816</v>
      </c>
      <c r="CI151" s="256">
        <f t="shared" si="529"/>
        <v>149403</v>
      </c>
      <c r="CJ151" s="256">
        <f t="shared" si="529"/>
        <v>76900</v>
      </c>
      <c r="CK151" s="256">
        <f t="shared" si="529"/>
        <v>155642</v>
      </c>
      <c r="CL151" s="256">
        <f t="shared" si="529"/>
        <v>130402</v>
      </c>
      <c r="CM151" s="256">
        <f t="shared" si="530"/>
        <v>105972</v>
      </c>
      <c r="CN151" s="256">
        <f t="shared" si="530"/>
        <v>143736</v>
      </c>
      <c r="CO151" s="256">
        <f t="shared" si="530"/>
        <v>200159</v>
      </c>
      <c r="CP151" s="419">
        <f t="shared" si="530"/>
        <v>857333</v>
      </c>
      <c r="CQ151" s="419">
        <f t="shared" si="530"/>
        <v>863510</v>
      </c>
      <c r="CR151" s="419">
        <f t="shared" si="530"/>
        <v>304630</v>
      </c>
      <c r="CS151" s="348"/>
      <c r="CT151" s="63">
        <f>IF(ISERROR(GETPIVOTDATA("VALUE",'CRS WK pvt'!$I$2,"DT_FILE",CT$8,"CD_CO",CT$6,"TRIM_CAT",TRIM(B151),"TRIM_LINE",A149))=TRUE,0,GETPIVOTDATA("VALUE",'CRS WK pvt'!$I$2,"DT_FILE",CT$8,"CD_CO",CT$6,"TRIM_CAT",TRIM(B151),"TRIM_LINE",A149))</f>
        <v>1857191</v>
      </c>
    </row>
    <row r="152" spans="1:98" s="58" customFormat="1" x14ac:dyDescent="0.3">
      <c r="A152" s="146"/>
      <c r="B152" s="59" t="s">
        <v>39</v>
      </c>
      <c r="C152" s="219">
        <v>5043542.8499999996</v>
      </c>
      <c r="D152" s="220">
        <v>3293201.55</v>
      </c>
      <c r="E152" s="220">
        <v>1674029.8</v>
      </c>
      <c r="F152" s="221">
        <v>1179371.94</v>
      </c>
      <c r="G152" s="220">
        <v>904191.49</v>
      </c>
      <c r="H152" s="221">
        <v>810935.18</v>
      </c>
      <c r="I152" s="220">
        <v>790495.12</v>
      </c>
      <c r="J152" s="221">
        <v>945449.86</v>
      </c>
      <c r="K152" s="220">
        <v>1758428.22</v>
      </c>
      <c r="L152" s="222">
        <v>4054819.26</v>
      </c>
      <c r="M152" s="221">
        <v>4227079.5599999996</v>
      </c>
      <c r="N152" s="221">
        <v>4443744.6100000003</v>
      </c>
      <c r="O152" s="220">
        <v>3591303.57</v>
      </c>
      <c r="P152" s="221">
        <v>3439566.27</v>
      </c>
      <c r="Q152" s="220">
        <v>1954089</v>
      </c>
      <c r="R152" s="221">
        <v>900771</v>
      </c>
      <c r="S152" s="220">
        <v>636679</v>
      </c>
      <c r="T152" s="221">
        <v>620869</v>
      </c>
      <c r="U152" s="223">
        <v>627052</v>
      </c>
      <c r="V152" s="223">
        <v>758577</v>
      </c>
      <c r="W152" s="223">
        <v>1452898</v>
      </c>
      <c r="X152" s="222">
        <v>3268018</v>
      </c>
      <c r="Y152" s="223">
        <v>5099072</v>
      </c>
      <c r="Z152" s="223">
        <v>5670565</v>
      </c>
      <c r="AA152" s="223">
        <v>4395358</v>
      </c>
      <c r="AB152" s="223">
        <v>2572609</v>
      </c>
      <c r="AC152" s="223">
        <v>1414016</v>
      </c>
      <c r="AD152" s="223">
        <v>909234</v>
      </c>
      <c r="AE152" s="223">
        <v>767522</v>
      </c>
      <c r="AF152" s="223">
        <v>670891</v>
      </c>
      <c r="AG152" s="223">
        <v>798249</v>
      </c>
      <c r="AH152" s="223">
        <v>899489</v>
      </c>
      <c r="AI152" s="223">
        <v>1667514</v>
      </c>
      <c r="AJ152" s="238">
        <v>4451609</v>
      </c>
      <c r="AK152" s="303">
        <v>6362569</v>
      </c>
      <c r="AL152" s="303">
        <v>6248140</v>
      </c>
      <c r="AM152" s="303">
        <v>5588212</v>
      </c>
      <c r="AN152" s="303">
        <v>3647176</v>
      </c>
      <c r="AO152" s="303">
        <v>2191130</v>
      </c>
      <c r="AP152" s="303">
        <v>1613585</v>
      </c>
      <c r="AQ152" s="63">
        <v>1367197</v>
      </c>
      <c r="AR152" s="303">
        <v>1100117</v>
      </c>
      <c r="AS152" s="303">
        <v>1236394</v>
      </c>
      <c r="AT152" s="303">
        <v>1573706</v>
      </c>
      <c r="AU152" s="303">
        <v>2290694</v>
      </c>
      <c r="AV152" s="238">
        <v>6022008</v>
      </c>
      <c r="AW152" s="303">
        <v>6010823</v>
      </c>
      <c r="AX152" s="303">
        <v>5710040</v>
      </c>
      <c r="AY152" s="303"/>
      <c r="AZ152" s="303"/>
      <c r="BA152" s="303"/>
      <c r="BB152" s="303"/>
      <c r="BC152" s="63"/>
      <c r="BD152" s="303"/>
      <c r="BE152" s="303"/>
      <c r="BF152" s="303"/>
      <c r="BG152" s="303"/>
      <c r="BH152" s="238"/>
      <c r="BI152" s="229">
        <f t="shared" si="527"/>
        <v>-1452239.2799999998</v>
      </c>
      <c r="BJ152" s="230">
        <f t="shared" si="527"/>
        <v>146364.7200000002</v>
      </c>
      <c r="BK152" s="230">
        <f t="shared" si="527"/>
        <v>280059.19999999995</v>
      </c>
      <c r="BL152" s="230">
        <f t="shared" si="527"/>
        <v>-278600.93999999994</v>
      </c>
      <c r="BM152" s="230">
        <f t="shared" si="527"/>
        <v>-267512.49</v>
      </c>
      <c r="BN152" s="230">
        <f t="shared" si="527"/>
        <v>-190066.18000000005</v>
      </c>
      <c r="BO152" s="230">
        <f t="shared" si="527"/>
        <v>-163443.12</v>
      </c>
      <c r="BP152" s="230">
        <f t="shared" si="527"/>
        <v>-186872.86</v>
      </c>
      <c r="BQ152" s="230">
        <f t="shared" si="527"/>
        <v>-305530.21999999997</v>
      </c>
      <c r="BR152" s="419">
        <f t="shared" si="527"/>
        <v>-786801.25999999978</v>
      </c>
      <c r="BS152" s="230">
        <f t="shared" si="528"/>
        <v>871992.44000000041</v>
      </c>
      <c r="BT152" s="230">
        <f t="shared" si="528"/>
        <v>1226820.3899999997</v>
      </c>
      <c r="BU152" s="230">
        <f t="shared" si="528"/>
        <v>804054.43000000017</v>
      </c>
      <c r="BV152" s="230">
        <f t="shared" si="528"/>
        <v>-866957.27</v>
      </c>
      <c r="BW152" s="230">
        <f t="shared" si="528"/>
        <v>-540073</v>
      </c>
      <c r="BX152" s="256">
        <f t="shared" si="528"/>
        <v>8463</v>
      </c>
      <c r="BY152" s="256">
        <f t="shared" si="528"/>
        <v>130843</v>
      </c>
      <c r="BZ152" s="256">
        <f t="shared" si="528"/>
        <v>50022</v>
      </c>
      <c r="CA152" s="256">
        <f t="shared" si="528"/>
        <v>171197</v>
      </c>
      <c r="CB152" s="256">
        <f t="shared" si="528"/>
        <v>140912</v>
      </c>
      <c r="CC152" s="256">
        <f t="shared" si="529"/>
        <v>214616</v>
      </c>
      <c r="CD152" s="419">
        <f t="shared" si="529"/>
        <v>1183591</v>
      </c>
      <c r="CE152" s="256">
        <f t="shared" si="529"/>
        <v>1263497</v>
      </c>
      <c r="CF152" s="256">
        <f t="shared" si="529"/>
        <v>577575</v>
      </c>
      <c r="CG152" s="256">
        <f t="shared" si="529"/>
        <v>1192854</v>
      </c>
      <c r="CH152" s="256">
        <f t="shared" si="529"/>
        <v>1074567</v>
      </c>
      <c r="CI152" s="256">
        <f t="shared" si="529"/>
        <v>777114</v>
      </c>
      <c r="CJ152" s="256">
        <f t="shared" si="529"/>
        <v>704351</v>
      </c>
      <c r="CK152" s="256">
        <f t="shared" si="529"/>
        <v>599675</v>
      </c>
      <c r="CL152" s="256">
        <f t="shared" si="529"/>
        <v>429226</v>
      </c>
      <c r="CM152" s="256">
        <f t="shared" si="530"/>
        <v>438145</v>
      </c>
      <c r="CN152" s="256">
        <f t="shared" si="530"/>
        <v>674217</v>
      </c>
      <c r="CO152" s="256">
        <f t="shared" si="530"/>
        <v>623180</v>
      </c>
      <c r="CP152" s="419">
        <f t="shared" si="530"/>
        <v>1570399</v>
      </c>
      <c r="CQ152" s="419">
        <f t="shared" si="530"/>
        <v>-351746</v>
      </c>
      <c r="CR152" s="419">
        <f t="shared" si="530"/>
        <v>-538100</v>
      </c>
      <c r="CS152" s="348"/>
      <c r="CT152" s="63">
        <f>IF(ISERROR(GETPIVOTDATA("VALUE",'CRS WK pvt'!$I$2,"DT_FILE",CT$8,"CD_CO",CT$6,"TRIM_CAT",TRIM(B152),"TRIM_LINE",A149))=TRUE,0,GETPIVOTDATA("VALUE",'CRS WK pvt'!$I$2,"DT_FILE",CT$8,"CD_CO",CT$6,"TRIM_CAT",TRIM(B152),"TRIM_LINE",A149))</f>
        <v>5710040</v>
      </c>
    </row>
    <row r="153" spans="1:98" s="58" customFormat="1" x14ac:dyDescent="0.3">
      <c r="A153" s="146"/>
      <c r="B153" s="59" t="s">
        <v>40</v>
      </c>
      <c r="C153" s="219">
        <v>2479835.08</v>
      </c>
      <c r="D153" s="220">
        <v>1605798.73</v>
      </c>
      <c r="E153" s="220">
        <v>778628.45</v>
      </c>
      <c r="F153" s="221">
        <v>494929.37</v>
      </c>
      <c r="G153" s="220">
        <v>401515.23</v>
      </c>
      <c r="H153" s="221">
        <v>294931.77</v>
      </c>
      <c r="I153" s="220">
        <v>267948.86</v>
      </c>
      <c r="J153" s="221">
        <v>429768.9</v>
      </c>
      <c r="K153" s="220">
        <v>973412.31</v>
      </c>
      <c r="L153" s="222">
        <v>1854858.67</v>
      </c>
      <c r="M153" s="221">
        <v>1813456.36</v>
      </c>
      <c r="N153" s="221">
        <v>1875597.1</v>
      </c>
      <c r="O153" s="220">
        <v>1575861.76</v>
      </c>
      <c r="P153" s="221">
        <v>1467697.69</v>
      </c>
      <c r="Q153" s="220">
        <v>912068</v>
      </c>
      <c r="R153" s="221">
        <v>364128</v>
      </c>
      <c r="S153" s="220">
        <v>210487</v>
      </c>
      <c r="T153" s="221">
        <v>187603</v>
      </c>
      <c r="U153" s="223">
        <v>221936</v>
      </c>
      <c r="V153" s="223">
        <v>433778</v>
      </c>
      <c r="W153" s="223">
        <v>732186</v>
      </c>
      <c r="X153" s="222">
        <v>1470971</v>
      </c>
      <c r="Y153" s="223">
        <v>2028407</v>
      </c>
      <c r="Z153" s="223">
        <v>2282413</v>
      </c>
      <c r="AA153" s="223">
        <v>1928154</v>
      </c>
      <c r="AB153" s="223">
        <v>1078163</v>
      </c>
      <c r="AC153" s="223">
        <v>660841</v>
      </c>
      <c r="AD153" s="223">
        <v>365557</v>
      </c>
      <c r="AE153" s="223">
        <v>276452</v>
      </c>
      <c r="AF153" s="223">
        <v>220809</v>
      </c>
      <c r="AG153" s="223">
        <v>262108</v>
      </c>
      <c r="AH153" s="223">
        <v>356310</v>
      </c>
      <c r="AI153" s="223">
        <v>806057</v>
      </c>
      <c r="AJ153" s="238">
        <v>2144925</v>
      </c>
      <c r="AK153" s="303">
        <v>2801773</v>
      </c>
      <c r="AL153" s="303">
        <v>2720528</v>
      </c>
      <c r="AM153" s="303">
        <v>2330160</v>
      </c>
      <c r="AN153" s="303">
        <v>1717900</v>
      </c>
      <c r="AO153" s="303">
        <v>1080212</v>
      </c>
      <c r="AP153" s="303">
        <v>572965</v>
      </c>
      <c r="AQ153" s="63">
        <v>413924</v>
      </c>
      <c r="AR153" s="303">
        <v>376732</v>
      </c>
      <c r="AS153" s="303">
        <v>500979</v>
      </c>
      <c r="AT153" s="303">
        <v>711011</v>
      </c>
      <c r="AU153" s="303">
        <v>1183204</v>
      </c>
      <c r="AV153" s="238">
        <v>2593461</v>
      </c>
      <c r="AW153" s="303">
        <v>2403212</v>
      </c>
      <c r="AX153" s="303">
        <v>2293503</v>
      </c>
      <c r="AY153" s="303"/>
      <c r="AZ153" s="303"/>
      <c r="BA153" s="303"/>
      <c r="BB153" s="303"/>
      <c r="BC153" s="63"/>
      <c r="BD153" s="303"/>
      <c r="BE153" s="303"/>
      <c r="BF153" s="303"/>
      <c r="BG153" s="303"/>
      <c r="BH153" s="238"/>
      <c r="BI153" s="229">
        <f t="shared" si="527"/>
        <v>-903973.32000000007</v>
      </c>
      <c r="BJ153" s="230">
        <f t="shared" si="527"/>
        <v>-138101.04000000004</v>
      </c>
      <c r="BK153" s="230">
        <f t="shared" si="527"/>
        <v>133439.55000000005</v>
      </c>
      <c r="BL153" s="230">
        <f t="shared" si="527"/>
        <v>-130801.37</v>
      </c>
      <c r="BM153" s="230">
        <f t="shared" si="527"/>
        <v>-191028.22999999998</v>
      </c>
      <c r="BN153" s="230">
        <f t="shared" si="527"/>
        <v>-107328.77000000002</v>
      </c>
      <c r="BO153" s="230">
        <f t="shared" si="527"/>
        <v>-46012.859999999986</v>
      </c>
      <c r="BP153" s="230">
        <f t="shared" si="527"/>
        <v>4009.0999999999767</v>
      </c>
      <c r="BQ153" s="230">
        <f t="shared" si="527"/>
        <v>-241226.31000000006</v>
      </c>
      <c r="BR153" s="419">
        <f t="shared" si="527"/>
        <v>-383887.66999999993</v>
      </c>
      <c r="BS153" s="230">
        <f t="shared" si="528"/>
        <v>214950.6399999999</v>
      </c>
      <c r="BT153" s="230">
        <f t="shared" si="528"/>
        <v>406815.89999999991</v>
      </c>
      <c r="BU153" s="230">
        <f t="shared" si="528"/>
        <v>352292.24</v>
      </c>
      <c r="BV153" s="230">
        <f t="shared" si="528"/>
        <v>-389534.68999999994</v>
      </c>
      <c r="BW153" s="230">
        <f t="shared" si="528"/>
        <v>-251227</v>
      </c>
      <c r="BX153" s="256">
        <f t="shared" si="528"/>
        <v>1429</v>
      </c>
      <c r="BY153" s="256">
        <f t="shared" si="528"/>
        <v>65965</v>
      </c>
      <c r="BZ153" s="256">
        <f t="shared" si="528"/>
        <v>33206</v>
      </c>
      <c r="CA153" s="256">
        <f t="shared" si="528"/>
        <v>40172</v>
      </c>
      <c r="CB153" s="256">
        <f t="shared" si="528"/>
        <v>-77468</v>
      </c>
      <c r="CC153" s="256">
        <f t="shared" si="529"/>
        <v>73871</v>
      </c>
      <c r="CD153" s="419">
        <f t="shared" si="529"/>
        <v>673954</v>
      </c>
      <c r="CE153" s="256">
        <f t="shared" si="529"/>
        <v>773366</v>
      </c>
      <c r="CF153" s="256">
        <f t="shared" si="529"/>
        <v>438115</v>
      </c>
      <c r="CG153" s="256">
        <f t="shared" si="529"/>
        <v>402006</v>
      </c>
      <c r="CH153" s="256">
        <f t="shared" si="529"/>
        <v>639737</v>
      </c>
      <c r="CI153" s="256">
        <f t="shared" si="529"/>
        <v>419371</v>
      </c>
      <c r="CJ153" s="256">
        <f t="shared" si="529"/>
        <v>207408</v>
      </c>
      <c r="CK153" s="256">
        <f t="shared" si="529"/>
        <v>137472</v>
      </c>
      <c r="CL153" s="256">
        <f t="shared" si="529"/>
        <v>155923</v>
      </c>
      <c r="CM153" s="256">
        <f t="shared" si="530"/>
        <v>238871</v>
      </c>
      <c r="CN153" s="256">
        <f t="shared" si="530"/>
        <v>354701</v>
      </c>
      <c r="CO153" s="256">
        <f t="shared" si="530"/>
        <v>377147</v>
      </c>
      <c r="CP153" s="419">
        <f t="shared" si="530"/>
        <v>448536</v>
      </c>
      <c r="CQ153" s="419">
        <f t="shared" si="530"/>
        <v>-398561</v>
      </c>
      <c r="CR153" s="419">
        <f t="shared" si="530"/>
        <v>-427025</v>
      </c>
      <c r="CS153" s="348"/>
      <c r="CT153" s="63">
        <f>IF(ISERROR(GETPIVOTDATA("VALUE",'CRS WK pvt'!$I$2,"DT_FILE",CT$8,"CD_CO",CT$6,"TRIM_CAT",TRIM(B153),"TRIM_LINE",A149))=TRUE,0,GETPIVOTDATA("VALUE",'CRS WK pvt'!$I$2,"DT_FILE",CT$8,"CD_CO",CT$6,"TRIM_CAT",TRIM(B153),"TRIM_LINE",A149))</f>
        <v>2293503</v>
      </c>
    </row>
    <row r="154" spans="1:98" s="58" customFormat="1" x14ac:dyDescent="0.3">
      <c r="A154" s="146"/>
      <c r="B154" s="59" t="s">
        <v>41</v>
      </c>
      <c r="C154" s="219">
        <v>1047926.89</v>
      </c>
      <c r="D154" s="220">
        <v>1175666.8899999999</v>
      </c>
      <c r="E154" s="220">
        <v>522417.19</v>
      </c>
      <c r="F154" s="221">
        <v>636364.76</v>
      </c>
      <c r="G154" s="220">
        <v>467572.43</v>
      </c>
      <c r="H154" s="221">
        <v>402655.95</v>
      </c>
      <c r="I154" s="220">
        <v>391042.6</v>
      </c>
      <c r="J154" s="221">
        <v>586406.43999999994</v>
      </c>
      <c r="K154" s="220">
        <v>582610.56000000006</v>
      </c>
      <c r="L154" s="222">
        <v>1109699.32</v>
      </c>
      <c r="M154" s="221">
        <v>1061131.2</v>
      </c>
      <c r="N154" s="221">
        <v>1004458.65</v>
      </c>
      <c r="O154" s="220">
        <v>1010557.19</v>
      </c>
      <c r="P154" s="221">
        <v>963518.65</v>
      </c>
      <c r="Q154" s="220">
        <v>840998</v>
      </c>
      <c r="R154" s="221">
        <v>442259</v>
      </c>
      <c r="S154" s="220">
        <v>166355</v>
      </c>
      <c r="T154" s="221">
        <v>332752</v>
      </c>
      <c r="U154" s="223">
        <v>403710</v>
      </c>
      <c r="V154" s="223">
        <v>405087</v>
      </c>
      <c r="W154" s="223">
        <v>712927</v>
      </c>
      <c r="X154" s="222">
        <v>964919</v>
      </c>
      <c r="Y154" s="223">
        <v>1075490</v>
      </c>
      <c r="Z154" s="223">
        <v>1188556</v>
      </c>
      <c r="AA154" s="223">
        <v>936365</v>
      </c>
      <c r="AB154" s="223">
        <v>558207</v>
      </c>
      <c r="AC154" s="223">
        <v>613928</v>
      </c>
      <c r="AD154" s="223">
        <v>540523</v>
      </c>
      <c r="AE154" s="223">
        <v>524700</v>
      </c>
      <c r="AF154" s="223">
        <v>405209</v>
      </c>
      <c r="AG154" s="223">
        <v>524870</v>
      </c>
      <c r="AH154" s="223">
        <v>514753</v>
      </c>
      <c r="AI154" s="223">
        <v>680184</v>
      </c>
      <c r="AJ154" s="238">
        <v>1461612</v>
      </c>
      <c r="AK154" s="303">
        <v>1497741</v>
      </c>
      <c r="AL154" s="303">
        <v>1377024</v>
      </c>
      <c r="AM154" s="303">
        <v>1057346</v>
      </c>
      <c r="AN154" s="303">
        <v>1156142</v>
      </c>
      <c r="AO154" s="303">
        <v>801677</v>
      </c>
      <c r="AP154" s="303">
        <v>1006272</v>
      </c>
      <c r="AQ154" s="63">
        <v>791211</v>
      </c>
      <c r="AR154" s="303">
        <v>600544</v>
      </c>
      <c r="AS154" s="303">
        <v>1015592</v>
      </c>
      <c r="AT154" s="303">
        <v>744060</v>
      </c>
      <c r="AU154" s="303">
        <v>1805614</v>
      </c>
      <c r="AV154" s="238">
        <v>1992620</v>
      </c>
      <c r="AW154" s="303">
        <v>1937441</v>
      </c>
      <c r="AX154" s="303">
        <v>2014091</v>
      </c>
      <c r="AY154" s="303"/>
      <c r="AZ154" s="303"/>
      <c r="BA154" s="303"/>
      <c r="BB154" s="303"/>
      <c r="BC154" s="63"/>
      <c r="BD154" s="303"/>
      <c r="BE154" s="303"/>
      <c r="BF154" s="303"/>
      <c r="BG154" s="303"/>
      <c r="BH154" s="238"/>
      <c r="BI154" s="229">
        <f t="shared" si="527"/>
        <v>-37369.70000000007</v>
      </c>
      <c r="BJ154" s="230">
        <f t="shared" si="527"/>
        <v>-212148.23999999987</v>
      </c>
      <c r="BK154" s="230">
        <f t="shared" si="527"/>
        <v>318580.81</v>
      </c>
      <c r="BL154" s="230">
        <f t="shared" si="527"/>
        <v>-194105.76</v>
      </c>
      <c r="BM154" s="230">
        <f t="shared" si="527"/>
        <v>-301217.43</v>
      </c>
      <c r="BN154" s="230">
        <f t="shared" si="527"/>
        <v>-69903.950000000012</v>
      </c>
      <c r="BO154" s="230">
        <f t="shared" si="527"/>
        <v>12667.400000000023</v>
      </c>
      <c r="BP154" s="230">
        <f t="shared" si="527"/>
        <v>-181319.43999999994</v>
      </c>
      <c r="BQ154" s="230">
        <f t="shared" si="527"/>
        <v>130316.43999999994</v>
      </c>
      <c r="BR154" s="419">
        <f t="shared" si="527"/>
        <v>-144780.32000000007</v>
      </c>
      <c r="BS154" s="230">
        <f t="shared" si="528"/>
        <v>14358.800000000047</v>
      </c>
      <c r="BT154" s="230">
        <f t="shared" si="528"/>
        <v>184097.34999999998</v>
      </c>
      <c r="BU154" s="230">
        <f t="shared" si="528"/>
        <v>-74192.189999999944</v>
      </c>
      <c r="BV154" s="230">
        <f t="shared" si="528"/>
        <v>-405311.65</v>
      </c>
      <c r="BW154" s="230">
        <f t="shared" si="528"/>
        <v>-227070</v>
      </c>
      <c r="BX154" s="256">
        <f t="shared" si="528"/>
        <v>98264</v>
      </c>
      <c r="BY154" s="256">
        <f t="shared" si="528"/>
        <v>358345</v>
      </c>
      <c r="BZ154" s="256">
        <f t="shared" si="528"/>
        <v>72457</v>
      </c>
      <c r="CA154" s="256">
        <f t="shared" si="528"/>
        <v>121160</v>
      </c>
      <c r="CB154" s="256">
        <f t="shared" si="528"/>
        <v>109666</v>
      </c>
      <c r="CC154" s="256">
        <f t="shared" si="529"/>
        <v>-32743</v>
      </c>
      <c r="CD154" s="419">
        <f t="shared" si="529"/>
        <v>496693</v>
      </c>
      <c r="CE154" s="256">
        <f t="shared" si="529"/>
        <v>422251</v>
      </c>
      <c r="CF154" s="256">
        <f t="shared" si="529"/>
        <v>188468</v>
      </c>
      <c r="CG154" s="256">
        <f t="shared" si="529"/>
        <v>120981</v>
      </c>
      <c r="CH154" s="256">
        <f t="shared" si="529"/>
        <v>597935</v>
      </c>
      <c r="CI154" s="256">
        <f t="shared" si="529"/>
        <v>187749</v>
      </c>
      <c r="CJ154" s="256">
        <f t="shared" si="529"/>
        <v>465749</v>
      </c>
      <c r="CK154" s="256">
        <f t="shared" si="529"/>
        <v>266511</v>
      </c>
      <c r="CL154" s="256">
        <f t="shared" si="529"/>
        <v>195335</v>
      </c>
      <c r="CM154" s="256">
        <f t="shared" si="530"/>
        <v>490722</v>
      </c>
      <c r="CN154" s="256">
        <f t="shared" si="530"/>
        <v>229307</v>
      </c>
      <c r="CO154" s="256">
        <f t="shared" si="530"/>
        <v>1125430</v>
      </c>
      <c r="CP154" s="419">
        <f t="shared" si="530"/>
        <v>531008</v>
      </c>
      <c r="CQ154" s="419">
        <f t="shared" si="530"/>
        <v>439700</v>
      </c>
      <c r="CR154" s="419">
        <f t="shared" si="530"/>
        <v>637067</v>
      </c>
      <c r="CS154" s="348"/>
      <c r="CT154" s="63">
        <f>IF(ISERROR(GETPIVOTDATA("VALUE",'CRS WK pvt'!$I$2,"DT_FILE",CT$8,"CD_CO",CT$6,"TRIM_CAT",TRIM(B154),"TRIM_LINE",A149))=TRUE,0,GETPIVOTDATA("VALUE",'CRS WK pvt'!$I$2,"DT_FILE",CT$8,"CD_CO",CT$6,"TRIM_CAT",TRIM(B154),"TRIM_LINE",A149))</f>
        <v>2014091</v>
      </c>
    </row>
    <row r="155" spans="1:98" s="72" customFormat="1" x14ac:dyDescent="0.3">
      <c r="A155" s="147"/>
      <c r="B155" s="59" t="s">
        <v>42</v>
      </c>
      <c r="C155" s="224">
        <f t="shared" ref="C155:V155" si="531">SUM(C150:C154)</f>
        <v>24496359.759999998</v>
      </c>
      <c r="D155" s="225">
        <f t="shared" si="531"/>
        <v>17914230.84</v>
      </c>
      <c r="E155" s="225">
        <f t="shared" si="531"/>
        <v>9714805.6799999997</v>
      </c>
      <c r="F155" s="226">
        <f t="shared" si="531"/>
        <v>7572441.1299999999</v>
      </c>
      <c r="G155" s="225">
        <f t="shared" si="531"/>
        <v>6409376.5099999998</v>
      </c>
      <c r="H155" s="226">
        <f t="shared" si="531"/>
        <v>5340237.9400000004</v>
      </c>
      <c r="I155" s="225">
        <f t="shared" si="531"/>
        <v>5411729.2699999996</v>
      </c>
      <c r="J155" s="226">
        <f t="shared" si="531"/>
        <v>6700416.6600000001</v>
      </c>
      <c r="K155" s="225">
        <f t="shared" si="531"/>
        <v>9739791.5600000005</v>
      </c>
      <c r="L155" s="227">
        <f t="shared" si="531"/>
        <v>20824111.829999998</v>
      </c>
      <c r="M155" s="226">
        <f t="shared" si="531"/>
        <v>21155492.25</v>
      </c>
      <c r="N155" s="226">
        <f t="shared" si="531"/>
        <v>21971456.440000001</v>
      </c>
      <c r="O155" s="226">
        <f t="shared" si="531"/>
        <v>18255486.600000001</v>
      </c>
      <c r="P155" s="226">
        <f t="shared" si="531"/>
        <v>18287465.949999999</v>
      </c>
      <c r="Q155" s="226">
        <f t="shared" si="531"/>
        <v>11167297</v>
      </c>
      <c r="R155" s="226">
        <f t="shared" si="531"/>
        <v>6406881</v>
      </c>
      <c r="S155" s="226">
        <f t="shared" si="531"/>
        <v>4624501</v>
      </c>
      <c r="T155" s="226">
        <f t="shared" si="531"/>
        <v>4589332</v>
      </c>
      <c r="U155" s="226">
        <f t="shared" si="531"/>
        <v>5102182</v>
      </c>
      <c r="V155" s="226">
        <f t="shared" si="531"/>
        <v>5689001</v>
      </c>
      <c r="W155" s="228">
        <f>SUM(W150+W151+W152+W153+W154)</f>
        <v>9347502</v>
      </c>
      <c r="X155" s="227">
        <f>SUM(X150+X151+X152+X153+X154)</f>
        <v>18804082</v>
      </c>
      <c r="Y155" s="228">
        <v>24140615</v>
      </c>
      <c r="Z155" s="228">
        <v>27981790</v>
      </c>
      <c r="AA155" s="228">
        <v>23234189</v>
      </c>
      <c r="AB155" s="228">
        <v>14493229</v>
      </c>
      <c r="AC155" s="228">
        <v>8945409</v>
      </c>
      <c r="AD155" s="228">
        <v>6821698</v>
      </c>
      <c r="AE155" s="228">
        <v>5334015</v>
      </c>
      <c r="AF155" s="228">
        <v>5172616</v>
      </c>
      <c r="AG155" s="228">
        <v>5805976</v>
      </c>
      <c r="AH155" s="228">
        <v>5622610</v>
      </c>
      <c r="AI155" s="228">
        <v>10617127</v>
      </c>
      <c r="AJ155" s="237">
        <v>24410658</v>
      </c>
      <c r="AK155" s="304">
        <v>30681728</v>
      </c>
      <c r="AL155" s="304">
        <v>31853427</v>
      </c>
      <c r="AM155" s="304">
        <v>28691003</v>
      </c>
      <c r="AN155" s="304">
        <v>20681426</v>
      </c>
      <c r="AO155" s="304">
        <v>13837126</v>
      </c>
      <c r="AP155" s="304">
        <v>10279553</v>
      </c>
      <c r="AQ155" s="84">
        <v>8397153</v>
      </c>
      <c r="AR155" s="304">
        <v>7786555</v>
      </c>
      <c r="AS155" s="304">
        <v>8887910</v>
      </c>
      <c r="AT155" s="304">
        <v>9569718</v>
      </c>
      <c r="AU155" s="304">
        <v>14219140</v>
      </c>
      <c r="AV155" s="237">
        <v>32164108</v>
      </c>
      <c r="AW155" s="304">
        <v>33697043</v>
      </c>
      <c r="AX155" s="304">
        <v>31519012</v>
      </c>
      <c r="AY155" s="304"/>
      <c r="AZ155" s="304"/>
      <c r="BA155" s="304"/>
      <c r="BB155" s="304"/>
      <c r="BC155" s="84"/>
      <c r="BD155" s="304"/>
      <c r="BE155" s="304"/>
      <c r="BF155" s="304"/>
      <c r="BG155" s="304"/>
      <c r="BH155" s="237"/>
      <c r="BI155" s="231">
        <f t="shared" ref="BI155:BM155" si="532">SUM(BI150:BI154)</f>
        <v>-6240873.1600000011</v>
      </c>
      <c r="BJ155" s="232">
        <f t="shared" si="532"/>
        <v>373235.10999999964</v>
      </c>
      <c r="BK155" s="232">
        <f t="shared" si="532"/>
        <v>1452491.32</v>
      </c>
      <c r="BL155" s="232">
        <f t="shared" si="532"/>
        <v>-1165560.1299999999</v>
      </c>
      <c r="BM155" s="232">
        <f t="shared" si="532"/>
        <v>-1784875.5099999998</v>
      </c>
      <c r="BN155" s="232">
        <f t="shared" ref="BN155:BV155" si="533">SUM(BN150:BN154)</f>
        <v>-750905.94000000018</v>
      </c>
      <c r="BO155" s="232">
        <f t="shared" si="533"/>
        <v>-309547.26999999979</v>
      </c>
      <c r="BP155" s="232">
        <f t="shared" si="533"/>
        <v>-1011415.6599999999</v>
      </c>
      <c r="BQ155" s="232">
        <f t="shared" si="533"/>
        <v>-392289.56000000017</v>
      </c>
      <c r="BR155" s="420">
        <f t="shared" si="533"/>
        <v>-2020029.8300000003</v>
      </c>
      <c r="BS155" s="232">
        <f t="shared" si="533"/>
        <v>2985122.75</v>
      </c>
      <c r="BT155" s="232">
        <f t="shared" si="533"/>
        <v>6010333.5599999987</v>
      </c>
      <c r="BU155" s="232">
        <f t="shared" si="533"/>
        <v>4978702.4000000004</v>
      </c>
      <c r="BV155" s="232">
        <f t="shared" si="533"/>
        <v>-3794236.9499999997</v>
      </c>
      <c r="BW155" s="232">
        <f t="shared" ref="BW155:BX155" si="534">SUM(BW150:BW154)</f>
        <v>-2221888</v>
      </c>
      <c r="BX155" s="257">
        <f t="shared" si="534"/>
        <v>414817</v>
      </c>
      <c r="BY155" s="257">
        <f t="shared" ref="BY155:BZ155" si="535">SUM(BY150:BY154)</f>
        <v>709514</v>
      </c>
      <c r="BZ155" s="257">
        <f t="shared" si="535"/>
        <v>583284</v>
      </c>
      <c r="CA155" s="257">
        <f t="shared" ref="CA155" si="536">SUM(CA150:CA154)</f>
        <v>703794</v>
      </c>
      <c r="CB155" s="257">
        <f t="shared" ref="CB155:CC155" si="537">SUM(CB150:CB154)</f>
        <v>-66391</v>
      </c>
      <c r="CC155" s="257">
        <f t="shared" si="537"/>
        <v>1269625</v>
      </c>
      <c r="CD155" s="420">
        <f t="shared" ref="CD155:CE155" si="538">SUM(CD150:CD154)</f>
        <v>5606576</v>
      </c>
      <c r="CE155" s="257">
        <f t="shared" si="538"/>
        <v>6541113</v>
      </c>
      <c r="CF155" s="257">
        <f t="shared" ref="CF155" si="539">SUM(CF150:CF154)</f>
        <v>3871637</v>
      </c>
      <c r="CG155" s="257">
        <f t="shared" ref="CG155" si="540">SUM(CG150:CG154)</f>
        <v>5456814</v>
      </c>
      <c r="CH155" s="257">
        <f t="shared" ref="CH155" si="541">SUM(CH150:CH154)</f>
        <v>6188197</v>
      </c>
      <c r="CI155" s="257">
        <f t="shared" ref="CI155" si="542">SUM(CI150:CI154)</f>
        <v>4891717</v>
      </c>
      <c r="CJ155" s="257">
        <f t="shared" ref="CJ155" si="543">SUM(CJ150:CJ154)</f>
        <v>3457855</v>
      </c>
      <c r="CK155" s="257">
        <f t="shared" ref="CK155" si="544">SUM(CK150:CK154)</f>
        <v>3063138</v>
      </c>
      <c r="CL155" s="257">
        <f t="shared" ref="CL155" si="545">SUM(CL150:CL154)</f>
        <v>2613939</v>
      </c>
      <c r="CM155" s="257">
        <f t="shared" ref="CM155" si="546">SUM(CM150:CM154)</f>
        <v>3081934</v>
      </c>
      <c r="CN155" s="257">
        <f t="shared" ref="CN155" si="547">SUM(CN150:CN154)</f>
        <v>3947108</v>
      </c>
      <c r="CO155" s="257">
        <f t="shared" ref="CO155" si="548">SUM(CO150:CO154)</f>
        <v>3602013</v>
      </c>
      <c r="CP155" s="420">
        <f t="shared" ref="CP155" si="549">SUM(CP150:CP154)</f>
        <v>7753450</v>
      </c>
      <c r="CQ155" s="420">
        <f t="shared" ref="CQ155:CR155" si="550">SUM(CQ150:CQ154)</f>
        <v>3015315</v>
      </c>
      <c r="CR155" s="420">
        <f t="shared" si="550"/>
        <v>-334415</v>
      </c>
      <c r="CS155" s="349"/>
      <c r="CT155" s="84">
        <f>SUM(CT150:CT154)</f>
        <v>31519012</v>
      </c>
    </row>
    <row r="156" spans="1:98" s="58" customFormat="1" x14ac:dyDescent="0.3">
      <c r="A156" s="146">
        <f>+A149+1</f>
        <v>21</v>
      </c>
      <c r="B156" s="110" t="s">
        <v>345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202"/>
      <c r="V156" s="202"/>
      <c r="W156" s="202"/>
      <c r="X156" s="88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88"/>
      <c r="AK156" s="295"/>
      <c r="AL156" s="295"/>
      <c r="AM156" s="295"/>
      <c r="AN156" s="295"/>
      <c r="AO156" s="295"/>
      <c r="AP156" s="295"/>
      <c r="AQ156" s="89"/>
      <c r="AR156" s="295"/>
      <c r="AS156" s="295"/>
      <c r="AT156" s="295"/>
      <c r="AU156" s="295"/>
      <c r="AV156" s="312"/>
      <c r="AW156" s="295"/>
      <c r="AX156" s="295"/>
      <c r="AY156" s="295"/>
      <c r="AZ156" s="295"/>
      <c r="BA156" s="295"/>
      <c r="BB156" s="295"/>
      <c r="BC156" s="89"/>
      <c r="BD156" s="295"/>
      <c r="BE156" s="295"/>
      <c r="BF156" s="295"/>
      <c r="BG156" s="295"/>
      <c r="BH156" s="312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8"/>
      <c r="BS156" s="431"/>
      <c r="BT156" s="90"/>
      <c r="BU156" s="90"/>
      <c r="BV156" s="90"/>
      <c r="BW156" s="90"/>
      <c r="BX156" s="245"/>
      <c r="BY156" s="245"/>
      <c r="BZ156" s="245"/>
      <c r="CA156" s="245"/>
      <c r="CB156" s="245"/>
      <c r="CC156" s="245"/>
      <c r="CD156" s="408"/>
      <c r="CE156" s="370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408"/>
      <c r="CQ156" s="408"/>
      <c r="CR156" s="408"/>
      <c r="CS156" s="348"/>
      <c r="CT156" s="89"/>
    </row>
    <row r="157" spans="1:98" s="58" customFormat="1" x14ac:dyDescent="0.3">
      <c r="A157" s="146"/>
      <c r="B157" s="59" t="s">
        <v>37</v>
      </c>
      <c r="C157" s="111"/>
      <c r="D157" s="183">
        <f t="shared" ref="D157:AB157" si="551">(C66+C150+D94-D66-D150)/(C66+C150+D94-D150)</f>
        <v>0.60357559543553274</v>
      </c>
      <c r="E157" s="184">
        <f t="shared" si="551"/>
        <v>0.56188838895537507</v>
      </c>
      <c r="F157" s="184">
        <f t="shared" si="551"/>
        <v>0.42817828045150014</v>
      </c>
      <c r="G157" s="184">
        <f t="shared" si="551"/>
        <v>0.36334852014088931</v>
      </c>
      <c r="H157" s="185">
        <f t="shared" si="551"/>
        <v>0.39914850438071103</v>
      </c>
      <c r="I157" s="184">
        <f t="shared" si="551"/>
        <v>0.37377173038616135</v>
      </c>
      <c r="J157" s="185">
        <f t="shared" si="551"/>
        <v>0.43303613399555324</v>
      </c>
      <c r="K157" s="184">
        <f t="shared" si="551"/>
        <v>0.54910946743988587</v>
      </c>
      <c r="L157" s="186">
        <f t="shared" si="551"/>
        <v>0.68143778821808643</v>
      </c>
      <c r="M157" s="185">
        <f t="shared" si="551"/>
        <v>0.74676491235559073</v>
      </c>
      <c r="N157" s="185">
        <f t="shared" si="551"/>
        <v>0.68477967284155916</v>
      </c>
      <c r="O157" s="185">
        <f t="shared" si="551"/>
        <v>0.65939896446836366</v>
      </c>
      <c r="P157" s="185">
        <f t="shared" si="551"/>
        <v>0.58780681503457832</v>
      </c>
      <c r="Q157" s="185">
        <f t="shared" si="551"/>
        <v>0.56611028854638368</v>
      </c>
      <c r="R157" s="185">
        <f t="shared" si="551"/>
        <v>0.39197145928439486</v>
      </c>
      <c r="S157" s="185">
        <f t="shared" si="551"/>
        <v>0.35313914950685948</v>
      </c>
      <c r="T157" s="185">
        <f t="shared" si="551"/>
        <v>0.27080718276645127</v>
      </c>
      <c r="U157" s="185">
        <f t="shared" si="551"/>
        <v>0.2812655766754722</v>
      </c>
      <c r="V157" s="185">
        <f t="shared" si="551"/>
        <v>0.32014682836870256</v>
      </c>
      <c r="W157" s="185">
        <f t="shared" si="551"/>
        <v>0.41849963048474392</v>
      </c>
      <c r="X157" s="186">
        <f t="shared" si="551"/>
        <v>0.57136626222200737</v>
      </c>
      <c r="Y157" s="185">
        <f t="shared" si="551"/>
        <v>0.68672811631749286</v>
      </c>
      <c r="Z157" s="185">
        <f t="shared" si="551"/>
        <v>0.66531389247680839</v>
      </c>
      <c r="AA157" s="185">
        <f t="shared" si="551"/>
        <v>0.66292776222014882</v>
      </c>
      <c r="AB157" s="185">
        <f t="shared" si="551"/>
        <v>0.59002987320461786</v>
      </c>
      <c r="AC157" s="185">
        <f t="shared" ref="AC157:AW162" si="552">(AB66+AB150+AC94-AC66-AC150)/(AB66+AB150+AC94-AC150)</f>
        <v>0.46482401630173253</v>
      </c>
      <c r="AD157" s="185">
        <f t="shared" si="552"/>
        <v>0.34604323441493995</v>
      </c>
      <c r="AE157" s="185">
        <f t="shared" si="552"/>
        <v>0.37740545518017132</v>
      </c>
      <c r="AF157" s="185">
        <f t="shared" si="552"/>
        <v>0.32362841649044777</v>
      </c>
      <c r="AG157" s="185">
        <f t="shared" si="552"/>
        <v>0.32065379644164699</v>
      </c>
      <c r="AH157" s="185">
        <f t="shared" si="552"/>
        <v>0.37257539900543479</v>
      </c>
      <c r="AI157" s="185">
        <f t="shared" si="552"/>
        <v>0.4726172192609992</v>
      </c>
      <c r="AJ157" s="185">
        <f t="shared" si="552"/>
        <v>0.66829794369375539</v>
      </c>
      <c r="AK157" s="185">
        <f t="shared" si="552"/>
        <v>0.72211113410795447</v>
      </c>
      <c r="AL157" s="185">
        <f t="shared" si="552"/>
        <v>0.72934766405884865</v>
      </c>
      <c r="AM157" s="185">
        <f t="shared" si="552"/>
        <v>0.69662156618310922</v>
      </c>
      <c r="AN157" s="185">
        <f t="shared" si="552"/>
        <v>0.64392370975133384</v>
      </c>
      <c r="AO157" s="185">
        <f t="shared" si="552"/>
        <v>0.55599439246659188</v>
      </c>
      <c r="AP157" s="185">
        <f t="shared" si="552"/>
        <v>0.44795687418084762</v>
      </c>
      <c r="AQ157" s="185">
        <f t="shared" si="552"/>
        <v>0.42851750359346513</v>
      </c>
      <c r="AR157" s="185">
        <f t="shared" si="552"/>
        <v>0.37227926128861166</v>
      </c>
      <c r="AS157" s="185">
        <f t="shared" si="552"/>
        <v>0.36905097089495864</v>
      </c>
      <c r="AT157" s="185">
        <f t="shared" si="552"/>
        <v>0.45202796082262553</v>
      </c>
      <c r="AU157" s="185">
        <f t="shared" si="552"/>
        <v>8.188032672257349E-2</v>
      </c>
      <c r="AV157" s="185">
        <f t="shared" si="552"/>
        <v>7.1032048824681157E-2</v>
      </c>
      <c r="AW157" s="185">
        <f t="shared" si="552"/>
        <v>0.30168792864145294</v>
      </c>
      <c r="AX157" s="185">
        <v>0</v>
      </c>
      <c r="AY157" s="185"/>
      <c r="AZ157" s="185"/>
      <c r="BA157" s="185"/>
      <c r="BB157" s="185"/>
      <c r="BC157" s="185"/>
      <c r="BD157" s="185"/>
      <c r="BE157" s="185"/>
      <c r="BF157" s="185"/>
      <c r="BG157" s="185"/>
      <c r="BH157" s="185"/>
      <c r="BI157" s="108"/>
      <c r="BJ157" s="185">
        <f t="shared" ref="BJ157:BS162" si="553">P157-D157</f>
        <v>-1.5768780400954419E-2</v>
      </c>
      <c r="BK157" s="185">
        <f t="shared" si="553"/>
        <v>4.2218995910086043E-3</v>
      </c>
      <c r="BL157" s="185">
        <f t="shared" si="553"/>
        <v>-3.6206821167105274E-2</v>
      </c>
      <c r="BM157" s="185">
        <f t="shared" si="553"/>
        <v>-1.0209370634029824E-2</v>
      </c>
      <c r="BN157" s="185">
        <f t="shared" si="553"/>
        <v>-0.12834132161425976</v>
      </c>
      <c r="BO157" s="185">
        <f t="shared" si="553"/>
        <v>-9.2506153710689154E-2</v>
      </c>
      <c r="BP157" s="185">
        <f t="shared" si="553"/>
        <v>-0.11288930562685068</v>
      </c>
      <c r="BQ157" s="185">
        <f t="shared" si="553"/>
        <v>-0.13060983695514194</v>
      </c>
      <c r="BR157" s="421">
        <f t="shared" si="553"/>
        <v>-0.11007152599607906</v>
      </c>
      <c r="BS157" s="185">
        <f t="shared" si="553"/>
        <v>-6.0036796038097862E-2</v>
      </c>
      <c r="BT157" s="185">
        <f t="shared" ref="BT157:CC162" si="554">Z157-N157</f>
        <v>-1.9465780364750773E-2</v>
      </c>
      <c r="BU157" s="185">
        <f t="shared" si="554"/>
        <v>3.5287977517851621E-3</v>
      </c>
      <c r="BV157" s="185">
        <f t="shared" si="554"/>
        <v>2.223058170039538E-3</v>
      </c>
      <c r="BW157" s="185">
        <f t="shared" si="554"/>
        <v>-0.10128627224465114</v>
      </c>
      <c r="BX157" s="258">
        <f t="shared" si="554"/>
        <v>-4.5928224869454914E-2</v>
      </c>
      <c r="BY157" s="258">
        <f t="shared" si="554"/>
        <v>2.4266305673311839E-2</v>
      </c>
      <c r="BZ157" s="258">
        <f t="shared" si="554"/>
        <v>5.2821233723996497E-2</v>
      </c>
      <c r="CA157" s="258">
        <f t="shared" si="554"/>
        <v>3.9388219766174792E-2</v>
      </c>
      <c r="CB157" s="258">
        <f t="shared" si="554"/>
        <v>5.242857063673223E-2</v>
      </c>
      <c r="CC157" s="258">
        <f t="shared" si="554"/>
        <v>5.4117588776255277E-2</v>
      </c>
      <c r="CD157" s="421">
        <f t="shared" ref="CD157:CM162" si="555">AJ157-X157</f>
        <v>9.6931681471748021E-2</v>
      </c>
      <c r="CE157" s="258">
        <f t="shared" si="555"/>
        <v>3.5383017790461602E-2</v>
      </c>
      <c r="CF157" s="258">
        <f t="shared" si="555"/>
        <v>6.4033771582040266E-2</v>
      </c>
      <c r="CG157" s="258">
        <f t="shared" si="555"/>
        <v>3.36938039629604E-2</v>
      </c>
      <c r="CH157" s="258">
        <f t="shared" si="555"/>
        <v>5.3893836546715979E-2</v>
      </c>
      <c r="CI157" s="258">
        <f t="shared" si="555"/>
        <v>9.1170376164859346E-2</v>
      </c>
      <c r="CJ157" s="258">
        <f t="shared" si="555"/>
        <v>0.10191363976590767</v>
      </c>
      <c r="CK157" s="258">
        <f t="shared" si="555"/>
        <v>5.1112048413293809E-2</v>
      </c>
      <c r="CL157" s="258">
        <f t="shared" si="555"/>
        <v>4.8650844798163895E-2</v>
      </c>
      <c r="CM157" s="258">
        <f t="shared" si="555"/>
        <v>4.8397174453311653E-2</v>
      </c>
      <c r="CN157" s="258">
        <f t="shared" ref="CN157:CR162" si="556">AT157-AH157</f>
        <v>7.9452561817190737E-2</v>
      </c>
      <c r="CO157" s="258">
        <f t="shared" si="556"/>
        <v>-0.3907368925384257</v>
      </c>
      <c r="CP157" s="421">
        <f t="shared" si="556"/>
        <v>-0.59726589486907422</v>
      </c>
      <c r="CQ157" s="421">
        <f t="shared" si="556"/>
        <v>-0.42042320546650153</v>
      </c>
      <c r="CR157" s="421">
        <f t="shared" si="556"/>
        <v>-0.72934766405884865</v>
      </c>
      <c r="CS157" s="348"/>
      <c r="CT157" s="63">
        <f>IF(ISERROR(GETPIVOTDATA("VALUE",'CRS WK pvt'!$I$2,"DT_FILE",CT$8,"CD_CO",CT$6,"TRIM_CAT",TRIM(B157),"TRIM_LINE",A156))=TRUE,0,GETPIVOTDATA("VALUE",'CRS WK pvt'!$I$2,"DT_FILE",CT$8,"CD_CO",CT$6,"TRIM_CAT",TRIM(B157),"TRIM_LINE",A156))</f>
        <v>0</v>
      </c>
    </row>
    <row r="158" spans="1:98" s="58" customFormat="1" x14ac:dyDescent="0.3">
      <c r="A158" s="146"/>
      <c r="B158" s="59" t="s">
        <v>38</v>
      </c>
      <c r="C158" s="111"/>
      <c r="D158" s="184">
        <f t="shared" ref="D158:AB158" si="557">(C67+C151+D95-D67-D151)/(C67+C151+D95-D151)</f>
        <v>0.25198492850648874</v>
      </c>
      <c r="E158" s="184">
        <f t="shared" si="557"/>
        <v>0.1944051622380982</v>
      </c>
      <c r="F158" s="184">
        <f t="shared" si="557"/>
        <v>0.15390071141686648</v>
      </c>
      <c r="G158" s="184">
        <f t="shared" si="557"/>
        <v>0.10486297795100803</v>
      </c>
      <c r="H158" s="185">
        <f t="shared" si="557"/>
        <v>0.10384992281241291</v>
      </c>
      <c r="I158" s="184">
        <f t="shared" si="557"/>
        <v>8.7552374604678102E-2</v>
      </c>
      <c r="J158" s="185">
        <f t="shared" si="557"/>
        <v>9.8079196545133862E-2</v>
      </c>
      <c r="K158" s="184">
        <f t="shared" si="557"/>
        <v>0.12067591630686358</v>
      </c>
      <c r="L158" s="186">
        <f t="shared" si="557"/>
        <v>0.22563800388576619</v>
      </c>
      <c r="M158" s="185">
        <f t="shared" si="557"/>
        <v>0.30612543188945424</v>
      </c>
      <c r="N158" s="185">
        <f t="shared" si="557"/>
        <v>0.25141630039156304</v>
      </c>
      <c r="O158" s="185">
        <f t="shared" si="557"/>
        <v>0.23658224645817741</v>
      </c>
      <c r="P158" s="185">
        <f t="shared" si="557"/>
        <v>0.22283518677338698</v>
      </c>
      <c r="Q158" s="185">
        <f t="shared" si="557"/>
        <v>0.16663192023406853</v>
      </c>
      <c r="R158" s="185">
        <f t="shared" si="557"/>
        <v>0.11487561485546779</v>
      </c>
      <c r="S158" s="185">
        <f t="shared" si="557"/>
        <v>4.5854767520445254E-2</v>
      </c>
      <c r="T158" s="185">
        <f t="shared" si="557"/>
        <v>5.7023044474858245E-2</v>
      </c>
      <c r="U158" s="185">
        <f t="shared" si="557"/>
        <v>4.4432671109306557E-2</v>
      </c>
      <c r="V158" s="185">
        <f t="shared" si="557"/>
        <v>6.8321923351566824E-2</v>
      </c>
      <c r="W158" s="185">
        <f t="shared" si="557"/>
        <v>7.9853838672955743E-2</v>
      </c>
      <c r="X158" s="186">
        <f t="shared" si="557"/>
        <v>0.19628371839891351</v>
      </c>
      <c r="Y158" s="185">
        <f t="shared" si="557"/>
        <v>0.26972036118917192</v>
      </c>
      <c r="Z158" s="185">
        <f t="shared" si="557"/>
        <v>0.25964815596098217</v>
      </c>
      <c r="AA158" s="185">
        <f t="shared" si="557"/>
        <v>0.25702027802786681</v>
      </c>
      <c r="AB158" s="185">
        <f t="shared" si="557"/>
        <v>0.20913195442600166</v>
      </c>
      <c r="AC158" s="185">
        <f t="shared" si="552"/>
        <v>0.14662398683769956</v>
      </c>
      <c r="AD158" s="185">
        <f t="shared" si="552"/>
        <v>0.10453836514134658</v>
      </c>
      <c r="AE158" s="185">
        <f t="shared" si="552"/>
        <v>0.14123565460701379</v>
      </c>
      <c r="AF158" s="185">
        <f t="shared" si="552"/>
        <v>9.4983173751260419E-2</v>
      </c>
      <c r="AG158" s="185">
        <f t="shared" si="552"/>
        <v>9.2711348094361698E-2</v>
      </c>
      <c r="AH158" s="185">
        <f t="shared" si="552"/>
        <v>0.10895438684915114</v>
      </c>
      <c r="AI158" s="185">
        <f t="shared" si="552"/>
        <v>0.17946022746682566</v>
      </c>
      <c r="AJ158" s="185">
        <f t="shared" si="552"/>
        <v>0.25248701334916296</v>
      </c>
      <c r="AK158" s="185">
        <f t="shared" si="552"/>
        <v>0.29217426840533667</v>
      </c>
      <c r="AL158" s="185">
        <f t="shared" si="552"/>
        <v>0.30563864278264319</v>
      </c>
      <c r="AM158" s="185">
        <f t="shared" si="552"/>
        <v>0.2904563096812266</v>
      </c>
      <c r="AN158" s="185">
        <f t="shared" si="552"/>
        <v>0.26095509455863147</v>
      </c>
      <c r="AO158" s="185">
        <f t="shared" si="552"/>
        <v>0.20830766416655019</v>
      </c>
      <c r="AP158" s="185">
        <f t="shared" si="552"/>
        <v>0.15314694893591163</v>
      </c>
      <c r="AQ158" s="185">
        <f t="shared" si="552"/>
        <v>0.15054530791742357</v>
      </c>
      <c r="AR158" s="185">
        <f t="shared" si="552"/>
        <v>9.1923386231222995E-2</v>
      </c>
      <c r="AS158" s="185">
        <f t="shared" si="552"/>
        <v>9.7207390552956949E-2</v>
      </c>
      <c r="AT158" s="185">
        <f t="shared" si="552"/>
        <v>0.14324215029219192</v>
      </c>
      <c r="AU158" s="185">
        <f t="shared" si="552"/>
        <v>-3.3660881831699831E-2</v>
      </c>
      <c r="AV158" s="185">
        <f t="shared" si="552"/>
        <v>-1.7472912596406709E-2</v>
      </c>
      <c r="AW158" s="185">
        <f t="shared" si="552"/>
        <v>3.8484941959574644E-2</v>
      </c>
      <c r="AX158" s="185">
        <v>0</v>
      </c>
      <c r="AY158" s="185"/>
      <c r="AZ158" s="185"/>
      <c r="BA158" s="185"/>
      <c r="BB158" s="185"/>
      <c r="BC158" s="185"/>
      <c r="BD158" s="185"/>
      <c r="BE158" s="185"/>
      <c r="BF158" s="185"/>
      <c r="BG158" s="185"/>
      <c r="BH158" s="185"/>
      <c r="BI158" s="108"/>
      <c r="BJ158" s="185">
        <f t="shared" si="553"/>
        <v>-2.9149741733101753E-2</v>
      </c>
      <c r="BK158" s="185">
        <f t="shared" si="553"/>
        <v>-2.7773242004029669E-2</v>
      </c>
      <c r="BL158" s="185">
        <f t="shared" si="553"/>
        <v>-3.9025096561398687E-2</v>
      </c>
      <c r="BM158" s="185">
        <f t="shared" si="553"/>
        <v>-5.9008210430562778E-2</v>
      </c>
      <c r="BN158" s="185">
        <f t="shared" si="553"/>
        <v>-4.6826878337554667E-2</v>
      </c>
      <c r="BO158" s="185">
        <f t="shared" si="553"/>
        <v>-4.3119703495371545E-2</v>
      </c>
      <c r="BP158" s="185">
        <f t="shared" si="553"/>
        <v>-2.9757273193567038E-2</v>
      </c>
      <c r="BQ158" s="185">
        <f t="shared" si="553"/>
        <v>-4.0822077633907841E-2</v>
      </c>
      <c r="BR158" s="421">
        <f t="shared" si="553"/>
        <v>-2.9354285486852677E-2</v>
      </c>
      <c r="BS158" s="185">
        <f t="shared" si="553"/>
        <v>-3.6405070700282316E-2</v>
      </c>
      <c r="BT158" s="185">
        <f t="shared" si="554"/>
        <v>8.2318555694191331E-3</v>
      </c>
      <c r="BU158" s="185">
        <f t="shared" si="554"/>
        <v>2.0438031569689402E-2</v>
      </c>
      <c r="BV158" s="185">
        <f t="shared" si="554"/>
        <v>-1.3703232347385325E-2</v>
      </c>
      <c r="BW158" s="185">
        <f t="shared" si="554"/>
        <v>-2.0007933396368971E-2</v>
      </c>
      <c r="BX158" s="258">
        <f t="shared" si="554"/>
        <v>-1.0337249714121213E-2</v>
      </c>
      <c r="BY158" s="258">
        <f t="shared" si="554"/>
        <v>9.5380887086568528E-2</v>
      </c>
      <c r="BZ158" s="258">
        <f t="shared" si="554"/>
        <v>3.7960129276402174E-2</v>
      </c>
      <c r="CA158" s="258">
        <f t="shared" si="554"/>
        <v>4.8278676985055141E-2</v>
      </c>
      <c r="CB158" s="258">
        <f t="shared" si="554"/>
        <v>4.0632463497584315E-2</v>
      </c>
      <c r="CC158" s="258">
        <f t="shared" si="554"/>
        <v>9.9606388793869918E-2</v>
      </c>
      <c r="CD158" s="421">
        <f t="shared" si="555"/>
        <v>5.6203294950249449E-2</v>
      </c>
      <c r="CE158" s="258">
        <f t="shared" si="555"/>
        <v>2.2453907216164748E-2</v>
      </c>
      <c r="CF158" s="258">
        <f t="shared" si="555"/>
        <v>4.5990486821661014E-2</v>
      </c>
      <c r="CG158" s="258">
        <f t="shared" si="555"/>
        <v>3.3436031653359788E-2</v>
      </c>
      <c r="CH158" s="258">
        <f t="shared" si="555"/>
        <v>5.1823140132629814E-2</v>
      </c>
      <c r="CI158" s="258">
        <f t="shared" si="555"/>
        <v>6.1683677328850633E-2</v>
      </c>
      <c r="CJ158" s="258">
        <f t="shared" si="555"/>
        <v>4.860858379456505E-2</v>
      </c>
      <c r="CK158" s="258">
        <f t="shared" si="555"/>
        <v>9.3096533104097823E-3</v>
      </c>
      <c r="CL158" s="258">
        <f t="shared" si="555"/>
        <v>-3.0597875200374242E-3</v>
      </c>
      <c r="CM158" s="258">
        <f t="shared" si="555"/>
        <v>4.4960424585952508E-3</v>
      </c>
      <c r="CN158" s="258">
        <f t="shared" si="556"/>
        <v>3.4287763443040783E-2</v>
      </c>
      <c r="CO158" s="258">
        <f t="shared" si="556"/>
        <v>-0.21312110929852549</v>
      </c>
      <c r="CP158" s="421">
        <f t="shared" si="556"/>
        <v>-0.26995992594556967</v>
      </c>
      <c r="CQ158" s="421">
        <f t="shared" si="556"/>
        <v>-0.25368932644576203</v>
      </c>
      <c r="CR158" s="421">
        <f t="shared" si="556"/>
        <v>-0.30563864278264319</v>
      </c>
      <c r="CS158" s="282"/>
      <c r="CT158" s="63">
        <f>IF(ISERROR(GETPIVOTDATA("VALUE",'CRS WK pvt'!$I$2,"DT_FILE",CT$8,"CD_CO",CT$6,"TRIM_CAT",TRIM(B158),"TRIM_LINE",A156))=TRUE,0,GETPIVOTDATA("VALUE",'CRS WK pvt'!$I$2,"DT_FILE",CT$8,"CD_CO",CT$6,"TRIM_CAT",TRIM(B158),"TRIM_LINE",A156))</f>
        <v>0</v>
      </c>
    </row>
    <row r="159" spans="1:98" s="58" customFormat="1" x14ac:dyDescent="0.3">
      <c r="A159" s="146"/>
      <c r="B159" s="59" t="s">
        <v>39</v>
      </c>
      <c r="C159" s="111"/>
      <c r="D159" s="184">
        <f t="shared" ref="D159:AB159" si="558">(C68+C152+D96-D68-D152)/(C68+C152+D96-D152)</f>
        <v>0.78354862185985752</v>
      </c>
      <c r="E159" s="184">
        <f t="shared" si="558"/>
        <v>0.78679169062576493</v>
      </c>
      <c r="F159" s="184">
        <f t="shared" si="558"/>
        <v>0.69702341292933878</v>
      </c>
      <c r="G159" s="184">
        <f t="shared" si="558"/>
        <v>0.70532853711834298</v>
      </c>
      <c r="H159" s="185">
        <f t="shared" si="558"/>
        <v>0.72820805261165367</v>
      </c>
      <c r="I159" s="184">
        <f t="shared" si="558"/>
        <v>0.71720203472723321</v>
      </c>
      <c r="J159" s="185">
        <f t="shared" si="558"/>
        <v>0.7770593539016426</v>
      </c>
      <c r="K159" s="184">
        <f t="shared" si="558"/>
        <v>0.77434177143225802</v>
      </c>
      <c r="L159" s="186">
        <f t="shared" si="558"/>
        <v>0.90822982518094619</v>
      </c>
      <c r="M159" s="185">
        <f t="shared" si="558"/>
        <v>0.88430141428523823</v>
      </c>
      <c r="N159" s="185">
        <f t="shared" si="558"/>
        <v>0.79379184741440467</v>
      </c>
      <c r="O159" s="185">
        <f t="shared" si="558"/>
        <v>0.7935223140706914</v>
      </c>
      <c r="P159" s="185">
        <f t="shared" si="558"/>
        <v>0.63389828515898039</v>
      </c>
      <c r="Q159" s="185">
        <f t="shared" si="558"/>
        <v>0.6965882038746386</v>
      </c>
      <c r="R159" s="185">
        <f t="shared" si="558"/>
        <v>0.57046598523894299</v>
      </c>
      <c r="S159" s="185">
        <f t="shared" si="558"/>
        <v>0.52500001963363585</v>
      </c>
      <c r="T159" s="185">
        <f t="shared" si="558"/>
        <v>0.44930691600868944</v>
      </c>
      <c r="U159" s="185">
        <f t="shared" si="558"/>
        <v>0.47819099485325117</v>
      </c>
      <c r="V159" s="185">
        <f t="shared" si="558"/>
        <v>0.50306558122795286</v>
      </c>
      <c r="W159" s="185">
        <f t="shared" si="558"/>
        <v>0.60904983469286089</v>
      </c>
      <c r="X159" s="186">
        <f t="shared" si="558"/>
        <v>0.72525022495653235</v>
      </c>
      <c r="Y159" s="185">
        <f t="shared" si="558"/>
        <v>0.76952133488132191</v>
      </c>
      <c r="Z159" s="185">
        <f t="shared" si="558"/>
        <v>0.78269878966879036</v>
      </c>
      <c r="AA159" s="185">
        <f t="shared" si="558"/>
        <v>0.83226800112336097</v>
      </c>
      <c r="AB159" s="185">
        <f t="shared" si="558"/>
        <v>0.7709827113123402</v>
      </c>
      <c r="AC159" s="185">
        <f t="shared" si="552"/>
        <v>0.69176585073942809</v>
      </c>
      <c r="AD159" s="185">
        <f t="shared" si="552"/>
        <v>0.5500004379114527</v>
      </c>
      <c r="AE159" s="185">
        <f t="shared" si="552"/>
        <v>0.53385721704655142</v>
      </c>
      <c r="AF159" s="185">
        <f t="shared" si="552"/>
        <v>0.532027381569668</v>
      </c>
      <c r="AG159" s="185">
        <f t="shared" si="552"/>
        <v>0.55065424063417212</v>
      </c>
      <c r="AH159" s="185">
        <f t="shared" si="552"/>
        <v>0.53363049795824669</v>
      </c>
      <c r="AI159" s="185">
        <f t="shared" si="552"/>
        <v>0.63925577203331374</v>
      </c>
      <c r="AJ159" s="185">
        <f t="shared" si="552"/>
        <v>0.75747594308280419</v>
      </c>
      <c r="AK159" s="185">
        <f t="shared" si="552"/>
        <v>0.70795080316213721</v>
      </c>
      <c r="AL159" s="185">
        <f t="shared" si="552"/>
        <v>0.78937041854182721</v>
      </c>
      <c r="AM159" s="185">
        <f t="shared" si="552"/>
        <v>0.760115694808292</v>
      </c>
      <c r="AN159" s="185">
        <f t="shared" si="552"/>
        <v>0.78622642824407973</v>
      </c>
      <c r="AO159" s="185">
        <f t="shared" si="552"/>
        <v>0.68864306353455795</v>
      </c>
      <c r="AP159" s="185">
        <f t="shared" si="552"/>
        <v>0.59869537374835058</v>
      </c>
      <c r="AQ159" s="185">
        <f t="shared" si="552"/>
        <v>0.61890632877968943</v>
      </c>
      <c r="AR159" s="185">
        <f t="shared" si="552"/>
        <v>0.63575166062547073</v>
      </c>
      <c r="AS159" s="185">
        <f t="shared" si="552"/>
        <v>0.57571043980189773</v>
      </c>
      <c r="AT159" s="185">
        <f t="shared" si="552"/>
        <v>0.63911337152210002</v>
      </c>
      <c r="AU159" s="185">
        <f t="shared" si="552"/>
        <v>-0.33613668295465615</v>
      </c>
      <c r="AV159" s="185">
        <f t="shared" si="552"/>
        <v>-4.7300315566094788</v>
      </c>
      <c r="AW159" s="185">
        <f t="shared" si="552"/>
        <v>0.43887520880910175</v>
      </c>
      <c r="AX159" s="185">
        <v>0</v>
      </c>
      <c r="AY159" s="185"/>
      <c r="AZ159" s="185"/>
      <c r="BA159" s="185"/>
      <c r="BB159" s="185"/>
      <c r="BC159" s="185"/>
      <c r="BD159" s="185"/>
      <c r="BE159" s="185"/>
      <c r="BF159" s="185"/>
      <c r="BG159" s="185"/>
      <c r="BH159" s="185"/>
      <c r="BI159" s="108"/>
      <c r="BJ159" s="185">
        <f t="shared" si="553"/>
        <v>-0.14965033670087713</v>
      </c>
      <c r="BK159" s="185">
        <f t="shared" si="553"/>
        <v>-9.0203486751126327E-2</v>
      </c>
      <c r="BL159" s="185">
        <f t="shared" si="553"/>
        <v>-0.1265574276903958</v>
      </c>
      <c r="BM159" s="185">
        <f t="shared" si="553"/>
        <v>-0.18032851748470713</v>
      </c>
      <c r="BN159" s="185">
        <f t="shared" si="553"/>
        <v>-0.27890113660296423</v>
      </c>
      <c r="BO159" s="185">
        <f t="shared" si="553"/>
        <v>-0.23901103987398203</v>
      </c>
      <c r="BP159" s="185">
        <f t="shared" si="553"/>
        <v>-0.27399377267368974</v>
      </c>
      <c r="BQ159" s="185">
        <f t="shared" si="553"/>
        <v>-0.16529193673939713</v>
      </c>
      <c r="BR159" s="421">
        <f t="shared" si="553"/>
        <v>-0.18297960022441384</v>
      </c>
      <c r="BS159" s="185">
        <f t="shared" si="553"/>
        <v>-0.11478007940391632</v>
      </c>
      <c r="BT159" s="185">
        <f t="shared" si="554"/>
        <v>-1.109305774561431E-2</v>
      </c>
      <c r="BU159" s="185">
        <f t="shared" si="554"/>
        <v>3.8745687052669564E-2</v>
      </c>
      <c r="BV159" s="185">
        <f t="shared" si="554"/>
        <v>0.13708442615335981</v>
      </c>
      <c r="BW159" s="185">
        <f t="shared" si="554"/>
        <v>-4.8223531352105109E-3</v>
      </c>
      <c r="BX159" s="258">
        <f t="shared" si="554"/>
        <v>-2.0465547327490285E-2</v>
      </c>
      <c r="BY159" s="258">
        <f t="shared" si="554"/>
        <v>8.8571974129155739E-3</v>
      </c>
      <c r="BZ159" s="258">
        <f t="shared" si="554"/>
        <v>8.2720465560978562E-2</v>
      </c>
      <c r="CA159" s="258">
        <f t="shared" si="554"/>
        <v>7.2463245780920948E-2</v>
      </c>
      <c r="CB159" s="258">
        <f t="shared" si="554"/>
        <v>3.0564916730293823E-2</v>
      </c>
      <c r="CC159" s="258">
        <f t="shared" si="554"/>
        <v>3.0205937340452849E-2</v>
      </c>
      <c r="CD159" s="421">
        <f t="shared" si="555"/>
        <v>3.2225718126271841E-2</v>
      </c>
      <c r="CE159" s="258">
        <f t="shared" si="555"/>
        <v>-6.1570531719184696E-2</v>
      </c>
      <c r="CF159" s="258">
        <f t="shared" si="555"/>
        <v>6.67162887303685E-3</v>
      </c>
      <c r="CG159" s="258">
        <f t="shared" si="555"/>
        <v>-7.215230631506897E-2</v>
      </c>
      <c r="CH159" s="258">
        <f t="shared" si="555"/>
        <v>1.5243716931739537E-2</v>
      </c>
      <c r="CI159" s="258">
        <f t="shared" si="555"/>
        <v>-3.1227872048701366E-3</v>
      </c>
      <c r="CJ159" s="258">
        <f t="shared" si="555"/>
        <v>4.8694935836897879E-2</v>
      </c>
      <c r="CK159" s="258">
        <f t="shared" si="555"/>
        <v>8.5049111733138005E-2</v>
      </c>
      <c r="CL159" s="258">
        <f t="shared" si="555"/>
        <v>0.10372427905580273</v>
      </c>
      <c r="CM159" s="258">
        <f t="shared" si="555"/>
        <v>2.5056199167725612E-2</v>
      </c>
      <c r="CN159" s="258">
        <f t="shared" si="556"/>
        <v>0.10548287356385333</v>
      </c>
      <c r="CO159" s="258">
        <f t="shared" si="556"/>
        <v>-0.97539245498796989</v>
      </c>
      <c r="CP159" s="421">
        <f t="shared" si="556"/>
        <v>-5.487507499692283</v>
      </c>
      <c r="CQ159" s="421">
        <f t="shared" si="556"/>
        <v>-0.26907559435303546</v>
      </c>
      <c r="CR159" s="421">
        <f t="shared" si="556"/>
        <v>-0.78937041854182721</v>
      </c>
      <c r="CS159" s="282"/>
      <c r="CT159" s="63">
        <f>IF(ISERROR(GETPIVOTDATA("VALUE",'CRS WK pvt'!$I$2,"DT_FILE",CT$8,"CD_CO",CT$6,"TRIM_CAT",TRIM(B159),"TRIM_LINE",A156))=TRUE,0,GETPIVOTDATA("VALUE",'CRS WK pvt'!$I$2,"DT_FILE",CT$8,"CD_CO",CT$6,"TRIM_CAT",TRIM(B159),"TRIM_LINE",A156))</f>
        <v>0</v>
      </c>
    </row>
    <row r="160" spans="1:98" s="58" customFormat="1" x14ac:dyDescent="0.3">
      <c r="A160" s="146"/>
      <c r="B160" s="59" t="s">
        <v>40</v>
      </c>
      <c r="C160" s="111"/>
      <c r="D160" s="184">
        <f t="shared" ref="D160:AB160" si="559">(C69+C153+D97-D69-D153)/(C69+C153+D97-D153)</f>
        <v>0.75237096487029054</v>
      </c>
      <c r="E160" s="184">
        <f t="shared" si="559"/>
        <v>0.74632014816657055</v>
      </c>
      <c r="F160" s="184">
        <f t="shared" si="559"/>
        <v>0.69988562374264462</v>
      </c>
      <c r="G160" s="184">
        <f t="shared" si="559"/>
        <v>0.57956635703909232</v>
      </c>
      <c r="H160" s="185">
        <f t="shared" si="559"/>
        <v>0.48552635815650064</v>
      </c>
      <c r="I160" s="184">
        <f t="shared" si="559"/>
        <v>0.46634907135580689</v>
      </c>
      <c r="J160" s="185">
        <f t="shared" si="559"/>
        <v>0.5715065030498151</v>
      </c>
      <c r="K160" s="184">
        <f t="shared" si="559"/>
        <v>0.58870355233164928</v>
      </c>
      <c r="L160" s="186">
        <f t="shared" si="559"/>
        <v>0.64472015262855553</v>
      </c>
      <c r="M160" s="185">
        <f t="shared" si="559"/>
        <v>0.82221237366662947</v>
      </c>
      <c r="N160" s="185">
        <f t="shared" si="559"/>
        <v>0.76770886876332867</v>
      </c>
      <c r="O160" s="185">
        <f t="shared" si="559"/>
        <v>0.76101883519500668</v>
      </c>
      <c r="P160" s="185">
        <f t="shared" si="559"/>
        <v>0.64868608718043874</v>
      </c>
      <c r="Q160" s="185">
        <f t="shared" si="559"/>
        <v>0.6799815026601026</v>
      </c>
      <c r="R160" s="185">
        <f t="shared" si="559"/>
        <v>0.59199050565569022</v>
      </c>
      <c r="S160" s="185">
        <f t="shared" si="559"/>
        <v>0.58354116869700579</v>
      </c>
      <c r="T160" s="185">
        <f t="shared" si="559"/>
        <v>0.45964409853090188</v>
      </c>
      <c r="U160" s="185">
        <f t="shared" si="559"/>
        <v>0.48957106497341107</v>
      </c>
      <c r="V160" s="185">
        <f t="shared" si="559"/>
        <v>0.68972888966873047</v>
      </c>
      <c r="W160" s="185">
        <f t="shared" si="559"/>
        <v>0.58470893243845379</v>
      </c>
      <c r="X160" s="186">
        <f t="shared" si="559"/>
        <v>0.72971456246119737</v>
      </c>
      <c r="Y160" s="185">
        <f t="shared" si="559"/>
        <v>0.75152488410502771</v>
      </c>
      <c r="Z160" s="185">
        <f t="shared" si="559"/>
        <v>0.74862410283132719</v>
      </c>
      <c r="AA160" s="185">
        <f t="shared" si="559"/>
        <v>0.82110199855221599</v>
      </c>
      <c r="AB160" s="185">
        <f t="shared" si="559"/>
        <v>0.82484562796461802</v>
      </c>
      <c r="AC160" s="185">
        <f t="shared" si="552"/>
        <v>0.7201924517065611</v>
      </c>
      <c r="AD160" s="185">
        <f t="shared" si="552"/>
        <v>0.51523131136382527</v>
      </c>
      <c r="AE160" s="185">
        <f t="shared" si="552"/>
        <v>0.61264215811463341</v>
      </c>
      <c r="AF160" s="185">
        <f t="shared" si="552"/>
        <v>0.56634996927480408</v>
      </c>
      <c r="AG160" s="185">
        <f t="shared" si="552"/>
        <v>0.50542281750495077</v>
      </c>
      <c r="AH160" s="185">
        <f t="shared" si="552"/>
        <v>0.57953686067109822</v>
      </c>
      <c r="AI160" s="185">
        <f t="shared" si="552"/>
        <v>0.64012020745480103</v>
      </c>
      <c r="AJ160" s="185">
        <f t="shared" si="552"/>
        <v>0.65094807205347605</v>
      </c>
      <c r="AK160" s="185">
        <f t="shared" si="552"/>
        <v>0.66252442985879045</v>
      </c>
      <c r="AL160" s="185">
        <f t="shared" si="552"/>
        <v>0.7531542948037081</v>
      </c>
      <c r="AM160" s="185">
        <f t="shared" si="552"/>
        <v>0.7722505125241601</v>
      </c>
      <c r="AN160" s="185">
        <f t="shared" si="552"/>
        <v>0.80105678854610363</v>
      </c>
      <c r="AO160" s="185">
        <f t="shared" si="552"/>
        <v>0.71136373365643191</v>
      </c>
      <c r="AP160" s="185">
        <f t="shared" si="552"/>
        <v>0.68630379547039944</v>
      </c>
      <c r="AQ160" s="185">
        <f t="shared" si="552"/>
        <v>0.72648084572882843</v>
      </c>
      <c r="AR160" s="185">
        <f t="shared" si="552"/>
        <v>0.59277040569040729</v>
      </c>
      <c r="AS160" s="185">
        <f t="shared" si="552"/>
        <v>0.54624873791751016</v>
      </c>
      <c r="AT160" s="185">
        <f t="shared" si="552"/>
        <v>0.63375762642119549</v>
      </c>
      <c r="AU160" s="185">
        <f t="shared" si="552"/>
        <v>-1.3516764530299115</v>
      </c>
      <c r="AV160" s="185">
        <f t="shared" si="552"/>
        <v>-3.5135193304595402</v>
      </c>
      <c r="AW160" s="185">
        <f t="shared" si="552"/>
        <v>0.41914126754238012</v>
      </c>
      <c r="AX160" s="185">
        <v>0</v>
      </c>
      <c r="AY160" s="185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08"/>
      <c r="BJ160" s="185">
        <f t="shared" si="553"/>
        <v>-0.1036848776898518</v>
      </c>
      <c r="BK160" s="185">
        <f t="shared" si="553"/>
        <v>-6.6338645506467953E-2</v>
      </c>
      <c r="BL160" s="185">
        <f t="shared" si="553"/>
        <v>-0.1078951180869544</v>
      </c>
      <c r="BM160" s="185">
        <f t="shared" si="553"/>
        <v>3.9748116579134685E-3</v>
      </c>
      <c r="BN160" s="185">
        <f t="shared" si="553"/>
        <v>-2.5882259625598758E-2</v>
      </c>
      <c r="BO160" s="185">
        <f t="shared" si="553"/>
        <v>2.3221993617604186E-2</v>
      </c>
      <c r="BP160" s="185">
        <f t="shared" si="553"/>
        <v>0.11822238661891538</v>
      </c>
      <c r="BQ160" s="185">
        <f t="shared" si="553"/>
        <v>-3.9946198931954946E-3</v>
      </c>
      <c r="BR160" s="421">
        <f t="shared" si="553"/>
        <v>8.4994409832641837E-2</v>
      </c>
      <c r="BS160" s="185">
        <f t="shared" si="553"/>
        <v>-7.0687489561601757E-2</v>
      </c>
      <c r="BT160" s="185">
        <f t="shared" si="554"/>
        <v>-1.908476593200148E-2</v>
      </c>
      <c r="BU160" s="185">
        <f t="shared" si="554"/>
        <v>6.0083163357209313E-2</v>
      </c>
      <c r="BV160" s="185">
        <f t="shared" si="554"/>
        <v>0.17615954078417928</v>
      </c>
      <c r="BW160" s="185">
        <f t="shared" si="554"/>
        <v>4.02109490464585E-2</v>
      </c>
      <c r="BX160" s="258">
        <f t="shared" si="554"/>
        <v>-7.6759194291864952E-2</v>
      </c>
      <c r="BY160" s="258">
        <f t="shared" si="554"/>
        <v>2.9100989417627621E-2</v>
      </c>
      <c r="BZ160" s="258">
        <f t="shared" si="554"/>
        <v>0.1067058707439022</v>
      </c>
      <c r="CA160" s="258">
        <f t="shared" si="554"/>
        <v>1.5851752531539698E-2</v>
      </c>
      <c r="CB160" s="258">
        <f t="shared" si="554"/>
        <v>-0.11019202899763225</v>
      </c>
      <c r="CC160" s="258">
        <f t="shared" si="554"/>
        <v>5.5411275016347239E-2</v>
      </c>
      <c r="CD160" s="421">
        <f t="shared" si="555"/>
        <v>-7.8766490407721323E-2</v>
      </c>
      <c r="CE160" s="258">
        <f t="shared" si="555"/>
        <v>-8.9000454246237259E-2</v>
      </c>
      <c r="CF160" s="258">
        <f t="shared" si="555"/>
        <v>4.5301919723809148E-3</v>
      </c>
      <c r="CG160" s="258">
        <f t="shared" si="555"/>
        <v>-4.885148602805589E-2</v>
      </c>
      <c r="CH160" s="258">
        <f t="shared" si="555"/>
        <v>-2.3788839418514396E-2</v>
      </c>
      <c r="CI160" s="258">
        <f t="shared" si="555"/>
        <v>-8.8287180501291918E-3</v>
      </c>
      <c r="CJ160" s="258">
        <f t="shared" si="555"/>
        <v>0.17107248410657416</v>
      </c>
      <c r="CK160" s="258">
        <f t="shared" si="555"/>
        <v>0.11383868761419502</v>
      </c>
      <c r="CL160" s="258">
        <f t="shared" si="555"/>
        <v>2.642043641560321E-2</v>
      </c>
      <c r="CM160" s="258">
        <f t="shared" si="555"/>
        <v>4.0825920412559391E-2</v>
      </c>
      <c r="CN160" s="258">
        <f t="shared" si="556"/>
        <v>5.4220765750097266E-2</v>
      </c>
      <c r="CO160" s="258">
        <f t="shared" si="556"/>
        <v>-1.9917966604847126</v>
      </c>
      <c r="CP160" s="421">
        <f t="shared" si="556"/>
        <v>-4.1644674025130159</v>
      </c>
      <c r="CQ160" s="421">
        <f t="shared" si="556"/>
        <v>-0.24338316231641033</v>
      </c>
      <c r="CR160" s="421">
        <f t="shared" si="556"/>
        <v>-0.7531542948037081</v>
      </c>
      <c r="CS160" s="282"/>
      <c r="CT160" s="63">
        <f>IF(ISERROR(GETPIVOTDATA("VALUE",'CRS WK pvt'!$I$2,"DT_FILE",CT$8,"CD_CO",CT$6,"TRIM_CAT",TRIM(B160),"TRIM_LINE",A156))=TRUE,0,GETPIVOTDATA("VALUE",'CRS WK pvt'!$I$2,"DT_FILE",CT$8,"CD_CO",CT$6,"TRIM_CAT",TRIM(B160),"TRIM_LINE",A156))</f>
        <v>0</v>
      </c>
    </row>
    <row r="161" spans="1:98" s="58" customFormat="1" x14ac:dyDescent="0.3">
      <c r="A161" s="146"/>
      <c r="B161" s="59" t="s">
        <v>41</v>
      </c>
      <c r="C161" s="111"/>
      <c r="D161" s="184">
        <f t="shared" ref="D161:AB161" si="560">(C70+C154+D98-D70-D154)/(C70+C154+D98-D154)</f>
        <v>0.83693711794431502</v>
      </c>
      <c r="E161" s="184">
        <f t="shared" si="560"/>
        <v>0.78625377546100617</v>
      </c>
      <c r="F161" s="184">
        <f t="shared" si="560"/>
        <v>0.84728575660174998</v>
      </c>
      <c r="G161" s="184">
        <f t="shared" si="560"/>
        <v>0.76473608986946517</v>
      </c>
      <c r="H161" s="185">
        <f t="shared" si="560"/>
        <v>0.90992749052651289</v>
      </c>
      <c r="I161" s="184">
        <f t="shared" si="560"/>
        <v>0.89662824368739535</v>
      </c>
      <c r="J161" s="185">
        <f t="shared" si="560"/>
        <v>0.93304175188887162</v>
      </c>
      <c r="K161" s="184">
        <f t="shared" si="560"/>
        <v>0.8412005518120268</v>
      </c>
      <c r="L161" s="186">
        <f t="shared" si="560"/>
        <v>0.87346688178956444</v>
      </c>
      <c r="M161" s="185">
        <f t="shared" si="560"/>
        <v>0.931175263017196</v>
      </c>
      <c r="N161" s="185">
        <f t="shared" si="560"/>
        <v>0.88363987228937202</v>
      </c>
      <c r="O161" s="185">
        <f t="shared" si="560"/>
        <v>0.80526017830413477</v>
      </c>
      <c r="P161" s="185">
        <f t="shared" si="560"/>
        <v>0.77990162277396791</v>
      </c>
      <c r="Q161" s="185">
        <f t="shared" si="560"/>
        <v>0.8574533420807231</v>
      </c>
      <c r="R161" s="185">
        <f t="shared" si="560"/>
        <v>0.84465175166703355</v>
      </c>
      <c r="S161" s="185">
        <f t="shared" si="560"/>
        <v>0.80420675453910007</v>
      </c>
      <c r="T161" s="185">
        <f t="shared" si="560"/>
        <v>0.57868226252761645</v>
      </c>
      <c r="U161" s="185">
        <f t="shared" si="560"/>
        <v>0.74055072876245698</v>
      </c>
      <c r="V161" s="185">
        <f t="shared" si="560"/>
        <v>0.69155652493905151</v>
      </c>
      <c r="W161" s="185">
        <f t="shared" si="560"/>
        <v>0.7113363842250342</v>
      </c>
      <c r="X161" s="186">
        <f t="shared" si="560"/>
        <v>0.77880200538253219</v>
      </c>
      <c r="Y161" s="185">
        <f t="shared" si="560"/>
        <v>0.8224965748032651</v>
      </c>
      <c r="Z161" s="185">
        <f t="shared" si="560"/>
        <v>0.77368752917364547</v>
      </c>
      <c r="AA161" s="185">
        <f t="shared" si="560"/>
        <v>0.8247748233467197</v>
      </c>
      <c r="AB161" s="185">
        <f t="shared" si="560"/>
        <v>0.82137204478035353</v>
      </c>
      <c r="AC161" s="185">
        <f t="shared" si="552"/>
        <v>0.68433614348663951</v>
      </c>
      <c r="AD161" s="185">
        <f t="shared" si="552"/>
        <v>0.57571649358070986</v>
      </c>
      <c r="AE161" s="185">
        <f t="shared" si="552"/>
        <v>0.59335798663309081</v>
      </c>
      <c r="AF161" s="185">
        <f t="shared" si="552"/>
        <v>0.60661334702423453</v>
      </c>
      <c r="AG161" s="185">
        <f t="shared" si="552"/>
        <v>0.53870718680601437</v>
      </c>
      <c r="AH161" s="185">
        <f t="shared" si="552"/>
        <v>0.57951615402066081</v>
      </c>
      <c r="AI161" s="185">
        <f t="shared" si="552"/>
        <v>0.6576401257256077</v>
      </c>
      <c r="AJ161" s="185">
        <f t="shared" si="552"/>
        <v>0.63492255574679302</v>
      </c>
      <c r="AK161" s="185">
        <f t="shared" si="552"/>
        <v>0.68384299272033444</v>
      </c>
      <c r="AL161" s="185">
        <f t="shared" si="552"/>
        <v>0.78015414239800318</v>
      </c>
      <c r="AM161" s="185">
        <f t="shared" si="552"/>
        <v>0.65803163142116494</v>
      </c>
      <c r="AN161" s="185">
        <f t="shared" si="552"/>
        <v>0.76514508614992305</v>
      </c>
      <c r="AO161" s="185">
        <f t="shared" si="552"/>
        <v>0.708167240160264</v>
      </c>
      <c r="AP161" s="185">
        <f t="shared" si="552"/>
        <v>0.50926985817329362</v>
      </c>
      <c r="AQ161" s="185">
        <f t="shared" si="552"/>
        <v>0.72322993364344956</v>
      </c>
      <c r="AR161" s="185">
        <f t="shared" si="552"/>
        <v>0.76094847777256192</v>
      </c>
      <c r="AS161" s="185">
        <f t="shared" si="552"/>
        <v>0.70484591915008965</v>
      </c>
      <c r="AT161" s="185">
        <f t="shared" si="552"/>
        <v>0.88707757041800772</v>
      </c>
      <c r="AU161" s="185">
        <f t="shared" si="552"/>
        <v>0.10553358796234866</v>
      </c>
      <c r="AV161" s="185">
        <f t="shared" si="552"/>
        <v>0.58253659864619045</v>
      </c>
      <c r="AW161" s="185">
        <f t="shared" si="552"/>
        <v>0.69368306009027736</v>
      </c>
      <c r="AX161" s="185">
        <v>0</v>
      </c>
      <c r="AY161" s="185"/>
      <c r="AZ161" s="185"/>
      <c r="BA161" s="185"/>
      <c r="BB161" s="185"/>
      <c r="BC161" s="185"/>
      <c r="BD161" s="185"/>
      <c r="BE161" s="185"/>
      <c r="BF161" s="185"/>
      <c r="BG161" s="185"/>
      <c r="BH161" s="185"/>
      <c r="BI161" s="108"/>
      <c r="BJ161" s="185">
        <f t="shared" si="553"/>
        <v>-5.7035495170347117E-2</v>
      </c>
      <c r="BK161" s="185">
        <f t="shared" si="553"/>
        <v>7.1199566619716936E-2</v>
      </c>
      <c r="BL161" s="185">
        <f t="shared" si="553"/>
        <v>-2.6340049347164385E-3</v>
      </c>
      <c r="BM161" s="185">
        <f t="shared" si="553"/>
        <v>3.9470664669634892E-2</v>
      </c>
      <c r="BN161" s="185">
        <f t="shared" si="553"/>
        <v>-0.33124522799889644</v>
      </c>
      <c r="BO161" s="185">
        <f t="shared" si="553"/>
        <v>-0.15607751492493838</v>
      </c>
      <c r="BP161" s="185">
        <f t="shared" si="553"/>
        <v>-0.24148522694982011</v>
      </c>
      <c r="BQ161" s="185">
        <f t="shared" si="553"/>
        <v>-0.1298641675869926</v>
      </c>
      <c r="BR161" s="421">
        <f t="shared" si="553"/>
        <v>-9.466487640703225E-2</v>
      </c>
      <c r="BS161" s="185">
        <f t="shared" si="553"/>
        <v>-0.1086786882139309</v>
      </c>
      <c r="BT161" s="185">
        <f t="shared" si="554"/>
        <v>-0.10995234311572655</v>
      </c>
      <c r="BU161" s="185">
        <f t="shared" si="554"/>
        <v>1.9514645042584933E-2</v>
      </c>
      <c r="BV161" s="185">
        <f t="shared" si="554"/>
        <v>4.1470422006385621E-2</v>
      </c>
      <c r="BW161" s="185">
        <f t="shared" si="554"/>
        <v>-0.17311719859408359</v>
      </c>
      <c r="BX161" s="258">
        <f t="shared" si="554"/>
        <v>-0.26893525808632368</v>
      </c>
      <c r="BY161" s="258">
        <f t="shared" si="554"/>
        <v>-0.21084876790600926</v>
      </c>
      <c r="BZ161" s="258">
        <f t="shared" si="554"/>
        <v>2.7931084496618075E-2</v>
      </c>
      <c r="CA161" s="258">
        <f t="shared" si="554"/>
        <v>-0.20184354195644261</v>
      </c>
      <c r="CB161" s="258">
        <f t="shared" si="554"/>
        <v>-0.1120403709183907</v>
      </c>
      <c r="CC161" s="258">
        <f t="shared" si="554"/>
        <v>-5.3696258499426497E-2</v>
      </c>
      <c r="CD161" s="421">
        <f t="shared" si="555"/>
        <v>-0.14387944963573918</v>
      </c>
      <c r="CE161" s="258">
        <f t="shared" si="555"/>
        <v>-0.13865358208293066</v>
      </c>
      <c r="CF161" s="258">
        <f t="shared" si="555"/>
        <v>6.466613224357709E-3</v>
      </c>
      <c r="CG161" s="258">
        <f t="shared" si="555"/>
        <v>-0.16674319192555476</v>
      </c>
      <c r="CH161" s="258">
        <f t="shared" si="555"/>
        <v>-5.6226958630430479E-2</v>
      </c>
      <c r="CI161" s="258">
        <f t="shared" si="555"/>
        <v>2.3831096673624486E-2</v>
      </c>
      <c r="CJ161" s="258">
        <f t="shared" si="555"/>
        <v>-6.6446635407416244E-2</v>
      </c>
      <c r="CK161" s="258">
        <f t="shared" si="555"/>
        <v>0.12987194701035876</v>
      </c>
      <c r="CL161" s="258">
        <f t="shared" si="555"/>
        <v>0.15433513074832739</v>
      </c>
      <c r="CM161" s="258">
        <f t="shared" si="555"/>
        <v>0.16613873234407528</v>
      </c>
      <c r="CN161" s="258">
        <f t="shared" si="556"/>
        <v>0.30756141639734691</v>
      </c>
      <c r="CO161" s="258">
        <f t="shared" si="556"/>
        <v>-0.55210653776325902</v>
      </c>
      <c r="CP161" s="421">
        <f t="shared" si="556"/>
        <v>-5.2385957100602565E-2</v>
      </c>
      <c r="CQ161" s="421">
        <f t="shared" si="556"/>
        <v>9.8400673699429175E-3</v>
      </c>
      <c r="CR161" s="421">
        <f t="shared" si="556"/>
        <v>-0.78015414239800318</v>
      </c>
      <c r="CS161" s="282"/>
      <c r="CT161" s="63">
        <f>IF(ISERROR(GETPIVOTDATA("VALUE",'CRS WK pvt'!$I$2,"DT_FILE",CT$8,"CD_CO",CT$6,"TRIM_CAT",TRIM(B161),"TRIM_LINE",A156))=TRUE,0,GETPIVOTDATA("VALUE",'CRS WK pvt'!$I$2,"DT_FILE",CT$8,"CD_CO",CT$6,"TRIM_CAT",TRIM(B161),"TRIM_LINE",A156))</f>
        <v>0</v>
      </c>
    </row>
    <row r="162" spans="1:98" s="72" customFormat="1" ht="15" thickBot="1" x14ac:dyDescent="0.35">
      <c r="A162" s="147"/>
      <c r="B162" s="112" t="s">
        <v>42</v>
      </c>
      <c r="C162" s="113"/>
      <c r="D162" s="187">
        <f t="shared" ref="D162:AB162" si="561">(C71+C155+D99-D71-D155)/(C71+C155+D99-D155)</f>
        <v>0.60490017993053757</v>
      </c>
      <c r="E162" s="187">
        <f t="shared" si="561"/>
        <v>0.56465523032221965</v>
      </c>
      <c r="F162" s="187">
        <f t="shared" si="561"/>
        <v>0.44476043113614078</v>
      </c>
      <c r="G162" s="187">
        <f t="shared" si="561"/>
        <v>0.37261640417226799</v>
      </c>
      <c r="H162" s="188">
        <f t="shared" si="561"/>
        <v>0.39634825275027019</v>
      </c>
      <c r="I162" s="187">
        <f t="shared" si="561"/>
        <v>0.36518514923469492</v>
      </c>
      <c r="J162" s="188">
        <f t="shared" si="561"/>
        <v>0.41946773675488486</v>
      </c>
      <c r="K162" s="187">
        <f t="shared" si="561"/>
        <v>0.5040581570764171</v>
      </c>
      <c r="L162" s="189">
        <f t="shared" si="561"/>
        <v>0.6670018844886576</v>
      </c>
      <c r="M162" s="188">
        <f t="shared" si="561"/>
        <v>0.72713110652429291</v>
      </c>
      <c r="N162" s="188">
        <f t="shared" si="561"/>
        <v>0.66005111530406846</v>
      </c>
      <c r="O162" s="188">
        <f t="shared" si="561"/>
        <v>0.63942570911029617</v>
      </c>
      <c r="P162" s="188">
        <f t="shared" si="561"/>
        <v>0.55533844038506652</v>
      </c>
      <c r="Q162" s="188">
        <f t="shared" si="561"/>
        <v>0.54925738965891635</v>
      </c>
      <c r="R162" s="188">
        <f t="shared" si="561"/>
        <v>0.39595731815837931</v>
      </c>
      <c r="S162" s="188">
        <f t="shared" si="561"/>
        <v>0.34171599114318757</v>
      </c>
      <c r="T162" s="188">
        <f t="shared" si="561"/>
        <v>0.25614609323496551</v>
      </c>
      <c r="U162" s="188">
        <f t="shared" si="561"/>
        <v>0.27181379811486567</v>
      </c>
      <c r="V162" s="188">
        <f t="shared" si="561"/>
        <v>0.30763262375853517</v>
      </c>
      <c r="W162" s="188">
        <f t="shared" si="561"/>
        <v>0.38476722328311846</v>
      </c>
      <c r="X162" s="189">
        <f t="shared" si="561"/>
        <v>0.53925406408711007</v>
      </c>
      <c r="Y162" s="188">
        <f t="shared" si="561"/>
        <v>0.65066411673763347</v>
      </c>
      <c r="Z162" s="188">
        <f t="shared" si="561"/>
        <v>0.63796241664153508</v>
      </c>
      <c r="AA162" s="188">
        <f t="shared" si="561"/>
        <v>0.65421303593088387</v>
      </c>
      <c r="AB162" s="188">
        <f t="shared" si="561"/>
        <v>0.58196952355471632</v>
      </c>
      <c r="AC162" s="188">
        <f t="shared" si="552"/>
        <v>0.45619449061165263</v>
      </c>
      <c r="AD162" s="188">
        <f t="shared" si="552"/>
        <v>0.33194395906370117</v>
      </c>
      <c r="AE162" s="188">
        <f t="shared" si="552"/>
        <v>0.35699965645134829</v>
      </c>
      <c r="AF162" s="188">
        <f t="shared" si="552"/>
        <v>0.31073648278528287</v>
      </c>
      <c r="AG162" s="188">
        <f t="shared" si="552"/>
        <v>0.30143679800551976</v>
      </c>
      <c r="AH162" s="188">
        <f t="shared" si="552"/>
        <v>0.3425398288453772</v>
      </c>
      <c r="AI162" s="188">
        <f t="shared" si="552"/>
        <v>0.44182238222644249</v>
      </c>
      <c r="AJ162" s="188">
        <f t="shared" si="552"/>
        <v>0.61321693946022926</v>
      </c>
      <c r="AK162" s="188">
        <f t="shared" si="552"/>
        <v>0.66513011807761602</v>
      </c>
      <c r="AL162" s="188">
        <f t="shared" si="552"/>
        <v>0.69555882532849178</v>
      </c>
      <c r="AM162" s="188">
        <f t="shared" si="552"/>
        <v>0.66216013988784783</v>
      </c>
      <c r="AN162" s="188">
        <f t="shared" si="552"/>
        <v>0.62958865718539325</v>
      </c>
      <c r="AO162" s="188">
        <f t="shared" si="552"/>
        <v>0.53300674293562078</v>
      </c>
      <c r="AP162" s="188">
        <f t="shared" si="552"/>
        <v>0.42414209372808642</v>
      </c>
      <c r="AQ162" s="188">
        <f t="shared" si="552"/>
        <v>0.42271213312197486</v>
      </c>
      <c r="AR162" s="188">
        <f t="shared" si="552"/>
        <v>0.37745300239991292</v>
      </c>
      <c r="AS162" s="188">
        <f t="shared" si="552"/>
        <v>0.35086745498287392</v>
      </c>
      <c r="AT162" s="188">
        <f t="shared" si="552"/>
        <v>0.43528580919388971</v>
      </c>
      <c r="AU162" s="188">
        <f t="shared" si="552"/>
        <v>1.5841737041569985E-2</v>
      </c>
      <c r="AV162" s="188">
        <f t="shared" si="552"/>
        <v>1.0166908558295882E-2</v>
      </c>
      <c r="AW162" s="188">
        <f t="shared" si="552"/>
        <v>0.28785272139997586</v>
      </c>
      <c r="AX162" s="188">
        <v>0</v>
      </c>
      <c r="AY162" s="188"/>
      <c r="AZ162" s="188"/>
      <c r="BA162" s="188"/>
      <c r="BB162" s="188"/>
      <c r="BC162" s="188"/>
      <c r="BD162" s="188"/>
      <c r="BE162" s="188"/>
      <c r="BF162" s="188"/>
      <c r="BG162" s="188"/>
      <c r="BH162" s="188"/>
      <c r="BI162" s="115"/>
      <c r="BJ162" s="188">
        <f t="shared" si="553"/>
        <v>-4.9561739545471051E-2</v>
      </c>
      <c r="BK162" s="188">
        <f t="shared" si="553"/>
        <v>-1.5397840663303297E-2</v>
      </c>
      <c r="BL162" s="188">
        <f t="shared" si="553"/>
        <v>-4.8803112977761465E-2</v>
      </c>
      <c r="BM162" s="188">
        <f t="shared" si="553"/>
        <v>-3.090041302908042E-2</v>
      </c>
      <c r="BN162" s="188">
        <f t="shared" si="553"/>
        <v>-0.14020215951530468</v>
      </c>
      <c r="BO162" s="188">
        <f t="shared" si="553"/>
        <v>-9.3371351119829249E-2</v>
      </c>
      <c r="BP162" s="188">
        <f t="shared" si="553"/>
        <v>-0.11183511299634968</v>
      </c>
      <c r="BQ162" s="188">
        <f t="shared" si="553"/>
        <v>-0.11929093379329864</v>
      </c>
      <c r="BR162" s="422">
        <f t="shared" si="553"/>
        <v>-0.12774782040154753</v>
      </c>
      <c r="BS162" s="188">
        <f t="shared" si="553"/>
        <v>-7.6466989786659445E-2</v>
      </c>
      <c r="BT162" s="188">
        <f t="shared" si="554"/>
        <v>-2.2088698662533379E-2</v>
      </c>
      <c r="BU162" s="188">
        <f t="shared" si="554"/>
        <v>1.4787326820587698E-2</v>
      </c>
      <c r="BV162" s="188">
        <f t="shared" si="554"/>
        <v>2.6631083169649794E-2</v>
      </c>
      <c r="BW162" s="188">
        <f t="shared" si="554"/>
        <v>-9.3062899047263725E-2</v>
      </c>
      <c r="BX162" s="259">
        <f t="shared" si="554"/>
        <v>-6.4013359094678146E-2</v>
      </c>
      <c r="BY162" s="259">
        <f t="shared" si="554"/>
        <v>1.5283665308160721E-2</v>
      </c>
      <c r="BZ162" s="259">
        <f t="shared" si="554"/>
        <v>5.4590389550317364E-2</v>
      </c>
      <c r="CA162" s="259">
        <f t="shared" si="554"/>
        <v>2.9622999890654089E-2</v>
      </c>
      <c r="CB162" s="259">
        <f t="shared" si="554"/>
        <v>3.490720508684203E-2</v>
      </c>
      <c r="CC162" s="259">
        <f t="shared" si="554"/>
        <v>5.7055158943324025E-2</v>
      </c>
      <c r="CD162" s="422">
        <f t="shared" si="555"/>
        <v>7.3962875373119186E-2</v>
      </c>
      <c r="CE162" s="259">
        <f t="shared" si="555"/>
        <v>1.4466001339982548E-2</v>
      </c>
      <c r="CF162" s="259">
        <f t="shared" si="555"/>
        <v>5.7596408686956702E-2</v>
      </c>
      <c r="CG162" s="259">
        <f t="shared" si="555"/>
        <v>7.9471039569639634E-3</v>
      </c>
      <c r="CH162" s="259">
        <f t="shared" si="555"/>
        <v>4.7619133630676935E-2</v>
      </c>
      <c r="CI162" s="259">
        <f t="shared" si="555"/>
        <v>7.6812252323968155E-2</v>
      </c>
      <c r="CJ162" s="259">
        <f t="shared" si="555"/>
        <v>9.2198134664385256E-2</v>
      </c>
      <c r="CK162" s="259">
        <f t="shared" si="555"/>
        <v>6.5712476670626574E-2</v>
      </c>
      <c r="CL162" s="259">
        <f t="shared" si="555"/>
        <v>6.6716519614630043E-2</v>
      </c>
      <c r="CM162" s="259">
        <f t="shared" si="555"/>
        <v>4.9430656977354159E-2</v>
      </c>
      <c r="CN162" s="259">
        <f t="shared" si="556"/>
        <v>9.2745980348512502E-2</v>
      </c>
      <c r="CO162" s="259">
        <f t="shared" si="556"/>
        <v>-0.4259806451848725</v>
      </c>
      <c r="CP162" s="422">
        <f t="shared" si="556"/>
        <v>-0.60305003090193343</v>
      </c>
      <c r="CQ162" s="422">
        <f t="shared" si="556"/>
        <v>-0.37727739667764015</v>
      </c>
      <c r="CR162" s="422">
        <f t="shared" si="556"/>
        <v>-0.69555882532849178</v>
      </c>
      <c r="CS162" s="283"/>
      <c r="CT162" s="115">
        <f t="shared" ref="CT162" si="562">SUM(CT157:CT161)</f>
        <v>0</v>
      </c>
    </row>
    <row r="163" spans="1:98" ht="15" thickTop="1" x14ac:dyDescent="0.3">
      <c r="A163" s="146"/>
    </row>
    <row r="164" spans="1:98" x14ac:dyDescent="0.3">
      <c r="B164" s="1" t="s">
        <v>24</v>
      </c>
    </row>
    <row r="165" spans="1:98" x14ac:dyDescent="0.3">
      <c r="B165" s="30" t="s">
        <v>318</v>
      </c>
    </row>
    <row r="166" spans="1:98" x14ac:dyDescent="0.3">
      <c r="B166" s="2" t="s">
        <v>319</v>
      </c>
    </row>
    <row r="168" spans="1:98" x14ac:dyDescent="0.3">
      <c r="B168" s="31" t="s">
        <v>23</v>
      </c>
    </row>
    <row r="169" spans="1:98" x14ac:dyDescent="0.3">
      <c r="B169" s="2" t="s">
        <v>25</v>
      </c>
    </row>
    <row r="170" spans="1:98" x14ac:dyDescent="0.3">
      <c r="B170" s="2" t="s">
        <v>26</v>
      </c>
    </row>
    <row r="171" spans="1:98" x14ac:dyDescent="0.3">
      <c r="B171" s="2" t="s">
        <v>27</v>
      </c>
    </row>
    <row r="172" spans="1:98" x14ac:dyDescent="0.3">
      <c r="B172" s="2" t="s">
        <v>28</v>
      </c>
    </row>
  </sheetData>
  <mergeCells count="11">
    <mergeCell ref="B1:BJ1"/>
    <mergeCell ref="Y7:AJ7"/>
    <mergeCell ref="M7:X7"/>
    <mergeCell ref="C7:L7"/>
    <mergeCell ref="AK7:AV7"/>
    <mergeCell ref="BI7:CR7"/>
    <mergeCell ref="AW7:BH7"/>
    <mergeCell ref="CE6:CP6"/>
    <mergeCell ref="BS6:CD6"/>
    <mergeCell ref="BI6:BR6"/>
    <mergeCell ref="CQ6:CR6"/>
  </mergeCells>
  <phoneticPr fontId="1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76"/>
  <sheetViews>
    <sheetView workbookViewId="0">
      <pane ySplit="1" topLeftCell="A2" activePane="bottomLeft" state="frozen"/>
      <selection activeCell="I48" sqref="I48"/>
      <selection pane="bottomLeft" activeCell="I3" sqref="I3"/>
    </sheetView>
  </sheetViews>
  <sheetFormatPr defaultRowHeight="14.4" x14ac:dyDescent="0.3"/>
  <cols>
    <col min="2" max="2" width="11.5546875" style="149" customWidth="1"/>
    <col min="5" max="5" width="14.77734375" customWidth="1"/>
    <col min="6" max="6" width="24" customWidth="1"/>
    <col min="9" max="9" width="24.6640625" bestFit="1" customWidth="1"/>
    <col min="10" max="10" width="15.5546875" bestFit="1" customWidth="1"/>
    <col min="11" max="12" width="10" bestFit="1" customWidth="1"/>
    <col min="13" max="13" width="9.2187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6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49">
        <v>44989</v>
      </c>
      <c r="C2">
        <v>4</v>
      </c>
      <c r="D2" t="s">
        <v>98</v>
      </c>
      <c r="E2">
        <v>12074</v>
      </c>
      <c r="F2" t="str">
        <f t="shared" ref="F2:F33" si="0">TRIM(MID(D2,3,50))</f>
        <v>Residential</v>
      </c>
      <c r="G2">
        <f t="shared" ref="G2:G33" si="1">VALUE(TRIM(MID(A2,6,2)))</f>
        <v>1</v>
      </c>
      <c r="I2" s="150" t="s">
        <v>77</v>
      </c>
      <c r="J2" s="150" t="s">
        <v>57</v>
      </c>
    </row>
    <row r="3" spans="1:11" x14ac:dyDescent="0.3">
      <c r="A3" t="s">
        <v>69</v>
      </c>
      <c r="B3" s="149">
        <v>44989</v>
      </c>
      <c r="C3">
        <v>5</v>
      </c>
      <c r="D3" t="s">
        <v>98</v>
      </c>
      <c r="E3">
        <v>1005736</v>
      </c>
      <c r="F3" t="str">
        <f t="shared" si="0"/>
        <v>Residential</v>
      </c>
      <c r="G3">
        <f t="shared" si="1"/>
        <v>1</v>
      </c>
      <c r="J3" s="149">
        <v>44989</v>
      </c>
    </row>
    <row r="4" spans="1:11" x14ac:dyDescent="0.3">
      <c r="A4" t="s">
        <v>69</v>
      </c>
      <c r="B4" s="149">
        <v>44989</v>
      </c>
      <c r="C4">
        <v>4</v>
      </c>
      <c r="D4" t="s">
        <v>99</v>
      </c>
      <c r="E4">
        <v>145</v>
      </c>
      <c r="F4" t="str">
        <f t="shared" si="0"/>
        <v>Low Income Residential</v>
      </c>
      <c r="G4">
        <f t="shared" si="1"/>
        <v>1</v>
      </c>
      <c r="I4" s="150" t="s">
        <v>58</v>
      </c>
      <c r="J4">
        <v>4</v>
      </c>
      <c r="K4">
        <v>5</v>
      </c>
    </row>
    <row r="5" spans="1:11" x14ac:dyDescent="0.3">
      <c r="A5" t="s">
        <v>69</v>
      </c>
      <c r="B5" s="149">
        <v>44989</v>
      </c>
      <c r="C5">
        <v>5</v>
      </c>
      <c r="D5" t="s">
        <v>99</v>
      </c>
      <c r="E5">
        <v>150759</v>
      </c>
      <c r="F5" t="str">
        <f t="shared" si="0"/>
        <v>Low Income Residential</v>
      </c>
      <c r="G5">
        <f t="shared" si="1"/>
        <v>1</v>
      </c>
      <c r="I5" s="151">
        <v>1</v>
      </c>
      <c r="J5" s="152"/>
      <c r="K5" s="152"/>
    </row>
    <row r="6" spans="1:11" x14ac:dyDescent="0.3">
      <c r="A6" t="s">
        <v>69</v>
      </c>
      <c r="B6" s="149">
        <v>44989</v>
      </c>
      <c r="C6">
        <v>4</v>
      </c>
      <c r="D6" t="s">
        <v>53</v>
      </c>
      <c r="E6">
        <v>1599</v>
      </c>
      <c r="F6" t="str">
        <f t="shared" si="0"/>
        <v>Small C&amp;I</v>
      </c>
      <c r="G6">
        <f t="shared" si="1"/>
        <v>1</v>
      </c>
      <c r="I6" s="153" t="s">
        <v>41</v>
      </c>
      <c r="J6" s="152">
        <v>11</v>
      </c>
      <c r="K6" s="152">
        <v>2971</v>
      </c>
    </row>
    <row r="7" spans="1:11" x14ac:dyDescent="0.3">
      <c r="A7" t="s">
        <v>69</v>
      </c>
      <c r="B7" s="149">
        <v>44989</v>
      </c>
      <c r="C7">
        <v>5</v>
      </c>
      <c r="D7" t="s">
        <v>53</v>
      </c>
      <c r="E7">
        <v>155287</v>
      </c>
      <c r="F7" t="str">
        <f t="shared" si="0"/>
        <v>Small C&amp;I</v>
      </c>
      <c r="G7">
        <f t="shared" si="1"/>
        <v>1</v>
      </c>
      <c r="I7" s="153" t="s">
        <v>38</v>
      </c>
      <c r="J7" s="152">
        <v>145</v>
      </c>
      <c r="K7" s="152">
        <v>150759</v>
      </c>
    </row>
    <row r="8" spans="1:11" x14ac:dyDescent="0.3">
      <c r="A8" t="s">
        <v>69</v>
      </c>
      <c r="B8" s="149">
        <v>44989</v>
      </c>
      <c r="C8">
        <v>4</v>
      </c>
      <c r="D8" t="s">
        <v>54</v>
      </c>
      <c r="E8">
        <v>78</v>
      </c>
      <c r="F8" t="str">
        <f t="shared" si="0"/>
        <v>Medium C&amp;I</v>
      </c>
      <c r="G8">
        <f t="shared" si="1"/>
        <v>1</v>
      </c>
      <c r="I8" s="153" t="s">
        <v>40</v>
      </c>
      <c r="J8" s="152">
        <v>78</v>
      </c>
      <c r="K8" s="152">
        <v>11408</v>
      </c>
    </row>
    <row r="9" spans="1:11" x14ac:dyDescent="0.3">
      <c r="A9" t="s">
        <v>69</v>
      </c>
      <c r="B9" s="149">
        <v>44989</v>
      </c>
      <c r="C9">
        <v>5</v>
      </c>
      <c r="D9" t="s">
        <v>54</v>
      </c>
      <c r="E9">
        <v>11408</v>
      </c>
      <c r="F9" t="str">
        <f t="shared" si="0"/>
        <v>Medium C&amp;I</v>
      </c>
      <c r="G9">
        <f t="shared" si="1"/>
        <v>1</v>
      </c>
      <c r="I9" s="153" t="s">
        <v>37</v>
      </c>
      <c r="J9" s="152">
        <v>12074</v>
      </c>
      <c r="K9" s="152">
        <v>1005736</v>
      </c>
    </row>
    <row r="10" spans="1:11" x14ac:dyDescent="0.3">
      <c r="A10" t="s">
        <v>69</v>
      </c>
      <c r="B10" s="149">
        <v>44989</v>
      </c>
      <c r="C10">
        <v>4</v>
      </c>
      <c r="D10" t="s">
        <v>55</v>
      </c>
      <c r="E10">
        <v>11</v>
      </c>
      <c r="F10" t="str">
        <f t="shared" si="0"/>
        <v>Large C&amp;I</v>
      </c>
      <c r="G10">
        <f t="shared" si="1"/>
        <v>1</v>
      </c>
      <c r="I10" s="153" t="s">
        <v>39</v>
      </c>
      <c r="J10" s="152">
        <v>1599</v>
      </c>
      <c r="K10" s="152">
        <v>155287</v>
      </c>
    </row>
    <row r="11" spans="1:11" x14ac:dyDescent="0.3">
      <c r="A11" t="s">
        <v>69</v>
      </c>
      <c r="B11" s="149">
        <v>44989</v>
      </c>
      <c r="C11">
        <v>5</v>
      </c>
      <c r="D11" t="s">
        <v>55</v>
      </c>
      <c r="E11">
        <v>2971</v>
      </c>
      <c r="F11" t="str">
        <f t="shared" si="0"/>
        <v>Large C&amp;I</v>
      </c>
      <c r="G11">
        <f t="shared" si="1"/>
        <v>1</v>
      </c>
      <c r="I11" s="151">
        <v>2</v>
      </c>
      <c r="J11" s="152"/>
      <c r="K11" s="152"/>
    </row>
    <row r="12" spans="1:11" x14ac:dyDescent="0.3">
      <c r="A12" t="s">
        <v>69</v>
      </c>
      <c r="B12" s="149">
        <v>44989</v>
      </c>
      <c r="C12">
        <v>4</v>
      </c>
      <c r="D12" t="s">
        <v>56</v>
      </c>
      <c r="E12">
        <v>181</v>
      </c>
      <c r="F12" t="str">
        <f t="shared" si="0"/>
        <v>OTHER</v>
      </c>
      <c r="G12">
        <f t="shared" si="1"/>
        <v>1</v>
      </c>
      <c r="I12" s="153" t="s">
        <v>41</v>
      </c>
      <c r="J12" s="152">
        <v>4</v>
      </c>
      <c r="K12" s="152">
        <v>498</v>
      </c>
    </row>
    <row r="13" spans="1:11" x14ac:dyDescent="0.3">
      <c r="A13" t="s">
        <v>69</v>
      </c>
      <c r="B13" s="149">
        <v>44989</v>
      </c>
      <c r="C13">
        <v>5</v>
      </c>
      <c r="D13" t="s">
        <v>56</v>
      </c>
      <c r="E13">
        <v>25596</v>
      </c>
      <c r="F13" t="str">
        <f t="shared" si="0"/>
        <v>OTHER</v>
      </c>
      <c r="G13">
        <f t="shared" si="1"/>
        <v>1</v>
      </c>
      <c r="I13" s="153" t="s">
        <v>38</v>
      </c>
      <c r="J13" s="152">
        <v>44</v>
      </c>
      <c r="K13" s="152">
        <v>64479</v>
      </c>
    </row>
    <row r="14" spans="1:11" x14ac:dyDescent="0.3">
      <c r="A14" t="s">
        <v>71</v>
      </c>
      <c r="B14" s="149">
        <v>44989</v>
      </c>
      <c r="C14">
        <v>4</v>
      </c>
      <c r="D14" t="s">
        <v>54</v>
      </c>
      <c r="E14">
        <v>22</v>
      </c>
      <c r="F14" t="str">
        <f t="shared" si="0"/>
        <v>Medium C&amp;I</v>
      </c>
      <c r="G14">
        <f t="shared" si="1"/>
        <v>2</v>
      </c>
      <c r="I14" s="153" t="s">
        <v>40</v>
      </c>
      <c r="J14" s="152">
        <v>22</v>
      </c>
      <c r="K14" s="152">
        <v>1690</v>
      </c>
    </row>
    <row r="15" spans="1:11" x14ac:dyDescent="0.3">
      <c r="A15" t="s">
        <v>71</v>
      </c>
      <c r="B15" s="149">
        <v>44989</v>
      </c>
      <c r="C15">
        <v>4</v>
      </c>
      <c r="D15" t="s">
        <v>55</v>
      </c>
      <c r="E15">
        <v>4</v>
      </c>
      <c r="F15" t="str">
        <f t="shared" si="0"/>
        <v>Large C&amp;I</v>
      </c>
      <c r="G15">
        <f t="shared" si="1"/>
        <v>2</v>
      </c>
      <c r="I15" s="153" t="s">
        <v>37</v>
      </c>
      <c r="J15" s="152">
        <v>1204</v>
      </c>
      <c r="K15" s="152">
        <v>180509</v>
      </c>
    </row>
    <row r="16" spans="1:11" x14ac:dyDescent="0.3">
      <c r="A16" t="s">
        <v>71</v>
      </c>
      <c r="B16" s="149">
        <v>44989</v>
      </c>
      <c r="C16">
        <v>4</v>
      </c>
      <c r="D16" t="s">
        <v>56</v>
      </c>
      <c r="E16">
        <v>10</v>
      </c>
      <c r="F16" t="str">
        <f t="shared" si="0"/>
        <v>OTHER</v>
      </c>
      <c r="G16">
        <f t="shared" si="1"/>
        <v>2</v>
      </c>
      <c r="I16" s="153" t="s">
        <v>39</v>
      </c>
      <c r="J16" s="152">
        <v>265</v>
      </c>
      <c r="K16" s="152">
        <v>30136</v>
      </c>
    </row>
    <row r="17" spans="1:11" x14ac:dyDescent="0.3">
      <c r="A17" t="s">
        <v>71</v>
      </c>
      <c r="B17" s="149">
        <v>44989</v>
      </c>
      <c r="C17">
        <v>4</v>
      </c>
      <c r="D17" t="s">
        <v>99</v>
      </c>
      <c r="E17">
        <v>44</v>
      </c>
      <c r="F17" t="str">
        <f t="shared" si="0"/>
        <v>Low Income Residential</v>
      </c>
      <c r="G17">
        <f t="shared" si="1"/>
        <v>2</v>
      </c>
      <c r="I17" s="151">
        <v>3</v>
      </c>
      <c r="J17" s="152"/>
      <c r="K17" s="152"/>
    </row>
    <row r="18" spans="1:11" x14ac:dyDescent="0.3">
      <c r="A18" t="s">
        <v>71</v>
      </c>
      <c r="B18" s="149">
        <v>44989</v>
      </c>
      <c r="C18">
        <v>5</v>
      </c>
      <c r="D18" t="s">
        <v>54</v>
      </c>
      <c r="E18">
        <v>1690</v>
      </c>
      <c r="F18" t="str">
        <f t="shared" si="0"/>
        <v>Medium C&amp;I</v>
      </c>
      <c r="G18">
        <f t="shared" si="1"/>
        <v>2</v>
      </c>
      <c r="I18" s="153" t="s">
        <v>41</v>
      </c>
      <c r="J18" s="152">
        <v>3</v>
      </c>
      <c r="K18" s="152">
        <v>259</v>
      </c>
    </row>
    <row r="19" spans="1:11" x14ac:dyDescent="0.3">
      <c r="A19" t="s">
        <v>71</v>
      </c>
      <c r="B19" s="149">
        <v>44989</v>
      </c>
      <c r="C19">
        <v>5</v>
      </c>
      <c r="D19" t="s">
        <v>56</v>
      </c>
      <c r="E19">
        <v>4088</v>
      </c>
      <c r="F19" t="str">
        <f t="shared" si="0"/>
        <v>OTHER</v>
      </c>
      <c r="G19">
        <f t="shared" si="1"/>
        <v>2</v>
      </c>
      <c r="I19" s="153" t="s">
        <v>38</v>
      </c>
      <c r="J19" s="152">
        <v>17</v>
      </c>
      <c r="K19" s="152">
        <v>13533</v>
      </c>
    </row>
    <row r="20" spans="1:11" x14ac:dyDescent="0.3">
      <c r="A20" t="s">
        <v>71</v>
      </c>
      <c r="B20" s="149">
        <v>44989</v>
      </c>
      <c r="C20">
        <v>4</v>
      </c>
      <c r="D20" t="s">
        <v>53</v>
      </c>
      <c r="E20">
        <v>265</v>
      </c>
      <c r="F20" t="str">
        <f t="shared" si="0"/>
        <v>Small C&amp;I</v>
      </c>
      <c r="G20">
        <f t="shared" si="1"/>
        <v>2</v>
      </c>
      <c r="I20" s="153" t="s">
        <v>40</v>
      </c>
      <c r="J20" s="152">
        <v>19</v>
      </c>
      <c r="K20" s="152">
        <v>977</v>
      </c>
    </row>
    <row r="21" spans="1:11" x14ac:dyDescent="0.3">
      <c r="A21" t="s">
        <v>71</v>
      </c>
      <c r="B21" s="149">
        <v>44989</v>
      </c>
      <c r="C21">
        <v>5</v>
      </c>
      <c r="D21" t="s">
        <v>55</v>
      </c>
      <c r="E21">
        <v>498</v>
      </c>
      <c r="F21" t="str">
        <f t="shared" si="0"/>
        <v>Large C&amp;I</v>
      </c>
      <c r="G21">
        <f t="shared" si="1"/>
        <v>2</v>
      </c>
      <c r="I21" s="153" t="s">
        <v>37</v>
      </c>
      <c r="J21" s="152">
        <v>769</v>
      </c>
      <c r="K21" s="152">
        <v>76111</v>
      </c>
    </row>
    <row r="22" spans="1:11" x14ac:dyDescent="0.3">
      <c r="A22" t="s">
        <v>71</v>
      </c>
      <c r="B22" s="149">
        <v>44989</v>
      </c>
      <c r="C22">
        <v>4</v>
      </c>
      <c r="D22" t="s">
        <v>98</v>
      </c>
      <c r="E22">
        <v>1204</v>
      </c>
      <c r="F22" t="str">
        <f t="shared" si="0"/>
        <v>Residential</v>
      </c>
      <c r="G22">
        <f t="shared" si="1"/>
        <v>2</v>
      </c>
      <c r="I22" s="153" t="s">
        <v>39</v>
      </c>
      <c r="J22" s="152">
        <v>190</v>
      </c>
      <c r="K22" s="152">
        <v>15954</v>
      </c>
    </row>
    <row r="23" spans="1:11" x14ac:dyDescent="0.3">
      <c r="A23" t="s">
        <v>71</v>
      </c>
      <c r="B23" s="149">
        <v>44989</v>
      </c>
      <c r="C23">
        <v>5</v>
      </c>
      <c r="D23" t="s">
        <v>53</v>
      </c>
      <c r="E23">
        <v>30136</v>
      </c>
      <c r="F23" t="str">
        <f t="shared" si="0"/>
        <v>Small C&amp;I</v>
      </c>
      <c r="G23">
        <f t="shared" si="1"/>
        <v>2</v>
      </c>
      <c r="I23" s="151">
        <v>4</v>
      </c>
      <c r="J23" s="152"/>
      <c r="K23" s="152"/>
    </row>
    <row r="24" spans="1:11" x14ac:dyDescent="0.3">
      <c r="A24" t="s">
        <v>71</v>
      </c>
      <c r="B24" s="149">
        <v>44989</v>
      </c>
      <c r="C24">
        <v>5</v>
      </c>
      <c r="D24" t="s">
        <v>99</v>
      </c>
      <c r="E24">
        <v>64479</v>
      </c>
      <c r="F24" t="str">
        <f t="shared" si="0"/>
        <v>Low Income Residential</v>
      </c>
      <c r="G24">
        <f t="shared" si="1"/>
        <v>2</v>
      </c>
      <c r="I24" s="153" t="s">
        <v>41</v>
      </c>
      <c r="J24" s="152"/>
      <c r="K24" s="152">
        <v>93</v>
      </c>
    </row>
    <row r="25" spans="1:11" x14ac:dyDescent="0.3">
      <c r="A25" t="s">
        <v>71</v>
      </c>
      <c r="B25" s="149">
        <v>44989</v>
      </c>
      <c r="C25">
        <v>5</v>
      </c>
      <c r="D25" t="s">
        <v>98</v>
      </c>
      <c r="E25">
        <v>180509</v>
      </c>
      <c r="F25" t="str">
        <f t="shared" si="0"/>
        <v>Residential</v>
      </c>
      <c r="G25">
        <f t="shared" si="1"/>
        <v>2</v>
      </c>
      <c r="I25" s="153" t="s">
        <v>38</v>
      </c>
      <c r="J25" s="152">
        <v>7</v>
      </c>
      <c r="K25" s="152">
        <v>8925</v>
      </c>
    </row>
    <row r="26" spans="1:11" x14ac:dyDescent="0.3">
      <c r="A26" t="s">
        <v>65</v>
      </c>
      <c r="B26" s="149">
        <v>44989</v>
      </c>
      <c r="C26">
        <v>4</v>
      </c>
      <c r="D26" t="s">
        <v>99</v>
      </c>
      <c r="E26">
        <v>17</v>
      </c>
      <c r="F26" t="str">
        <f t="shared" si="0"/>
        <v>Low Income Residential</v>
      </c>
      <c r="G26">
        <f t="shared" si="1"/>
        <v>3</v>
      </c>
      <c r="I26" s="153" t="s">
        <v>40</v>
      </c>
      <c r="J26" s="152">
        <v>1</v>
      </c>
      <c r="K26" s="152">
        <v>273</v>
      </c>
    </row>
    <row r="27" spans="1:11" x14ac:dyDescent="0.3">
      <c r="A27" t="s">
        <v>65</v>
      </c>
      <c r="B27" s="149">
        <v>44989</v>
      </c>
      <c r="C27">
        <v>4</v>
      </c>
      <c r="D27" t="s">
        <v>55</v>
      </c>
      <c r="E27">
        <v>3</v>
      </c>
      <c r="F27" t="str">
        <f t="shared" si="0"/>
        <v>Large C&amp;I</v>
      </c>
      <c r="G27">
        <f t="shared" si="1"/>
        <v>3</v>
      </c>
      <c r="I27" s="153" t="s">
        <v>37</v>
      </c>
      <c r="J27" s="152">
        <v>180</v>
      </c>
      <c r="K27" s="152">
        <v>30180</v>
      </c>
    </row>
    <row r="28" spans="1:11" x14ac:dyDescent="0.3">
      <c r="A28" t="s">
        <v>65</v>
      </c>
      <c r="B28" s="149">
        <v>44989</v>
      </c>
      <c r="C28">
        <v>4</v>
      </c>
      <c r="D28" t="s">
        <v>56</v>
      </c>
      <c r="E28">
        <v>9</v>
      </c>
      <c r="F28" t="str">
        <f t="shared" si="0"/>
        <v>OTHER</v>
      </c>
      <c r="G28">
        <f t="shared" si="1"/>
        <v>3</v>
      </c>
      <c r="I28" s="153" t="s">
        <v>39</v>
      </c>
      <c r="J28" s="152">
        <v>33</v>
      </c>
      <c r="K28" s="152">
        <v>5100</v>
      </c>
    </row>
    <row r="29" spans="1:11" x14ac:dyDescent="0.3">
      <c r="A29" t="s">
        <v>65</v>
      </c>
      <c r="B29" s="149">
        <v>44989</v>
      </c>
      <c r="C29">
        <v>4</v>
      </c>
      <c r="D29" t="s">
        <v>53</v>
      </c>
      <c r="E29">
        <v>190</v>
      </c>
      <c r="F29" t="str">
        <f t="shared" si="0"/>
        <v>Small C&amp;I</v>
      </c>
      <c r="G29">
        <f t="shared" si="1"/>
        <v>3</v>
      </c>
      <c r="I29" s="151">
        <v>5</v>
      </c>
      <c r="J29" s="152"/>
      <c r="K29" s="152"/>
    </row>
    <row r="30" spans="1:11" x14ac:dyDescent="0.3">
      <c r="A30" t="s">
        <v>65</v>
      </c>
      <c r="B30" s="149">
        <v>44989</v>
      </c>
      <c r="C30">
        <v>5</v>
      </c>
      <c r="D30" t="s">
        <v>55</v>
      </c>
      <c r="E30">
        <v>259</v>
      </c>
      <c r="F30" t="str">
        <f t="shared" si="0"/>
        <v>Large C&amp;I</v>
      </c>
      <c r="G30">
        <f t="shared" si="1"/>
        <v>3</v>
      </c>
      <c r="I30" s="153" t="s">
        <v>41</v>
      </c>
      <c r="J30" s="152">
        <v>1</v>
      </c>
      <c r="K30" s="152">
        <v>146</v>
      </c>
    </row>
    <row r="31" spans="1:11" x14ac:dyDescent="0.3">
      <c r="A31" t="s">
        <v>65</v>
      </c>
      <c r="B31" s="149">
        <v>44989</v>
      </c>
      <c r="C31">
        <v>4</v>
      </c>
      <c r="D31" t="s">
        <v>98</v>
      </c>
      <c r="E31">
        <v>769</v>
      </c>
      <c r="F31" t="str">
        <f t="shared" si="0"/>
        <v>Residential</v>
      </c>
      <c r="G31">
        <f t="shared" si="1"/>
        <v>3</v>
      </c>
      <c r="I31" s="153" t="s">
        <v>38</v>
      </c>
      <c r="J31" s="152">
        <v>20</v>
      </c>
      <c r="K31" s="152">
        <v>42021</v>
      </c>
    </row>
    <row r="32" spans="1:11" x14ac:dyDescent="0.3">
      <c r="A32" t="s">
        <v>65</v>
      </c>
      <c r="B32" s="149">
        <v>44989</v>
      </c>
      <c r="C32">
        <v>5</v>
      </c>
      <c r="D32" t="s">
        <v>54</v>
      </c>
      <c r="E32">
        <v>977</v>
      </c>
      <c r="F32" t="str">
        <f t="shared" si="0"/>
        <v>Medium C&amp;I</v>
      </c>
      <c r="G32">
        <f t="shared" si="1"/>
        <v>3</v>
      </c>
      <c r="I32" s="153" t="s">
        <v>40</v>
      </c>
      <c r="J32" s="152">
        <v>2</v>
      </c>
      <c r="K32" s="152">
        <v>440</v>
      </c>
    </row>
    <row r="33" spans="1:11" x14ac:dyDescent="0.3">
      <c r="A33" t="s">
        <v>65</v>
      </c>
      <c r="B33" s="149">
        <v>44989</v>
      </c>
      <c r="C33">
        <v>5</v>
      </c>
      <c r="D33" t="s">
        <v>56</v>
      </c>
      <c r="E33">
        <v>2156</v>
      </c>
      <c r="F33" t="str">
        <f t="shared" si="0"/>
        <v>OTHER</v>
      </c>
      <c r="G33">
        <f t="shared" si="1"/>
        <v>3</v>
      </c>
      <c r="I33" s="153" t="s">
        <v>37</v>
      </c>
      <c r="J33" s="152">
        <v>255</v>
      </c>
      <c r="K33" s="152">
        <v>74218</v>
      </c>
    </row>
    <row r="34" spans="1:11" x14ac:dyDescent="0.3">
      <c r="A34" t="s">
        <v>65</v>
      </c>
      <c r="B34" s="149">
        <v>44989</v>
      </c>
      <c r="C34">
        <v>4</v>
      </c>
      <c r="D34" t="s">
        <v>54</v>
      </c>
      <c r="E34">
        <v>19</v>
      </c>
      <c r="F34" t="str">
        <f t="shared" ref="F34:F65" si="2">TRIM(MID(D34,3,50))</f>
        <v>Medium C&amp;I</v>
      </c>
      <c r="G34">
        <f t="shared" ref="G34:G65" si="3">VALUE(TRIM(MID(A34,6,2)))</f>
        <v>3</v>
      </c>
      <c r="I34" s="153" t="s">
        <v>39</v>
      </c>
      <c r="J34" s="152">
        <v>42</v>
      </c>
      <c r="K34" s="152">
        <v>9082</v>
      </c>
    </row>
    <row r="35" spans="1:11" x14ac:dyDescent="0.3">
      <c r="A35" t="s">
        <v>65</v>
      </c>
      <c r="B35" s="149">
        <v>44989</v>
      </c>
      <c r="C35">
        <v>5</v>
      </c>
      <c r="D35" t="s">
        <v>53</v>
      </c>
      <c r="E35">
        <v>15954</v>
      </c>
      <c r="F35" t="str">
        <f t="shared" si="2"/>
        <v>Small C&amp;I</v>
      </c>
      <c r="G35">
        <f t="shared" si="3"/>
        <v>3</v>
      </c>
      <c r="I35" s="151">
        <v>6</v>
      </c>
      <c r="J35" s="152"/>
      <c r="K35" s="152"/>
    </row>
    <row r="36" spans="1:11" x14ac:dyDescent="0.3">
      <c r="A36" t="s">
        <v>65</v>
      </c>
      <c r="B36" s="149">
        <v>44989</v>
      </c>
      <c r="C36">
        <v>5</v>
      </c>
      <c r="D36" t="s">
        <v>99</v>
      </c>
      <c r="E36">
        <v>13533</v>
      </c>
      <c r="F36" t="str">
        <f t="shared" si="2"/>
        <v>Low Income Residential</v>
      </c>
      <c r="G36">
        <f t="shared" si="3"/>
        <v>3</v>
      </c>
      <c r="I36" s="153" t="s">
        <v>41</v>
      </c>
      <c r="J36" s="152">
        <v>30053</v>
      </c>
      <c r="K36" s="152">
        <v>10137075</v>
      </c>
    </row>
    <row r="37" spans="1:11" x14ac:dyDescent="0.3">
      <c r="A37" t="s">
        <v>65</v>
      </c>
      <c r="B37" s="149">
        <v>44989</v>
      </c>
      <c r="C37">
        <v>5</v>
      </c>
      <c r="D37" t="s">
        <v>98</v>
      </c>
      <c r="E37">
        <v>76111</v>
      </c>
      <c r="F37" t="str">
        <f t="shared" si="2"/>
        <v>Residential</v>
      </c>
      <c r="G37">
        <f t="shared" si="3"/>
        <v>3</v>
      </c>
      <c r="I37" s="153" t="s">
        <v>38</v>
      </c>
      <c r="J37" s="152">
        <v>14222</v>
      </c>
      <c r="K37" s="152">
        <v>13604161</v>
      </c>
    </row>
    <row r="38" spans="1:11" x14ac:dyDescent="0.3">
      <c r="A38" t="s">
        <v>50</v>
      </c>
      <c r="B38" s="149">
        <v>44989</v>
      </c>
      <c r="C38">
        <v>4</v>
      </c>
      <c r="D38" t="s">
        <v>99</v>
      </c>
      <c r="E38">
        <v>7</v>
      </c>
      <c r="F38" t="str">
        <f t="shared" si="2"/>
        <v>Low Income Residential</v>
      </c>
      <c r="G38">
        <f t="shared" si="3"/>
        <v>4</v>
      </c>
      <c r="I38" s="153" t="s">
        <v>40</v>
      </c>
      <c r="J38" s="152">
        <v>52708</v>
      </c>
      <c r="K38" s="152">
        <v>6021139</v>
      </c>
    </row>
    <row r="39" spans="1:11" x14ac:dyDescent="0.3">
      <c r="A39" t="s">
        <v>50</v>
      </c>
      <c r="B39" s="149">
        <v>44989</v>
      </c>
      <c r="C39">
        <v>4</v>
      </c>
      <c r="D39" t="s">
        <v>98</v>
      </c>
      <c r="E39">
        <v>180</v>
      </c>
      <c r="F39" t="str">
        <f t="shared" si="2"/>
        <v>Residential</v>
      </c>
      <c r="G39">
        <f t="shared" si="3"/>
        <v>4</v>
      </c>
      <c r="I39" s="153" t="s">
        <v>37</v>
      </c>
      <c r="J39" s="152">
        <v>325105</v>
      </c>
      <c r="K39" s="152">
        <v>46193228</v>
      </c>
    </row>
    <row r="40" spans="1:11" x14ac:dyDescent="0.3">
      <c r="A40" t="s">
        <v>50</v>
      </c>
      <c r="B40" s="149">
        <v>44989</v>
      </c>
      <c r="C40">
        <v>5</v>
      </c>
      <c r="D40" t="s">
        <v>54</v>
      </c>
      <c r="E40">
        <v>273</v>
      </c>
      <c r="F40" t="str">
        <f t="shared" si="2"/>
        <v>Medium C&amp;I</v>
      </c>
      <c r="G40">
        <f t="shared" si="3"/>
        <v>4</v>
      </c>
      <c r="I40" s="153" t="s">
        <v>39</v>
      </c>
      <c r="J40" s="152">
        <v>66648</v>
      </c>
      <c r="K40" s="152">
        <v>8555476</v>
      </c>
    </row>
    <row r="41" spans="1:11" x14ac:dyDescent="0.3">
      <c r="A41" t="s">
        <v>50</v>
      </c>
      <c r="B41" s="149">
        <v>44989</v>
      </c>
      <c r="C41">
        <v>5</v>
      </c>
      <c r="D41" t="s">
        <v>56</v>
      </c>
      <c r="E41">
        <v>728</v>
      </c>
      <c r="F41" t="str">
        <f t="shared" si="2"/>
        <v>OTHER</v>
      </c>
      <c r="G41">
        <f t="shared" si="3"/>
        <v>4</v>
      </c>
      <c r="I41" s="151">
        <v>7</v>
      </c>
      <c r="J41" s="152"/>
      <c r="K41" s="152"/>
    </row>
    <row r="42" spans="1:11" x14ac:dyDescent="0.3">
      <c r="A42" t="s">
        <v>50</v>
      </c>
      <c r="B42" s="149">
        <v>44989</v>
      </c>
      <c r="C42">
        <v>5</v>
      </c>
      <c r="D42" t="s">
        <v>53</v>
      </c>
      <c r="E42">
        <v>5100</v>
      </c>
      <c r="F42" t="str">
        <f t="shared" si="2"/>
        <v>Small C&amp;I</v>
      </c>
      <c r="G42">
        <f t="shared" si="3"/>
        <v>4</v>
      </c>
      <c r="I42" s="153" t="s">
        <v>41</v>
      </c>
      <c r="J42" s="152">
        <v>13470</v>
      </c>
      <c r="K42" s="152">
        <v>5491582</v>
      </c>
    </row>
    <row r="43" spans="1:11" x14ac:dyDescent="0.3">
      <c r="A43" t="s">
        <v>50</v>
      </c>
      <c r="B43" s="149">
        <v>44989</v>
      </c>
      <c r="C43">
        <v>5</v>
      </c>
      <c r="D43" t="s">
        <v>99</v>
      </c>
      <c r="E43">
        <v>8925</v>
      </c>
      <c r="F43" t="str">
        <f t="shared" si="2"/>
        <v>Low Income Residential</v>
      </c>
      <c r="G43">
        <f t="shared" si="3"/>
        <v>4</v>
      </c>
      <c r="I43" s="153" t="s">
        <v>38</v>
      </c>
      <c r="J43" s="152">
        <v>6067</v>
      </c>
      <c r="K43" s="152">
        <v>10779636</v>
      </c>
    </row>
    <row r="44" spans="1:11" x14ac:dyDescent="0.3">
      <c r="A44" t="s">
        <v>50</v>
      </c>
      <c r="B44" s="149">
        <v>44989</v>
      </c>
      <c r="C44">
        <v>4</v>
      </c>
      <c r="D44" t="s">
        <v>53</v>
      </c>
      <c r="E44">
        <v>33</v>
      </c>
      <c r="F44" t="str">
        <f t="shared" si="2"/>
        <v>Small C&amp;I</v>
      </c>
      <c r="G44">
        <f t="shared" si="3"/>
        <v>4</v>
      </c>
      <c r="I44" s="153" t="s">
        <v>40</v>
      </c>
      <c r="J44" s="152">
        <v>971</v>
      </c>
      <c r="K44" s="152">
        <v>2285707</v>
      </c>
    </row>
    <row r="45" spans="1:11" x14ac:dyDescent="0.3">
      <c r="A45" t="s">
        <v>50</v>
      </c>
      <c r="B45" s="149">
        <v>44989</v>
      </c>
      <c r="C45">
        <v>5</v>
      </c>
      <c r="D45" t="s">
        <v>55</v>
      </c>
      <c r="E45">
        <v>93</v>
      </c>
      <c r="F45" t="str">
        <f t="shared" si="2"/>
        <v>Large C&amp;I</v>
      </c>
      <c r="G45">
        <f t="shared" si="3"/>
        <v>4</v>
      </c>
      <c r="I45" s="153" t="s">
        <v>37</v>
      </c>
      <c r="J45" s="152">
        <v>95262</v>
      </c>
      <c r="K45" s="152">
        <v>26171792</v>
      </c>
    </row>
    <row r="46" spans="1:11" x14ac:dyDescent="0.3">
      <c r="A46" t="s">
        <v>50</v>
      </c>
      <c r="B46" s="149">
        <v>44989</v>
      </c>
      <c r="C46">
        <v>4</v>
      </c>
      <c r="D46" t="s">
        <v>54</v>
      </c>
      <c r="E46">
        <v>1</v>
      </c>
      <c r="F46" t="str">
        <f t="shared" si="2"/>
        <v>Medium C&amp;I</v>
      </c>
      <c r="G46">
        <f t="shared" si="3"/>
        <v>4</v>
      </c>
      <c r="I46" s="153" t="s">
        <v>39</v>
      </c>
      <c r="J46" s="152">
        <v>13624</v>
      </c>
      <c r="K46" s="152">
        <v>3472488</v>
      </c>
    </row>
    <row r="47" spans="1:11" x14ac:dyDescent="0.3">
      <c r="A47" t="s">
        <v>50</v>
      </c>
      <c r="B47" s="149">
        <v>44989</v>
      </c>
      <c r="C47">
        <v>5</v>
      </c>
      <c r="D47" t="s">
        <v>98</v>
      </c>
      <c r="E47">
        <v>30180</v>
      </c>
      <c r="F47" t="str">
        <f t="shared" si="2"/>
        <v>Residential</v>
      </c>
      <c r="G47">
        <f t="shared" si="3"/>
        <v>4</v>
      </c>
      <c r="I47" s="151">
        <v>8</v>
      </c>
      <c r="J47" s="152"/>
      <c r="K47" s="152"/>
    </row>
    <row r="48" spans="1:11" x14ac:dyDescent="0.3">
      <c r="A48" t="s">
        <v>59</v>
      </c>
      <c r="B48" s="149">
        <v>44989</v>
      </c>
      <c r="C48">
        <v>4</v>
      </c>
      <c r="D48" t="s">
        <v>99</v>
      </c>
      <c r="E48">
        <v>20</v>
      </c>
      <c r="F48" t="str">
        <f t="shared" si="2"/>
        <v>Low Income Residential</v>
      </c>
      <c r="G48">
        <f t="shared" si="3"/>
        <v>5</v>
      </c>
      <c r="I48" s="153" t="s">
        <v>41</v>
      </c>
      <c r="J48" s="152">
        <v>5526</v>
      </c>
      <c r="K48" s="152">
        <v>13188181</v>
      </c>
    </row>
    <row r="49" spans="1:11" x14ac:dyDescent="0.3">
      <c r="A49" t="s">
        <v>59</v>
      </c>
      <c r="B49" s="149">
        <v>44989</v>
      </c>
      <c r="C49">
        <v>4</v>
      </c>
      <c r="D49" t="s">
        <v>98</v>
      </c>
      <c r="E49">
        <v>255</v>
      </c>
      <c r="F49" t="str">
        <f t="shared" si="2"/>
        <v>Residential</v>
      </c>
      <c r="G49">
        <f t="shared" si="3"/>
        <v>5</v>
      </c>
      <c r="I49" s="153" t="s">
        <v>38</v>
      </c>
      <c r="J49" s="152">
        <v>32938</v>
      </c>
      <c r="K49" s="152">
        <v>83686392</v>
      </c>
    </row>
    <row r="50" spans="1:11" x14ac:dyDescent="0.3">
      <c r="A50" t="s">
        <v>59</v>
      </c>
      <c r="B50" s="149">
        <v>44989</v>
      </c>
      <c r="C50">
        <v>4</v>
      </c>
      <c r="D50" t="s">
        <v>55</v>
      </c>
      <c r="E50">
        <v>1</v>
      </c>
      <c r="F50" t="str">
        <f t="shared" si="2"/>
        <v>Large C&amp;I</v>
      </c>
      <c r="G50">
        <f t="shared" si="3"/>
        <v>5</v>
      </c>
      <c r="I50" s="153" t="s">
        <v>40</v>
      </c>
      <c r="J50" s="152">
        <v>3381</v>
      </c>
      <c r="K50" s="152">
        <v>9211553</v>
      </c>
    </row>
    <row r="51" spans="1:11" x14ac:dyDescent="0.3">
      <c r="A51" t="s">
        <v>59</v>
      </c>
      <c r="B51" s="149">
        <v>44989</v>
      </c>
      <c r="C51">
        <v>4</v>
      </c>
      <c r="D51" t="s">
        <v>56</v>
      </c>
      <c r="E51">
        <v>1</v>
      </c>
      <c r="F51" t="str">
        <f t="shared" si="2"/>
        <v>OTHER</v>
      </c>
      <c r="G51">
        <f t="shared" si="3"/>
        <v>5</v>
      </c>
      <c r="I51" s="153" t="s">
        <v>37</v>
      </c>
      <c r="J51" s="152">
        <v>442533</v>
      </c>
      <c r="K51" s="152">
        <v>147228008</v>
      </c>
    </row>
    <row r="52" spans="1:11" x14ac:dyDescent="0.3">
      <c r="A52" t="s">
        <v>59</v>
      </c>
      <c r="B52" s="149">
        <v>44989</v>
      </c>
      <c r="C52">
        <v>4</v>
      </c>
      <c r="D52" t="s">
        <v>53</v>
      </c>
      <c r="E52">
        <v>42</v>
      </c>
      <c r="F52" t="str">
        <f t="shared" si="2"/>
        <v>Small C&amp;I</v>
      </c>
      <c r="G52">
        <f t="shared" si="3"/>
        <v>5</v>
      </c>
      <c r="I52" s="153" t="s">
        <v>39</v>
      </c>
      <c r="J52" s="152">
        <v>12117</v>
      </c>
      <c r="K52" s="152">
        <v>10854715</v>
      </c>
    </row>
    <row r="53" spans="1:11" x14ac:dyDescent="0.3">
      <c r="A53" t="s">
        <v>59</v>
      </c>
      <c r="B53" s="149">
        <v>44989</v>
      </c>
      <c r="C53">
        <v>5</v>
      </c>
      <c r="D53" t="s">
        <v>55</v>
      </c>
      <c r="E53">
        <v>146</v>
      </c>
      <c r="F53" t="str">
        <f t="shared" si="2"/>
        <v>Large C&amp;I</v>
      </c>
      <c r="G53">
        <f t="shared" si="3"/>
        <v>5</v>
      </c>
      <c r="I53" s="151">
        <v>9</v>
      </c>
      <c r="J53" s="152"/>
      <c r="K53" s="152"/>
    </row>
    <row r="54" spans="1:11" x14ac:dyDescent="0.3">
      <c r="A54" t="s">
        <v>59</v>
      </c>
      <c r="B54" s="149">
        <v>44989</v>
      </c>
      <c r="C54">
        <v>4</v>
      </c>
      <c r="D54" t="s">
        <v>54</v>
      </c>
      <c r="E54">
        <v>2</v>
      </c>
      <c r="F54" t="str">
        <f t="shared" si="2"/>
        <v>Medium C&amp;I</v>
      </c>
      <c r="G54">
        <f t="shared" si="3"/>
        <v>5</v>
      </c>
      <c r="I54" s="153" t="s">
        <v>41</v>
      </c>
      <c r="J54" s="152">
        <v>49049</v>
      </c>
      <c r="K54" s="152">
        <v>28816838</v>
      </c>
    </row>
    <row r="55" spans="1:11" x14ac:dyDescent="0.3">
      <c r="A55" t="s">
        <v>59</v>
      </c>
      <c r="B55" s="149">
        <v>44989</v>
      </c>
      <c r="C55">
        <v>5</v>
      </c>
      <c r="D55" t="s">
        <v>54</v>
      </c>
      <c r="E55">
        <v>440</v>
      </c>
      <c r="F55" t="str">
        <f t="shared" si="2"/>
        <v>Medium C&amp;I</v>
      </c>
      <c r="G55">
        <f t="shared" si="3"/>
        <v>5</v>
      </c>
      <c r="I55" s="153" t="s">
        <v>38</v>
      </c>
      <c r="J55" s="152">
        <v>53227</v>
      </c>
      <c r="K55" s="152">
        <v>108070189</v>
      </c>
    </row>
    <row r="56" spans="1:11" x14ac:dyDescent="0.3">
      <c r="A56" t="s">
        <v>59</v>
      </c>
      <c r="B56" s="149">
        <v>44989</v>
      </c>
      <c r="C56">
        <v>5</v>
      </c>
      <c r="D56" t="s">
        <v>56</v>
      </c>
      <c r="E56">
        <v>1204</v>
      </c>
      <c r="F56" t="str">
        <f t="shared" si="2"/>
        <v>OTHER</v>
      </c>
      <c r="G56">
        <f t="shared" si="3"/>
        <v>5</v>
      </c>
      <c r="I56" s="153" t="s">
        <v>40</v>
      </c>
      <c r="J56" s="152">
        <v>57061</v>
      </c>
      <c r="K56" s="152">
        <v>17518399</v>
      </c>
    </row>
    <row r="57" spans="1:11" x14ac:dyDescent="0.3">
      <c r="A57" t="s">
        <v>59</v>
      </c>
      <c r="B57" s="149">
        <v>44989</v>
      </c>
      <c r="C57">
        <v>5</v>
      </c>
      <c r="D57" t="s">
        <v>53</v>
      </c>
      <c r="E57">
        <v>9082</v>
      </c>
      <c r="F57" t="str">
        <f t="shared" si="2"/>
        <v>Small C&amp;I</v>
      </c>
      <c r="G57">
        <f t="shared" si="3"/>
        <v>5</v>
      </c>
      <c r="I57" s="153" t="s">
        <v>37</v>
      </c>
      <c r="J57" s="152">
        <v>862900</v>
      </c>
      <c r="K57" s="152">
        <v>219593028</v>
      </c>
    </row>
    <row r="58" spans="1:11" x14ac:dyDescent="0.3">
      <c r="A58" t="s">
        <v>59</v>
      </c>
      <c r="B58" s="149">
        <v>44989</v>
      </c>
      <c r="C58">
        <v>5</v>
      </c>
      <c r="D58" t="s">
        <v>99</v>
      </c>
      <c r="E58">
        <v>42021</v>
      </c>
      <c r="F58" t="str">
        <f t="shared" si="2"/>
        <v>Low Income Residential</v>
      </c>
      <c r="G58">
        <f t="shared" si="3"/>
        <v>5</v>
      </c>
      <c r="I58" s="153" t="s">
        <v>39</v>
      </c>
      <c r="J58" s="152">
        <v>92389</v>
      </c>
      <c r="K58" s="152">
        <v>22882679</v>
      </c>
    </row>
    <row r="59" spans="1:11" x14ac:dyDescent="0.3">
      <c r="A59" t="s">
        <v>59</v>
      </c>
      <c r="B59" s="149">
        <v>44989</v>
      </c>
      <c r="C59">
        <v>5</v>
      </c>
      <c r="D59" t="s">
        <v>98</v>
      </c>
      <c r="E59">
        <v>74218</v>
      </c>
      <c r="F59" t="str">
        <f t="shared" si="2"/>
        <v>Residential</v>
      </c>
      <c r="G59">
        <f t="shared" si="3"/>
        <v>5</v>
      </c>
      <c r="I59" s="151">
        <v>13</v>
      </c>
      <c r="J59" s="152"/>
      <c r="K59" s="152"/>
    </row>
    <row r="60" spans="1:11" x14ac:dyDescent="0.3">
      <c r="A60" t="s">
        <v>60</v>
      </c>
      <c r="B60" s="149">
        <v>44989</v>
      </c>
      <c r="C60">
        <v>4</v>
      </c>
      <c r="D60" t="s">
        <v>99</v>
      </c>
      <c r="E60">
        <v>14222</v>
      </c>
      <c r="F60" t="str">
        <f t="shared" si="2"/>
        <v>Low Income Residential</v>
      </c>
      <c r="G60">
        <f t="shared" si="3"/>
        <v>6</v>
      </c>
      <c r="I60" s="153" t="s">
        <v>41</v>
      </c>
      <c r="J60" s="152"/>
      <c r="K60" s="152">
        <v>9995140</v>
      </c>
    </row>
    <row r="61" spans="1:11" x14ac:dyDescent="0.3">
      <c r="A61" t="s">
        <v>60</v>
      </c>
      <c r="B61" s="149">
        <v>44989</v>
      </c>
      <c r="C61">
        <v>4</v>
      </c>
      <c r="D61" t="s">
        <v>55</v>
      </c>
      <c r="E61">
        <v>30053</v>
      </c>
      <c r="F61" t="str">
        <f t="shared" si="2"/>
        <v>Large C&amp;I</v>
      </c>
      <c r="G61">
        <f t="shared" si="3"/>
        <v>6</v>
      </c>
      <c r="I61" s="153" t="s">
        <v>38</v>
      </c>
      <c r="J61" s="152">
        <v>9320</v>
      </c>
      <c r="K61" s="152">
        <v>4514816</v>
      </c>
    </row>
    <row r="62" spans="1:11" x14ac:dyDescent="0.3">
      <c r="A62" t="s">
        <v>60</v>
      </c>
      <c r="B62" s="149">
        <v>44989</v>
      </c>
      <c r="C62">
        <v>4</v>
      </c>
      <c r="D62" t="s">
        <v>56</v>
      </c>
      <c r="E62">
        <v>3141</v>
      </c>
      <c r="F62" t="str">
        <f t="shared" si="2"/>
        <v>OTHER</v>
      </c>
      <c r="G62">
        <f t="shared" si="3"/>
        <v>6</v>
      </c>
      <c r="I62" s="153" t="s">
        <v>40</v>
      </c>
      <c r="J62" s="152">
        <v>239794</v>
      </c>
      <c r="K62" s="152">
        <v>9632198</v>
      </c>
    </row>
    <row r="63" spans="1:11" x14ac:dyDescent="0.3">
      <c r="A63" t="s">
        <v>60</v>
      </c>
      <c r="B63" s="149">
        <v>44989</v>
      </c>
      <c r="C63">
        <v>4</v>
      </c>
      <c r="D63" t="s">
        <v>54</v>
      </c>
      <c r="E63">
        <v>52708</v>
      </c>
      <c r="F63" t="str">
        <f t="shared" si="2"/>
        <v>Medium C&amp;I</v>
      </c>
      <c r="G63">
        <f t="shared" si="3"/>
        <v>6</v>
      </c>
      <c r="I63" s="153" t="s">
        <v>37</v>
      </c>
      <c r="J63" s="152">
        <v>1027631</v>
      </c>
      <c r="K63" s="152">
        <v>36310686</v>
      </c>
    </row>
    <row r="64" spans="1:11" x14ac:dyDescent="0.3">
      <c r="A64" t="s">
        <v>60</v>
      </c>
      <c r="B64" s="149">
        <v>44989</v>
      </c>
      <c r="C64">
        <v>4</v>
      </c>
      <c r="D64" t="s">
        <v>53</v>
      </c>
      <c r="E64">
        <v>66648</v>
      </c>
      <c r="F64" t="str">
        <f t="shared" si="2"/>
        <v>Small C&amp;I</v>
      </c>
      <c r="G64">
        <f t="shared" si="3"/>
        <v>6</v>
      </c>
      <c r="I64" s="153" t="s">
        <v>39</v>
      </c>
      <c r="J64" s="152">
        <v>396918</v>
      </c>
      <c r="K64" s="152">
        <v>11226998</v>
      </c>
    </row>
    <row r="65" spans="1:11" x14ac:dyDescent="0.3">
      <c r="A65" t="s">
        <v>60</v>
      </c>
      <c r="B65" s="149">
        <v>44989</v>
      </c>
      <c r="C65">
        <v>5</v>
      </c>
      <c r="D65" t="s">
        <v>55</v>
      </c>
      <c r="E65">
        <v>10137075</v>
      </c>
      <c r="F65" t="str">
        <f t="shared" si="2"/>
        <v>Large C&amp;I</v>
      </c>
      <c r="G65">
        <f t="shared" si="3"/>
        <v>6</v>
      </c>
      <c r="I65" s="151">
        <v>14</v>
      </c>
      <c r="J65" s="152"/>
      <c r="K65" s="152"/>
    </row>
    <row r="66" spans="1:11" x14ac:dyDescent="0.3">
      <c r="A66" t="s">
        <v>60</v>
      </c>
      <c r="B66" s="149">
        <v>44989</v>
      </c>
      <c r="C66">
        <v>5</v>
      </c>
      <c r="D66" t="s">
        <v>54</v>
      </c>
      <c r="E66">
        <v>6021139</v>
      </c>
      <c r="F66" t="str">
        <f t="shared" ref="F66:F97" si="4">TRIM(MID(D66,3,50))</f>
        <v>Medium C&amp;I</v>
      </c>
      <c r="G66">
        <f t="shared" ref="G66:G97" si="5">VALUE(TRIM(MID(A66,6,2)))</f>
        <v>6</v>
      </c>
      <c r="I66" s="153" t="s">
        <v>41</v>
      </c>
      <c r="J66" s="152">
        <v>47505</v>
      </c>
      <c r="K66" s="152">
        <v>8246489</v>
      </c>
    </row>
    <row r="67" spans="1:11" x14ac:dyDescent="0.3">
      <c r="A67" t="s">
        <v>60</v>
      </c>
      <c r="B67" s="149">
        <v>44989</v>
      </c>
      <c r="C67">
        <v>5</v>
      </c>
      <c r="D67" t="s">
        <v>56</v>
      </c>
      <c r="E67">
        <v>1693131</v>
      </c>
      <c r="F67" t="str">
        <f t="shared" si="4"/>
        <v>OTHER</v>
      </c>
      <c r="G67">
        <f t="shared" si="5"/>
        <v>6</v>
      </c>
      <c r="I67" s="153" t="s">
        <v>38</v>
      </c>
      <c r="J67" s="152">
        <v>3430</v>
      </c>
      <c r="K67" s="152">
        <v>2316411</v>
      </c>
    </row>
    <row r="68" spans="1:11" x14ac:dyDescent="0.3">
      <c r="A68" t="s">
        <v>60</v>
      </c>
      <c r="B68" s="149">
        <v>44989</v>
      </c>
      <c r="C68">
        <v>4</v>
      </c>
      <c r="D68" t="s">
        <v>98</v>
      </c>
      <c r="E68">
        <v>325105</v>
      </c>
      <c r="F68" t="str">
        <f t="shared" si="4"/>
        <v>Residential</v>
      </c>
      <c r="G68">
        <f t="shared" si="5"/>
        <v>6</v>
      </c>
      <c r="I68" s="153" t="s">
        <v>40</v>
      </c>
      <c r="J68" s="152">
        <v>52973</v>
      </c>
      <c r="K68" s="152">
        <v>6299401</v>
      </c>
    </row>
    <row r="69" spans="1:11" x14ac:dyDescent="0.3">
      <c r="A69" t="s">
        <v>60</v>
      </c>
      <c r="B69" s="149">
        <v>44989</v>
      </c>
      <c r="C69">
        <v>5</v>
      </c>
      <c r="D69" t="s">
        <v>53</v>
      </c>
      <c r="E69">
        <v>8555476</v>
      </c>
      <c r="F69" t="str">
        <f t="shared" si="4"/>
        <v>Small C&amp;I</v>
      </c>
      <c r="G69">
        <f t="shared" si="5"/>
        <v>6</v>
      </c>
      <c r="I69" s="153" t="s">
        <v>37</v>
      </c>
      <c r="J69" s="152">
        <v>279671</v>
      </c>
      <c r="K69" s="152">
        <v>28625708</v>
      </c>
    </row>
    <row r="70" spans="1:11" x14ac:dyDescent="0.3">
      <c r="A70" t="s">
        <v>60</v>
      </c>
      <c r="B70" s="149">
        <v>44989</v>
      </c>
      <c r="C70">
        <v>5</v>
      </c>
      <c r="D70" t="s">
        <v>99</v>
      </c>
      <c r="E70">
        <v>13604161</v>
      </c>
      <c r="F70" t="str">
        <f t="shared" si="4"/>
        <v>Low Income Residential</v>
      </c>
      <c r="G70">
        <f t="shared" si="5"/>
        <v>6</v>
      </c>
      <c r="I70" s="153" t="s">
        <v>39</v>
      </c>
      <c r="J70" s="152">
        <v>58754</v>
      </c>
      <c r="K70" s="152">
        <v>7359181</v>
      </c>
    </row>
    <row r="71" spans="1:11" x14ac:dyDescent="0.3">
      <c r="A71" t="s">
        <v>60</v>
      </c>
      <c r="B71" s="149">
        <v>44989</v>
      </c>
      <c r="C71">
        <v>5</v>
      </c>
      <c r="D71" t="s">
        <v>98</v>
      </c>
      <c r="E71">
        <v>46193228</v>
      </c>
      <c r="F71" t="str">
        <f t="shared" si="4"/>
        <v>Residential</v>
      </c>
      <c r="G71">
        <f t="shared" si="5"/>
        <v>6</v>
      </c>
      <c r="I71" s="151">
        <v>15</v>
      </c>
      <c r="J71" s="152"/>
      <c r="K71" s="152"/>
    </row>
    <row r="72" spans="1:11" x14ac:dyDescent="0.3">
      <c r="A72" t="s">
        <v>61</v>
      </c>
      <c r="B72" s="149">
        <v>44989</v>
      </c>
      <c r="C72">
        <v>4</v>
      </c>
      <c r="D72" t="s">
        <v>55</v>
      </c>
      <c r="E72">
        <v>13470</v>
      </c>
      <c r="F72" t="str">
        <f t="shared" si="4"/>
        <v>Large C&amp;I</v>
      </c>
      <c r="G72">
        <f t="shared" si="5"/>
        <v>7</v>
      </c>
      <c r="I72" s="153" t="s">
        <v>41</v>
      </c>
      <c r="J72" s="152">
        <v>3</v>
      </c>
      <c r="K72" s="152">
        <v>2073</v>
      </c>
    </row>
    <row r="73" spans="1:11" x14ac:dyDescent="0.3">
      <c r="A73" t="s">
        <v>61</v>
      </c>
      <c r="B73" s="149">
        <v>44989</v>
      </c>
      <c r="C73">
        <v>4</v>
      </c>
      <c r="D73" t="s">
        <v>56</v>
      </c>
      <c r="E73">
        <v>0</v>
      </c>
      <c r="F73" t="str">
        <f t="shared" si="4"/>
        <v>OTHER</v>
      </c>
      <c r="G73">
        <f t="shared" si="5"/>
        <v>7</v>
      </c>
      <c r="I73" s="153" t="s">
        <v>38</v>
      </c>
      <c r="J73" s="152">
        <v>30</v>
      </c>
      <c r="K73" s="152">
        <v>23007</v>
      </c>
    </row>
    <row r="74" spans="1:11" x14ac:dyDescent="0.3">
      <c r="A74" t="s">
        <v>61</v>
      </c>
      <c r="B74" s="149">
        <v>44989</v>
      </c>
      <c r="C74">
        <v>4</v>
      </c>
      <c r="D74" t="s">
        <v>99</v>
      </c>
      <c r="E74">
        <v>6067</v>
      </c>
      <c r="F74" t="str">
        <f t="shared" si="4"/>
        <v>Low Income Residential</v>
      </c>
      <c r="G74">
        <f t="shared" si="5"/>
        <v>7</v>
      </c>
      <c r="I74" s="153" t="s">
        <v>40</v>
      </c>
      <c r="J74" s="152">
        <v>16</v>
      </c>
      <c r="K74" s="152">
        <v>4664</v>
      </c>
    </row>
    <row r="75" spans="1:11" x14ac:dyDescent="0.3">
      <c r="A75" t="s">
        <v>61</v>
      </c>
      <c r="B75" s="149">
        <v>44989</v>
      </c>
      <c r="C75">
        <v>4</v>
      </c>
      <c r="D75" t="s">
        <v>54</v>
      </c>
      <c r="E75">
        <v>971</v>
      </c>
      <c r="F75" t="str">
        <f t="shared" si="4"/>
        <v>Medium C&amp;I</v>
      </c>
      <c r="G75">
        <f t="shared" si="5"/>
        <v>7</v>
      </c>
      <c r="I75" s="153" t="s">
        <v>37</v>
      </c>
      <c r="J75" s="152">
        <v>1647</v>
      </c>
      <c r="K75" s="152">
        <v>137621</v>
      </c>
    </row>
    <row r="76" spans="1:11" x14ac:dyDescent="0.3">
      <c r="A76" t="s">
        <v>61</v>
      </c>
      <c r="B76" s="149">
        <v>44989</v>
      </c>
      <c r="C76">
        <v>5</v>
      </c>
      <c r="D76" t="s">
        <v>54</v>
      </c>
      <c r="E76">
        <v>2285707</v>
      </c>
      <c r="F76" t="str">
        <f t="shared" si="4"/>
        <v>Medium C&amp;I</v>
      </c>
      <c r="G76">
        <f t="shared" si="5"/>
        <v>7</v>
      </c>
      <c r="I76" s="153" t="s">
        <v>39</v>
      </c>
      <c r="J76" s="152">
        <v>259</v>
      </c>
      <c r="K76" s="152">
        <v>25034</v>
      </c>
    </row>
    <row r="77" spans="1:11" x14ac:dyDescent="0.3">
      <c r="A77" t="s">
        <v>61</v>
      </c>
      <c r="B77" s="149">
        <v>44989</v>
      </c>
      <c r="C77">
        <v>5</v>
      </c>
      <c r="D77" t="s">
        <v>56</v>
      </c>
      <c r="E77">
        <v>672152</v>
      </c>
      <c r="F77" t="str">
        <f t="shared" si="4"/>
        <v>OTHER</v>
      </c>
      <c r="G77">
        <f t="shared" si="5"/>
        <v>7</v>
      </c>
      <c r="I77" s="151">
        <v>17</v>
      </c>
      <c r="J77" s="152"/>
      <c r="K77" s="152"/>
    </row>
    <row r="78" spans="1:11" x14ac:dyDescent="0.3">
      <c r="A78" t="s">
        <v>61</v>
      </c>
      <c r="B78" s="149">
        <v>44989</v>
      </c>
      <c r="C78">
        <v>4</v>
      </c>
      <c r="D78" t="s">
        <v>53</v>
      </c>
      <c r="E78">
        <v>13624</v>
      </c>
      <c r="F78" t="str">
        <f t="shared" si="4"/>
        <v>Small C&amp;I</v>
      </c>
      <c r="G78">
        <f t="shared" si="5"/>
        <v>7</v>
      </c>
      <c r="I78" s="153" t="s">
        <v>38</v>
      </c>
      <c r="J78" s="152">
        <v>11</v>
      </c>
      <c r="K78" s="152">
        <v>14702</v>
      </c>
    </row>
    <row r="79" spans="1:11" x14ac:dyDescent="0.3">
      <c r="A79" t="s">
        <v>61</v>
      </c>
      <c r="B79" s="149">
        <v>44989</v>
      </c>
      <c r="C79">
        <v>5</v>
      </c>
      <c r="D79" t="s">
        <v>55</v>
      </c>
      <c r="E79">
        <v>5491582</v>
      </c>
      <c r="F79" t="str">
        <f t="shared" si="4"/>
        <v>Large C&amp;I</v>
      </c>
      <c r="G79">
        <f t="shared" si="5"/>
        <v>7</v>
      </c>
      <c r="I79" s="153" t="s">
        <v>37</v>
      </c>
      <c r="J79" s="152">
        <v>6</v>
      </c>
      <c r="K79" s="152">
        <v>1689</v>
      </c>
    </row>
    <row r="80" spans="1:11" x14ac:dyDescent="0.3">
      <c r="A80" t="s">
        <v>61</v>
      </c>
      <c r="B80" s="149">
        <v>44989</v>
      </c>
      <c r="C80">
        <v>4</v>
      </c>
      <c r="D80" t="s">
        <v>98</v>
      </c>
      <c r="E80">
        <v>95262</v>
      </c>
      <c r="F80" t="str">
        <f t="shared" si="4"/>
        <v>Residential</v>
      </c>
      <c r="G80">
        <f t="shared" si="5"/>
        <v>7</v>
      </c>
      <c r="I80" s="153" t="s">
        <v>39</v>
      </c>
      <c r="J80" s="152"/>
      <c r="K80" s="152">
        <v>1</v>
      </c>
    </row>
    <row r="81" spans="1:11" x14ac:dyDescent="0.3">
      <c r="A81" t="s">
        <v>61</v>
      </c>
      <c r="B81" s="149">
        <v>44989</v>
      </c>
      <c r="C81">
        <v>5</v>
      </c>
      <c r="D81" t="s">
        <v>53</v>
      </c>
      <c r="E81">
        <v>3472488</v>
      </c>
      <c r="F81" t="str">
        <f t="shared" si="4"/>
        <v>Small C&amp;I</v>
      </c>
      <c r="G81">
        <f t="shared" si="5"/>
        <v>7</v>
      </c>
      <c r="I81" s="151">
        <v>19</v>
      </c>
      <c r="J81" s="152"/>
      <c r="K81" s="152"/>
    </row>
    <row r="82" spans="1:11" x14ac:dyDescent="0.3">
      <c r="A82" t="s">
        <v>61</v>
      </c>
      <c r="B82" s="149">
        <v>44989</v>
      </c>
      <c r="C82">
        <v>5</v>
      </c>
      <c r="D82" t="s">
        <v>99</v>
      </c>
      <c r="E82">
        <v>10779636</v>
      </c>
      <c r="F82" t="str">
        <f t="shared" si="4"/>
        <v>Low Income Residential</v>
      </c>
      <c r="G82">
        <f t="shared" si="5"/>
        <v>7</v>
      </c>
      <c r="I82" s="153" t="s">
        <v>41</v>
      </c>
      <c r="J82" s="152"/>
      <c r="K82" s="152">
        <v>21</v>
      </c>
    </row>
    <row r="83" spans="1:11" x14ac:dyDescent="0.3">
      <c r="A83" t="s">
        <v>61</v>
      </c>
      <c r="B83" s="149">
        <v>44989</v>
      </c>
      <c r="C83">
        <v>5</v>
      </c>
      <c r="D83" t="s">
        <v>98</v>
      </c>
      <c r="E83">
        <v>26171792</v>
      </c>
      <c r="F83" t="str">
        <f t="shared" si="4"/>
        <v>Residential</v>
      </c>
      <c r="G83">
        <f t="shared" si="5"/>
        <v>7</v>
      </c>
      <c r="I83" s="153" t="s">
        <v>38</v>
      </c>
      <c r="J83" s="152">
        <v>4</v>
      </c>
      <c r="K83" s="152">
        <v>6372</v>
      </c>
    </row>
    <row r="84" spans="1:11" x14ac:dyDescent="0.3">
      <c r="A84" t="s">
        <v>62</v>
      </c>
      <c r="B84" s="149">
        <v>44989</v>
      </c>
      <c r="C84">
        <v>4</v>
      </c>
      <c r="D84" t="s">
        <v>54</v>
      </c>
      <c r="E84">
        <v>3381</v>
      </c>
      <c r="F84" t="str">
        <f t="shared" si="4"/>
        <v>Medium C&amp;I</v>
      </c>
      <c r="G84">
        <f t="shared" si="5"/>
        <v>8</v>
      </c>
      <c r="I84" s="153" t="s">
        <v>40</v>
      </c>
      <c r="J84" s="152">
        <v>1</v>
      </c>
      <c r="K84" s="152">
        <v>77</v>
      </c>
    </row>
    <row r="85" spans="1:11" x14ac:dyDescent="0.3">
      <c r="A85" t="s">
        <v>62</v>
      </c>
      <c r="B85" s="149">
        <v>44989</v>
      </c>
      <c r="C85">
        <v>4</v>
      </c>
      <c r="D85" t="s">
        <v>99</v>
      </c>
      <c r="E85">
        <v>32938</v>
      </c>
      <c r="F85" t="str">
        <f t="shared" si="4"/>
        <v>Low Income Residential</v>
      </c>
      <c r="G85">
        <f t="shared" si="5"/>
        <v>8</v>
      </c>
      <c r="I85" s="153" t="s">
        <v>37</v>
      </c>
      <c r="J85" s="152">
        <v>40</v>
      </c>
      <c r="K85" s="152">
        <v>23365</v>
      </c>
    </row>
    <row r="86" spans="1:11" x14ac:dyDescent="0.3">
      <c r="A86" t="s">
        <v>62</v>
      </c>
      <c r="B86" s="149">
        <v>44989</v>
      </c>
      <c r="C86">
        <v>4</v>
      </c>
      <c r="D86" t="s">
        <v>55</v>
      </c>
      <c r="E86">
        <v>5526</v>
      </c>
      <c r="F86" t="str">
        <f t="shared" si="4"/>
        <v>Large C&amp;I</v>
      </c>
      <c r="G86">
        <f t="shared" si="5"/>
        <v>8</v>
      </c>
      <c r="I86" s="153" t="s">
        <v>39</v>
      </c>
      <c r="J86" s="152">
        <v>2</v>
      </c>
      <c r="K86" s="152">
        <v>858</v>
      </c>
    </row>
    <row r="87" spans="1:11" x14ac:dyDescent="0.3">
      <c r="A87" t="s">
        <v>62</v>
      </c>
      <c r="B87" s="149">
        <v>44989</v>
      </c>
      <c r="C87">
        <v>4</v>
      </c>
      <c r="D87" t="s">
        <v>56</v>
      </c>
      <c r="E87">
        <v>55</v>
      </c>
      <c r="F87" t="str">
        <f t="shared" si="4"/>
        <v>OTHER</v>
      </c>
      <c r="G87">
        <f t="shared" si="5"/>
        <v>8</v>
      </c>
      <c r="I87" s="151">
        <v>20</v>
      </c>
      <c r="J87" s="152"/>
      <c r="K87" s="152"/>
    </row>
    <row r="88" spans="1:11" x14ac:dyDescent="0.3">
      <c r="A88" t="s">
        <v>62</v>
      </c>
      <c r="B88" s="149">
        <v>44989</v>
      </c>
      <c r="C88">
        <v>4</v>
      </c>
      <c r="D88" t="s">
        <v>53</v>
      </c>
      <c r="E88">
        <v>12117</v>
      </c>
      <c r="F88" t="str">
        <f t="shared" si="4"/>
        <v>Small C&amp;I</v>
      </c>
      <c r="G88">
        <f t="shared" si="5"/>
        <v>8</v>
      </c>
      <c r="I88" s="153" t="s">
        <v>41</v>
      </c>
      <c r="J88" s="152">
        <v>128812</v>
      </c>
      <c r="K88" s="152">
        <v>47913775</v>
      </c>
    </row>
    <row r="89" spans="1:11" x14ac:dyDescent="0.3">
      <c r="A89" t="s">
        <v>62</v>
      </c>
      <c r="B89" s="149">
        <v>44989</v>
      </c>
      <c r="C89">
        <v>5</v>
      </c>
      <c r="D89" t="s">
        <v>55</v>
      </c>
      <c r="E89">
        <v>13188181</v>
      </c>
      <c r="F89" t="str">
        <f t="shared" si="4"/>
        <v>Large C&amp;I</v>
      </c>
      <c r="G89">
        <f t="shared" si="5"/>
        <v>8</v>
      </c>
      <c r="I89" s="153" t="s">
        <v>38</v>
      </c>
      <c r="J89" s="152">
        <v>23677</v>
      </c>
      <c r="K89" s="152"/>
    </row>
    <row r="90" spans="1:11" x14ac:dyDescent="0.3">
      <c r="A90" t="s">
        <v>62</v>
      </c>
      <c r="B90" s="149">
        <v>44989</v>
      </c>
      <c r="C90">
        <v>4</v>
      </c>
      <c r="D90" t="s">
        <v>98</v>
      </c>
      <c r="E90">
        <v>442533</v>
      </c>
      <c r="F90" t="str">
        <f t="shared" si="4"/>
        <v>Residential</v>
      </c>
      <c r="G90">
        <f t="shared" si="5"/>
        <v>8</v>
      </c>
      <c r="I90" s="153" t="s">
        <v>40</v>
      </c>
      <c r="J90" s="152">
        <v>254643</v>
      </c>
      <c r="K90" s="152">
        <v>33009485</v>
      </c>
    </row>
    <row r="91" spans="1:11" x14ac:dyDescent="0.3">
      <c r="A91" t="s">
        <v>62</v>
      </c>
      <c r="B91" s="149">
        <v>44989</v>
      </c>
      <c r="C91">
        <v>5</v>
      </c>
      <c r="D91" t="s">
        <v>54</v>
      </c>
      <c r="E91">
        <v>9211553</v>
      </c>
      <c r="F91" t="str">
        <f t="shared" si="4"/>
        <v>Medium C&amp;I</v>
      </c>
      <c r="G91">
        <f t="shared" si="5"/>
        <v>8</v>
      </c>
      <c r="I91" s="153" t="s">
        <v>37</v>
      </c>
      <c r="J91" s="152">
        <v>1985448</v>
      </c>
      <c r="K91" s="152"/>
    </row>
    <row r="92" spans="1:11" x14ac:dyDescent="0.3">
      <c r="A92" t="s">
        <v>62</v>
      </c>
      <c r="B92" s="149">
        <v>44989</v>
      </c>
      <c r="C92">
        <v>5</v>
      </c>
      <c r="D92" t="s">
        <v>56</v>
      </c>
      <c r="E92">
        <v>1736980</v>
      </c>
      <c r="F92" t="str">
        <f t="shared" si="4"/>
        <v>OTHER</v>
      </c>
      <c r="G92">
        <f t="shared" si="5"/>
        <v>8</v>
      </c>
      <c r="I92" s="153" t="s">
        <v>39</v>
      </c>
      <c r="J92" s="152">
        <v>413142</v>
      </c>
      <c r="K92" s="152"/>
    </row>
    <row r="93" spans="1:11" x14ac:dyDescent="0.3">
      <c r="A93" t="s">
        <v>62</v>
      </c>
      <c r="B93" s="149">
        <v>44989</v>
      </c>
      <c r="C93">
        <v>5</v>
      </c>
      <c r="D93" t="s">
        <v>53</v>
      </c>
      <c r="E93">
        <v>10854715</v>
      </c>
      <c r="F93" t="str">
        <f t="shared" si="4"/>
        <v>Small C&amp;I</v>
      </c>
      <c r="G93">
        <f t="shared" si="5"/>
        <v>8</v>
      </c>
      <c r="I93" s="151">
        <v>18</v>
      </c>
      <c r="J93" s="152"/>
      <c r="K93" s="152"/>
    </row>
    <row r="94" spans="1:11" x14ac:dyDescent="0.3">
      <c r="A94" t="s">
        <v>62</v>
      </c>
      <c r="B94" s="149">
        <v>44989</v>
      </c>
      <c r="C94">
        <v>5</v>
      </c>
      <c r="D94" t="s">
        <v>99</v>
      </c>
      <c r="E94">
        <v>83686392</v>
      </c>
      <c r="F94" t="str">
        <f t="shared" si="4"/>
        <v>Low Income Residential</v>
      </c>
      <c r="G94">
        <f t="shared" si="5"/>
        <v>8</v>
      </c>
      <c r="I94" s="153" t="s">
        <v>38</v>
      </c>
      <c r="J94" s="152"/>
      <c r="K94" s="152">
        <v>2</v>
      </c>
    </row>
    <row r="95" spans="1:11" x14ac:dyDescent="0.3">
      <c r="A95" t="s">
        <v>62</v>
      </c>
      <c r="B95" s="149">
        <v>44989</v>
      </c>
      <c r="C95">
        <v>5</v>
      </c>
      <c r="D95" t="s">
        <v>98</v>
      </c>
      <c r="E95">
        <v>147228008</v>
      </c>
      <c r="F95" t="str">
        <f t="shared" si="4"/>
        <v>Residential</v>
      </c>
      <c r="G95">
        <f t="shared" si="5"/>
        <v>8</v>
      </c>
      <c r="I95" s="153" t="s">
        <v>37</v>
      </c>
      <c r="J95" s="152"/>
      <c r="K95" s="152">
        <v>40</v>
      </c>
    </row>
    <row r="96" spans="1:11" x14ac:dyDescent="0.3">
      <c r="A96" t="s">
        <v>68</v>
      </c>
      <c r="B96" s="149">
        <v>44989</v>
      </c>
      <c r="C96">
        <v>4</v>
      </c>
      <c r="D96" t="s">
        <v>99</v>
      </c>
      <c r="E96">
        <v>53227</v>
      </c>
      <c r="F96" t="str">
        <f t="shared" si="4"/>
        <v>Low Income Residential</v>
      </c>
      <c r="G96">
        <f t="shared" si="5"/>
        <v>9</v>
      </c>
      <c r="I96" s="153" t="s">
        <v>39</v>
      </c>
      <c r="J96" s="152"/>
      <c r="K96" s="152">
        <v>10</v>
      </c>
    </row>
    <row r="97" spans="1:11" x14ac:dyDescent="0.3">
      <c r="A97" t="s">
        <v>68</v>
      </c>
      <c r="B97" s="149">
        <v>44989</v>
      </c>
      <c r="C97">
        <v>4</v>
      </c>
      <c r="D97" t="s">
        <v>55</v>
      </c>
      <c r="E97">
        <v>49049</v>
      </c>
      <c r="F97" t="str">
        <f t="shared" si="4"/>
        <v>Large C&amp;I</v>
      </c>
      <c r="G97">
        <f t="shared" si="5"/>
        <v>9</v>
      </c>
      <c r="I97" s="151">
        <v>99</v>
      </c>
      <c r="J97" s="152"/>
      <c r="K97" s="152"/>
    </row>
    <row r="98" spans="1:11" x14ac:dyDescent="0.3">
      <c r="A98" t="s">
        <v>68</v>
      </c>
      <c r="B98" s="149">
        <v>44989</v>
      </c>
      <c r="C98">
        <v>4</v>
      </c>
      <c r="D98" t="s">
        <v>56</v>
      </c>
      <c r="E98">
        <v>3196</v>
      </c>
      <c r="F98" t="str">
        <f t="shared" ref="F98:F129" si="6">TRIM(MID(D98,3,50))</f>
        <v>OTHER</v>
      </c>
      <c r="G98">
        <f t="shared" ref="G98:G129" si="7">VALUE(TRIM(MID(A98,6,2)))</f>
        <v>9</v>
      </c>
      <c r="I98" s="153" t="s">
        <v>38</v>
      </c>
      <c r="J98" s="152"/>
      <c r="K98" s="152">
        <v>1</v>
      </c>
    </row>
    <row r="99" spans="1:11" x14ac:dyDescent="0.3">
      <c r="A99" t="s">
        <v>68</v>
      </c>
      <c r="B99" s="149">
        <v>44989</v>
      </c>
      <c r="C99">
        <v>4</v>
      </c>
      <c r="D99" t="s">
        <v>54</v>
      </c>
      <c r="E99">
        <v>57061</v>
      </c>
      <c r="F99" t="str">
        <f t="shared" si="6"/>
        <v>Medium C&amp;I</v>
      </c>
      <c r="G99">
        <f t="shared" si="7"/>
        <v>9</v>
      </c>
      <c r="I99" s="153" t="s">
        <v>37</v>
      </c>
      <c r="J99" s="152"/>
      <c r="K99" s="152">
        <v>27</v>
      </c>
    </row>
    <row r="100" spans="1:11" x14ac:dyDescent="0.3">
      <c r="A100" t="s">
        <v>68</v>
      </c>
      <c r="B100" s="149">
        <v>44989</v>
      </c>
      <c r="C100">
        <v>4</v>
      </c>
      <c r="D100" t="s">
        <v>53</v>
      </c>
      <c r="E100">
        <v>92389</v>
      </c>
      <c r="F100" t="str">
        <f t="shared" si="6"/>
        <v>Small C&amp;I</v>
      </c>
      <c r="G100">
        <f t="shared" si="7"/>
        <v>9</v>
      </c>
      <c r="I100" s="153" t="s">
        <v>39</v>
      </c>
      <c r="J100" s="152"/>
      <c r="K100" s="152">
        <v>4</v>
      </c>
    </row>
    <row r="101" spans="1:11" x14ac:dyDescent="0.3">
      <c r="A101" t="s">
        <v>68</v>
      </c>
      <c r="B101" s="149">
        <v>44989</v>
      </c>
      <c r="C101">
        <v>5</v>
      </c>
      <c r="D101" t="s">
        <v>55</v>
      </c>
      <c r="E101">
        <v>28816838</v>
      </c>
      <c r="F101" t="str">
        <f t="shared" si="6"/>
        <v>Large C&amp;I</v>
      </c>
      <c r="G101">
        <f t="shared" si="7"/>
        <v>9</v>
      </c>
    </row>
    <row r="102" spans="1:11" x14ac:dyDescent="0.3">
      <c r="A102" t="s">
        <v>68</v>
      </c>
      <c r="B102" s="149">
        <v>44989</v>
      </c>
      <c r="C102">
        <v>4</v>
      </c>
      <c r="D102" t="s">
        <v>98</v>
      </c>
      <c r="E102">
        <v>862900</v>
      </c>
      <c r="F102" t="str">
        <f t="shared" si="6"/>
        <v>Residential</v>
      </c>
      <c r="G102">
        <f t="shared" si="7"/>
        <v>9</v>
      </c>
    </row>
    <row r="103" spans="1:11" x14ac:dyDescent="0.3">
      <c r="A103" t="s">
        <v>68</v>
      </c>
      <c r="B103" s="149">
        <v>44989</v>
      </c>
      <c r="C103">
        <v>5</v>
      </c>
      <c r="D103" t="s">
        <v>54</v>
      </c>
      <c r="E103">
        <v>17518399</v>
      </c>
      <c r="F103" t="str">
        <f t="shared" si="6"/>
        <v>Medium C&amp;I</v>
      </c>
      <c r="G103">
        <f t="shared" si="7"/>
        <v>9</v>
      </c>
    </row>
    <row r="104" spans="1:11" x14ac:dyDescent="0.3">
      <c r="A104" t="s">
        <v>68</v>
      </c>
      <c r="B104" s="149">
        <v>44989</v>
      </c>
      <c r="C104">
        <v>5</v>
      </c>
      <c r="D104" t="s">
        <v>56</v>
      </c>
      <c r="E104">
        <v>4102263</v>
      </c>
      <c r="F104" t="str">
        <f t="shared" si="6"/>
        <v>OTHER</v>
      </c>
      <c r="G104">
        <f t="shared" si="7"/>
        <v>9</v>
      </c>
    </row>
    <row r="105" spans="1:11" x14ac:dyDescent="0.3">
      <c r="A105" t="s">
        <v>68</v>
      </c>
      <c r="B105" s="149">
        <v>44989</v>
      </c>
      <c r="C105">
        <v>5</v>
      </c>
      <c r="D105" t="s">
        <v>53</v>
      </c>
      <c r="E105">
        <v>22882679</v>
      </c>
      <c r="F105" t="str">
        <f t="shared" si="6"/>
        <v>Small C&amp;I</v>
      </c>
      <c r="G105">
        <f t="shared" si="7"/>
        <v>9</v>
      </c>
    </row>
    <row r="106" spans="1:11" x14ac:dyDescent="0.3">
      <c r="A106" t="s">
        <v>68</v>
      </c>
      <c r="B106" s="149">
        <v>44989</v>
      </c>
      <c r="C106">
        <v>5</v>
      </c>
      <c r="D106" t="s">
        <v>99</v>
      </c>
      <c r="E106">
        <v>108070189</v>
      </c>
      <c r="F106" t="str">
        <f t="shared" si="6"/>
        <v>Low Income Residential</v>
      </c>
      <c r="G106">
        <f t="shared" si="7"/>
        <v>9</v>
      </c>
    </row>
    <row r="107" spans="1:11" x14ac:dyDescent="0.3">
      <c r="A107" t="s">
        <v>68</v>
      </c>
      <c r="B107" s="149">
        <v>44989</v>
      </c>
      <c r="C107">
        <v>5</v>
      </c>
      <c r="D107" t="s">
        <v>98</v>
      </c>
      <c r="E107">
        <v>219593028</v>
      </c>
      <c r="F107" t="str">
        <f t="shared" si="6"/>
        <v>Residential</v>
      </c>
      <c r="G107">
        <f t="shared" si="7"/>
        <v>9</v>
      </c>
    </row>
    <row r="108" spans="1:11" x14ac:dyDescent="0.3">
      <c r="A108" t="s">
        <v>72</v>
      </c>
      <c r="B108" s="149">
        <v>44989</v>
      </c>
      <c r="C108">
        <v>4</v>
      </c>
      <c r="D108" t="s">
        <v>98</v>
      </c>
      <c r="E108">
        <v>1027631</v>
      </c>
      <c r="F108" t="str">
        <f t="shared" si="6"/>
        <v>Residential</v>
      </c>
      <c r="G108">
        <f t="shared" si="7"/>
        <v>13</v>
      </c>
    </row>
    <row r="109" spans="1:11" x14ac:dyDescent="0.3">
      <c r="A109" t="s">
        <v>72</v>
      </c>
      <c r="B109" s="149">
        <v>44989</v>
      </c>
      <c r="C109">
        <v>5</v>
      </c>
      <c r="D109" t="s">
        <v>98</v>
      </c>
      <c r="E109">
        <v>36310686</v>
      </c>
      <c r="F109" t="str">
        <f t="shared" si="6"/>
        <v>Residential</v>
      </c>
      <c r="G109">
        <f t="shared" si="7"/>
        <v>13</v>
      </c>
    </row>
    <row r="110" spans="1:11" x14ac:dyDescent="0.3">
      <c r="A110" t="s">
        <v>72</v>
      </c>
      <c r="B110" s="149">
        <v>44989</v>
      </c>
      <c r="C110">
        <v>4</v>
      </c>
      <c r="D110" t="s">
        <v>99</v>
      </c>
      <c r="E110">
        <v>9320</v>
      </c>
      <c r="F110" t="str">
        <f t="shared" si="6"/>
        <v>Low Income Residential</v>
      </c>
      <c r="G110">
        <f t="shared" si="7"/>
        <v>13</v>
      </c>
    </row>
    <row r="111" spans="1:11" x14ac:dyDescent="0.3">
      <c r="A111" t="s">
        <v>72</v>
      </c>
      <c r="B111" s="149">
        <v>44989</v>
      </c>
      <c r="C111">
        <v>5</v>
      </c>
      <c r="D111" t="s">
        <v>99</v>
      </c>
      <c r="E111">
        <v>4514816</v>
      </c>
      <c r="F111" t="str">
        <f t="shared" si="6"/>
        <v>Low Income Residential</v>
      </c>
      <c r="G111">
        <f t="shared" si="7"/>
        <v>13</v>
      </c>
    </row>
    <row r="112" spans="1:11" x14ac:dyDescent="0.3">
      <c r="A112" t="s">
        <v>72</v>
      </c>
      <c r="B112" s="149">
        <v>44989</v>
      </c>
      <c r="C112">
        <v>4</v>
      </c>
      <c r="D112" t="s">
        <v>53</v>
      </c>
      <c r="E112">
        <v>396918</v>
      </c>
      <c r="F112" t="str">
        <f t="shared" si="6"/>
        <v>Small C&amp;I</v>
      </c>
      <c r="G112">
        <f t="shared" si="7"/>
        <v>13</v>
      </c>
    </row>
    <row r="113" spans="1:7" x14ac:dyDescent="0.3">
      <c r="A113" t="s">
        <v>72</v>
      </c>
      <c r="B113" s="149">
        <v>44989</v>
      </c>
      <c r="C113">
        <v>5</v>
      </c>
      <c r="D113" t="s">
        <v>53</v>
      </c>
      <c r="E113">
        <v>11226998</v>
      </c>
      <c r="F113" t="str">
        <f t="shared" si="6"/>
        <v>Small C&amp;I</v>
      </c>
      <c r="G113">
        <f t="shared" si="7"/>
        <v>13</v>
      </c>
    </row>
    <row r="114" spans="1:7" x14ac:dyDescent="0.3">
      <c r="A114" t="s">
        <v>72</v>
      </c>
      <c r="B114" s="149">
        <v>44989</v>
      </c>
      <c r="C114">
        <v>4</v>
      </c>
      <c r="D114" t="s">
        <v>54</v>
      </c>
      <c r="E114">
        <v>239794</v>
      </c>
      <c r="F114" t="str">
        <f t="shared" si="6"/>
        <v>Medium C&amp;I</v>
      </c>
      <c r="G114">
        <f t="shared" si="7"/>
        <v>13</v>
      </c>
    </row>
    <row r="115" spans="1:7" x14ac:dyDescent="0.3">
      <c r="A115" t="s">
        <v>72</v>
      </c>
      <c r="B115" s="149">
        <v>44989</v>
      </c>
      <c r="C115">
        <v>5</v>
      </c>
      <c r="D115" t="s">
        <v>54</v>
      </c>
      <c r="E115">
        <v>9632198</v>
      </c>
      <c r="F115" t="str">
        <f t="shared" si="6"/>
        <v>Medium C&amp;I</v>
      </c>
      <c r="G115">
        <f t="shared" si="7"/>
        <v>13</v>
      </c>
    </row>
    <row r="116" spans="1:7" x14ac:dyDescent="0.3">
      <c r="A116" t="s">
        <v>72</v>
      </c>
      <c r="B116" s="149">
        <v>44989</v>
      </c>
      <c r="C116">
        <v>5</v>
      </c>
      <c r="D116" t="s">
        <v>55</v>
      </c>
      <c r="E116">
        <v>9995140</v>
      </c>
      <c r="F116" t="str">
        <f t="shared" si="6"/>
        <v>Large C&amp;I</v>
      </c>
      <c r="G116">
        <f t="shared" si="7"/>
        <v>13</v>
      </c>
    </row>
    <row r="117" spans="1:7" x14ac:dyDescent="0.3">
      <c r="A117" t="s">
        <v>72</v>
      </c>
      <c r="B117" s="149">
        <v>44989</v>
      </c>
      <c r="C117">
        <v>4</v>
      </c>
      <c r="D117" t="s">
        <v>56</v>
      </c>
      <c r="E117">
        <v>3728</v>
      </c>
      <c r="F117" t="str">
        <f t="shared" si="6"/>
        <v>OTHER</v>
      </c>
      <c r="G117">
        <f t="shared" si="7"/>
        <v>13</v>
      </c>
    </row>
    <row r="118" spans="1:7" x14ac:dyDescent="0.3">
      <c r="A118" t="s">
        <v>72</v>
      </c>
      <c r="B118" s="149">
        <v>44989</v>
      </c>
      <c r="C118">
        <v>5</v>
      </c>
      <c r="D118" t="s">
        <v>56</v>
      </c>
      <c r="E118">
        <v>1030701</v>
      </c>
      <c r="F118" t="str">
        <f t="shared" si="6"/>
        <v>OTHER</v>
      </c>
      <c r="G118">
        <f t="shared" si="7"/>
        <v>13</v>
      </c>
    </row>
    <row r="119" spans="1:7" x14ac:dyDescent="0.3">
      <c r="A119" t="s">
        <v>73</v>
      </c>
      <c r="B119" s="149">
        <v>44989</v>
      </c>
      <c r="C119">
        <v>4</v>
      </c>
      <c r="D119" t="s">
        <v>98</v>
      </c>
      <c r="E119">
        <v>279671</v>
      </c>
      <c r="F119" t="str">
        <f t="shared" si="6"/>
        <v>Residential</v>
      </c>
      <c r="G119">
        <f t="shared" si="7"/>
        <v>14</v>
      </c>
    </row>
    <row r="120" spans="1:7" x14ac:dyDescent="0.3">
      <c r="A120" t="s">
        <v>73</v>
      </c>
      <c r="B120" s="149">
        <v>44989</v>
      </c>
      <c r="C120">
        <v>5</v>
      </c>
      <c r="D120" t="s">
        <v>98</v>
      </c>
      <c r="E120">
        <v>28625708</v>
      </c>
      <c r="F120" t="str">
        <f t="shared" si="6"/>
        <v>Residential</v>
      </c>
      <c r="G120">
        <f t="shared" si="7"/>
        <v>14</v>
      </c>
    </row>
    <row r="121" spans="1:7" x14ac:dyDescent="0.3">
      <c r="A121" t="s">
        <v>73</v>
      </c>
      <c r="B121" s="149">
        <v>44989</v>
      </c>
      <c r="C121">
        <v>4</v>
      </c>
      <c r="D121" t="s">
        <v>99</v>
      </c>
      <c r="E121">
        <v>3430</v>
      </c>
      <c r="F121" t="str">
        <f t="shared" si="6"/>
        <v>Low Income Residential</v>
      </c>
      <c r="G121">
        <f t="shared" si="7"/>
        <v>14</v>
      </c>
    </row>
    <row r="122" spans="1:7" x14ac:dyDescent="0.3">
      <c r="A122" t="s">
        <v>73</v>
      </c>
      <c r="B122" s="149">
        <v>44989</v>
      </c>
      <c r="C122">
        <v>5</v>
      </c>
      <c r="D122" t="s">
        <v>99</v>
      </c>
      <c r="E122">
        <v>2316411</v>
      </c>
      <c r="F122" t="str">
        <f t="shared" si="6"/>
        <v>Low Income Residential</v>
      </c>
      <c r="G122">
        <f t="shared" si="7"/>
        <v>14</v>
      </c>
    </row>
    <row r="123" spans="1:7" x14ac:dyDescent="0.3">
      <c r="A123" t="s">
        <v>73</v>
      </c>
      <c r="B123" s="149">
        <v>44989</v>
      </c>
      <c r="C123">
        <v>4</v>
      </c>
      <c r="D123" t="s">
        <v>53</v>
      </c>
      <c r="E123">
        <v>58754</v>
      </c>
      <c r="F123" t="str">
        <f t="shared" si="6"/>
        <v>Small C&amp;I</v>
      </c>
      <c r="G123">
        <f t="shared" si="7"/>
        <v>14</v>
      </c>
    </row>
    <row r="124" spans="1:7" x14ac:dyDescent="0.3">
      <c r="A124" t="s">
        <v>73</v>
      </c>
      <c r="B124" s="149">
        <v>44989</v>
      </c>
      <c r="C124">
        <v>5</v>
      </c>
      <c r="D124" t="s">
        <v>53</v>
      </c>
      <c r="E124">
        <v>7359181</v>
      </c>
      <c r="F124" t="str">
        <f t="shared" si="6"/>
        <v>Small C&amp;I</v>
      </c>
      <c r="G124">
        <f t="shared" si="7"/>
        <v>14</v>
      </c>
    </row>
    <row r="125" spans="1:7" x14ac:dyDescent="0.3">
      <c r="A125" t="s">
        <v>73</v>
      </c>
      <c r="B125" s="149">
        <v>44989</v>
      </c>
      <c r="C125">
        <v>4</v>
      </c>
      <c r="D125" t="s">
        <v>54</v>
      </c>
      <c r="E125">
        <v>52973</v>
      </c>
      <c r="F125" t="str">
        <f t="shared" si="6"/>
        <v>Medium C&amp;I</v>
      </c>
      <c r="G125">
        <f t="shared" si="7"/>
        <v>14</v>
      </c>
    </row>
    <row r="126" spans="1:7" x14ac:dyDescent="0.3">
      <c r="A126" t="s">
        <v>73</v>
      </c>
      <c r="B126" s="149">
        <v>44989</v>
      </c>
      <c r="C126">
        <v>5</v>
      </c>
      <c r="D126" t="s">
        <v>54</v>
      </c>
      <c r="E126">
        <v>6299401</v>
      </c>
      <c r="F126" t="str">
        <f t="shared" si="6"/>
        <v>Medium C&amp;I</v>
      </c>
      <c r="G126">
        <f t="shared" si="7"/>
        <v>14</v>
      </c>
    </row>
    <row r="127" spans="1:7" x14ac:dyDescent="0.3">
      <c r="A127" t="s">
        <v>73</v>
      </c>
      <c r="B127" s="149">
        <v>44989</v>
      </c>
      <c r="C127">
        <v>4</v>
      </c>
      <c r="D127" t="s">
        <v>55</v>
      </c>
      <c r="E127">
        <v>47505</v>
      </c>
      <c r="F127" t="str">
        <f t="shared" si="6"/>
        <v>Large C&amp;I</v>
      </c>
      <c r="G127">
        <f t="shared" si="7"/>
        <v>14</v>
      </c>
    </row>
    <row r="128" spans="1:7" x14ac:dyDescent="0.3">
      <c r="A128" t="s">
        <v>73</v>
      </c>
      <c r="B128" s="149">
        <v>44989</v>
      </c>
      <c r="C128">
        <v>5</v>
      </c>
      <c r="D128" t="s">
        <v>55</v>
      </c>
      <c r="E128">
        <v>8246489</v>
      </c>
      <c r="F128" t="str">
        <f t="shared" si="6"/>
        <v>Large C&amp;I</v>
      </c>
      <c r="G128">
        <f t="shared" si="7"/>
        <v>14</v>
      </c>
    </row>
    <row r="129" spans="1:7" x14ac:dyDescent="0.3">
      <c r="A129" t="s">
        <v>73</v>
      </c>
      <c r="B129" s="149">
        <v>44989</v>
      </c>
      <c r="C129">
        <v>4</v>
      </c>
      <c r="D129" t="s">
        <v>56</v>
      </c>
      <c r="E129">
        <v>4576</v>
      </c>
      <c r="F129" t="str">
        <f t="shared" si="6"/>
        <v>OTHER</v>
      </c>
      <c r="G129">
        <f t="shared" si="7"/>
        <v>14</v>
      </c>
    </row>
    <row r="130" spans="1:7" x14ac:dyDescent="0.3">
      <c r="A130" t="s">
        <v>73</v>
      </c>
      <c r="B130" s="149">
        <v>44989</v>
      </c>
      <c r="C130">
        <v>5</v>
      </c>
      <c r="D130" t="s">
        <v>56</v>
      </c>
      <c r="E130">
        <v>821556</v>
      </c>
      <c r="F130" t="str">
        <f t="shared" ref="F130:F137" si="8">TRIM(MID(D130,3,50))</f>
        <v>OTHER</v>
      </c>
      <c r="G130">
        <f t="shared" ref="G130:G137" si="9">VALUE(TRIM(MID(A130,6,2)))</f>
        <v>14</v>
      </c>
    </row>
    <row r="131" spans="1:7" x14ac:dyDescent="0.3">
      <c r="A131" t="s">
        <v>74</v>
      </c>
      <c r="B131" s="149">
        <v>44989</v>
      </c>
      <c r="C131">
        <v>4</v>
      </c>
      <c r="D131" t="s">
        <v>98</v>
      </c>
      <c r="E131">
        <v>1647</v>
      </c>
      <c r="F131" t="str">
        <f t="shared" si="8"/>
        <v>Residential</v>
      </c>
      <c r="G131">
        <f t="shared" si="9"/>
        <v>15</v>
      </c>
    </row>
    <row r="132" spans="1:7" x14ac:dyDescent="0.3">
      <c r="A132" t="s">
        <v>74</v>
      </c>
      <c r="B132" s="149">
        <v>44989</v>
      </c>
      <c r="C132">
        <v>5</v>
      </c>
      <c r="D132" t="s">
        <v>98</v>
      </c>
      <c r="E132">
        <v>137621</v>
      </c>
      <c r="F132" t="str">
        <f t="shared" si="8"/>
        <v>Residential</v>
      </c>
      <c r="G132">
        <f t="shared" si="9"/>
        <v>15</v>
      </c>
    </row>
    <row r="133" spans="1:7" x14ac:dyDescent="0.3">
      <c r="A133" t="s">
        <v>74</v>
      </c>
      <c r="B133" s="149">
        <v>44989</v>
      </c>
      <c r="C133">
        <v>4</v>
      </c>
      <c r="D133" t="s">
        <v>99</v>
      </c>
      <c r="E133">
        <v>30</v>
      </c>
      <c r="F133" t="str">
        <f t="shared" si="8"/>
        <v>Low Income Residential</v>
      </c>
      <c r="G133">
        <f t="shared" si="9"/>
        <v>15</v>
      </c>
    </row>
    <row r="134" spans="1:7" x14ac:dyDescent="0.3">
      <c r="A134" t="s">
        <v>74</v>
      </c>
      <c r="B134" s="149">
        <v>44989</v>
      </c>
      <c r="C134">
        <v>5</v>
      </c>
      <c r="D134" t="s">
        <v>99</v>
      </c>
      <c r="E134">
        <v>23007</v>
      </c>
      <c r="F134" t="str">
        <f t="shared" si="8"/>
        <v>Low Income Residential</v>
      </c>
      <c r="G134">
        <f t="shared" si="9"/>
        <v>15</v>
      </c>
    </row>
    <row r="135" spans="1:7" x14ac:dyDescent="0.3">
      <c r="A135" t="s">
        <v>74</v>
      </c>
      <c r="B135" s="149">
        <v>44989</v>
      </c>
      <c r="C135">
        <v>4</v>
      </c>
      <c r="D135" t="s">
        <v>53</v>
      </c>
      <c r="E135">
        <v>259</v>
      </c>
      <c r="F135" t="str">
        <f t="shared" si="8"/>
        <v>Small C&amp;I</v>
      </c>
      <c r="G135">
        <f t="shared" si="9"/>
        <v>15</v>
      </c>
    </row>
    <row r="136" spans="1:7" x14ac:dyDescent="0.3">
      <c r="A136" t="s">
        <v>74</v>
      </c>
      <c r="B136" s="149">
        <v>44989</v>
      </c>
      <c r="C136">
        <v>5</v>
      </c>
      <c r="D136" t="s">
        <v>53</v>
      </c>
      <c r="E136">
        <v>25034</v>
      </c>
      <c r="F136" t="str">
        <f t="shared" si="8"/>
        <v>Small C&amp;I</v>
      </c>
      <c r="G136">
        <f t="shared" si="9"/>
        <v>15</v>
      </c>
    </row>
    <row r="137" spans="1:7" x14ac:dyDescent="0.3">
      <c r="A137" t="s">
        <v>74</v>
      </c>
      <c r="B137" s="149">
        <v>44989</v>
      </c>
      <c r="C137">
        <v>4</v>
      </c>
      <c r="D137" t="s">
        <v>54</v>
      </c>
      <c r="E137">
        <v>16</v>
      </c>
      <c r="F137" t="str">
        <f t="shared" si="8"/>
        <v>Medium C&amp;I</v>
      </c>
      <c r="G137">
        <f t="shared" si="9"/>
        <v>15</v>
      </c>
    </row>
    <row r="138" spans="1:7" x14ac:dyDescent="0.3">
      <c r="A138" t="s">
        <v>74</v>
      </c>
      <c r="B138" s="149">
        <v>44989</v>
      </c>
      <c r="C138">
        <v>5</v>
      </c>
      <c r="D138" t="s">
        <v>54</v>
      </c>
      <c r="E138">
        <v>4664</v>
      </c>
      <c r="F138" t="str">
        <f t="shared" ref="F138:F148" si="10">TRIM(MID(D138,3,50))</f>
        <v>Medium C&amp;I</v>
      </c>
      <c r="G138">
        <f t="shared" ref="G138:G148" si="11">VALUE(TRIM(MID(A138,6,2)))</f>
        <v>15</v>
      </c>
    </row>
    <row r="139" spans="1:7" x14ac:dyDescent="0.3">
      <c r="A139" t="s">
        <v>74</v>
      </c>
      <c r="B139" s="149">
        <v>44989</v>
      </c>
      <c r="C139">
        <v>4</v>
      </c>
      <c r="D139" t="s">
        <v>55</v>
      </c>
      <c r="E139">
        <v>3</v>
      </c>
      <c r="F139" t="str">
        <f t="shared" si="10"/>
        <v>Large C&amp;I</v>
      </c>
      <c r="G139">
        <f t="shared" si="11"/>
        <v>15</v>
      </c>
    </row>
    <row r="140" spans="1:7" x14ac:dyDescent="0.3">
      <c r="A140" t="s">
        <v>74</v>
      </c>
      <c r="B140" s="149">
        <v>44989</v>
      </c>
      <c r="C140">
        <v>5</v>
      </c>
      <c r="D140" t="s">
        <v>55</v>
      </c>
      <c r="E140">
        <v>2073</v>
      </c>
      <c r="F140" t="str">
        <f t="shared" si="10"/>
        <v>Large C&amp;I</v>
      </c>
      <c r="G140">
        <f t="shared" si="11"/>
        <v>15</v>
      </c>
    </row>
    <row r="141" spans="1:7" x14ac:dyDescent="0.3">
      <c r="A141" t="s">
        <v>74</v>
      </c>
      <c r="B141" s="149">
        <v>44989</v>
      </c>
      <c r="C141">
        <v>4</v>
      </c>
      <c r="D141" t="s">
        <v>56</v>
      </c>
      <c r="E141">
        <v>90</v>
      </c>
      <c r="F141" t="str">
        <f t="shared" si="10"/>
        <v>OTHER</v>
      </c>
      <c r="G141">
        <f t="shared" si="11"/>
        <v>15</v>
      </c>
    </row>
    <row r="142" spans="1:7" x14ac:dyDescent="0.3">
      <c r="A142" t="s">
        <v>74</v>
      </c>
      <c r="B142" s="149">
        <v>44989</v>
      </c>
      <c r="C142">
        <v>5</v>
      </c>
      <c r="D142" t="s">
        <v>56</v>
      </c>
      <c r="E142">
        <v>5747</v>
      </c>
      <c r="F142" t="str">
        <f t="shared" si="10"/>
        <v>OTHER</v>
      </c>
      <c r="G142">
        <f t="shared" si="11"/>
        <v>15</v>
      </c>
    </row>
    <row r="143" spans="1:7" x14ac:dyDescent="0.3">
      <c r="A143" t="s">
        <v>79</v>
      </c>
      <c r="B143" s="149">
        <v>44989</v>
      </c>
      <c r="C143">
        <v>5</v>
      </c>
      <c r="D143" t="s">
        <v>53</v>
      </c>
      <c r="E143">
        <v>1</v>
      </c>
      <c r="F143" t="str">
        <f t="shared" si="10"/>
        <v>Small C&amp;I</v>
      </c>
      <c r="G143">
        <f t="shared" si="11"/>
        <v>17</v>
      </c>
    </row>
    <row r="144" spans="1:7" x14ac:dyDescent="0.3">
      <c r="A144" t="s">
        <v>79</v>
      </c>
      <c r="B144" s="149">
        <v>44989</v>
      </c>
      <c r="C144">
        <v>5</v>
      </c>
      <c r="D144" t="s">
        <v>56</v>
      </c>
      <c r="E144">
        <v>101</v>
      </c>
      <c r="F144" t="str">
        <f t="shared" si="10"/>
        <v>OTHER</v>
      </c>
      <c r="G144">
        <f t="shared" si="11"/>
        <v>17</v>
      </c>
    </row>
    <row r="145" spans="1:7" x14ac:dyDescent="0.3">
      <c r="A145" t="s">
        <v>79</v>
      </c>
      <c r="B145" s="149">
        <v>44989</v>
      </c>
      <c r="C145">
        <v>4</v>
      </c>
      <c r="D145" t="s">
        <v>98</v>
      </c>
      <c r="E145">
        <v>6</v>
      </c>
      <c r="F145" t="str">
        <f t="shared" si="10"/>
        <v>Residential</v>
      </c>
      <c r="G145">
        <f t="shared" si="11"/>
        <v>17</v>
      </c>
    </row>
    <row r="146" spans="1:7" x14ac:dyDescent="0.3">
      <c r="A146" t="s">
        <v>79</v>
      </c>
      <c r="B146" s="149">
        <v>44989</v>
      </c>
      <c r="C146">
        <v>5</v>
      </c>
      <c r="D146" t="s">
        <v>98</v>
      </c>
      <c r="E146">
        <v>1689</v>
      </c>
      <c r="F146" t="str">
        <f t="shared" si="10"/>
        <v>Residential</v>
      </c>
      <c r="G146">
        <f t="shared" si="11"/>
        <v>17</v>
      </c>
    </row>
    <row r="147" spans="1:7" x14ac:dyDescent="0.3">
      <c r="A147" t="s">
        <v>79</v>
      </c>
      <c r="B147" s="149">
        <v>44989</v>
      </c>
      <c r="C147">
        <v>4</v>
      </c>
      <c r="D147" t="s">
        <v>99</v>
      </c>
      <c r="E147">
        <v>11</v>
      </c>
      <c r="F147" t="str">
        <f t="shared" si="10"/>
        <v>Low Income Residential</v>
      </c>
      <c r="G147">
        <f t="shared" si="11"/>
        <v>17</v>
      </c>
    </row>
    <row r="148" spans="1:7" x14ac:dyDescent="0.3">
      <c r="A148" t="s">
        <v>79</v>
      </c>
      <c r="B148" s="149">
        <v>44989</v>
      </c>
      <c r="C148">
        <v>5</v>
      </c>
      <c r="D148" t="s">
        <v>99</v>
      </c>
      <c r="E148">
        <v>14702</v>
      </c>
      <c r="F148" t="str">
        <f t="shared" si="10"/>
        <v>Low Income Residential</v>
      </c>
      <c r="G148">
        <f t="shared" si="11"/>
        <v>17</v>
      </c>
    </row>
    <row r="149" spans="1:7" x14ac:dyDescent="0.3">
      <c r="A149" t="s">
        <v>669</v>
      </c>
      <c r="B149" s="149">
        <v>44989</v>
      </c>
      <c r="C149">
        <v>5</v>
      </c>
      <c r="D149" t="s">
        <v>98</v>
      </c>
      <c r="E149">
        <v>40</v>
      </c>
      <c r="F149" t="str">
        <f t="shared" ref="F149:F171" si="12">TRIM(MID(D149,3,50))</f>
        <v>Residential</v>
      </c>
      <c r="G149">
        <f t="shared" ref="G149:G171" si="13">VALUE(TRIM(MID(A149,6,2)))</f>
        <v>18</v>
      </c>
    </row>
    <row r="150" spans="1:7" x14ac:dyDescent="0.3">
      <c r="A150" t="s">
        <v>669</v>
      </c>
      <c r="B150" s="149">
        <v>44989</v>
      </c>
      <c r="C150">
        <v>5</v>
      </c>
      <c r="D150" t="s">
        <v>99</v>
      </c>
      <c r="E150">
        <v>2</v>
      </c>
      <c r="F150" t="str">
        <f t="shared" si="12"/>
        <v>Low Income Residential</v>
      </c>
      <c r="G150">
        <f t="shared" si="13"/>
        <v>18</v>
      </c>
    </row>
    <row r="151" spans="1:7" x14ac:dyDescent="0.3">
      <c r="A151" t="s">
        <v>669</v>
      </c>
      <c r="B151" s="149">
        <v>44989</v>
      </c>
      <c r="C151">
        <v>5</v>
      </c>
      <c r="D151" t="s">
        <v>53</v>
      </c>
      <c r="E151">
        <v>10</v>
      </c>
      <c r="F151" t="str">
        <f t="shared" si="12"/>
        <v>Small C&amp;I</v>
      </c>
      <c r="G151">
        <f t="shared" si="13"/>
        <v>18</v>
      </c>
    </row>
    <row r="152" spans="1:7" x14ac:dyDescent="0.3">
      <c r="A152" t="s">
        <v>657</v>
      </c>
      <c r="B152" s="149">
        <v>44989</v>
      </c>
      <c r="C152">
        <v>5</v>
      </c>
      <c r="D152" t="s">
        <v>98</v>
      </c>
      <c r="E152">
        <v>27</v>
      </c>
      <c r="F152" t="str">
        <f t="shared" si="12"/>
        <v>Residential</v>
      </c>
      <c r="G152">
        <f t="shared" si="13"/>
        <v>99</v>
      </c>
    </row>
    <row r="153" spans="1:7" x14ac:dyDescent="0.3">
      <c r="A153" t="s">
        <v>657</v>
      </c>
      <c r="B153" s="149">
        <v>44989</v>
      </c>
      <c r="C153">
        <v>5</v>
      </c>
      <c r="D153" t="s">
        <v>99</v>
      </c>
      <c r="E153">
        <v>1</v>
      </c>
      <c r="F153" t="str">
        <f t="shared" si="12"/>
        <v>Low Income Residential</v>
      </c>
      <c r="G153">
        <f t="shared" si="13"/>
        <v>99</v>
      </c>
    </row>
    <row r="154" spans="1:7" x14ac:dyDescent="0.3">
      <c r="A154" t="s">
        <v>657</v>
      </c>
      <c r="B154" s="149">
        <v>44989</v>
      </c>
      <c r="C154">
        <v>5</v>
      </c>
      <c r="D154" t="s">
        <v>53</v>
      </c>
      <c r="E154">
        <v>4</v>
      </c>
      <c r="F154" t="str">
        <f t="shared" si="12"/>
        <v>Small C&amp;I</v>
      </c>
      <c r="G154">
        <f t="shared" si="13"/>
        <v>99</v>
      </c>
    </row>
    <row r="155" spans="1:7" x14ac:dyDescent="0.3">
      <c r="A155" t="s">
        <v>80</v>
      </c>
      <c r="B155" s="149">
        <v>44989</v>
      </c>
      <c r="C155">
        <v>4</v>
      </c>
      <c r="D155" t="s">
        <v>53</v>
      </c>
      <c r="E155">
        <v>2</v>
      </c>
      <c r="F155" t="str">
        <f t="shared" si="12"/>
        <v>Small C&amp;I</v>
      </c>
      <c r="G155">
        <f t="shared" si="13"/>
        <v>19</v>
      </c>
    </row>
    <row r="156" spans="1:7" x14ac:dyDescent="0.3">
      <c r="A156" t="s">
        <v>80</v>
      </c>
      <c r="B156" s="149">
        <v>44989</v>
      </c>
      <c r="C156">
        <v>4</v>
      </c>
      <c r="D156" t="s">
        <v>54</v>
      </c>
      <c r="E156">
        <v>1</v>
      </c>
      <c r="F156" t="str">
        <f t="shared" si="12"/>
        <v>Medium C&amp;I</v>
      </c>
      <c r="G156">
        <f t="shared" si="13"/>
        <v>19</v>
      </c>
    </row>
    <row r="157" spans="1:7" x14ac:dyDescent="0.3">
      <c r="A157" t="s">
        <v>80</v>
      </c>
      <c r="B157" s="149">
        <v>44989</v>
      </c>
      <c r="C157">
        <v>4</v>
      </c>
      <c r="D157" t="s">
        <v>98</v>
      </c>
      <c r="E157">
        <v>40</v>
      </c>
      <c r="F157" t="str">
        <f t="shared" si="12"/>
        <v>Residential</v>
      </c>
      <c r="G157">
        <f t="shared" si="13"/>
        <v>19</v>
      </c>
    </row>
    <row r="158" spans="1:7" x14ac:dyDescent="0.3">
      <c r="A158" t="s">
        <v>80</v>
      </c>
      <c r="B158" s="149">
        <v>44989</v>
      </c>
      <c r="C158">
        <v>5</v>
      </c>
      <c r="D158" t="s">
        <v>56</v>
      </c>
      <c r="E158">
        <v>586</v>
      </c>
      <c r="F158" t="str">
        <f t="shared" si="12"/>
        <v>OTHER</v>
      </c>
      <c r="G158">
        <f t="shared" si="13"/>
        <v>19</v>
      </c>
    </row>
    <row r="159" spans="1:7" x14ac:dyDescent="0.3">
      <c r="A159" t="s">
        <v>80</v>
      </c>
      <c r="B159" s="149">
        <v>44989</v>
      </c>
      <c r="C159">
        <v>5</v>
      </c>
      <c r="D159" t="s">
        <v>53</v>
      </c>
      <c r="E159">
        <v>858</v>
      </c>
      <c r="F159" t="str">
        <f t="shared" si="12"/>
        <v>Small C&amp;I</v>
      </c>
      <c r="G159">
        <f t="shared" si="13"/>
        <v>19</v>
      </c>
    </row>
    <row r="160" spans="1:7" x14ac:dyDescent="0.3">
      <c r="A160" t="s">
        <v>80</v>
      </c>
      <c r="B160" s="149">
        <v>44989</v>
      </c>
      <c r="C160">
        <v>5</v>
      </c>
      <c r="D160" t="s">
        <v>54</v>
      </c>
      <c r="E160">
        <v>77</v>
      </c>
      <c r="F160" t="str">
        <f t="shared" si="12"/>
        <v>Medium C&amp;I</v>
      </c>
      <c r="G160">
        <f t="shared" si="13"/>
        <v>19</v>
      </c>
    </row>
    <row r="161" spans="1:7" x14ac:dyDescent="0.3">
      <c r="A161" t="s">
        <v>80</v>
      </c>
      <c r="B161" s="149">
        <v>44989</v>
      </c>
      <c r="C161">
        <v>5</v>
      </c>
      <c r="D161" t="s">
        <v>55</v>
      </c>
      <c r="E161">
        <v>21</v>
      </c>
      <c r="F161" t="str">
        <f t="shared" si="12"/>
        <v>Large C&amp;I</v>
      </c>
      <c r="G161">
        <f t="shared" si="13"/>
        <v>19</v>
      </c>
    </row>
    <row r="162" spans="1:7" x14ac:dyDescent="0.3">
      <c r="A162" t="s">
        <v>80</v>
      </c>
      <c r="B162" s="149">
        <v>44989</v>
      </c>
      <c r="C162">
        <v>4</v>
      </c>
      <c r="D162" t="s">
        <v>99</v>
      </c>
      <c r="E162">
        <v>4</v>
      </c>
      <c r="F162" t="str">
        <f t="shared" si="12"/>
        <v>Low Income Residential</v>
      </c>
      <c r="G162">
        <f t="shared" si="13"/>
        <v>19</v>
      </c>
    </row>
    <row r="163" spans="1:7" x14ac:dyDescent="0.3">
      <c r="A163" t="s">
        <v>80</v>
      </c>
      <c r="B163" s="149">
        <v>44989</v>
      </c>
      <c r="C163">
        <v>5</v>
      </c>
      <c r="D163" t="s">
        <v>99</v>
      </c>
      <c r="E163">
        <v>6372</v>
      </c>
      <c r="F163" t="str">
        <f t="shared" si="12"/>
        <v>Low Income Residential</v>
      </c>
      <c r="G163">
        <f t="shared" si="13"/>
        <v>19</v>
      </c>
    </row>
    <row r="164" spans="1:7" x14ac:dyDescent="0.3">
      <c r="A164" t="s">
        <v>80</v>
      </c>
      <c r="B164" s="149">
        <v>44989</v>
      </c>
      <c r="C164">
        <v>5</v>
      </c>
      <c r="D164" t="s">
        <v>98</v>
      </c>
      <c r="E164">
        <v>23365</v>
      </c>
      <c r="F164" t="str">
        <f t="shared" si="12"/>
        <v>Residential</v>
      </c>
      <c r="G164">
        <f t="shared" si="13"/>
        <v>19</v>
      </c>
    </row>
    <row r="165" spans="1:7" x14ac:dyDescent="0.3">
      <c r="A165" t="s">
        <v>343</v>
      </c>
      <c r="B165" s="149">
        <v>44989</v>
      </c>
      <c r="C165">
        <v>4</v>
      </c>
      <c r="D165" t="s">
        <v>55</v>
      </c>
      <c r="E165">
        <v>128812</v>
      </c>
      <c r="F165" t="str">
        <f t="shared" si="12"/>
        <v>Large C&amp;I</v>
      </c>
      <c r="G165">
        <f t="shared" si="13"/>
        <v>20</v>
      </c>
    </row>
    <row r="166" spans="1:7" x14ac:dyDescent="0.3">
      <c r="A166" t="s">
        <v>343</v>
      </c>
      <c r="B166" s="149">
        <v>44989</v>
      </c>
      <c r="C166">
        <v>4</v>
      </c>
      <c r="D166" t="s">
        <v>56</v>
      </c>
      <c r="E166">
        <v>21251</v>
      </c>
      <c r="F166" t="str">
        <f t="shared" si="12"/>
        <v>OTHER</v>
      </c>
      <c r="G166">
        <f t="shared" si="13"/>
        <v>20</v>
      </c>
    </row>
    <row r="167" spans="1:7" x14ac:dyDescent="0.3">
      <c r="A167" t="s">
        <v>343</v>
      </c>
      <c r="B167" s="149">
        <v>44989</v>
      </c>
      <c r="C167">
        <v>4</v>
      </c>
      <c r="D167" t="s">
        <v>99</v>
      </c>
      <c r="E167">
        <v>23677</v>
      </c>
      <c r="F167" t="str">
        <f t="shared" si="12"/>
        <v>Low Income Residential</v>
      </c>
      <c r="G167">
        <f t="shared" si="13"/>
        <v>20</v>
      </c>
    </row>
    <row r="168" spans="1:7" x14ac:dyDescent="0.3">
      <c r="A168" t="s">
        <v>343</v>
      </c>
      <c r="B168" s="149">
        <v>44989</v>
      </c>
      <c r="C168">
        <v>4</v>
      </c>
      <c r="D168" t="s">
        <v>54</v>
      </c>
      <c r="E168">
        <v>254643</v>
      </c>
      <c r="F168" t="str">
        <f t="shared" si="12"/>
        <v>Medium C&amp;I</v>
      </c>
      <c r="G168">
        <f t="shared" si="13"/>
        <v>20</v>
      </c>
    </row>
    <row r="169" spans="1:7" x14ac:dyDescent="0.3">
      <c r="A169" t="s">
        <v>343</v>
      </c>
      <c r="B169" s="149">
        <v>44989</v>
      </c>
      <c r="C169">
        <v>4</v>
      </c>
      <c r="D169" t="s">
        <v>53</v>
      </c>
      <c r="E169">
        <v>413142</v>
      </c>
      <c r="F169" t="str">
        <f t="shared" si="12"/>
        <v>Small C&amp;I</v>
      </c>
      <c r="G169">
        <f t="shared" si="13"/>
        <v>20</v>
      </c>
    </row>
    <row r="170" spans="1:7" x14ac:dyDescent="0.3">
      <c r="A170" t="s">
        <v>343</v>
      </c>
      <c r="B170" s="149">
        <v>44989</v>
      </c>
      <c r="C170">
        <v>5</v>
      </c>
      <c r="D170" t="s">
        <v>55</v>
      </c>
      <c r="E170">
        <v>47913775</v>
      </c>
      <c r="F170" t="str">
        <f t="shared" si="12"/>
        <v>Large C&amp;I</v>
      </c>
      <c r="G170">
        <f t="shared" si="13"/>
        <v>20</v>
      </c>
    </row>
    <row r="171" spans="1:7" x14ac:dyDescent="0.3">
      <c r="A171" t="s">
        <v>343</v>
      </c>
      <c r="B171" s="149">
        <v>44989</v>
      </c>
      <c r="C171">
        <v>4</v>
      </c>
      <c r="D171" t="s">
        <v>98</v>
      </c>
      <c r="E171">
        <v>1985448</v>
      </c>
      <c r="F171" t="str">
        <f t="shared" si="12"/>
        <v>Residential</v>
      </c>
      <c r="G171">
        <f t="shared" si="13"/>
        <v>20</v>
      </c>
    </row>
    <row r="172" spans="1:7" x14ac:dyDescent="0.3">
      <c r="A172" t="s">
        <v>343</v>
      </c>
      <c r="B172" s="149">
        <v>44989</v>
      </c>
      <c r="C172">
        <v>5</v>
      </c>
      <c r="D172" t="s">
        <v>54</v>
      </c>
      <c r="E172">
        <v>33009485</v>
      </c>
      <c r="F172" t="str">
        <f t="shared" ref="F172:F173" si="14">TRIM(MID(D172,3,50))</f>
        <v>Medium C&amp;I</v>
      </c>
      <c r="G172">
        <f t="shared" ref="G172:G173" si="15">VALUE(TRIM(MID(A172,6,2)))</f>
        <v>20</v>
      </c>
    </row>
    <row r="173" spans="1:7" x14ac:dyDescent="0.3">
      <c r="A173" t="s">
        <v>343</v>
      </c>
      <c r="B173" s="149">
        <v>44989</v>
      </c>
      <c r="C173">
        <v>5</v>
      </c>
      <c r="D173" t="s">
        <v>56</v>
      </c>
      <c r="E173">
        <v>4155340</v>
      </c>
      <c r="F173" t="str">
        <f t="shared" si="14"/>
        <v>OTHER</v>
      </c>
      <c r="G173">
        <f t="shared" si="15"/>
        <v>20</v>
      </c>
    </row>
    <row r="174" spans="1:7" x14ac:dyDescent="0.3">
      <c r="A174" t="s">
        <v>343</v>
      </c>
      <c r="B174" s="149">
        <v>44989</v>
      </c>
      <c r="C174">
        <v>5</v>
      </c>
      <c r="D174" t="s">
        <v>53</v>
      </c>
      <c r="E174">
        <v>41144534</v>
      </c>
    </row>
    <row r="175" spans="1:7" x14ac:dyDescent="0.3">
      <c r="A175" t="s">
        <v>343</v>
      </c>
      <c r="B175" s="149">
        <v>44989</v>
      </c>
      <c r="C175">
        <v>5</v>
      </c>
      <c r="D175" t="s">
        <v>99</v>
      </c>
      <c r="E175">
        <v>19945910</v>
      </c>
    </row>
    <row r="176" spans="1:7" x14ac:dyDescent="0.3">
      <c r="A176" t="s">
        <v>343</v>
      </c>
      <c r="B176" s="149">
        <v>44989</v>
      </c>
      <c r="C176">
        <v>5</v>
      </c>
      <c r="D176" t="s">
        <v>98</v>
      </c>
      <c r="E176">
        <v>155780428</v>
      </c>
    </row>
  </sheetData>
  <pageMargins left="0.7" right="0.7" top="0.75" bottom="0.75" header="0.3" footer="0.3"/>
  <pageSetup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83"/>
  <sheetViews>
    <sheetView workbookViewId="0">
      <pane ySplit="1" topLeftCell="A2" activePane="bottomLeft" state="frozen"/>
      <selection activeCell="I48" sqref="I48"/>
      <selection pane="bottomLeft" activeCell="I3" sqref="I3"/>
    </sheetView>
  </sheetViews>
  <sheetFormatPr defaultRowHeight="14.4" x14ac:dyDescent="0.3"/>
  <cols>
    <col min="2" max="2" width="11.77734375" style="149" customWidth="1"/>
    <col min="5" max="5" width="14.77734375" customWidth="1"/>
    <col min="6" max="6" width="27.44140625" customWidth="1"/>
    <col min="9" max="9" width="24.6640625" bestFit="1" customWidth="1"/>
    <col min="10" max="10" width="15.5546875" bestFit="1" customWidth="1"/>
    <col min="11" max="11" width="9.6640625" bestFit="1" customWidth="1"/>
    <col min="12" max="12" width="10.44140625" bestFit="1" customWidth="1"/>
    <col min="13" max="13" width="9.4414062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6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49">
        <v>44989</v>
      </c>
      <c r="C2" t="s">
        <v>66</v>
      </c>
      <c r="D2" t="s">
        <v>98</v>
      </c>
      <c r="E2">
        <v>614310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50" t="s">
        <v>77</v>
      </c>
      <c r="J2" s="150" t="s">
        <v>57</v>
      </c>
    </row>
    <row r="3" spans="1:11" x14ac:dyDescent="0.3">
      <c r="A3" t="s">
        <v>69</v>
      </c>
      <c r="B3" s="149">
        <v>44989</v>
      </c>
      <c r="C3" t="s">
        <v>66</v>
      </c>
      <c r="D3" t="s">
        <v>54</v>
      </c>
      <c r="E3">
        <v>12833</v>
      </c>
      <c r="F3" t="str">
        <f t="shared" si="0"/>
        <v>Medium C&amp;I</v>
      </c>
      <c r="G3">
        <f t="shared" si="1"/>
        <v>1</v>
      </c>
      <c r="J3" s="149">
        <v>44989</v>
      </c>
    </row>
    <row r="4" spans="1:11" x14ac:dyDescent="0.3">
      <c r="A4" t="s">
        <v>69</v>
      </c>
      <c r="B4" s="149">
        <v>44989</v>
      </c>
      <c r="C4" t="s">
        <v>67</v>
      </c>
      <c r="D4" t="s">
        <v>54</v>
      </c>
      <c r="E4">
        <v>602</v>
      </c>
      <c r="F4" t="str">
        <f t="shared" si="0"/>
        <v>Medium C&amp;I</v>
      </c>
      <c r="G4">
        <f t="shared" si="1"/>
        <v>1</v>
      </c>
      <c r="I4" s="150" t="s">
        <v>58</v>
      </c>
      <c r="J4" t="s">
        <v>66</v>
      </c>
      <c r="K4" t="s">
        <v>67</v>
      </c>
    </row>
    <row r="5" spans="1:11" x14ac:dyDescent="0.3">
      <c r="A5" t="s">
        <v>69</v>
      </c>
      <c r="B5" s="149">
        <v>44989</v>
      </c>
      <c r="C5" t="s">
        <v>67</v>
      </c>
      <c r="D5" t="s">
        <v>55</v>
      </c>
      <c r="E5">
        <v>127</v>
      </c>
      <c r="F5" t="str">
        <f t="shared" si="0"/>
        <v>Large C&amp;I</v>
      </c>
      <c r="G5">
        <f t="shared" si="1"/>
        <v>1</v>
      </c>
      <c r="I5" s="151">
        <v>1</v>
      </c>
      <c r="J5" s="152"/>
      <c r="K5" s="152"/>
    </row>
    <row r="6" spans="1:11" x14ac:dyDescent="0.3">
      <c r="A6" t="s">
        <v>69</v>
      </c>
      <c r="B6" s="149">
        <v>44989</v>
      </c>
      <c r="C6" t="s">
        <v>67</v>
      </c>
      <c r="D6" t="s">
        <v>53</v>
      </c>
      <c r="E6">
        <v>18710</v>
      </c>
      <c r="F6" t="str">
        <f t="shared" si="0"/>
        <v>Small C&amp;I</v>
      </c>
      <c r="G6">
        <f t="shared" si="1"/>
        <v>1</v>
      </c>
      <c r="I6" s="153" t="s">
        <v>41</v>
      </c>
      <c r="J6" s="152">
        <v>9569</v>
      </c>
      <c r="K6" s="152">
        <v>127</v>
      </c>
    </row>
    <row r="7" spans="1:11" x14ac:dyDescent="0.3">
      <c r="A7" t="s">
        <v>69</v>
      </c>
      <c r="B7" s="149">
        <v>44989</v>
      </c>
      <c r="C7" t="s">
        <v>66</v>
      </c>
      <c r="D7" t="s">
        <v>55</v>
      </c>
      <c r="E7">
        <v>9569</v>
      </c>
      <c r="F7" t="str">
        <f t="shared" si="0"/>
        <v>Large C&amp;I</v>
      </c>
      <c r="G7">
        <f t="shared" si="1"/>
        <v>1</v>
      </c>
      <c r="I7" s="153" t="s">
        <v>38</v>
      </c>
      <c r="J7" s="152">
        <v>70642</v>
      </c>
      <c r="K7" s="152">
        <v>15769</v>
      </c>
    </row>
    <row r="8" spans="1:11" x14ac:dyDescent="0.3">
      <c r="A8" t="s">
        <v>69</v>
      </c>
      <c r="B8" s="149">
        <v>44989</v>
      </c>
      <c r="C8" t="s">
        <v>66</v>
      </c>
      <c r="D8" t="s">
        <v>99</v>
      </c>
      <c r="E8">
        <v>70642</v>
      </c>
      <c r="F8" t="str">
        <f t="shared" si="0"/>
        <v>Low Income Residential</v>
      </c>
      <c r="G8">
        <f t="shared" si="1"/>
        <v>1</v>
      </c>
      <c r="I8" s="153" t="s">
        <v>40</v>
      </c>
      <c r="J8" s="152">
        <v>12833</v>
      </c>
      <c r="K8" s="152">
        <v>602</v>
      </c>
    </row>
    <row r="9" spans="1:11" x14ac:dyDescent="0.3">
      <c r="A9" t="s">
        <v>69</v>
      </c>
      <c r="B9" s="149">
        <v>44989</v>
      </c>
      <c r="C9" t="s">
        <v>66</v>
      </c>
      <c r="D9" t="s">
        <v>70</v>
      </c>
      <c r="E9">
        <v>83</v>
      </c>
      <c r="F9" t="str">
        <f t="shared" si="0"/>
        <v>HER</v>
      </c>
      <c r="G9">
        <f t="shared" si="1"/>
        <v>1</v>
      </c>
      <c r="I9" s="153" t="s">
        <v>37</v>
      </c>
      <c r="J9" s="152">
        <v>614310</v>
      </c>
      <c r="K9" s="152">
        <v>184987</v>
      </c>
    </row>
    <row r="10" spans="1:11" x14ac:dyDescent="0.3">
      <c r="A10" t="s">
        <v>69</v>
      </c>
      <c r="B10" s="149">
        <v>44989</v>
      </c>
      <c r="C10" t="s">
        <v>67</v>
      </c>
      <c r="D10" t="s">
        <v>70</v>
      </c>
      <c r="E10">
        <v>41</v>
      </c>
      <c r="F10" t="str">
        <f t="shared" si="0"/>
        <v>HER</v>
      </c>
      <c r="G10">
        <f t="shared" si="1"/>
        <v>1</v>
      </c>
      <c r="I10" s="153" t="s">
        <v>39</v>
      </c>
      <c r="J10" s="152">
        <v>37408</v>
      </c>
      <c r="K10" s="152">
        <v>18710</v>
      </c>
    </row>
    <row r="11" spans="1:11" x14ac:dyDescent="0.3">
      <c r="A11" t="s">
        <v>69</v>
      </c>
      <c r="B11" s="149">
        <v>44989</v>
      </c>
      <c r="C11" t="s">
        <v>67</v>
      </c>
      <c r="D11" t="s">
        <v>98</v>
      </c>
      <c r="E11">
        <v>184987</v>
      </c>
      <c r="F11" t="str">
        <f t="shared" si="0"/>
        <v>Residential</v>
      </c>
      <c r="G11">
        <f t="shared" si="1"/>
        <v>1</v>
      </c>
      <c r="I11" s="151">
        <v>2</v>
      </c>
      <c r="J11" s="152"/>
      <c r="K11" s="152"/>
    </row>
    <row r="12" spans="1:11" x14ac:dyDescent="0.3">
      <c r="A12" t="s">
        <v>69</v>
      </c>
      <c r="B12" s="149">
        <v>44989</v>
      </c>
      <c r="C12" t="s">
        <v>67</v>
      </c>
      <c r="D12" t="s">
        <v>99</v>
      </c>
      <c r="E12">
        <v>15769</v>
      </c>
      <c r="F12" t="str">
        <f t="shared" si="0"/>
        <v>Low Income Residential</v>
      </c>
      <c r="G12">
        <f t="shared" si="1"/>
        <v>1</v>
      </c>
      <c r="I12" s="153" t="s">
        <v>41</v>
      </c>
      <c r="J12" s="152">
        <v>1933</v>
      </c>
      <c r="K12" s="152">
        <v>23</v>
      </c>
    </row>
    <row r="13" spans="1:11" x14ac:dyDescent="0.3">
      <c r="A13" t="s">
        <v>69</v>
      </c>
      <c r="B13" s="149">
        <v>44989</v>
      </c>
      <c r="C13" t="s">
        <v>66</v>
      </c>
      <c r="D13" t="s">
        <v>53</v>
      </c>
      <c r="E13">
        <v>37408</v>
      </c>
      <c r="F13" t="str">
        <f t="shared" si="0"/>
        <v>Small C&amp;I</v>
      </c>
      <c r="G13">
        <f t="shared" si="1"/>
        <v>1</v>
      </c>
      <c r="I13" s="153" t="s">
        <v>38</v>
      </c>
      <c r="J13" s="152">
        <v>31994</v>
      </c>
      <c r="K13" s="152">
        <v>6072</v>
      </c>
    </row>
    <row r="14" spans="1:11" x14ac:dyDescent="0.3">
      <c r="A14" t="s">
        <v>71</v>
      </c>
      <c r="B14" s="149">
        <v>44989</v>
      </c>
      <c r="C14" t="s">
        <v>66</v>
      </c>
      <c r="D14" t="s">
        <v>98</v>
      </c>
      <c r="E14">
        <v>99968</v>
      </c>
      <c r="F14" t="str">
        <f t="shared" si="0"/>
        <v>Residential</v>
      </c>
      <c r="G14">
        <f t="shared" si="1"/>
        <v>2</v>
      </c>
      <c r="I14" s="153" t="s">
        <v>40</v>
      </c>
      <c r="J14" s="152">
        <v>2283</v>
      </c>
      <c r="K14" s="152">
        <v>95</v>
      </c>
    </row>
    <row r="15" spans="1:11" x14ac:dyDescent="0.3">
      <c r="A15" t="s">
        <v>71</v>
      </c>
      <c r="B15" s="149">
        <v>44989</v>
      </c>
      <c r="C15" t="s">
        <v>66</v>
      </c>
      <c r="D15" t="s">
        <v>54</v>
      </c>
      <c r="E15">
        <v>2283</v>
      </c>
      <c r="F15" t="str">
        <f t="shared" si="0"/>
        <v>Medium C&amp;I</v>
      </c>
      <c r="G15">
        <f t="shared" si="1"/>
        <v>2</v>
      </c>
      <c r="I15" s="153" t="s">
        <v>37</v>
      </c>
      <c r="J15" s="152">
        <v>99968</v>
      </c>
      <c r="K15" s="152">
        <v>22788</v>
      </c>
    </row>
    <row r="16" spans="1:11" x14ac:dyDescent="0.3">
      <c r="A16" t="s">
        <v>71</v>
      </c>
      <c r="B16" s="149">
        <v>44989</v>
      </c>
      <c r="C16" t="s">
        <v>67</v>
      </c>
      <c r="D16" t="s">
        <v>54</v>
      </c>
      <c r="E16">
        <v>95</v>
      </c>
      <c r="F16" t="str">
        <f t="shared" si="0"/>
        <v>Medium C&amp;I</v>
      </c>
      <c r="G16">
        <f t="shared" si="1"/>
        <v>2</v>
      </c>
      <c r="I16" s="153" t="s">
        <v>39</v>
      </c>
      <c r="J16" s="152">
        <v>6631</v>
      </c>
      <c r="K16" s="152">
        <v>2804</v>
      </c>
    </row>
    <row r="17" spans="1:11" x14ac:dyDescent="0.3">
      <c r="A17" t="s">
        <v>71</v>
      </c>
      <c r="B17" s="149">
        <v>44989</v>
      </c>
      <c r="C17" t="s">
        <v>66</v>
      </c>
      <c r="D17" t="s">
        <v>55</v>
      </c>
      <c r="E17">
        <v>1933</v>
      </c>
      <c r="F17" t="str">
        <f t="shared" si="0"/>
        <v>Large C&amp;I</v>
      </c>
      <c r="G17">
        <f t="shared" si="1"/>
        <v>2</v>
      </c>
      <c r="I17" s="151">
        <v>3</v>
      </c>
      <c r="J17" s="152"/>
      <c r="K17" s="152"/>
    </row>
    <row r="18" spans="1:11" x14ac:dyDescent="0.3">
      <c r="A18" t="s">
        <v>71</v>
      </c>
      <c r="B18" s="149">
        <v>44989</v>
      </c>
      <c r="C18" t="s">
        <v>67</v>
      </c>
      <c r="D18" t="s">
        <v>55</v>
      </c>
      <c r="E18">
        <v>23</v>
      </c>
      <c r="F18" t="str">
        <f t="shared" si="0"/>
        <v>Large C&amp;I</v>
      </c>
      <c r="G18">
        <f t="shared" si="1"/>
        <v>2</v>
      </c>
      <c r="I18" s="153" t="s">
        <v>41</v>
      </c>
      <c r="J18" s="152">
        <v>1230</v>
      </c>
      <c r="K18" s="152">
        <v>18</v>
      </c>
    </row>
    <row r="19" spans="1:11" x14ac:dyDescent="0.3">
      <c r="A19" t="s">
        <v>71</v>
      </c>
      <c r="B19" s="149">
        <v>44989</v>
      </c>
      <c r="C19" t="s">
        <v>67</v>
      </c>
      <c r="D19" t="s">
        <v>53</v>
      </c>
      <c r="E19">
        <v>2804</v>
      </c>
      <c r="F19" t="str">
        <f t="shared" si="0"/>
        <v>Small C&amp;I</v>
      </c>
      <c r="G19">
        <f t="shared" si="1"/>
        <v>2</v>
      </c>
      <c r="I19" s="153" t="s">
        <v>38</v>
      </c>
      <c r="J19" s="152">
        <v>6469</v>
      </c>
      <c r="K19" s="152">
        <v>1303</v>
      </c>
    </row>
    <row r="20" spans="1:11" x14ac:dyDescent="0.3">
      <c r="A20" t="s">
        <v>71</v>
      </c>
      <c r="B20" s="149">
        <v>44989</v>
      </c>
      <c r="C20" t="s">
        <v>67</v>
      </c>
      <c r="D20" t="s">
        <v>98</v>
      </c>
      <c r="E20">
        <v>22788</v>
      </c>
      <c r="F20" t="str">
        <f t="shared" si="0"/>
        <v>Residential</v>
      </c>
      <c r="G20">
        <f t="shared" si="1"/>
        <v>2</v>
      </c>
      <c r="I20" s="153" t="s">
        <v>40</v>
      </c>
      <c r="J20" s="152">
        <v>1350</v>
      </c>
      <c r="K20" s="152">
        <v>64</v>
      </c>
    </row>
    <row r="21" spans="1:11" x14ac:dyDescent="0.3">
      <c r="A21" t="s">
        <v>71</v>
      </c>
      <c r="B21" s="149">
        <v>44989</v>
      </c>
      <c r="C21" t="s">
        <v>67</v>
      </c>
      <c r="D21" t="s">
        <v>99</v>
      </c>
      <c r="E21">
        <v>6072</v>
      </c>
      <c r="F21" t="str">
        <f t="shared" si="0"/>
        <v>Low Income Residential</v>
      </c>
      <c r="G21">
        <f t="shared" si="1"/>
        <v>2</v>
      </c>
      <c r="I21" s="153" t="s">
        <v>37</v>
      </c>
      <c r="J21" s="152">
        <v>41635</v>
      </c>
      <c r="K21" s="152">
        <v>10623</v>
      </c>
    </row>
    <row r="22" spans="1:11" x14ac:dyDescent="0.3">
      <c r="A22" t="s">
        <v>71</v>
      </c>
      <c r="B22" s="149">
        <v>44989</v>
      </c>
      <c r="C22" t="s">
        <v>66</v>
      </c>
      <c r="D22" t="s">
        <v>99</v>
      </c>
      <c r="E22">
        <v>31994</v>
      </c>
      <c r="F22" t="str">
        <f t="shared" si="0"/>
        <v>Low Income Residential</v>
      </c>
      <c r="G22">
        <f t="shared" si="1"/>
        <v>2</v>
      </c>
      <c r="I22" s="153" t="s">
        <v>39</v>
      </c>
      <c r="J22" s="152">
        <v>3254</v>
      </c>
      <c r="K22" s="152">
        <v>1532</v>
      </c>
    </row>
    <row r="23" spans="1:11" x14ac:dyDescent="0.3">
      <c r="A23" t="s">
        <v>71</v>
      </c>
      <c r="B23" s="149">
        <v>44989</v>
      </c>
      <c r="C23" t="s">
        <v>66</v>
      </c>
      <c r="D23" t="s">
        <v>53</v>
      </c>
      <c r="E23">
        <v>6631</v>
      </c>
      <c r="F23" t="str">
        <f t="shared" si="0"/>
        <v>Small C&amp;I</v>
      </c>
      <c r="G23">
        <f t="shared" si="1"/>
        <v>2</v>
      </c>
      <c r="I23" s="151">
        <v>4</v>
      </c>
      <c r="J23" s="152"/>
      <c r="K23" s="152"/>
    </row>
    <row r="24" spans="1:11" x14ac:dyDescent="0.3">
      <c r="A24" t="s">
        <v>65</v>
      </c>
      <c r="B24" s="149">
        <v>44989</v>
      </c>
      <c r="C24" t="s">
        <v>66</v>
      </c>
      <c r="D24" t="s">
        <v>98</v>
      </c>
      <c r="E24">
        <v>41635</v>
      </c>
      <c r="F24" t="str">
        <f t="shared" si="0"/>
        <v>Residential</v>
      </c>
      <c r="G24">
        <f t="shared" si="1"/>
        <v>3</v>
      </c>
      <c r="I24" s="153" t="s">
        <v>41</v>
      </c>
      <c r="J24" s="152">
        <v>381</v>
      </c>
      <c r="K24" s="152">
        <v>2</v>
      </c>
    </row>
    <row r="25" spans="1:11" x14ac:dyDescent="0.3">
      <c r="A25" t="s">
        <v>65</v>
      </c>
      <c r="B25" s="149">
        <v>44989</v>
      </c>
      <c r="C25" t="s">
        <v>67</v>
      </c>
      <c r="D25" t="s">
        <v>54</v>
      </c>
      <c r="E25">
        <v>64</v>
      </c>
      <c r="F25" t="str">
        <f t="shared" si="0"/>
        <v>Medium C&amp;I</v>
      </c>
      <c r="G25">
        <f t="shared" si="1"/>
        <v>3</v>
      </c>
      <c r="I25" s="153" t="s">
        <v>38</v>
      </c>
      <c r="J25" s="152">
        <v>4336</v>
      </c>
      <c r="K25" s="152">
        <v>815</v>
      </c>
    </row>
    <row r="26" spans="1:11" x14ac:dyDescent="0.3">
      <c r="A26" t="s">
        <v>65</v>
      </c>
      <c r="B26" s="149">
        <v>44989</v>
      </c>
      <c r="C26" t="s">
        <v>67</v>
      </c>
      <c r="D26" t="s">
        <v>53</v>
      </c>
      <c r="E26">
        <v>1532</v>
      </c>
      <c r="F26" t="str">
        <f t="shared" si="0"/>
        <v>Small C&amp;I</v>
      </c>
      <c r="G26">
        <f t="shared" si="1"/>
        <v>3</v>
      </c>
      <c r="I26" s="153" t="s">
        <v>40</v>
      </c>
      <c r="J26" s="152">
        <v>459</v>
      </c>
      <c r="K26" s="152">
        <v>16</v>
      </c>
    </row>
    <row r="27" spans="1:11" x14ac:dyDescent="0.3">
      <c r="A27" t="s">
        <v>65</v>
      </c>
      <c r="B27" s="149">
        <v>44989</v>
      </c>
      <c r="C27" t="s">
        <v>66</v>
      </c>
      <c r="D27" t="s">
        <v>99</v>
      </c>
      <c r="E27">
        <v>6469</v>
      </c>
      <c r="F27" t="str">
        <f t="shared" si="0"/>
        <v>Low Income Residential</v>
      </c>
      <c r="G27">
        <f t="shared" si="1"/>
        <v>3</v>
      </c>
      <c r="I27" s="153" t="s">
        <v>37</v>
      </c>
      <c r="J27" s="152">
        <v>17237</v>
      </c>
      <c r="K27" s="152">
        <v>3684</v>
      </c>
    </row>
    <row r="28" spans="1:11" x14ac:dyDescent="0.3">
      <c r="A28" t="s">
        <v>65</v>
      </c>
      <c r="B28" s="149">
        <v>44989</v>
      </c>
      <c r="C28" t="s">
        <v>66</v>
      </c>
      <c r="D28" t="s">
        <v>54</v>
      </c>
      <c r="E28">
        <v>1350</v>
      </c>
      <c r="F28" t="str">
        <f t="shared" si="0"/>
        <v>Medium C&amp;I</v>
      </c>
      <c r="G28">
        <f t="shared" si="1"/>
        <v>3</v>
      </c>
      <c r="I28" s="153" t="s">
        <v>39</v>
      </c>
      <c r="J28" s="152">
        <v>1358</v>
      </c>
      <c r="K28" s="152">
        <v>467</v>
      </c>
    </row>
    <row r="29" spans="1:11" x14ac:dyDescent="0.3">
      <c r="A29" t="s">
        <v>65</v>
      </c>
      <c r="B29" s="149">
        <v>44989</v>
      </c>
      <c r="C29" t="s">
        <v>66</v>
      </c>
      <c r="D29" t="s">
        <v>55</v>
      </c>
      <c r="E29">
        <v>1230</v>
      </c>
      <c r="F29" t="str">
        <f t="shared" si="0"/>
        <v>Large C&amp;I</v>
      </c>
      <c r="G29">
        <f t="shared" si="1"/>
        <v>3</v>
      </c>
      <c r="I29" s="151">
        <v>5</v>
      </c>
      <c r="J29" s="152"/>
      <c r="K29" s="152"/>
    </row>
    <row r="30" spans="1:11" x14ac:dyDescent="0.3">
      <c r="A30" t="s">
        <v>65</v>
      </c>
      <c r="B30" s="149">
        <v>44989</v>
      </c>
      <c r="C30" t="s">
        <v>67</v>
      </c>
      <c r="D30" t="s">
        <v>55</v>
      </c>
      <c r="E30">
        <v>18</v>
      </c>
      <c r="F30" t="str">
        <f t="shared" si="0"/>
        <v>Large C&amp;I</v>
      </c>
      <c r="G30">
        <f t="shared" si="1"/>
        <v>3</v>
      </c>
      <c r="I30" s="153" t="s">
        <v>41</v>
      </c>
      <c r="J30" s="152">
        <v>322</v>
      </c>
      <c r="K30" s="152">
        <v>3</v>
      </c>
    </row>
    <row r="31" spans="1:11" x14ac:dyDescent="0.3">
      <c r="A31" t="s">
        <v>65</v>
      </c>
      <c r="B31" s="149">
        <v>44989</v>
      </c>
      <c r="C31" t="s">
        <v>67</v>
      </c>
      <c r="D31" t="s">
        <v>98</v>
      </c>
      <c r="E31">
        <v>10623</v>
      </c>
      <c r="F31" t="str">
        <f t="shared" si="0"/>
        <v>Residential</v>
      </c>
      <c r="G31">
        <f t="shared" si="1"/>
        <v>3</v>
      </c>
      <c r="I31" s="153" t="s">
        <v>38</v>
      </c>
      <c r="J31" s="152">
        <v>21189</v>
      </c>
      <c r="K31" s="152">
        <v>3954</v>
      </c>
    </row>
    <row r="32" spans="1:11" x14ac:dyDescent="0.3">
      <c r="A32" t="s">
        <v>65</v>
      </c>
      <c r="B32" s="149">
        <v>44989</v>
      </c>
      <c r="C32" t="s">
        <v>67</v>
      </c>
      <c r="D32" t="s">
        <v>99</v>
      </c>
      <c r="E32">
        <v>1303</v>
      </c>
      <c r="F32" t="str">
        <f t="shared" si="0"/>
        <v>Low Income Residential</v>
      </c>
      <c r="G32">
        <f t="shared" si="1"/>
        <v>3</v>
      </c>
      <c r="I32" s="153" t="s">
        <v>40</v>
      </c>
      <c r="J32" s="152">
        <v>474</v>
      </c>
      <c r="K32" s="152">
        <v>15</v>
      </c>
    </row>
    <row r="33" spans="1:11" x14ac:dyDescent="0.3">
      <c r="A33" t="s">
        <v>65</v>
      </c>
      <c r="B33" s="149">
        <v>44989</v>
      </c>
      <c r="C33" t="s">
        <v>66</v>
      </c>
      <c r="D33" t="s">
        <v>53</v>
      </c>
      <c r="E33">
        <v>3254</v>
      </c>
      <c r="F33" t="str">
        <f t="shared" si="0"/>
        <v>Small C&amp;I</v>
      </c>
      <c r="G33">
        <f t="shared" si="1"/>
        <v>3</v>
      </c>
      <c r="I33" s="153" t="s">
        <v>37</v>
      </c>
      <c r="J33" s="152">
        <v>41096</v>
      </c>
      <c r="K33" s="152">
        <v>8481</v>
      </c>
    </row>
    <row r="34" spans="1:11" x14ac:dyDescent="0.3">
      <c r="A34" t="s">
        <v>50</v>
      </c>
      <c r="B34" s="149">
        <v>44989</v>
      </c>
      <c r="C34" t="s">
        <v>66</v>
      </c>
      <c r="D34" t="s">
        <v>99</v>
      </c>
      <c r="E34">
        <v>4336</v>
      </c>
      <c r="F34" t="str">
        <f t="shared" si="0"/>
        <v>Low Income Residential</v>
      </c>
      <c r="G34">
        <f t="shared" si="1"/>
        <v>4</v>
      </c>
      <c r="I34" s="153" t="s">
        <v>39</v>
      </c>
      <c r="J34" s="152">
        <v>2019</v>
      </c>
      <c r="K34" s="152">
        <v>805</v>
      </c>
    </row>
    <row r="35" spans="1:11" x14ac:dyDescent="0.3">
      <c r="A35" t="s">
        <v>50</v>
      </c>
      <c r="B35" s="149">
        <v>44989</v>
      </c>
      <c r="C35" t="s">
        <v>66</v>
      </c>
      <c r="D35" t="s">
        <v>55</v>
      </c>
      <c r="E35">
        <v>381</v>
      </c>
      <c r="F35" t="str">
        <f t="shared" si="0"/>
        <v>Large C&amp;I</v>
      </c>
      <c r="G35">
        <f t="shared" si="1"/>
        <v>4</v>
      </c>
      <c r="I35" s="151">
        <v>6</v>
      </c>
      <c r="J35" s="152"/>
      <c r="K35" s="152"/>
    </row>
    <row r="36" spans="1:11" x14ac:dyDescent="0.3">
      <c r="A36" t="s">
        <v>50</v>
      </c>
      <c r="B36" s="149">
        <v>44989</v>
      </c>
      <c r="C36" t="s">
        <v>66</v>
      </c>
      <c r="D36" t="s">
        <v>53</v>
      </c>
      <c r="E36">
        <v>1358</v>
      </c>
      <c r="F36" t="str">
        <f t="shared" si="0"/>
        <v>Small C&amp;I</v>
      </c>
      <c r="G36">
        <f t="shared" si="1"/>
        <v>4</v>
      </c>
      <c r="I36" s="153" t="s">
        <v>41</v>
      </c>
      <c r="J36" s="152">
        <v>8725539</v>
      </c>
      <c r="K36" s="152">
        <v>411119</v>
      </c>
    </row>
    <row r="37" spans="1:11" x14ac:dyDescent="0.3">
      <c r="A37" t="s">
        <v>50</v>
      </c>
      <c r="B37" s="149">
        <v>44989</v>
      </c>
      <c r="C37" t="s">
        <v>67</v>
      </c>
      <c r="D37" t="s">
        <v>55</v>
      </c>
      <c r="E37">
        <v>2</v>
      </c>
      <c r="F37" t="str">
        <f t="shared" si="0"/>
        <v>Large C&amp;I</v>
      </c>
      <c r="G37">
        <f t="shared" si="1"/>
        <v>4</v>
      </c>
      <c r="I37" s="153" t="s">
        <v>38</v>
      </c>
      <c r="J37" s="152">
        <v>6746778</v>
      </c>
      <c r="K37" s="152">
        <v>1169689</v>
      </c>
    </row>
    <row r="38" spans="1:11" x14ac:dyDescent="0.3">
      <c r="A38" t="s">
        <v>50</v>
      </c>
      <c r="B38" s="149">
        <v>44989</v>
      </c>
      <c r="C38" t="s">
        <v>67</v>
      </c>
      <c r="D38" t="s">
        <v>98</v>
      </c>
      <c r="E38">
        <v>3684</v>
      </c>
      <c r="F38" t="str">
        <f t="shared" si="0"/>
        <v>Residential</v>
      </c>
      <c r="G38">
        <f t="shared" si="1"/>
        <v>4</v>
      </c>
      <c r="I38" s="153" t="s">
        <v>40</v>
      </c>
      <c r="J38" s="152">
        <v>2439214</v>
      </c>
      <c r="K38" s="152">
        <v>348695</v>
      </c>
    </row>
    <row r="39" spans="1:11" x14ac:dyDescent="0.3">
      <c r="A39" t="s">
        <v>50</v>
      </c>
      <c r="B39" s="149">
        <v>44989</v>
      </c>
      <c r="C39" t="s">
        <v>67</v>
      </c>
      <c r="D39" t="s">
        <v>99</v>
      </c>
      <c r="E39">
        <v>815</v>
      </c>
      <c r="F39" t="str">
        <f t="shared" si="0"/>
        <v>Low Income Residential</v>
      </c>
      <c r="G39">
        <f t="shared" si="1"/>
        <v>4</v>
      </c>
      <c r="I39" s="153" t="s">
        <v>37</v>
      </c>
      <c r="J39" s="152">
        <v>22278842</v>
      </c>
      <c r="K39" s="152">
        <v>4979672</v>
      </c>
    </row>
    <row r="40" spans="1:11" x14ac:dyDescent="0.3">
      <c r="A40" t="s">
        <v>50</v>
      </c>
      <c r="B40" s="149">
        <v>44989</v>
      </c>
      <c r="C40" t="s">
        <v>66</v>
      </c>
      <c r="D40" t="s">
        <v>54</v>
      </c>
      <c r="E40">
        <v>459</v>
      </c>
      <c r="F40" t="str">
        <f t="shared" si="0"/>
        <v>Medium C&amp;I</v>
      </c>
      <c r="G40">
        <f t="shared" si="1"/>
        <v>4</v>
      </c>
      <c r="I40" s="153" t="s">
        <v>39</v>
      </c>
      <c r="J40" s="152">
        <v>2554329</v>
      </c>
      <c r="K40" s="152">
        <v>1068439</v>
      </c>
    </row>
    <row r="41" spans="1:11" x14ac:dyDescent="0.3">
      <c r="A41" t="s">
        <v>50</v>
      </c>
      <c r="B41" s="149">
        <v>44989</v>
      </c>
      <c r="C41" t="s">
        <v>67</v>
      </c>
      <c r="D41" t="s">
        <v>53</v>
      </c>
      <c r="E41">
        <v>467</v>
      </c>
      <c r="F41" t="str">
        <f t="shared" si="0"/>
        <v>Small C&amp;I</v>
      </c>
      <c r="G41">
        <f t="shared" si="1"/>
        <v>4</v>
      </c>
      <c r="I41" s="151">
        <v>7</v>
      </c>
      <c r="J41" s="152"/>
      <c r="K41" s="152"/>
    </row>
    <row r="42" spans="1:11" x14ac:dyDescent="0.3">
      <c r="A42" t="s">
        <v>50</v>
      </c>
      <c r="B42" s="149">
        <v>44989</v>
      </c>
      <c r="C42" t="s">
        <v>66</v>
      </c>
      <c r="D42" t="s">
        <v>98</v>
      </c>
      <c r="E42">
        <v>17237</v>
      </c>
      <c r="F42" t="str">
        <f t="shared" si="0"/>
        <v>Residential</v>
      </c>
      <c r="G42">
        <f t="shared" si="1"/>
        <v>4</v>
      </c>
      <c r="I42" s="153" t="s">
        <v>41</v>
      </c>
      <c r="J42" s="152">
        <v>2306842</v>
      </c>
      <c r="K42" s="152">
        <v>66915</v>
      </c>
    </row>
    <row r="43" spans="1:11" x14ac:dyDescent="0.3">
      <c r="A43" t="s">
        <v>50</v>
      </c>
      <c r="B43" s="149">
        <v>44989</v>
      </c>
      <c r="C43" t="s">
        <v>67</v>
      </c>
      <c r="D43" t="s">
        <v>54</v>
      </c>
      <c r="E43">
        <v>16</v>
      </c>
      <c r="F43" t="str">
        <f t="shared" si="0"/>
        <v>Medium C&amp;I</v>
      </c>
      <c r="G43">
        <f t="shared" si="1"/>
        <v>4</v>
      </c>
      <c r="I43" s="153" t="s">
        <v>38</v>
      </c>
      <c r="J43" s="152">
        <v>4577966</v>
      </c>
      <c r="K43" s="152">
        <v>739647</v>
      </c>
    </row>
    <row r="44" spans="1:11" x14ac:dyDescent="0.3">
      <c r="A44" t="s">
        <v>59</v>
      </c>
      <c r="B44" s="149">
        <v>44989</v>
      </c>
      <c r="C44" t="s">
        <v>66</v>
      </c>
      <c r="D44" t="s">
        <v>98</v>
      </c>
      <c r="E44">
        <v>41096</v>
      </c>
      <c r="F44" t="str">
        <f t="shared" si="0"/>
        <v>Residential</v>
      </c>
      <c r="G44">
        <f t="shared" si="1"/>
        <v>5</v>
      </c>
      <c r="I44" s="153" t="s">
        <v>40</v>
      </c>
      <c r="J44" s="152">
        <v>740126</v>
      </c>
      <c r="K44" s="152">
        <v>123534</v>
      </c>
    </row>
    <row r="45" spans="1:11" x14ac:dyDescent="0.3">
      <c r="A45" t="s">
        <v>59</v>
      </c>
      <c r="B45" s="149">
        <v>44989</v>
      </c>
      <c r="C45" t="s">
        <v>67</v>
      </c>
      <c r="D45" t="s">
        <v>55</v>
      </c>
      <c r="E45">
        <v>3</v>
      </c>
      <c r="F45" t="str">
        <f t="shared" si="0"/>
        <v>Large C&amp;I</v>
      </c>
      <c r="G45">
        <f t="shared" si="1"/>
        <v>5</v>
      </c>
      <c r="I45" s="153" t="s">
        <v>37</v>
      </c>
      <c r="J45" s="152">
        <v>11030347</v>
      </c>
      <c r="K45" s="152">
        <v>2159403</v>
      </c>
    </row>
    <row r="46" spans="1:11" x14ac:dyDescent="0.3">
      <c r="A46" t="s">
        <v>59</v>
      </c>
      <c r="B46" s="149">
        <v>44989</v>
      </c>
      <c r="C46" t="s">
        <v>67</v>
      </c>
      <c r="D46" t="s">
        <v>53</v>
      </c>
      <c r="E46">
        <v>805</v>
      </c>
      <c r="F46" t="str">
        <f t="shared" si="0"/>
        <v>Small C&amp;I</v>
      </c>
      <c r="G46">
        <f t="shared" si="1"/>
        <v>5</v>
      </c>
      <c r="I46" s="153" t="s">
        <v>39</v>
      </c>
      <c r="J46" s="152">
        <v>985290</v>
      </c>
      <c r="K46" s="152">
        <v>359618</v>
      </c>
    </row>
    <row r="47" spans="1:11" x14ac:dyDescent="0.3">
      <c r="A47" t="s">
        <v>59</v>
      </c>
      <c r="B47" s="149">
        <v>44989</v>
      </c>
      <c r="C47" t="s">
        <v>66</v>
      </c>
      <c r="D47" t="s">
        <v>54</v>
      </c>
      <c r="E47">
        <v>474</v>
      </c>
      <c r="F47" t="str">
        <f t="shared" si="0"/>
        <v>Medium C&amp;I</v>
      </c>
      <c r="G47">
        <f t="shared" si="1"/>
        <v>5</v>
      </c>
      <c r="I47" s="151">
        <v>8</v>
      </c>
      <c r="J47" s="152"/>
      <c r="K47" s="152"/>
    </row>
    <row r="48" spans="1:11" x14ac:dyDescent="0.3">
      <c r="A48" t="s">
        <v>59</v>
      </c>
      <c r="B48" s="149">
        <v>44989</v>
      </c>
      <c r="C48" t="s">
        <v>66</v>
      </c>
      <c r="D48" t="s">
        <v>99</v>
      </c>
      <c r="E48">
        <v>21189</v>
      </c>
      <c r="F48" t="str">
        <f t="shared" si="0"/>
        <v>Low Income Residential</v>
      </c>
      <c r="G48">
        <f t="shared" si="1"/>
        <v>5</v>
      </c>
      <c r="I48" s="153" t="s">
        <v>41</v>
      </c>
      <c r="J48" s="152">
        <v>3489689</v>
      </c>
      <c r="K48" s="152">
        <v>72606</v>
      </c>
    </row>
    <row r="49" spans="1:11" x14ac:dyDescent="0.3">
      <c r="A49" t="s">
        <v>59</v>
      </c>
      <c r="B49" s="149">
        <v>44989</v>
      </c>
      <c r="C49" t="s">
        <v>67</v>
      </c>
      <c r="D49" t="s">
        <v>98</v>
      </c>
      <c r="E49">
        <v>8481</v>
      </c>
      <c r="F49" t="str">
        <f t="shared" si="0"/>
        <v>Residential</v>
      </c>
      <c r="G49">
        <f t="shared" si="1"/>
        <v>5</v>
      </c>
      <c r="I49" s="153" t="s">
        <v>38</v>
      </c>
      <c r="J49" s="152">
        <v>37164495</v>
      </c>
      <c r="K49" s="152">
        <v>6040729</v>
      </c>
    </row>
    <row r="50" spans="1:11" x14ac:dyDescent="0.3">
      <c r="A50" t="s">
        <v>59</v>
      </c>
      <c r="B50" s="149">
        <v>44989</v>
      </c>
      <c r="C50" t="s">
        <v>67</v>
      </c>
      <c r="D50" t="s">
        <v>99</v>
      </c>
      <c r="E50">
        <v>3954</v>
      </c>
      <c r="F50" t="str">
        <f t="shared" si="0"/>
        <v>Low Income Residential</v>
      </c>
      <c r="G50">
        <f t="shared" si="1"/>
        <v>5</v>
      </c>
      <c r="I50" s="153" t="s">
        <v>40</v>
      </c>
      <c r="J50" s="152">
        <v>1497920</v>
      </c>
      <c r="K50" s="152">
        <v>273589</v>
      </c>
    </row>
    <row r="51" spans="1:11" x14ac:dyDescent="0.3">
      <c r="A51" t="s">
        <v>59</v>
      </c>
      <c r="B51" s="149">
        <v>44989</v>
      </c>
      <c r="C51" t="s">
        <v>67</v>
      </c>
      <c r="D51" t="s">
        <v>54</v>
      </c>
      <c r="E51">
        <v>15</v>
      </c>
      <c r="F51" t="str">
        <f t="shared" si="0"/>
        <v>Medium C&amp;I</v>
      </c>
      <c r="G51">
        <f t="shared" si="1"/>
        <v>5</v>
      </c>
      <c r="I51" s="153" t="s">
        <v>37</v>
      </c>
      <c r="J51" s="152">
        <v>45992257</v>
      </c>
      <c r="K51" s="152">
        <v>10135382</v>
      </c>
    </row>
    <row r="52" spans="1:11" x14ac:dyDescent="0.3">
      <c r="A52" t="s">
        <v>59</v>
      </c>
      <c r="B52" s="149">
        <v>44989</v>
      </c>
      <c r="C52" t="s">
        <v>66</v>
      </c>
      <c r="D52" t="s">
        <v>53</v>
      </c>
      <c r="E52">
        <v>2019</v>
      </c>
      <c r="F52" t="str">
        <f t="shared" si="0"/>
        <v>Small C&amp;I</v>
      </c>
      <c r="G52">
        <f t="shared" si="1"/>
        <v>5</v>
      </c>
      <c r="I52" s="153" t="s">
        <v>39</v>
      </c>
      <c r="J52" s="152">
        <v>1844156</v>
      </c>
      <c r="K52" s="152">
        <v>622996</v>
      </c>
    </row>
    <row r="53" spans="1:11" x14ac:dyDescent="0.3">
      <c r="A53" t="s">
        <v>59</v>
      </c>
      <c r="B53" s="149">
        <v>44989</v>
      </c>
      <c r="C53" t="s">
        <v>66</v>
      </c>
      <c r="D53" t="s">
        <v>55</v>
      </c>
      <c r="E53">
        <v>322</v>
      </c>
      <c r="F53" t="str">
        <f t="shared" si="0"/>
        <v>Large C&amp;I</v>
      </c>
      <c r="G53">
        <f t="shared" si="1"/>
        <v>5</v>
      </c>
      <c r="I53" s="151">
        <v>9</v>
      </c>
      <c r="J53" s="152"/>
      <c r="K53" s="152"/>
    </row>
    <row r="54" spans="1:11" x14ac:dyDescent="0.3">
      <c r="A54" t="s">
        <v>60</v>
      </c>
      <c r="B54" s="149">
        <v>44989</v>
      </c>
      <c r="C54" t="s">
        <v>66</v>
      </c>
      <c r="D54" t="s">
        <v>98</v>
      </c>
      <c r="E54">
        <v>22278842</v>
      </c>
      <c r="F54" t="str">
        <f t="shared" si="0"/>
        <v>Residential</v>
      </c>
      <c r="G54">
        <f t="shared" si="1"/>
        <v>6</v>
      </c>
      <c r="I54" s="153" t="s">
        <v>41</v>
      </c>
      <c r="J54" s="152">
        <v>14522072</v>
      </c>
      <c r="K54" s="152">
        <v>550641</v>
      </c>
    </row>
    <row r="55" spans="1:11" x14ac:dyDescent="0.3">
      <c r="A55" t="s">
        <v>60</v>
      </c>
      <c r="B55" s="149">
        <v>44989</v>
      </c>
      <c r="C55" t="s">
        <v>67</v>
      </c>
      <c r="D55" t="s">
        <v>53</v>
      </c>
      <c r="E55">
        <v>1068439</v>
      </c>
      <c r="F55" t="str">
        <f t="shared" si="0"/>
        <v>Small C&amp;I</v>
      </c>
      <c r="G55">
        <f t="shared" si="1"/>
        <v>6</v>
      </c>
      <c r="I55" s="153" t="s">
        <v>38</v>
      </c>
      <c r="J55" s="152">
        <v>48489240</v>
      </c>
      <c r="K55" s="152">
        <v>7950066</v>
      </c>
    </row>
    <row r="56" spans="1:11" x14ac:dyDescent="0.3">
      <c r="A56" t="s">
        <v>60</v>
      </c>
      <c r="B56" s="149">
        <v>44989</v>
      </c>
      <c r="C56" t="s">
        <v>67</v>
      </c>
      <c r="D56" t="s">
        <v>54</v>
      </c>
      <c r="E56">
        <v>348695</v>
      </c>
      <c r="F56" t="str">
        <f t="shared" si="0"/>
        <v>Medium C&amp;I</v>
      </c>
      <c r="G56">
        <f t="shared" si="1"/>
        <v>6</v>
      </c>
      <c r="I56" s="153" t="s">
        <v>40</v>
      </c>
      <c r="J56" s="152">
        <v>4677261</v>
      </c>
      <c r="K56" s="152">
        <v>745818</v>
      </c>
    </row>
    <row r="57" spans="1:11" x14ac:dyDescent="0.3">
      <c r="A57" t="s">
        <v>60</v>
      </c>
      <c r="B57" s="149">
        <v>44989</v>
      </c>
      <c r="C57" t="s">
        <v>66</v>
      </c>
      <c r="D57" t="s">
        <v>55</v>
      </c>
      <c r="E57">
        <v>8725539</v>
      </c>
      <c r="F57" t="str">
        <f t="shared" si="0"/>
        <v>Large C&amp;I</v>
      </c>
      <c r="G57">
        <f t="shared" si="1"/>
        <v>6</v>
      </c>
      <c r="I57" s="153" t="s">
        <v>37</v>
      </c>
      <c r="J57" s="152">
        <v>79301447</v>
      </c>
      <c r="K57" s="152">
        <v>17274459</v>
      </c>
    </row>
    <row r="58" spans="1:11" x14ac:dyDescent="0.3">
      <c r="A58" t="s">
        <v>60</v>
      </c>
      <c r="B58" s="149">
        <v>44989</v>
      </c>
      <c r="C58" t="s">
        <v>67</v>
      </c>
      <c r="D58" t="s">
        <v>55</v>
      </c>
      <c r="E58">
        <v>411119</v>
      </c>
      <c r="F58" t="str">
        <f t="shared" si="0"/>
        <v>Large C&amp;I</v>
      </c>
      <c r="G58">
        <f t="shared" si="1"/>
        <v>6</v>
      </c>
      <c r="I58" s="153" t="s">
        <v>39</v>
      </c>
      <c r="J58" s="152">
        <v>5383776</v>
      </c>
      <c r="K58" s="152">
        <v>2051054</v>
      </c>
    </row>
    <row r="59" spans="1:11" x14ac:dyDescent="0.3">
      <c r="A59" t="s">
        <v>60</v>
      </c>
      <c r="B59" s="149">
        <v>44989</v>
      </c>
      <c r="C59" t="s">
        <v>66</v>
      </c>
      <c r="D59" t="s">
        <v>70</v>
      </c>
      <c r="E59">
        <v>0</v>
      </c>
      <c r="F59" t="str">
        <f t="shared" si="0"/>
        <v>HER</v>
      </c>
      <c r="G59">
        <f t="shared" si="1"/>
        <v>6</v>
      </c>
      <c r="I59" s="151">
        <v>14</v>
      </c>
      <c r="J59" s="152"/>
      <c r="K59" s="152"/>
    </row>
    <row r="60" spans="1:11" x14ac:dyDescent="0.3">
      <c r="A60" t="s">
        <v>60</v>
      </c>
      <c r="B60" s="149">
        <v>44989</v>
      </c>
      <c r="C60" t="s">
        <v>66</v>
      </c>
      <c r="D60" t="s">
        <v>53</v>
      </c>
      <c r="E60">
        <v>2554329</v>
      </c>
      <c r="F60" t="str">
        <f t="shared" si="0"/>
        <v>Small C&amp;I</v>
      </c>
      <c r="G60">
        <f t="shared" si="1"/>
        <v>6</v>
      </c>
      <c r="I60" s="153" t="s">
        <v>41</v>
      </c>
      <c r="J60" s="152">
        <v>7786554</v>
      </c>
      <c r="K60" s="152">
        <v>274855</v>
      </c>
    </row>
    <row r="61" spans="1:11" x14ac:dyDescent="0.3">
      <c r="A61" t="s">
        <v>60</v>
      </c>
      <c r="B61" s="149">
        <v>44989</v>
      </c>
      <c r="C61" t="s">
        <v>66</v>
      </c>
      <c r="D61" t="s">
        <v>99</v>
      </c>
      <c r="E61">
        <v>6746778</v>
      </c>
      <c r="F61" t="str">
        <f t="shared" si="0"/>
        <v>Low Income Residential</v>
      </c>
      <c r="G61">
        <f t="shared" si="1"/>
        <v>6</v>
      </c>
      <c r="I61" s="153" t="s">
        <v>38</v>
      </c>
      <c r="J61" s="152">
        <v>1613172</v>
      </c>
      <c r="K61" s="152">
        <v>288751</v>
      </c>
    </row>
    <row r="62" spans="1:11" x14ac:dyDescent="0.3">
      <c r="A62" t="s">
        <v>60</v>
      </c>
      <c r="B62" s="149">
        <v>44989</v>
      </c>
      <c r="C62" t="s">
        <v>67</v>
      </c>
      <c r="D62" t="s">
        <v>98</v>
      </c>
      <c r="E62">
        <v>4979672</v>
      </c>
      <c r="F62" t="str">
        <f t="shared" si="0"/>
        <v>Residential</v>
      </c>
      <c r="G62">
        <f t="shared" si="1"/>
        <v>6</v>
      </c>
      <c r="I62" s="153" t="s">
        <v>40</v>
      </c>
      <c r="J62" s="152">
        <v>2109521</v>
      </c>
      <c r="K62" s="152">
        <v>581867</v>
      </c>
    </row>
    <row r="63" spans="1:11" x14ac:dyDescent="0.3">
      <c r="A63" t="s">
        <v>60</v>
      </c>
      <c r="B63" s="149">
        <v>44989</v>
      </c>
      <c r="C63" t="s">
        <v>67</v>
      </c>
      <c r="D63" t="s">
        <v>99</v>
      </c>
      <c r="E63">
        <v>1169689</v>
      </c>
      <c r="F63" t="str">
        <f t="shared" si="0"/>
        <v>Low Income Residential</v>
      </c>
      <c r="G63">
        <f t="shared" si="1"/>
        <v>6</v>
      </c>
      <c r="I63" s="153" t="s">
        <v>37</v>
      </c>
      <c r="J63" s="152">
        <v>17487244</v>
      </c>
      <c r="K63" s="152">
        <v>5407712</v>
      </c>
    </row>
    <row r="64" spans="1:11" x14ac:dyDescent="0.3">
      <c r="A64" t="s">
        <v>60</v>
      </c>
      <c r="B64" s="149">
        <v>44989</v>
      </c>
      <c r="C64" t="s">
        <v>66</v>
      </c>
      <c r="D64" t="s">
        <v>54</v>
      </c>
      <c r="E64">
        <v>2439214</v>
      </c>
      <c r="F64" t="str">
        <f t="shared" si="0"/>
        <v>Medium C&amp;I</v>
      </c>
      <c r="G64">
        <f t="shared" si="1"/>
        <v>6</v>
      </c>
      <c r="I64" s="153" t="s">
        <v>39</v>
      </c>
      <c r="J64" s="152">
        <v>2201560</v>
      </c>
      <c r="K64" s="152">
        <v>1317792</v>
      </c>
    </row>
    <row r="65" spans="1:11" x14ac:dyDescent="0.3">
      <c r="A65" t="s">
        <v>60</v>
      </c>
      <c r="B65" s="149">
        <v>44989</v>
      </c>
      <c r="C65" t="s">
        <v>67</v>
      </c>
      <c r="D65" t="s">
        <v>70</v>
      </c>
      <c r="E65">
        <v>0</v>
      </c>
      <c r="F65" t="str">
        <f t="shared" si="0"/>
        <v>HER</v>
      </c>
      <c r="G65">
        <f t="shared" si="1"/>
        <v>6</v>
      </c>
      <c r="I65" s="151">
        <v>15</v>
      </c>
      <c r="J65" s="152"/>
      <c r="K65" s="152"/>
    </row>
    <row r="66" spans="1:11" x14ac:dyDescent="0.3">
      <c r="A66" t="s">
        <v>61</v>
      </c>
      <c r="B66" s="149">
        <v>44989</v>
      </c>
      <c r="C66" t="s">
        <v>67</v>
      </c>
      <c r="D66" t="s">
        <v>53</v>
      </c>
      <c r="E66">
        <v>359618</v>
      </c>
      <c r="F66" t="str">
        <f t="shared" ref="F66:F126" si="2">TRIM(MID(D66,3,50))</f>
        <v>Small C&amp;I</v>
      </c>
      <c r="G66">
        <f t="shared" ref="G66:G126" si="3">VALUE(TRIM(MID(A66,6,2)))</f>
        <v>7</v>
      </c>
      <c r="I66" s="153" t="s">
        <v>41</v>
      </c>
      <c r="J66" s="152">
        <v>1424</v>
      </c>
      <c r="K66" s="152">
        <v>16</v>
      </c>
    </row>
    <row r="67" spans="1:11" x14ac:dyDescent="0.3">
      <c r="A67" t="s">
        <v>61</v>
      </c>
      <c r="B67" s="149">
        <v>44989</v>
      </c>
      <c r="C67" t="s">
        <v>66</v>
      </c>
      <c r="D67" t="s">
        <v>70</v>
      </c>
      <c r="E67">
        <v>0</v>
      </c>
      <c r="F67" t="str">
        <f t="shared" si="2"/>
        <v>HER</v>
      </c>
      <c r="G67">
        <f t="shared" si="3"/>
        <v>7</v>
      </c>
      <c r="I67" s="153" t="s">
        <v>38</v>
      </c>
      <c r="J67" s="152">
        <v>7509</v>
      </c>
      <c r="K67" s="152">
        <v>1659</v>
      </c>
    </row>
    <row r="68" spans="1:11" x14ac:dyDescent="0.3">
      <c r="A68" t="s">
        <v>61</v>
      </c>
      <c r="B68" s="149">
        <v>44989</v>
      </c>
      <c r="C68" t="s">
        <v>66</v>
      </c>
      <c r="D68" t="s">
        <v>98</v>
      </c>
      <c r="E68">
        <v>11030347</v>
      </c>
      <c r="F68" t="str">
        <f t="shared" si="2"/>
        <v>Residential</v>
      </c>
      <c r="G68">
        <f t="shared" si="3"/>
        <v>7</v>
      </c>
      <c r="I68" s="153" t="s">
        <v>40</v>
      </c>
      <c r="J68" s="152">
        <v>1617</v>
      </c>
      <c r="K68" s="152">
        <v>96</v>
      </c>
    </row>
    <row r="69" spans="1:11" x14ac:dyDescent="0.3">
      <c r="A69" t="s">
        <v>61</v>
      </c>
      <c r="B69" s="149">
        <v>44989</v>
      </c>
      <c r="C69" t="s">
        <v>67</v>
      </c>
      <c r="D69" t="s">
        <v>54</v>
      </c>
      <c r="E69">
        <v>123534</v>
      </c>
      <c r="F69" t="str">
        <f t="shared" si="2"/>
        <v>Medium C&amp;I</v>
      </c>
      <c r="G69">
        <f t="shared" si="3"/>
        <v>7</v>
      </c>
      <c r="I69" s="153" t="s">
        <v>37</v>
      </c>
      <c r="J69" s="152">
        <v>65402</v>
      </c>
      <c r="K69" s="152">
        <v>23439</v>
      </c>
    </row>
    <row r="70" spans="1:11" x14ac:dyDescent="0.3">
      <c r="A70" t="s">
        <v>61</v>
      </c>
      <c r="B70" s="149">
        <v>44989</v>
      </c>
      <c r="C70" t="s">
        <v>67</v>
      </c>
      <c r="D70" t="s">
        <v>55</v>
      </c>
      <c r="E70">
        <v>66915</v>
      </c>
      <c r="F70" t="str">
        <f t="shared" si="2"/>
        <v>Large C&amp;I</v>
      </c>
      <c r="G70">
        <f t="shared" si="3"/>
        <v>7</v>
      </c>
      <c r="I70" s="153" t="s">
        <v>39</v>
      </c>
      <c r="J70" s="152">
        <v>4116</v>
      </c>
      <c r="K70" s="152">
        <v>2380</v>
      </c>
    </row>
    <row r="71" spans="1:11" x14ac:dyDescent="0.3">
      <c r="A71" t="s">
        <v>61</v>
      </c>
      <c r="B71" s="149">
        <v>44989</v>
      </c>
      <c r="C71" t="s">
        <v>66</v>
      </c>
      <c r="D71" t="s">
        <v>54</v>
      </c>
      <c r="E71">
        <v>740126</v>
      </c>
      <c r="F71" t="str">
        <f t="shared" si="2"/>
        <v>Medium C&amp;I</v>
      </c>
      <c r="G71">
        <f t="shared" si="3"/>
        <v>7</v>
      </c>
      <c r="I71" s="151">
        <v>17</v>
      </c>
      <c r="J71" s="152"/>
      <c r="K71" s="152"/>
    </row>
    <row r="72" spans="1:11" x14ac:dyDescent="0.3">
      <c r="A72" t="s">
        <v>61</v>
      </c>
      <c r="B72" s="149">
        <v>44989</v>
      </c>
      <c r="C72" t="s">
        <v>66</v>
      </c>
      <c r="D72" t="s">
        <v>53</v>
      </c>
      <c r="E72">
        <v>985290</v>
      </c>
      <c r="F72" t="str">
        <f t="shared" si="2"/>
        <v>Small C&amp;I</v>
      </c>
      <c r="G72">
        <f t="shared" si="3"/>
        <v>7</v>
      </c>
      <c r="I72" s="153" t="s">
        <v>38</v>
      </c>
      <c r="J72" s="152">
        <v>1450</v>
      </c>
      <c r="K72" s="152">
        <v>278</v>
      </c>
    </row>
    <row r="73" spans="1:11" x14ac:dyDescent="0.3">
      <c r="A73" t="s">
        <v>61</v>
      </c>
      <c r="B73" s="149">
        <v>44989</v>
      </c>
      <c r="C73" t="s">
        <v>66</v>
      </c>
      <c r="D73" t="s">
        <v>55</v>
      </c>
      <c r="E73">
        <v>2306842</v>
      </c>
      <c r="F73" t="str">
        <f t="shared" si="2"/>
        <v>Large C&amp;I</v>
      </c>
      <c r="G73">
        <f t="shared" si="3"/>
        <v>7</v>
      </c>
      <c r="I73" s="153" t="s">
        <v>37</v>
      </c>
      <c r="J73" s="152">
        <v>15</v>
      </c>
      <c r="K73" s="152">
        <v>3</v>
      </c>
    </row>
    <row r="74" spans="1:11" x14ac:dyDescent="0.3">
      <c r="A74" t="s">
        <v>61</v>
      </c>
      <c r="B74" s="149">
        <v>44989</v>
      </c>
      <c r="C74" t="s">
        <v>66</v>
      </c>
      <c r="D74" t="s">
        <v>99</v>
      </c>
      <c r="E74">
        <v>4577966</v>
      </c>
      <c r="F74" t="str">
        <f t="shared" si="2"/>
        <v>Low Income Residential</v>
      </c>
      <c r="G74">
        <f t="shared" si="3"/>
        <v>7</v>
      </c>
      <c r="I74" s="151">
        <v>19</v>
      </c>
      <c r="J74" s="152"/>
      <c r="K74" s="152"/>
    </row>
    <row r="75" spans="1:11" x14ac:dyDescent="0.3">
      <c r="A75" t="s">
        <v>61</v>
      </c>
      <c r="B75" s="149">
        <v>44989</v>
      </c>
      <c r="C75" t="s">
        <v>67</v>
      </c>
      <c r="D75" t="s">
        <v>98</v>
      </c>
      <c r="E75">
        <v>2159403</v>
      </c>
      <c r="F75" t="str">
        <f t="shared" si="2"/>
        <v>Residential</v>
      </c>
      <c r="G75">
        <f t="shared" si="3"/>
        <v>7</v>
      </c>
      <c r="I75" s="153" t="s">
        <v>41</v>
      </c>
      <c r="J75" s="152">
        <v>17</v>
      </c>
      <c r="K75" s="152"/>
    </row>
    <row r="76" spans="1:11" x14ac:dyDescent="0.3">
      <c r="A76" t="s">
        <v>61</v>
      </c>
      <c r="B76" s="149">
        <v>44989</v>
      </c>
      <c r="C76" t="s">
        <v>67</v>
      </c>
      <c r="D76" t="s">
        <v>99</v>
      </c>
      <c r="E76">
        <v>739647</v>
      </c>
      <c r="F76" t="str">
        <f t="shared" si="2"/>
        <v>Low Income Residential</v>
      </c>
      <c r="G76">
        <f t="shared" si="3"/>
        <v>7</v>
      </c>
      <c r="I76" s="153" t="s">
        <v>38</v>
      </c>
      <c r="J76" s="152">
        <v>2261</v>
      </c>
      <c r="K76" s="152">
        <v>464</v>
      </c>
    </row>
    <row r="77" spans="1:11" x14ac:dyDescent="0.3">
      <c r="A77" t="s">
        <v>61</v>
      </c>
      <c r="B77" s="149">
        <v>44989</v>
      </c>
      <c r="C77" t="s">
        <v>67</v>
      </c>
      <c r="D77" t="s">
        <v>70</v>
      </c>
      <c r="E77">
        <v>0</v>
      </c>
      <c r="F77" t="str">
        <f t="shared" si="2"/>
        <v>HER</v>
      </c>
      <c r="G77">
        <f t="shared" si="3"/>
        <v>7</v>
      </c>
      <c r="I77" s="153" t="s">
        <v>40</v>
      </c>
      <c r="J77" s="152">
        <v>49</v>
      </c>
      <c r="K77" s="152">
        <v>1</v>
      </c>
    </row>
    <row r="78" spans="1:11" x14ac:dyDescent="0.3">
      <c r="A78" t="s">
        <v>62</v>
      </c>
      <c r="B78" s="149">
        <v>44989</v>
      </c>
      <c r="C78" t="s">
        <v>67</v>
      </c>
      <c r="D78" t="s">
        <v>53</v>
      </c>
      <c r="E78">
        <v>622996</v>
      </c>
      <c r="F78" t="str">
        <f t="shared" si="2"/>
        <v>Small C&amp;I</v>
      </c>
      <c r="G78">
        <f t="shared" si="3"/>
        <v>8</v>
      </c>
      <c r="I78" s="153" t="s">
        <v>37</v>
      </c>
      <c r="J78" s="152">
        <v>5307</v>
      </c>
      <c r="K78" s="152">
        <v>1287</v>
      </c>
    </row>
    <row r="79" spans="1:11" x14ac:dyDescent="0.3">
      <c r="A79" t="s">
        <v>62</v>
      </c>
      <c r="B79" s="149">
        <v>44989</v>
      </c>
      <c r="C79" t="s">
        <v>66</v>
      </c>
      <c r="D79" t="s">
        <v>54</v>
      </c>
      <c r="E79">
        <v>1497920</v>
      </c>
      <c r="F79" t="str">
        <f t="shared" si="2"/>
        <v>Medium C&amp;I</v>
      </c>
      <c r="G79">
        <f t="shared" si="3"/>
        <v>8</v>
      </c>
      <c r="I79" s="153" t="s">
        <v>39</v>
      </c>
      <c r="J79" s="152">
        <v>177</v>
      </c>
      <c r="K79" s="152">
        <v>77</v>
      </c>
    </row>
    <row r="80" spans="1:11" x14ac:dyDescent="0.3">
      <c r="A80" t="s">
        <v>62</v>
      </c>
      <c r="B80" s="149">
        <v>44989</v>
      </c>
      <c r="C80" t="s">
        <v>66</v>
      </c>
      <c r="D80" t="s">
        <v>98</v>
      </c>
      <c r="E80">
        <v>45992257</v>
      </c>
      <c r="F80" t="str">
        <f t="shared" si="2"/>
        <v>Residential</v>
      </c>
      <c r="G80">
        <f t="shared" si="3"/>
        <v>8</v>
      </c>
      <c r="I80" s="151">
        <v>10</v>
      </c>
      <c r="J80" s="152"/>
      <c r="K80" s="152"/>
    </row>
    <row r="81" spans="1:11" x14ac:dyDescent="0.3">
      <c r="A81" t="s">
        <v>62</v>
      </c>
      <c r="B81" s="149">
        <v>44989</v>
      </c>
      <c r="C81" t="s">
        <v>67</v>
      </c>
      <c r="D81" t="s">
        <v>70</v>
      </c>
      <c r="E81">
        <v>0</v>
      </c>
      <c r="F81" t="str">
        <f t="shared" si="2"/>
        <v>HER</v>
      </c>
      <c r="G81">
        <f t="shared" si="3"/>
        <v>8</v>
      </c>
      <c r="I81" s="153" t="s">
        <v>41</v>
      </c>
      <c r="J81" s="152">
        <v>11468955</v>
      </c>
      <c r="K81" s="152">
        <v>2346927</v>
      </c>
    </row>
    <row r="82" spans="1:11" x14ac:dyDescent="0.3">
      <c r="A82" t="s">
        <v>62</v>
      </c>
      <c r="B82" s="149">
        <v>44989</v>
      </c>
      <c r="C82" t="s">
        <v>66</v>
      </c>
      <c r="D82" t="s">
        <v>99</v>
      </c>
      <c r="E82">
        <v>37164495</v>
      </c>
      <c r="F82" t="str">
        <f t="shared" si="2"/>
        <v>Low Income Residential</v>
      </c>
      <c r="G82">
        <f t="shared" si="3"/>
        <v>8</v>
      </c>
      <c r="I82" s="153" t="s">
        <v>38</v>
      </c>
      <c r="J82" s="152">
        <v>1388452</v>
      </c>
      <c r="K82" s="152">
        <v>226186</v>
      </c>
    </row>
    <row r="83" spans="1:11" x14ac:dyDescent="0.3">
      <c r="A83" t="s">
        <v>62</v>
      </c>
      <c r="B83" s="149">
        <v>44989</v>
      </c>
      <c r="C83" t="s">
        <v>66</v>
      </c>
      <c r="D83" t="s">
        <v>53</v>
      </c>
      <c r="E83">
        <v>1844156</v>
      </c>
      <c r="F83" t="str">
        <f t="shared" si="2"/>
        <v>Small C&amp;I</v>
      </c>
      <c r="G83">
        <f t="shared" si="3"/>
        <v>8</v>
      </c>
      <c r="I83" s="153" t="s">
        <v>40</v>
      </c>
      <c r="J83" s="152">
        <v>1993829</v>
      </c>
      <c r="K83" s="152">
        <v>419556</v>
      </c>
    </row>
    <row r="84" spans="1:11" x14ac:dyDescent="0.3">
      <c r="A84" t="s">
        <v>62</v>
      </c>
      <c r="B84" s="149">
        <v>44989</v>
      </c>
      <c r="C84" t="s">
        <v>66</v>
      </c>
      <c r="D84" t="s">
        <v>70</v>
      </c>
      <c r="E84">
        <v>0</v>
      </c>
      <c r="F84" t="str">
        <f t="shared" si="2"/>
        <v>HER</v>
      </c>
      <c r="G84">
        <f t="shared" si="3"/>
        <v>8</v>
      </c>
      <c r="I84" s="153" t="s">
        <v>37</v>
      </c>
      <c r="J84" s="152">
        <v>9998831</v>
      </c>
      <c r="K84" s="152">
        <v>3424921</v>
      </c>
    </row>
    <row r="85" spans="1:11" x14ac:dyDescent="0.3">
      <c r="A85" t="s">
        <v>62</v>
      </c>
      <c r="B85" s="149">
        <v>44989</v>
      </c>
      <c r="C85" t="s">
        <v>67</v>
      </c>
      <c r="D85" t="s">
        <v>54</v>
      </c>
      <c r="E85">
        <v>273589</v>
      </c>
      <c r="F85" t="str">
        <f t="shared" si="2"/>
        <v>Medium C&amp;I</v>
      </c>
      <c r="G85">
        <f t="shared" si="3"/>
        <v>8</v>
      </c>
      <c r="I85" s="153" t="s">
        <v>39</v>
      </c>
      <c r="J85" s="152">
        <v>1539446</v>
      </c>
      <c r="K85" s="152">
        <v>582682</v>
      </c>
    </row>
    <row r="86" spans="1:11" x14ac:dyDescent="0.3">
      <c r="A86" t="s">
        <v>62</v>
      </c>
      <c r="B86" s="149">
        <v>44989</v>
      </c>
      <c r="C86" t="s">
        <v>67</v>
      </c>
      <c r="D86" t="s">
        <v>55</v>
      </c>
      <c r="E86">
        <v>72606</v>
      </c>
      <c r="F86" t="str">
        <f t="shared" si="2"/>
        <v>Large C&amp;I</v>
      </c>
      <c r="G86">
        <f t="shared" si="3"/>
        <v>8</v>
      </c>
      <c r="I86" s="151">
        <v>11</v>
      </c>
      <c r="J86" s="152"/>
      <c r="K86" s="152"/>
    </row>
    <row r="87" spans="1:11" x14ac:dyDescent="0.3">
      <c r="A87" t="s">
        <v>62</v>
      </c>
      <c r="B87" s="149">
        <v>44989</v>
      </c>
      <c r="C87" t="s">
        <v>66</v>
      </c>
      <c r="D87" t="s">
        <v>55</v>
      </c>
      <c r="E87">
        <v>3489689</v>
      </c>
      <c r="F87" t="str">
        <f t="shared" si="2"/>
        <v>Large C&amp;I</v>
      </c>
      <c r="G87">
        <f t="shared" si="3"/>
        <v>8</v>
      </c>
      <c r="I87" s="153" t="s">
        <v>41</v>
      </c>
      <c r="J87" s="152">
        <v>10350389</v>
      </c>
      <c r="K87" s="152">
        <v>1271791</v>
      </c>
    </row>
    <row r="88" spans="1:11" x14ac:dyDescent="0.3">
      <c r="A88" t="s">
        <v>62</v>
      </c>
      <c r="B88" s="149">
        <v>44989</v>
      </c>
      <c r="C88" t="s">
        <v>67</v>
      </c>
      <c r="D88" t="s">
        <v>98</v>
      </c>
      <c r="E88">
        <v>10135382</v>
      </c>
      <c r="F88" t="str">
        <f t="shared" si="2"/>
        <v>Residential</v>
      </c>
      <c r="G88">
        <f t="shared" si="3"/>
        <v>8</v>
      </c>
      <c r="I88" s="153" t="s">
        <v>38</v>
      </c>
      <c r="J88" s="152">
        <v>3128067</v>
      </c>
      <c r="K88" s="152">
        <v>468391</v>
      </c>
    </row>
    <row r="89" spans="1:11" x14ac:dyDescent="0.3">
      <c r="A89" t="s">
        <v>62</v>
      </c>
      <c r="B89" s="149">
        <v>44989</v>
      </c>
      <c r="C89" t="s">
        <v>67</v>
      </c>
      <c r="D89" t="s">
        <v>99</v>
      </c>
      <c r="E89">
        <v>6040729</v>
      </c>
      <c r="F89" t="str">
        <f t="shared" si="2"/>
        <v>Low Income Residential</v>
      </c>
      <c r="G89">
        <f t="shared" si="3"/>
        <v>8</v>
      </c>
      <c r="I89" s="153" t="s">
        <v>40</v>
      </c>
      <c r="J89" s="152">
        <v>2849634</v>
      </c>
      <c r="K89" s="152">
        <v>386610</v>
      </c>
    </row>
    <row r="90" spans="1:11" x14ac:dyDescent="0.3">
      <c r="A90" t="s">
        <v>68</v>
      </c>
      <c r="B90" s="149">
        <v>44989</v>
      </c>
      <c r="C90" t="s">
        <v>66</v>
      </c>
      <c r="D90" t="s">
        <v>53</v>
      </c>
      <c r="E90">
        <v>5383776</v>
      </c>
      <c r="F90" t="str">
        <f t="shared" si="2"/>
        <v>Small C&amp;I</v>
      </c>
      <c r="G90">
        <f t="shared" si="3"/>
        <v>9</v>
      </c>
      <c r="I90" s="153" t="s">
        <v>37</v>
      </c>
      <c r="J90" s="152">
        <v>22440753</v>
      </c>
      <c r="K90" s="152">
        <v>7030316</v>
      </c>
    </row>
    <row r="91" spans="1:11" x14ac:dyDescent="0.3">
      <c r="A91" t="s">
        <v>68</v>
      </c>
      <c r="B91" s="149">
        <v>44989</v>
      </c>
      <c r="C91" t="s">
        <v>67</v>
      </c>
      <c r="D91" t="s">
        <v>53</v>
      </c>
      <c r="E91">
        <v>2051054</v>
      </c>
      <c r="F91" t="str">
        <f t="shared" si="2"/>
        <v>Small C&amp;I</v>
      </c>
      <c r="G91">
        <f t="shared" si="3"/>
        <v>9</v>
      </c>
      <c r="I91" s="153" t="s">
        <v>39</v>
      </c>
      <c r="J91" s="152">
        <v>2681112</v>
      </c>
      <c r="K91" s="152">
        <v>845918</v>
      </c>
    </row>
    <row r="92" spans="1:11" x14ac:dyDescent="0.3">
      <c r="A92" t="s">
        <v>68</v>
      </c>
      <c r="B92" s="149">
        <v>44989</v>
      </c>
      <c r="C92" t="s">
        <v>67</v>
      </c>
      <c r="D92" t="s">
        <v>98</v>
      </c>
      <c r="E92">
        <v>17274459</v>
      </c>
      <c r="F92" t="str">
        <f t="shared" si="2"/>
        <v>Residential</v>
      </c>
      <c r="G92">
        <f t="shared" si="3"/>
        <v>9</v>
      </c>
      <c r="I92" s="151">
        <v>12</v>
      </c>
      <c r="J92" s="152"/>
      <c r="K92" s="152"/>
    </row>
    <row r="93" spans="1:11" x14ac:dyDescent="0.3">
      <c r="A93" t="s">
        <v>68</v>
      </c>
      <c r="B93" s="149">
        <v>44989</v>
      </c>
      <c r="C93" t="s">
        <v>67</v>
      </c>
      <c r="D93" t="s">
        <v>99</v>
      </c>
      <c r="E93">
        <v>7950066</v>
      </c>
      <c r="F93" t="str">
        <f t="shared" si="2"/>
        <v>Low Income Residential</v>
      </c>
      <c r="G93">
        <f t="shared" si="3"/>
        <v>9</v>
      </c>
      <c r="I93" s="153" t="s">
        <v>41</v>
      </c>
      <c r="J93" s="152">
        <v>414828</v>
      </c>
      <c r="K93" s="152">
        <v>32431</v>
      </c>
    </row>
    <row r="94" spans="1:11" x14ac:dyDescent="0.3">
      <c r="A94" t="s">
        <v>68</v>
      </c>
      <c r="B94" s="149">
        <v>44989</v>
      </c>
      <c r="C94" t="s">
        <v>66</v>
      </c>
      <c r="D94" t="s">
        <v>99</v>
      </c>
      <c r="E94">
        <v>48489240</v>
      </c>
      <c r="F94" t="str">
        <f t="shared" si="2"/>
        <v>Low Income Residential</v>
      </c>
      <c r="G94">
        <f t="shared" si="3"/>
        <v>9</v>
      </c>
      <c r="I94" s="153" t="s">
        <v>38</v>
      </c>
      <c r="J94" s="152">
        <v>33214</v>
      </c>
      <c r="K94" s="152">
        <v>3678</v>
      </c>
    </row>
    <row r="95" spans="1:11" x14ac:dyDescent="0.3">
      <c r="A95" t="s">
        <v>68</v>
      </c>
      <c r="B95" s="149">
        <v>44989</v>
      </c>
      <c r="C95" t="s">
        <v>67</v>
      </c>
      <c r="D95" t="s">
        <v>54</v>
      </c>
      <c r="E95">
        <v>745818</v>
      </c>
      <c r="F95" t="str">
        <f t="shared" si="2"/>
        <v>Medium C&amp;I</v>
      </c>
      <c r="G95">
        <f t="shared" si="3"/>
        <v>9</v>
      </c>
      <c r="I95" s="153" t="s">
        <v>40</v>
      </c>
      <c r="J95" s="152">
        <v>86254</v>
      </c>
      <c r="K95" s="152">
        <v>11640</v>
      </c>
    </row>
    <row r="96" spans="1:11" x14ac:dyDescent="0.3">
      <c r="A96" t="s">
        <v>68</v>
      </c>
      <c r="B96" s="149">
        <v>44989</v>
      </c>
      <c r="C96" t="s">
        <v>66</v>
      </c>
      <c r="D96" t="s">
        <v>98</v>
      </c>
      <c r="E96">
        <v>79301447</v>
      </c>
      <c r="F96" t="str">
        <f t="shared" si="2"/>
        <v>Residential</v>
      </c>
      <c r="G96">
        <f t="shared" si="3"/>
        <v>9</v>
      </c>
      <c r="I96" s="153" t="s">
        <v>37</v>
      </c>
      <c r="J96" s="152">
        <v>156906</v>
      </c>
      <c r="K96" s="152">
        <v>38073</v>
      </c>
    </row>
    <row r="97" spans="1:11" x14ac:dyDescent="0.3">
      <c r="A97" t="s">
        <v>68</v>
      </c>
      <c r="B97" s="149">
        <v>44989</v>
      </c>
      <c r="C97" t="s">
        <v>66</v>
      </c>
      <c r="D97" t="s">
        <v>55</v>
      </c>
      <c r="E97">
        <v>14522072</v>
      </c>
      <c r="F97" t="str">
        <f t="shared" si="2"/>
        <v>Large C&amp;I</v>
      </c>
      <c r="G97">
        <f t="shared" si="3"/>
        <v>9</v>
      </c>
      <c r="I97" s="153" t="s">
        <v>39</v>
      </c>
      <c r="J97" s="152">
        <v>109906</v>
      </c>
      <c r="K97" s="152">
        <v>35758</v>
      </c>
    </row>
    <row r="98" spans="1:11" x14ac:dyDescent="0.3">
      <c r="A98" t="s">
        <v>68</v>
      </c>
      <c r="B98" s="149">
        <v>44989</v>
      </c>
      <c r="C98" t="s">
        <v>67</v>
      </c>
      <c r="D98" t="s">
        <v>70</v>
      </c>
      <c r="E98">
        <v>0</v>
      </c>
      <c r="F98" t="str">
        <f t="shared" si="2"/>
        <v>HER</v>
      </c>
      <c r="G98">
        <f t="shared" si="3"/>
        <v>9</v>
      </c>
      <c r="I98" s="151">
        <v>20</v>
      </c>
      <c r="J98" s="152"/>
      <c r="K98" s="152"/>
    </row>
    <row r="99" spans="1:11" x14ac:dyDescent="0.3">
      <c r="A99" t="s">
        <v>68</v>
      </c>
      <c r="B99" s="149">
        <v>44989</v>
      </c>
      <c r="C99" t="s">
        <v>66</v>
      </c>
      <c r="D99" t="s">
        <v>54</v>
      </c>
      <c r="E99">
        <v>4677261</v>
      </c>
      <c r="F99" t="str">
        <f t="shared" si="2"/>
        <v>Medium C&amp;I</v>
      </c>
      <c r="G99">
        <f t="shared" si="3"/>
        <v>9</v>
      </c>
      <c r="I99" s="153" t="s">
        <v>41</v>
      </c>
      <c r="J99" s="152">
        <v>38007815</v>
      </c>
      <c r="K99" s="152">
        <v>2014091</v>
      </c>
    </row>
    <row r="100" spans="1:11" x14ac:dyDescent="0.3">
      <c r="A100" t="s">
        <v>68</v>
      </c>
      <c r="B100" s="149">
        <v>44989</v>
      </c>
      <c r="C100" t="s">
        <v>66</v>
      </c>
      <c r="D100" t="s">
        <v>70</v>
      </c>
      <c r="E100">
        <v>0</v>
      </c>
      <c r="F100" t="str">
        <f t="shared" si="2"/>
        <v>HER</v>
      </c>
      <c r="G100">
        <f t="shared" si="3"/>
        <v>9</v>
      </c>
      <c r="I100" s="153" t="s">
        <v>38</v>
      </c>
      <c r="J100" s="152">
        <v>10894124</v>
      </c>
      <c r="K100" s="152">
        <v>1857191</v>
      </c>
    </row>
    <row r="101" spans="1:11" x14ac:dyDescent="0.3">
      <c r="A101" t="s">
        <v>68</v>
      </c>
      <c r="B101" s="149">
        <v>44989</v>
      </c>
      <c r="C101" t="s">
        <v>67</v>
      </c>
      <c r="D101" t="s">
        <v>55</v>
      </c>
      <c r="E101">
        <v>550641</v>
      </c>
      <c r="F101" t="str">
        <f t="shared" si="2"/>
        <v>Large C&amp;I</v>
      </c>
      <c r="G101">
        <f t="shared" si="3"/>
        <v>9</v>
      </c>
      <c r="I101" s="153" t="s">
        <v>40</v>
      </c>
      <c r="J101" s="152">
        <v>11613793</v>
      </c>
      <c r="K101" s="152">
        <v>2293503</v>
      </c>
    </row>
    <row r="102" spans="1:11" x14ac:dyDescent="0.3">
      <c r="A102" t="s">
        <v>100</v>
      </c>
      <c r="B102" s="149">
        <v>44989</v>
      </c>
      <c r="C102" t="s">
        <v>67</v>
      </c>
      <c r="D102" t="s">
        <v>55</v>
      </c>
      <c r="E102">
        <v>2346927</v>
      </c>
      <c r="F102" t="str">
        <f t="shared" si="2"/>
        <v>Large C&amp;I</v>
      </c>
      <c r="G102">
        <f t="shared" si="3"/>
        <v>10</v>
      </c>
      <c r="I102" s="153" t="s">
        <v>37</v>
      </c>
      <c r="J102" s="152">
        <v>86297764</v>
      </c>
      <c r="K102" s="152">
        <v>19644187</v>
      </c>
    </row>
    <row r="103" spans="1:11" x14ac:dyDescent="0.3">
      <c r="A103" t="s">
        <v>100</v>
      </c>
      <c r="B103" s="149">
        <v>44989</v>
      </c>
      <c r="C103" t="s">
        <v>67</v>
      </c>
      <c r="D103" t="s">
        <v>54</v>
      </c>
      <c r="E103">
        <v>419556</v>
      </c>
      <c r="F103" t="str">
        <f t="shared" si="2"/>
        <v>Medium C&amp;I</v>
      </c>
      <c r="G103">
        <f t="shared" si="3"/>
        <v>10</v>
      </c>
      <c r="I103" s="153" t="s">
        <v>39</v>
      </c>
      <c r="J103" s="152">
        <v>11637735</v>
      </c>
      <c r="K103" s="152">
        <v>5710040</v>
      </c>
    </row>
    <row r="104" spans="1:11" x14ac:dyDescent="0.3">
      <c r="A104" t="s">
        <v>100</v>
      </c>
      <c r="B104" s="149">
        <v>44989</v>
      </c>
      <c r="C104" t="s">
        <v>66</v>
      </c>
      <c r="D104" t="s">
        <v>55</v>
      </c>
      <c r="E104">
        <v>11468955</v>
      </c>
      <c r="F104" t="str">
        <f t="shared" si="2"/>
        <v>Large C&amp;I</v>
      </c>
      <c r="G104">
        <f t="shared" si="3"/>
        <v>10</v>
      </c>
      <c r="I104" s="151">
        <v>18</v>
      </c>
      <c r="J104" s="152"/>
      <c r="K104" s="152"/>
    </row>
    <row r="105" spans="1:11" x14ac:dyDescent="0.3">
      <c r="A105" t="s">
        <v>100</v>
      </c>
      <c r="B105" s="149">
        <v>44989</v>
      </c>
      <c r="C105" t="s">
        <v>67</v>
      </c>
      <c r="D105" t="s">
        <v>53</v>
      </c>
      <c r="E105">
        <v>582682</v>
      </c>
      <c r="F105" t="str">
        <f t="shared" si="2"/>
        <v>Small C&amp;I</v>
      </c>
      <c r="G105">
        <f t="shared" si="3"/>
        <v>10</v>
      </c>
      <c r="I105" s="153" t="s">
        <v>40</v>
      </c>
      <c r="J105" s="152">
        <v>2</v>
      </c>
      <c r="K105" s="152"/>
    </row>
    <row r="106" spans="1:11" x14ac:dyDescent="0.3">
      <c r="A106" t="s">
        <v>100</v>
      </c>
      <c r="B106" s="149">
        <v>44989</v>
      </c>
      <c r="C106" t="s">
        <v>66</v>
      </c>
      <c r="D106" t="s">
        <v>54</v>
      </c>
      <c r="E106">
        <v>1993829</v>
      </c>
      <c r="F106" t="str">
        <f t="shared" si="2"/>
        <v>Medium C&amp;I</v>
      </c>
      <c r="G106">
        <f t="shared" si="3"/>
        <v>10</v>
      </c>
      <c r="I106" s="153" t="s">
        <v>37</v>
      </c>
      <c r="J106" s="152">
        <v>20</v>
      </c>
      <c r="K106" s="152">
        <v>11</v>
      </c>
    </row>
    <row r="107" spans="1:11" x14ac:dyDescent="0.3">
      <c r="A107" t="s">
        <v>100</v>
      </c>
      <c r="B107" s="149">
        <v>44989</v>
      </c>
      <c r="C107" t="s">
        <v>66</v>
      </c>
      <c r="D107" t="s">
        <v>53</v>
      </c>
      <c r="E107">
        <v>1539446</v>
      </c>
      <c r="F107" t="str">
        <f t="shared" si="2"/>
        <v>Small C&amp;I</v>
      </c>
      <c r="G107">
        <f t="shared" si="3"/>
        <v>10</v>
      </c>
      <c r="I107" s="153" t="s">
        <v>39</v>
      </c>
      <c r="J107" s="152">
        <v>5</v>
      </c>
      <c r="K107" s="152">
        <v>13</v>
      </c>
    </row>
    <row r="108" spans="1:11" x14ac:dyDescent="0.3">
      <c r="A108" t="s">
        <v>100</v>
      </c>
      <c r="B108" s="149">
        <v>44989</v>
      </c>
      <c r="C108" t="s">
        <v>66</v>
      </c>
      <c r="D108" t="s">
        <v>99</v>
      </c>
      <c r="E108">
        <v>1388452</v>
      </c>
      <c r="F108" t="str">
        <f t="shared" si="2"/>
        <v>Low Income Residential</v>
      </c>
      <c r="G108">
        <f t="shared" si="3"/>
        <v>10</v>
      </c>
      <c r="I108" s="151">
        <v>99</v>
      </c>
      <c r="J108" s="152"/>
      <c r="K108" s="152"/>
    </row>
    <row r="109" spans="1:11" x14ac:dyDescent="0.3">
      <c r="A109" t="s">
        <v>100</v>
      </c>
      <c r="B109" s="149">
        <v>44989</v>
      </c>
      <c r="C109" t="s">
        <v>67</v>
      </c>
      <c r="D109" t="s">
        <v>98</v>
      </c>
      <c r="E109">
        <v>3424921</v>
      </c>
      <c r="F109" t="str">
        <f t="shared" si="2"/>
        <v>Residential</v>
      </c>
      <c r="G109">
        <f t="shared" si="3"/>
        <v>10</v>
      </c>
      <c r="I109" s="153" t="s">
        <v>37</v>
      </c>
      <c r="J109" s="152">
        <v>2</v>
      </c>
      <c r="K109" s="152"/>
    </row>
    <row r="110" spans="1:11" x14ac:dyDescent="0.3">
      <c r="A110" t="s">
        <v>100</v>
      </c>
      <c r="B110" s="149">
        <v>44989</v>
      </c>
      <c r="C110" t="s">
        <v>67</v>
      </c>
      <c r="D110" t="s">
        <v>99</v>
      </c>
      <c r="E110">
        <v>226186</v>
      </c>
      <c r="F110" t="str">
        <f t="shared" si="2"/>
        <v>Low Income Residential</v>
      </c>
      <c r="G110">
        <f t="shared" si="3"/>
        <v>10</v>
      </c>
      <c r="I110" s="153" t="s">
        <v>39</v>
      </c>
      <c r="J110" s="152">
        <v>1</v>
      </c>
      <c r="K110" s="152"/>
    </row>
    <row r="111" spans="1:11" x14ac:dyDescent="0.3">
      <c r="A111" t="s">
        <v>100</v>
      </c>
      <c r="B111" s="149">
        <v>44989</v>
      </c>
      <c r="C111" t="s">
        <v>66</v>
      </c>
      <c r="D111" t="s">
        <v>98</v>
      </c>
      <c r="E111">
        <v>9998831</v>
      </c>
      <c r="F111" t="str">
        <f t="shared" si="2"/>
        <v>Residential</v>
      </c>
      <c r="G111">
        <f t="shared" si="3"/>
        <v>10</v>
      </c>
    </row>
    <row r="112" spans="1:11" x14ac:dyDescent="0.3">
      <c r="A112" t="s">
        <v>101</v>
      </c>
      <c r="B112" s="149">
        <v>44989</v>
      </c>
      <c r="C112" t="s">
        <v>67</v>
      </c>
      <c r="D112" t="s">
        <v>54</v>
      </c>
      <c r="E112">
        <v>386610</v>
      </c>
      <c r="F112" t="str">
        <f t="shared" si="2"/>
        <v>Medium C&amp;I</v>
      </c>
      <c r="G112">
        <f t="shared" si="3"/>
        <v>11</v>
      </c>
    </row>
    <row r="113" spans="1:7" x14ac:dyDescent="0.3">
      <c r="A113" t="s">
        <v>101</v>
      </c>
      <c r="B113" s="149">
        <v>44989</v>
      </c>
      <c r="C113" t="s">
        <v>67</v>
      </c>
      <c r="D113" t="s">
        <v>55</v>
      </c>
      <c r="E113">
        <v>1271791</v>
      </c>
      <c r="F113" t="str">
        <f t="shared" si="2"/>
        <v>Large C&amp;I</v>
      </c>
      <c r="G113">
        <f t="shared" si="3"/>
        <v>11</v>
      </c>
    </row>
    <row r="114" spans="1:7" x14ac:dyDescent="0.3">
      <c r="A114" t="s">
        <v>101</v>
      </c>
      <c r="B114" s="149">
        <v>44989</v>
      </c>
      <c r="C114" t="s">
        <v>67</v>
      </c>
      <c r="D114" t="s">
        <v>53</v>
      </c>
      <c r="E114">
        <v>845918</v>
      </c>
      <c r="F114" t="str">
        <f t="shared" si="2"/>
        <v>Small C&amp;I</v>
      </c>
      <c r="G114">
        <f t="shared" si="3"/>
        <v>11</v>
      </c>
    </row>
    <row r="115" spans="1:7" x14ac:dyDescent="0.3">
      <c r="A115" t="s">
        <v>101</v>
      </c>
      <c r="B115" s="149">
        <v>44989</v>
      </c>
      <c r="C115" t="s">
        <v>66</v>
      </c>
      <c r="D115" t="s">
        <v>54</v>
      </c>
      <c r="E115">
        <v>2849634</v>
      </c>
      <c r="F115" t="str">
        <f t="shared" si="2"/>
        <v>Medium C&amp;I</v>
      </c>
      <c r="G115">
        <f t="shared" si="3"/>
        <v>11</v>
      </c>
    </row>
    <row r="116" spans="1:7" x14ac:dyDescent="0.3">
      <c r="A116" t="s">
        <v>101</v>
      </c>
      <c r="B116" s="149">
        <v>44989</v>
      </c>
      <c r="C116" t="s">
        <v>66</v>
      </c>
      <c r="D116" t="s">
        <v>53</v>
      </c>
      <c r="E116">
        <v>2681112</v>
      </c>
      <c r="F116" t="str">
        <f t="shared" si="2"/>
        <v>Small C&amp;I</v>
      </c>
      <c r="G116">
        <f t="shared" si="3"/>
        <v>11</v>
      </c>
    </row>
    <row r="117" spans="1:7" x14ac:dyDescent="0.3">
      <c r="A117" t="s">
        <v>101</v>
      </c>
      <c r="B117" s="149">
        <v>44989</v>
      </c>
      <c r="C117" t="s">
        <v>66</v>
      </c>
      <c r="D117" t="s">
        <v>55</v>
      </c>
      <c r="E117">
        <v>10350389</v>
      </c>
      <c r="F117" t="str">
        <f t="shared" si="2"/>
        <v>Large C&amp;I</v>
      </c>
      <c r="G117">
        <f t="shared" si="3"/>
        <v>11</v>
      </c>
    </row>
    <row r="118" spans="1:7" x14ac:dyDescent="0.3">
      <c r="A118" t="s">
        <v>101</v>
      </c>
      <c r="B118" s="149">
        <v>44989</v>
      </c>
      <c r="C118" t="s">
        <v>66</v>
      </c>
      <c r="D118" t="s">
        <v>99</v>
      </c>
      <c r="E118">
        <v>3128067</v>
      </c>
      <c r="F118" t="str">
        <f t="shared" si="2"/>
        <v>Low Income Residential</v>
      </c>
      <c r="G118">
        <f t="shared" si="3"/>
        <v>11</v>
      </c>
    </row>
    <row r="119" spans="1:7" x14ac:dyDescent="0.3">
      <c r="A119" t="s">
        <v>101</v>
      </c>
      <c r="B119" s="149">
        <v>44989</v>
      </c>
      <c r="C119" t="s">
        <v>67</v>
      </c>
      <c r="D119" t="s">
        <v>98</v>
      </c>
      <c r="E119">
        <v>7030316</v>
      </c>
      <c r="F119" t="str">
        <f t="shared" si="2"/>
        <v>Residential</v>
      </c>
      <c r="G119">
        <f t="shared" si="3"/>
        <v>11</v>
      </c>
    </row>
    <row r="120" spans="1:7" x14ac:dyDescent="0.3">
      <c r="A120" t="s">
        <v>101</v>
      </c>
      <c r="B120" s="149">
        <v>44989</v>
      </c>
      <c r="C120" t="s">
        <v>67</v>
      </c>
      <c r="D120" t="s">
        <v>99</v>
      </c>
      <c r="E120">
        <v>468391</v>
      </c>
      <c r="F120" t="str">
        <f t="shared" si="2"/>
        <v>Low Income Residential</v>
      </c>
      <c r="G120">
        <f t="shared" si="3"/>
        <v>11</v>
      </c>
    </row>
    <row r="121" spans="1:7" x14ac:dyDescent="0.3">
      <c r="A121" t="s">
        <v>101</v>
      </c>
      <c r="B121" s="149">
        <v>44989</v>
      </c>
      <c r="C121" t="s">
        <v>66</v>
      </c>
      <c r="D121" t="s">
        <v>98</v>
      </c>
      <c r="E121">
        <v>22440753</v>
      </c>
      <c r="F121" t="str">
        <f t="shared" si="2"/>
        <v>Residential</v>
      </c>
      <c r="G121">
        <f t="shared" si="3"/>
        <v>11</v>
      </c>
    </row>
    <row r="122" spans="1:7" x14ac:dyDescent="0.3">
      <c r="A122" t="s">
        <v>102</v>
      </c>
      <c r="B122" s="149">
        <v>44989</v>
      </c>
      <c r="C122" t="s">
        <v>67</v>
      </c>
      <c r="D122" t="s">
        <v>53</v>
      </c>
      <c r="E122">
        <v>35758</v>
      </c>
      <c r="F122" t="str">
        <f t="shared" si="2"/>
        <v>Small C&amp;I</v>
      </c>
      <c r="G122">
        <f t="shared" si="3"/>
        <v>12</v>
      </c>
    </row>
    <row r="123" spans="1:7" x14ac:dyDescent="0.3">
      <c r="A123" t="s">
        <v>102</v>
      </c>
      <c r="B123" s="149">
        <v>44989</v>
      </c>
      <c r="C123" t="s">
        <v>67</v>
      </c>
      <c r="D123" t="s">
        <v>55</v>
      </c>
      <c r="E123">
        <v>32431</v>
      </c>
      <c r="F123" t="str">
        <f t="shared" si="2"/>
        <v>Large C&amp;I</v>
      </c>
      <c r="G123">
        <f t="shared" si="3"/>
        <v>12</v>
      </c>
    </row>
    <row r="124" spans="1:7" x14ac:dyDescent="0.3">
      <c r="A124" t="s">
        <v>102</v>
      </c>
      <c r="B124" s="149">
        <v>44989</v>
      </c>
      <c r="C124" t="s">
        <v>66</v>
      </c>
      <c r="D124" t="s">
        <v>53</v>
      </c>
      <c r="E124">
        <v>109906</v>
      </c>
      <c r="F124" t="str">
        <f t="shared" si="2"/>
        <v>Small C&amp;I</v>
      </c>
      <c r="G124">
        <f t="shared" si="3"/>
        <v>12</v>
      </c>
    </row>
    <row r="125" spans="1:7" x14ac:dyDescent="0.3">
      <c r="A125" t="s">
        <v>102</v>
      </c>
      <c r="B125" s="149">
        <v>44989</v>
      </c>
      <c r="C125" t="s">
        <v>67</v>
      </c>
      <c r="D125" t="s">
        <v>98</v>
      </c>
      <c r="E125">
        <v>38073</v>
      </c>
      <c r="F125" t="str">
        <f t="shared" si="2"/>
        <v>Residential</v>
      </c>
      <c r="G125">
        <f t="shared" si="3"/>
        <v>12</v>
      </c>
    </row>
    <row r="126" spans="1:7" x14ac:dyDescent="0.3">
      <c r="A126" t="s">
        <v>102</v>
      </c>
      <c r="B126" s="149">
        <v>44989</v>
      </c>
      <c r="C126" t="s">
        <v>67</v>
      </c>
      <c r="D126" t="s">
        <v>99</v>
      </c>
      <c r="E126">
        <v>3678</v>
      </c>
      <c r="F126" t="str">
        <f t="shared" si="2"/>
        <v>Low Income Residential</v>
      </c>
      <c r="G126">
        <f t="shared" si="3"/>
        <v>12</v>
      </c>
    </row>
    <row r="127" spans="1:7" x14ac:dyDescent="0.3">
      <c r="A127" t="s">
        <v>102</v>
      </c>
      <c r="B127" s="149">
        <v>44989</v>
      </c>
      <c r="C127" t="s">
        <v>66</v>
      </c>
      <c r="D127" t="s">
        <v>54</v>
      </c>
      <c r="E127">
        <v>86254</v>
      </c>
      <c r="F127" t="str">
        <f t="shared" ref="F127:F145" si="4">TRIM(MID(D127,3,50))</f>
        <v>Medium C&amp;I</v>
      </c>
      <c r="G127">
        <f t="shared" ref="G127:G145" si="5">VALUE(TRIM(MID(A127,6,2)))</f>
        <v>12</v>
      </c>
    </row>
    <row r="128" spans="1:7" x14ac:dyDescent="0.3">
      <c r="A128" t="s">
        <v>102</v>
      </c>
      <c r="B128" s="149">
        <v>44989</v>
      </c>
      <c r="C128" t="s">
        <v>66</v>
      </c>
      <c r="D128" t="s">
        <v>99</v>
      </c>
      <c r="E128">
        <v>33214</v>
      </c>
      <c r="F128" t="str">
        <f t="shared" si="4"/>
        <v>Low Income Residential</v>
      </c>
      <c r="G128">
        <f t="shared" si="5"/>
        <v>12</v>
      </c>
    </row>
    <row r="129" spans="1:7" x14ac:dyDescent="0.3">
      <c r="A129" t="s">
        <v>102</v>
      </c>
      <c r="B129" s="149">
        <v>44989</v>
      </c>
      <c r="C129" t="s">
        <v>66</v>
      </c>
      <c r="D129" t="s">
        <v>98</v>
      </c>
      <c r="E129">
        <v>156906</v>
      </c>
      <c r="F129" t="str">
        <f t="shared" si="4"/>
        <v>Residential</v>
      </c>
      <c r="G129">
        <f t="shared" si="5"/>
        <v>12</v>
      </c>
    </row>
    <row r="130" spans="1:7" x14ac:dyDescent="0.3">
      <c r="A130" t="s">
        <v>102</v>
      </c>
      <c r="B130" s="149">
        <v>44989</v>
      </c>
      <c r="C130" t="s">
        <v>66</v>
      </c>
      <c r="D130" t="s">
        <v>55</v>
      </c>
      <c r="E130">
        <v>414828</v>
      </c>
      <c r="F130" t="str">
        <f t="shared" si="4"/>
        <v>Large C&amp;I</v>
      </c>
      <c r="G130">
        <f t="shared" si="5"/>
        <v>12</v>
      </c>
    </row>
    <row r="131" spans="1:7" x14ac:dyDescent="0.3">
      <c r="A131" t="s">
        <v>102</v>
      </c>
      <c r="B131" s="149">
        <v>44989</v>
      </c>
      <c r="C131" t="s">
        <v>67</v>
      </c>
      <c r="D131" t="s">
        <v>54</v>
      </c>
      <c r="E131">
        <v>11640</v>
      </c>
      <c r="F131" t="str">
        <f t="shared" si="4"/>
        <v>Medium C&amp;I</v>
      </c>
      <c r="G131">
        <f t="shared" si="5"/>
        <v>12</v>
      </c>
    </row>
    <row r="132" spans="1:7" x14ac:dyDescent="0.3">
      <c r="A132" t="s">
        <v>73</v>
      </c>
      <c r="B132" s="149">
        <v>44989</v>
      </c>
      <c r="C132" t="s">
        <v>67</v>
      </c>
      <c r="D132" t="s">
        <v>55</v>
      </c>
      <c r="E132">
        <v>274855</v>
      </c>
      <c r="F132" t="str">
        <f t="shared" si="4"/>
        <v>Large C&amp;I</v>
      </c>
      <c r="G132">
        <f t="shared" si="5"/>
        <v>14</v>
      </c>
    </row>
    <row r="133" spans="1:7" x14ac:dyDescent="0.3">
      <c r="A133" t="s">
        <v>73</v>
      </c>
      <c r="B133" s="149">
        <v>44989</v>
      </c>
      <c r="C133" t="s">
        <v>67</v>
      </c>
      <c r="D133" t="s">
        <v>54</v>
      </c>
      <c r="E133">
        <v>581867</v>
      </c>
      <c r="F133" t="str">
        <f t="shared" si="4"/>
        <v>Medium C&amp;I</v>
      </c>
      <c r="G133">
        <f t="shared" si="5"/>
        <v>14</v>
      </c>
    </row>
    <row r="134" spans="1:7" x14ac:dyDescent="0.3">
      <c r="A134" t="s">
        <v>73</v>
      </c>
      <c r="B134" s="149">
        <v>44989</v>
      </c>
      <c r="C134" t="s">
        <v>66</v>
      </c>
      <c r="D134" t="s">
        <v>54</v>
      </c>
      <c r="E134">
        <v>2109521</v>
      </c>
      <c r="F134" t="str">
        <f t="shared" si="4"/>
        <v>Medium C&amp;I</v>
      </c>
      <c r="G134">
        <f t="shared" si="5"/>
        <v>14</v>
      </c>
    </row>
    <row r="135" spans="1:7" x14ac:dyDescent="0.3">
      <c r="A135" t="s">
        <v>73</v>
      </c>
      <c r="B135" s="149">
        <v>44989</v>
      </c>
      <c r="C135" t="s">
        <v>67</v>
      </c>
      <c r="D135" t="s">
        <v>53</v>
      </c>
      <c r="E135">
        <v>1317792</v>
      </c>
      <c r="F135" t="str">
        <f t="shared" si="4"/>
        <v>Small C&amp;I</v>
      </c>
      <c r="G135">
        <f t="shared" si="5"/>
        <v>14</v>
      </c>
    </row>
    <row r="136" spans="1:7" x14ac:dyDescent="0.3">
      <c r="A136" t="s">
        <v>73</v>
      </c>
      <c r="B136" s="149">
        <v>44989</v>
      </c>
      <c r="C136" t="s">
        <v>66</v>
      </c>
      <c r="D136" t="s">
        <v>55</v>
      </c>
      <c r="E136">
        <v>7786554</v>
      </c>
      <c r="F136" t="str">
        <f t="shared" si="4"/>
        <v>Large C&amp;I</v>
      </c>
      <c r="G136">
        <f t="shared" si="5"/>
        <v>14</v>
      </c>
    </row>
    <row r="137" spans="1:7" x14ac:dyDescent="0.3">
      <c r="A137" t="s">
        <v>73</v>
      </c>
      <c r="B137" s="149">
        <v>44989</v>
      </c>
      <c r="C137" t="s">
        <v>66</v>
      </c>
      <c r="D137" t="s">
        <v>53</v>
      </c>
      <c r="E137">
        <v>2201560</v>
      </c>
      <c r="F137" t="str">
        <f t="shared" si="4"/>
        <v>Small C&amp;I</v>
      </c>
      <c r="G137">
        <f t="shared" si="5"/>
        <v>14</v>
      </c>
    </row>
    <row r="138" spans="1:7" x14ac:dyDescent="0.3">
      <c r="A138" t="s">
        <v>73</v>
      </c>
      <c r="B138" s="149">
        <v>44989</v>
      </c>
      <c r="C138" t="s">
        <v>66</v>
      </c>
      <c r="D138" t="s">
        <v>99</v>
      </c>
      <c r="E138">
        <v>1613172</v>
      </c>
      <c r="F138" t="str">
        <f t="shared" si="4"/>
        <v>Low Income Residential</v>
      </c>
      <c r="G138">
        <f t="shared" si="5"/>
        <v>14</v>
      </c>
    </row>
    <row r="139" spans="1:7" x14ac:dyDescent="0.3">
      <c r="A139" t="s">
        <v>73</v>
      </c>
      <c r="B139" s="149">
        <v>44989</v>
      </c>
      <c r="C139" t="s">
        <v>67</v>
      </c>
      <c r="D139" t="s">
        <v>98</v>
      </c>
      <c r="E139">
        <v>5407712</v>
      </c>
      <c r="F139" t="str">
        <f t="shared" si="4"/>
        <v>Residential</v>
      </c>
      <c r="G139">
        <f t="shared" si="5"/>
        <v>14</v>
      </c>
    </row>
    <row r="140" spans="1:7" x14ac:dyDescent="0.3">
      <c r="A140" t="s">
        <v>73</v>
      </c>
      <c r="B140" s="149">
        <v>44989</v>
      </c>
      <c r="C140" t="s">
        <v>67</v>
      </c>
      <c r="D140" t="s">
        <v>99</v>
      </c>
      <c r="E140">
        <v>288751</v>
      </c>
      <c r="F140" t="str">
        <f t="shared" si="4"/>
        <v>Low Income Residential</v>
      </c>
      <c r="G140">
        <f t="shared" si="5"/>
        <v>14</v>
      </c>
    </row>
    <row r="141" spans="1:7" x14ac:dyDescent="0.3">
      <c r="A141" t="s">
        <v>73</v>
      </c>
      <c r="B141" s="149">
        <v>44989</v>
      </c>
      <c r="C141" t="s">
        <v>66</v>
      </c>
      <c r="D141" t="s">
        <v>98</v>
      </c>
      <c r="E141">
        <v>17487244</v>
      </c>
      <c r="F141" t="str">
        <f t="shared" si="4"/>
        <v>Residential</v>
      </c>
      <c r="G141">
        <f t="shared" si="5"/>
        <v>14</v>
      </c>
    </row>
    <row r="142" spans="1:7" x14ac:dyDescent="0.3">
      <c r="A142" t="s">
        <v>74</v>
      </c>
      <c r="B142" s="149">
        <v>44989</v>
      </c>
      <c r="C142" t="s">
        <v>67</v>
      </c>
      <c r="D142" t="s">
        <v>54</v>
      </c>
      <c r="E142">
        <v>96</v>
      </c>
      <c r="F142" t="str">
        <f t="shared" si="4"/>
        <v>Medium C&amp;I</v>
      </c>
      <c r="G142">
        <f t="shared" si="5"/>
        <v>15</v>
      </c>
    </row>
    <row r="143" spans="1:7" x14ac:dyDescent="0.3">
      <c r="A143" t="s">
        <v>74</v>
      </c>
      <c r="B143" s="149">
        <v>44989</v>
      </c>
      <c r="C143" t="s">
        <v>67</v>
      </c>
      <c r="D143" t="s">
        <v>55</v>
      </c>
      <c r="E143">
        <v>16</v>
      </c>
      <c r="F143" t="str">
        <f t="shared" si="4"/>
        <v>Large C&amp;I</v>
      </c>
      <c r="G143">
        <f t="shared" si="5"/>
        <v>15</v>
      </c>
    </row>
    <row r="144" spans="1:7" x14ac:dyDescent="0.3">
      <c r="A144" t="s">
        <v>74</v>
      </c>
      <c r="B144" s="149">
        <v>44989</v>
      </c>
      <c r="C144" t="s">
        <v>66</v>
      </c>
      <c r="D144" t="s">
        <v>54</v>
      </c>
      <c r="E144">
        <v>1617</v>
      </c>
      <c r="F144" t="str">
        <f t="shared" si="4"/>
        <v>Medium C&amp;I</v>
      </c>
      <c r="G144">
        <f t="shared" si="5"/>
        <v>15</v>
      </c>
    </row>
    <row r="145" spans="1:7" x14ac:dyDescent="0.3">
      <c r="A145" t="s">
        <v>74</v>
      </c>
      <c r="B145" s="149">
        <v>44989</v>
      </c>
      <c r="C145" t="s">
        <v>67</v>
      </c>
      <c r="D145" t="s">
        <v>53</v>
      </c>
      <c r="E145">
        <v>2380</v>
      </c>
      <c r="F145" t="str">
        <f t="shared" si="4"/>
        <v>Small C&amp;I</v>
      </c>
      <c r="G145">
        <f t="shared" si="5"/>
        <v>15</v>
      </c>
    </row>
    <row r="146" spans="1:7" x14ac:dyDescent="0.3">
      <c r="A146" t="s">
        <v>74</v>
      </c>
      <c r="B146" s="149">
        <v>44989</v>
      </c>
      <c r="C146" t="s">
        <v>66</v>
      </c>
      <c r="D146" t="s">
        <v>53</v>
      </c>
      <c r="E146">
        <v>4116</v>
      </c>
      <c r="F146" t="str">
        <f t="shared" ref="F146:F182" si="6">TRIM(MID(D146,3,50))</f>
        <v>Small C&amp;I</v>
      </c>
      <c r="G146">
        <f t="shared" ref="G146:G182" si="7">VALUE(TRIM(MID(A146,6,2)))</f>
        <v>15</v>
      </c>
    </row>
    <row r="147" spans="1:7" x14ac:dyDescent="0.3">
      <c r="A147" t="s">
        <v>74</v>
      </c>
      <c r="B147" s="149">
        <v>44989</v>
      </c>
      <c r="C147" t="s">
        <v>66</v>
      </c>
      <c r="D147" t="s">
        <v>99</v>
      </c>
      <c r="E147">
        <v>7509</v>
      </c>
      <c r="F147" t="str">
        <f t="shared" si="6"/>
        <v>Low Income Residential</v>
      </c>
      <c r="G147">
        <f t="shared" si="7"/>
        <v>15</v>
      </c>
    </row>
    <row r="148" spans="1:7" x14ac:dyDescent="0.3">
      <c r="A148" t="s">
        <v>74</v>
      </c>
      <c r="B148" s="149">
        <v>44989</v>
      </c>
      <c r="C148" t="s">
        <v>66</v>
      </c>
      <c r="D148" t="s">
        <v>55</v>
      </c>
      <c r="E148">
        <v>1424</v>
      </c>
      <c r="F148" t="str">
        <f t="shared" si="6"/>
        <v>Large C&amp;I</v>
      </c>
      <c r="G148">
        <f t="shared" si="7"/>
        <v>15</v>
      </c>
    </row>
    <row r="149" spans="1:7" x14ac:dyDescent="0.3">
      <c r="A149" t="s">
        <v>74</v>
      </c>
      <c r="B149" s="149">
        <v>44989</v>
      </c>
      <c r="C149" t="s">
        <v>67</v>
      </c>
      <c r="D149" t="s">
        <v>98</v>
      </c>
      <c r="E149">
        <v>23439</v>
      </c>
      <c r="F149" t="str">
        <f t="shared" si="6"/>
        <v>Residential</v>
      </c>
      <c r="G149">
        <f t="shared" si="7"/>
        <v>15</v>
      </c>
    </row>
    <row r="150" spans="1:7" x14ac:dyDescent="0.3">
      <c r="A150" t="s">
        <v>74</v>
      </c>
      <c r="B150" s="149">
        <v>44989</v>
      </c>
      <c r="C150" t="s">
        <v>67</v>
      </c>
      <c r="D150" t="s">
        <v>99</v>
      </c>
      <c r="E150">
        <v>1659</v>
      </c>
      <c r="F150" t="str">
        <f t="shared" si="6"/>
        <v>Low Income Residential</v>
      </c>
      <c r="G150">
        <f t="shared" si="7"/>
        <v>15</v>
      </c>
    </row>
    <row r="151" spans="1:7" x14ac:dyDescent="0.3">
      <c r="A151" t="s">
        <v>74</v>
      </c>
      <c r="B151" s="149">
        <v>44989</v>
      </c>
      <c r="C151" t="s">
        <v>66</v>
      </c>
      <c r="D151" t="s">
        <v>98</v>
      </c>
      <c r="E151">
        <v>65402</v>
      </c>
      <c r="F151" t="str">
        <f t="shared" si="6"/>
        <v>Residential</v>
      </c>
      <c r="G151">
        <f t="shared" si="7"/>
        <v>15</v>
      </c>
    </row>
    <row r="152" spans="1:7" x14ac:dyDescent="0.3">
      <c r="A152" t="s">
        <v>79</v>
      </c>
      <c r="B152" s="149">
        <v>44989</v>
      </c>
      <c r="C152" t="s">
        <v>66</v>
      </c>
      <c r="D152" t="s">
        <v>98</v>
      </c>
      <c r="E152">
        <v>15</v>
      </c>
      <c r="F152" t="str">
        <f t="shared" si="6"/>
        <v>Residential</v>
      </c>
      <c r="G152">
        <f t="shared" si="7"/>
        <v>17</v>
      </c>
    </row>
    <row r="153" spans="1:7" x14ac:dyDescent="0.3">
      <c r="A153" t="s">
        <v>79</v>
      </c>
      <c r="B153" s="149">
        <v>44989</v>
      </c>
      <c r="C153" t="s">
        <v>67</v>
      </c>
      <c r="D153" t="s">
        <v>98</v>
      </c>
      <c r="E153">
        <v>3</v>
      </c>
      <c r="F153" t="str">
        <f t="shared" si="6"/>
        <v>Residential</v>
      </c>
      <c r="G153">
        <f t="shared" si="7"/>
        <v>17</v>
      </c>
    </row>
    <row r="154" spans="1:7" x14ac:dyDescent="0.3">
      <c r="A154" t="s">
        <v>79</v>
      </c>
      <c r="B154" s="149">
        <v>44989</v>
      </c>
      <c r="C154" t="s">
        <v>67</v>
      </c>
      <c r="D154" t="s">
        <v>99</v>
      </c>
      <c r="E154">
        <v>278</v>
      </c>
      <c r="F154" t="str">
        <f t="shared" si="6"/>
        <v>Low Income Residential</v>
      </c>
      <c r="G154">
        <f t="shared" si="7"/>
        <v>17</v>
      </c>
    </row>
    <row r="155" spans="1:7" x14ac:dyDescent="0.3">
      <c r="A155" t="s">
        <v>79</v>
      </c>
      <c r="B155" s="149">
        <v>44989</v>
      </c>
      <c r="C155" t="s">
        <v>66</v>
      </c>
      <c r="D155" t="s">
        <v>99</v>
      </c>
      <c r="E155">
        <v>1450</v>
      </c>
      <c r="F155" t="str">
        <f t="shared" si="6"/>
        <v>Low Income Residential</v>
      </c>
      <c r="G155">
        <f t="shared" si="7"/>
        <v>17</v>
      </c>
    </row>
    <row r="156" spans="1:7" x14ac:dyDescent="0.3">
      <c r="A156" t="s">
        <v>669</v>
      </c>
      <c r="B156" s="149">
        <v>44989</v>
      </c>
      <c r="C156" t="s">
        <v>66</v>
      </c>
      <c r="D156" t="s">
        <v>98</v>
      </c>
      <c r="E156">
        <v>20</v>
      </c>
      <c r="F156" t="str">
        <f t="shared" si="6"/>
        <v>Residential</v>
      </c>
      <c r="G156">
        <f t="shared" si="7"/>
        <v>18</v>
      </c>
    </row>
    <row r="157" spans="1:7" x14ac:dyDescent="0.3">
      <c r="A157" t="s">
        <v>669</v>
      </c>
      <c r="B157" s="149">
        <v>44989</v>
      </c>
      <c r="C157" t="s">
        <v>67</v>
      </c>
      <c r="D157" t="s">
        <v>98</v>
      </c>
      <c r="E157">
        <v>11</v>
      </c>
      <c r="F157" t="str">
        <f t="shared" si="6"/>
        <v>Residential</v>
      </c>
      <c r="G157">
        <f t="shared" si="7"/>
        <v>18</v>
      </c>
    </row>
    <row r="158" spans="1:7" x14ac:dyDescent="0.3">
      <c r="A158" t="s">
        <v>669</v>
      </c>
      <c r="B158" s="149">
        <v>44989</v>
      </c>
      <c r="C158" t="s">
        <v>66</v>
      </c>
      <c r="D158" t="s">
        <v>53</v>
      </c>
      <c r="E158">
        <v>5</v>
      </c>
      <c r="F158" t="str">
        <f t="shared" si="6"/>
        <v>Small C&amp;I</v>
      </c>
      <c r="G158">
        <f t="shared" si="7"/>
        <v>18</v>
      </c>
    </row>
    <row r="159" spans="1:7" x14ac:dyDescent="0.3">
      <c r="A159" t="s">
        <v>669</v>
      </c>
      <c r="B159" s="149">
        <v>44989</v>
      </c>
      <c r="C159" t="s">
        <v>67</v>
      </c>
      <c r="D159" t="s">
        <v>53</v>
      </c>
      <c r="E159">
        <v>13</v>
      </c>
      <c r="F159" t="str">
        <f t="shared" si="6"/>
        <v>Small C&amp;I</v>
      </c>
      <c r="G159">
        <f t="shared" si="7"/>
        <v>18</v>
      </c>
    </row>
    <row r="160" spans="1:7" x14ac:dyDescent="0.3">
      <c r="A160" t="s">
        <v>669</v>
      </c>
      <c r="B160" s="149">
        <v>44989</v>
      </c>
      <c r="C160" t="s">
        <v>66</v>
      </c>
      <c r="D160" t="s">
        <v>54</v>
      </c>
      <c r="E160">
        <v>2</v>
      </c>
      <c r="F160" t="str">
        <f t="shared" si="6"/>
        <v>Medium C&amp;I</v>
      </c>
      <c r="G160">
        <f t="shared" si="7"/>
        <v>18</v>
      </c>
    </row>
    <row r="161" spans="1:7" x14ac:dyDescent="0.3">
      <c r="A161" t="s">
        <v>657</v>
      </c>
      <c r="B161" s="149">
        <v>44989</v>
      </c>
      <c r="C161" t="s">
        <v>66</v>
      </c>
      <c r="D161" t="s">
        <v>98</v>
      </c>
      <c r="E161">
        <v>2</v>
      </c>
      <c r="F161" t="str">
        <f t="shared" si="6"/>
        <v>Residential</v>
      </c>
      <c r="G161">
        <f t="shared" si="7"/>
        <v>99</v>
      </c>
    </row>
    <row r="162" spans="1:7" x14ac:dyDescent="0.3">
      <c r="A162" t="s">
        <v>657</v>
      </c>
      <c r="B162" s="149">
        <v>44989</v>
      </c>
      <c r="C162" t="s">
        <v>66</v>
      </c>
      <c r="D162" t="s">
        <v>53</v>
      </c>
      <c r="E162">
        <v>1</v>
      </c>
      <c r="F162" t="str">
        <f t="shared" si="6"/>
        <v>Small C&amp;I</v>
      </c>
      <c r="G162">
        <f t="shared" si="7"/>
        <v>99</v>
      </c>
    </row>
    <row r="163" spans="1:7" x14ac:dyDescent="0.3">
      <c r="A163" t="s">
        <v>80</v>
      </c>
      <c r="B163" s="149">
        <v>44989</v>
      </c>
      <c r="C163" t="s">
        <v>67</v>
      </c>
      <c r="D163" t="s">
        <v>54</v>
      </c>
      <c r="E163">
        <v>1</v>
      </c>
      <c r="F163" t="str">
        <f t="shared" si="6"/>
        <v>Medium C&amp;I</v>
      </c>
      <c r="G163">
        <f t="shared" si="7"/>
        <v>19</v>
      </c>
    </row>
    <row r="164" spans="1:7" x14ac:dyDescent="0.3">
      <c r="A164" t="s">
        <v>80</v>
      </c>
      <c r="B164" s="149">
        <v>44989</v>
      </c>
      <c r="C164" t="s">
        <v>66</v>
      </c>
      <c r="D164" t="s">
        <v>98</v>
      </c>
      <c r="E164">
        <v>5307</v>
      </c>
      <c r="F164" t="str">
        <f t="shared" si="6"/>
        <v>Residential</v>
      </c>
      <c r="G164">
        <f t="shared" si="7"/>
        <v>19</v>
      </c>
    </row>
    <row r="165" spans="1:7" x14ac:dyDescent="0.3">
      <c r="A165" t="s">
        <v>80</v>
      </c>
      <c r="B165" s="149">
        <v>44989</v>
      </c>
      <c r="C165" t="s">
        <v>67</v>
      </c>
      <c r="D165" t="s">
        <v>53</v>
      </c>
      <c r="E165">
        <v>77</v>
      </c>
      <c r="F165" t="str">
        <f t="shared" si="6"/>
        <v>Small C&amp;I</v>
      </c>
      <c r="G165">
        <f t="shared" si="7"/>
        <v>19</v>
      </c>
    </row>
    <row r="166" spans="1:7" x14ac:dyDescent="0.3">
      <c r="A166" t="s">
        <v>80</v>
      </c>
      <c r="B166" s="149">
        <v>44989</v>
      </c>
      <c r="C166" t="s">
        <v>66</v>
      </c>
      <c r="D166" t="s">
        <v>54</v>
      </c>
      <c r="E166">
        <v>49</v>
      </c>
      <c r="F166" t="str">
        <f t="shared" si="6"/>
        <v>Medium C&amp;I</v>
      </c>
      <c r="G166">
        <f t="shared" si="7"/>
        <v>19</v>
      </c>
    </row>
    <row r="167" spans="1:7" x14ac:dyDescent="0.3">
      <c r="A167" t="s">
        <v>80</v>
      </c>
      <c r="B167" s="149">
        <v>44989</v>
      </c>
      <c r="C167" t="s">
        <v>66</v>
      </c>
      <c r="D167" t="s">
        <v>99</v>
      </c>
      <c r="E167">
        <v>2261</v>
      </c>
      <c r="F167" t="str">
        <f t="shared" si="6"/>
        <v>Low Income Residential</v>
      </c>
      <c r="G167">
        <f t="shared" si="7"/>
        <v>19</v>
      </c>
    </row>
    <row r="168" spans="1:7" x14ac:dyDescent="0.3">
      <c r="A168" t="s">
        <v>80</v>
      </c>
      <c r="B168" s="149">
        <v>44989</v>
      </c>
      <c r="C168" t="s">
        <v>67</v>
      </c>
      <c r="D168" t="s">
        <v>98</v>
      </c>
      <c r="E168">
        <v>1287</v>
      </c>
      <c r="F168" t="str">
        <f t="shared" si="6"/>
        <v>Residential</v>
      </c>
      <c r="G168">
        <f t="shared" si="7"/>
        <v>19</v>
      </c>
    </row>
    <row r="169" spans="1:7" x14ac:dyDescent="0.3">
      <c r="A169" t="s">
        <v>80</v>
      </c>
      <c r="B169" s="149">
        <v>44989</v>
      </c>
      <c r="C169" t="s">
        <v>67</v>
      </c>
      <c r="D169" t="s">
        <v>99</v>
      </c>
      <c r="E169">
        <v>464</v>
      </c>
      <c r="F169" t="str">
        <f t="shared" si="6"/>
        <v>Low Income Residential</v>
      </c>
      <c r="G169">
        <f t="shared" si="7"/>
        <v>19</v>
      </c>
    </row>
    <row r="170" spans="1:7" x14ac:dyDescent="0.3">
      <c r="A170" t="s">
        <v>80</v>
      </c>
      <c r="B170" s="149">
        <v>44989</v>
      </c>
      <c r="C170" t="s">
        <v>66</v>
      </c>
      <c r="D170" t="s">
        <v>55</v>
      </c>
      <c r="E170">
        <v>17</v>
      </c>
      <c r="F170" t="str">
        <f t="shared" si="6"/>
        <v>Large C&amp;I</v>
      </c>
      <c r="G170">
        <f t="shared" si="7"/>
        <v>19</v>
      </c>
    </row>
    <row r="171" spans="1:7" x14ac:dyDescent="0.3">
      <c r="A171" t="s">
        <v>80</v>
      </c>
      <c r="B171" s="149">
        <v>44989</v>
      </c>
      <c r="C171" t="s">
        <v>66</v>
      </c>
      <c r="D171" t="s">
        <v>53</v>
      </c>
      <c r="E171">
        <v>177</v>
      </c>
      <c r="F171" t="str">
        <f t="shared" si="6"/>
        <v>Small C&amp;I</v>
      </c>
      <c r="G171">
        <f t="shared" si="7"/>
        <v>19</v>
      </c>
    </row>
    <row r="172" spans="1:7" x14ac:dyDescent="0.3">
      <c r="A172" t="s">
        <v>343</v>
      </c>
      <c r="B172" s="149">
        <v>44989</v>
      </c>
      <c r="C172" t="s">
        <v>66</v>
      </c>
      <c r="D172" t="s">
        <v>98</v>
      </c>
      <c r="E172">
        <v>86297764</v>
      </c>
      <c r="F172" t="str">
        <f t="shared" si="6"/>
        <v>Residential</v>
      </c>
      <c r="G172">
        <f t="shared" si="7"/>
        <v>20</v>
      </c>
    </row>
    <row r="173" spans="1:7" x14ac:dyDescent="0.3">
      <c r="A173" t="s">
        <v>343</v>
      </c>
      <c r="B173" s="149">
        <v>44989</v>
      </c>
      <c r="C173" t="s">
        <v>66</v>
      </c>
      <c r="D173" t="s">
        <v>70</v>
      </c>
      <c r="E173">
        <v>0</v>
      </c>
      <c r="F173" t="str">
        <f t="shared" si="6"/>
        <v>HER</v>
      </c>
      <c r="G173">
        <f t="shared" si="7"/>
        <v>20</v>
      </c>
    </row>
    <row r="174" spans="1:7" x14ac:dyDescent="0.3">
      <c r="A174" t="s">
        <v>343</v>
      </c>
      <c r="B174" s="149">
        <v>44989</v>
      </c>
      <c r="C174" t="s">
        <v>67</v>
      </c>
      <c r="D174" t="s">
        <v>53</v>
      </c>
      <c r="E174">
        <v>5710040</v>
      </c>
      <c r="F174" t="str">
        <f t="shared" si="6"/>
        <v>Small C&amp;I</v>
      </c>
      <c r="G174">
        <f t="shared" si="7"/>
        <v>20</v>
      </c>
    </row>
    <row r="175" spans="1:7" x14ac:dyDescent="0.3">
      <c r="A175" t="s">
        <v>343</v>
      </c>
      <c r="B175" s="149">
        <v>44989</v>
      </c>
      <c r="C175" t="s">
        <v>66</v>
      </c>
      <c r="D175" t="s">
        <v>53</v>
      </c>
      <c r="E175">
        <v>11637735</v>
      </c>
      <c r="F175" t="str">
        <f t="shared" si="6"/>
        <v>Small C&amp;I</v>
      </c>
      <c r="G175">
        <f t="shared" si="7"/>
        <v>20</v>
      </c>
    </row>
    <row r="176" spans="1:7" x14ac:dyDescent="0.3">
      <c r="A176" t="s">
        <v>343</v>
      </c>
      <c r="B176" s="149">
        <v>44989</v>
      </c>
      <c r="C176" t="s">
        <v>67</v>
      </c>
      <c r="D176" t="s">
        <v>70</v>
      </c>
      <c r="E176">
        <v>0</v>
      </c>
      <c r="F176" t="str">
        <f t="shared" si="6"/>
        <v>HER</v>
      </c>
      <c r="G176">
        <f t="shared" si="7"/>
        <v>20</v>
      </c>
    </row>
    <row r="177" spans="1:7" x14ac:dyDescent="0.3">
      <c r="A177" t="s">
        <v>343</v>
      </c>
      <c r="B177" s="149">
        <v>44989</v>
      </c>
      <c r="C177" t="s">
        <v>67</v>
      </c>
      <c r="D177" t="s">
        <v>54</v>
      </c>
      <c r="E177">
        <v>2293503</v>
      </c>
      <c r="F177" t="str">
        <f t="shared" si="6"/>
        <v>Medium C&amp;I</v>
      </c>
      <c r="G177">
        <f t="shared" si="7"/>
        <v>20</v>
      </c>
    </row>
    <row r="178" spans="1:7" x14ac:dyDescent="0.3">
      <c r="A178" t="s">
        <v>343</v>
      </c>
      <c r="B178" s="149">
        <v>44989</v>
      </c>
      <c r="C178" t="s">
        <v>66</v>
      </c>
      <c r="D178" t="s">
        <v>99</v>
      </c>
      <c r="E178">
        <v>10894124</v>
      </c>
      <c r="F178" t="str">
        <f t="shared" si="6"/>
        <v>Low Income Residential</v>
      </c>
      <c r="G178">
        <f t="shared" si="7"/>
        <v>20</v>
      </c>
    </row>
    <row r="179" spans="1:7" x14ac:dyDescent="0.3">
      <c r="A179" t="s">
        <v>343</v>
      </c>
      <c r="B179" s="149">
        <v>44989</v>
      </c>
      <c r="C179" t="s">
        <v>67</v>
      </c>
      <c r="D179" t="s">
        <v>55</v>
      </c>
      <c r="E179">
        <v>2014091</v>
      </c>
      <c r="F179" t="str">
        <f t="shared" si="6"/>
        <v>Large C&amp;I</v>
      </c>
      <c r="G179">
        <f t="shared" si="7"/>
        <v>20</v>
      </c>
    </row>
    <row r="180" spans="1:7" x14ac:dyDescent="0.3">
      <c r="A180" t="s">
        <v>343</v>
      </c>
      <c r="B180" s="149">
        <v>44989</v>
      </c>
      <c r="C180" t="s">
        <v>66</v>
      </c>
      <c r="D180" t="s">
        <v>54</v>
      </c>
      <c r="E180">
        <v>11613793</v>
      </c>
      <c r="F180" t="str">
        <f t="shared" si="6"/>
        <v>Medium C&amp;I</v>
      </c>
      <c r="G180">
        <f t="shared" si="7"/>
        <v>20</v>
      </c>
    </row>
    <row r="181" spans="1:7" x14ac:dyDescent="0.3">
      <c r="A181" t="s">
        <v>343</v>
      </c>
      <c r="B181" s="149">
        <v>44989</v>
      </c>
      <c r="C181" t="s">
        <v>67</v>
      </c>
      <c r="D181" t="s">
        <v>98</v>
      </c>
      <c r="E181">
        <v>19644187</v>
      </c>
      <c r="F181" t="str">
        <f t="shared" si="6"/>
        <v>Residential</v>
      </c>
      <c r="G181">
        <f t="shared" si="7"/>
        <v>20</v>
      </c>
    </row>
    <row r="182" spans="1:7" x14ac:dyDescent="0.3">
      <c r="A182" t="s">
        <v>343</v>
      </c>
      <c r="B182" s="149">
        <v>44989</v>
      </c>
      <c r="C182" t="s">
        <v>67</v>
      </c>
      <c r="D182" t="s">
        <v>99</v>
      </c>
      <c r="E182">
        <v>1857191</v>
      </c>
      <c r="F182" t="str">
        <f t="shared" si="6"/>
        <v>Low Income Residential</v>
      </c>
      <c r="G182">
        <f t="shared" si="7"/>
        <v>20</v>
      </c>
    </row>
    <row r="183" spans="1:7" x14ac:dyDescent="0.3">
      <c r="A183" t="s">
        <v>343</v>
      </c>
      <c r="B183" s="149">
        <v>44989</v>
      </c>
      <c r="C183" t="s">
        <v>66</v>
      </c>
      <c r="D183" t="s">
        <v>55</v>
      </c>
      <c r="E183">
        <v>38007815</v>
      </c>
      <c r="F183" t="str">
        <f t="shared" ref="F183" si="8">TRIM(MID(D183,3,50))</f>
        <v>Large C&amp;I</v>
      </c>
      <c r="G183">
        <f t="shared" ref="G183" si="9">VALUE(TRIM(MID(A183,6,2)))</f>
        <v>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F7898"/>
  <sheetViews>
    <sheetView topLeftCell="N1" zoomScale="75" zoomScaleNormal="75" workbookViewId="0">
      <selection activeCell="X7" sqref="X7:X11"/>
    </sheetView>
  </sheetViews>
  <sheetFormatPr defaultRowHeight="14.4" x14ac:dyDescent="0.3"/>
  <cols>
    <col min="1" max="1" width="14.44140625" bestFit="1" customWidth="1"/>
    <col min="2" max="2" width="24.77734375" bestFit="1" customWidth="1"/>
    <col min="3" max="3" width="22.21875" bestFit="1" customWidth="1"/>
    <col min="4" max="4" width="24.2187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77734375" bestFit="1" customWidth="1"/>
    <col min="10" max="10" width="10" bestFit="1" customWidth="1"/>
    <col min="11" max="11" width="15.77734375" bestFit="1" customWidth="1"/>
    <col min="12" max="12" width="19" bestFit="1" customWidth="1"/>
    <col min="13" max="13" width="31.44140625" bestFit="1" customWidth="1"/>
    <col min="14" max="14" width="14.21875" bestFit="1" customWidth="1"/>
    <col min="15" max="15" width="16.44140625" bestFit="1" customWidth="1"/>
    <col min="16" max="16" width="13.5546875" bestFit="1" customWidth="1"/>
    <col min="17" max="17" width="24.21875" customWidth="1"/>
    <col min="18" max="18" width="2.77734375" style="154" customWidth="1"/>
    <col min="20" max="20" width="25.5546875" customWidth="1"/>
    <col min="21" max="21" width="2.77734375" style="154" customWidth="1"/>
    <col min="22" max="22" width="23.109375" bestFit="1" customWidth="1"/>
    <col min="23" max="23" width="17.44140625" bestFit="1" customWidth="1"/>
    <col min="24" max="24" width="8.21875" bestFit="1" customWidth="1"/>
    <col min="25" max="25" width="10.109375" bestFit="1" customWidth="1"/>
    <col min="26" max="26" width="8.44140625" bestFit="1" customWidth="1"/>
    <col min="27" max="29" width="7.77734375" bestFit="1" customWidth="1"/>
    <col min="30" max="32" width="8.77734375" bestFit="1" customWidth="1"/>
    <col min="33" max="35" width="7.77734375" bestFit="1" customWidth="1"/>
    <col min="36" max="36" width="9" bestFit="1" customWidth="1"/>
    <col min="37" max="37" width="8" bestFit="1" customWidth="1"/>
    <col min="38" max="38" width="8.77734375" bestFit="1" customWidth="1"/>
    <col min="39" max="40" width="8" bestFit="1" customWidth="1"/>
    <col min="41" max="41" width="21.21875" bestFit="1" customWidth="1"/>
    <col min="42" max="42" width="23.77734375" bestFit="1" customWidth="1"/>
    <col min="43" max="43" width="12" bestFit="1" customWidth="1"/>
  </cols>
  <sheetData>
    <row r="1" spans="1:32" ht="15" thickBot="1" x14ac:dyDescent="0.35">
      <c r="A1" t="s">
        <v>165</v>
      </c>
      <c r="B1" t="s">
        <v>166</v>
      </c>
      <c r="C1" t="s">
        <v>167</v>
      </c>
      <c r="D1" t="s">
        <v>168</v>
      </c>
      <c r="E1" t="s">
        <v>169</v>
      </c>
      <c r="F1" t="s">
        <v>170</v>
      </c>
      <c r="G1" t="s">
        <v>171</v>
      </c>
      <c r="H1" t="s">
        <v>172</v>
      </c>
      <c r="I1" t="s">
        <v>173</v>
      </c>
      <c r="J1" t="s">
        <v>174</v>
      </c>
      <c r="K1" t="s">
        <v>175</v>
      </c>
      <c r="L1" t="s">
        <v>176</v>
      </c>
      <c r="M1" t="s">
        <v>177</v>
      </c>
      <c r="N1" t="s">
        <v>178</v>
      </c>
      <c r="O1" t="s">
        <v>179</v>
      </c>
      <c r="P1" t="s">
        <v>180</v>
      </c>
      <c r="Q1" t="s">
        <v>49</v>
      </c>
      <c r="S1">
        <v>0</v>
      </c>
      <c r="T1" t="s">
        <v>70</v>
      </c>
      <c r="V1" s="150" t="s">
        <v>170</v>
      </c>
      <c r="W1" t="s">
        <v>75</v>
      </c>
      <c r="Z1" s="163" t="s">
        <v>100</v>
      </c>
      <c r="AA1" s="162"/>
      <c r="AB1" s="162"/>
      <c r="AC1" s="162"/>
      <c r="AD1" s="162"/>
      <c r="AE1" s="162"/>
      <c r="AF1" s="162"/>
    </row>
    <row r="2" spans="1:32" x14ac:dyDescent="0.3">
      <c r="A2">
        <v>5</v>
      </c>
      <c r="B2" t="s">
        <v>181</v>
      </c>
      <c r="C2">
        <v>2019</v>
      </c>
      <c r="D2">
        <v>1</v>
      </c>
      <c r="E2" t="s">
        <v>253</v>
      </c>
      <c r="F2">
        <v>1</v>
      </c>
      <c r="G2" t="s">
        <v>183</v>
      </c>
      <c r="H2">
        <v>903</v>
      </c>
      <c r="I2" t="s">
        <v>239</v>
      </c>
      <c r="J2" t="s">
        <v>121</v>
      </c>
      <c r="K2" t="s">
        <v>230</v>
      </c>
      <c r="L2">
        <v>4512</v>
      </c>
      <c r="M2" t="s">
        <v>186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115</v>
      </c>
      <c r="T2" t="s">
        <v>53</v>
      </c>
      <c r="V2" s="150" t="s">
        <v>167</v>
      </c>
      <c r="W2" s="151">
        <v>2023</v>
      </c>
      <c r="X2" s="151"/>
    </row>
    <row r="3" spans="1:32" x14ac:dyDescent="0.3">
      <c r="A3">
        <v>4</v>
      </c>
      <c r="B3" t="s">
        <v>187</v>
      </c>
      <c r="C3">
        <v>2019</v>
      </c>
      <c r="D3">
        <v>1</v>
      </c>
      <c r="E3" t="s">
        <v>253</v>
      </c>
      <c r="F3">
        <v>10</v>
      </c>
      <c r="G3" t="s">
        <v>238</v>
      </c>
      <c r="H3">
        <v>1</v>
      </c>
      <c r="I3" t="s">
        <v>229</v>
      </c>
      <c r="J3" t="s">
        <v>121</v>
      </c>
      <c r="K3" t="s">
        <v>230</v>
      </c>
      <c r="L3">
        <v>207</v>
      </c>
      <c r="M3" t="s">
        <v>243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116</v>
      </c>
      <c r="T3" t="s">
        <v>53</v>
      </c>
      <c r="V3" s="150" t="s">
        <v>168</v>
      </c>
      <c r="W3" s="151">
        <v>2</v>
      </c>
      <c r="X3" s="151"/>
    </row>
    <row r="4" spans="1:32" x14ac:dyDescent="0.3">
      <c r="A4">
        <v>5</v>
      </c>
      <c r="B4" t="s">
        <v>181</v>
      </c>
      <c r="C4">
        <v>2019</v>
      </c>
      <c r="D4">
        <v>1</v>
      </c>
      <c r="E4" t="s">
        <v>253</v>
      </c>
      <c r="F4">
        <v>10</v>
      </c>
      <c r="G4" t="s">
        <v>238</v>
      </c>
      <c r="H4">
        <v>301</v>
      </c>
      <c r="I4" t="s">
        <v>247</v>
      </c>
      <c r="J4" t="s">
        <v>121</v>
      </c>
      <c r="K4" t="s">
        <v>230</v>
      </c>
      <c r="L4">
        <v>207</v>
      </c>
      <c r="M4" t="s">
        <v>243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126</v>
      </c>
      <c r="T4" t="s">
        <v>53</v>
      </c>
    </row>
    <row r="5" spans="1:32" x14ac:dyDescent="0.3">
      <c r="A5">
        <v>5</v>
      </c>
      <c r="B5" t="s">
        <v>181</v>
      </c>
      <c r="C5">
        <v>2019</v>
      </c>
      <c r="D5">
        <v>1</v>
      </c>
      <c r="E5" t="s">
        <v>253</v>
      </c>
      <c r="F5">
        <v>1</v>
      </c>
      <c r="G5" t="s">
        <v>183</v>
      </c>
      <c r="H5">
        <v>306</v>
      </c>
      <c r="I5" t="s">
        <v>244</v>
      </c>
      <c r="J5" t="s">
        <v>122</v>
      </c>
      <c r="K5" t="s">
        <v>242</v>
      </c>
      <c r="L5">
        <v>200</v>
      </c>
      <c r="M5" t="s">
        <v>210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117</v>
      </c>
      <c r="T5" t="s">
        <v>53</v>
      </c>
      <c r="V5" s="150" t="s">
        <v>305</v>
      </c>
      <c r="W5" s="150" t="s">
        <v>57</v>
      </c>
    </row>
    <row r="6" spans="1:32" x14ac:dyDescent="0.3">
      <c r="A6">
        <v>5</v>
      </c>
      <c r="B6" t="s">
        <v>181</v>
      </c>
      <c r="C6">
        <v>2019</v>
      </c>
      <c r="D6">
        <v>1</v>
      </c>
      <c r="E6" t="s">
        <v>253</v>
      </c>
      <c r="F6">
        <v>3</v>
      </c>
      <c r="G6" t="s">
        <v>189</v>
      </c>
      <c r="H6">
        <v>951</v>
      </c>
      <c r="I6" t="s">
        <v>250</v>
      </c>
      <c r="J6" t="s">
        <v>126</v>
      </c>
      <c r="K6" t="s">
        <v>249</v>
      </c>
      <c r="L6">
        <v>4532</v>
      </c>
      <c r="M6" t="s">
        <v>200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118</v>
      </c>
      <c r="T6" t="s">
        <v>53</v>
      </c>
      <c r="V6" s="150" t="s">
        <v>58</v>
      </c>
      <c r="W6">
        <v>5</v>
      </c>
      <c r="X6">
        <v>4</v>
      </c>
    </row>
    <row r="7" spans="1:32" x14ac:dyDescent="0.3">
      <c r="A7">
        <v>5</v>
      </c>
      <c r="B7" t="s">
        <v>181</v>
      </c>
      <c r="C7">
        <v>2019</v>
      </c>
      <c r="D7">
        <v>1</v>
      </c>
      <c r="E7" t="s">
        <v>253</v>
      </c>
      <c r="F7">
        <v>79</v>
      </c>
      <c r="G7" t="s">
        <v>212</v>
      </c>
      <c r="H7">
        <v>951</v>
      </c>
      <c r="I7" t="s">
        <v>250</v>
      </c>
      <c r="J7" t="s">
        <v>126</v>
      </c>
      <c r="K7" t="s">
        <v>249</v>
      </c>
      <c r="L7">
        <v>4579</v>
      </c>
      <c r="M7" t="s">
        <v>221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119</v>
      </c>
      <c r="T7" t="s">
        <v>54</v>
      </c>
      <c r="V7" s="151" t="s">
        <v>98</v>
      </c>
      <c r="W7" s="152">
        <v>605145806</v>
      </c>
      <c r="X7" s="152">
        <v>8689345</v>
      </c>
    </row>
    <row r="8" spans="1:32" x14ac:dyDescent="0.3">
      <c r="A8">
        <v>4</v>
      </c>
      <c r="B8" t="s">
        <v>187</v>
      </c>
      <c r="C8">
        <v>2019</v>
      </c>
      <c r="D8">
        <v>1</v>
      </c>
      <c r="E8" t="s">
        <v>253</v>
      </c>
      <c r="F8">
        <v>1</v>
      </c>
      <c r="G8" t="s">
        <v>183</v>
      </c>
      <c r="H8">
        <v>950</v>
      </c>
      <c r="I8" t="s">
        <v>184</v>
      </c>
      <c r="J8" t="s">
        <v>115</v>
      </c>
      <c r="K8" t="s">
        <v>185</v>
      </c>
      <c r="L8">
        <v>4512</v>
      </c>
      <c r="M8" t="s">
        <v>186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127</v>
      </c>
      <c r="T8" t="s">
        <v>54</v>
      </c>
      <c r="V8" s="151" t="s">
        <v>99</v>
      </c>
      <c r="W8" s="152">
        <v>94651604</v>
      </c>
      <c r="X8" s="152">
        <v>143222</v>
      </c>
    </row>
    <row r="9" spans="1:32" x14ac:dyDescent="0.3">
      <c r="A9">
        <v>5</v>
      </c>
      <c r="B9" t="s">
        <v>181</v>
      </c>
      <c r="C9">
        <v>2019</v>
      </c>
      <c r="D9">
        <v>1</v>
      </c>
      <c r="E9" t="s">
        <v>253</v>
      </c>
      <c r="F9">
        <v>3</v>
      </c>
      <c r="G9" t="s">
        <v>189</v>
      </c>
      <c r="H9">
        <v>952</v>
      </c>
      <c r="I9" t="s">
        <v>235</v>
      </c>
      <c r="J9" t="s">
        <v>117</v>
      </c>
      <c r="K9" t="s">
        <v>236</v>
      </c>
      <c r="L9">
        <v>4532</v>
      </c>
      <c r="M9" t="s">
        <v>200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128</v>
      </c>
      <c r="T9" t="s">
        <v>54</v>
      </c>
      <c r="V9" s="151" t="s">
        <v>53</v>
      </c>
      <c r="W9" s="152">
        <v>176874836</v>
      </c>
      <c r="X9" s="152">
        <v>1706502</v>
      </c>
    </row>
    <row r="10" spans="1:32" x14ac:dyDescent="0.3">
      <c r="A10">
        <v>5</v>
      </c>
      <c r="B10" t="s">
        <v>181</v>
      </c>
      <c r="C10">
        <v>2019</v>
      </c>
      <c r="D10">
        <v>1</v>
      </c>
      <c r="E10" t="s">
        <v>253</v>
      </c>
      <c r="F10">
        <v>1</v>
      </c>
      <c r="G10" t="s">
        <v>183</v>
      </c>
      <c r="H10">
        <v>310</v>
      </c>
      <c r="I10" t="s">
        <v>254</v>
      </c>
      <c r="J10" t="s">
        <v>118</v>
      </c>
      <c r="K10" t="s">
        <v>214</v>
      </c>
      <c r="L10">
        <v>200</v>
      </c>
      <c r="M10" t="s">
        <v>210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207</v>
      </c>
      <c r="T10" t="s">
        <v>55</v>
      </c>
      <c r="V10" s="151" t="s">
        <v>54</v>
      </c>
      <c r="W10" s="152">
        <v>213452073</v>
      </c>
      <c r="X10" s="152">
        <v>1272710</v>
      </c>
    </row>
    <row r="11" spans="1:32" x14ac:dyDescent="0.3">
      <c r="A11">
        <v>5</v>
      </c>
      <c r="B11" t="s">
        <v>181</v>
      </c>
      <c r="C11">
        <v>2019</v>
      </c>
      <c r="D11">
        <v>1</v>
      </c>
      <c r="E11" t="s">
        <v>253</v>
      </c>
      <c r="F11">
        <v>3</v>
      </c>
      <c r="G11" t="s">
        <v>189</v>
      </c>
      <c r="H11">
        <v>953</v>
      </c>
      <c r="I11" t="s">
        <v>213</v>
      </c>
      <c r="J11" t="s">
        <v>118</v>
      </c>
      <c r="K11" t="s">
        <v>214</v>
      </c>
      <c r="L11">
        <v>4532</v>
      </c>
      <c r="M11" t="s">
        <v>200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270</v>
      </c>
      <c r="T11" t="s">
        <v>70</v>
      </c>
      <c r="V11" s="151" t="s">
        <v>55</v>
      </c>
      <c r="W11" s="152">
        <v>547937872</v>
      </c>
      <c r="X11" s="152">
        <v>1144596</v>
      </c>
    </row>
    <row r="12" spans="1:32" x14ac:dyDescent="0.3">
      <c r="A12">
        <v>5</v>
      </c>
      <c r="B12" t="s">
        <v>181</v>
      </c>
      <c r="C12">
        <v>2019</v>
      </c>
      <c r="D12">
        <v>1</v>
      </c>
      <c r="E12" t="s">
        <v>253</v>
      </c>
      <c r="F12">
        <v>3</v>
      </c>
      <c r="G12" t="s">
        <v>189</v>
      </c>
      <c r="H12">
        <v>313</v>
      </c>
      <c r="I12" t="s">
        <v>217</v>
      </c>
      <c r="J12" t="s">
        <v>119</v>
      </c>
      <c r="K12" t="s">
        <v>216</v>
      </c>
      <c r="L12">
        <v>300</v>
      </c>
      <c r="M12" t="s">
        <v>191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121</v>
      </c>
      <c r="T12" t="s">
        <v>98</v>
      </c>
    </row>
    <row r="13" spans="1:32" x14ac:dyDescent="0.3">
      <c r="A13">
        <v>5</v>
      </c>
      <c r="B13" t="s">
        <v>181</v>
      </c>
      <c r="C13">
        <v>2019</v>
      </c>
      <c r="D13">
        <v>1</v>
      </c>
      <c r="E13" t="s">
        <v>253</v>
      </c>
      <c r="F13">
        <v>5</v>
      </c>
      <c r="G13" t="s">
        <v>195</v>
      </c>
      <c r="H13">
        <v>18</v>
      </c>
      <c r="I13" t="s">
        <v>215</v>
      </c>
      <c r="J13" t="s">
        <v>119</v>
      </c>
      <c r="K13" t="s">
        <v>216</v>
      </c>
      <c r="L13">
        <v>460</v>
      </c>
      <c r="M13" t="s">
        <v>198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122</v>
      </c>
      <c r="T13" t="s">
        <v>99</v>
      </c>
    </row>
    <row r="14" spans="1:32" x14ac:dyDescent="0.3">
      <c r="A14">
        <v>5</v>
      </c>
      <c r="B14" t="s">
        <v>181</v>
      </c>
      <c r="C14">
        <v>2019</v>
      </c>
      <c r="D14">
        <v>1</v>
      </c>
      <c r="E14" t="s">
        <v>253</v>
      </c>
      <c r="F14">
        <v>1</v>
      </c>
      <c r="G14" t="s">
        <v>183</v>
      </c>
      <c r="H14">
        <v>911</v>
      </c>
      <c r="I14" t="s">
        <v>201</v>
      </c>
      <c r="J14" t="s">
        <v>202</v>
      </c>
      <c r="K14" t="s">
        <v>203</v>
      </c>
      <c r="L14">
        <v>4512</v>
      </c>
      <c r="M14" t="s">
        <v>186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202</v>
      </c>
      <c r="T14" t="s">
        <v>98</v>
      </c>
    </row>
    <row r="15" spans="1:32" x14ac:dyDescent="0.3">
      <c r="A15">
        <v>5</v>
      </c>
      <c r="B15" t="s">
        <v>181</v>
      </c>
      <c r="C15">
        <v>2019</v>
      </c>
      <c r="D15">
        <v>1</v>
      </c>
      <c r="E15" t="s">
        <v>253</v>
      </c>
      <c r="F15">
        <v>1</v>
      </c>
      <c r="G15" t="s">
        <v>183</v>
      </c>
      <c r="H15">
        <v>5</v>
      </c>
      <c r="I15" t="s">
        <v>190</v>
      </c>
      <c r="J15" t="s">
        <v>115</v>
      </c>
      <c r="K15" t="s">
        <v>185</v>
      </c>
      <c r="L15">
        <v>200</v>
      </c>
      <c r="M15" t="s">
        <v>210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123</v>
      </c>
      <c r="T15" t="s">
        <v>134</v>
      </c>
    </row>
    <row r="16" spans="1:32" x14ac:dyDescent="0.3">
      <c r="A16">
        <v>4</v>
      </c>
      <c r="B16" t="s">
        <v>187</v>
      </c>
      <c r="C16">
        <v>2019</v>
      </c>
      <c r="D16">
        <v>1</v>
      </c>
      <c r="E16" t="s">
        <v>253</v>
      </c>
      <c r="F16">
        <v>1</v>
      </c>
      <c r="G16" t="s">
        <v>183</v>
      </c>
      <c r="H16">
        <v>5</v>
      </c>
      <c r="I16" t="s">
        <v>190</v>
      </c>
      <c r="J16" t="s">
        <v>115</v>
      </c>
      <c r="K16" t="s">
        <v>185</v>
      </c>
      <c r="L16">
        <v>200</v>
      </c>
      <c r="M16" t="s">
        <v>210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288</v>
      </c>
      <c r="T16" t="s">
        <v>134</v>
      </c>
    </row>
    <row r="17" spans="1:20" x14ac:dyDescent="0.3">
      <c r="A17">
        <v>5</v>
      </c>
      <c r="B17" t="s">
        <v>181</v>
      </c>
      <c r="C17">
        <v>2019</v>
      </c>
      <c r="D17">
        <v>1</v>
      </c>
      <c r="E17" t="s">
        <v>253</v>
      </c>
      <c r="F17">
        <v>6</v>
      </c>
      <c r="G17" t="s">
        <v>192</v>
      </c>
      <c r="H17">
        <v>613</v>
      </c>
      <c r="I17" t="s">
        <v>258</v>
      </c>
      <c r="J17" t="s">
        <v>116</v>
      </c>
      <c r="K17" t="s">
        <v>224</v>
      </c>
      <c r="L17">
        <v>700</v>
      </c>
      <c r="M17" t="s">
        <v>193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130</v>
      </c>
      <c r="T17" t="s">
        <v>134</v>
      </c>
    </row>
    <row r="18" spans="1:20" x14ac:dyDescent="0.3">
      <c r="A18">
        <v>4</v>
      </c>
      <c r="B18" t="s">
        <v>187</v>
      </c>
      <c r="C18">
        <v>2019</v>
      </c>
      <c r="D18">
        <v>1</v>
      </c>
      <c r="E18" t="s">
        <v>253</v>
      </c>
      <c r="F18">
        <v>6</v>
      </c>
      <c r="G18" t="s">
        <v>192</v>
      </c>
      <c r="H18">
        <v>615</v>
      </c>
      <c r="I18" t="s">
        <v>292</v>
      </c>
      <c r="J18" t="s">
        <v>123</v>
      </c>
      <c r="K18" t="s">
        <v>261</v>
      </c>
      <c r="L18">
        <v>4562</v>
      </c>
      <c r="M18" t="s">
        <v>211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124</v>
      </c>
      <c r="T18" t="s">
        <v>134</v>
      </c>
    </row>
    <row r="19" spans="1:20" x14ac:dyDescent="0.3">
      <c r="A19">
        <v>5</v>
      </c>
      <c r="B19" t="s">
        <v>181</v>
      </c>
      <c r="C19">
        <v>2019</v>
      </c>
      <c r="D19">
        <v>1</v>
      </c>
      <c r="E19" t="s">
        <v>253</v>
      </c>
      <c r="F19">
        <v>60</v>
      </c>
      <c r="G19" t="s">
        <v>212</v>
      </c>
      <c r="H19">
        <v>623</v>
      </c>
      <c r="I19" t="s">
        <v>295</v>
      </c>
      <c r="J19" t="s">
        <v>124</v>
      </c>
      <c r="K19" t="s">
        <v>227</v>
      </c>
      <c r="L19">
        <v>360</v>
      </c>
      <c r="M19" t="s">
        <v>225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125</v>
      </c>
      <c r="T19" t="s">
        <v>134</v>
      </c>
    </row>
    <row r="20" spans="1:20" x14ac:dyDescent="0.3">
      <c r="A20">
        <v>5</v>
      </c>
      <c r="B20" t="s">
        <v>181</v>
      </c>
      <c r="C20">
        <v>2019</v>
      </c>
      <c r="D20">
        <v>1</v>
      </c>
      <c r="E20" t="s">
        <v>253</v>
      </c>
      <c r="F20">
        <v>1</v>
      </c>
      <c r="G20" t="s">
        <v>183</v>
      </c>
      <c r="H20">
        <v>603</v>
      </c>
      <c r="I20" t="s">
        <v>196</v>
      </c>
      <c r="J20" t="s">
        <v>125</v>
      </c>
      <c r="K20" t="s">
        <v>197</v>
      </c>
      <c r="L20">
        <v>200</v>
      </c>
      <c r="M20" t="s">
        <v>210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278</v>
      </c>
      <c r="T20" t="s">
        <v>134</v>
      </c>
    </row>
    <row r="21" spans="1:20" x14ac:dyDescent="0.3">
      <c r="A21">
        <v>5</v>
      </c>
      <c r="B21" t="s">
        <v>181</v>
      </c>
      <c r="C21">
        <v>2019</v>
      </c>
      <c r="D21">
        <v>1</v>
      </c>
      <c r="E21" t="s">
        <v>253</v>
      </c>
      <c r="F21">
        <v>6</v>
      </c>
      <c r="G21" t="s">
        <v>192</v>
      </c>
      <c r="H21">
        <v>602</v>
      </c>
      <c r="I21" t="s">
        <v>246</v>
      </c>
      <c r="J21" t="s">
        <v>125</v>
      </c>
      <c r="K21" t="s">
        <v>197</v>
      </c>
      <c r="L21">
        <v>700</v>
      </c>
      <c r="M21" t="s">
        <v>193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132</v>
      </c>
      <c r="T21" t="s">
        <v>134</v>
      </c>
    </row>
    <row r="22" spans="1:20" x14ac:dyDescent="0.3">
      <c r="A22">
        <v>5</v>
      </c>
      <c r="B22" t="s">
        <v>181</v>
      </c>
      <c r="C22">
        <v>2019</v>
      </c>
      <c r="D22">
        <v>1</v>
      </c>
      <c r="E22" t="s">
        <v>253</v>
      </c>
      <c r="F22">
        <v>3</v>
      </c>
      <c r="G22" t="s">
        <v>189</v>
      </c>
      <c r="H22">
        <v>616</v>
      </c>
      <c r="I22" t="s">
        <v>199</v>
      </c>
      <c r="J22" t="s">
        <v>125</v>
      </c>
      <c r="K22" t="s">
        <v>197</v>
      </c>
      <c r="L22">
        <v>4532</v>
      </c>
      <c r="M22" t="s">
        <v>200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55" t="s">
        <v>547</v>
      </c>
      <c r="T22" t="s">
        <v>70</v>
      </c>
    </row>
    <row r="23" spans="1:20" x14ac:dyDescent="0.3">
      <c r="A23">
        <v>5</v>
      </c>
      <c r="B23" t="s">
        <v>181</v>
      </c>
      <c r="C23">
        <v>2019</v>
      </c>
      <c r="D23">
        <v>1</v>
      </c>
      <c r="E23" t="s">
        <v>253</v>
      </c>
      <c r="F23">
        <v>5</v>
      </c>
      <c r="G23" t="s">
        <v>195</v>
      </c>
      <c r="H23">
        <v>616</v>
      </c>
      <c r="I23" t="s">
        <v>199</v>
      </c>
      <c r="J23" t="s">
        <v>125</v>
      </c>
      <c r="K23" t="s">
        <v>197</v>
      </c>
      <c r="L23">
        <v>4552</v>
      </c>
      <c r="M23" t="s">
        <v>276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">
      <c r="A24">
        <v>5</v>
      </c>
      <c r="B24" t="s">
        <v>181</v>
      </c>
      <c r="C24">
        <v>2019</v>
      </c>
      <c r="D24">
        <v>1</v>
      </c>
      <c r="E24" t="s">
        <v>253</v>
      </c>
      <c r="F24">
        <v>3</v>
      </c>
      <c r="G24" t="s">
        <v>189</v>
      </c>
      <c r="H24">
        <v>17</v>
      </c>
      <c r="I24" t="s">
        <v>204</v>
      </c>
      <c r="J24" t="s">
        <v>128</v>
      </c>
      <c r="K24" t="s">
        <v>205</v>
      </c>
      <c r="L24">
        <v>300</v>
      </c>
      <c r="M24" t="s">
        <v>191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">
      <c r="A25">
        <v>5</v>
      </c>
      <c r="B25" t="s">
        <v>181</v>
      </c>
      <c r="C25">
        <v>2019</v>
      </c>
      <c r="D25">
        <v>1</v>
      </c>
      <c r="E25" t="s">
        <v>253</v>
      </c>
      <c r="F25">
        <v>3</v>
      </c>
      <c r="G25" t="s">
        <v>189</v>
      </c>
      <c r="H25">
        <v>701</v>
      </c>
      <c r="I25" t="s">
        <v>206</v>
      </c>
      <c r="J25" t="s">
        <v>207</v>
      </c>
      <c r="K25" t="s">
        <v>208</v>
      </c>
      <c r="L25">
        <v>300</v>
      </c>
      <c r="M25" t="s">
        <v>191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">
      <c r="A26">
        <v>4</v>
      </c>
      <c r="B26" t="s">
        <v>187</v>
      </c>
      <c r="C26">
        <v>2019</v>
      </c>
      <c r="D26">
        <v>1</v>
      </c>
      <c r="E26" t="s">
        <v>253</v>
      </c>
      <c r="F26">
        <v>1</v>
      </c>
      <c r="G26" t="s">
        <v>183</v>
      </c>
      <c r="H26">
        <v>1</v>
      </c>
      <c r="I26" t="s">
        <v>229</v>
      </c>
      <c r="J26" t="s">
        <v>121</v>
      </c>
      <c r="K26" t="s">
        <v>230</v>
      </c>
      <c r="L26">
        <v>200</v>
      </c>
      <c r="M26" t="s">
        <v>210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">
      <c r="A27">
        <v>5</v>
      </c>
      <c r="B27" t="s">
        <v>181</v>
      </c>
      <c r="C27">
        <v>2019</v>
      </c>
      <c r="D27">
        <v>1</v>
      </c>
      <c r="E27" t="s">
        <v>253</v>
      </c>
      <c r="F27">
        <v>1</v>
      </c>
      <c r="G27" t="s">
        <v>183</v>
      </c>
      <c r="H27">
        <v>15</v>
      </c>
      <c r="I27" t="s">
        <v>252</v>
      </c>
      <c r="J27" t="s">
        <v>118</v>
      </c>
      <c r="K27" t="s">
        <v>214</v>
      </c>
      <c r="L27">
        <v>200</v>
      </c>
      <c r="M27" t="s">
        <v>210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">
      <c r="A28">
        <v>5</v>
      </c>
      <c r="B28" t="s">
        <v>181</v>
      </c>
      <c r="C28">
        <v>2019</v>
      </c>
      <c r="D28">
        <v>1</v>
      </c>
      <c r="E28" t="s">
        <v>253</v>
      </c>
      <c r="F28">
        <v>3</v>
      </c>
      <c r="G28" t="s">
        <v>189</v>
      </c>
      <c r="H28">
        <v>15</v>
      </c>
      <c r="I28" t="s">
        <v>252</v>
      </c>
      <c r="J28" t="s">
        <v>118</v>
      </c>
      <c r="K28" t="s">
        <v>214</v>
      </c>
      <c r="L28">
        <v>300</v>
      </c>
      <c r="M28" t="s">
        <v>191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">
      <c r="A29">
        <v>5</v>
      </c>
      <c r="B29" t="s">
        <v>181</v>
      </c>
      <c r="C29">
        <v>2019</v>
      </c>
      <c r="D29">
        <v>1</v>
      </c>
      <c r="E29" t="s">
        <v>253</v>
      </c>
      <c r="F29">
        <v>3</v>
      </c>
      <c r="G29" t="s">
        <v>189</v>
      </c>
      <c r="H29">
        <v>310</v>
      </c>
      <c r="I29" t="s">
        <v>254</v>
      </c>
      <c r="J29" t="s">
        <v>118</v>
      </c>
      <c r="K29" t="s">
        <v>214</v>
      </c>
      <c r="L29">
        <v>300</v>
      </c>
      <c r="M29" t="s">
        <v>191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">
      <c r="A30">
        <v>5</v>
      </c>
      <c r="B30" t="s">
        <v>181</v>
      </c>
      <c r="C30">
        <v>2019</v>
      </c>
      <c r="D30">
        <v>1</v>
      </c>
      <c r="E30" t="s">
        <v>253</v>
      </c>
      <c r="F30">
        <v>72</v>
      </c>
      <c r="G30" t="s">
        <v>212</v>
      </c>
      <c r="H30">
        <v>5</v>
      </c>
      <c r="I30" t="s">
        <v>190</v>
      </c>
      <c r="J30" t="s">
        <v>115</v>
      </c>
      <c r="K30" t="s">
        <v>185</v>
      </c>
      <c r="L30">
        <v>1572</v>
      </c>
      <c r="M30" t="s">
        <v>231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">
      <c r="A31">
        <v>5</v>
      </c>
      <c r="B31" t="s">
        <v>181</v>
      </c>
      <c r="C31">
        <v>2019</v>
      </c>
      <c r="D31">
        <v>1</v>
      </c>
      <c r="E31" t="s">
        <v>253</v>
      </c>
      <c r="F31">
        <v>5</v>
      </c>
      <c r="G31" t="s">
        <v>195</v>
      </c>
      <c r="H31">
        <v>313</v>
      </c>
      <c r="I31" t="s">
        <v>217</v>
      </c>
      <c r="J31" t="s">
        <v>119</v>
      </c>
      <c r="K31" t="s">
        <v>216</v>
      </c>
      <c r="L31">
        <v>460</v>
      </c>
      <c r="M31" t="s">
        <v>198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">
      <c r="A32">
        <v>5</v>
      </c>
      <c r="B32" t="s">
        <v>181</v>
      </c>
      <c r="C32">
        <v>2019</v>
      </c>
      <c r="D32">
        <v>1</v>
      </c>
      <c r="E32" t="s">
        <v>253</v>
      </c>
      <c r="F32">
        <v>75</v>
      </c>
      <c r="G32" t="s">
        <v>212</v>
      </c>
      <c r="H32">
        <v>18</v>
      </c>
      <c r="I32" t="s">
        <v>215</v>
      </c>
      <c r="J32" t="s">
        <v>119</v>
      </c>
      <c r="K32" t="s">
        <v>216</v>
      </c>
      <c r="L32">
        <v>1575</v>
      </c>
      <c r="M32" t="s">
        <v>218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">
      <c r="A33">
        <v>5</v>
      </c>
      <c r="B33" t="s">
        <v>181</v>
      </c>
      <c r="C33">
        <v>2019</v>
      </c>
      <c r="D33">
        <v>1</v>
      </c>
      <c r="E33" t="s">
        <v>253</v>
      </c>
      <c r="F33">
        <v>1</v>
      </c>
      <c r="G33" t="s">
        <v>183</v>
      </c>
      <c r="H33">
        <v>3</v>
      </c>
      <c r="I33" t="s">
        <v>209</v>
      </c>
      <c r="J33" t="s">
        <v>202</v>
      </c>
      <c r="K33" t="s">
        <v>203</v>
      </c>
      <c r="L33">
        <v>200</v>
      </c>
      <c r="M33" t="s">
        <v>210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">
      <c r="A34">
        <v>5</v>
      </c>
      <c r="B34" t="s">
        <v>181</v>
      </c>
      <c r="C34">
        <v>2019</v>
      </c>
      <c r="D34">
        <v>1</v>
      </c>
      <c r="E34" t="s">
        <v>253</v>
      </c>
      <c r="F34">
        <v>10</v>
      </c>
      <c r="G34" t="s">
        <v>238</v>
      </c>
      <c r="H34">
        <v>3</v>
      </c>
      <c r="I34" t="s">
        <v>209</v>
      </c>
      <c r="J34" t="s">
        <v>202</v>
      </c>
      <c r="K34" t="s">
        <v>203</v>
      </c>
      <c r="L34">
        <v>207</v>
      </c>
      <c r="M34" t="s">
        <v>243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">
      <c r="A35">
        <v>5</v>
      </c>
      <c r="B35" t="s">
        <v>181</v>
      </c>
      <c r="C35">
        <v>2019</v>
      </c>
      <c r="D35">
        <v>1</v>
      </c>
      <c r="E35" t="s">
        <v>253</v>
      </c>
      <c r="F35">
        <v>1</v>
      </c>
      <c r="G35" t="s">
        <v>183</v>
      </c>
      <c r="H35">
        <v>305</v>
      </c>
      <c r="I35" t="s">
        <v>234</v>
      </c>
      <c r="J35" t="s">
        <v>115</v>
      </c>
      <c r="K35" t="s">
        <v>185</v>
      </c>
      <c r="L35">
        <v>200</v>
      </c>
      <c r="M35" t="s">
        <v>210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">
      <c r="A36">
        <v>4</v>
      </c>
      <c r="B36" t="s">
        <v>187</v>
      </c>
      <c r="C36">
        <v>2019</v>
      </c>
      <c r="D36">
        <v>1</v>
      </c>
      <c r="E36" t="s">
        <v>253</v>
      </c>
      <c r="F36">
        <v>3</v>
      </c>
      <c r="G36" t="s">
        <v>189</v>
      </c>
      <c r="H36">
        <v>621</v>
      </c>
      <c r="I36" t="s">
        <v>259</v>
      </c>
      <c r="J36" t="s">
        <v>116</v>
      </c>
      <c r="K36" t="s">
        <v>224</v>
      </c>
      <c r="L36">
        <v>4532</v>
      </c>
      <c r="M36" t="s">
        <v>200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">
      <c r="A37">
        <v>5</v>
      </c>
      <c r="B37" t="s">
        <v>181</v>
      </c>
      <c r="C37">
        <v>2019</v>
      </c>
      <c r="D37">
        <v>1</v>
      </c>
      <c r="E37" t="s">
        <v>253</v>
      </c>
      <c r="F37">
        <v>60</v>
      </c>
      <c r="G37" t="s">
        <v>212</v>
      </c>
      <c r="H37">
        <v>615</v>
      </c>
      <c r="I37" t="s">
        <v>292</v>
      </c>
      <c r="J37" t="s">
        <v>123</v>
      </c>
      <c r="K37" t="s">
        <v>261</v>
      </c>
      <c r="L37">
        <v>4563</v>
      </c>
      <c r="M37" t="s">
        <v>228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">
      <c r="A38">
        <v>5</v>
      </c>
      <c r="B38" t="s">
        <v>181</v>
      </c>
      <c r="C38">
        <v>2019</v>
      </c>
      <c r="D38">
        <v>1</v>
      </c>
      <c r="E38" t="s">
        <v>253</v>
      </c>
      <c r="F38">
        <v>6</v>
      </c>
      <c r="G38" t="s">
        <v>192</v>
      </c>
      <c r="H38">
        <v>624</v>
      </c>
      <c r="I38" t="s">
        <v>226</v>
      </c>
      <c r="J38" t="s">
        <v>124</v>
      </c>
      <c r="K38" t="s">
        <v>227</v>
      </c>
      <c r="L38">
        <v>4562</v>
      </c>
      <c r="M38" t="s">
        <v>211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">
      <c r="A39">
        <v>4</v>
      </c>
      <c r="B39" t="s">
        <v>187</v>
      </c>
      <c r="C39">
        <v>2019</v>
      </c>
      <c r="D39">
        <v>1</v>
      </c>
      <c r="E39" t="s">
        <v>253</v>
      </c>
      <c r="F39">
        <v>3</v>
      </c>
      <c r="G39" t="s">
        <v>189</v>
      </c>
      <c r="H39">
        <v>616</v>
      </c>
      <c r="I39" t="s">
        <v>199</v>
      </c>
      <c r="J39" t="s">
        <v>125</v>
      </c>
      <c r="K39" t="s">
        <v>197</v>
      </c>
      <c r="L39">
        <v>4532</v>
      </c>
      <c r="M39" t="s">
        <v>200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">
      <c r="A40">
        <v>5</v>
      </c>
      <c r="B40" t="s">
        <v>181</v>
      </c>
      <c r="C40">
        <v>2019</v>
      </c>
      <c r="D40">
        <v>1</v>
      </c>
      <c r="E40" t="s">
        <v>253</v>
      </c>
      <c r="F40">
        <v>3</v>
      </c>
      <c r="G40" t="s">
        <v>189</v>
      </c>
      <c r="H40">
        <v>16</v>
      </c>
      <c r="I40" t="s">
        <v>281</v>
      </c>
      <c r="J40" t="s">
        <v>127</v>
      </c>
      <c r="K40" t="s">
        <v>263</v>
      </c>
      <c r="L40">
        <v>300</v>
      </c>
      <c r="M40" t="s">
        <v>191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">
      <c r="A41">
        <v>4</v>
      </c>
      <c r="B41" t="s">
        <v>187</v>
      </c>
      <c r="C41">
        <v>2019</v>
      </c>
      <c r="D41">
        <v>1</v>
      </c>
      <c r="E41" t="s">
        <v>253</v>
      </c>
      <c r="F41">
        <v>3</v>
      </c>
      <c r="G41" t="s">
        <v>189</v>
      </c>
      <c r="H41">
        <v>955</v>
      </c>
      <c r="I41" t="s">
        <v>282</v>
      </c>
      <c r="J41" t="s">
        <v>127</v>
      </c>
      <c r="K41" t="s">
        <v>263</v>
      </c>
      <c r="L41">
        <v>4532</v>
      </c>
      <c r="M41" t="s">
        <v>200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">
      <c r="A42">
        <v>5</v>
      </c>
      <c r="B42" t="s">
        <v>181</v>
      </c>
      <c r="C42">
        <v>2019</v>
      </c>
      <c r="D42">
        <v>1</v>
      </c>
      <c r="E42" t="s">
        <v>253</v>
      </c>
      <c r="F42">
        <v>5</v>
      </c>
      <c r="G42" t="s">
        <v>195</v>
      </c>
      <c r="H42">
        <v>700</v>
      </c>
      <c r="I42" t="s">
        <v>273</v>
      </c>
      <c r="J42" t="s">
        <v>207</v>
      </c>
      <c r="K42" t="s">
        <v>208</v>
      </c>
      <c r="L42">
        <v>460</v>
      </c>
      <c r="M42" t="s">
        <v>198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">
      <c r="A43">
        <v>5</v>
      </c>
      <c r="B43" t="s">
        <v>181</v>
      </c>
      <c r="C43">
        <v>2019</v>
      </c>
      <c r="D43">
        <v>1</v>
      </c>
      <c r="E43" t="s">
        <v>253</v>
      </c>
      <c r="F43">
        <v>75</v>
      </c>
      <c r="G43" t="s">
        <v>212</v>
      </c>
      <c r="H43">
        <v>701</v>
      </c>
      <c r="I43" t="s">
        <v>206</v>
      </c>
      <c r="J43" t="s">
        <v>207</v>
      </c>
      <c r="K43" t="s">
        <v>208</v>
      </c>
      <c r="L43">
        <v>1575</v>
      </c>
      <c r="M43" t="s">
        <v>218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">
      <c r="A44">
        <v>4</v>
      </c>
      <c r="B44" t="s">
        <v>187</v>
      </c>
      <c r="C44">
        <v>2019</v>
      </c>
      <c r="D44">
        <v>1</v>
      </c>
      <c r="E44" t="s">
        <v>253</v>
      </c>
      <c r="F44">
        <v>3</v>
      </c>
      <c r="G44" t="s">
        <v>189</v>
      </c>
      <c r="H44">
        <v>2</v>
      </c>
      <c r="I44" t="s">
        <v>264</v>
      </c>
      <c r="J44" t="s">
        <v>121</v>
      </c>
      <c r="K44" t="s">
        <v>230</v>
      </c>
      <c r="L44">
        <v>300</v>
      </c>
      <c r="M44" t="s">
        <v>191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">
      <c r="A45">
        <v>5</v>
      </c>
      <c r="B45" t="s">
        <v>181</v>
      </c>
      <c r="C45">
        <v>2019</v>
      </c>
      <c r="D45">
        <v>1</v>
      </c>
      <c r="E45" t="s">
        <v>253</v>
      </c>
      <c r="F45">
        <v>71</v>
      </c>
      <c r="G45" t="s">
        <v>212</v>
      </c>
      <c r="H45">
        <v>1</v>
      </c>
      <c r="I45" t="s">
        <v>229</v>
      </c>
      <c r="J45" t="s">
        <v>121</v>
      </c>
      <c r="K45" t="s">
        <v>230</v>
      </c>
      <c r="L45">
        <v>1571</v>
      </c>
      <c r="M45" t="s">
        <v>265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">
      <c r="A46">
        <v>4</v>
      </c>
      <c r="B46" t="s">
        <v>187</v>
      </c>
      <c r="C46">
        <v>2019</v>
      </c>
      <c r="D46">
        <v>1</v>
      </c>
      <c r="E46" t="s">
        <v>253</v>
      </c>
      <c r="F46">
        <v>3</v>
      </c>
      <c r="G46" t="s">
        <v>189</v>
      </c>
      <c r="H46">
        <v>710</v>
      </c>
      <c r="I46" t="s">
        <v>220</v>
      </c>
      <c r="J46" t="s">
        <v>207</v>
      </c>
      <c r="K46" t="s">
        <v>208</v>
      </c>
      <c r="L46">
        <v>4532</v>
      </c>
      <c r="M46" t="s">
        <v>200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">
      <c r="A47">
        <v>5</v>
      </c>
      <c r="B47" t="s">
        <v>181</v>
      </c>
      <c r="C47">
        <v>2019</v>
      </c>
      <c r="D47">
        <v>1</v>
      </c>
      <c r="E47" t="s">
        <v>253</v>
      </c>
      <c r="F47">
        <v>10</v>
      </c>
      <c r="G47" t="s">
        <v>238</v>
      </c>
      <c r="H47">
        <v>306</v>
      </c>
      <c r="I47" t="s">
        <v>244</v>
      </c>
      <c r="J47" t="s">
        <v>122</v>
      </c>
      <c r="K47" t="s">
        <v>242</v>
      </c>
      <c r="L47">
        <v>207</v>
      </c>
      <c r="M47" t="s">
        <v>243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">
      <c r="A48">
        <v>5</v>
      </c>
      <c r="B48" t="s">
        <v>181</v>
      </c>
      <c r="C48">
        <v>2019</v>
      </c>
      <c r="D48">
        <v>1</v>
      </c>
      <c r="E48" t="s">
        <v>253</v>
      </c>
      <c r="F48">
        <v>3</v>
      </c>
      <c r="G48" t="s">
        <v>189</v>
      </c>
      <c r="H48">
        <v>950</v>
      </c>
      <c r="I48" t="s">
        <v>184</v>
      </c>
      <c r="J48" t="s">
        <v>115</v>
      </c>
      <c r="K48" t="s">
        <v>185</v>
      </c>
      <c r="L48">
        <v>4532</v>
      </c>
      <c r="M48" t="s">
        <v>200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">
      <c r="A49">
        <v>5</v>
      </c>
      <c r="B49" t="s">
        <v>181</v>
      </c>
      <c r="C49">
        <v>2019</v>
      </c>
      <c r="D49">
        <v>1</v>
      </c>
      <c r="E49" t="s">
        <v>253</v>
      </c>
      <c r="F49">
        <v>3</v>
      </c>
      <c r="G49" t="s">
        <v>189</v>
      </c>
      <c r="H49">
        <v>8</v>
      </c>
      <c r="I49" t="s">
        <v>248</v>
      </c>
      <c r="J49" t="s">
        <v>126</v>
      </c>
      <c r="K49" t="s">
        <v>249</v>
      </c>
      <c r="L49">
        <v>300</v>
      </c>
      <c r="M49" t="s">
        <v>191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">
      <c r="A50">
        <v>5</v>
      </c>
      <c r="B50" t="s">
        <v>181</v>
      </c>
      <c r="C50">
        <v>2019</v>
      </c>
      <c r="D50">
        <v>1</v>
      </c>
      <c r="E50" t="s">
        <v>253</v>
      </c>
      <c r="F50">
        <v>3</v>
      </c>
      <c r="G50" t="s">
        <v>189</v>
      </c>
      <c r="H50">
        <v>9</v>
      </c>
      <c r="I50" t="s">
        <v>275</v>
      </c>
      <c r="J50" t="s">
        <v>117</v>
      </c>
      <c r="K50" t="s">
        <v>236</v>
      </c>
      <c r="L50">
        <v>300</v>
      </c>
      <c r="M50" t="s">
        <v>191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">
      <c r="A51">
        <v>4</v>
      </c>
      <c r="B51" t="s">
        <v>187</v>
      </c>
      <c r="C51">
        <v>2019</v>
      </c>
      <c r="D51">
        <v>1</v>
      </c>
      <c r="E51" t="s">
        <v>253</v>
      </c>
      <c r="F51">
        <v>3</v>
      </c>
      <c r="G51" t="s">
        <v>189</v>
      </c>
      <c r="H51">
        <v>952</v>
      </c>
      <c r="I51" t="s">
        <v>235</v>
      </c>
      <c r="J51" t="s">
        <v>117</v>
      </c>
      <c r="K51" t="s">
        <v>236</v>
      </c>
      <c r="L51">
        <v>4532</v>
      </c>
      <c r="M51" t="s">
        <v>200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">
      <c r="A52">
        <v>5</v>
      </c>
      <c r="B52" t="s">
        <v>181</v>
      </c>
      <c r="C52">
        <v>2019</v>
      </c>
      <c r="D52">
        <v>1</v>
      </c>
      <c r="E52" t="s">
        <v>253</v>
      </c>
      <c r="F52">
        <v>5</v>
      </c>
      <c r="G52" t="s">
        <v>195</v>
      </c>
      <c r="H52">
        <v>11</v>
      </c>
      <c r="I52" t="s">
        <v>283</v>
      </c>
      <c r="J52" t="s">
        <v>115</v>
      </c>
      <c r="K52" t="s">
        <v>185</v>
      </c>
      <c r="L52">
        <v>460</v>
      </c>
      <c r="M52" t="s">
        <v>198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">
      <c r="A53">
        <v>5</v>
      </c>
      <c r="B53" t="s">
        <v>181</v>
      </c>
      <c r="C53">
        <v>2019</v>
      </c>
      <c r="D53">
        <v>1</v>
      </c>
      <c r="E53" t="s">
        <v>253</v>
      </c>
      <c r="F53">
        <v>77</v>
      </c>
      <c r="G53" t="s">
        <v>212</v>
      </c>
      <c r="H53">
        <v>5</v>
      </c>
      <c r="I53" t="s">
        <v>190</v>
      </c>
      <c r="J53" t="s">
        <v>115</v>
      </c>
      <c r="K53" t="s">
        <v>185</v>
      </c>
      <c r="L53">
        <v>1577</v>
      </c>
      <c r="M53" t="s">
        <v>233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">
      <c r="A54">
        <v>5</v>
      </c>
      <c r="B54" t="s">
        <v>181</v>
      </c>
      <c r="C54">
        <v>2019</v>
      </c>
      <c r="D54">
        <v>1</v>
      </c>
      <c r="E54" t="s">
        <v>253</v>
      </c>
      <c r="F54">
        <v>75</v>
      </c>
      <c r="G54" t="s">
        <v>212</v>
      </c>
      <c r="H54">
        <v>13</v>
      </c>
      <c r="I54" t="s">
        <v>296</v>
      </c>
      <c r="J54" t="s">
        <v>119</v>
      </c>
      <c r="K54" t="s">
        <v>216</v>
      </c>
      <c r="L54">
        <v>1575</v>
      </c>
      <c r="M54" t="s">
        <v>218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">
      <c r="A55">
        <v>5</v>
      </c>
      <c r="B55" t="s">
        <v>181</v>
      </c>
      <c r="C55">
        <v>2019</v>
      </c>
      <c r="D55">
        <v>1</v>
      </c>
      <c r="E55" t="s">
        <v>253</v>
      </c>
      <c r="F55">
        <v>3</v>
      </c>
      <c r="G55" t="s">
        <v>189</v>
      </c>
      <c r="H55">
        <v>621</v>
      </c>
      <c r="I55" t="s">
        <v>259</v>
      </c>
      <c r="J55" t="s">
        <v>116</v>
      </c>
      <c r="K55" t="s">
        <v>224</v>
      </c>
      <c r="L55">
        <v>4532</v>
      </c>
      <c r="M55" t="s">
        <v>200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">
      <c r="A56">
        <v>5</v>
      </c>
      <c r="B56" t="s">
        <v>181</v>
      </c>
      <c r="C56">
        <v>2019</v>
      </c>
      <c r="D56">
        <v>1</v>
      </c>
      <c r="E56" t="s">
        <v>253</v>
      </c>
      <c r="F56">
        <v>6</v>
      </c>
      <c r="G56" t="s">
        <v>192</v>
      </c>
      <c r="H56">
        <v>621</v>
      </c>
      <c r="I56" t="s">
        <v>259</v>
      </c>
      <c r="J56" t="s">
        <v>116</v>
      </c>
      <c r="K56" t="s">
        <v>224</v>
      </c>
      <c r="L56">
        <v>4562</v>
      </c>
      <c r="M56" t="s">
        <v>211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">
      <c r="A57">
        <v>4</v>
      </c>
      <c r="B57" t="s">
        <v>187</v>
      </c>
      <c r="C57">
        <v>2019</v>
      </c>
      <c r="D57">
        <v>1</v>
      </c>
      <c r="E57" t="s">
        <v>253</v>
      </c>
      <c r="F57">
        <v>6</v>
      </c>
      <c r="G57" t="s">
        <v>192</v>
      </c>
      <c r="H57">
        <v>624</v>
      </c>
      <c r="I57" t="s">
        <v>226</v>
      </c>
      <c r="J57" t="s">
        <v>124</v>
      </c>
      <c r="K57" t="s">
        <v>227</v>
      </c>
      <c r="L57">
        <v>4562</v>
      </c>
      <c r="M57" t="s">
        <v>211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">
      <c r="A58">
        <v>5</v>
      </c>
      <c r="B58" t="s">
        <v>181</v>
      </c>
      <c r="C58">
        <v>2019</v>
      </c>
      <c r="D58">
        <v>1</v>
      </c>
      <c r="E58" t="s">
        <v>253</v>
      </c>
      <c r="F58">
        <v>1</v>
      </c>
      <c r="G58" t="s">
        <v>183</v>
      </c>
      <c r="H58">
        <v>602</v>
      </c>
      <c r="I58" t="s">
        <v>246</v>
      </c>
      <c r="J58" t="s">
        <v>125</v>
      </c>
      <c r="K58" t="s">
        <v>197</v>
      </c>
      <c r="L58">
        <v>200</v>
      </c>
      <c r="M58" t="s">
        <v>210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">
      <c r="A59">
        <v>5</v>
      </c>
      <c r="B59" t="s">
        <v>181</v>
      </c>
      <c r="C59">
        <v>2019</v>
      </c>
      <c r="D59">
        <v>1</v>
      </c>
      <c r="E59" t="s">
        <v>253</v>
      </c>
      <c r="F59">
        <v>10</v>
      </c>
      <c r="G59" t="s">
        <v>238</v>
      </c>
      <c r="H59">
        <v>602</v>
      </c>
      <c r="I59" t="s">
        <v>246</v>
      </c>
      <c r="J59" t="s">
        <v>125</v>
      </c>
      <c r="K59" t="s">
        <v>197</v>
      </c>
      <c r="L59">
        <v>207</v>
      </c>
      <c r="M59" t="s">
        <v>243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">
      <c r="A60">
        <v>5</v>
      </c>
      <c r="B60" t="s">
        <v>181</v>
      </c>
      <c r="C60">
        <v>2019</v>
      </c>
      <c r="D60">
        <v>1</v>
      </c>
      <c r="E60" t="s">
        <v>253</v>
      </c>
      <c r="F60">
        <v>10</v>
      </c>
      <c r="G60" t="s">
        <v>238</v>
      </c>
      <c r="H60">
        <v>616</v>
      </c>
      <c r="I60" t="s">
        <v>199</v>
      </c>
      <c r="J60" t="s">
        <v>125</v>
      </c>
      <c r="K60" t="s">
        <v>197</v>
      </c>
      <c r="L60">
        <v>4513</v>
      </c>
      <c r="M60" t="s">
        <v>240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">
      <c r="A61">
        <v>5</v>
      </c>
      <c r="B61" t="s">
        <v>181</v>
      </c>
      <c r="C61">
        <v>2019</v>
      </c>
      <c r="D61">
        <v>1</v>
      </c>
      <c r="E61" t="s">
        <v>253</v>
      </c>
      <c r="F61">
        <v>6</v>
      </c>
      <c r="G61" t="s">
        <v>192</v>
      </c>
      <c r="H61">
        <v>608</v>
      </c>
      <c r="I61" t="s">
        <v>290</v>
      </c>
      <c r="J61" t="s">
        <v>278</v>
      </c>
      <c r="K61" t="s">
        <v>212</v>
      </c>
      <c r="L61">
        <v>700</v>
      </c>
      <c r="M61" t="s">
        <v>193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">
      <c r="A62">
        <v>5</v>
      </c>
      <c r="B62" t="s">
        <v>181</v>
      </c>
      <c r="C62">
        <v>2019</v>
      </c>
      <c r="D62">
        <v>1</v>
      </c>
      <c r="E62" t="s">
        <v>253</v>
      </c>
      <c r="F62">
        <v>6</v>
      </c>
      <c r="G62" t="s">
        <v>192</v>
      </c>
      <c r="H62">
        <v>609</v>
      </c>
      <c r="I62" t="s">
        <v>298</v>
      </c>
      <c r="J62" t="s">
        <v>278</v>
      </c>
      <c r="K62" t="s">
        <v>212</v>
      </c>
      <c r="L62">
        <v>700</v>
      </c>
      <c r="M62" t="s">
        <v>193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">
      <c r="A63">
        <v>5</v>
      </c>
      <c r="B63" t="s">
        <v>181</v>
      </c>
      <c r="C63">
        <v>2019</v>
      </c>
      <c r="D63">
        <v>1</v>
      </c>
      <c r="E63" t="s">
        <v>253</v>
      </c>
      <c r="F63">
        <v>6</v>
      </c>
      <c r="G63" t="s">
        <v>192</v>
      </c>
      <c r="H63">
        <v>619</v>
      </c>
      <c r="I63" t="s">
        <v>277</v>
      </c>
      <c r="J63" t="s">
        <v>278</v>
      </c>
      <c r="K63" t="s">
        <v>212</v>
      </c>
      <c r="L63">
        <v>4562</v>
      </c>
      <c r="M63" t="s">
        <v>211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">
      <c r="A64">
        <v>5</v>
      </c>
      <c r="B64" t="s">
        <v>181</v>
      </c>
      <c r="C64">
        <v>2019</v>
      </c>
      <c r="D64">
        <v>1</v>
      </c>
      <c r="E64" t="s">
        <v>253</v>
      </c>
      <c r="F64">
        <v>79</v>
      </c>
      <c r="G64" t="s">
        <v>212</v>
      </c>
      <c r="H64">
        <v>153</v>
      </c>
      <c r="I64" t="s">
        <v>269</v>
      </c>
      <c r="J64" t="s">
        <v>270</v>
      </c>
      <c r="K64" t="s">
        <v>270</v>
      </c>
      <c r="L64">
        <v>1579</v>
      </c>
      <c r="M64" t="s">
        <v>271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">
      <c r="A65">
        <v>5</v>
      </c>
      <c r="B65" t="s">
        <v>181</v>
      </c>
      <c r="C65">
        <v>2019</v>
      </c>
      <c r="D65">
        <v>1</v>
      </c>
      <c r="E65" t="s">
        <v>253</v>
      </c>
      <c r="F65">
        <v>5</v>
      </c>
      <c r="G65" t="s">
        <v>195</v>
      </c>
      <c r="H65">
        <v>701</v>
      </c>
      <c r="I65" t="s">
        <v>206</v>
      </c>
      <c r="J65" t="s">
        <v>207</v>
      </c>
      <c r="K65" t="s">
        <v>208</v>
      </c>
      <c r="L65">
        <v>460</v>
      </c>
      <c r="M65" t="s">
        <v>198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">
      <c r="A66">
        <v>5</v>
      </c>
      <c r="B66" t="s">
        <v>181</v>
      </c>
      <c r="C66">
        <v>2019</v>
      </c>
      <c r="D66">
        <v>1</v>
      </c>
      <c r="E66" t="s">
        <v>253</v>
      </c>
      <c r="F66">
        <v>10</v>
      </c>
      <c r="G66" t="s">
        <v>238</v>
      </c>
      <c r="H66">
        <v>2</v>
      </c>
      <c r="I66" t="s">
        <v>264</v>
      </c>
      <c r="J66" t="s">
        <v>121</v>
      </c>
      <c r="K66" t="s">
        <v>230</v>
      </c>
      <c r="L66">
        <v>207</v>
      </c>
      <c r="M66" t="s">
        <v>243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">
      <c r="A67">
        <v>5</v>
      </c>
      <c r="B67" t="s">
        <v>181</v>
      </c>
      <c r="C67">
        <v>2019</v>
      </c>
      <c r="D67">
        <v>1</v>
      </c>
      <c r="E67" t="s">
        <v>253</v>
      </c>
      <c r="F67">
        <v>72</v>
      </c>
      <c r="G67" t="s">
        <v>212</v>
      </c>
      <c r="H67">
        <v>1</v>
      </c>
      <c r="I67" t="s">
        <v>229</v>
      </c>
      <c r="J67" t="s">
        <v>121</v>
      </c>
      <c r="K67" t="s">
        <v>230</v>
      </c>
      <c r="L67">
        <v>1572</v>
      </c>
      <c r="M67" t="s">
        <v>231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">
      <c r="A68">
        <v>5</v>
      </c>
      <c r="B68" t="s">
        <v>181</v>
      </c>
      <c r="C68">
        <v>2019</v>
      </c>
      <c r="D68">
        <v>1</v>
      </c>
      <c r="E68" t="s">
        <v>253</v>
      </c>
      <c r="F68">
        <v>1</v>
      </c>
      <c r="G68" t="s">
        <v>183</v>
      </c>
      <c r="H68">
        <v>301</v>
      </c>
      <c r="I68" t="s">
        <v>247</v>
      </c>
      <c r="J68" t="s">
        <v>121</v>
      </c>
      <c r="K68" t="s">
        <v>230</v>
      </c>
      <c r="L68">
        <v>200</v>
      </c>
      <c r="M68" t="s">
        <v>210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">
      <c r="A69">
        <v>5</v>
      </c>
      <c r="B69" t="s">
        <v>181</v>
      </c>
      <c r="C69">
        <v>2019</v>
      </c>
      <c r="D69">
        <v>1</v>
      </c>
      <c r="E69" t="s">
        <v>253</v>
      </c>
      <c r="F69">
        <v>1</v>
      </c>
      <c r="G69" t="s">
        <v>183</v>
      </c>
      <c r="H69">
        <v>6</v>
      </c>
      <c r="I69" t="s">
        <v>256</v>
      </c>
      <c r="J69" t="s">
        <v>122</v>
      </c>
      <c r="K69" t="s">
        <v>242</v>
      </c>
      <c r="L69">
        <v>200</v>
      </c>
      <c r="M69" t="s">
        <v>210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">
      <c r="A70">
        <v>5</v>
      </c>
      <c r="B70" t="s">
        <v>181</v>
      </c>
      <c r="C70">
        <v>2019</v>
      </c>
      <c r="D70">
        <v>1</v>
      </c>
      <c r="E70" t="s">
        <v>253</v>
      </c>
      <c r="F70">
        <v>1</v>
      </c>
      <c r="G70" t="s">
        <v>183</v>
      </c>
      <c r="H70">
        <v>7</v>
      </c>
      <c r="I70" t="s">
        <v>241</v>
      </c>
      <c r="J70" t="s">
        <v>122</v>
      </c>
      <c r="K70" t="s">
        <v>242</v>
      </c>
      <c r="L70">
        <v>200</v>
      </c>
      <c r="M70" t="s">
        <v>210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">
      <c r="A71">
        <v>5</v>
      </c>
      <c r="B71" t="s">
        <v>181</v>
      </c>
      <c r="C71">
        <v>2019</v>
      </c>
      <c r="D71">
        <v>1</v>
      </c>
      <c r="E71" t="s">
        <v>253</v>
      </c>
      <c r="F71">
        <v>6</v>
      </c>
      <c r="G71" t="s">
        <v>192</v>
      </c>
      <c r="H71">
        <v>950</v>
      </c>
      <c r="I71" t="s">
        <v>184</v>
      </c>
      <c r="J71" t="s">
        <v>115</v>
      </c>
      <c r="K71" t="s">
        <v>185</v>
      </c>
      <c r="L71">
        <v>4562</v>
      </c>
      <c r="M71" t="s">
        <v>211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">
      <c r="A72">
        <v>4</v>
      </c>
      <c r="B72" t="s">
        <v>187</v>
      </c>
      <c r="C72">
        <v>2019</v>
      </c>
      <c r="D72">
        <v>1</v>
      </c>
      <c r="E72" t="s">
        <v>253</v>
      </c>
      <c r="F72">
        <v>3</v>
      </c>
      <c r="G72" t="s">
        <v>189</v>
      </c>
      <c r="H72">
        <v>9</v>
      </c>
      <c r="I72" t="s">
        <v>275</v>
      </c>
      <c r="J72" t="s">
        <v>117</v>
      </c>
      <c r="K72" t="s">
        <v>236</v>
      </c>
      <c r="L72">
        <v>300</v>
      </c>
      <c r="M72" t="s">
        <v>191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">
      <c r="A73">
        <v>5</v>
      </c>
      <c r="B73" t="s">
        <v>181</v>
      </c>
      <c r="C73">
        <v>2019</v>
      </c>
      <c r="D73">
        <v>1</v>
      </c>
      <c r="E73" t="s">
        <v>253</v>
      </c>
      <c r="F73">
        <v>3</v>
      </c>
      <c r="G73" t="s">
        <v>189</v>
      </c>
      <c r="H73">
        <v>14</v>
      </c>
      <c r="I73" t="s">
        <v>299</v>
      </c>
      <c r="J73" t="s">
        <v>117</v>
      </c>
      <c r="K73" t="s">
        <v>236</v>
      </c>
      <c r="L73">
        <v>300</v>
      </c>
      <c r="M73" t="s">
        <v>191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">
      <c r="A74">
        <v>4</v>
      </c>
      <c r="B74" t="s">
        <v>187</v>
      </c>
      <c r="C74">
        <v>2019</v>
      </c>
      <c r="D74">
        <v>1</v>
      </c>
      <c r="E74" t="s">
        <v>253</v>
      </c>
      <c r="F74">
        <v>1</v>
      </c>
      <c r="G74" t="s">
        <v>183</v>
      </c>
      <c r="H74">
        <v>10</v>
      </c>
      <c r="I74" t="s">
        <v>251</v>
      </c>
      <c r="J74" t="s">
        <v>118</v>
      </c>
      <c r="K74" t="s">
        <v>214</v>
      </c>
      <c r="L74">
        <v>200</v>
      </c>
      <c r="M74" t="s">
        <v>210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">
      <c r="A75">
        <v>5</v>
      </c>
      <c r="B75" t="s">
        <v>181</v>
      </c>
      <c r="C75">
        <v>2019</v>
      </c>
      <c r="D75">
        <v>1</v>
      </c>
      <c r="E75" t="s">
        <v>253</v>
      </c>
      <c r="F75">
        <v>1</v>
      </c>
      <c r="G75" t="s">
        <v>183</v>
      </c>
      <c r="H75">
        <v>953</v>
      </c>
      <c r="I75" t="s">
        <v>213</v>
      </c>
      <c r="J75" t="s">
        <v>118</v>
      </c>
      <c r="K75" t="s">
        <v>214</v>
      </c>
      <c r="L75">
        <v>4512</v>
      </c>
      <c r="M75" t="s">
        <v>186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">
      <c r="A76">
        <v>5</v>
      </c>
      <c r="B76" t="s">
        <v>181</v>
      </c>
      <c r="C76">
        <v>2019</v>
      </c>
      <c r="D76">
        <v>1</v>
      </c>
      <c r="E76" t="s">
        <v>253</v>
      </c>
      <c r="F76">
        <v>3</v>
      </c>
      <c r="G76" t="s">
        <v>189</v>
      </c>
      <c r="H76">
        <v>11</v>
      </c>
      <c r="I76" t="s">
        <v>283</v>
      </c>
      <c r="J76" t="s">
        <v>115</v>
      </c>
      <c r="K76" t="s">
        <v>185</v>
      </c>
      <c r="L76">
        <v>300</v>
      </c>
      <c r="M76" t="s">
        <v>191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">
      <c r="A77">
        <v>5</v>
      </c>
      <c r="B77" t="s">
        <v>181</v>
      </c>
      <c r="C77">
        <v>2019</v>
      </c>
      <c r="D77">
        <v>1</v>
      </c>
      <c r="E77" t="s">
        <v>253</v>
      </c>
      <c r="F77">
        <v>75</v>
      </c>
      <c r="G77" t="s">
        <v>212</v>
      </c>
      <c r="H77">
        <v>5</v>
      </c>
      <c r="I77" t="s">
        <v>190</v>
      </c>
      <c r="J77" t="s">
        <v>115</v>
      </c>
      <c r="K77" t="s">
        <v>185</v>
      </c>
      <c r="L77">
        <v>1575</v>
      </c>
      <c r="M77" t="s">
        <v>218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">
      <c r="A78">
        <v>5</v>
      </c>
      <c r="B78" t="s">
        <v>181</v>
      </c>
      <c r="C78">
        <v>2019</v>
      </c>
      <c r="D78">
        <v>1</v>
      </c>
      <c r="E78" t="s">
        <v>253</v>
      </c>
      <c r="F78">
        <v>79</v>
      </c>
      <c r="G78" t="s">
        <v>212</v>
      </c>
      <c r="H78">
        <v>5</v>
      </c>
      <c r="I78" t="s">
        <v>190</v>
      </c>
      <c r="J78" t="s">
        <v>115</v>
      </c>
      <c r="K78" t="s">
        <v>185</v>
      </c>
      <c r="L78">
        <v>1579</v>
      </c>
      <c r="M78" t="s">
        <v>271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">
      <c r="A79">
        <v>5</v>
      </c>
      <c r="B79" t="s">
        <v>181</v>
      </c>
      <c r="C79">
        <v>2019</v>
      </c>
      <c r="D79">
        <v>1</v>
      </c>
      <c r="E79" t="s">
        <v>253</v>
      </c>
      <c r="F79">
        <v>3</v>
      </c>
      <c r="G79" t="s">
        <v>189</v>
      </c>
      <c r="H79">
        <v>13</v>
      </c>
      <c r="I79" t="s">
        <v>296</v>
      </c>
      <c r="J79" t="s">
        <v>119</v>
      </c>
      <c r="K79" t="s">
        <v>216</v>
      </c>
      <c r="L79">
        <v>300</v>
      </c>
      <c r="M79" t="s">
        <v>191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">
      <c r="A80">
        <v>5</v>
      </c>
      <c r="B80" t="s">
        <v>181</v>
      </c>
      <c r="C80">
        <v>2019</v>
      </c>
      <c r="D80">
        <v>1</v>
      </c>
      <c r="E80" t="s">
        <v>253</v>
      </c>
      <c r="F80">
        <v>10</v>
      </c>
      <c r="G80" t="s">
        <v>238</v>
      </c>
      <c r="H80">
        <v>4</v>
      </c>
      <c r="I80" t="s">
        <v>274</v>
      </c>
      <c r="J80" t="s">
        <v>202</v>
      </c>
      <c r="K80" t="s">
        <v>203</v>
      </c>
      <c r="L80">
        <v>207</v>
      </c>
      <c r="M80" t="s">
        <v>243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">
      <c r="A81">
        <v>5</v>
      </c>
      <c r="B81" t="s">
        <v>181</v>
      </c>
      <c r="C81">
        <v>2019</v>
      </c>
      <c r="D81">
        <v>1</v>
      </c>
      <c r="E81" t="s">
        <v>253</v>
      </c>
      <c r="F81">
        <v>10</v>
      </c>
      <c r="G81" t="s">
        <v>238</v>
      </c>
      <c r="H81">
        <v>5</v>
      </c>
      <c r="I81" t="s">
        <v>190</v>
      </c>
      <c r="J81" t="s">
        <v>115</v>
      </c>
      <c r="K81" t="s">
        <v>185</v>
      </c>
      <c r="L81">
        <v>207</v>
      </c>
      <c r="M81" t="s">
        <v>243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">
      <c r="A82">
        <v>5</v>
      </c>
      <c r="B82" t="s">
        <v>181</v>
      </c>
      <c r="C82">
        <v>2019</v>
      </c>
      <c r="D82">
        <v>1</v>
      </c>
      <c r="E82" t="s">
        <v>253</v>
      </c>
      <c r="F82">
        <v>6</v>
      </c>
      <c r="G82" t="s">
        <v>192</v>
      </c>
      <c r="H82">
        <v>617</v>
      </c>
      <c r="I82" t="s">
        <v>287</v>
      </c>
      <c r="J82" t="s">
        <v>288</v>
      </c>
      <c r="K82" t="s">
        <v>289</v>
      </c>
      <c r="L82">
        <v>4562</v>
      </c>
      <c r="M82" t="s">
        <v>211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">
      <c r="A83">
        <v>5</v>
      </c>
      <c r="B83" t="s">
        <v>181</v>
      </c>
      <c r="C83">
        <v>2019</v>
      </c>
      <c r="D83">
        <v>1</v>
      </c>
      <c r="E83" t="s">
        <v>253</v>
      </c>
      <c r="F83">
        <v>6</v>
      </c>
      <c r="G83" t="s">
        <v>192</v>
      </c>
      <c r="H83">
        <v>606</v>
      </c>
      <c r="I83" t="s">
        <v>279</v>
      </c>
      <c r="J83" t="s">
        <v>130</v>
      </c>
      <c r="K83" t="s">
        <v>280</v>
      </c>
      <c r="L83">
        <v>700</v>
      </c>
      <c r="M83" t="s">
        <v>193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">
      <c r="A84">
        <v>5</v>
      </c>
      <c r="B84" t="s">
        <v>181</v>
      </c>
      <c r="C84">
        <v>2019</v>
      </c>
      <c r="D84">
        <v>1</v>
      </c>
      <c r="E84" t="s">
        <v>253</v>
      </c>
      <c r="F84">
        <v>6</v>
      </c>
      <c r="G84" t="s">
        <v>192</v>
      </c>
      <c r="H84">
        <v>607</v>
      </c>
      <c r="I84" t="s">
        <v>293</v>
      </c>
      <c r="J84" t="s">
        <v>130</v>
      </c>
      <c r="K84" t="s">
        <v>280</v>
      </c>
      <c r="L84">
        <v>700</v>
      </c>
      <c r="M84" t="s">
        <v>193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">
      <c r="A85">
        <v>5</v>
      </c>
      <c r="B85" t="s">
        <v>181</v>
      </c>
      <c r="C85">
        <v>2019</v>
      </c>
      <c r="D85">
        <v>1</v>
      </c>
      <c r="E85" t="s">
        <v>253</v>
      </c>
      <c r="F85">
        <v>60</v>
      </c>
      <c r="G85" t="s">
        <v>212</v>
      </c>
      <c r="H85">
        <v>624</v>
      </c>
      <c r="I85" t="s">
        <v>226</v>
      </c>
      <c r="J85" t="s">
        <v>124</v>
      </c>
      <c r="K85" t="s">
        <v>227</v>
      </c>
      <c r="L85">
        <v>4563</v>
      </c>
      <c r="M85" t="s">
        <v>228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">
      <c r="A86">
        <v>5</v>
      </c>
      <c r="B86" t="s">
        <v>181</v>
      </c>
      <c r="C86">
        <v>2019</v>
      </c>
      <c r="D86">
        <v>1</v>
      </c>
      <c r="E86" t="s">
        <v>253</v>
      </c>
      <c r="F86">
        <v>5</v>
      </c>
      <c r="G86" t="s">
        <v>195</v>
      </c>
      <c r="H86">
        <v>603</v>
      </c>
      <c r="I86" t="s">
        <v>196</v>
      </c>
      <c r="J86" t="s">
        <v>125</v>
      </c>
      <c r="K86" t="s">
        <v>197</v>
      </c>
      <c r="L86">
        <v>460</v>
      </c>
      <c r="M86" t="s">
        <v>198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">
      <c r="A87">
        <v>5</v>
      </c>
      <c r="B87" t="s">
        <v>181</v>
      </c>
      <c r="C87">
        <v>2019</v>
      </c>
      <c r="D87">
        <v>1</v>
      </c>
      <c r="E87" t="s">
        <v>253</v>
      </c>
      <c r="F87">
        <v>6</v>
      </c>
      <c r="G87" t="s">
        <v>192</v>
      </c>
      <c r="H87">
        <v>603</v>
      </c>
      <c r="I87" t="s">
        <v>196</v>
      </c>
      <c r="J87" t="s">
        <v>125</v>
      </c>
      <c r="K87" t="s">
        <v>197</v>
      </c>
      <c r="L87">
        <v>700</v>
      </c>
      <c r="M87" t="s">
        <v>193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">
      <c r="A88">
        <v>5</v>
      </c>
      <c r="B88" t="s">
        <v>181</v>
      </c>
      <c r="C88">
        <v>2019</v>
      </c>
      <c r="D88">
        <v>1</v>
      </c>
      <c r="E88" t="s">
        <v>253</v>
      </c>
      <c r="F88">
        <v>6</v>
      </c>
      <c r="G88" t="s">
        <v>192</v>
      </c>
      <c r="H88">
        <v>625</v>
      </c>
      <c r="I88" t="s">
        <v>286</v>
      </c>
      <c r="J88" t="s">
        <v>132</v>
      </c>
      <c r="K88" t="s">
        <v>212</v>
      </c>
      <c r="L88">
        <v>700</v>
      </c>
      <c r="M88" t="s">
        <v>193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">
      <c r="A89">
        <v>5</v>
      </c>
      <c r="B89" t="s">
        <v>181</v>
      </c>
      <c r="C89">
        <v>2019</v>
      </c>
      <c r="D89">
        <v>1</v>
      </c>
      <c r="E89" t="s">
        <v>253</v>
      </c>
      <c r="F89">
        <v>6</v>
      </c>
      <c r="G89" t="s">
        <v>192</v>
      </c>
      <c r="H89">
        <v>626</v>
      </c>
      <c r="I89" t="s">
        <v>268</v>
      </c>
      <c r="J89" t="s">
        <v>132</v>
      </c>
      <c r="K89" t="s">
        <v>212</v>
      </c>
      <c r="L89">
        <v>700</v>
      </c>
      <c r="M89" t="s">
        <v>193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">
      <c r="A90">
        <v>5</v>
      </c>
      <c r="B90" t="s">
        <v>181</v>
      </c>
      <c r="C90">
        <v>2019</v>
      </c>
      <c r="D90">
        <v>1</v>
      </c>
      <c r="E90" t="s">
        <v>253</v>
      </c>
      <c r="F90">
        <v>5</v>
      </c>
      <c r="G90" t="s">
        <v>195</v>
      </c>
      <c r="H90">
        <v>954</v>
      </c>
      <c r="I90" t="s">
        <v>237</v>
      </c>
      <c r="J90" t="s">
        <v>119</v>
      </c>
      <c r="K90" t="s">
        <v>216</v>
      </c>
      <c r="L90">
        <v>4552</v>
      </c>
      <c r="M90" t="s">
        <v>276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">
      <c r="A91">
        <v>5</v>
      </c>
      <c r="B91" t="s">
        <v>181</v>
      </c>
      <c r="C91">
        <v>2019</v>
      </c>
      <c r="D91">
        <v>1</v>
      </c>
      <c r="E91" t="s">
        <v>253</v>
      </c>
      <c r="F91">
        <v>3</v>
      </c>
      <c r="G91" t="s">
        <v>189</v>
      </c>
      <c r="H91">
        <v>20</v>
      </c>
      <c r="I91" t="s">
        <v>300</v>
      </c>
      <c r="J91" t="s">
        <v>128</v>
      </c>
      <c r="K91" t="s">
        <v>205</v>
      </c>
      <c r="L91">
        <v>300</v>
      </c>
      <c r="M91" t="s">
        <v>191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">
      <c r="A92">
        <v>5</v>
      </c>
      <c r="B92" t="s">
        <v>181</v>
      </c>
      <c r="C92">
        <v>2019</v>
      </c>
      <c r="D92">
        <v>1</v>
      </c>
      <c r="E92" t="s">
        <v>253</v>
      </c>
      <c r="F92">
        <v>10</v>
      </c>
      <c r="G92" t="s">
        <v>238</v>
      </c>
      <c r="H92">
        <v>903</v>
      </c>
      <c r="I92" t="s">
        <v>239</v>
      </c>
      <c r="J92" t="s">
        <v>121</v>
      </c>
      <c r="K92" t="s">
        <v>230</v>
      </c>
      <c r="L92">
        <v>4513</v>
      </c>
      <c r="M92" t="s">
        <v>240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">
      <c r="A93">
        <v>5</v>
      </c>
      <c r="B93" t="s">
        <v>181</v>
      </c>
      <c r="C93">
        <v>2019</v>
      </c>
      <c r="D93">
        <v>1</v>
      </c>
      <c r="E93" t="s">
        <v>253</v>
      </c>
      <c r="F93">
        <v>3</v>
      </c>
      <c r="G93" t="s">
        <v>189</v>
      </c>
      <c r="H93">
        <v>1</v>
      </c>
      <c r="I93" t="s">
        <v>229</v>
      </c>
      <c r="J93" t="s">
        <v>121</v>
      </c>
      <c r="K93" t="s">
        <v>230</v>
      </c>
      <c r="L93">
        <v>300</v>
      </c>
      <c r="M93" t="s">
        <v>191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">
      <c r="A94">
        <v>5</v>
      </c>
      <c r="B94" t="s">
        <v>181</v>
      </c>
      <c r="C94">
        <v>2019</v>
      </c>
      <c r="D94">
        <v>1</v>
      </c>
      <c r="E94" t="s">
        <v>253</v>
      </c>
      <c r="F94">
        <v>3</v>
      </c>
      <c r="G94" t="s">
        <v>189</v>
      </c>
      <c r="H94">
        <v>2</v>
      </c>
      <c r="I94" t="s">
        <v>264</v>
      </c>
      <c r="J94" t="s">
        <v>121</v>
      </c>
      <c r="K94" t="s">
        <v>230</v>
      </c>
      <c r="L94">
        <v>300</v>
      </c>
      <c r="M94" t="s">
        <v>191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">
      <c r="A95">
        <v>5</v>
      </c>
      <c r="B95" t="s">
        <v>181</v>
      </c>
      <c r="C95">
        <v>2019</v>
      </c>
      <c r="D95">
        <v>1</v>
      </c>
      <c r="E95" t="s">
        <v>253</v>
      </c>
      <c r="F95">
        <v>3</v>
      </c>
      <c r="G95" t="s">
        <v>189</v>
      </c>
      <c r="H95">
        <v>301</v>
      </c>
      <c r="I95" t="s">
        <v>247</v>
      </c>
      <c r="J95" t="s">
        <v>121</v>
      </c>
      <c r="K95" t="s">
        <v>230</v>
      </c>
      <c r="L95">
        <v>300</v>
      </c>
      <c r="M95" t="s">
        <v>191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">
      <c r="A96">
        <v>5</v>
      </c>
      <c r="B96" t="s">
        <v>181</v>
      </c>
      <c r="C96">
        <v>2019</v>
      </c>
      <c r="D96">
        <v>1</v>
      </c>
      <c r="E96" t="s">
        <v>253</v>
      </c>
      <c r="F96">
        <v>1</v>
      </c>
      <c r="G96" t="s">
        <v>183</v>
      </c>
      <c r="H96">
        <v>2</v>
      </c>
      <c r="I96" t="s">
        <v>264</v>
      </c>
      <c r="J96" t="s">
        <v>121</v>
      </c>
      <c r="K96" t="s">
        <v>230</v>
      </c>
      <c r="L96">
        <v>200</v>
      </c>
      <c r="M96" t="s">
        <v>210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">
      <c r="A97">
        <v>5</v>
      </c>
      <c r="B97" t="s">
        <v>181</v>
      </c>
      <c r="C97">
        <v>2019</v>
      </c>
      <c r="D97">
        <v>1</v>
      </c>
      <c r="E97" t="s">
        <v>253</v>
      </c>
      <c r="F97">
        <v>5</v>
      </c>
      <c r="G97" t="s">
        <v>195</v>
      </c>
      <c r="H97">
        <v>710</v>
      </c>
      <c r="I97" t="s">
        <v>220</v>
      </c>
      <c r="J97" t="s">
        <v>207</v>
      </c>
      <c r="K97" t="s">
        <v>208</v>
      </c>
      <c r="L97">
        <v>4552</v>
      </c>
      <c r="M97" t="s">
        <v>276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">
      <c r="A98">
        <v>4</v>
      </c>
      <c r="B98" t="s">
        <v>187</v>
      </c>
      <c r="C98">
        <v>2019</v>
      </c>
      <c r="D98">
        <v>1</v>
      </c>
      <c r="E98" t="s">
        <v>253</v>
      </c>
      <c r="F98">
        <v>5</v>
      </c>
      <c r="G98" t="s">
        <v>195</v>
      </c>
      <c r="H98">
        <v>710</v>
      </c>
      <c r="I98" t="s">
        <v>220</v>
      </c>
      <c r="J98" t="s">
        <v>207</v>
      </c>
      <c r="K98" t="s">
        <v>208</v>
      </c>
      <c r="L98">
        <v>4552</v>
      </c>
      <c r="M98" t="s">
        <v>276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">
      <c r="A99">
        <v>4</v>
      </c>
      <c r="B99" t="s">
        <v>187</v>
      </c>
      <c r="C99">
        <v>2019</v>
      </c>
      <c r="D99">
        <v>1</v>
      </c>
      <c r="E99" t="s">
        <v>253</v>
      </c>
      <c r="F99">
        <v>1</v>
      </c>
      <c r="G99" t="s">
        <v>183</v>
      </c>
      <c r="H99">
        <v>905</v>
      </c>
      <c r="I99" t="s">
        <v>272</v>
      </c>
      <c r="J99" t="s">
        <v>122</v>
      </c>
      <c r="K99" t="s">
        <v>242</v>
      </c>
      <c r="L99">
        <v>4512</v>
      </c>
      <c r="M99" t="s">
        <v>186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">
      <c r="A100">
        <v>5</v>
      </c>
      <c r="B100" t="s">
        <v>181</v>
      </c>
      <c r="C100">
        <v>2019</v>
      </c>
      <c r="D100">
        <v>1</v>
      </c>
      <c r="E100" t="s">
        <v>253</v>
      </c>
      <c r="F100">
        <v>3</v>
      </c>
      <c r="G100" t="s">
        <v>189</v>
      </c>
      <c r="H100">
        <v>6</v>
      </c>
      <c r="I100" t="s">
        <v>256</v>
      </c>
      <c r="J100" t="s">
        <v>122</v>
      </c>
      <c r="K100" t="s">
        <v>242</v>
      </c>
      <c r="L100">
        <v>300</v>
      </c>
      <c r="M100" t="s">
        <v>191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">
      <c r="A101">
        <v>5</v>
      </c>
      <c r="B101" t="s">
        <v>181</v>
      </c>
      <c r="C101">
        <v>2019</v>
      </c>
      <c r="D101">
        <v>1</v>
      </c>
      <c r="E101" t="s">
        <v>253</v>
      </c>
      <c r="F101">
        <v>77</v>
      </c>
      <c r="G101" t="s">
        <v>212</v>
      </c>
      <c r="H101">
        <v>950</v>
      </c>
      <c r="I101" t="s">
        <v>184</v>
      </c>
      <c r="J101" t="s">
        <v>115</v>
      </c>
      <c r="K101" t="s">
        <v>185</v>
      </c>
      <c r="L101">
        <v>4577</v>
      </c>
      <c r="M101" t="s">
        <v>212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">
      <c r="A102">
        <v>5</v>
      </c>
      <c r="B102" t="s">
        <v>181</v>
      </c>
      <c r="C102">
        <v>2019</v>
      </c>
      <c r="D102">
        <v>1</v>
      </c>
      <c r="E102" t="s">
        <v>253</v>
      </c>
      <c r="F102">
        <v>79</v>
      </c>
      <c r="G102" t="s">
        <v>212</v>
      </c>
      <c r="H102">
        <v>950</v>
      </c>
      <c r="I102" t="s">
        <v>184</v>
      </c>
      <c r="J102" t="s">
        <v>115</v>
      </c>
      <c r="K102" t="s">
        <v>185</v>
      </c>
      <c r="L102">
        <v>4579</v>
      </c>
      <c r="M102" t="s">
        <v>221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">
      <c r="A103">
        <v>4</v>
      </c>
      <c r="B103" t="s">
        <v>187</v>
      </c>
      <c r="C103">
        <v>2019</v>
      </c>
      <c r="D103">
        <v>1</v>
      </c>
      <c r="E103" t="s">
        <v>253</v>
      </c>
      <c r="F103">
        <v>3</v>
      </c>
      <c r="G103" t="s">
        <v>189</v>
      </c>
      <c r="H103">
        <v>10</v>
      </c>
      <c r="I103" t="s">
        <v>251</v>
      </c>
      <c r="J103" t="s">
        <v>118</v>
      </c>
      <c r="K103" t="s">
        <v>214</v>
      </c>
      <c r="L103">
        <v>300</v>
      </c>
      <c r="M103" t="s">
        <v>191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">
      <c r="A104">
        <v>4</v>
      </c>
      <c r="B104" t="s">
        <v>187</v>
      </c>
      <c r="C104">
        <v>2019</v>
      </c>
      <c r="D104">
        <v>1</v>
      </c>
      <c r="E104" t="s">
        <v>253</v>
      </c>
      <c r="F104">
        <v>3</v>
      </c>
      <c r="G104" t="s">
        <v>189</v>
      </c>
      <c r="H104">
        <v>18</v>
      </c>
      <c r="I104" t="s">
        <v>215</v>
      </c>
      <c r="J104" t="s">
        <v>119</v>
      </c>
      <c r="K104" t="s">
        <v>216</v>
      </c>
      <c r="L104">
        <v>300</v>
      </c>
      <c r="M104" t="s">
        <v>191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">
      <c r="A105">
        <v>5</v>
      </c>
      <c r="B105" t="s">
        <v>181</v>
      </c>
      <c r="C105">
        <v>2019</v>
      </c>
      <c r="D105">
        <v>1</v>
      </c>
      <c r="E105" t="s">
        <v>253</v>
      </c>
      <c r="F105">
        <v>3</v>
      </c>
      <c r="G105" t="s">
        <v>189</v>
      </c>
      <c r="H105">
        <v>911</v>
      </c>
      <c r="I105" t="s">
        <v>201</v>
      </c>
      <c r="J105" t="s">
        <v>202</v>
      </c>
      <c r="K105" t="s">
        <v>203</v>
      </c>
      <c r="L105">
        <v>4532</v>
      </c>
      <c r="M105" t="s">
        <v>200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">
      <c r="A106">
        <v>4</v>
      </c>
      <c r="B106" t="s">
        <v>187</v>
      </c>
      <c r="C106">
        <v>2019</v>
      </c>
      <c r="D106">
        <v>1</v>
      </c>
      <c r="E106" t="s">
        <v>253</v>
      </c>
      <c r="F106">
        <v>60</v>
      </c>
      <c r="G106" t="s">
        <v>212</v>
      </c>
      <c r="H106">
        <v>615</v>
      </c>
      <c r="I106" t="s">
        <v>292</v>
      </c>
      <c r="J106" t="s">
        <v>123</v>
      </c>
      <c r="K106" t="s">
        <v>261</v>
      </c>
      <c r="L106">
        <v>4563</v>
      </c>
      <c r="M106" t="s">
        <v>228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">
      <c r="A107">
        <v>4</v>
      </c>
      <c r="B107" t="s">
        <v>187</v>
      </c>
      <c r="C107">
        <v>2019</v>
      </c>
      <c r="D107">
        <v>1</v>
      </c>
      <c r="E107" t="s">
        <v>253</v>
      </c>
      <c r="F107">
        <v>60</v>
      </c>
      <c r="G107" t="s">
        <v>212</v>
      </c>
      <c r="H107">
        <v>624</v>
      </c>
      <c r="I107" t="s">
        <v>226</v>
      </c>
      <c r="J107" t="s">
        <v>124</v>
      </c>
      <c r="K107" t="s">
        <v>227</v>
      </c>
      <c r="L107">
        <v>4563</v>
      </c>
      <c r="M107" t="s">
        <v>228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">
      <c r="A108">
        <v>5</v>
      </c>
      <c r="B108" t="s">
        <v>181</v>
      </c>
      <c r="C108">
        <v>2019</v>
      </c>
      <c r="D108">
        <v>1</v>
      </c>
      <c r="E108" t="s">
        <v>253</v>
      </c>
      <c r="F108">
        <v>3</v>
      </c>
      <c r="G108" t="s">
        <v>189</v>
      </c>
      <c r="H108">
        <v>603</v>
      </c>
      <c r="I108" t="s">
        <v>196</v>
      </c>
      <c r="J108" t="s">
        <v>125</v>
      </c>
      <c r="K108" t="s">
        <v>197</v>
      </c>
      <c r="L108">
        <v>300</v>
      </c>
      <c r="M108" t="s">
        <v>191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">
      <c r="A109">
        <v>5</v>
      </c>
      <c r="B109" t="s">
        <v>181</v>
      </c>
      <c r="C109">
        <v>2019</v>
      </c>
      <c r="D109">
        <v>1</v>
      </c>
      <c r="E109" t="s">
        <v>253</v>
      </c>
      <c r="F109">
        <v>3</v>
      </c>
      <c r="G109" t="s">
        <v>189</v>
      </c>
      <c r="H109">
        <v>955</v>
      </c>
      <c r="I109" t="s">
        <v>282</v>
      </c>
      <c r="J109" t="s">
        <v>119</v>
      </c>
      <c r="K109" t="s">
        <v>216</v>
      </c>
      <c r="L109">
        <v>4532</v>
      </c>
      <c r="M109" t="s">
        <v>200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">
      <c r="A110">
        <v>5</v>
      </c>
      <c r="B110" t="s">
        <v>181</v>
      </c>
      <c r="C110">
        <v>2019</v>
      </c>
      <c r="D110">
        <v>1</v>
      </c>
      <c r="E110" t="s">
        <v>253</v>
      </c>
      <c r="F110">
        <v>3</v>
      </c>
      <c r="G110" t="s">
        <v>189</v>
      </c>
      <c r="H110">
        <v>710</v>
      </c>
      <c r="I110" t="s">
        <v>220</v>
      </c>
      <c r="J110" t="s">
        <v>207</v>
      </c>
      <c r="K110" t="s">
        <v>208</v>
      </c>
      <c r="L110">
        <v>4532</v>
      </c>
      <c r="M110" t="s">
        <v>200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">
      <c r="A111">
        <v>4</v>
      </c>
      <c r="B111" t="s">
        <v>187</v>
      </c>
      <c r="C111">
        <v>2019</v>
      </c>
      <c r="D111">
        <v>1</v>
      </c>
      <c r="E111" t="s">
        <v>253</v>
      </c>
      <c r="F111">
        <v>10</v>
      </c>
      <c r="G111" t="s">
        <v>238</v>
      </c>
      <c r="H111">
        <v>903</v>
      </c>
      <c r="I111" t="s">
        <v>239</v>
      </c>
      <c r="J111" t="s">
        <v>121</v>
      </c>
      <c r="K111" t="s">
        <v>230</v>
      </c>
      <c r="L111">
        <v>4513</v>
      </c>
      <c r="M111" t="s">
        <v>240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">
      <c r="A112">
        <v>4</v>
      </c>
      <c r="B112" t="s">
        <v>187</v>
      </c>
      <c r="C112">
        <v>2019</v>
      </c>
      <c r="D112">
        <v>1</v>
      </c>
      <c r="E112" t="s">
        <v>253</v>
      </c>
      <c r="F112">
        <v>3</v>
      </c>
      <c r="G112" t="s">
        <v>189</v>
      </c>
      <c r="H112">
        <v>903</v>
      </c>
      <c r="I112" t="s">
        <v>239</v>
      </c>
      <c r="J112" t="s">
        <v>121</v>
      </c>
      <c r="K112" t="s">
        <v>230</v>
      </c>
      <c r="L112">
        <v>4532</v>
      </c>
      <c r="M112" t="s">
        <v>200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">
      <c r="A113">
        <v>4</v>
      </c>
      <c r="B113" t="s">
        <v>187</v>
      </c>
      <c r="C113">
        <v>2019</v>
      </c>
      <c r="D113">
        <v>1</v>
      </c>
      <c r="E113" t="s">
        <v>253</v>
      </c>
      <c r="F113">
        <v>1</v>
      </c>
      <c r="G113" t="s">
        <v>183</v>
      </c>
      <c r="H113">
        <v>6</v>
      </c>
      <c r="I113" t="s">
        <v>256</v>
      </c>
      <c r="J113" t="s">
        <v>122</v>
      </c>
      <c r="K113" t="s">
        <v>242</v>
      </c>
      <c r="L113">
        <v>200</v>
      </c>
      <c r="M113" t="s">
        <v>210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">
      <c r="A114">
        <v>5</v>
      </c>
      <c r="B114" t="s">
        <v>181</v>
      </c>
      <c r="C114">
        <v>2019</v>
      </c>
      <c r="D114">
        <v>1</v>
      </c>
      <c r="E114" t="s">
        <v>253</v>
      </c>
      <c r="F114">
        <v>5</v>
      </c>
      <c r="G114" t="s">
        <v>195</v>
      </c>
      <c r="H114">
        <v>950</v>
      </c>
      <c r="I114" t="s">
        <v>184</v>
      </c>
      <c r="J114" t="s">
        <v>115</v>
      </c>
      <c r="K114" t="s">
        <v>185</v>
      </c>
      <c r="L114">
        <v>4552</v>
      </c>
      <c r="M114" t="s">
        <v>276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">
      <c r="A115">
        <v>5</v>
      </c>
      <c r="B115" t="s">
        <v>181</v>
      </c>
      <c r="C115">
        <v>2019</v>
      </c>
      <c r="D115">
        <v>1</v>
      </c>
      <c r="E115" t="s">
        <v>253</v>
      </c>
      <c r="F115">
        <v>5</v>
      </c>
      <c r="G115" t="s">
        <v>195</v>
      </c>
      <c r="H115">
        <v>8</v>
      </c>
      <c r="I115" t="s">
        <v>248</v>
      </c>
      <c r="J115" t="s">
        <v>126</v>
      </c>
      <c r="K115" t="s">
        <v>249</v>
      </c>
      <c r="L115">
        <v>460</v>
      </c>
      <c r="M115" t="s">
        <v>198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">
      <c r="A116">
        <v>4</v>
      </c>
      <c r="B116" t="s">
        <v>187</v>
      </c>
      <c r="C116">
        <v>2019</v>
      </c>
      <c r="D116">
        <v>1</v>
      </c>
      <c r="E116" t="s">
        <v>253</v>
      </c>
      <c r="F116">
        <v>3</v>
      </c>
      <c r="G116" t="s">
        <v>189</v>
      </c>
      <c r="H116">
        <v>950</v>
      </c>
      <c r="I116" t="s">
        <v>184</v>
      </c>
      <c r="J116" t="s">
        <v>115</v>
      </c>
      <c r="K116" t="s">
        <v>185</v>
      </c>
      <c r="L116">
        <v>4532</v>
      </c>
      <c r="M116" t="s">
        <v>200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">
      <c r="A117">
        <v>5</v>
      </c>
      <c r="B117" t="s">
        <v>181</v>
      </c>
      <c r="C117">
        <v>2019</v>
      </c>
      <c r="D117">
        <v>1</v>
      </c>
      <c r="E117" t="s">
        <v>253</v>
      </c>
      <c r="F117">
        <v>1</v>
      </c>
      <c r="G117" t="s">
        <v>183</v>
      </c>
      <c r="H117">
        <v>950</v>
      </c>
      <c r="I117" t="s">
        <v>184</v>
      </c>
      <c r="J117" t="s">
        <v>115</v>
      </c>
      <c r="K117" t="s">
        <v>185</v>
      </c>
      <c r="L117">
        <v>4512</v>
      </c>
      <c r="M117" t="s">
        <v>186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">
      <c r="A118">
        <v>5</v>
      </c>
      <c r="B118" t="s">
        <v>181</v>
      </c>
      <c r="C118">
        <v>2019</v>
      </c>
      <c r="D118">
        <v>1</v>
      </c>
      <c r="E118" t="s">
        <v>253</v>
      </c>
      <c r="F118">
        <v>5</v>
      </c>
      <c r="G118" t="s">
        <v>195</v>
      </c>
      <c r="H118">
        <v>305</v>
      </c>
      <c r="I118" t="s">
        <v>234</v>
      </c>
      <c r="J118" t="s">
        <v>115</v>
      </c>
      <c r="K118" t="s">
        <v>185</v>
      </c>
      <c r="L118">
        <v>460</v>
      </c>
      <c r="M118" t="s">
        <v>198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">
      <c r="A119">
        <v>5</v>
      </c>
      <c r="B119" t="s">
        <v>181</v>
      </c>
      <c r="C119">
        <v>2019</v>
      </c>
      <c r="D119">
        <v>1</v>
      </c>
      <c r="E119" t="s">
        <v>253</v>
      </c>
      <c r="F119">
        <v>6</v>
      </c>
      <c r="G119" t="s">
        <v>192</v>
      </c>
      <c r="H119">
        <v>5</v>
      </c>
      <c r="I119" t="s">
        <v>190</v>
      </c>
      <c r="J119" t="s">
        <v>115</v>
      </c>
      <c r="K119" t="s">
        <v>185</v>
      </c>
      <c r="L119">
        <v>700</v>
      </c>
      <c r="M119" t="s">
        <v>193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">
      <c r="A120">
        <v>5</v>
      </c>
      <c r="B120" t="s">
        <v>181</v>
      </c>
      <c r="C120">
        <v>2019</v>
      </c>
      <c r="D120">
        <v>1</v>
      </c>
      <c r="E120" t="s">
        <v>253</v>
      </c>
      <c r="F120">
        <v>60</v>
      </c>
      <c r="G120" t="s">
        <v>212</v>
      </c>
      <c r="H120">
        <v>601</v>
      </c>
      <c r="I120" t="s">
        <v>260</v>
      </c>
      <c r="J120" t="s">
        <v>123</v>
      </c>
      <c r="K120" t="s">
        <v>261</v>
      </c>
      <c r="L120">
        <v>360</v>
      </c>
      <c r="M120" t="s">
        <v>225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">
      <c r="A121">
        <v>5</v>
      </c>
      <c r="B121" t="s">
        <v>181</v>
      </c>
      <c r="C121">
        <v>2019</v>
      </c>
      <c r="D121">
        <v>1</v>
      </c>
      <c r="E121" t="s">
        <v>253</v>
      </c>
      <c r="F121">
        <v>6</v>
      </c>
      <c r="G121" t="s">
        <v>192</v>
      </c>
      <c r="H121">
        <v>604</v>
      </c>
      <c r="I121" t="s">
        <v>303</v>
      </c>
      <c r="J121" t="s">
        <v>288</v>
      </c>
      <c r="K121" t="s">
        <v>289</v>
      </c>
      <c r="L121">
        <v>700</v>
      </c>
      <c r="M121" t="s">
        <v>193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">
      <c r="A122">
        <v>5</v>
      </c>
      <c r="B122" t="s">
        <v>181</v>
      </c>
      <c r="C122">
        <v>2019</v>
      </c>
      <c r="D122">
        <v>1</v>
      </c>
      <c r="E122" t="s">
        <v>253</v>
      </c>
      <c r="F122">
        <v>1</v>
      </c>
      <c r="G122" t="s">
        <v>183</v>
      </c>
      <c r="H122">
        <v>1</v>
      </c>
      <c r="I122" t="s">
        <v>229</v>
      </c>
      <c r="J122" t="s">
        <v>121</v>
      </c>
      <c r="K122" t="s">
        <v>230</v>
      </c>
      <c r="L122">
        <v>200</v>
      </c>
      <c r="M122" t="s">
        <v>210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">
      <c r="A123">
        <v>5</v>
      </c>
      <c r="B123" t="s">
        <v>181</v>
      </c>
      <c r="C123">
        <v>2019</v>
      </c>
      <c r="D123">
        <v>1</v>
      </c>
      <c r="E123" t="s">
        <v>253</v>
      </c>
      <c r="F123">
        <v>79</v>
      </c>
      <c r="G123" t="s">
        <v>212</v>
      </c>
      <c r="H123">
        <v>954</v>
      </c>
      <c r="I123" t="s">
        <v>237</v>
      </c>
      <c r="J123" t="s">
        <v>119</v>
      </c>
      <c r="K123" t="s">
        <v>216</v>
      </c>
      <c r="L123">
        <v>4579</v>
      </c>
      <c r="M123" t="s">
        <v>221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">
      <c r="A124">
        <v>5</v>
      </c>
      <c r="B124" t="s">
        <v>181</v>
      </c>
      <c r="C124">
        <v>2019</v>
      </c>
      <c r="D124">
        <v>1</v>
      </c>
      <c r="E124" t="s">
        <v>253</v>
      </c>
      <c r="F124">
        <v>3</v>
      </c>
      <c r="G124" t="s">
        <v>189</v>
      </c>
      <c r="H124">
        <v>19</v>
      </c>
      <c r="I124" t="s">
        <v>262</v>
      </c>
      <c r="J124" t="s">
        <v>127</v>
      </c>
      <c r="K124" t="s">
        <v>263</v>
      </c>
      <c r="L124">
        <v>300</v>
      </c>
      <c r="M124" t="s">
        <v>191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">
      <c r="A125">
        <v>5</v>
      </c>
      <c r="B125" t="s">
        <v>181</v>
      </c>
      <c r="C125">
        <v>2019</v>
      </c>
      <c r="D125">
        <v>1</v>
      </c>
      <c r="E125" t="s">
        <v>253</v>
      </c>
      <c r="F125">
        <v>3</v>
      </c>
      <c r="G125" t="s">
        <v>189</v>
      </c>
      <c r="H125">
        <v>700</v>
      </c>
      <c r="I125" t="s">
        <v>273</v>
      </c>
      <c r="J125" t="s">
        <v>207</v>
      </c>
      <c r="K125" t="s">
        <v>208</v>
      </c>
      <c r="L125">
        <v>300</v>
      </c>
      <c r="M125" t="s">
        <v>191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">
      <c r="A126">
        <v>4</v>
      </c>
      <c r="B126" t="s">
        <v>187</v>
      </c>
      <c r="C126">
        <v>2019</v>
      </c>
      <c r="D126">
        <v>1</v>
      </c>
      <c r="E126" t="s">
        <v>253</v>
      </c>
      <c r="F126">
        <v>3</v>
      </c>
      <c r="G126" t="s">
        <v>189</v>
      </c>
      <c r="H126">
        <v>1</v>
      </c>
      <c r="I126" t="s">
        <v>229</v>
      </c>
      <c r="J126" t="s">
        <v>121</v>
      </c>
      <c r="K126" t="s">
        <v>230</v>
      </c>
      <c r="L126">
        <v>300</v>
      </c>
      <c r="M126" t="s">
        <v>191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">
      <c r="A127">
        <v>5</v>
      </c>
      <c r="B127" t="s">
        <v>181</v>
      </c>
      <c r="C127">
        <v>2019</v>
      </c>
      <c r="D127">
        <v>1</v>
      </c>
      <c r="E127" t="s">
        <v>253</v>
      </c>
      <c r="F127">
        <v>79</v>
      </c>
      <c r="G127" t="s">
        <v>212</v>
      </c>
      <c r="H127">
        <v>710</v>
      </c>
      <c r="I127" t="s">
        <v>220</v>
      </c>
      <c r="J127" t="s">
        <v>207</v>
      </c>
      <c r="K127" t="s">
        <v>208</v>
      </c>
      <c r="L127">
        <v>4579</v>
      </c>
      <c r="M127" t="s">
        <v>221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">
      <c r="A128">
        <v>5</v>
      </c>
      <c r="B128" t="s">
        <v>181</v>
      </c>
      <c r="C128">
        <v>2019</v>
      </c>
      <c r="D128">
        <v>1</v>
      </c>
      <c r="E128" t="s">
        <v>253</v>
      </c>
      <c r="F128">
        <v>1</v>
      </c>
      <c r="G128" t="s">
        <v>183</v>
      </c>
      <c r="H128">
        <v>905</v>
      </c>
      <c r="I128" t="s">
        <v>272</v>
      </c>
      <c r="J128" t="s">
        <v>122</v>
      </c>
      <c r="K128" t="s">
        <v>242</v>
      </c>
      <c r="L128">
        <v>4512</v>
      </c>
      <c r="M128" t="s">
        <v>186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">
      <c r="A129">
        <v>5</v>
      </c>
      <c r="B129" t="s">
        <v>181</v>
      </c>
      <c r="C129">
        <v>2019</v>
      </c>
      <c r="D129">
        <v>1</v>
      </c>
      <c r="E129" t="s">
        <v>253</v>
      </c>
      <c r="F129">
        <v>10</v>
      </c>
      <c r="G129" t="s">
        <v>238</v>
      </c>
      <c r="H129">
        <v>7</v>
      </c>
      <c r="I129" t="s">
        <v>241</v>
      </c>
      <c r="J129" t="s">
        <v>122</v>
      </c>
      <c r="K129" t="s">
        <v>242</v>
      </c>
      <c r="L129">
        <v>207</v>
      </c>
      <c r="M129" t="s">
        <v>243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">
      <c r="A130">
        <v>5</v>
      </c>
      <c r="B130" t="s">
        <v>181</v>
      </c>
      <c r="C130">
        <v>2019</v>
      </c>
      <c r="D130">
        <v>1</v>
      </c>
      <c r="E130" t="s">
        <v>253</v>
      </c>
      <c r="F130">
        <v>1</v>
      </c>
      <c r="G130" t="s">
        <v>183</v>
      </c>
      <c r="H130">
        <v>10</v>
      </c>
      <c r="I130" t="s">
        <v>251</v>
      </c>
      <c r="J130" t="s">
        <v>117</v>
      </c>
      <c r="K130" t="s">
        <v>236</v>
      </c>
      <c r="L130">
        <v>200</v>
      </c>
      <c r="M130" t="s">
        <v>210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">
      <c r="A131">
        <v>5</v>
      </c>
      <c r="B131" t="s">
        <v>181</v>
      </c>
      <c r="C131">
        <v>2019</v>
      </c>
      <c r="D131">
        <v>1</v>
      </c>
      <c r="E131" t="s">
        <v>253</v>
      </c>
      <c r="F131">
        <v>3</v>
      </c>
      <c r="G131" t="s">
        <v>189</v>
      </c>
      <c r="H131">
        <v>10</v>
      </c>
      <c r="I131" t="s">
        <v>251</v>
      </c>
      <c r="J131" t="s">
        <v>117</v>
      </c>
      <c r="K131" t="s">
        <v>236</v>
      </c>
      <c r="L131">
        <v>300</v>
      </c>
      <c r="M131" t="s">
        <v>191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">
      <c r="A132">
        <v>5</v>
      </c>
      <c r="B132" t="s">
        <v>181</v>
      </c>
      <c r="C132">
        <v>2019</v>
      </c>
      <c r="D132">
        <v>1</v>
      </c>
      <c r="E132" t="s">
        <v>253</v>
      </c>
      <c r="F132">
        <v>3</v>
      </c>
      <c r="G132" t="s">
        <v>189</v>
      </c>
      <c r="H132">
        <v>309</v>
      </c>
      <c r="I132" t="s">
        <v>302</v>
      </c>
      <c r="J132" t="s">
        <v>117</v>
      </c>
      <c r="K132" t="s">
        <v>236</v>
      </c>
      <c r="L132">
        <v>300</v>
      </c>
      <c r="M132" t="s">
        <v>191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">
      <c r="A133">
        <v>5</v>
      </c>
      <c r="B133" t="s">
        <v>181</v>
      </c>
      <c r="C133">
        <v>2019</v>
      </c>
      <c r="D133">
        <v>1</v>
      </c>
      <c r="E133" t="s">
        <v>253</v>
      </c>
      <c r="F133">
        <v>3</v>
      </c>
      <c r="G133" t="s">
        <v>189</v>
      </c>
      <c r="H133">
        <v>305</v>
      </c>
      <c r="I133" t="s">
        <v>234</v>
      </c>
      <c r="J133" t="s">
        <v>115</v>
      </c>
      <c r="K133" t="s">
        <v>185</v>
      </c>
      <c r="L133">
        <v>300</v>
      </c>
      <c r="M133" t="s">
        <v>191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">
      <c r="A134">
        <v>5</v>
      </c>
      <c r="B134" t="s">
        <v>181</v>
      </c>
      <c r="C134">
        <v>2019</v>
      </c>
      <c r="D134">
        <v>1</v>
      </c>
      <c r="E134" t="s">
        <v>253</v>
      </c>
      <c r="F134">
        <v>5</v>
      </c>
      <c r="G134" t="s">
        <v>195</v>
      </c>
      <c r="H134">
        <v>5</v>
      </c>
      <c r="I134" t="s">
        <v>190</v>
      </c>
      <c r="J134" t="s">
        <v>115</v>
      </c>
      <c r="K134" t="s">
        <v>185</v>
      </c>
      <c r="L134">
        <v>460</v>
      </c>
      <c r="M134" t="s">
        <v>198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">
      <c r="A135">
        <v>4</v>
      </c>
      <c r="B135" t="s">
        <v>187</v>
      </c>
      <c r="C135">
        <v>2019</v>
      </c>
      <c r="D135">
        <v>1</v>
      </c>
      <c r="E135" t="s">
        <v>253</v>
      </c>
      <c r="F135">
        <v>3</v>
      </c>
      <c r="G135" t="s">
        <v>189</v>
      </c>
      <c r="H135">
        <v>953</v>
      </c>
      <c r="I135" t="s">
        <v>213</v>
      </c>
      <c r="J135" t="s">
        <v>118</v>
      </c>
      <c r="K135" t="s">
        <v>214</v>
      </c>
      <c r="L135">
        <v>4532</v>
      </c>
      <c r="M135" t="s">
        <v>200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">
      <c r="A136">
        <v>5</v>
      </c>
      <c r="B136" t="s">
        <v>181</v>
      </c>
      <c r="C136">
        <v>2019</v>
      </c>
      <c r="D136">
        <v>1</v>
      </c>
      <c r="E136" t="s">
        <v>253</v>
      </c>
      <c r="F136">
        <v>5</v>
      </c>
      <c r="G136" t="s">
        <v>195</v>
      </c>
      <c r="H136">
        <v>13</v>
      </c>
      <c r="I136" t="s">
        <v>296</v>
      </c>
      <c r="J136" t="s">
        <v>119</v>
      </c>
      <c r="K136" t="s">
        <v>216</v>
      </c>
      <c r="L136">
        <v>460</v>
      </c>
      <c r="M136" t="s">
        <v>198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">
      <c r="A137">
        <v>4</v>
      </c>
      <c r="B137" t="s">
        <v>187</v>
      </c>
      <c r="C137">
        <v>2019</v>
      </c>
      <c r="D137">
        <v>1</v>
      </c>
      <c r="E137" t="s">
        <v>253</v>
      </c>
      <c r="F137">
        <v>5</v>
      </c>
      <c r="G137" t="s">
        <v>195</v>
      </c>
      <c r="H137">
        <v>18</v>
      </c>
      <c r="I137" t="s">
        <v>215</v>
      </c>
      <c r="J137" t="s">
        <v>119</v>
      </c>
      <c r="K137" t="s">
        <v>216</v>
      </c>
      <c r="L137">
        <v>460</v>
      </c>
      <c r="M137" t="s">
        <v>198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">
      <c r="A138">
        <v>4</v>
      </c>
      <c r="B138" t="s">
        <v>187</v>
      </c>
      <c r="C138">
        <v>2019</v>
      </c>
      <c r="D138">
        <v>1</v>
      </c>
      <c r="E138" t="s">
        <v>253</v>
      </c>
      <c r="F138">
        <v>1</v>
      </c>
      <c r="G138" t="s">
        <v>183</v>
      </c>
      <c r="H138">
        <v>953</v>
      </c>
      <c r="I138" t="s">
        <v>213</v>
      </c>
      <c r="J138" t="s">
        <v>118</v>
      </c>
      <c r="K138" t="s">
        <v>214</v>
      </c>
      <c r="L138">
        <v>4512</v>
      </c>
      <c r="M138" t="s">
        <v>186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">
      <c r="A139">
        <v>4</v>
      </c>
      <c r="B139" t="s">
        <v>187</v>
      </c>
      <c r="C139">
        <v>2019</v>
      </c>
      <c r="D139">
        <v>1</v>
      </c>
      <c r="E139" t="s">
        <v>253</v>
      </c>
      <c r="F139">
        <v>3</v>
      </c>
      <c r="G139" t="s">
        <v>189</v>
      </c>
      <c r="H139">
        <v>954</v>
      </c>
      <c r="I139" t="s">
        <v>237</v>
      </c>
      <c r="J139" t="s">
        <v>119</v>
      </c>
      <c r="K139" t="s">
        <v>216</v>
      </c>
      <c r="L139">
        <v>4532</v>
      </c>
      <c r="M139" t="s">
        <v>200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">
      <c r="A140">
        <v>5</v>
      </c>
      <c r="B140" t="s">
        <v>181</v>
      </c>
      <c r="C140">
        <v>2019</v>
      </c>
      <c r="D140">
        <v>1</v>
      </c>
      <c r="E140" t="s">
        <v>253</v>
      </c>
      <c r="F140">
        <v>60</v>
      </c>
      <c r="G140" t="s">
        <v>212</v>
      </c>
      <c r="H140">
        <v>612</v>
      </c>
      <c r="I140" t="s">
        <v>223</v>
      </c>
      <c r="J140" t="s">
        <v>116</v>
      </c>
      <c r="K140" t="s">
        <v>224</v>
      </c>
      <c r="L140">
        <v>360</v>
      </c>
      <c r="M140" t="s">
        <v>225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">
      <c r="A141">
        <v>5</v>
      </c>
      <c r="B141" t="s">
        <v>181</v>
      </c>
      <c r="C141">
        <v>2019</v>
      </c>
      <c r="D141">
        <v>1</v>
      </c>
      <c r="E141" t="s">
        <v>253</v>
      </c>
      <c r="F141">
        <v>6</v>
      </c>
      <c r="G141" t="s">
        <v>192</v>
      </c>
      <c r="H141">
        <v>600</v>
      </c>
      <c r="I141" t="s">
        <v>266</v>
      </c>
      <c r="J141" t="s">
        <v>123</v>
      </c>
      <c r="K141" t="s">
        <v>261</v>
      </c>
      <c r="L141">
        <v>700</v>
      </c>
      <c r="M141" t="s">
        <v>193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">
      <c r="A142">
        <v>5</v>
      </c>
      <c r="B142" t="s">
        <v>181</v>
      </c>
      <c r="C142">
        <v>2019</v>
      </c>
      <c r="D142">
        <v>1</v>
      </c>
      <c r="E142" t="s">
        <v>253</v>
      </c>
      <c r="F142">
        <v>6</v>
      </c>
      <c r="G142" t="s">
        <v>192</v>
      </c>
      <c r="H142">
        <v>601</v>
      </c>
      <c r="I142" t="s">
        <v>260</v>
      </c>
      <c r="J142" t="s">
        <v>123</v>
      </c>
      <c r="K142" t="s">
        <v>261</v>
      </c>
      <c r="L142">
        <v>700</v>
      </c>
      <c r="M142" t="s">
        <v>193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">
      <c r="A143">
        <v>5</v>
      </c>
      <c r="B143" t="s">
        <v>181</v>
      </c>
      <c r="C143">
        <v>2019</v>
      </c>
      <c r="D143">
        <v>1</v>
      </c>
      <c r="E143" t="s">
        <v>253</v>
      </c>
      <c r="F143">
        <v>6</v>
      </c>
      <c r="G143" t="s">
        <v>192</v>
      </c>
      <c r="H143">
        <v>615</v>
      </c>
      <c r="I143" t="s">
        <v>292</v>
      </c>
      <c r="J143" t="s">
        <v>123</v>
      </c>
      <c r="K143" t="s">
        <v>261</v>
      </c>
      <c r="L143">
        <v>4562</v>
      </c>
      <c r="M143" t="s">
        <v>211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">
      <c r="A144">
        <v>5</v>
      </c>
      <c r="B144" t="s">
        <v>181</v>
      </c>
      <c r="C144">
        <v>2019</v>
      </c>
      <c r="D144">
        <v>1</v>
      </c>
      <c r="E144" t="s">
        <v>253</v>
      </c>
      <c r="F144">
        <v>6</v>
      </c>
      <c r="G144" t="s">
        <v>192</v>
      </c>
      <c r="H144">
        <v>618</v>
      </c>
      <c r="I144" t="s">
        <v>294</v>
      </c>
      <c r="J144" t="s">
        <v>130</v>
      </c>
      <c r="K144" t="s">
        <v>280</v>
      </c>
      <c r="L144">
        <v>4562</v>
      </c>
      <c r="M144" t="s">
        <v>211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">
      <c r="A145">
        <v>5</v>
      </c>
      <c r="B145" t="s">
        <v>181</v>
      </c>
      <c r="C145">
        <v>2019</v>
      </c>
      <c r="D145">
        <v>1</v>
      </c>
      <c r="E145" t="s">
        <v>253</v>
      </c>
      <c r="F145">
        <v>6</v>
      </c>
      <c r="G145" t="s">
        <v>192</v>
      </c>
      <c r="H145">
        <v>623</v>
      </c>
      <c r="I145" t="s">
        <v>295</v>
      </c>
      <c r="J145" t="s">
        <v>124</v>
      </c>
      <c r="K145" t="s">
        <v>227</v>
      </c>
      <c r="L145">
        <v>700</v>
      </c>
      <c r="M145" t="s">
        <v>193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">
      <c r="A146">
        <v>5</v>
      </c>
      <c r="B146" t="s">
        <v>181</v>
      </c>
      <c r="C146">
        <v>2019</v>
      </c>
      <c r="D146">
        <v>1</v>
      </c>
      <c r="E146" t="s">
        <v>253</v>
      </c>
      <c r="F146">
        <v>5</v>
      </c>
      <c r="G146" t="s">
        <v>195</v>
      </c>
      <c r="H146">
        <v>602</v>
      </c>
      <c r="I146" t="s">
        <v>246</v>
      </c>
      <c r="J146" t="s">
        <v>125</v>
      </c>
      <c r="K146" t="s">
        <v>197</v>
      </c>
      <c r="L146">
        <v>460</v>
      </c>
      <c r="M146" t="s">
        <v>198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">
      <c r="A147">
        <v>5</v>
      </c>
      <c r="B147" t="s">
        <v>181</v>
      </c>
      <c r="C147">
        <v>2019</v>
      </c>
      <c r="D147">
        <v>1</v>
      </c>
      <c r="E147" t="s">
        <v>253</v>
      </c>
      <c r="F147">
        <v>6</v>
      </c>
      <c r="G147" t="s">
        <v>192</v>
      </c>
      <c r="H147">
        <v>627</v>
      </c>
      <c r="I147" t="s">
        <v>257</v>
      </c>
      <c r="J147" t="s">
        <v>132</v>
      </c>
      <c r="K147" t="s">
        <v>212</v>
      </c>
      <c r="L147">
        <v>4562</v>
      </c>
      <c r="M147" t="s">
        <v>211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">
      <c r="A148">
        <v>5</v>
      </c>
      <c r="B148" t="s">
        <v>181</v>
      </c>
      <c r="C148">
        <v>2019</v>
      </c>
      <c r="D148">
        <v>1</v>
      </c>
      <c r="E148" t="s">
        <v>253</v>
      </c>
      <c r="F148">
        <v>3</v>
      </c>
      <c r="G148" t="s">
        <v>189</v>
      </c>
      <c r="H148">
        <v>956</v>
      </c>
      <c r="I148" t="s">
        <v>285</v>
      </c>
      <c r="J148" t="s">
        <v>119</v>
      </c>
      <c r="K148" t="s">
        <v>216</v>
      </c>
      <c r="L148">
        <v>4532</v>
      </c>
      <c r="M148" t="s">
        <v>200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">
      <c r="A149">
        <v>4</v>
      </c>
      <c r="B149" t="s">
        <v>187</v>
      </c>
      <c r="C149">
        <v>2019</v>
      </c>
      <c r="D149">
        <v>1</v>
      </c>
      <c r="E149" t="s">
        <v>253</v>
      </c>
      <c r="F149">
        <v>1</v>
      </c>
      <c r="G149" t="s">
        <v>183</v>
      </c>
      <c r="H149">
        <v>903</v>
      </c>
      <c r="I149" t="s">
        <v>239</v>
      </c>
      <c r="J149" t="s">
        <v>121</v>
      </c>
      <c r="K149" t="s">
        <v>230</v>
      </c>
      <c r="L149">
        <v>4512</v>
      </c>
      <c r="M149" t="s">
        <v>186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">
      <c r="A150">
        <v>5</v>
      </c>
      <c r="B150" t="s">
        <v>181</v>
      </c>
      <c r="C150">
        <v>2019</v>
      </c>
      <c r="D150">
        <v>1</v>
      </c>
      <c r="E150" t="s">
        <v>253</v>
      </c>
      <c r="F150">
        <v>10</v>
      </c>
      <c r="G150" t="s">
        <v>238</v>
      </c>
      <c r="H150">
        <v>1</v>
      </c>
      <c r="I150" t="s">
        <v>229</v>
      </c>
      <c r="J150" t="s">
        <v>121</v>
      </c>
      <c r="K150" t="s">
        <v>230</v>
      </c>
      <c r="L150">
        <v>207</v>
      </c>
      <c r="M150" t="s">
        <v>243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">
      <c r="A151">
        <v>5</v>
      </c>
      <c r="B151" t="s">
        <v>181</v>
      </c>
      <c r="C151">
        <v>2019</v>
      </c>
      <c r="D151">
        <v>1</v>
      </c>
      <c r="E151" t="s">
        <v>253</v>
      </c>
      <c r="F151">
        <v>3</v>
      </c>
      <c r="G151" t="s">
        <v>189</v>
      </c>
      <c r="H151">
        <v>903</v>
      </c>
      <c r="I151" t="s">
        <v>239</v>
      </c>
      <c r="J151" t="s">
        <v>121</v>
      </c>
      <c r="K151" t="s">
        <v>230</v>
      </c>
      <c r="L151">
        <v>4532</v>
      </c>
      <c r="M151" t="s">
        <v>200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">
      <c r="A152">
        <v>5</v>
      </c>
      <c r="B152" t="s">
        <v>181</v>
      </c>
      <c r="C152">
        <v>2019</v>
      </c>
      <c r="D152">
        <v>1</v>
      </c>
      <c r="E152" t="s">
        <v>253</v>
      </c>
      <c r="F152">
        <v>10</v>
      </c>
      <c r="G152" t="s">
        <v>238</v>
      </c>
      <c r="H152">
        <v>905</v>
      </c>
      <c r="I152" t="s">
        <v>272</v>
      </c>
      <c r="J152" t="s">
        <v>122</v>
      </c>
      <c r="K152" t="s">
        <v>242</v>
      </c>
      <c r="L152">
        <v>4513</v>
      </c>
      <c r="M152" t="s">
        <v>240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">
      <c r="A153">
        <v>5</v>
      </c>
      <c r="B153" t="s">
        <v>181</v>
      </c>
      <c r="C153">
        <v>2019</v>
      </c>
      <c r="D153">
        <v>1</v>
      </c>
      <c r="E153" t="s">
        <v>253</v>
      </c>
      <c r="F153">
        <v>10</v>
      </c>
      <c r="G153" t="s">
        <v>238</v>
      </c>
      <c r="H153">
        <v>6</v>
      </c>
      <c r="I153" t="s">
        <v>256</v>
      </c>
      <c r="J153" t="s">
        <v>122</v>
      </c>
      <c r="K153" t="s">
        <v>242</v>
      </c>
      <c r="L153">
        <v>207</v>
      </c>
      <c r="M153" t="s">
        <v>243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">
      <c r="A154">
        <v>4</v>
      </c>
      <c r="B154" t="s">
        <v>187</v>
      </c>
      <c r="C154">
        <v>2019</v>
      </c>
      <c r="D154">
        <v>1</v>
      </c>
      <c r="E154" t="s">
        <v>253</v>
      </c>
      <c r="F154">
        <v>3</v>
      </c>
      <c r="G154" t="s">
        <v>189</v>
      </c>
      <c r="H154">
        <v>951</v>
      </c>
      <c r="I154" t="s">
        <v>250</v>
      </c>
      <c r="J154" t="s">
        <v>126</v>
      </c>
      <c r="K154" t="s">
        <v>249</v>
      </c>
      <c r="L154">
        <v>4532</v>
      </c>
      <c r="M154" t="s">
        <v>200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">
      <c r="A155">
        <v>5</v>
      </c>
      <c r="B155" t="s">
        <v>181</v>
      </c>
      <c r="C155">
        <v>2019</v>
      </c>
      <c r="D155">
        <v>1</v>
      </c>
      <c r="E155" t="s">
        <v>253</v>
      </c>
      <c r="F155">
        <v>5</v>
      </c>
      <c r="G155" t="s">
        <v>195</v>
      </c>
      <c r="H155">
        <v>951</v>
      </c>
      <c r="I155" t="s">
        <v>250</v>
      </c>
      <c r="J155" t="s">
        <v>126</v>
      </c>
      <c r="K155" t="s">
        <v>249</v>
      </c>
      <c r="L155">
        <v>4552</v>
      </c>
      <c r="M155" t="s">
        <v>276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">
      <c r="A156">
        <v>4</v>
      </c>
      <c r="B156" t="s">
        <v>187</v>
      </c>
      <c r="C156">
        <v>2019</v>
      </c>
      <c r="D156">
        <v>1</v>
      </c>
      <c r="E156" t="s">
        <v>253</v>
      </c>
      <c r="F156">
        <v>5</v>
      </c>
      <c r="G156" t="s">
        <v>195</v>
      </c>
      <c r="H156">
        <v>950</v>
      </c>
      <c r="I156" t="s">
        <v>184</v>
      </c>
      <c r="J156" t="s">
        <v>115</v>
      </c>
      <c r="K156" t="s">
        <v>185</v>
      </c>
      <c r="L156">
        <v>4552</v>
      </c>
      <c r="M156" t="s">
        <v>276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">
      <c r="A157">
        <v>5</v>
      </c>
      <c r="B157" t="s">
        <v>181</v>
      </c>
      <c r="C157">
        <v>2019</v>
      </c>
      <c r="D157">
        <v>1</v>
      </c>
      <c r="E157" t="s">
        <v>253</v>
      </c>
      <c r="F157">
        <v>75</v>
      </c>
      <c r="G157" t="s">
        <v>212</v>
      </c>
      <c r="H157">
        <v>950</v>
      </c>
      <c r="I157" t="s">
        <v>184</v>
      </c>
      <c r="J157" t="s">
        <v>115</v>
      </c>
      <c r="K157" t="s">
        <v>185</v>
      </c>
      <c r="L157">
        <v>4575</v>
      </c>
      <c r="M157" t="s">
        <v>212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">
      <c r="A158">
        <v>5</v>
      </c>
      <c r="B158" t="s">
        <v>181</v>
      </c>
      <c r="C158">
        <v>2019</v>
      </c>
      <c r="D158">
        <v>1</v>
      </c>
      <c r="E158" t="s">
        <v>253</v>
      </c>
      <c r="F158">
        <v>10</v>
      </c>
      <c r="G158" t="s">
        <v>238</v>
      </c>
      <c r="H158">
        <v>950</v>
      </c>
      <c r="I158" t="s">
        <v>184</v>
      </c>
      <c r="J158" t="s">
        <v>115</v>
      </c>
      <c r="K158" t="s">
        <v>185</v>
      </c>
      <c r="L158">
        <v>4513</v>
      </c>
      <c r="M158" t="s">
        <v>240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">
      <c r="A159">
        <v>5</v>
      </c>
      <c r="B159" t="s">
        <v>181</v>
      </c>
      <c r="C159">
        <v>2019</v>
      </c>
      <c r="D159">
        <v>1</v>
      </c>
      <c r="E159" t="s">
        <v>253</v>
      </c>
      <c r="F159">
        <v>3</v>
      </c>
      <c r="G159" t="s">
        <v>189</v>
      </c>
      <c r="H159">
        <v>5</v>
      </c>
      <c r="I159" t="s">
        <v>190</v>
      </c>
      <c r="J159" t="s">
        <v>115</v>
      </c>
      <c r="K159" t="s">
        <v>185</v>
      </c>
      <c r="L159">
        <v>300</v>
      </c>
      <c r="M159" t="s">
        <v>191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">
      <c r="A160">
        <v>4</v>
      </c>
      <c r="B160" t="s">
        <v>187</v>
      </c>
      <c r="C160">
        <v>2019</v>
      </c>
      <c r="D160">
        <v>1</v>
      </c>
      <c r="E160" t="s">
        <v>253</v>
      </c>
      <c r="F160">
        <v>3</v>
      </c>
      <c r="G160" t="s">
        <v>189</v>
      </c>
      <c r="H160">
        <v>5</v>
      </c>
      <c r="I160" t="s">
        <v>190</v>
      </c>
      <c r="J160" t="s">
        <v>115</v>
      </c>
      <c r="K160" t="s">
        <v>185</v>
      </c>
      <c r="L160">
        <v>300</v>
      </c>
      <c r="M160" t="s">
        <v>191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">
      <c r="A161">
        <v>5</v>
      </c>
      <c r="B161" t="s">
        <v>181</v>
      </c>
      <c r="C161">
        <v>2019</v>
      </c>
      <c r="D161">
        <v>1</v>
      </c>
      <c r="E161" t="s">
        <v>253</v>
      </c>
      <c r="F161">
        <v>3</v>
      </c>
      <c r="G161" t="s">
        <v>189</v>
      </c>
      <c r="H161">
        <v>18</v>
      </c>
      <c r="I161" t="s">
        <v>215</v>
      </c>
      <c r="J161" t="s">
        <v>119</v>
      </c>
      <c r="K161" t="s">
        <v>216</v>
      </c>
      <c r="L161">
        <v>300</v>
      </c>
      <c r="M161" t="s">
        <v>191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">
      <c r="A162">
        <v>5</v>
      </c>
      <c r="B162" t="s">
        <v>181</v>
      </c>
      <c r="C162">
        <v>2019</v>
      </c>
      <c r="D162">
        <v>1</v>
      </c>
      <c r="E162" t="s">
        <v>253</v>
      </c>
      <c r="F162">
        <v>77</v>
      </c>
      <c r="G162" t="s">
        <v>212</v>
      </c>
      <c r="H162">
        <v>18</v>
      </c>
      <c r="I162" t="s">
        <v>215</v>
      </c>
      <c r="J162" t="s">
        <v>119</v>
      </c>
      <c r="K162" t="s">
        <v>216</v>
      </c>
      <c r="L162">
        <v>1577</v>
      </c>
      <c r="M162" t="s">
        <v>233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">
      <c r="A163">
        <v>5</v>
      </c>
      <c r="B163" t="s">
        <v>181</v>
      </c>
      <c r="C163">
        <v>2019</v>
      </c>
      <c r="D163">
        <v>1</v>
      </c>
      <c r="E163" t="s">
        <v>253</v>
      </c>
      <c r="F163">
        <v>3</v>
      </c>
      <c r="G163" t="s">
        <v>189</v>
      </c>
      <c r="H163">
        <v>954</v>
      </c>
      <c r="I163" t="s">
        <v>237</v>
      </c>
      <c r="J163" t="s">
        <v>119</v>
      </c>
      <c r="K163" t="s">
        <v>216</v>
      </c>
      <c r="L163">
        <v>4532</v>
      </c>
      <c r="M163" t="s">
        <v>200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">
      <c r="A164">
        <v>4</v>
      </c>
      <c r="B164" t="s">
        <v>187</v>
      </c>
      <c r="C164">
        <v>2019</v>
      </c>
      <c r="D164">
        <v>1</v>
      </c>
      <c r="E164" t="s">
        <v>253</v>
      </c>
      <c r="F164">
        <v>10</v>
      </c>
      <c r="G164" t="s">
        <v>238</v>
      </c>
      <c r="H164">
        <v>905</v>
      </c>
      <c r="I164" t="s">
        <v>272</v>
      </c>
      <c r="J164" t="s">
        <v>122</v>
      </c>
      <c r="K164" t="s">
        <v>242</v>
      </c>
      <c r="L164">
        <v>4513</v>
      </c>
      <c r="M164" t="s">
        <v>240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">
      <c r="A165">
        <v>5</v>
      </c>
      <c r="B165" t="s">
        <v>181</v>
      </c>
      <c r="C165">
        <v>2019</v>
      </c>
      <c r="D165">
        <v>1</v>
      </c>
      <c r="E165" t="s">
        <v>253</v>
      </c>
      <c r="F165">
        <v>10</v>
      </c>
      <c r="G165" t="s">
        <v>238</v>
      </c>
      <c r="H165">
        <v>911</v>
      </c>
      <c r="I165" t="s">
        <v>201</v>
      </c>
      <c r="J165" t="s">
        <v>202</v>
      </c>
      <c r="K165" t="s">
        <v>203</v>
      </c>
      <c r="L165">
        <v>4513</v>
      </c>
      <c r="M165" t="s">
        <v>240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">
      <c r="A166">
        <v>5</v>
      </c>
      <c r="B166" t="s">
        <v>181</v>
      </c>
      <c r="C166">
        <v>2019</v>
      </c>
      <c r="D166">
        <v>1</v>
      </c>
      <c r="E166" t="s">
        <v>253</v>
      </c>
      <c r="F166">
        <v>1</v>
      </c>
      <c r="G166" t="s">
        <v>183</v>
      </c>
      <c r="H166">
        <v>11</v>
      </c>
      <c r="I166" t="s">
        <v>283</v>
      </c>
      <c r="J166" t="s">
        <v>115</v>
      </c>
      <c r="K166" t="s">
        <v>185</v>
      </c>
      <c r="L166">
        <v>200</v>
      </c>
      <c r="M166" t="s">
        <v>210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">
      <c r="A167">
        <v>5</v>
      </c>
      <c r="B167" t="s">
        <v>181</v>
      </c>
      <c r="C167">
        <v>2019</v>
      </c>
      <c r="D167">
        <v>1</v>
      </c>
      <c r="E167" t="s">
        <v>253</v>
      </c>
      <c r="F167">
        <v>6</v>
      </c>
      <c r="G167" t="s">
        <v>192</v>
      </c>
      <c r="H167">
        <v>612</v>
      </c>
      <c r="I167" t="s">
        <v>223</v>
      </c>
      <c r="J167" t="s">
        <v>116</v>
      </c>
      <c r="K167" t="s">
        <v>224</v>
      </c>
      <c r="L167">
        <v>700</v>
      </c>
      <c r="M167" t="s">
        <v>193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">
      <c r="A168">
        <v>5</v>
      </c>
      <c r="B168" t="s">
        <v>181</v>
      </c>
      <c r="C168">
        <v>2019</v>
      </c>
      <c r="D168">
        <v>1</v>
      </c>
      <c r="E168" t="s">
        <v>253</v>
      </c>
      <c r="F168">
        <v>60</v>
      </c>
      <c r="G168" t="s">
        <v>212</v>
      </c>
      <c r="H168">
        <v>600</v>
      </c>
      <c r="I168" t="s">
        <v>266</v>
      </c>
      <c r="J168" t="s">
        <v>123</v>
      </c>
      <c r="K168" t="s">
        <v>261</v>
      </c>
      <c r="L168">
        <v>360</v>
      </c>
      <c r="M168" t="s">
        <v>225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">
      <c r="A169">
        <v>5</v>
      </c>
      <c r="B169" t="s">
        <v>181</v>
      </c>
      <c r="C169">
        <v>2019</v>
      </c>
      <c r="D169">
        <v>1</v>
      </c>
      <c r="E169" t="s">
        <v>253</v>
      </c>
      <c r="F169">
        <v>10</v>
      </c>
      <c r="G169" t="s">
        <v>238</v>
      </c>
      <c r="H169">
        <v>603</v>
      </c>
      <c r="I169" t="s">
        <v>196</v>
      </c>
      <c r="J169" t="s">
        <v>125</v>
      </c>
      <c r="K169" t="s">
        <v>197</v>
      </c>
      <c r="L169">
        <v>207</v>
      </c>
      <c r="M169" t="s">
        <v>243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">
      <c r="A170">
        <v>5</v>
      </c>
      <c r="B170" t="s">
        <v>181</v>
      </c>
      <c r="C170">
        <v>2019</v>
      </c>
      <c r="D170">
        <v>1</v>
      </c>
      <c r="E170" t="s">
        <v>253</v>
      </c>
      <c r="F170">
        <v>3</v>
      </c>
      <c r="G170" t="s">
        <v>189</v>
      </c>
      <c r="H170">
        <v>602</v>
      </c>
      <c r="I170" t="s">
        <v>246</v>
      </c>
      <c r="J170" t="s">
        <v>125</v>
      </c>
      <c r="K170" t="s">
        <v>197</v>
      </c>
      <c r="L170">
        <v>300</v>
      </c>
      <c r="M170" t="s">
        <v>191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">
      <c r="A171">
        <v>5</v>
      </c>
      <c r="B171" t="s">
        <v>181</v>
      </c>
      <c r="C171">
        <v>2019</v>
      </c>
      <c r="D171">
        <v>1</v>
      </c>
      <c r="E171" t="s">
        <v>253</v>
      </c>
      <c r="F171">
        <v>1</v>
      </c>
      <c r="G171" t="s">
        <v>183</v>
      </c>
      <c r="H171">
        <v>616</v>
      </c>
      <c r="I171" t="s">
        <v>199</v>
      </c>
      <c r="J171" t="s">
        <v>125</v>
      </c>
      <c r="K171" t="s">
        <v>197</v>
      </c>
      <c r="L171">
        <v>4512</v>
      </c>
      <c r="M171" t="s">
        <v>186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">
      <c r="A172">
        <v>5</v>
      </c>
      <c r="B172" t="s">
        <v>181</v>
      </c>
      <c r="C172">
        <v>2019</v>
      </c>
      <c r="D172">
        <v>1</v>
      </c>
      <c r="E172" t="s">
        <v>253</v>
      </c>
      <c r="F172">
        <v>6</v>
      </c>
      <c r="G172" t="s">
        <v>192</v>
      </c>
      <c r="H172">
        <v>616</v>
      </c>
      <c r="I172" t="s">
        <v>199</v>
      </c>
      <c r="J172" t="s">
        <v>125</v>
      </c>
      <c r="K172" t="s">
        <v>197</v>
      </c>
      <c r="L172">
        <v>4562</v>
      </c>
      <c r="M172" t="s">
        <v>211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">
      <c r="A173">
        <v>5</v>
      </c>
      <c r="B173" t="s">
        <v>181</v>
      </c>
      <c r="C173">
        <v>2019</v>
      </c>
      <c r="D173">
        <v>2</v>
      </c>
      <c r="E173" t="s">
        <v>297</v>
      </c>
      <c r="F173">
        <v>79</v>
      </c>
      <c r="G173" t="s">
        <v>212</v>
      </c>
      <c r="H173">
        <v>153</v>
      </c>
      <c r="I173" t="s">
        <v>269</v>
      </c>
      <c r="J173" t="s">
        <v>270</v>
      </c>
      <c r="K173" t="s">
        <v>270</v>
      </c>
      <c r="L173">
        <v>1579</v>
      </c>
      <c r="M173" t="s">
        <v>271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">
      <c r="A174">
        <v>5</v>
      </c>
      <c r="B174" t="s">
        <v>181</v>
      </c>
      <c r="C174">
        <v>2019</v>
      </c>
      <c r="D174">
        <v>2</v>
      </c>
      <c r="E174" t="s">
        <v>297</v>
      </c>
      <c r="F174">
        <v>1</v>
      </c>
      <c r="G174" t="s">
        <v>183</v>
      </c>
      <c r="H174">
        <v>305</v>
      </c>
      <c r="I174" t="s">
        <v>234</v>
      </c>
      <c r="J174" t="s">
        <v>115</v>
      </c>
      <c r="K174" t="s">
        <v>185</v>
      </c>
      <c r="L174">
        <v>200</v>
      </c>
      <c r="M174" t="s">
        <v>210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">
      <c r="A175">
        <v>5</v>
      </c>
      <c r="B175" t="s">
        <v>181</v>
      </c>
      <c r="C175">
        <v>2019</v>
      </c>
      <c r="D175">
        <v>2</v>
      </c>
      <c r="E175" t="s">
        <v>297</v>
      </c>
      <c r="F175">
        <v>75</v>
      </c>
      <c r="G175" t="s">
        <v>212</v>
      </c>
      <c r="H175">
        <v>950</v>
      </c>
      <c r="I175" t="s">
        <v>184</v>
      </c>
      <c r="J175" t="s">
        <v>115</v>
      </c>
      <c r="K175" t="s">
        <v>185</v>
      </c>
      <c r="L175">
        <v>4575</v>
      </c>
      <c r="M175" t="s">
        <v>212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">
      <c r="A176">
        <v>5</v>
      </c>
      <c r="B176" t="s">
        <v>181</v>
      </c>
      <c r="C176">
        <v>2019</v>
      </c>
      <c r="D176">
        <v>2</v>
      </c>
      <c r="E176" t="s">
        <v>297</v>
      </c>
      <c r="F176">
        <v>77</v>
      </c>
      <c r="G176" t="s">
        <v>212</v>
      </c>
      <c r="H176">
        <v>950</v>
      </c>
      <c r="I176" t="s">
        <v>184</v>
      </c>
      <c r="J176" t="s">
        <v>115</v>
      </c>
      <c r="K176" t="s">
        <v>185</v>
      </c>
      <c r="L176">
        <v>4577</v>
      </c>
      <c r="M176" t="s">
        <v>212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">
      <c r="A177">
        <v>5</v>
      </c>
      <c r="B177" t="s">
        <v>181</v>
      </c>
      <c r="C177">
        <v>2019</v>
      </c>
      <c r="D177">
        <v>2</v>
      </c>
      <c r="E177" t="s">
        <v>297</v>
      </c>
      <c r="F177">
        <v>79</v>
      </c>
      <c r="G177" t="s">
        <v>212</v>
      </c>
      <c r="H177">
        <v>950</v>
      </c>
      <c r="I177" t="s">
        <v>184</v>
      </c>
      <c r="J177" t="s">
        <v>115</v>
      </c>
      <c r="K177" t="s">
        <v>185</v>
      </c>
      <c r="L177">
        <v>4579</v>
      </c>
      <c r="M177" t="s">
        <v>221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">
      <c r="A178">
        <v>5</v>
      </c>
      <c r="B178" t="s">
        <v>181</v>
      </c>
      <c r="C178">
        <v>2019</v>
      </c>
      <c r="D178">
        <v>2</v>
      </c>
      <c r="E178" t="s">
        <v>297</v>
      </c>
      <c r="F178">
        <v>5</v>
      </c>
      <c r="G178" t="s">
        <v>195</v>
      </c>
      <c r="H178">
        <v>951</v>
      </c>
      <c r="I178" t="s">
        <v>250</v>
      </c>
      <c r="J178" t="s">
        <v>126</v>
      </c>
      <c r="K178" t="s">
        <v>249</v>
      </c>
      <c r="L178">
        <v>4552</v>
      </c>
      <c r="M178" t="s">
        <v>276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">
      <c r="A179">
        <v>4</v>
      </c>
      <c r="B179" t="s">
        <v>187</v>
      </c>
      <c r="C179">
        <v>2019</v>
      </c>
      <c r="D179">
        <v>2</v>
      </c>
      <c r="E179" t="s">
        <v>297</v>
      </c>
      <c r="F179">
        <v>1</v>
      </c>
      <c r="G179" t="s">
        <v>183</v>
      </c>
      <c r="H179">
        <v>10</v>
      </c>
      <c r="I179" t="s">
        <v>251</v>
      </c>
      <c r="J179" t="s">
        <v>118</v>
      </c>
      <c r="K179" t="s">
        <v>214</v>
      </c>
      <c r="L179">
        <v>200</v>
      </c>
      <c r="M179" t="s">
        <v>210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">
      <c r="A180">
        <v>5</v>
      </c>
      <c r="B180" t="s">
        <v>181</v>
      </c>
      <c r="C180">
        <v>2019</v>
      </c>
      <c r="D180">
        <v>2</v>
      </c>
      <c r="E180" t="s">
        <v>297</v>
      </c>
      <c r="F180">
        <v>1</v>
      </c>
      <c r="G180" t="s">
        <v>183</v>
      </c>
      <c r="H180">
        <v>15</v>
      </c>
      <c r="I180" t="s">
        <v>252</v>
      </c>
      <c r="J180" t="s">
        <v>118</v>
      </c>
      <c r="K180" t="s">
        <v>214</v>
      </c>
      <c r="L180">
        <v>200</v>
      </c>
      <c r="M180" t="s">
        <v>210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">
      <c r="A181">
        <v>4</v>
      </c>
      <c r="B181" t="s">
        <v>187</v>
      </c>
      <c r="C181">
        <v>2019</v>
      </c>
      <c r="D181">
        <v>2</v>
      </c>
      <c r="E181" t="s">
        <v>297</v>
      </c>
      <c r="F181">
        <v>3</v>
      </c>
      <c r="G181" t="s">
        <v>189</v>
      </c>
      <c r="H181">
        <v>953</v>
      </c>
      <c r="I181" t="s">
        <v>213</v>
      </c>
      <c r="J181" t="s">
        <v>118</v>
      </c>
      <c r="K181" t="s">
        <v>214</v>
      </c>
      <c r="L181">
        <v>4532</v>
      </c>
      <c r="M181" t="s">
        <v>200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">
      <c r="A182">
        <v>5</v>
      </c>
      <c r="B182" t="s">
        <v>181</v>
      </c>
      <c r="C182">
        <v>2019</v>
      </c>
      <c r="D182">
        <v>2</v>
      </c>
      <c r="E182" t="s">
        <v>297</v>
      </c>
      <c r="F182">
        <v>5</v>
      </c>
      <c r="G182" t="s">
        <v>195</v>
      </c>
      <c r="H182">
        <v>13</v>
      </c>
      <c r="I182" t="s">
        <v>296</v>
      </c>
      <c r="J182" t="s">
        <v>119</v>
      </c>
      <c r="K182" t="s">
        <v>216</v>
      </c>
      <c r="L182">
        <v>460</v>
      </c>
      <c r="M182" t="s">
        <v>198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">
      <c r="A183">
        <v>4</v>
      </c>
      <c r="B183" t="s">
        <v>187</v>
      </c>
      <c r="C183">
        <v>2019</v>
      </c>
      <c r="D183">
        <v>2</v>
      </c>
      <c r="E183" t="s">
        <v>297</v>
      </c>
      <c r="F183">
        <v>5</v>
      </c>
      <c r="G183" t="s">
        <v>195</v>
      </c>
      <c r="H183">
        <v>18</v>
      </c>
      <c r="I183" t="s">
        <v>215</v>
      </c>
      <c r="J183" t="s">
        <v>119</v>
      </c>
      <c r="K183" t="s">
        <v>216</v>
      </c>
      <c r="L183">
        <v>460</v>
      </c>
      <c r="M183" t="s">
        <v>198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">
      <c r="A184">
        <v>5</v>
      </c>
      <c r="B184" t="s">
        <v>181</v>
      </c>
      <c r="C184">
        <v>2019</v>
      </c>
      <c r="D184">
        <v>2</v>
      </c>
      <c r="E184" t="s">
        <v>297</v>
      </c>
      <c r="F184">
        <v>3</v>
      </c>
      <c r="G184" t="s">
        <v>189</v>
      </c>
      <c r="H184">
        <v>701</v>
      </c>
      <c r="I184" t="s">
        <v>206</v>
      </c>
      <c r="J184" t="s">
        <v>207</v>
      </c>
      <c r="K184" t="s">
        <v>208</v>
      </c>
      <c r="L184">
        <v>300</v>
      </c>
      <c r="M184" t="s">
        <v>191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">
      <c r="A185">
        <v>5</v>
      </c>
      <c r="B185" t="s">
        <v>181</v>
      </c>
      <c r="C185">
        <v>2019</v>
      </c>
      <c r="D185">
        <v>2</v>
      </c>
      <c r="E185" t="s">
        <v>297</v>
      </c>
      <c r="F185">
        <v>10</v>
      </c>
      <c r="G185" t="s">
        <v>238</v>
      </c>
      <c r="H185">
        <v>1</v>
      </c>
      <c r="I185" t="s">
        <v>229</v>
      </c>
      <c r="J185" t="s">
        <v>121</v>
      </c>
      <c r="K185" t="s">
        <v>230</v>
      </c>
      <c r="L185">
        <v>207</v>
      </c>
      <c r="M185" t="s">
        <v>243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">
      <c r="A186">
        <v>5</v>
      </c>
      <c r="B186" t="s">
        <v>181</v>
      </c>
      <c r="C186">
        <v>2019</v>
      </c>
      <c r="D186">
        <v>2</v>
      </c>
      <c r="E186" t="s">
        <v>297</v>
      </c>
      <c r="F186">
        <v>10</v>
      </c>
      <c r="G186" t="s">
        <v>238</v>
      </c>
      <c r="H186">
        <v>2</v>
      </c>
      <c r="I186" t="s">
        <v>264</v>
      </c>
      <c r="J186" t="s">
        <v>121</v>
      </c>
      <c r="K186" t="s">
        <v>230</v>
      </c>
      <c r="L186">
        <v>207</v>
      </c>
      <c r="M186" t="s">
        <v>243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">
      <c r="A187">
        <v>4</v>
      </c>
      <c r="B187" t="s">
        <v>187</v>
      </c>
      <c r="C187">
        <v>2019</v>
      </c>
      <c r="D187">
        <v>2</v>
      </c>
      <c r="E187" t="s">
        <v>297</v>
      </c>
      <c r="F187">
        <v>3</v>
      </c>
      <c r="G187" t="s">
        <v>189</v>
      </c>
      <c r="H187">
        <v>621</v>
      </c>
      <c r="I187" t="s">
        <v>259</v>
      </c>
      <c r="J187" t="s">
        <v>116</v>
      </c>
      <c r="K187" t="s">
        <v>224</v>
      </c>
      <c r="L187">
        <v>4532</v>
      </c>
      <c r="M187" t="s">
        <v>200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">
      <c r="A188">
        <v>5</v>
      </c>
      <c r="B188" t="s">
        <v>181</v>
      </c>
      <c r="C188">
        <v>2019</v>
      </c>
      <c r="D188">
        <v>2</v>
      </c>
      <c r="E188" t="s">
        <v>297</v>
      </c>
      <c r="F188">
        <v>60</v>
      </c>
      <c r="G188" t="s">
        <v>212</v>
      </c>
      <c r="H188">
        <v>601</v>
      </c>
      <c r="I188" t="s">
        <v>260</v>
      </c>
      <c r="J188" t="s">
        <v>123</v>
      </c>
      <c r="K188" t="s">
        <v>261</v>
      </c>
      <c r="L188">
        <v>360</v>
      </c>
      <c r="M188" t="s">
        <v>225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">
      <c r="A189">
        <v>5</v>
      </c>
      <c r="B189" t="s">
        <v>181</v>
      </c>
      <c r="C189">
        <v>2019</v>
      </c>
      <c r="D189">
        <v>2</v>
      </c>
      <c r="E189" t="s">
        <v>297</v>
      </c>
      <c r="F189">
        <v>60</v>
      </c>
      <c r="G189" t="s">
        <v>212</v>
      </c>
      <c r="H189">
        <v>615</v>
      </c>
      <c r="I189" t="s">
        <v>292</v>
      </c>
      <c r="J189" t="s">
        <v>123</v>
      </c>
      <c r="K189" t="s">
        <v>261</v>
      </c>
      <c r="L189">
        <v>4563</v>
      </c>
      <c r="M189" t="s">
        <v>228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">
      <c r="A190">
        <v>5</v>
      </c>
      <c r="B190" t="s">
        <v>181</v>
      </c>
      <c r="C190">
        <v>2019</v>
      </c>
      <c r="D190">
        <v>2</v>
      </c>
      <c r="E190" t="s">
        <v>297</v>
      </c>
      <c r="F190">
        <v>6</v>
      </c>
      <c r="G190" t="s">
        <v>192</v>
      </c>
      <c r="H190">
        <v>618</v>
      </c>
      <c r="I190" t="s">
        <v>294</v>
      </c>
      <c r="J190" t="s">
        <v>130</v>
      </c>
      <c r="K190" t="s">
        <v>280</v>
      </c>
      <c r="L190">
        <v>4562</v>
      </c>
      <c r="M190" t="s">
        <v>211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">
      <c r="A191">
        <v>5</v>
      </c>
      <c r="B191" t="s">
        <v>181</v>
      </c>
      <c r="C191">
        <v>2019</v>
      </c>
      <c r="D191">
        <v>2</v>
      </c>
      <c r="E191" t="s">
        <v>297</v>
      </c>
      <c r="F191">
        <v>6</v>
      </c>
      <c r="G191" t="s">
        <v>192</v>
      </c>
      <c r="H191">
        <v>609</v>
      </c>
      <c r="I191" t="s">
        <v>298</v>
      </c>
      <c r="J191" t="s">
        <v>278</v>
      </c>
      <c r="K191" t="s">
        <v>212</v>
      </c>
      <c r="L191">
        <v>700</v>
      </c>
      <c r="M191" t="s">
        <v>193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">
      <c r="A192">
        <v>5</v>
      </c>
      <c r="B192" t="s">
        <v>181</v>
      </c>
      <c r="C192">
        <v>2019</v>
      </c>
      <c r="D192">
        <v>2</v>
      </c>
      <c r="E192" t="s">
        <v>297</v>
      </c>
      <c r="F192">
        <v>6</v>
      </c>
      <c r="G192" t="s">
        <v>192</v>
      </c>
      <c r="H192">
        <v>625</v>
      </c>
      <c r="I192" t="s">
        <v>286</v>
      </c>
      <c r="J192" t="s">
        <v>132</v>
      </c>
      <c r="K192" t="s">
        <v>212</v>
      </c>
      <c r="L192">
        <v>700</v>
      </c>
      <c r="M192" t="s">
        <v>193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">
      <c r="A193">
        <v>5</v>
      </c>
      <c r="B193" t="s">
        <v>181</v>
      </c>
      <c r="C193">
        <v>2019</v>
      </c>
      <c r="D193">
        <v>2</v>
      </c>
      <c r="E193" t="s">
        <v>297</v>
      </c>
      <c r="F193">
        <v>3</v>
      </c>
      <c r="G193" t="s">
        <v>189</v>
      </c>
      <c r="H193">
        <v>11</v>
      </c>
      <c r="I193" t="s">
        <v>283</v>
      </c>
      <c r="J193" t="s">
        <v>115</v>
      </c>
      <c r="K193" t="s">
        <v>185</v>
      </c>
      <c r="L193">
        <v>300</v>
      </c>
      <c r="M193" t="s">
        <v>191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">
      <c r="A194">
        <v>5</v>
      </c>
      <c r="B194" t="s">
        <v>181</v>
      </c>
      <c r="C194">
        <v>2019</v>
      </c>
      <c r="D194">
        <v>2</v>
      </c>
      <c r="E194" t="s">
        <v>297</v>
      </c>
      <c r="F194">
        <v>3</v>
      </c>
      <c r="G194" t="s">
        <v>189</v>
      </c>
      <c r="H194">
        <v>950</v>
      </c>
      <c r="I194" t="s">
        <v>184</v>
      </c>
      <c r="J194" t="s">
        <v>115</v>
      </c>
      <c r="K194" t="s">
        <v>185</v>
      </c>
      <c r="L194">
        <v>4532</v>
      </c>
      <c r="M194" t="s">
        <v>200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">
      <c r="A195">
        <v>5</v>
      </c>
      <c r="B195" t="s">
        <v>181</v>
      </c>
      <c r="C195">
        <v>2019</v>
      </c>
      <c r="D195">
        <v>2</v>
      </c>
      <c r="E195" t="s">
        <v>297</v>
      </c>
      <c r="F195">
        <v>3</v>
      </c>
      <c r="G195" t="s">
        <v>189</v>
      </c>
      <c r="H195">
        <v>951</v>
      </c>
      <c r="I195" t="s">
        <v>250</v>
      </c>
      <c r="J195" t="s">
        <v>126</v>
      </c>
      <c r="K195" t="s">
        <v>249</v>
      </c>
      <c r="L195">
        <v>4532</v>
      </c>
      <c r="M195" t="s">
        <v>200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">
      <c r="A196">
        <v>5</v>
      </c>
      <c r="B196" t="s">
        <v>181</v>
      </c>
      <c r="C196">
        <v>2019</v>
      </c>
      <c r="D196">
        <v>2</v>
      </c>
      <c r="E196" t="s">
        <v>297</v>
      </c>
      <c r="F196">
        <v>3</v>
      </c>
      <c r="G196" t="s">
        <v>189</v>
      </c>
      <c r="H196">
        <v>14</v>
      </c>
      <c r="I196" t="s">
        <v>299</v>
      </c>
      <c r="J196" t="s">
        <v>117</v>
      </c>
      <c r="K196" t="s">
        <v>236</v>
      </c>
      <c r="L196">
        <v>300</v>
      </c>
      <c r="M196" t="s">
        <v>191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">
      <c r="A197">
        <v>4</v>
      </c>
      <c r="B197" t="s">
        <v>187</v>
      </c>
      <c r="C197">
        <v>2019</v>
      </c>
      <c r="D197">
        <v>2</v>
      </c>
      <c r="E197" t="s">
        <v>297</v>
      </c>
      <c r="F197">
        <v>3</v>
      </c>
      <c r="G197" t="s">
        <v>189</v>
      </c>
      <c r="H197">
        <v>10</v>
      </c>
      <c r="I197" t="s">
        <v>251</v>
      </c>
      <c r="J197" t="s">
        <v>118</v>
      </c>
      <c r="K197" t="s">
        <v>214</v>
      </c>
      <c r="L197">
        <v>300</v>
      </c>
      <c r="M197" t="s">
        <v>191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">
      <c r="A198">
        <v>5</v>
      </c>
      <c r="B198" t="s">
        <v>181</v>
      </c>
      <c r="C198">
        <v>2019</v>
      </c>
      <c r="D198">
        <v>2</v>
      </c>
      <c r="E198" t="s">
        <v>297</v>
      </c>
      <c r="F198">
        <v>75</v>
      </c>
      <c r="G198" t="s">
        <v>212</v>
      </c>
      <c r="H198">
        <v>13</v>
      </c>
      <c r="I198" t="s">
        <v>296</v>
      </c>
      <c r="J198" t="s">
        <v>119</v>
      </c>
      <c r="K198" t="s">
        <v>216</v>
      </c>
      <c r="L198">
        <v>1575</v>
      </c>
      <c r="M198" t="s">
        <v>218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">
      <c r="A199">
        <v>5</v>
      </c>
      <c r="B199" t="s">
        <v>181</v>
      </c>
      <c r="C199">
        <v>2019</v>
      </c>
      <c r="D199">
        <v>2</v>
      </c>
      <c r="E199" t="s">
        <v>297</v>
      </c>
      <c r="F199">
        <v>3</v>
      </c>
      <c r="G199" t="s">
        <v>189</v>
      </c>
      <c r="H199">
        <v>955</v>
      </c>
      <c r="I199" t="s">
        <v>282</v>
      </c>
      <c r="J199" t="s">
        <v>119</v>
      </c>
      <c r="K199" t="s">
        <v>216</v>
      </c>
      <c r="L199">
        <v>4532</v>
      </c>
      <c r="M199" t="s">
        <v>200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">
      <c r="A200">
        <v>5</v>
      </c>
      <c r="B200" t="s">
        <v>181</v>
      </c>
      <c r="C200">
        <v>2019</v>
      </c>
      <c r="D200">
        <v>2</v>
      </c>
      <c r="E200" t="s">
        <v>297</v>
      </c>
      <c r="F200">
        <v>3</v>
      </c>
      <c r="G200" t="s">
        <v>189</v>
      </c>
      <c r="H200">
        <v>19</v>
      </c>
      <c r="I200" t="s">
        <v>262</v>
      </c>
      <c r="J200" t="s">
        <v>127</v>
      </c>
      <c r="K200" t="s">
        <v>263</v>
      </c>
      <c r="L200">
        <v>300</v>
      </c>
      <c r="M200" t="s">
        <v>191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">
      <c r="A201">
        <v>5</v>
      </c>
      <c r="B201" t="s">
        <v>181</v>
      </c>
      <c r="C201">
        <v>2019</v>
      </c>
      <c r="D201">
        <v>2</v>
      </c>
      <c r="E201" t="s">
        <v>297</v>
      </c>
      <c r="F201">
        <v>5</v>
      </c>
      <c r="G201" t="s">
        <v>195</v>
      </c>
      <c r="H201">
        <v>710</v>
      </c>
      <c r="I201" t="s">
        <v>220</v>
      </c>
      <c r="J201" t="s">
        <v>207</v>
      </c>
      <c r="K201" t="s">
        <v>208</v>
      </c>
      <c r="L201">
        <v>4552</v>
      </c>
      <c r="M201" t="s">
        <v>276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">
      <c r="A202">
        <v>4</v>
      </c>
      <c r="B202" t="s">
        <v>187</v>
      </c>
      <c r="C202">
        <v>2019</v>
      </c>
      <c r="D202">
        <v>2</v>
      </c>
      <c r="E202" t="s">
        <v>297</v>
      </c>
      <c r="F202">
        <v>5</v>
      </c>
      <c r="G202" t="s">
        <v>195</v>
      </c>
      <c r="H202">
        <v>710</v>
      </c>
      <c r="I202" t="s">
        <v>220</v>
      </c>
      <c r="J202" t="s">
        <v>207</v>
      </c>
      <c r="K202" t="s">
        <v>208</v>
      </c>
      <c r="L202">
        <v>4552</v>
      </c>
      <c r="M202" t="s">
        <v>276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">
      <c r="A203">
        <v>5</v>
      </c>
      <c r="B203" t="s">
        <v>181</v>
      </c>
      <c r="C203">
        <v>2019</v>
      </c>
      <c r="D203">
        <v>2</v>
      </c>
      <c r="E203" t="s">
        <v>297</v>
      </c>
      <c r="F203">
        <v>3</v>
      </c>
      <c r="G203" t="s">
        <v>189</v>
      </c>
      <c r="H203">
        <v>2</v>
      </c>
      <c r="I203" t="s">
        <v>264</v>
      </c>
      <c r="J203" t="s">
        <v>121</v>
      </c>
      <c r="K203" t="s">
        <v>230</v>
      </c>
      <c r="L203">
        <v>300</v>
      </c>
      <c r="M203" t="s">
        <v>191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">
      <c r="A204">
        <v>4</v>
      </c>
      <c r="B204" t="s">
        <v>187</v>
      </c>
      <c r="C204">
        <v>2019</v>
      </c>
      <c r="D204">
        <v>2</v>
      </c>
      <c r="E204" t="s">
        <v>297</v>
      </c>
      <c r="F204">
        <v>3</v>
      </c>
      <c r="G204" t="s">
        <v>189</v>
      </c>
      <c r="H204">
        <v>903</v>
      </c>
      <c r="I204" t="s">
        <v>239</v>
      </c>
      <c r="J204" t="s">
        <v>121</v>
      </c>
      <c r="K204" t="s">
        <v>230</v>
      </c>
      <c r="L204">
        <v>4532</v>
      </c>
      <c r="M204" t="s">
        <v>200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">
      <c r="A205">
        <v>5</v>
      </c>
      <c r="B205" t="s">
        <v>181</v>
      </c>
      <c r="C205">
        <v>2019</v>
      </c>
      <c r="D205">
        <v>2</v>
      </c>
      <c r="E205" t="s">
        <v>297</v>
      </c>
      <c r="F205">
        <v>1</v>
      </c>
      <c r="G205" t="s">
        <v>183</v>
      </c>
      <c r="H205">
        <v>6</v>
      </c>
      <c r="I205" t="s">
        <v>256</v>
      </c>
      <c r="J205" t="s">
        <v>122</v>
      </c>
      <c r="K205" t="s">
        <v>242</v>
      </c>
      <c r="L205">
        <v>200</v>
      </c>
      <c r="M205" t="s">
        <v>210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">
      <c r="A206">
        <v>5</v>
      </c>
      <c r="B206" t="s">
        <v>181</v>
      </c>
      <c r="C206">
        <v>2019</v>
      </c>
      <c r="D206">
        <v>2</v>
      </c>
      <c r="E206" t="s">
        <v>297</v>
      </c>
      <c r="F206">
        <v>6</v>
      </c>
      <c r="G206" t="s">
        <v>192</v>
      </c>
      <c r="H206">
        <v>615</v>
      </c>
      <c r="I206" t="s">
        <v>292</v>
      </c>
      <c r="J206" t="s">
        <v>123</v>
      </c>
      <c r="K206" t="s">
        <v>261</v>
      </c>
      <c r="L206">
        <v>4562</v>
      </c>
      <c r="M206" t="s">
        <v>211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">
      <c r="A207">
        <v>4</v>
      </c>
      <c r="B207" t="s">
        <v>187</v>
      </c>
      <c r="C207">
        <v>2019</v>
      </c>
      <c r="D207">
        <v>2</v>
      </c>
      <c r="E207" t="s">
        <v>297</v>
      </c>
      <c r="F207">
        <v>6</v>
      </c>
      <c r="G207" t="s">
        <v>192</v>
      </c>
      <c r="H207">
        <v>615</v>
      </c>
      <c r="I207" t="s">
        <v>292</v>
      </c>
      <c r="J207" t="s">
        <v>123</v>
      </c>
      <c r="K207" t="s">
        <v>261</v>
      </c>
      <c r="L207">
        <v>4562</v>
      </c>
      <c r="M207" t="s">
        <v>211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">
      <c r="A208">
        <v>5</v>
      </c>
      <c r="B208" t="s">
        <v>181</v>
      </c>
      <c r="C208">
        <v>2019</v>
      </c>
      <c r="D208">
        <v>2</v>
      </c>
      <c r="E208" t="s">
        <v>297</v>
      </c>
      <c r="F208">
        <v>1</v>
      </c>
      <c r="G208" t="s">
        <v>183</v>
      </c>
      <c r="H208">
        <v>603</v>
      </c>
      <c r="I208" t="s">
        <v>196</v>
      </c>
      <c r="J208" t="s">
        <v>125</v>
      </c>
      <c r="K208" t="s">
        <v>197</v>
      </c>
      <c r="L208">
        <v>200</v>
      </c>
      <c r="M208" t="s">
        <v>210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">
      <c r="A209">
        <v>5</v>
      </c>
      <c r="B209" t="s">
        <v>181</v>
      </c>
      <c r="C209">
        <v>2019</v>
      </c>
      <c r="D209">
        <v>2</v>
      </c>
      <c r="E209" t="s">
        <v>297</v>
      </c>
      <c r="F209">
        <v>72</v>
      </c>
      <c r="G209" t="s">
        <v>212</v>
      </c>
      <c r="H209">
        <v>5</v>
      </c>
      <c r="I209" t="s">
        <v>190</v>
      </c>
      <c r="J209" t="s">
        <v>115</v>
      </c>
      <c r="K209" t="s">
        <v>185</v>
      </c>
      <c r="L209">
        <v>1572</v>
      </c>
      <c r="M209" t="s">
        <v>231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">
      <c r="A210">
        <v>5</v>
      </c>
      <c r="B210" t="s">
        <v>181</v>
      </c>
      <c r="C210">
        <v>2019</v>
      </c>
      <c r="D210">
        <v>2</v>
      </c>
      <c r="E210" t="s">
        <v>297</v>
      </c>
      <c r="F210">
        <v>3</v>
      </c>
      <c r="G210" t="s">
        <v>189</v>
      </c>
      <c r="H210">
        <v>8</v>
      </c>
      <c r="I210" t="s">
        <v>248</v>
      </c>
      <c r="J210" t="s">
        <v>126</v>
      </c>
      <c r="K210" t="s">
        <v>249</v>
      </c>
      <c r="L210">
        <v>300</v>
      </c>
      <c r="M210" t="s">
        <v>191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">
      <c r="A211">
        <v>5</v>
      </c>
      <c r="B211" t="s">
        <v>181</v>
      </c>
      <c r="C211">
        <v>2019</v>
      </c>
      <c r="D211">
        <v>2</v>
      </c>
      <c r="E211" t="s">
        <v>297</v>
      </c>
      <c r="F211">
        <v>3</v>
      </c>
      <c r="G211" t="s">
        <v>189</v>
      </c>
      <c r="H211">
        <v>309</v>
      </c>
      <c r="I211" t="s">
        <v>302</v>
      </c>
      <c r="J211" t="s">
        <v>117</v>
      </c>
      <c r="K211" t="s">
        <v>236</v>
      </c>
      <c r="L211">
        <v>300</v>
      </c>
      <c r="M211" t="s">
        <v>191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">
      <c r="A212">
        <v>4</v>
      </c>
      <c r="B212" t="s">
        <v>187</v>
      </c>
      <c r="C212">
        <v>2019</v>
      </c>
      <c r="D212">
        <v>2</v>
      </c>
      <c r="E212" t="s">
        <v>297</v>
      </c>
      <c r="F212">
        <v>3</v>
      </c>
      <c r="G212" t="s">
        <v>189</v>
      </c>
      <c r="H212">
        <v>952</v>
      </c>
      <c r="I212" t="s">
        <v>235</v>
      </c>
      <c r="J212" t="s">
        <v>117</v>
      </c>
      <c r="K212" t="s">
        <v>236</v>
      </c>
      <c r="L212">
        <v>4532</v>
      </c>
      <c r="M212" t="s">
        <v>200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">
      <c r="A213">
        <v>5</v>
      </c>
      <c r="B213" t="s">
        <v>181</v>
      </c>
      <c r="C213">
        <v>2019</v>
      </c>
      <c r="D213">
        <v>2</v>
      </c>
      <c r="E213" t="s">
        <v>297</v>
      </c>
      <c r="F213">
        <v>3</v>
      </c>
      <c r="G213" t="s">
        <v>189</v>
      </c>
      <c r="H213">
        <v>310</v>
      </c>
      <c r="I213" t="s">
        <v>254</v>
      </c>
      <c r="J213" t="s">
        <v>118</v>
      </c>
      <c r="K213" t="s">
        <v>214</v>
      </c>
      <c r="L213">
        <v>300</v>
      </c>
      <c r="M213" t="s">
        <v>191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">
      <c r="A214">
        <v>5</v>
      </c>
      <c r="B214" t="s">
        <v>181</v>
      </c>
      <c r="C214">
        <v>2019</v>
      </c>
      <c r="D214">
        <v>2</v>
      </c>
      <c r="E214" t="s">
        <v>297</v>
      </c>
      <c r="F214">
        <v>3</v>
      </c>
      <c r="G214" t="s">
        <v>189</v>
      </c>
      <c r="H214">
        <v>953</v>
      </c>
      <c r="I214" t="s">
        <v>213</v>
      </c>
      <c r="J214" t="s">
        <v>118</v>
      </c>
      <c r="K214" t="s">
        <v>214</v>
      </c>
      <c r="L214">
        <v>4532</v>
      </c>
      <c r="M214" t="s">
        <v>200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">
      <c r="A215">
        <v>5</v>
      </c>
      <c r="B215" t="s">
        <v>181</v>
      </c>
      <c r="C215">
        <v>2019</v>
      </c>
      <c r="D215">
        <v>2</v>
      </c>
      <c r="E215" t="s">
        <v>297</v>
      </c>
      <c r="F215">
        <v>5</v>
      </c>
      <c r="G215" t="s">
        <v>195</v>
      </c>
      <c r="H215">
        <v>18</v>
      </c>
      <c r="I215" t="s">
        <v>215</v>
      </c>
      <c r="J215" t="s">
        <v>119</v>
      </c>
      <c r="K215" t="s">
        <v>216</v>
      </c>
      <c r="L215">
        <v>460</v>
      </c>
      <c r="M215" t="s">
        <v>198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">
      <c r="A216">
        <v>5</v>
      </c>
      <c r="B216" t="s">
        <v>181</v>
      </c>
      <c r="C216">
        <v>2019</v>
      </c>
      <c r="D216">
        <v>2</v>
      </c>
      <c r="E216" t="s">
        <v>297</v>
      </c>
      <c r="F216">
        <v>3</v>
      </c>
      <c r="G216" t="s">
        <v>189</v>
      </c>
      <c r="H216">
        <v>17</v>
      </c>
      <c r="I216" t="s">
        <v>204</v>
      </c>
      <c r="J216" t="s">
        <v>128</v>
      </c>
      <c r="K216" t="s">
        <v>205</v>
      </c>
      <c r="L216">
        <v>300</v>
      </c>
      <c r="M216" t="s">
        <v>191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">
      <c r="A217">
        <v>5</v>
      </c>
      <c r="B217" t="s">
        <v>181</v>
      </c>
      <c r="C217">
        <v>2019</v>
      </c>
      <c r="D217">
        <v>2</v>
      </c>
      <c r="E217" t="s">
        <v>297</v>
      </c>
      <c r="F217">
        <v>5</v>
      </c>
      <c r="G217" t="s">
        <v>195</v>
      </c>
      <c r="H217">
        <v>700</v>
      </c>
      <c r="I217" t="s">
        <v>273</v>
      </c>
      <c r="J217" t="s">
        <v>207</v>
      </c>
      <c r="K217" t="s">
        <v>208</v>
      </c>
      <c r="L217">
        <v>460</v>
      </c>
      <c r="M217" t="s">
        <v>198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">
      <c r="A218">
        <v>5</v>
      </c>
      <c r="B218" t="s">
        <v>181</v>
      </c>
      <c r="C218">
        <v>2019</v>
      </c>
      <c r="D218">
        <v>2</v>
      </c>
      <c r="E218" t="s">
        <v>297</v>
      </c>
      <c r="F218">
        <v>1</v>
      </c>
      <c r="G218" t="s">
        <v>183</v>
      </c>
      <c r="H218">
        <v>2</v>
      </c>
      <c r="I218" t="s">
        <v>264</v>
      </c>
      <c r="J218" t="s">
        <v>121</v>
      </c>
      <c r="K218" t="s">
        <v>230</v>
      </c>
      <c r="L218">
        <v>200</v>
      </c>
      <c r="M218" t="s">
        <v>210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">
      <c r="A219">
        <v>5</v>
      </c>
      <c r="B219" t="s">
        <v>181</v>
      </c>
      <c r="C219">
        <v>2019</v>
      </c>
      <c r="D219">
        <v>2</v>
      </c>
      <c r="E219" t="s">
        <v>297</v>
      </c>
      <c r="F219">
        <v>3</v>
      </c>
      <c r="G219" t="s">
        <v>189</v>
      </c>
      <c r="H219">
        <v>903</v>
      </c>
      <c r="I219" t="s">
        <v>239</v>
      </c>
      <c r="J219" t="s">
        <v>121</v>
      </c>
      <c r="K219" t="s">
        <v>230</v>
      </c>
      <c r="L219">
        <v>4532</v>
      </c>
      <c r="M219" t="s">
        <v>200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">
      <c r="A220">
        <v>4</v>
      </c>
      <c r="B220" t="s">
        <v>187</v>
      </c>
      <c r="C220">
        <v>2019</v>
      </c>
      <c r="D220">
        <v>2</v>
      </c>
      <c r="E220" t="s">
        <v>297</v>
      </c>
      <c r="F220">
        <v>1</v>
      </c>
      <c r="G220" t="s">
        <v>183</v>
      </c>
      <c r="H220">
        <v>6</v>
      </c>
      <c r="I220" t="s">
        <v>256</v>
      </c>
      <c r="J220" t="s">
        <v>122</v>
      </c>
      <c r="K220" t="s">
        <v>242</v>
      </c>
      <c r="L220">
        <v>200</v>
      </c>
      <c r="M220" t="s">
        <v>210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">
      <c r="A221">
        <v>5</v>
      </c>
      <c r="B221" t="s">
        <v>181</v>
      </c>
      <c r="C221">
        <v>2019</v>
      </c>
      <c r="D221">
        <v>2</v>
      </c>
      <c r="E221" t="s">
        <v>297</v>
      </c>
      <c r="F221">
        <v>1</v>
      </c>
      <c r="G221" t="s">
        <v>183</v>
      </c>
      <c r="H221">
        <v>306</v>
      </c>
      <c r="I221" t="s">
        <v>244</v>
      </c>
      <c r="J221" t="s">
        <v>122</v>
      </c>
      <c r="K221" t="s">
        <v>242</v>
      </c>
      <c r="L221">
        <v>200</v>
      </c>
      <c r="M221" t="s">
        <v>210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">
      <c r="A222">
        <v>4</v>
      </c>
      <c r="B222" t="s">
        <v>187</v>
      </c>
      <c r="C222">
        <v>2019</v>
      </c>
      <c r="D222">
        <v>2</v>
      </c>
      <c r="E222" t="s">
        <v>297</v>
      </c>
      <c r="F222">
        <v>10</v>
      </c>
      <c r="G222" t="s">
        <v>238</v>
      </c>
      <c r="H222">
        <v>905</v>
      </c>
      <c r="I222" t="s">
        <v>272</v>
      </c>
      <c r="J222" t="s">
        <v>122</v>
      </c>
      <c r="K222" t="s">
        <v>242</v>
      </c>
      <c r="L222">
        <v>4513</v>
      </c>
      <c r="M222" t="s">
        <v>240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">
      <c r="A223">
        <v>5</v>
      </c>
      <c r="B223" t="s">
        <v>181</v>
      </c>
      <c r="C223">
        <v>2019</v>
      </c>
      <c r="D223">
        <v>2</v>
      </c>
      <c r="E223" t="s">
        <v>297</v>
      </c>
      <c r="F223">
        <v>6</v>
      </c>
      <c r="G223" t="s">
        <v>192</v>
      </c>
      <c r="H223">
        <v>612</v>
      </c>
      <c r="I223" t="s">
        <v>223</v>
      </c>
      <c r="J223" t="s">
        <v>116</v>
      </c>
      <c r="K223" t="s">
        <v>224</v>
      </c>
      <c r="L223">
        <v>700</v>
      </c>
      <c r="M223" t="s">
        <v>193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">
      <c r="A224">
        <v>5</v>
      </c>
      <c r="B224" t="s">
        <v>181</v>
      </c>
      <c r="C224">
        <v>2019</v>
      </c>
      <c r="D224">
        <v>2</v>
      </c>
      <c r="E224" t="s">
        <v>297</v>
      </c>
      <c r="F224">
        <v>6</v>
      </c>
      <c r="G224" t="s">
        <v>192</v>
      </c>
      <c r="H224">
        <v>613</v>
      </c>
      <c r="I224" t="s">
        <v>258</v>
      </c>
      <c r="J224" t="s">
        <v>116</v>
      </c>
      <c r="K224" t="s">
        <v>224</v>
      </c>
      <c r="L224">
        <v>700</v>
      </c>
      <c r="M224" t="s">
        <v>193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">
      <c r="A225">
        <v>4</v>
      </c>
      <c r="B225" t="s">
        <v>187</v>
      </c>
      <c r="C225">
        <v>2019</v>
      </c>
      <c r="D225">
        <v>2</v>
      </c>
      <c r="E225" t="s">
        <v>297</v>
      </c>
      <c r="F225">
        <v>60</v>
      </c>
      <c r="G225" t="s">
        <v>212</v>
      </c>
      <c r="H225">
        <v>615</v>
      </c>
      <c r="I225" t="s">
        <v>292</v>
      </c>
      <c r="J225" t="s">
        <v>123</v>
      </c>
      <c r="K225" t="s">
        <v>261</v>
      </c>
      <c r="L225">
        <v>4563</v>
      </c>
      <c r="M225" t="s">
        <v>228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">
      <c r="A226">
        <v>5</v>
      </c>
      <c r="B226" t="s">
        <v>181</v>
      </c>
      <c r="C226">
        <v>2019</v>
      </c>
      <c r="D226">
        <v>2</v>
      </c>
      <c r="E226" t="s">
        <v>297</v>
      </c>
      <c r="F226">
        <v>6</v>
      </c>
      <c r="G226" t="s">
        <v>192</v>
      </c>
      <c r="H226">
        <v>606</v>
      </c>
      <c r="I226" t="s">
        <v>279</v>
      </c>
      <c r="J226" t="s">
        <v>130</v>
      </c>
      <c r="K226" t="s">
        <v>280</v>
      </c>
      <c r="L226">
        <v>700</v>
      </c>
      <c r="M226" t="s">
        <v>193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">
      <c r="A227">
        <v>5</v>
      </c>
      <c r="B227" t="s">
        <v>181</v>
      </c>
      <c r="C227">
        <v>2019</v>
      </c>
      <c r="D227">
        <v>2</v>
      </c>
      <c r="E227" t="s">
        <v>297</v>
      </c>
      <c r="F227">
        <v>60</v>
      </c>
      <c r="G227" t="s">
        <v>212</v>
      </c>
      <c r="H227">
        <v>623</v>
      </c>
      <c r="I227" t="s">
        <v>295</v>
      </c>
      <c r="J227" t="s">
        <v>124</v>
      </c>
      <c r="K227" t="s">
        <v>227</v>
      </c>
      <c r="L227">
        <v>360</v>
      </c>
      <c r="M227" t="s">
        <v>225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">
      <c r="A228">
        <v>5</v>
      </c>
      <c r="B228" t="s">
        <v>181</v>
      </c>
      <c r="C228">
        <v>2019</v>
      </c>
      <c r="D228">
        <v>2</v>
      </c>
      <c r="E228" t="s">
        <v>297</v>
      </c>
      <c r="F228">
        <v>10</v>
      </c>
      <c r="G228" t="s">
        <v>238</v>
      </c>
      <c r="H228">
        <v>603</v>
      </c>
      <c r="I228" t="s">
        <v>196</v>
      </c>
      <c r="J228" t="s">
        <v>125</v>
      </c>
      <c r="K228" t="s">
        <v>197</v>
      </c>
      <c r="L228">
        <v>207</v>
      </c>
      <c r="M228" t="s">
        <v>243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">
      <c r="A229">
        <v>5</v>
      </c>
      <c r="B229" t="s">
        <v>181</v>
      </c>
      <c r="C229">
        <v>2019</v>
      </c>
      <c r="D229">
        <v>2</v>
      </c>
      <c r="E229" t="s">
        <v>297</v>
      </c>
      <c r="F229">
        <v>10</v>
      </c>
      <c r="G229" t="s">
        <v>238</v>
      </c>
      <c r="H229">
        <v>616</v>
      </c>
      <c r="I229" t="s">
        <v>199</v>
      </c>
      <c r="J229" t="s">
        <v>125</v>
      </c>
      <c r="K229" t="s">
        <v>197</v>
      </c>
      <c r="L229">
        <v>4513</v>
      </c>
      <c r="M229" t="s">
        <v>240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">
      <c r="A230">
        <v>5</v>
      </c>
      <c r="B230" t="s">
        <v>181</v>
      </c>
      <c r="C230">
        <v>2019</v>
      </c>
      <c r="D230">
        <v>2</v>
      </c>
      <c r="E230" t="s">
        <v>297</v>
      </c>
      <c r="F230">
        <v>5</v>
      </c>
      <c r="G230" t="s">
        <v>195</v>
      </c>
      <c r="H230">
        <v>616</v>
      </c>
      <c r="I230" t="s">
        <v>199</v>
      </c>
      <c r="J230" t="s">
        <v>125</v>
      </c>
      <c r="K230" t="s">
        <v>197</v>
      </c>
      <c r="L230">
        <v>4552</v>
      </c>
      <c r="M230" t="s">
        <v>276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">
      <c r="A231">
        <v>5</v>
      </c>
      <c r="B231" t="s">
        <v>181</v>
      </c>
      <c r="C231">
        <v>2019</v>
      </c>
      <c r="D231">
        <v>2</v>
      </c>
      <c r="E231" t="s">
        <v>297</v>
      </c>
      <c r="F231">
        <v>6</v>
      </c>
      <c r="G231" t="s">
        <v>192</v>
      </c>
      <c r="H231">
        <v>626</v>
      </c>
      <c r="I231" t="s">
        <v>268</v>
      </c>
      <c r="J231" t="s">
        <v>132</v>
      </c>
      <c r="K231" t="s">
        <v>212</v>
      </c>
      <c r="L231">
        <v>700</v>
      </c>
      <c r="M231" t="s">
        <v>193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">
      <c r="A232">
        <v>4</v>
      </c>
      <c r="B232" t="s">
        <v>187</v>
      </c>
      <c r="C232">
        <v>2019</v>
      </c>
      <c r="D232">
        <v>2</v>
      </c>
      <c r="E232" t="s">
        <v>297</v>
      </c>
      <c r="F232">
        <v>1</v>
      </c>
      <c r="G232" t="s">
        <v>183</v>
      </c>
      <c r="H232">
        <v>5</v>
      </c>
      <c r="I232" t="s">
        <v>190</v>
      </c>
      <c r="J232" t="s">
        <v>115</v>
      </c>
      <c r="K232" t="s">
        <v>185</v>
      </c>
      <c r="L232">
        <v>200</v>
      </c>
      <c r="M232" t="s">
        <v>210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">
      <c r="A233">
        <v>5</v>
      </c>
      <c r="B233" t="s">
        <v>181</v>
      </c>
      <c r="C233">
        <v>2019</v>
      </c>
      <c r="D233">
        <v>2</v>
      </c>
      <c r="E233" t="s">
        <v>297</v>
      </c>
      <c r="F233">
        <v>5</v>
      </c>
      <c r="G233" t="s">
        <v>195</v>
      </c>
      <c r="H233">
        <v>5</v>
      </c>
      <c r="I233" t="s">
        <v>190</v>
      </c>
      <c r="J233" t="s">
        <v>115</v>
      </c>
      <c r="K233" t="s">
        <v>185</v>
      </c>
      <c r="L233">
        <v>460</v>
      </c>
      <c r="M233" t="s">
        <v>198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">
      <c r="A234">
        <v>5</v>
      </c>
      <c r="B234" t="s">
        <v>181</v>
      </c>
      <c r="C234">
        <v>2019</v>
      </c>
      <c r="D234">
        <v>2</v>
      </c>
      <c r="E234" t="s">
        <v>297</v>
      </c>
      <c r="F234">
        <v>79</v>
      </c>
      <c r="G234" t="s">
        <v>212</v>
      </c>
      <c r="H234">
        <v>5</v>
      </c>
      <c r="I234" t="s">
        <v>190</v>
      </c>
      <c r="J234" t="s">
        <v>115</v>
      </c>
      <c r="K234" t="s">
        <v>185</v>
      </c>
      <c r="L234">
        <v>1579</v>
      </c>
      <c r="M234" t="s">
        <v>271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">
      <c r="A235">
        <v>4</v>
      </c>
      <c r="B235" t="s">
        <v>187</v>
      </c>
      <c r="C235">
        <v>2019</v>
      </c>
      <c r="D235">
        <v>2</v>
      </c>
      <c r="E235" t="s">
        <v>297</v>
      </c>
      <c r="F235">
        <v>1</v>
      </c>
      <c r="G235" t="s">
        <v>183</v>
      </c>
      <c r="H235">
        <v>950</v>
      </c>
      <c r="I235" t="s">
        <v>184</v>
      </c>
      <c r="J235" t="s">
        <v>115</v>
      </c>
      <c r="K235" t="s">
        <v>185</v>
      </c>
      <c r="L235">
        <v>4512</v>
      </c>
      <c r="M235" t="s">
        <v>186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">
      <c r="A236">
        <v>5</v>
      </c>
      <c r="B236" t="s">
        <v>181</v>
      </c>
      <c r="C236">
        <v>2019</v>
      </c>
      <c r="D236">
        <v>2</v>
      </c>
      <c r="E236" t="s">
        <v>297</v>
      </c>
      <c r="F236">
        <v>1</v>
      </c>
      <c r="G236" t="s">
        <v>183</v>
      </c>
      <c r="H236">
        <v>310</v>
      </c>
      <c r="I236" t="s">
        <v>254</v>
      </c>
      <c r="J236" t="s">
        <v>118</v>
      </c>
      <c r="K236" t="s">
        <v>214</v>
      </c>
      <c r="L236">
        <v>200</v>
      </c>
      <c r="M236" t="s">
        <v>210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">
      <c r="A237">
        <v>5</v>
      </c>
      <c r="B237" t="s">
        <v>181</v>
      </c>
      <c r="C237">
        <v>2019</v>
      </c>
      <c r="D237">
        <v>2</v>
      </c>
      <c r="E237" t="s">
        <v>297</v>
      </c>
      <c r="F237">
        <v>3</v>
      </c>
      <c r="G237" t="s">
        <v>189</v>
      </c>
      <c r="H237">
        <v>15</v>
      </c>
      <c r="I237" t="s">
        <v>252</v>
      </c>
      <c r="J237" t="s">
        <v>118</v>
      </c>
      <c r="K237" t="s">
        <v>214</v>
      </c>
      <c r="L237">
        <v>300</v>
      </c>
      <c r="M237" t="s">
        <v>191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">
      <c r="A238">
        <v>5</v>
      </c>
      <c r="B238" t="s">
        <v>181</v>
      </c>
      <c r="C238">
        <v>2019</v>
      </c>
      <c r="D238">
        <v>2</v>
      </c>
      <c r="E238" t="s">
        <v>297</v>
      </c>
      <c r="F238">
        <v>3</v>
      </c>
      <c r="G238" t="s">
        <v>189</v>
      </c>
      <c r="H238">
        <v>18</v>
      </c>
      <c r="I238" t="s">
        <v>215</v>
      </c>
      <c r="J238" t="s">
        <v>119</v>
      </c>
      <c r="K238" t="s">
        <v>216</v>
      </c>
      <c r="L238">
        <v>300</v>
      </c>
      <c r="M238" t="s">
        <v>191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">
      <c r="A239">
        <v>4</v>
      </c>
      <c r="B239" t="s">
        <v>187</v>
      </c>
      <c r="C239">
        <v>2019</v>
      </c>
      <c r="D239">
        <v>2</v>
      </c>
      <c r="E239" t="s">
        <v>297</v>
      </c>
      <c r="F239">
        <v>3</v>
      </c>
      <c r="G239" t="s">
        <v>189</v>
      </c>
      <c r="H239">
        <v>18</v>
      </c>
      <c r="I239" t="s">
        <v>215</v>
      </c>
      <c r="J239" t="s">
        <v>119</v>
      </c>
      <c r="K239" t="s">
        <v>216</v>
      </c>
      <c r="L239">
        <v>300</v>
      </c>
      <c r="M239" t="s">
        <v>191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">
      <c r="A240">
        <v>5</v>
      </c>
      <c r="B240" t="s">
        <v>181</v>
      </c>
      <c r="C240">
        <v>2019</v>
      </c>
      <c r="D240">
        <v>2</v>
      </c>
      <c r="E240" t="s">
        <v>297</v>
      </c>
      <c r="F240">
        <v>3</v>
      </c>
      <c r="G240" t="s">
        <v>189</v>
      </c>
      <c r="H240">
        <v>313</v>
      </c>
      <c r="I240" t="s">
        <v>217</v>
      </c>
      <c r="J240" t="s">
        <v>119</v>
      </c>
      <c r="K240" t="s">
        <v>216</v>
      </c>
      <c r="L240">
        <v>300</v>
      </c>
      <c r="M240" t="s">
        <v>191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">
      <c r="A241">
        <v>5</v>
      </c>
      <c r="B241" t="s">
        <v>181</v>
      </c>
      <c r="C241">
        <v>2019</v>
      </c>
      <c r="D241">
        <v>2</v>
      </c>
      <c r="E241" t="s">
        <v>297</v>
      </c>
      <c r="F241">
        <v>5</v>
      </c>
      <c r="G241" t="s">
        <v>195</v>
      </c>
      <c r="H241">
        <v>313</v>
      </c>
      <c r="I241" t="s">
        <v>217</v>
      </c>
      <c r="J241" t="s">
        <v>119</v>
      </c>
      <c r="K241" t="s">
        <v>216</v>
      </c>
      <c r="L241">
        <v>460</v>
      </c>
      <c r="M241" t="s">
        <v>198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">
      <c r="A242">
        <v>5</v>
      </c>
      <c r="B242" t="s">
        <v>181</v>
      </c>
      <c r="C242">
        <v>2019</v>
      </c>
      <c r="D242">
        <v>2</v>
      </c>
      <c r="E242" t="s">
        <v>297</v>
      </c>
      <c r="F242">
        <v>3</v>
      </c>
      <c r="G242" t="s">
        <v>189</v>
      </c>
      <c r="H242">
        <v>956</v>
      </c>
      <c r="I242" t="s">
        <v>285</v>
      </c>
      <c r="J242" t="s">
        <v>119</v>
      </c>
      <c r="K242" t="s">
        <v>216</v>
      </c>
      <c r="L242">
        <v>4532</v>
      </c>
      <c r="M242" t="s">
        <v>200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">
      <c r="A243">
        <v>5</v>
      </c>
      <c r="B243" t="s">
        <v>181</v>
      </c>
      <c r="C243">
        <v>2019</v>
      </c>
      <c r="D243">
        <v>2</v>
      </c>
      <c r="E243" t="s">
        <v>297</v>
      </c>
      <c r="F243">
        <v>79</v>
      </c>
      <c r="G243" t="s">
        <v>212</v>
      </c>
      <c r="H243">
        <v>954</v>
      </c>
      <c r="I243" t="s">
        <v>237</v>
      </c>
      <c r="J243" t="s">
        <v>119</v>
      </c>
      <c r="K243" t="s">
        <v>216</v>
      </c>
      <c r="L243">
        <v>4579</v>
      </c>
      <c r="M243" t="s">
        <v>221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">
      <c r="A244">
        <v>5</v>
      </c>
      <c r="B244" t="s">
        <v>181</v>
      </c>
      <c r="C244">
        <v>2019</v>
      </c>
      <c r="D244">
        <v>2</v>
      </c>
      <c r="E244" t="s">
        <v>297</v>
      </c>
      <c r="F244">
        <v>75</v>
      </c>
      <c r="G244" t="s">
        <v>212</v>
      </c>
      <c r="H244">
        <v>701</v>
      </c>
      <c r="I244" t="s">
        <v>206</v>
      </c>
      <c r="J244" t="s">
        <v>207</v>
      </c>
      <c r="K244" t="s">
        <v>208</v>
      </c>
      <c r="L244">
        <v>1575</v>
      </c>
      <c r="M244" t="s">
        <v>218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">
      <c r="A245">
        <v>5</v>
      </c>
      <c r="B245" t="s">
        <v>181</v>
      </c>
      <c r="C245">
        <v>2019</v>
      </c>
      <c r="D245">
        <v>2</v>
      </c>
      <c r="E245" t="s">
        <v>297</v>
      </c>
      <c r="F245">
        <v>79</v>
      </c>
      <c r="G245" t="s">
        <v>212</v>
      </c>
      <c r="H245">
        <v>710</v>
      </c>
      <c r="I245" t="s">
        <v>220</v>
      </c>
      <c r="J245" t="s">
        <v>207</v>
      </c>
      <c r="K245" t="s">
        <v>208</v>
      </c>
      <c r="L245">
        <v>4579</v>
      </c>
      <c r="M245" t="s">
        <v>221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">
      <c r="A246">
        <v>5</v>
      </c>
      <c r="B246" t="s">
        <v>181</v>
      </c>
      <c r="C246">
        <v>2019</v>
      </c>
      <c r="D246">
        <v>2</v>
      </c>
      <c r="E246" t="s">
        <v>297</v>
      </c>
      <c r="F246">
        <v>1</v>
      </c>
      <c r="G246" t="s">
        <v>183</v>
      </c>
      <c r="H246">
        <v>1</v>
      </c>
      <c r="I246" t="s">
        <v>229</v>
      </c>
      <c r="J246" t="s">
        <v>121</v>
      </c>
      <c r="K246" t="s">
        <v>230</v>
      </c>
      <c r="L246">
        <v>200</v>
      </c>
      <c r="M246" t="s">
        <v>210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">
      <c r="A247">
        <v>5</v>
      </c>
      <c r="B247" t="s">
        <v>181</v>
      </c>
      <c r="C247">
        <v>2019</v>
      </c>
      <c r="D247">
        <v>2</v>
      </c>
      <c r="E247" t="s">
        <v>297</v>
      </c>
      <c r="F247">
        <v>1</v>
      </c>
      <c r="G247" t="s">
        <v>183</v>
      </c>
      <c r="H247">
        <v>905</v>
      </c>
      <c r="I247" t="s">
        <v>272</v>
      </c>
      <c r="J247" t="s">
        <v>122</v>
      </c>
      <c r="K247" t="s">
        <v>242</v>
      </c>
      <c r="L247">
        <v>4512</v>
      </c>
      <c r="M247" t="s">
        <v>186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">
      <c r="A248">
        <v>5</v>
      </c>
      <c r="B248" t="s">
        <v>181</v>
      </c>
      <c r="C248">
        <v>2019</v>
      </c>
      <c r="D248">
        <v>2</v>
      </c>
      <c r="E248" t="s">
        <v>297</v>
      </c>
      <c r="F248">
        <v>1</v>
      </c>
      <c r="G248" t="s">
        <v>183</v>
      </c>
      <c r="H248">
        <v>3</v>
      </c>
      <c r="I248" t="s">
        <v>209</v>
      </c>
      <c r="J248" t="s">
        <v>202</v>
      </c>
      <c r="K248" t="s">
        <v>203</v>
      </c>
      <c r="L248">
        <v>200</v>
      </c>
      <c r="M248" t="s">
        <v>210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">
      <c r="A249">
        <v>5</v>
      </c>
      <c r="B249" t="s">
        <v>181</v>
      </c>
      <c r="C249">
        <v>2019</v>
      </c>
      <c r="D249">
        <v>2</v>
      </c>
      <c r="E249" t="s">
        <v>297</v>
      </c>
      <c r="F249">
        <v>3</v>
      </c>
      <c r="G249" t="s">
        <v>189</v>
      </c>
      <c r="H249">
        <v>621</v>
      </c>
      <c r="I249" t="s">
        <v>259</v>
      </c>
      <c r="J249" t="s">
        <v>116</v>
      </c>
      <c r="K249" t="s">
        <v>224</v>
      </c>
      <c r="L249">
        <v>4532</v>
      </c>
      <c r="M249" t="s">
        <v>200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">
      <c r="A250">
        <v>5</v>
      </c>
      <c r="B250" t="s">
        <v>181</v>
      </c>
      <c r="C250">
        <v>2019</v>
      </c>
      <c r="D250">
        <v>2</v>
      </c>
      <c r="E250" t="s">
        <v>297</v>
      </c>
      <c r="F250">
        <v>6</v>
      </c>
      <c r="G250" t="s">
        <v>192</v>
      </c>
      <c r="H250">
        <v>624</v>
      </c>
      <c r="I250" t="s">
        <v>226</v>
      </c>
      <c r="J250" t="s">
        <v>124</v>
      </c>
      <c r="K250" t="s">
        <v>227</v>
      </c>
      <c r="L250">
        <v>4562</v>
      </c>
      <c r="M250" t="s">
        <v>211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">
      <c r="A251">
        <v>5</v>
      </c>
      <c r="B251" t="s">
        <v>181</v>
      </c>
      <c r="C251">
        <v>2019</v>
      </c>
      <c r="D251">
        <v>2</v>
      </c>
      <c r="E251" t="s">
        <v>297</v>
      </c>
      <c r="F251">
        <v>60</v>
      </c>
      <c r="G251" t="s">
        <v>212</v>
      </c>
      <c r="H251">
        <v>624</v>
      </c>
      <c r="I251" t="s">
        <v>226</v>
      </c>
      <c r="J251" t="s">
        <v>124</v>
      </c>
      <c r="K251" t="s">
        <v>227</v>
      </c>
      <c r="L251">
        <v>4563</v>
      </c>
      <c r="M251" t="s">
        <v>228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">
      <c r="A252">
        <v>5</v>
      </c>
      <c r="B252" t="s">
        <v>181</v>
      </c>
      <c r="C252">
        <v>2019</v>
      </c>
      <c r="D252">
        <v>2</v>
      </c>
      <c r="E252" t="s">
        <v>297</v>
      </c>
      <c r="F252">
        <v>1</v>
      </c>
      <c r="G252" t="s">
        <v>183</v>
      </c>
      <c r="H252">
        <v>602</v>
      </c>
      <c r="I252" t="s">
        <v>246</v>
      </c>
      <c r="J252" t="s">
        <v>125</v>
      </c>
      <c r="K252" t="s">
        <v>197</v>
      </c>
      <c r="L252">
        <v>200</v>
      </c>
      <c r="M252" t="s">
        <v>210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">
      <c r="A253">
        <v>5</v>
      </c>
      <c r="B253" t="s">
        <v>181</v>
      </c>
      <c r="C253">
        <v>2019</v>
      </c>
      <c r="D253">
        <v>2</v>
      </c>
      <c r="E253" t="s">
        <v>297</v>
      </c>
      <c r="F253">
        <v>10</v>
      </c>
      <c r="G253" t="s">
        <v>238</v>
      </c>
      <c r="H253">
        <v>602</v>
      </c>
      <c r="I253" t="s">
        <v>246</v>
      </c>
      <c r="J253" t="s">
        <v>125</v>
      </c>
      <c r="K253" t="s">
        <v>197</v>
      </c>
      <c r="L253">
        <v>207</v>
      </c>
      <c r="M253" t="s">
        <v>243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">
      <c r="A254">
        <v>5</v>
      </c>
      <c r="B254" t="s">
        <v>181</v>
      </c>
      <c r="C254">
        <v>2019</v>
      </c>
      <c r="D254">
        <v>2</v>
      </c>
      <c r="E254" t="s">
        <v>297</v>
      </c>
      <c r="F254">
        <v>3</v>
      </c>
      <c r="G254" t="s">
        <v>189</v>
      </c>
      <c r="H254">
        <v>616</v>
      </c>
      <c r="I254" t="s">
        <v>199</v>
      </c>
      <c r="J254" t="s">
        <v>125</v>
      </c>
      <c r="K254" t="s">
        <v>197</v>
      </c>
      <c r="L254">
        <v>4532</v>
      </c>
      <c r="M254" t="s">
        <v>200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">
      <c r="A255">
        <v>5</v>
      </c>
      <c r="B255" t="s">
        <v>181</v>
      </c>
      <c r="C255">
        <v>2019</v>
      </c>
      <c r="D255">
        <v>2</v>
      </c>
      <c r="E255" t="s">
        <v>297</v>
      </c>
      <c r="F255">
        <v>10</v>
      </c>
      <c r="G255" t="s">
        <v>238</v>
      </c>
      <c r="H255">
        <v>5</v>
      </c>
      <c r="I255" t="s">
        <v>190</v>
      </c>
      <c r="J255" t="s">
        <v>115</v>
      </c>
      <c r="K255" t="s">
        <v>185</v>
      </c>
      <c r="L255">
        <v>207</v>
      </c>
      <c r="M255" t="s">
        <v>243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">
      <c r="A256">
        <v>4</v>
      </c>
      <c r="B256" t="s">
        <v>187</v>
      </c>
      <c r="C256">
        <v>2019</v>
      </c>
      <c r="D256">
        <v>2</v>
      </c>
      <c r="E256" t="s">
        <v>297</v>
      </c>
      <c r="F256">
        <v>3</v>
      </c>
      <c r="G256" t="s">
        <v>189</v>
      </c>
      <c r="H256">
        <v>9</v>
      </c>
      <c r="I256" t="s">
        <v>275</v>
      </c>
      <c r="J256" t="s">
        <v>117</v>
      </c>
      <c r="K256" t="s">
        <v>236</v>
      </c>
      <c r="L256">
        <v>300</v>
      </c>
      <c r="M256" t="s">
        <v>191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">
      <c r="A257">
        <v>5</v>
      </c>
      <c r="B257" t="s">
        <v>181</v>
      </c>
      <c r="C257">
        <v>2019</v>
      </c>
      <c r="D257">
        <v>2</v>
      </c>
      <c r="E257" t="s">
        <v>297</v>
      </c>
      <c r="F257">
        <v>3</v>
      </c>
      <c r="G257" t="s">
        <v>189</v>
      </c>
      <c r="H257">
        <v>13</v>
      </c>
      <c r="I257" t="s">
        <v>296</v>
      </c>
      <c r="J257" t="s">
        <v>119</v>
      </c>
      <c r="K257" t="s">
        <v>216</v>
      </c>
      <c r="L257">
        <v>300</v>
      </c>
      <c r="M257" t="s">
        <v>191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">
      <c r="A258">
        <v>5</v>
      </c>
      <c r="B258" t="s">
        <v>181</v>
      </c>
      <c r="C258">
        <v>2019</v>
      </c>
      <c r="D258">
        <v>2</v>
      </c>
      <c r="E258" t="s">
        <v>297</v>
      </c>
      <c r="F258">
        <v>3</v>
      </c>
      <c r="G258" t="s">
        <v>189</v>
      </c>
      <c r="H258">
        <v>954</v>
      </c>
      <c r="I258" t="s">
        <v>237</v>
      </c>
      <c r="J258" t="s">
        <v>119</v>
      </c>
      <c r="K258" t="s">
        <v>216</v>
      </c>
      <c r="L258">
        <v>4532</v>
      </c>
      <c r="M258" t="s">
        <v>200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">
      <c r="A259">
        <v>5</v>
      </c>
      <c r="B259" t="s">
        <v>181</v>
      </c>
      <c r="C259">
        <v>2019</v>
      </c>
      <c r="D259">
        <v>2</v>
      </c>
      <c r="E259" t="s">
        <v>297</v>
      </c>
      <c r="F259">
        <v>3</v>
      </c>
      <c r="G259" t="s">
        <v>189</v>
      </c>
      <c r="H259">
        <v>16</v>
      </c>
      <c r="I259" t="s">
        <v>281</v>
      </c>
      <c r="J259" t="s">
        <v>127</v>
      </c>
      <c r="K259" t="s">
        <v>263</v>
      </c>
      <c r="L259">
        <v>300</v>
      </c>
      <c r="M259" t="s">
        <v>191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">
      <c r="A260">
        <v>5</v>
      </c>
      <c r="B260" t="s">
        <v>181</v>
      </c>
      <c r="C260">
        <v>2019</v>
      </c>
      <c r="D260">
        <v>2</v>
      </c>
      <c r="E260" t="s">
        <v>297</v>
      </c>
      <c r="F260">
        <v>3</v>
      </c>
      <c r="G260" t="s">
        <v>189</v>
      </c>
      <c r="H260">
        <v>710</v>
      </c>
      <c r="I260" t="s">
        <v>220</v>
      </c>
      <c r="J260" t="s">
        <v>207</v>
      </c>
      <c r="K260" t="s">
        <v>208</v>
      </c>
      <c r="L260">
        <v>4532</v>
      </c>
      <c r="M260" t="s">
        <v>200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">
      <c r="A261">
        <v>5</v>
      </c>
      <c r="B261" t="s">
        <v>181</v>
      </c>
      <c r="C261">
        <v>2019</v>
      </c>
      <c r="D261">
        <v>2</v>
      </c>
      <c r="E261" t="s">
        <v>297</v>
      </c>
      <c r="F261">
        <v>10</v>
      </c>
      <c r="G261" t="s">
        <v>238</v>
      </c>
      <c r="H261">
        <v>301</v>
      </c>
      <c r="I261" t="s">
        <v>247</v>
      </c>
      <c r="J261" t="s">
        <v>121</v>
      </c>
      <c r="K261" t="s">
        <v>230</v>
      </c>
      <c r="L261">
        <v>207</v>
      </c>
      <c r="M261" t="s">
        <v>243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">
      <c r="A262">
        <v>5</v>
      </c>
      <c r="B262" t="s">
        <v>181</v>
      </c>
      <c r="C262">
        <v>2019</v>
      </c>
      <c r="D262">
        <v>2</v>
      </c>
      <c r="E262" t="s">
        <v>297</v>
      </c>
      <c r="F262">
        <v>3</v>
      </c>
      <c r="G262" t="s">
        <v>189</v>
      </c>
      <c r="H262">
        <v>1</v>
      </c>
      <c r="I262" t="s">
        <v>229</v>
      </c>
      <c r="J262" t="s">
        <v>121</v>
      </c>
      <c r="K262" t="s">
        <v>230</v>
      </c>
      <c r="L262">
        <v>300</v>
      </c>
      <c r="M262" t="s">
        <v>191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">
      <c r="A263">
        <v>4</v>
      </c>
      <c r="B263" t="s">
        <v>187</v>
      </c>
      <c r="C263">
        <v>2019</v>
      </c>
      <c r="D263">
        <v>2</v>
      </c>
      <c r="E263" t="s">
        <v>297</v>
      </c>
      <c r="F263">
        <v>1</v>
      </c>
      <c r="G263" t="s">
        <v>183</v>
      </c>
      <c r="H263">
        <v>905</v>
      </c>
      <c r="I263" t="s">
        <v>272</v>
      </c>
      <c r="J263" t="s">
        <v>122</v>
      </c>
      <c r="K263" t="s">
        <v>242</v>
      </c>
      <c r="L263">
        <v>4512</v>
      </c>
      <c r="M263" t="s">
        <v>186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">
      <c r="A264">
        <v>5</v>
      </c>
      <c r="B264" t="s">
        <v>181</v>
      </c>
      <c r="C264">
        <v>2019</v>
      </c>
      <c r="D264">
        <v>2</v>
      </c>
      <c r="E264" t="s">
        <v>297</v>
      </c>
      <c r="F264">
        <v>10</v>
      </c>
      <c r="G264" t="s">
        <v>238</v>
      </c>
      <c r="H264">
        <v>911</v>
      </c>
      <c r="I264" t="s">
        <v>201</v>
      </c>
      <c r="J264" t="s">
        <v>202</v>
      </c>
      <c r="K264" t="s">
        <v>203</v>
      </c>
      <c r="L264">
        <v>4513</v>
      </c>
      <c r="M264" t="s">
        <v>240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">
      <c r="A265">
        <v>5</v>
      </c>
      <c r="B265" t="s">
        <v>181</v>
      </c>
      <c r="C265">
        <v>2019</v>
      </c>
      <c r="D265">
        <v>2</v>
      </c>
      <c r="E265" t="s">
        <v>297</v>
      </c>
      <c r="F265">
        <v>6</v>
      </c>
      <c r="G265" t="s">
        <v>192</v>
      </c>
      <c r="H265">
        <v>621</v>
      </c>
      <c r="I265" t="s">
        <v>259</v>
      </c>
      <c r="J265" t="s">
        <v>116</v>
      </c>
      <c r="K265" t="s">
        <v>224</v>
      </c>
      <c r="L265">
        <v>4562</v>
      </c>
      <c r="M265" t="s">
        <v>211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">
      <c r="A266">
        <v>4</v>
      </c>
      <c r="B266" t="s">
        <v>187</v>
      </c>
      <c r="C266">
        <v>2019</v>
      </c>
      <c r="D266">
        <v>2</v>
      </c>
      <c r="E266" t="s">
        <v>297</v>
      </c>
      <c r="F266">
        <v>60</v>
      </c>
      <c r="G266" t="s">
        <v>212</v>
      </c>
      <c r="H266">
        <v>624</v>
      </c>
      <c r="I266" t="s">
        <v>226</v>
      </c>
      <c r="J266" t="s">
        <v>124</v>
      </c>
      <c r="K266" t="s">
        <v>227</v>
      </c>
      <c r="L266">
        <v>4563</v>
      </c>
      <c r="M266" t="s">
        <v>228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">
      <c r="A267">
        <v>5</v>
      </c>
      <c r="B267" t="s">
        <v>181</v>
      </c>
      <c r="C267">
        <v>2019</v>
      </c>
      <c r="D267">
        <v>2</v>
      </c>
      <c r="E267" t="s">
        <v>297</v>
      </c>
      <c r="F267">
        <v>5</v>
      </c>
      <c r="G267" t="s">
        <v>195</v>
      </c>
      <c r="H267">
        <v>603</v>
      </c>
      <c r="I267" t="s">
        <v>196</v>
      </c>
      <c r="J267" t="s">
        <v>125</v>
      </c>
      <c r="K267" t="s">
        <v>197</v>
      </c>
      <c r="L267">
        <v>460</v>
      </c>
      <c r="M267" t="s">
        <v>198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">
      <c r="A268">
        <v>5</v>
      </c>
      <c r="B268" t="s">
        <v>181</v>
      </c>
      <c r="C268">
        <v>2019</v>
      </c>
      <c r="D268">
        <v>2</v>
      </c>
      <c r="E268" t="s">
        <v>297</v>
      </c>
      <c r="F268">
        <v>1</v>
      </c>
      <c r="G268" t="s">
        <v>183</v>
      </c>
      <c r="H268">
        <v>616</v>
      </c>
      <c r="I268" t="s">
        <v>199</v>
      </c>
      <c r="J268" t="s">
        <v>125</v>
      </c>
      <c r="K268" t="s">
        <v>197</v>
      </c>
      <c r="L268">
        <v>4512</v>
      </c>
      <c r="M268" t="s">
        <v>186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">
      <c r="A269">
        <v>5</v>
      </c>
      <c r="B269" t="s">
        <v>181</v>
      </c>
      <c r="C269">
        <v>2019</v>
      </c>
      <c r="D269">
        <v>2</v>
      </c>
      <c r="E269" t="s">
        <v>297</v>
      </c>
      <c r="F269">
        <v>6</v>
      </c>
      <c r="G269" t="s">
        <v>192</v>
      </c>
      <c r="H269">
        <v>616</v>
      </c>
      <c r="I269" t="s">
        <v>199</v>
      </c>
      <c r="J269" t="s">
        <v>125</v>
      </c>
      <c r="K269" t="s">
        <v>197</v>
      </c>
      <c r="L269">
        <v>4562</v>
      </c>
      <c r="M269" t="s">
        <v>211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">
      <c r="A270">
        <v>5</v>
      </c>
      <c r="B270" t="s">
        <v>181</v>
      </c>
      <c r="C270">
        <v>2019</v>
      </c>
      <c r="D270">
        <v>2</v>
      </c>
      <c r="E270" t="s">
        <v>297</v>
      </c>
      <c r="F270">
        <v>6</v>
      </c>
      <c r="G270" t="s">
        <v>192</v>
      </c>
      <c r="H270">
        <v>608</v>
      </c>
      <c r="I270" t="s">
        <v>290</v>
      </c>
      <c r="J270" t="s">
        <v>278</v>
      </c>
      <c r="K270" t="s">
        <v>212</v>
      </c>
      <c r="L270">
        <v>700</v>
      </c>
      <c r="M270" t="s">
        <v>193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">
      <c r="A271">
        <v>5</v>
      </c>
      <c r="B271" t="s">
        <v>181</v>
      </c>
      <c r="C271">
        <v>2019</v>
      </c>
      <c r="D271">
        <v>2</v>
      </c>
      <c r="E271" t="s">
        <v>297</v>
      </c>
      <c r="F271">
        <v>1</v>
      </c>
      <c r="G271" t="s">
        <v>183</v>
      </c>
      <c r="H271">
        <v>5</v>
      </c>
      <c r="I271" t="s">
        <v>190</v>
      </c>
      <c r="J271" t="s">
        <v>115</v>
      </c>
      <c r="K271" t="s">
        <v>185</v>
      </c>
      <c r="L271">
        <v>200</v>
      </c>
      <c r="M271" t="s">
        <v>210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">
      <c r="A272">
        <v>5</v>
      </c>
      <c r="B272" t="s">
        <v>181</v>
      </c>
      <c r="C272">
        <v>2019</v>
      </c>
      <c r="D272">
        <v>2</v>
      </c>
      <c r="E272" t="s">
        <v>297</v>
      </c>
      <c r="F272">
        <v>1</v>
      </c>
      <c r="G272" t="s">
        <v>183</v>
      </c>
      <c r="H272">
        <v>11</v>
      </c>
      <c r="I272" t="s">
        <v>283</v>
      </c>
      <c r="J272" t="s">
        <v>115</v>
      </c>
      <c r="K272" t="s">
        <v>185</v>
      </c>
      <c r="L272">
        <v>200</v>
      </c>
      <c r="M272" t="s">
        <v>210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">
      <c r="A273">
        <v>5</v>
      </c>
      <c r="B273" t="s">
        <v>181</v>
      </c>
      <c r="C273">
        <v>2019</v>
      </c>
      <c r="D273">
        <v>2</v>
      </c>
      <c r="E273" t="s">
        <v>297</v>
      </c>
      <c r="F273">
        <v>3</v>
      </c>
      <c r="G273" t="s">
        <v>189</v>
      </c>
      <c r="H273">
        <v>305</v>
      </c>
      <c r="I273" t="s">
        <v>234</v>
      </c>
      <c r="J273" t="s">
        <v>115</v>
      </c>
      <c r="K273" t="s">
        <v>185</v>
      </c>
      <c r="L273">
        <v>300</v>
      </c>
      <c r="M273" t="s">
        <v>191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">
      <c r="A274">
        <v>5</v>
      </c>
      <c r="B274" t="s">
        <v>181</v>
      </c>
      <c r="C274">
        <v>2019</v>
      </c>
      <c r="D274">
        <v>2</v>
      </c>
      <c r="E274" t="s">
        <v>297</v>
      </c>
      <c r="F274">
        <v>6</v>
      </c>
      <c r="G274" t="s">
        <v>192</v>
      </c>
      <c r="H274">
        <v>5</v>
      </c>
      <c r="I274" t="s">
        <v>190</v>
      </c>
      <c r="J274" t="s">
        <v>115</v>
      </c>
      <c r="K274" t="s">
        <v>185</v>
      </c>
      <c r="L274">
        <v>700</v>
      </c>
      <c r="M274" t="s">
        <v>193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">
      <c r="A275">
        <v>5</v>
      </c>
      <c r="B275" t="s">
        <v>181</v>
      </c>
      <c r="C275">
        <v>2019</v>
      </c>
      <c r="D275">
        <v>2</v>
      </c>
      <c r="E275" t="s">
        <v>297</v>
      </c>
      <c r="F275">
        <v>75</v>
      </c>
      <c r="G275" t="s">
        <v>212</v>
      </c>
      <c r="H275">
        <v>5</v>
      </c>
      <c r="I275" t="s">
        <v>190</v>
      </c>
      <c r="J275" t="s">
        <v>115</v>
      </c>
      <c r="K275" t="s">
        <v>185</v>
      </c>
      <c r="L275">
        <v>1575</v>
      </c>
      <c r="M275" t="s">
        <v>218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">
      <c r="A276">
        <v>5</v>
      </c>
      <c r="B276" t="s">
        <v>181</v>
      </c>
      <c r="C276">
        <v>2019</v>
      </c>
      <c r="D276">
        <v>2</v>
      </c>
      <c r="E276" t="s">
        <v>297</v>
      </c>
      <c r="F276">
        <v>77</v>
      </c>
      <c r="G276" t="s">
        <v>212</v>
      </c>
      <c r="H276">
        <v>5</v>
      </c>
      <c r="I276" t="s">
        <v>190</v>
      </c>
      <c r="J276" t="s">
        <v>115</v>
      </c>
      <c r="K276" t="s">
        <v>185</v>
      </c>
      <c r="L276">
        <v>1577</v>
      </c>
      <c r="M276" t="s">
        <v>233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">
      <c r="A277">
        <v>5</v>
      </c>
      <c r="B277" t="s">
        <v>181</v>
      </c>
      <c r="C277">
        <v>2019</v>
      </c>
      <c r="D277">
        <v>2</v>
      </c>
      <c r="E277" t="s">
        <v>297</v>
      </c>
      <c r="F277">
        <v>10</v>
      </c>
      <c r="G277" t="s">
        <v>238</v>
      </c>
      <c r="H277">
        <v>950</v>
      </c>
      <c r="I277" t="s">
        <v>184</v>
      </c>
      <c r="J277" t="s">
        <v>115</v>
      </c>
      <c r="K277" t="s">
        <v>185</v>
      </c>
      <c r="L277">
        <v>4513</v>
      </c>
      <c r="M277" t="s">
        <v>240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">
      <c r="A278">
        <v>4</v>
      </c>
      <c r="B278" t="s">
        <v>187</v>
      </c>
      <c r="C278">
        <v>2019</v>
      </c>
      <c r="D278">
        <v>2</v>
      </c>
      <c r="E278" t="s">
        <v>297</v>
      </c>
      <c r="F278">
        <v>5</v>
      </c>
      <c r="G278" t="s">
        <v>195</v>
      </c>
      <c r="H278">
        <v>950</v>
      </c>
      <c r="I278" t="s">
        <v>184</v>
      </c>
      <c r="J278" t="s">
        <v>115</v>
      </c>
      <c r="K278" t="s">
        <v>185</v>
      </c>
      <c r="L278">
        <v>4552</v>
      </c>
      <c r="M278" t="s">
        <v>276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">
      <c r="A279">
        <v>5</v>
      </c>
      <c r="B279" t="s">
        <v>181</v>
      </c>
      <c r="C279">
        <v>2019</v>
      </c>
      <c r="D279">
        <v>2</v>
      </c>
      <c r="E279" t="s">
        <v>297</v>
      </c>
      <c r="F279">
        <v>1</v>
      </c>
      <c r="G279" t="s">
        <v>183</v>
      </c>
      <c r="H279">
        <v>10</v>
      </c>
      <c r="I279" t="s">
        <v>251</v>
      </c>
      <c r="J279" t="s">
        <v>117</v>
      </c>
      <c r="K279" t="s">
        <v>236</v>
      </c>
      <c r="L279">
        <v>200</v>
      </c>
      <c r="M279" t="s">
        <v>210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">
      <c r="A280">
        <v>5</v>
      </c>
      <c r="B280" t="s">
        <v>181</v>
      </c>
      <c r="C280">
        <v>2019</v>
      </c>
      <c r="D280">
        <v>2</v>
      </c>
      <c r="E280" t="s">
        <v>297</v>
      </c>
      <c r="F280">
        <v>3</v>
      </c>
      <c r="G280" t="s">
        <v>189</v>
      </c>
      <c r="H280">
        <v>9</v>
      </c>
      <c r="I280" t="s">
        <v>275</v>
      </c>
      <c r="J280" t="s">
        <v>117</v>
      </c>
      <c r="K280" t="s">
        <v>236</v>
      </c>
      <c r="L280">
        <v>300</v>
      </c>
      <c r="M280" t="s">
        <v>191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">
      <c r="A281">
        <v>5</v>
      </c>
      <c r="B281" t="s">
        <v>181</v>
      </c>
      <c r="C281">
        <v>2019</v>
      </c>
      <c r="D281">
        <v>2</v>
      </c>
      <c r="E281" t="s">
        <v>297</v>
      </c>
      <c r="F281">
        <v>1</v>
      </c>
      <c r="G281" t="s">
        <v>183</v>
      </c>
      <c r="H281">
        <v>953</v>
      </c>
      <c r="I281" t="s">
        <v>213</v>
      </c>
      <c r="J281" t="s">
        <v>118</v>
      </c>
      <c r="K281" t="s">
        <v>214</v>
      </c>
      <c r="L281">
        <v>4512</v>
      </c>
      <c r="M281" t="s">
        <v>186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">
      <c r="A282">
        <v>4</v>
      </c>
      <c r="B282" t="s">
        <v>187</v>
      </c>
      <c r="C282">
        <v>2019</v>
      </c>
      <c r="D282">
        <v>2</v>
      </c>
      <c r="E282" t="s">
        <v>297</v>
      </c>
      <c r="F282">
        <v>1</v>
      </c>
      <c r="G282" t="s">
        <v>183</v>
      </c>
      <c r="H282">
        <v>953</v>
      </c>
      <c r="I282" t="s">
        <v>213</v>
      </c>
      <c r="J282" t="s">
        <v>118</v>
      </c>
      <c r="K282" t="s">
        <v>214</v>
      </c>
      <c r="L282">
        <v>4512</v>
      </c>
      <c r="M282" t="s">
        <v>186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">
      <c r="A283">
        <v>5</v>
      </c>
      <c r="B283" t="s">
        <v>181</v>
      </c>
      <c r="C283">
        <v>2019</v>
      </c>
      <c r="D283">
        <v>2</v>
      </c>
      <c r="E283" t="s">
        <v>297</v>
      </c>
      <c r="F283">
        <v>75</v>
      </c>
      <c r="G283" t="s">
        <v>212</v>
      </c>
      <c r="H283">
        <v>18</v>
      </c>
      <c r="I283" t="s">
        <v>215</v>
      </c>
      <c r="J283" t="s">
        <v>119</v>
      </c>
      <c r="K283" t="s">
        <v>216</v>
      </c>
      <c r="L283">
        <v>1575</v>
      </c>
      <c r="M283" t="s">
        <v>218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">
      <c r="A284">
        <v>5</v>
      </c>
      <c r="B284" t="s">
        <v>181</v>
      </c>
      <c r="C284">
        <v>2019</v>
      </c>
      <c r="D284">
        <v>2</v>
      </c>
      <c r="E284" t="s">
        <v>297</v>
      </c>
      <c r="F284">
        <v>5</v>
      </c>
      <c r="G284" t="s">
        <v>195</v>
      </c>
      <c r="H284">
        <v>954</v>
      </c>
      <c r="I284" t="s">
        <v>237</v>
      </c>
      <c r="J284" t="s">
        <v>119</v>
      </c>
      <c r="K284" t="s">
        <v>216</v>
      </c>
      <c r="L284">
        <v>4552</v>
      </c>
      <c r="M284" t="s">
        <v>276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">
      <c r="A285">
        <v>4</v>
      </c>
      <c r="B285" t="s">
        <v>187</v>
      </c>
      <c r="C285">
        <v>2019</v>
      </c>
      <c r="D285">
        <v>2</v>
      </c>
      <c r="E285" t="s">
        <v>297</v>
      </c>
      <c r="F285">
        <v>3</v>
      </c>
      <c r="G285" t="s">
        <v>189</v>
      </c>
      <c r="H285">
        <v>2</v>
      </c>
      <c r="I285" t="s">
        <v>264</v>
      </c>
      <c r="J285" t="s">
        <v>121</v>
      </c>
      <c r="K285" t="s">
        <v>230</v>
      </c>
      <c r="L285">
        <v>300</v>
      </c>
      <c r="M285" t="s">
        <v>191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">
      <c r="A286">
        <v>5</v>
      </c>
      <c r="B286" t="s">
        <v>181</v>
      </c>
      <c r="C286">
        <v>2019</v>
      </c>
      <c r="D286">
        <v>2</v>
      </c>
      <c r="E286" t="s">
        <v>297</v>
      </c>
      <c r="F286">
        <v>71</v>
      </c>
      <c r="G286" t="s">
        <v>212</v>
      </c>
      <c r="H286">
        <v>1</v>
      </c>
      <c r="I286" t="s">
        <v>229</v>
      </c>
      <c r="J286" t="s">
        <v>121</v>
      </c>
      <c r="K286" t="s">
        <v>230</v>
      </c>
      <c r="L286">
        <v>1571</v>
      </c>
      <c r="M286" t="s">
        <v>265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">
      <c r="A287">
        <v>5</v>
      </c>
      <c r="B287" t="s">
        <v>181</v>
      </c>
      <c r="C287">
        <v>2019</v>
      </c>
      <c r="D287">
        <v>2</v>
      </c>
      <c r="E287" t="s">
        <v>297</v>
      </c>
      <c r="F287">
        <v>1</v>
      </c>
      <c r="G287" t="s">
        <v>183</v>
      </c>
      <c r="H287">
        <v>903</v>
      </c>
      <c r="I287" t="s">
        <v>239</v>
      </c>
      <c r="J287" t="s">
        <v>121</v>
      </c>
      <c r="K287" t="s">
        <v>230</v>
      </c>
      <c r="L287">
        <v>4512</v>
      </c>
      <c r="M287" t="s">
        <v>186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">
      <c r="A288">
        <v>5</v>
      </c>
      <c r="B288" t="s">
        <v>181</v>
      </c>
      <c r="C288">
        <v>2019</v>
      </c>
      <c r="D288">
        <v>2</v>
      </c>
      <c r="E288" t="s">
        <v>297</v>
      </c>
      <c r="F288">
        <v>10</v>
      </c>
      <c r="G288" t="s">
        <v>238</v>
      </c>
      <c r="H288">
        <v>903</v>
      </c>
      <c r="I288" t="s">
        <v>239</v>
      </c>
      <c r="J288" t="s">
        <v>121</v>
      </c>
      <c r="K288" t="s">
        <v>230</v>
      </c>
      <c r="L288">
        <v>4513</v>
      </c>
      <c r="M288" t="s">
        <v>240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">
      <c r="A289">
        <v>5</v>
      </c>
      <c r="B289" t="s">
        <v>181</v>
      </c>
      <c r="C289">
        <v>2019</v>
      </c>
      <c r="D289">
        <v>2</v>
      </c>
      <c r="E289" t="s">
        <v>297</v>
      </c>
      <c r="F289">
        <v>10</v>
      </c>
      <c r="G289" t="s">
        <v>238</v>
      </c>
      <c r="H289">
        <v>7</v>
      </c>
      <c r="I289" t="s">
        <v>241</v>
      </c>
      <c r="J289" t="s">
        <v>122</v>
      </c>
      <c r="K289" t="s">
        <v>242</v>
      </c>
      <c r="L289">
        <v>207</v>
      </c>
      <c r="M289" t="s">
        <v>243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">
      <c r="A290">
        <v>5</v>
      </c>
      <c r="B290" t="s">
        <v>181</v>
      </c>
      <c r="C290">
        <v>2019</v>
      </c>
      <c r="D290">
        <v>2</v>
      </c>
      <c r="E290" t="s">
        <v>297</v>
      </c>
      <c r="F290">
        <v>10</v>
      </c>
      <c r="G290" t="s">
        <v>238</v>
      </c>
      <c r="H290">
        <v>306</v>
      </c>
      <c r="I290" t="s">
        <v>244</v>
      </c>
      <c r="J290" t="s">
        <v>122</v>
      </c>
      <c r="K290" t="s">
        <v>242</v>
      </c>
      <c r="L290">
        <v>207</v>
      </c>
      <c r="M290" t="s">
        <v>243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">
      <c r="A291">
        <v>5</v>
      </c>
      <c r="B291" t="s">
        <v>181</v>
      </c>
      <c r="C291">
        <v>2019</v>
      </c>
      <c r="D291">
        <v>2</v>
      </c>
      <c r="E291" t="s">
        <v>297</v>
      </c>
      <c r="F291">
        <v>10</v>
      </c>
      <c r="G291" t="s">
        <v>238</v>
      </c>
      <c r="H291">
        <v>3</v>
      </c>
      <c r="I291" t="s">
        <v>209</v>
      </c>
      <c r="J291" t="s">
        <v>202</v>
      </c>
      <c r="K291" t="s">
        <v>203</v>
      </c>
      <c r="L291">
        <v>207</v>
      </c>
      <c r="M291" t="s">
        <v>243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">
      <c r="A292">
        <v>5</v>
      </c>
      <c r="B292" t="s">
        <v>181</v>
      </c>
      <c r="C292">
        <v>2019</v>
      </c>
      <c r="D292">
        <v>2</v>
      </c>
      <c r="E292" t="s">
        <v>297</v>
      </c>
      <c r="F292">
        <v>1</v>
      </c>
      <c r="G292" t="s">
        <v>183</v>
      </c>
      <c r="H292">
        <v>911</v>
      </c>
      <c r="I292" t="s">
        <v>201</v>
      </c>
      <c r="J292" t="s">
        <v>202</v>
      </c>
      <c r="K292" t="s">
        <v>203</v>
      </c>
      <c r="L292">
        <v>4512</v>
      </c>
      <c r="M292" t="s">
        <v>186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">
      <c r="A293">
        <v>5</v>
      </c>
      <c r="B293" t="s">
        <v>181</v>
      </c>
      <c r="C293">
        <v>2019</v>
      </c>
      <c r="D293">
        <v>2</v>
      </c>
      <c r="E293" t="s">
        <v>297</v>
      </c>
      <c r="F293">
        <v>3</v>
      </c>
      <c r="G293" t="s">
        <v>189</v>
      </c>
      <c r="H293">
        <v>911</v>
      </c>
      <c r="I293" t="s">
        <v>201</v>
      </c>
      <c r="J293" t="s">
        <v>202</v>
      </c>
      <c r="K293" t="s">
        <v>203</v>
      </c>
      <c r="L293">
        <v>4532</v>
      </c>
      <c r="M293" t="s">
        <v>200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">
      <c r="A294">
        <v>5</v>
      </c>
      <c r="B294" t="s">
        <v>181</v>
      </c>
      <c r="C294">
        <v>2019</v>
      </c>
      <c r="D294">
        <v>2</v>
      </c>
      <c r="E294" t="s">
        <v>297</v>
      </c>
      <c r="F294">
        <v>6</v>
      </c>
      <c r="G294" t="s">
        <v>192</v>
      </c>
      <c r="H294">
        <v>600</v>
      </c>
      <c r="I294" t="s">
        <v>266</v>
      </c>
      <c r="J294" t="s">
        <v>123</v>
      </c>
      <c r="K294" t="s">
        <v>261</v>
      </c>
      <c r="L294">
        <v>700</v>
      </c>
      <c r="M294" t="s">
        <v>193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">
      <c r="A295">
        <v>5</v>
      </c>
      <c r="B295" t="s">
        <v>181</v>
      </c>
      <c r="C295">
        <v>2019</v>
      </c>
      <c r="D295">
        <v>2</v>
      </c>
      <c r="E295" t="s">
        <v>297</v>
      </c>
      <c r="F295">
        <v>6</v>
      </c>
      <c r="G295" t="s">
        <v>192</v>
      </c>
      <c r="H295">
        <v>623</v>
      </c>
      <c r="I295" t="s">
        <v>295</v>
      </c>
      <c r="J295" t="s">
        <v>124</v>
      </c>
      <c r="K295" t="s">
        <v>227</v>
      </c>
      <c r="L295">
        <v>700</v>
      </c>
      <c r="M295" t="s">
        <v>193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">
      <c r="A296">
        <v>4</v>
      </c>
      <c r="B296" t="s">
        <v>187</v>
      </c>
      <c r="C296">
        <v>2019</v>
      </c>
      <c r="D296">
        <v>2</v>
      </c>
      <c r="E296" t="s">
        <v>297</v>
      </c>
      <c r="F296">
        <v>3</v>
      </c>
      <c r="G296" t="s">
        <v>189</v>
      </c>
      <c r="H296">
        <v>5</v>
      </c>
      <c r="I296" t="s">
        <v>190</v>
      </c>
      <c r="J296" t="s">
        <v>115</v>
      </c>
      <c r="K296" t="s">
        <v>185</v>
      </c>
      <c r="L296">
        <v>300</v>
      </c>
      <c r="M296" t="s">
        <v>191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">
      <c r="A297">
        <v>5</v>
      </c>
      <c r="B297" t="s">
        <v>181</v>
      </c>
      <c r="C297">
        <v>2019</v>
      </c>
      <c r="D297">
        <v>2</v>
      </c>
      <c r="E297" t="s">
        <v>297</v>
      </c>
      <c r="F297">
        <v>5</v>
      </c>
      <c r="G297" t="s">
        <v>195</v>
      </c>
      <c r="H297">
        <v>11</v>
      </c>
      <c r="I297" t="s">
        <v>283</v>
      </c>
      <c r="J297" t="s">
        <v>115</v>
      </c>
      <c r="K297" t="s">
        <v>185</v>
      </c>
      <c r="L297">
        <v>460</v>
      </c>
      <c r="M297" t="s">
        <v>198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">
      <c r="A298">
        <v>5</v>
      </c>
      <c r="B298" t="s">
        <v>181</v>
      </c>
      <c r="C298">
        <v>2019</v>
      </c>
      <c r="D298">
        <v>2</v>
      </c>
      <c r="E298" t="s">
        <v>297</v>
      </c>
      <c r="F298">
        <v>1</v>
      </c>
      <c r="G298" t="s">
        <v>183</v>
      </c>
      <c r="H298">
        <v>950</v>
      </c>
      <c r="I298" t="s">
        <v>184</v>
      </c>
      <c r="J298" t="s">
        <v>115</v>
      </c>
      <c r="K298" t="s">
        <v>185</v>
      </c>
      <c r="L298">
        <v>4512</v>
      </c>
      <c r="M298" t="s">
        <v>186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">
      <c r="A299">
        <v>4</v>
      </c>
      <c r="B299" t="s">
        <v>187</v>
      </c>
      <c r="C299">
        <v>2019</v>
      </c>
      <c r="D299">
        <v>2</v>
      </c>
      <c r="E299" t="s">
        <v>297</v>
      </c>
      <c r="F299">
        <v>3</v>
      </c>
      <c r="G299" t="s">
        <v>189</v>
      </c>
      <c r="H299">
        <v>950</v>
      </c>
      <c r="I299" t="s">
        <v>184</v>
      </c>
      <c r="J299" t="s">
        <v>115</v>
      </c>
      <c r="K299" t="s">
        <v>185</v>
      </c>
      <c r="L299">
        <v>4532</v>
      </c>
      <c r="M299" t="s">
        <v>200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">
      <c r="A300">
        <v>5</v>
      </c>
      <c r="B300" t="s">
        <v>181</v>
      </c>
      <c r="C300">
        <v>2019</v>
      </c>
      <c r="D300">
        <v>2</v>
      </c>
      <c r="E300" t="s">
        <v>297</v>
      </c>
      <c r="F300">
        <v>5</v>
      </c>
      <c r="G300" t="s">
        <v>195</v>
      </c>
      <c r="H300">
        <v>950</v>
      </c>
      <c r="I300" t="s">
        <v>184</v>
      </c>
      <c r="J300" t="s">
        <v>115</v>
      </c>
      <c r="K300" t="s">
        <v>185</v>
      </c>
      <c r="L300">
        <v>4552</v>
      </c>
      <c r="M300" t="s">
        <v>276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">
      <c r="A301">
        <v>5</v>
      </c>
      <c r="B301" t="s">
        <v>181</v>
      </c>
      <c r="C301">
        <v>2019</v>
      </c>
      <c r="D301">
        <v>2</v>
      </c>
      <c r="E301" t="s">
        <v>297</v>
      </c>
      <c r="F301">
        <v>5</v>
      </c>
      <c r="G301" t="s">
        <v>195</v>
      </c>
      <c r="H301">
        <v>8</v>
      </c>
      <c r="I301" t="s">
        <v>248</v>
      </c>
      <c r="J301" t="s">
        <v>126</v>
      </c>
      <c r="K301" t="s">
        <v>249</v>
      </c>
      <c r="L301">
        <v>460</v>
      </c>
      <c r="M301" t="s">
        <v>198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">
      <c r="A302">
        <v>5</v>
      </c>
      <c r="B302" t="s">
        <v>181</v>
      </c>
      <c r="C302">
        <v>2019</v>
      </c>
      <c r="D302">
        <v>2</v>
      </c>
      <c r="E302" t="s">
        <v>297</v>
      </c>
      <c r="F302">
        <v>79</v>
      </c>
      <c r="G302" t="s">
        <v>212</v>
      </c>
      <c r="H302">
        <v>951</v>
      </c>
      <c r="I302" t="s">
        <v>250</v>
      </c>
      <c r="J302" t="s">
        <v>126</v>
      </c>
      <c r="K302" t="s">
        <v>249</v>
      </c>
      <c r="L302">
        <v>4579</v>
      </c>
      <c r="M302" t="s">
        <v>221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">
      <c r="A303">
        <v>5</v>
      </c>
      <c r="B303" t="s">
        <v>181</v>
      </c>
      <c r="C303">
        <v>2019</v>
      </c>
      <c r="D303">
        <v>2</v>
      </c>
      <c r="E303" t="s">
        <v>297</v>
      </c>
      <c r="F303">
        <v>3</v>
      </c>
      <c r="G303" t="s">
        <v>189</v>
      </c>
      <c r="H303">
        <v>10</v>
      </c>
      <c r="I303" t="s">
        <v>251</v>
      </c>
      <c r="J303" t="s">
        <v>117</v>
      </c>
      <c r="K303" t="s">
        <v>236</v>
      </c>
      <c r="L303">
        <v>300</v>
      </c>
      <c r="M303" t="s">
        <v>191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">
      <c r="A304">
        <v>5</v>
      </c>
      <c r="B304" t="s">
        <v>181</v>
      </c>
      <c r="C304">
        <v>2019</v>
      </c>
      <c r="D304">
        <v>2</v>
      </c>
      <c r="E304" t="s">
        <v>297</v>
      </c>
      <c r="F304">
        <v>3</v>
      </c>
      <c r="G304" t="s">
        <v>189</v>
      </c>
      <c r="H304">
        <v>952</v>
      </c>
      <c r="I304" t="s">
        <v>235</v>
      </c>
      <c r="J304" t="s">
        <v>117</v>
      </c>
      <c r="K304" t="s">
        <v>236</v>
      </c>
      <c r="L304">
        <v>4532</v>
      </c>
      <c r="M304" t="s">
        <v>200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">
      <c r="A305">
        <v>4</v>
      </c>
      <c r="B305" t="s">
        <v>187</v>
      </c>
      <c r="C305">
        <v>2019</v>
      </c>
      <c r="D305">
        <v>2</v>
      </c>
      <c r="E305" t="s">
        <v>297</v>
      </c>
      <c r="F305">
        <v>3</v>
      </c>
      <c r="G305" t="s">
        <v>189</v>
      </c>
      <c r="H305">
        <v>954</v>
      </c>
      <c r="I305" t="s">
        <v>237</v>
      </c>
      <c r="J305" t="s">
        <v>119</v>
      </c>
      <c r="K305" t="s">
        <v>216</v>
      </c>
      <c r="L305">
        <v>4532</v>
      </c>
      <c r="M305" t="s">
        <v>200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">
      <c r="A306">
        <v>5</v>
      </c>
      <c r="B306" t="s">
        <v>181</v>
      </c>
      <c r="C306">
        <v>2019</v>
      </c>
      <c r="D306">
        <v>2</v>
      </c>
      <c r="E306" t="s">
        <v>297</v>
      </c>
      <c r="F306">
        <v>3</v>
      </c>
      <c r="G306" t="s">
        <v>189</v>
      </c>
      <c r="H306">
        <v>20</v>
      </c>
      <c r="I306" t="s">
        <v>300</v>
      </c>
      <c r="J306" t="s">
        <v>128</v>
      </c>
      <c r="K306" t="s">
        <v>205</v>
      </c>
      <c r="L306">
        <v>300</v>
      </c>
      <c r="M306" t="s">
        <v>191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">
      <c r="A307">
        <v>5</v>
      </c>
      <c r="B307" t="s">
        <v>181</v>
      </c>
      <c r="C307">
        <v>2019</v>
      </c>
      <c r="D307">
        <v>2</v>
      </c>
      <c r="E307" t="s">
        <v>297</v>
      </c>
      <c r="F307">
        <v>3</v>
      </c>
      <c r="G307" t="s">
        <v>189</v>
      </c>
      <c r="H307">
        <v>700</v>
      </c>
      <c r="I307" t="s">
        <v>273</v>
      </c>
      <c r="J307" t="s">
        <v>207</v>
      </c>
      <c r="K307" t="s">
        <v>208</v>
      </c>
      <c r="L307">
        <v>300</v>
      </c>
      <c r="M307" t="s">
        <v>191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">
      <c r="A308">
        <v>5</v>
      </c>
      <c r="B308" t="s">
        <v>181</v>
      </c>
      <c r="C308">
        <v>2019</v>
      </c>
      <c r="D308">
        <v>2</v>
      </c>
      <c r="E308" t="s">
        <v>297</v>
      </c>
      <c r="F308">
        <v>1</v>
      </c>
      <c r="G308" t="s">
        <v>183</v>
      </c>
      <c r="H308">
        <v>301</v>
      </c>
      <c r="I308" t="s">
        <v>247</v>
      </c>
      <c r="J308" t="s">
        <v>121</v>
      </c>
      <c r="K308" t="s">
        <v>230</v>
      </c>
      <c r="L308">
        <v>200</v>
      </c>
      <c r="M308" t="s">
        <v>210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">
      <c r="A309">
        <v>4</v>
      </c>
      <c r="B309" t="s">
        <v>187</v>
      </c>
      <c r="C309">
        <v>2019</v>
      </c>
      <c r="D309">
        <v>2</v>
      </c>
      <c r="E309" t="s">
        <v>297</v>
      </c>
      <c r="F309">
        <v>10</v>
      </c>
      <c r="G309" t="s">
        <v>238</v>
      </c>
      <c r="H309">
        <v>1</v>
      </c>
      <c r="I309" t="s">
        <v>229</v>
      </c>
      <c r="J309" t="s">
        <v>121</v>
      </c>
      <c r="K309" t="s">
        <v>230</v>
      </c>
      <c r="L309">
        <v>207</v>
      </c>
      <c r="M309" t="s">
        <v>243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">
      <c r="A310">
        <v>4</v>
      </c>
      <c r="B310" t="s">
        <v>187</v>
      </c>
      <c r="C310">
        <v>2019</v>
      </c>
      <c r="D310">
        <v>2</v>
      </c>
      <c r="E310" t="s">
        <v>297</v>
      </c>
      <c r="F310">
        <v>3</v>
      </c>
      <c r="G310" t="s">
        <v>189</v>
      </c>
      <c r="H310">
        <v>1</v>
      </c>
      <c r="I310" t="s">
        <v>229</v>
      </c>
      <c r="J310" t="s">
        <v>121</v>
      </c>
      <c r="K310" t="s">
        <v>230</v>
      </c>
      <c r="L310">
        <v>300</v>
      </c>
      <c r="M310" t="s">
        <v>191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">
      <c r="A311">
        <v>5</v>
      </c>
      <c r="B311" t="s">
        <v>181</v>
      </c>
      <c r="C311">
        <v>2019</v>
      </c>
      <c r="D311">
        <v>2</v>
      </c>
      <c r="E311" t="s">
        <v>297</v>
      </c>
      <c r="F311">
        <v>3</v>
      </c>
      <c r="G311" t="s">
        <v>189</v>
      </c>
      <c r="H311">
        <v>301</v>
      </c>
      <c r="I311" t="s">
        <v>247</v>
      </c>
      <c r="J311" t="s">
        <v>121</v>
      </c>
      <c r="K311" t="s">
        <v>230</v>
      </c>
      <c r="L311">
        <v>300</v>
      </c>
      <c r="M311" t="s">
        <v>191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">
      <c r="A312">
        <v>5</v>
      </c>
      <c r="B312" t="s">
        <v>181</v>
      </c>
      <c r="C312">
        <v>2019</v>
      </c>
      <c r="D312">
        <v>2</v>
      </c>
      <c r="E312" t="s">
        <v>297</v>
      </c>
      <c r="F312">
        <v>72</v>
      </c>
      <c r="G312" t="s">
        <v>212</v>
      </c>
      <c r="H312">
        <v>1</v>
      </c>
      <c r="I312" t="s">
        <v>229</v>
      </c>
      <c r="J312" t="s">
        <v>121</v>
      </c>
      <c r="K312" t="s">
        <v>230</v>
      </c>
      <c r="L312">
        <v>1572</v>
      </c>
      <c r="M312" t="s">
        <v>231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">
      <c r="A313">
        <v>4</v>
      </c>
      <c r="B313" t="s">
        <v>187</v>
      </c>
      <c r="C313">
        <v>2019</v>
      </c>
      <c r="D313">
        <v>2</v>
      </c>
      <c r="E313" t="s">
        <v>297</v>
      </c>
      <c r="F313">
        <v>1</v>
      </c>
      <c r="G313" t="s">
        <v>183</v>
      </c>
      <c r="H313">
        <v>903</v>
      </c>
      <c r="I313" t="s">
        <v>239</v>
      </c>
      <c r="J313" t="s">
        <v>121</v>
      </c>
      <c r="K313" t="s">
        <v>230</v>
      </c>
      <c r="L313">
        <v>4512</v>
      </c>
      <c r="M313" t="s">
        <v>186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">
      <c r="A314">
        <v>4</v>
      </c>
      <c r="B314" t="s">
        <v>187</v>
      </c>
      <c r="C314">
        <v>2019</v>
      </c>
      <c r="D314">
        <v>2</v>
      </c>
      <c r="E314" t="s">
        <v>297</v>
      </c>
      <c r="F314">
        <v>10</v>
      </c>
      <c r="G314" t="s">
        <v>238</v>
      </c>
      <c r="H314">
        <v>903</v>
      </c>
      <c r="I314" t="s">
        <v>239</v>
      </c>
      <c r="J314" t="s">
        <v>121</v>
      </c>
      <c r="K314" t="s">
        <v>230</v>
      </c>
      <c r="L314">
        <v>4513</v>
      </c>
      <c r="M314" t="s">
        <v>240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">
      <c r="A315">
        <v>5</v>
      </c>
      <c r="B315" t="s">
        <v>181</v>
      </c>
      <c r="C315">
        <v>2019</v>
      </c>
      <c r="D315">
        <v>2</v>
      </c>
      <c r="E315" t="s">
        <v>297</v>
      </c>
      <c r="F315">
        <v>60</v>
      </c>
      <c r="G315" t="s">
        <v>212</v>
      </c>
      <c r="H315">
        <v>600</v>
      </c>
      <c r="I315" t="s">
        <v>266</v>
      </c>
      <c r="J315" t="s">
        <v>123</v>
      </c>
      <c r="K315" t="s">
        <v>261</v>
      </c>
      <c r="L315">
        <v>360</v>
      </c>
      <c r="M315" t="s">
        <v>225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">
      <c r="A316">
        <v>4</v>
      </c>
      <c r="B316" t="s">
        <v>187</v>
      </c>
      <c r="C316">
        <v>2019</v>
      </c>
      <c r="D316">
        <v>2</v>
      </c>
      <c r="E316" t="s">
        <v>297</v>
      </c>
      <c r="F316">
        <v>6</v>
      </c>
      <c r="G316" t="s">
        <v>192</v>
      </c>
      <c r="H316">
        <v>624</v>
      </c>
      <c r="I316" t="s">
        <v>226</v>
      </c>
      <c r="J316" t="s">
        <v>124</v>
      </c>
      <c r="K316" t="s">
        <v>227</v>
      </c>
      <c r="L316">
        <v>4562</v>
      </c>
      <c r="M316" t="s">
        <v>211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">
      <c r="A317">
        <v>5</v>
      </c>
      <c r="B317" t="s">
        <v>181</v>
      </c>
      <c r="C317">
        <v>2019</v>
      </c>
      <c r="D317">
        <v>2</v>
      </c>
      <c r="E317" t="s">
        <v>297</v>
      </c>
      <c r="F317">
        <v>3</v>
      </c>
      <c r="G317" t="s">
        <v>189</v>
      </c>
      <c r="H317">
        <v>602</v>
      </c>
      <c r="I317" t="s">
        <v>246</v>
      </c>
      <c r="J317" t="s">
        <v>125</v>
      </c>
      <c r="K317" t="s">
        <v>197</v>
      </c>
      <c r="L317">
        <v>300</v>
      </c>
      <c r="M317" t="s">
        <v>191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">
      <c r="A318">
        <v>5</v>
      </c>
      <c r="B318" t="s">
        <v>181</v>
      </c>
      <c r="C318">
        <v>2019</v>
      </c>
      <c r="D318">
        <v>2</v>
      </c>
      <c r="E318" t="s">
        <v>297</v>
      </c>
      <c r="F318">
        <v>3</v>
      </c>
      <c r="G318" t="s">
        <v>189</v>
      </c>
      <c r="H318">
        <v>603</v>
      </c>
      <c r="I318" t="s">
        <v>196</v>
      </c>
      <c r="J318" t="s">
        <v>125</v>
      </c>
      <c r="K318" t="s">
        <v>197</v>
      </c>
      <c r="L318">
        <v>300</v>
      </c>
      <c r="M318" t="s">
        <v>191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">
      <c r="A319">
        <v>5</v>
      </c>
      <c r="B319" t="s">
        <v>181</v>
      </c>
      <c r="C319">
        <v>2019</v>
      </c>
      <c r="D319">
        <v>2</v>
      </c>
      <c r="E319" t="s">
        <v>297</v>
      </c>
      <c r="F319">
        <v>6</v>
      </c>
      <c r="G319" t="s">
        <v>192</v>
      </c>
      <c r="H319">
        <v>602</v>
      </c>
      <c r="I319" t="s">
        <v>246</v>
      </c>
      <c r="J319" t="s">
        <v>125</v>
      </c>
      <c r="K319" t="s">
        <v>197</v>
      </c>
      <c r="L319">
        <v>700</v>
      </c>
      <c r="M319" t="s">
        <v>193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">
      <c r="A320">
        <v>5</v>
      </c>
      <c r="B320" t="s">
        <v>181</v>
      </c>
      <c r="C320">
        <v>2019</v>
      </c>
      <c r="D320">
        <v>2</v>
      </c>
      <c r="E320" t="s">
        <v>297</v>
      </c>
      <c r="F320">
        <v>6</v>
      </c>
      <c r="G320" t="s">
        <v>192</v>
      </c>
      <c r="H320">
        <v>603</v>
      </c>
      <c r="I320" t="s">
        <v>196</v>
      </c>
      <c r="J320" t="s">
        <v>125</v>
      </c>
      <c r="K320" t="s">
        <v>197</v>
      </c>
      <c r="L320">
        <v>700</v>
      </c>
      <c r="M320" t="s">
        <v>193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">
      <c r="A321">
        <v>5</v>
      </c>
      <c r="B321" t="s">
        <v>181</v>
      </c>
      <c r="C321">
        <v>2019</v>
      </c>
      <c r="D321">
        <v>2</v>
      </c>
      <c r="E321" t="s">
        <v>297</v>
      </c>
      <c r="F321">
        <v>3</v>
      </c>
      <c r="G321" t="s">
        <v>189</v>
      </c>
      <c r="H321">
        <v>5</v>
      </c>
      <c r="I321" t="s">
        <v>190</v>
      </c>
      <c r="J321" t="s">
        <v>115</v>
      </c>
      <c r="K321" t="s">
        <v>185</v>
      </c>
      <c r="L321">
        <v>300</v>
      </c>
      <c r="M321" t="s">
        <v>191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">
      <c r="A322">
        <v>5</v>
      </c>
      <c r="B322" t="s">
        <v>181</v>
      </c>
      <c r="C322">
        <v>2019</v>
      </c>
      <c r="D322">
        <v>2</v>
      </c>
      <c r="E322" t="s">
        <v>297</v>
      </c>
      <c r="F322">
        <v>5</v>
      </c>
      <c r="G322" t="s">
        <v>195</v>
      </c>
      <c r="H322">
        <v>305</v>
      </c>
      <c r="I322" t="s">
        <v>234</v>
      </c>
      <c r="J322" t="s">
        <v>115</v>
      </c>
      <c r="K322" t="s">
        <v>185</v>
      </c>
      <c r="L322">
        <v>460</v>
      </c>
      <c r="M322" t="s">
        <v>198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">
      <c r="A323">
        <v>5</v>
      </c>
      <c r="B323" t="s">
        <v>181</v>
      </c>
      <c r="C323">
        <v>2019</v>
      </c>
      <c r="D323">
        <v>2</v>
      </c>
      <c r="E323" t="s">
        <v>297</v>
      </c>
      <c r="F323">
        <v>6</v>
      </c>
      <c r="G323" t="s">
        <v>192</v>
      </c>
      <c r="H323">
        <v>950</v>
      </c>
      <c r="I323" t="s">
        <v>184</v>
      </c>
      <c r="J323" t="s">
        <v>115</v>
      </c>
      <c r="K323" t="s">
        <v>185</v>
      </c>
      <c r="L323">
        <v>4562</v>
      </c>
      <c r="M323" t="s">
        <v>211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">
      <c r="A324">
        <v>4</v>
      </c>
      <c r="B324" t="s">
        <v>187</v>
      </c>
      <c r="C324">
        <v>2019</v>
      </c>
      <c r="D324">
        <v>2</v>
      </c>
      <c r="E324" t="s">
        <v>297</v>
      </c>
      <c r="F324">
        <v>3</v>
      </c>
      <c r="G324" t="s">
        <v>189</v>
      </c>
      <c r="H324">
        <v>951</v>
      </c>
      <c r="I324" t="s">
        <v>250</v>
      </c>
      <c r="J324" t="s">
        <v>126</v>
      </c>
      <c r="K324" t="s">
        <v>249</v>
      </c>
      <c r="L324">
        <v>4532</v>
      </c>
      <c r="M324" t="s">
        <v>200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">
      <c r="A325">
        <v>4</v>
      </c>
      <c r="B325" t="s">
        <v>187</v>
      </c>
      <c r="C325">
        <v>2019</v>
      </c>
      <c r="D325">
        <v>2</v>
      </c>
      <c r="E325" t="s">
        <v>297</v>
      </c>
      <c r="F325">
        <v>3</v>
      </c>
      <c r="G325" t="s">
        <v>189</v>
      </c>
      <c r="H325">
        <v>955</v>
      </c>
      <c r="I325" t="s">
        <v>282</v>
      </c>
      <c r="J325" t="s">
        <v>127</v>
      </c>
      <c r="K325" t="s">
        <v>263</v>
      </c>
      <c r="L325">
        <v>4532</v>
      </c>
      <c r="M325" t="s">
        <v>200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">
      <c r="A326">
        <v>5</v>
      </c>
      <c r="B326" t="s">
        <v>181</v>
      </c>
      <c r="C326">
        <v>2019</v>
      </c>
      <c r="D326">
        <v>2</v>
      </c>
      <c r="E326" t="s">
        <v>297</v>
      </c>
      <c r="F326">
        <v>5</v>
      </c>
      <c r="G326" t="s">
        <v>195</v>
      </c>
      <c r="H326">
        <v>701</v>
      </c>
      <c r="I326" t="s">
        <v>206</v>
      </c>
      <c r="J326" t="s">
        <v>207</v>
      </c>
      <c r="K326" t="s">
        <v>208</v>
      </c>
      <c r="L326">
        <v>460</v>
      </c>
      <c r="M326" t="s">
        <v>198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">
      <c r="A327">
        <v>4</v>
      </c>
      <c r="B327" t="s">
        <v>187</v>
      </c>
      <c r="C327">
        <v>2019</v>
      </c>
      <c r="D327">
        <v>2</v>
      </c>
      <c r="E327" t="s">
        <v>297</v>
      </c>
      <c r="F327">
        <v>3</v>
      </c>
      <c r="G327" t="s">
        <v>189</v>
      </c>
      <c r="H327">
        <v>710</v>
      </c>
      <c r="I327" t="s">
        <v>220</v>
      </c>
      <c r="J327" t="s">
        <v>207</v>
      </c>
      <c r="K327" t="s">
        <v>208</v>
      </c>
      <c r="L327">
        <v>4532</v>
      </c>
      <c r="M327" t="s">
        <v>200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">
      <c r="A328">
        <v>4</v>
      </c>
      <c r="B328" t="s">
        <v>187</v>
      </c>
      <c r="C328">
        <v>2019</v>
      </c>
      <c r="D328">
        <v>2</v>
      </c>
      <c r="E328" t="s">
        <v>297</v>
      </c>
      <c r="F328">
        <v>1</v>
      </c>
      <c r="G328" t="s">
        <v>183</v>
      </c>
      <c r="H328">
        <v>1</v>
      </c>
      <c r="I328" t="s">
        <v>229</v>
      </c>
      <c r="J328" t="s">
        <v>121</v>
      </c>
      <c r="K328" t="s">
        <v>230</v>
      </c>
      <c r="L328">
        <v>200</v>
      </c>
      <c r="M328" t="s">
        <v>210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">
      <c r="A329">
        <v>5</v>
      </c>
      <c r="B329" t="s">
        <v>181</v>
      </c>
      <c r="C329">
        <v>2019</v>
      </c>
      <c r="D329">
        <v>2</v>
      </c>
      <c r="E329" t="s">
        <v>297</v>
      </c>
      <c r="F329">
        <v>1</v>
      </c>
      <c r="G329" t="s">
        <v>183</v>
      </c>
      <c r="H329">
        <v>7</v>
      </c>
      <c r="I329" t="s">
        <v>241</v>
      </c>
      <c r="J329" t="s">
        <v>122</v>
      </c>
      <c r="K329" t="s">
        <v>242</v>
      </c>
      <c r="L329">
        <v>200</v>
      </c>
      <c r="M329" t="s">
        <v>210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">
      <c r="A330">
        <v>5</v>
      </c>
      <c r="B330" t="s">
        <v>181</v>
      </c>
      <c r="C330">
        <v>2019</v>
      </c>
      <c r="D330">
        <v>2</v>
      </c>
      <c r="E330" t="s">
        <v>297</v>
      </c>
      <c r="F330">
        <v>10</v>
      </c>
      <c r="G330" t="s">
        <v>238</v>
      </c>
      <c r="H330">
        <v>6</v>
      </c>
      <c r="I330" t="s">
        <v>256</v>
      </c>
      <c r="J330" t="s">
        <v>122</v>
      </c>
      <c r="K330" t="s">
        <v>242</v>
      </c>
      <c r="L330">
        <v>207</v>
      </c>
      <c r="M330" t="s">
        <v>243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">
      <c r="A331">
        <v>5</v>
      </c>
      <c r="B331" t="s">
        <v>181</v>
      </c>
      <c r="C331">
        <v>2019</v>
      </c>
      <c r="D331">
        <v>2</v>
      </c>
      <c r="E331" t="s">
        <v>297</v>
      </c>
      <c r="F331">
        <v>3</v>
      </c>
      <c r="G331" t="s">
        <v>189</v>
      </c>
      <c r="H331">
        <v>6</v>
      </c>
      <c r="I331" t="s">
        <v>256</v>
      </c>
      <c r="J331" t="s">
        <v>122</v>
      </c>
      <c r="K331" t="s">
        <v>242</v>
      </c>
      <c r="L331">
        <v>300</v>
      </c>
      <c r="M331" t="s">
        <v>191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">
      <c r="A332">
        <v>5</v>
      </c>
      <c r="B332" t="s">
        <v>181</v>
      </c>
      <c r="C332">
        <v>2019</v>
      </c>
      <c r="D332">
        <v>2</v>
      </c>
      <c r="E332" t="s">
        <v>297</v>
      </c>
      <c r="F332">
        <v>10</v>
      </c>
      <c r="G332" t="s">
        <v>238</v>
      </c>
      <c r="H332">
        <v>905</v>
      </c>
      <c r="I332" t="s">
        <v>272</v>
      </c>
      <c r="J332" t="s">
        <v>122</v>
      </c>
      <c r="K332" t="s">
        <v>242</v>
      </c>
      <c r="L332">
        <v>4513</v>
      </c>
      <c r="M332" t="s">
        <v>240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">
      <c r="A333">
        <v>5</v>
      </c>
      <c r="B333" t="s">
        <v>181</v>
      </c>
      <c r="C333">
        <v>2019</v>
      </c>
      <c r="D333">
        <v>2</v>
      </c>
      <c r="E333" t="s">
        <v>297</v>
      </c>
      <c r="F333">
        <v>10</v>
      </c>
      <c r="G333" t="s">
        <v>238</v>
      </c>
      <c r="H333">
        <v>4</v>
      </c>
      <c r="I333" t="s">
        <v>274</v>
      </c>
      <c r="J333" t="s">
        <v>202</v>
      </c>
      <c r="K333" t="s">
        <v>203</v>
      </c>
      <c r="L333">
        <v>207</v>
      </c>
      <c r="M333" t="s">
        <v>243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">
      <c r="A334">
        <v>5</v>
      </c>
      <c r="B334" t="s">
        <v>181</v>
      </c>
      <c r="C334">
        <v>2019</v>
      </c>
      <c r="D334">
        <v>2</v>
      </c>
      <c r="E334" t="s">
        <v>297</v>
      </c>
      <c r="F334">
        <v>60</v>
      </c>
      <c r="G334" t="s">
        <v>212</v>
      </c>
      <c r="H334">
        <v>612</v>
      </c>
      <c r="I334" t="s">
        <v>223</v>
      </c>
      <c r="J334" t="s">
        <v>116</v>
      </c>
      <c r="K334" t="s">
        <v>224</v>
      </c>
      <c r="L334">
        <v>360</v>
      </c>
      <c r="M334" t="s">
        <v>225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">
      <c r="A335">
        <v>5</v>
      </c>
      <c r="B335" t="s">
        <v>181</v>
      </c>
      <c r="C335">
        <v>2019</v>
      </c>
      <c r="D335">
        <v>2</v>
      </c>
      <c r="E335" t="s">
        <v>297</v>
      </c>
      <c r="F335">
        <v>6</v>
      </c>
      <c r="G335" t="s">
        <v>192</v>
      </c>
      <c r="H335">
        <v>601</v>
      </c>
      <c r="I335" t="s">
        <v>260</v>
      </c>
      <c r="J335" t="s">
        <v>123</v>
      </c>
      <c r="K335" t="s">
        <v>261</v>
      </c>
      <c r="L335">
        <v>700</v>
      </c>
      <c r="M335" t="s">
        <v>193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">
      <c r="A336">
        <v>5</v>
      </c>
      <c r="B336" t="s">
        <v>181</v>
      </c>
      <c r="C336">
        <v>2019</v>
      </c>
      <c r="D336">
        <v>2</v>
      </c>
      <c r="E336" t="s">
        <v>297</v>
      </c>
      <c r="F336">
        <v>6</v>
      </c>
      <c r="G336" t="s">
        <v>192</v>
      </c>
      <c r="H336">
        <v>617</v>
      </c>
      <c r="I336" t="s">
        <v>287</v>
      </c>
      <c r="J336" t="s">
        <v>288</v>
      </c>
      <c r="K336" t="s">
        <v>289</v>
      </c>
      <c r="L336">
        <v>4562</v>
      </c>
      <c r="M336" t="s">
        <v>211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">
      <c r="A337">
        <v>5</v>
      </c>
      <c r="B337" t="s">
        <v>181</v>
      </c>
      <c r="C337">
        <v>2019</v>
      </c>
      <c r="D337">
        <v>2</v>
      </c>
      <c r="E337" t="s">
        <v>297</v>
      </c>
      <c r="F337">
        <v>6</v>
      </c>
      <c r="G337" t="s">
        <v>192</v>
      </c>
      <c r="H337">
        <v>607</v>
      </c>
      <c r="I337" t="s">
        <v>293</v>
      </c>
      <c r="J337" t="s">
        <v>130</v>
      </c>
      <c r="K337" t="s">
        <v>280</v>
      </c>
      <c r="L337">
        <v>700</v>
      </c>
      <c r="M337" t="s">
        <v>193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">
      <c r="A338">
        <v>5</v>
      </c>
      <c r="B338" t="s">
        <v>181</v>
      </c>
      <c r="C338">
        <v>2019</v>
      </c>
      <c r="D338">
        <v>2</v>
      </c>
      <c r="E338" t="s">
        <v>297</v>
      </c>
      <c r="F338">
        <v>5</v>
      </c>
      <c r="G338" t="s">
        <v>195</v>
      </c>
      <c r="H338">
        <v>602</v>
      </c>
      <c r="I338" t="s">
        <v>246</v>
      </c>
      <c r="J338" t="s">
        <v>125</v>
      </c>
      <c r="K338" t="s">
        <v>197</v>
      </c>
      <c r="L338">
        <v>460</v>
      </c>
      <c r="M338" t="s">
        <v>198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">
      <c r="A339">
        <v>4</v>
      </c>
      <c r="B339" t="s">
        <v>187</v>
      </c>
      <c r="C339">
        <v>2019</v>
      </c>
      <c r="D339">
        <v>2</v>
      </c>
      <c r="E339" t="s">
        <v>297</v>
      </c>
      <c r="F339">
        <v>3</v>
      </c>
      <c r="G339" t="s">
        <v>189</v>
      </c>
      <c r="H339">
        <v>616</v>
      </c>
      <c r="I339" t="s">
        <v>199</v>
      </c>
      <c r="J339" t="s">
        <v>125</v>
      </c>
      <c r="K339" t="s">
        <v>197</v>
      </c>
      <c r="L339">
        <v>4532</v>
      </c>
      <c r="M339" t="s">
        <v>200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">
      <c r="A340">
        <v>5</v>
      </c>
      <c r="B340" t="s">
        <v>181</v>
      </c>
      <c r="C340">
        <v>2019</v>
      </c>
      <c r="D340">
        <v>2</v>
      </c>
      <c r="E340" t="s">
        <v>297</v>
      </c>
      <c r="F340">
        <v>6</v>
      </c>
      <c r="G340" t="s">
        <v>192</v>
      </c>
      <c r="H340">
        <v>619</v>
      </c>
      <c r="I340" t="s">
        <v>277</v>
      </c>
      <c r="J340" t="s">
        <v>278</v>
      </c>
      <c r="K340" t="s">
        <v>212</v>
      </c>
      <c r="L340">
        <v>4562</v>
      </c>
      <c r="M340" t="s">
        <v>211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">
      <c r="A341">
        <v>5</v>
      </c>
      <c r="B341" t="s">
        <v>181</v>
      </c>
      <c r="C341">
        <v>2019</v>
      </c>
      <c r="D341">
        <v>2</v>
      </c>
      <c r="E341" t="s">
        <v>297</v>
      </c>
      <c r="F341">
        <v>6</v>
      </c>
      <c r="G341" t="s">
        <v>192</v>
      </c>
      <c r="H341">
        <v>627</v>
      </c>
      <c r="I341" t="s">
        <v>257</v>
      </c>
      <c r="J341" t="s">
        <v>132</v>
      </c>
      <c r="K341" t="s">
        <v>212</v>
      </c>
      <c r="L341">
        <v>4562</v>
      </c>
      <c r="M341" t="s">
        <v>211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">
      <c r="A342">
        <v>5</v>
      </c>
      <c r="B342" t="s">
        <v>181</v>
      </c>
      <c r="C342">
        <v>2019</v>
      </c>
      <c r="D342">
        <v>3</v>
      </c>
      <c r="E342" t="s">
        <v>245</v>
      </c>
      <c r="F342">
        <v>5</v>
      </c>
      <c r="G342" t="s">
        <v>195</v>
      </c>
      <c r="H342">
        <v>602</v>
      </c>
      <c r="I342" t="s">
        <v>246</v>
      </c>
      <c r="J342" t="s">
        <v>125</v>
      </c>
      <c r="K342" t="s">
        <v>197</v>
      </c>
      <c r="L342">
        <v>460</v>
      </c>
      <c r="M342" t="s">
        <v>198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">
      <c r="A343">
        <v>5</v>
      </c>
      <c r="B343" t="s">
        <v>181</v>
      </c>
      <c r="C343">
        <v>2019</v>
      </c>
      <c r="D343">
        <v>3</v>
      </c>
      <c r="E343" t="s">
        <v>245</v>
      </c>
      <c r="F343">
        <v>1</v>
      </c>
      <c r="G343" t="s">
        <v>183</v>
      </c>
      <c r="H343">
        <v>301</v>
      </c>
      <c r="I343" t="s">
        <v>247</v>
      </c>
      <c r="J343" t="s">
        <v>121</v>
      </c>
      <c r="K343" t="s">
        <v>230</v>
      </c>
      <c r="L343">
        <v>200</v>
      </c>
      <c r="M343" t="s">
        <v>210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">
      <c r="A344">
        <v>5</v>
      </c>
      <c r="B344" t="s">
        <v>181</v>
      </c>
      <c r="C344">
        <v>2019</v>
      </c>
      <c r="D344">
        <v>3</v>
      </c>
      <c r="E344" t="s">
        <v>245</v>
      </c>
      <c r="F344">
        <v>75</v>
      </c>
      <c r="G344" t="s">
        <v>212</v>
      </c>
      <c r="H344">
        <v>701</v>
      </c>
      <c r="I344" t="s">
        <v>206</v>
      </c>
      <c r="J344" t="s">
        <v>207</v>
      </c>
      <c r="K344" t="s">
        <v>208</v>
      </c>
      <c r="L344">
        <v>1575</v>
      </c>
      <c r="M344" t="s">
        <v>218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">
      <c r="A345">
        <v>5</v>
      </c>
      <c r="B345" t="s">
        <v>181</v>
      </c>
      <c r="C345">
        <v>2019</v>
      </c>
      <c r="D345">
        <v>3</v>
      </c>
      <c r="E345" t="s">
        <v>245</v>
      </c>
      <c r="F345">
        <v>1</v>
      </c>
      <c r="G345" t="s">
        <v>183</v>
      </c>
      <c r="H345">
        <v>903</v>
      </c>
      <c r="I345" t="s">
        <v>239</v>
      </c>
      <c r="J345" t="s">
        <v>121</v>
      </c>
      <c r="K345" t="s">
        <v>230</v>
      </c>
      <c r="L345">
        <v>4512</v>
      </c>
      <c r="M345" t="s">
        <v>186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">
      <c r="A346">
        <v>4</v>
      </c>
      <c r="B346" t="s">
        <v>187</v>
      </c>
      <c r="C346">
        <v>2019</v>
      </c>
      <c r="D346">
        <v>3</v>
      </c>
      <c r="E346" t="s">
        <v>245</v>
      </c>
      <c r="F346">
        <v>3</v>
      </c>
      <c r="G346" t="s">
        <v>189</v>
      </c>
      <c r="H346">
        <v>903</v>
      </c>
      <c r="I346" t="s">
        <v>239</v>
      </c>
      <c r="J346" t="s">
        <v>121</v>
      </c>
      <c r="K346" t="s">
        <v>230</v>
      </c>
      <c r="L346">
        <v>4532</v>
      </c>
      <c r="M346" t="s">
        <v>200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">
      <c r="A347">
        <v>5</v>
      </c>
      <c r="B347" t="s">
        <v>181</v>
      </c>
      <c r="C347">
        <v>2019</v>
      </c>
      <c r="D347">
        <v>3</v>
      </c>
      <c r="E347" t="s">
        <v>245</v>
      </c>
      <c r="F347">
        <v>60</v>
      </c>
      <c r="G347" t="s">
        <v>212</v>
      </c>
      <c r="H347">
        <v>612</v>
      </c>
      <c r="I347" t="s">
        <v>223</v>
      </c>
      <c r="J347" t="s">
        <v>116</v>
      </c>
      <c r="K347" t="s">
        <v>224</v>
      </c>
      <c r="L347">
        <v>360</v>
      </c>
      <c r="M347" t="s">
        <v>225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">
      <c r="A348">
        <v>5</v>
      </c>
      <c r="B348" t="s">
        <v>181</v>
      </c>
      <c r="C348">
        <v>2019</v>
      </c>
      <c r="D348">
        <v>3</v>
      </c>
      <c r="E348" t="s">
        <v>245</v>
      </c>
      <c r="F348">
        <v>5</v>
      </c>
      <c r="G348" t="s">
        <v>195</v>
      </c>
      <c r="H348">
        <v>8</v>
      </c>
      <c r="I348" t="s">
        <v>248</v>
      </c>
      <c r="J348" t="s">
        <v>126</v>
      </c>
      <c r="K348" t="s">
        <v>249</v>
      </c>
      <c r="L348">
        <v>460</v>
      </c>
      <c r="M348" t="s">
        <v>198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">
      <c r="A349">
        <v>4</v>
      </c>
      <c r="B349" t="s">
        <v>187</v>
      </c>
      <c r="C349">
        <v>2019</v>
      </c>
      <c r="D349">
        <v>3</v>
      </c>
      <c r="E349" t="s">
        <v>245</v>
      </c>
      <c r="F349">
        <v>3</v>
      </c>
      <c r="G349" t="s">
        <v>189</v>
      </c>
      <c r="H349">
        <v>951</v>
      </c>
      <c r="I349" t="s">
        <v>250</v>
      </c>
      <c r="J349" t="s">
        <v>126</v>
      </c>
      <c r="K349" t="s">
        <v>249</v>
      </c>
      <c r="L349">
        <v>4532</v>
      </c>
      <c r="M349" t="s">
        <v>200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">
      <c r="A350">
        <v>4</v>
      </c>
      <c r="B350" t="s">
        <v>187</v>
      </c>
      <c r="C350">
        <v>2019</v>
      </c>
      <c r="D350">
        <v>3</v>
      </c>
      <c r="E350" t="s">
        <v>245</v>
      </c>
      <c r="F350">
        <v>1</v>
      </c>
      <c r="G350" t="s">
        <v>183</v>
      </c>
      <c r="H350">
        <v>950</v>
      </c>
      <c r="I350" t="s">
        <v>184</v>
      </c>
      <c r="J350" t="s">
        <v>115</v>
      </c>
      <c r="K350" t="s">
        <v>185</v>
      </c>
      <c r="L350">
        <v>4512</v>
      </c>
      <c r="M350" t="s">
        <v>186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">
      <c r="A351">
        <v>4</v>
      </c>
      <c r="B351" t="s">
        <v>187</v>
      </c>
      <c r="C351">
        <v>2019</v>
      </c>
      <c r="D351">
        <v>3</v>
      </c>
      <c r="E351" t="s">
        <v>245</v>
      </c>
      <c r="F351">
        <v>1</v>
      </c>
      <c r="G351" t="s">
        <v>183</v>
      </c>
      <c r="H351">
        <v>10</v>
      </c>
      <c r="I351" t="s">
        <v>251</v>
      </c>
      <c r="J351" t="s">
        <v>118</v>
      </c>
      <c r="K351" t="s">
        <v>214</v>
      </c>
      <c r="L351">
        <v>200</v>
      </c>
      <c r="M351" t="s">
        <v>210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">
      <c r="A352">
        <v>5</v>
      </c>
      <c r="B352" t="s">
        <v>181</v>
      </c>
      <c r="C352">
        <v>2019</v>
      </c>
      <c r="D352">
        <v>3</v>
      </c>
      <c r="E352" t="s">
        <v>245</v>
      </c>
      <c r="F352">
        <v>1</v>
      </c>
      <c r="G352" t="s">
        <v>183</v>
      </c>
      <c r="H352">
        <v>15</v>
      </c>
      <c r="I352" t="s">
        <v>252</v>
      </c>
      <c r="J352" t="s">
        <v>118</v>
      </c>
      <c r="K352" t="s">
        <v>214</v>
      </c>
      <c r="L352">
        <v>200</v>
      </c>
      <c r="M352" t="s">
        <v>210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">
      <c r="A353">
        <v>5</v>
      </c>
      <c r="B353" t="s">
        <v>181</v>
      </c>
      <c r="C353">
        <v>2019</v>
      </c>
      <c r="D353">
        <v>3</v>
      </c>
      <c r="E353" t="s">
        <v>245</v>
      </c>
      <c r="F353">
        <v>3</v>
      </c>
      <c r="G353" t="s">
        <v>189</v>
      </c>
      <c r="H353">
        <v>18</v>
      </c>
      <c r="I353" t="s">
        <v>215</v>
      </c>
      <c r="J353" t="s">
        <v>119</v>
      </c>
      <c r="K353" t="s">
        <v>216</v>
      </c>
      <c r="L353">
        <v>300</v>
      </c>
      <c r="M353" t="s">
        <v>191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">
      <c r="A354">
        <v>5</v>
      </c>
      <c r="B354" t="s">
        <v>181</v>
      </c>
      <c r="C354">
        <v>2019</v>
      </c>
      <c r="D354">
        <v>3</v>
      </c>
      <c r="E354" t="s">
        <v>245</v>
      </c>
      <c r="F354">
        <v>75</v>
      </c>
      <c r="G354" t="s">
        <v>212</v>
      </c>
      <c r="H354">
        <v>18</v>
      </c>
      <c r="I354" t="s">
        <v>215</v>
      </c>
      <c r="J354" t="s">
        <v>119</v>
      </c>
      <c r="K354" t="s">
        <v>216</v>
      </c>
      <c r="L354">
        <v>1575</v>
      </c>
      <c r="M354" t="s">
        <v>218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">
      <c r="A355">
        <v>4</v>
      </c>
      <c r="B355" t="s">
        <v>187</v>
      </c>
      <c r="C355">
        <v>2019</v>
      </c>
      <c r="D355">
        <v>3</v>
      </c>
      <c r="E355" t="s">
        <v>245</v>
      </c>
      <c r="F355">
        <v>6</v>
      </c>
      <c r="G355" t="s">
        <v>192</v>
      </c>
      <c r="H355">
        <v>624</v>
      </c>
      <c r="I355" t="s">
        <v>226</v>
      </c>
      <c r="J355" t="s">
        <v>124</v>
      </c>
      <c r="K355" t="s">
        <v>227</v>
      </c>
      <c r="L355">
        <v>4562</v>
      </c>
      <c r="M355" t="s">
        <v>211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">
      <c r="A356">
        <v>5</v>
      </c>
      <c r="B356" t="s">
        <v>181</v>
      </c>
      <c r="C356">
        <v>2019</v>
      </c>
      <c r="D356">
        <v>3</v>
      </c>
      <c r="E356" t="s">
        <v>245</v>
      </c>
      <c r="F356">
        <v>1</v>
      </c>
      <c r="G356" t="s">
        <v>183</v>
      </c>
      <c r="H356">
        <v>603</v>
      </c>
      <c r="I356" t="s">
        <v>196</v>
      </c>
      <c r="J356" t="s">
        <v>125</v>
      </c>
      <c r="K356" t="s">
        <v>197</v>
      </c>
      <c r="L356">
        <v>200</v>
      </c>
      <c r="M356" t="s">
        <v>210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">
      <c r="A357">
        <v>4</v>
      </c>
      <c r="B357" t="s">
        <v>187</v>
      </c>
      <c r="C357">
        <v>2019</v>
      </c>
      <c r="D357">
        <v>3</v>
      </c>
      <c r="E357" t="s">
        <v>245</v>
      </c>
      <c r="F357">
        <v>3</v>
      </c>
      <c r="G357" t="s">
        <v>189</v>
      </c>
      <c r="H357">
        <v>9</v>
      </c>
      <c r="I357" t="s">
        <v>275</v>
      </c>
      <c r="J357" t="s">
        <v>117</v>
      </c>
      <c r="K357" t="s">
        <v>236</v>
      </c>
      <c r="L357">
        <v>300</v>
      </c>
      <c r="M357" t="s">
        <v>191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">
      <c r="A358">
        <v>5</v>
      </c>
      <c r="B358" t="s">
        <v>181</v>
      </c>
      <c r="C358">
        <v>2019</v>
      </c>
      <c r="D358">
        <v>3</v>
      </c>
      <c r="E358" t="s">
        <v>245</v>
      </c>
      <c r="F358">
        <v>10</v>
      </c>
      <c r="G358" t="s">
        <v>238</v>
      </c>
      <c r="H358">
        <v>306</v>
      </c>
      <c r="I358" t="s">
        <v>244</v>
      </c>
      <c r="J358" t="s">
        <v>122</v>
      </c>
      <c r="K358" t="s">
        <v>242</v>
      </c>
      <c r="L358">
        <v>207</v>
      </c>
      <c r="M358" t="s">
        <v>243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">
      <c r="A359">
        <v>5</v>
      </c>
      <c r="B359" t="s">
        <v>181</v>
      </c>
      <c r="C359">
        <v>2019</v>
      </c>
      <c r="D359">
        <v>3</v>
      </c>
      <c r="E359" t="s">
        <v>245</v>
      </c>
      <c r="F359">
        <v>10</v>
      </c>
      <c r="G359" t="s">
        <v>238</v>
      </c>
      <c r="H359">
        <v>5</v>
      </c>
      <c r="I359" t="s">
        <v>190</v>
      </c>
      <c r="J359" t="s">
        <v>115</v>
      </c>
      <c r="K359" t="s">
        <v>185</v>
      </c>
      <c r="L359">
        <v>207</v>
      </c>
      <c r="M359" t="s">
        <v>243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">
      <c r="A360">
        <v>5</v>
      </c>
      <c r="B360" t="s">
        <v>181</v>
      </c>
      <c r="C360">
        <v>2019</v>
      </c>
      <c r="D360">
        <v>3</v>
      </c>
      <c r="E360" t="s">
        <v>245</v>
      </c>
      <c r="F360">
        <v>1</v>
      </c>
      <c r="G360" t="s">
        <v>183</v>
      </c>
      <c r="H360">
        <v>5</v>
      </c>
      <c r="I360" t="s">
        <v>190</v>
      </c>
      <c r="J360" t="s">
        <v>115</v>
      </c>
      <c r="K360" t="s">
        <v>185</v>
      </c>
      <c r="L360">
        <v>200</v>
      </c>
      <c r="M360" t="s">
        <v>210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">
      <c r="A361">
        <v>5</v>
      </c>
      <c r="B361" t="s">
        <v>181</v>
      </c>
      <c r="C361">
        <v>2019</v>
      </c>
      <c r="D361">
        <v>3</v>
      </c>
      <c r="E361" t="s">
        <v>245</v>
      </c>
      <c r="F361">
        <v>3</v>
      </c>
      <c r="G361" t="s">
        <v>189</v>
      </c>
      <c r="H361">
        <v>911</v>
      </c>
      <c r="I361" t="s">
        <v>201</v>
      </c>
      <c r="J361" t="s">
        <v>202</v>
      </c>
      <c r="K361" t="s">
        <v>203</v>
      </c>
      <c r="L361">
        <v>4532</v>
      </c>
      <c r="M361" t="s">
        <v>200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">
      <c r="A362">
        <v>5</v>
      </c>
      <c r="B362" t="s">
        <v>181</v>
      </c>
      <c r="C362">
        <v>2019</v>
      </c>
      <c r="D362">
        <v>3</v>
      </c>
      <c r="E362" t="s">
        <v>245</v>
      </c>
      <c r="F362">
        <v>6</v>
      </c>
      <c r="G362" t="s">
        <v>192</v>
      </c>
      <c r="H362">
        <v>619</v>
      </c>
      <c r="I362" t="s">
        <v>277</v>
      </c>
      <c r="J362" t="s">
        <v>278</v>
      </c>
      <c r="K362" t="s">
        <v>212</v>
      </c>
      <c r="L362">
        <v>4562</v>
      </c>
      <c r="M362" t="s">
        <v>211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">
      <c r="A363">
        <v>5</v>
      </c>
      <c r="B363" t="s">
        <v>181</v>
      </c>
      <c r="C363">
        <v>2019</v>
      </c>
      <c r="D363">
        <v>3</v>
      </c>
      <c r="E363" t="s">
        <v>245</v>
      </c>
      <c r="F363">
        <v>6</v>
      </c>
      <c r="G363" t="s">
        <v>192</v>
      </c>
      <c r="H363">
        <v>626</v>
      </c>
      <c r="I363" t="s">
        <v>268</v>
      </c>
      <c r="J363" t="s">
        <v>132</v>
      </c>
      <c r="K363" t="s">
        <v>212</v>
      </c>
      <c r="L363">
        <v>700</v>
      </c>
      <c r="M363" t="s">
        <v>193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">
      <c r="A364">
        <v>5</v>
      </c>
      <c r="B364" t="s">
        <v>181</v>
      </c>
      <c r="C364">
        <v>2019</v>
      </c>
      <c r="D364">
        <v>3</v>
      </c>
      <c r="E364" t="s">
        <v>245</v>
      </c>
      <c r="F364">
        <v>6</v>
      </c>
      <c r="G364" t="s">
        <v>192</v>
      </c>
      <c r="H364">
        <v>627</v>
      </c>
      <c r="I364" t="s">
        <v>257</v>
      </c>
      <c r="J364" t="s">
        <v>132</v>
      </c>
      <c r="K364" t="s">
        <v>212</v>
      </c>
      <c r="L364">
        <v>4562</v>
      </c>
      <c r="M364" t="s">
        <v>211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">
      <c r="A365">
        <v>5</v>
      </c>
      <c r="B365" t="s">
        <v>181</v>
      </c>
      <c r="C365">
        <v>2019</v>
      </c>
      <c r="D365">
        <v>3</v>
      </c>
      <c r="E365" t="s">
        <v>245</v>
      </c>
      <c r="F365">
        <v>5</v>
      </c>
      <c r="G365" t="s">
        <v>195</v>
      </c>
      <c r="H365">
        <v>603</v>
      </c>
      <c r="I365" t="s">
        <v>196</v>
      </c>
      <c r="J365" t="s">
        <v>125</v>
      </c>
      <c r="K365" t="s">
        <v>197</v>
      </c>
      <c r="L365">
        <v>460</v>
      </c>
      <c r="M365" t="s">
        <v>198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">
      <c r="A366">
        <v>5</v>
      </c>
      <c r="B366" t="s">
        <v>181</v>
      </c>
      <c r="C366">
        <v>2019</v>
      </c>
      <c r="D366">
        <v>3</v>
      </c>
      <c r="E366" t="s">
        <v>245</v>
      </c>
      <c r="F366">
        <v>3</v>
      </c>
      <c r="G366" t="s">
        <v>189</v>
      </c>
      <c r="H366">
        <v>602</v>
      </c>
      <c r="I366" t="s">
        <v>246</v>
      </c>
      <c r="J366" t="s">
        <v>125</v>
      </c>
      <c r="K366" t="s">
        <v>197</v>
      </c>
      <c r="L366">
        <v>300</v>
      </c>
      <c r="M366" t="s">
        <v>191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">
      <c r="A367">
        <v>5</v>
      </c>
      <c r="B367" t="s">
        <v>181</v>
      </c>
      <c r="C367">
        <v>2019</v>
      </c>
      <c r="D367">
        <v>3</v>
      </c>
      <c r="E367" t="s">
        <v>245</v>
      </c>
      <c r="F367">
        <v>3</v>
      </c>
      <c r="G367" t="s">
        <v>189</v>
      </c>
      <c r="H367">
        <v>17</v>
      </c>
      <c r="I367" t="s">
        <v>204</v>
      </c>
      <c r="J367" t="s">
        <v>128</v>
      </c>
      <c r="K367" t="s">
        <v>205</v>
      </c>
      <c r="L367">
        <v>300</v>
      </c>
      <c r="M367" t="s">
        <v>191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">
      <c r="A368">
        <v>5</v>
      </c>
      <c r="B368" t="s">
        <v>181</v>
      </c>
      <c r="C368">
        <v>2019</v>
      </c>
      <c r="D368">
        <v>3</v>
      </c>
      <c r="E368" t="s">
        <v>245</v>
      </c>
      <c r="F368">
        <v>3</v>
      </c>
      <c r="G368" t="s">
        <v>189</v>
      </c>
      <c r="H368">
        <v>20</v>
      </c>
      <c r="I368" t="s">
        <v>300</v>
      </c>
      <c r="J368" t="s">
        <v>128</v>
      </c>
      <c r="K368" t="s">
        <v>205</v>
      </c>
      <c r="L368">
        <v>300</v>
      </c>
      <c r="M368" t="s">
        <v>191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">
      <c r="A369">
        <v>5</v>
      </c>
      <c r="B369" t="s">
        <v>181</v>
      </c>
      <c r="C369">
        <v>2019</v>
      </c>
      <c r="D369">
        <v>3</v>
      </c>
      <c r="E369" t="s">
        <v>245</v>
      </c>
      <c r="F369">
        <v>3</v>
      </c>
      <c r="G369" t="s">
        <v>189</v>
      </c>
      <c r="H369">
        <v>700</v>
      </c>
      <c r="I369" t="s">
        <v>273</v>
      </c>
      <c r="J369" t="s">
        <v>207</v>
      </c>
      <c r="K369" t="s">
        <v>208</v>
      </c>
      <c r="L369">
        <v>300</v>
      </c>
      <c r="M369" t="s">
        <v>191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">
      <c r="A370">
        <v>5</v>
      </c>
      <c r="B370" t="s">
        <v>181</v>
      </c>
      <c r="C370">
        <v>2019</v>
      </c>
      <c r="D370">
        <v>3</v>
      </c>
      <c r="E370" t="s">
        <v>245</v>
      </c>
      <c r="F370">
        <v>3</v>
      </c>
      <c r="G370" t="s">
        <v>189</v>
      </c>
      <c r="H370">
        <v>701</v>
      </c>
      <c r="I370" t="s">
        <v>206</v>
      </c>
      <c r="J370" t="s">
        <v>207</v>
      </c>
      <c r="K370" t="s">
        <v>208</v>
      </c>
      <c r="L370">
        <v>300</v>
      </c>
      <c r="M370" t="s">
        <v>191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">
      <c r="A371">
        <v>5</v>
      </c>
      <c r="B371" t="s">
        <v>181</v>
      </c>
      <c r="C371">
        <v>2019</v>
      </c>
      <c r="D371">
        <v>3</v>
      </c>
      <c r="E371" t="s">
        <v>245</v>
      </c>
      <c r="F371">
        <v>10</v>
      </c>
      <c r="G371" t="s">
        <v>238</v>
      </c>
      <c r="H371">
        <v>2</v>
      </c>
      <c r="I371" t="s">
        <v>264</v>
      </c>
      <c r="J371" t="s">
        <v>121</v>
      </c>
      <c r="K371" t="s">
        <v>230</v>
      </c>
      <c r="L371">
        <v>207</v>
      </c>
      <c r="M371" t="s">
        <v>243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">
      <c r="A372">
        <v>5</v>
      </c>
      <c r="B372" t="s">
        <v>181</v>
      </c>
      <c r="C372">
        <v>2019</v>
      </c>
      <c r="D372">
        <v>3</v>
      </c>
      <c r="E372" t="s">
        <v>245</v>
      </c>
      <c r="F372">
        <v>3</v>
      </c>
      <c r="G372" t="s">
        <v>189</v>
      </c>
      <c r="H372">
        <v>903</v>
      </c>
      <c r="I372" t="s">
        <v>239</v>
      </c>
      <c r="J372" t="s">
        <v>121</v>
      </c>
      <c r="K372" t="s">
        <v>230</v>
      </c>
      <c r="L372">
        <v>4532</v>
      </c>
      <c r="M372" t="s">
        <v>200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">
      <c r="A373">
        <v>4</v>
      </c>
      <c r="B373" t="s">
        <v>187</v>
      </c>
      <c r="C373">
        <v>2019</v>
      </c>
      <c r="D373">
        <v>3</v>
      </c>
      <c r="E373" t="s">
        <v>245</v>
      </c>
      <c r="F373">
        <v>10</v>
      </c>
      <c r="G373" t="s">
        <v>238</v>
      </c>
      <c r="H373">
        <v>903</v>
      </c>
      <c r="I373" t="s">
        <v>239</v>
      </c>
      <c r="J373" t="s">
        <v>121</v>
      </c>
      <c r="K373" t="s">
        <v>230</v>
      </c>
      <c r="L373">
        <v>4513</v>
      </c>
      <c r="M373" t="s">
        <v>240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">
      <c r="A374">
        <v>5</v>
      </c>
      <c r="B374" t="s">
        <v>181</v>
      </c>
      <c r="C374">
        <v>2019</v>
      </c>
      <c r="D374">
        <v>3</v>
      </c>
      <c r="E374" t="s">
        <v>245</v>
      </c>
      <c r="F374">
        <v>6</v>
      </c>
      <c r="G374" t="s">
        <v>192</v>
      </c>
      <c r="H374">
        <v>621</v>
      </c>
      <c r="I374" t="s">
        <v>259</v>
      </c>
      <c r="J374" t="s">
        <v>116</v>
      </c>
      <c r="K374" t="s">
        <v>224</v>
      </c>
      <c r="L374">
        <v>4562</v>
      </c>
      <c r="M374" t="s">
        <v>211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">
      <c r="A375">
        <v>5</v>
      </c>
      <c r="B375" t="s">
        <v>181</v>
      </c>
      <c r="C375">
        <v>2019</v>
      </c>
      <c r="D375">
        <v>3</v>
      </c>
      <c r="E375" t="s">
        <v>245</v>
      </c>
      <c r="F375">
        <v>77</v>
      </c>
      <c r="G375" t="s">
        <v>212</v>
      </c>
      <c r="H375">
        <v>950</v>
      </c>
      <c r="I375" t="s">
        <v>184</v>
      </c>
      <c r="J375" t="s">
        <v>115</v>
      </c>
      <c r="K375" t="s">
        <v>185</v>
      </c>
      <c r="L375">
        <v>4577</v>
      </c>
      <c r="M375" t="s">
        <v>212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">
      <c r="A376">
        <v>5</v>
      </c>
      <c r="B376" t="s">
        <v>181</v>
      </c>
      <c r="C376">
        <v>2019</v>
      </c>
      <c r="D376">
        <v>3</v>
      </c>
      <c r="E376" t="s">
        <v>245</v>
      </c>
      <c r="F376">
        <v>3</v>
      </c>
      <c r="G376" t="s">
        <v>189</v>
      </c>
      <c r="H376">
        <v>8</v>
      </c>
      <c r="I376" t="s">
        <v>248</v>
      </c>
      <c r="J376" t="s">
        <v>126</v>
      </c>
      <c r="K376" t="s">
        <v>249</v>
      </c>
      <c r="L376">
        <v>300</v>
      </c>
      <c r="M376" t="s">
        <v>191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">
      <c r="A377">
        <v>5</v>
      </c>
      <c r="B377" t="s">
        <v>181</v>
      </c>
      <c r="C377">
        <v>2019</v>
      </c>
      <c r="D377">
        <v>3</v>
      </c>
      <c r="E377" t="s">
        <v>245</v>
      </c>
      <c r="F377">
        <v>77</v>
      </c>
      <c r="G377" t="s">
        <v>212</v>
      </c>
      <c r="H377">
        <v>5</v>
      </c>
      <c r="I377" t="s">
        <v>190</v>
      </c>
      <c r="J377" t="s">
        <v>115</v>
      </c>
      <c r="K377" t="s">
        <v>185</v>
      </c>
      <c r="L377">
        <v>1577</v>
      </c>
      <c r="M377" t="s">
        <v>233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">
      <c r="A378">
        <v>5</v>
      </c>
      <c r="B378" t="s">
        <v>181</v>
      </c>
      <c r="C378">
        <v>2019</v>
      </c>
      <c r="D378">
        <v>3</v>
      </c>
      <c r="E378" t="s">
        <v>245</v>
      </c>
      <c r="F378">
        <v>3</v>
      </c>
      <c r="G378" t="s">
        <v>189</v>
      </c>
      <c r="H378">
        <v>9</v>
      </c>
      <c r="I378" t="s">
        <v>275</v>
      </c>
      <c r="J378" t="s">
        <v>117</v>
      </c>
      <c r="K378" t="s">
        <v>236</v>
      </c>
      <c r="L378">
        <v>300</v>
      </c>
      <c r="M378" t="s">
        <v>191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">
      <c r="A379">
        <v>4</v>
      </c>
      <c r="B379" t="s">
        <v>187</v>
      </c>
      <c r="C379">
        <v>2019</v>
      </c>
      <c r="D379">
        <v>3</v>
      </c>
      <c r="E379" t="s">
        <v>245</v>
      </c>
      <c r="F379">
        <v>3</v>
      </c>
      <c r="G379" t="s">
        <v>189</v>
      </c>
      <c r="H379">
        <v>10</v>
      </c>
      <c r="I379" t="s">
        <v>251</v>
      </c>
      <c r="J379" t="s">
        <v>118</v>
      </c>
      <c r="K379" t="s">
        <v>214</v>
      </c>
      <c r="L379">
        <v>300</v>
      </c>
      <c r="M379" t="s">
        <v>191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">
      <c r="A380">
        <v>4</v>
      </c>
      <c r="B380" t="s">
        <v>187</v>
      </c>
      <c r="C380">
        <v>2019</v>
      </c>
      <c r="D380">
        <v>3</v>
      </c>
      <c r="E380" t="s">
        <v>245</v>
      </c>
      <c r="F380">
        <v>1</v>
      </c>
      <c r="G380" t="s">
        <v>183</v>
      </c>
      <c r="H380">
        <v>953</v>
      </c>
      <c r="I380" t="s">
        <v>213</v>
      </c>
      <c r="J380" t="s">
        <v>118</v>
      </c>
      <c r="K380" t="s">
        <v>214</v>
      </c>
      <c r="L380">
        <v>4512</v>
      </c>
      <c r="M380" t="s">
        <v>186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">
      <c r="A381">
        <v>5</v>
      </c>
      <c r="B381" t="s">
        <v>181</v>
      </c>
      <c r="C381">
        <v>2019</v>
      </c>
      <c r="D381">
        <v>3</v>
      </c>
      <c r="E381" t="s">
        <v>245</v>
      </c>
      <c r="F381">
        <v>3</v>
      </c>
      <c r="G381" t="s">
        <v>189</v>
      </c>
      <c r="H381">
        <v>13</v>
      </c>
      <c r="I381" t="s">
        <v>296</v>
      </c>
      <c r="J381" t="s">
        <v>119</v>
      </c>
      <c r="K381" t="s">
        <v>216</v>
      </c>
      <c r="L381">
        <v>300</v>
      </c>
      <c r="M381" t="s">
        <v>191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">
      <c r="A382">
        <v>5</v>
      </c>
      <c r="B382" t="s">
        <v>181</v>
      </c>
      <c r="C382">
        <v>2019</v>
      </c>
      <c r="D382">
        <v>3</v>
      </c>
      <c r="E382" t="s">
        <v>245</v>
      </c>
      <c r="F382">
        <v>5</v>
      </c>
      <c r="G382" t="s">
        <v>195</v>
      </c>
      <c r="H382">
        <v>13</v>
      </c>
      <c r="I382" t="s">
        <v>296</v>
      </c>
      <c r="J382" t="s">
        <v>119</v>
      </c>
      <c r="K382" t="s">
        <v>216</v>
      </c>
      <c r="L382">
        <v>460</v>
      </c>
      <c r="M382" t="s">
        <v>198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">
      <c r="A383">
        <v>5</v>
      </c>
      <c r="B383" t="s">
        <v>181</v>
      </c>
      <c r="C383">
        <v>2019</v>
      </c>
      <c r="D383">
        <v>3</v>
      </c>
      <c r="E383" t="s">
        <v>245</v>
      </c>
      <c r="F383">
        <v>5</v>
      </c>
      <c r="G383" t="s">
        <v>195</v>
      </c>
      <c r="H383">
        <v>18</v>
      </c>
      <c r="I383" t="s">
        <v>215</v>
      </c>
      <c r="J383" t="s">
        <v>119</v>
      </c>
      <c r="K383" t="s">
        <v>216</v>
      </c>
      <c r="L383">
        <v>460</v>
      </c>
      <c r="M383" t="s">
        <v>198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">
      <c r="A384">
        <v>5</v>
      </c>
      <c r="B384" t="s">
        <v>181</v>
      </c>
      <c r="C384">
        <v>2019</v>
      </c>
      <c r="D384">
        <v>3</v>
      </c>
      <c r="E384" t="s">
        <v>245</v>
      </c>
      <c r="F384">
        <v>3</v>
      </c>
      <c r="G384" t="s">
        <v>189</v>
      </c>
      <c r="H384">
        <v>956</v>
      </c>
      <c r="I384" t="s">
        <v>285</v>
      </c>
      <c r="J384" t="s">
        <v>119</v>
      </c>
      <c r="K384" t="s">
        <v>216</v>
      </c>
      <c r="L384">
        <v>4532</v>
      </c>
      <c r="M384" t="s">
        <v>200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">
      <c r="A385">
        <v>5</v>
      </c>
      <c r="B385" t="s">
        <v>181</v>
      </c>
      <c r="C385">
        <v>2019</v>
      </c>
      <c r="D385">
        <v>3</v>
      </c>
      <c r="E385" t="s">
        <v>245</v>
      </c>
      <c r="F385">
        <v>10</v>
      </c>
      <c r="G385" t="s">
        <v>238</v>
      </c>
      <c r="H385">
        <v>602</v>
      </c>
      <c r="I385" t="s">
        <v>246</v>
      </c>
      <c r="J385" t="s">
        <v>125</v>
      </c>
      <c r="K385" t="s">
        <v>197</v>
      </c>
      <c r="L385">
        <v>207</v>
      </c>
      <c r="M385" t="s">
        <v>243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">
      <c r="A386">
        <v>5</v>
      </c>
      <c r="B386" t="s">
        <v>181</v>
      </c>
      <c r="C386">
        <v>2019</v>
      </c>
      <c r="D386">
        <v>3</v>
      </c>
      <c r="E386" t="s">
        <v>245</v>
      </c>
      <c r="F386">
        <v>6</v>
      </c>
      <c r="G386" t="s">
        <v>192</v>
      </c>
      <c r="H386">
        <v>617</v>
      </c>
      <c r="I386" t="s">
        <v>287</v>
      </c>
      <c r="J386" t="s">
        <v>288</v>
      </c>
      <c r="K386" t="s">
        <v>289</v>
      </c>
      <c r="L386">
        <v>4562</v>
      </c>
      <c r="M386" t="s">
        <v>211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">
      <c r="A387">
        <v>5</v>
      </c>
      <c r="B387" t="s">
        <v>181</v>
      </c>
      <c r="C387">
        <v>2019</v>
      </c>
      <c r="D387">
        <v>3</v>
      </c>
      <c r="E387" t="s">
        <v>245</v>
      </c>
      <c r="F387">
        <v>6</v>
      </c>
      <c r="G387" t="s">
        <v>192</v>
      </c>
      <c r="H387">
        <v>618</v>
      </c>
      <c r="I387" t="s">
        <v>294</v>
      </c>
      <c r="J387" t="s">
        <v>130</v>
      </c>
      <c r="K387" t="s">
        <v>280</v>
      </c>
      <c r="L387">
        <v>4562</v>
      </c>
      <c r="M387" t="s">
        <v>211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">
      <c r="A388">
        <v>5</v>
      </c>
      <c r="B388" t="s">
        <v>181</v>
      </c>
      <c r="C388">
        <v>2019</v>
      </c>
      <c r="D388">
        <v>3</v>
      </c>
      <c r="E388" t="s">
        <v>245</v>
      </c>
      <c r="F388">
        <v>10</v>
      </c>
      <c r="G388" t="s">
        <v>238</v>
      </c>
      <c r="H388">
        <v>903</v>
      </c>
      <c r="I388" t="s">
        <v>239</v>
      </c>
      <c r="J388" t="s">
        <v>121</v>
      </c>
      <c r="K388" t="s">
        <v>230</v>
      </c>
      <c r="L388">
        <v>4513</v>
      </c>
      <c r="M388" t="s">
        <v>240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">
      <c r="A389">
        <v>4</v>
      </c>
      <c r="B389" t="s">
        <v>187</v>
      </c>
      <c r="C389">
        <v>2019</v>
      </c>
      <c r="D389">
        <v>3</v>
      </c>
      <c r="E389" t="s">
        <v>245</v>
      </c>
      <c r="F389">
        <v>10</v>
      </c>
      <c r="G389" t="s">
        <v>238</v>
      </c>
      <c r="H389">
        <v>1</v>
      </c>
      <c r="I389" t="s">
        <v>229</v>
      </c>
      <c r="J389" t="s">
        <v>121</v>
      </c>
      <c r="K389" t="s">
        <v>230</v>
      </c>
      <c r="L389">
        <v>207</v>
      </c>
      <c r="M389" t="s">
        <v>243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">
      <c r="A390">
        <v>5</v>
      </c>
      <c r="B390" t="s">
        <v>181</v>
      </c>
      <c r="C390">
        <v>2019</v>
      </c>
      <c r="D390">
        <v>3</v>
      </c>
      <c r="E390" t="s">
        <v>245</v>
      </c>
      <c r="F390">
        <v>71</v>
      </c>
      <c r="G390" t="s">
        <v>212</v>
      </c>
      <c r="H390">
        <v>1</v>
      </c>
      <c r="I390" t="s">
        <v>229</v>
      </c>
      <c r="J390" t="s">
        <v>121</v>
      </c>
      <c r="K390" t="s">
        <v>230</v>
      </c>
      <c r="L390">
        <v>1571</v>
      </c>
      <c r="M390" t="s">
        <v>265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">
      <c r="A391">
        <v>5</v>
      </c>
      <c r="B391" t="s">
        <v>181</v>
      </c>
      <c r="C391">
        <v>2019</v>
      </c>
      <c r="D391">
        <v>3</v>
      </c>
      <c r="E391" t="s">
        <v>245</v>
      </c>
      <c r="F391">
        <v>3</v>
      </c>
      <c r="G391" t="s">
        <v>189</v>
      </c>
      <c r="H391">
        <v>951</v>
      </c>
      <c r="I391" t="s">
        <v>250</v>
      </c>
      <c r="J391" t="s">
        <v>126</v>
      </c>
      <c r="K391" t="s">
        <v>249</v>
      </c>
      <c r="L391">
        <v>4532</v>
      </c>
      <c r="M391" t="s">
        <v>200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">
      <c r="A392">
        <v>5</v>
      </c>
      <c r="B392" t="s">
        <v>181</v>
      </c>
      <c r="C392">
        <v>2019</v>
      </c>
      <c r="D392">
        <v>3</v>
      </c>
      <c r="E392" t="s">
        <v>245</v>
      </c>
      <c r="F392">
        <v>1</v>
      </c>
      <c r="G392" t="s">
        <v>183</v>
      </c>
      <c r="H392">
        <v>310</v>
      </c>
      <c r="I392" t="s">
        <v>254</v>
      </c>
      <c r="J392" t="s">
        <v>118</v>
      </c>
      <c r="K392" t="s">
        <v>214</v>
      </c>
      <c r="L392">
        <v>200</v>
      </c>
      <c r="M392" t="s">
        <v>210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">
      <c r="A393">
        <v>5</v>
      </c>
      <c r="B393" t="s">
        <v>181</v>
      </c>
      <c r="C393">
        <v>2019</v>
      </c>
      <c r="D393">
        <v>3</v>
      </c>
      <c r="E393" t="s">
        <v>245</v>
      </c>
      <c r="F393">
        <v>3</v>
      </c>
      <c r="G393" t="s">
        <v>189</v>
      </c>
      <c r="H393">
        <v>954</v>
      </c>
      <c r="I393" t="s">
        <v>237</v>
      </c>
      <c r="J393" t="s">
        <v>119</v>
      </c>
      <c r="K393" t="s">
        <v>216</v>
      </c>
      <c r="L393">
        <v>4532</v>
      </c>
      <c r="M393" t="s">
        <v>200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">
      <c r="A394">
        <v>4</v>
      </c>
      <c r="B394" t="s">
        <v>187</v>
      </c>
      <c r="C394">
        <v>2019</v>
      </c>
      <c r="D394">
        <v>3</v>
      </c>
      <c r="E394" t="s">
        <v>245</v>
      </c>
      <c r="F394">
        <v>3</v>
      </c>
      <c r="G394" t="s">
        <v>189</v>
      </c>
      <c r="H394">
        <v>954</v>
      </c>
      <c r="I394" t="s">
        <v>237</v>
      </c>
      <c r="J394" t="s">
        <v>119</v>
      </c>
      <c r="K394" t="s">
        <v>216</v>
      </c>
      <c r="L394">
        <v>4532</v>
      </c>
      <c r="M394" t="s">
        <v>200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">
      <c r="A395">
        <v>5</v>
      </c>
      <c r="B395" t="s">
        <v>181</v>
      </c>
      <c r="C395">
        <v>2019</v>
      </c>
      <c r="D395">
        <v>3</v>
      </c>
      <c r="E395" t="s">
        <v>245</v>
      </c>
      <c r="F395">
        <v>1</v>
      </c>
      <c r="G395" t="s">
        <v>183</v>
      </c>
      <c r="H395">
        <v>911</v>
      </c>
      <c r="I395" t="s">
        <v>201</v>
      </c>
      <c r="J395" t="s">
        <v>202</v>
      </c>
      <c r="K395" t="s">
        <v>203</v>
      </c>
      <c r="L395">
        <v>4512</v>
      </c>
      <c r="M395" t="s">
        <v>186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">
      <c r="A396">
        <v>5</v>
      </c>
      <c r="B396" t="s">
        <v>181</v>
      </c>
      <c r="C396">
        <v>2019</v>
      </c>
      <c r="D396">
        <v>3</v>
      </c>
      <c r="E396" t="s">
        <v>245</v>
      </c>
      <c r="F396">
        <v>60</v>
      </c>
      <c r="G396" t="s">
        <v>212</v>
      </c>
      <c r="H396">
        <v>600</v>
      </c>
      <c r="I396" t="s">
        <v>266</v>
      </c>
      <c r="J396" t="s">
        <v>123</v>
      </c>
      <c r="K396" t="s">
        <v>261</v>
      </c>
      <c r="L396">
        <v>360</v>
      </c>
      <c r="M396" t="s">
        <v>225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">
      <c r="A397">
        <v>4</v>
      </c>
      <c r="B397" t="s">
        <v>187</v>
      </c>
      <c r="C397">
        <v>2019</v>
      </c>
      <c r="D397">
        <v>3</v>
      </c>
      <c r="E397" t="s">
        <v>245</v>
      </c>
      <c r="F397">
        <v>6</v>
      </c>
      <c r="G397" t="s">
        <v>192</v>
      </c>
      <c r="H397">
        <v>615</v>
      </c>
      <c r="I397" t="s">
        <v>292</v>
      </c>
      <c r="J397" t="s">
        <v>123</v>
      </c>
      <c r="K397" t="s">
        <v>261</v>
      </c>
      <c r="L397">
        <v>4562</v>
      </c>
      <c r="M397" t="s">
        <v>211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">
      <c r="A398">
        <v>5</v>
      </c>
      <c r="B398" t="s">
        <v>181</v>
      </c>
      <c r="C398">
        <v>2019</v>
      </c>
      <c r="D398">
        <v>3</v>
      </c>
      <c r="E398" t="s">
        <v>245</v>
      </c>
      <c r="F398">
        <v>60</v>
      </c>
      <c r="G398" t="s">
        <v>212</v>
      </c>
      <c r="H398">
        <v>615</v>
      </c>
      <c r="I398" t="s">
        <v>292</v>
      </c>
      <c r="J398" t="s">
        <v>123</v>
      </c>
      <c r="K398" t="s">
        <v>261</v>
      </c>
      <c r="L398">
        <v>4563</v>
      </c>
      <c r="M398" t="s">
        <v>228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">
      <c r="A399">
        <v>5</v>
      </c>
      <c r="B399" t="s">
        <v>181</v>
      </c>
      <c r="C399">
        <v>2019</v>
      </c>
      <c r="D399">
        <v>3</v>
      </c>
      <c r="E399" t="s">
        <v>245</v>
      </c>
      <c r="F399">
        <v>10</v>
      </c>
      <c r="G399" t="s">
        <v>238</v>
      </c>
      <c r="H399">
        <v>616</v>
      </c>
      <c r="I399" t="s">
        <v>199</v>
      </c>
      <c r="J399" t="s">
        <v>125</v>
      </c>
      <c r="K399" t="s">
        <v>197</v>
      </c>
      <c r="L399">
        <v>4513</v>
      </c>
      <c r="M399" t="s">
        <v>240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">
      <c r="A400">
        <v>5</v>
      </c>
      <c r="B400" t="s">
        <v>181</v>
      </c>
      <c r="C400">
        <v>2019</v>
      </c>
      <c r="D400">
        <v>3</v>
      </c>
      <c r="E400" t="s">
        <v>245</v>
      </c>
      <c r="F400">
        <v>6</v>
      </c>
      <c r="G400" t="s">
        <v>192</v>
      </c>
      <c r="H400">
        <v>625</v>
      </c>
      <c r="I400" t="s">
        <v>286</v>
      </c>
      <c r="J400" t="s">
        <v>132</v>
      </c>
      <c r="K400" t="s">
        <v>212</v>
      </c>
      <c r="L400">
        <v>700</v>
      </c>
      <c r="M400" t="s">
        <v>193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">
      <c r="A401">
        <v>5</v>
      </c>
      <c r="B401" t="s">
        <v>181</v>
      </c>
      <c r="C401">
        <v>2019</v>
      </c>
      <c r="D401">
        <v>3</v>
      </c>
      <c r="E401" t="s">
        <v>245</v>
      </c>
      <c r="F401">
        <v>6</v>
      </c>
      <c r="G401" t="s">
        <v>192</v>
      </c>
      <c r="H401">
        <v>615</v>
      </c>
      <c r="I401" t="s">
        <v>292</v>
      </c>
      <c r="J401" t="s">
        <v>123</v>
      </c>
      <c r="K401" t="s">
        <v>261</v>
      </c>
      <c r="L401">
        <v>4562</v>
      </c>
      <c r="M401" t="s">
        <v>211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">
      <c r="A402">
        <v>5</v>
      </c>
      <c r="B402" t="s">
        <v>181</v>
      </c>
      <c r="C402">
        <v>2019</v>
      </c>
      <c r="D402">
        <v>3</v>
      </c>
      <c r="E402" t="s">
        <v>245</v>
      </c>
      <c r="F402">
        <v>79</v>
      </c>
      <c r="G402" t="s">
        <v>212</v>
      </c>
      <c r="H402">
        <v>954</v>
      </c>
      <c r="I402" t="s">
        <v>237</v>
      </c>
      <c r="J402" t="s">
        <v>119</v>
      </c>
      <c r="K402" t="s">
        <v>216</v>
      </c>
      <c r="L402">
        <v>4579</v>
      </c>
      <c r="M402" t="s">
        <v>221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">
      <c r="A403">
        <v>5</v>
      </c>
      <c r="B403" t="s">
        <v>181</v>
      </c>
      <c r="C403">
        <v>2019</v>
      </c>
      <c r="D403">
        <v>3</v>
      </c>
      <c r="E403" t="s">
        <v>245</v>
      </c>
      <c r="F403">
        <v>1</v>
      </c>
      <c r="G403" t="s">
        <v>183</v>
      </c>
      <c r="H403">
        <v>1</v>
      </c>
      <c r="I403" t="s">
        <v>229</v>
      </c>
      <c r="J403" t="s">
        <v>121</v>
      </c>
      <c r="K403" t="s">
        <v>230</v>
      </c>
      <c r="L403">
        <v>200</v>
      </c>
      <c r="M403" t="s">
        <v>210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">
      <c r="A404">
        <v>5</v>
      </c>
      <c r="B404" t="s">
        <v>181</v>
      </c>
      <c r="C404">
        <v>2019</v>
      </c>
      <c r="D404">
        <v>3</v>
      </c>
      <c r="E404" t="s">
        <v>245</v>
      </c>
      <c r="F404">
        <v>5</v>
      </c>
      <c r="G404" t="s">
        <v>195</v>
      </c>
      <c r="H404">
        <v>710</v>
      </c>
      <c r="I404" t="s">
        <v>220</v>
      </c>
      <c r="J404" t="s">
        <v>207</v>
      </c>
      <c r="K404" t="s">
        <v>208</v>
      </c>
      <c r="L404">
        <v>4552</v>
      </c>
      <c r="M404" t="s">
        <v>276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">
      <c r="A405">
        <v>4</v>
      </c>
      <c r="B405" t="s">
        <v>187</v>
      </c>
      <c r="C405">
        <v>2019</v>
      </c>
      <c r="D405">
        <v>3</v>
      </c>
      <c r="E405" t="s">
        <v>245</v>
      </c>
      <c r="F405">
        <v>5</v>
      </c>
      <c r="G405" t="s">
        <v>195</v>
      </c>
      <c r="H405">
        <v>710</v>
      </c>
      <c r="I405" t="s">
        <v>220</v>
      </c>
      <c r="J405" t="s">
        <v>207</v>
      </c>
      <c r="K405" t="s">
        <v>208</v>
      </c>
      <c r="L405">
        <v>4552</v>
      </c>
      <c r="M405" t="s">
        <v>276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">
      <c r="A406">
        <v>5</v>
      </c>
      <c r="B406" t="s">
        <v>181</v>
      </c>
      <c r="C406">
        <v>2019</v>
      </c>
      <c r="D406">
        <v>3</v>
      </c>
      <c r="E406" t="s">
        <v>245</v>
      </c>
      <c r="F406">
        <v>5</v>
      </c>
      <c r="G406" t="s">
        <v>195</v>
      </c>
      <c r="H406">
        <v>700</v>
      </c>
      <c r="I406" t="s">
        <v>273</v>
      </c>
      <c r="J406" t="s">
        <v>207</v>
      </c>
      <c r="K406" t="s">
        <v>208</v>
      </c>
      <c r="L406">
        <v>460</v>
      </c>
      <c r="M406" t="s">
        <v>198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">
      <c r="A407">
        <v>4</v>
      </c>
      <c r="B407" t="s">
        <v>187</v>
      </c>
      <c r="C407">
        <v>2019</v>
      </c>
      <c r="D407">
        <v>3</v>
      </c>
      <c r="E407" t="s">
        <v>245</v>
      </c>
      <c r="F407">
        <v>3</v>
      </c>
      <c r="G407" t="s">
        <v>189</v>
      </c>
      <c r="H407">
        <v>2</v>
      </c>
      <c r="I407" t="s">
        <v>264</v>
      </c>
      <c r="J407" t="s">
        <v>121</v>
      </c>
      <c r="K407" t="s">
        <v>230</v>
      </c>
      <c r="L407">
        <v>300</v>
      </c>
      <c r="M407" t="s">
        <v>191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">
      <c r="A408">
        <v>5</v>
      </c>
      <c r="B408" t="s">
        <v>181</v>
      </c>
      <c r="C408">
        <v>2019</v>
      </c>
      <c r="D408">
        <v>3</v>
      </c>
      <c r="E408" t="s">
        <v>245</v>
      </c>
      <c r="F408">
        <v>5</v>
      </c>
      <c r="G408" t="s">
        <v>195</v>
      </c>
      <c r="H408">
        <v>951</v>
      </c>
      <c r="I408" t="s">
        <v>250</v>
      </c>
      <c r="J408" t="s">
        <v>126</v>
      </c>
      <c r="K408" t="s">
        <v>249</v>
      </c>
      <c r="L408">
        <v>4552</v>
      </c>
      <c r="M408" t="s">
        <v>276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">
      <c r="A409">
        <v>5</v>
      </c>
      <c r="B409" t="s">
        <v>181</v>
      </c>
      <c r="C409">
        <v>2019</v>
      </c>
      <c r="D409">
        <v>3</v>
      </c>
      <c r="E409" t="s">
        <v>245</v>
      </c>
      <c r="F409">
        <v>5</v>
      </c>
      <c r="G409" t="s">
        <v>195</v>
      </c>
      <c r="H409">
        <v>11</v>
      </c>
      <c r="I409" t="s">
        <v>283</v>
      </c>
      <c r="J409" t="s">
        <v>115</v>
      </c>
      <c r="K409" t="s">
        <v>185</v>
      </c>
      <c r="L409">
        <v>460</v>
      </c>
      <c r="M409" t="s">
        <v>198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">
      <c r="A410">
        <v>5</v>
      </c>
      <c r="B410" t="s">
        <v>181</v>
      </c>
      <c r="C410">
        <v>2019</v>
      </c>
      <c r="D410">
        <v>3</v>
      </c>
      <c r="E410" t="s">
        <v>245</v>
      </c>
      <c r="F410">
        <v>6</v>
      </c>
      <c r="G410" t="s">
        <v>192</v>
      </c>
      <c r="H410">
        <v>5</v>
      </c>
      <c r="I410" t="s">
        <v>190</v>
      </c>
      <c r="J410" t="s">
        <v>115</v>
      </c>
      <c r="K410" t="s">
        <v>185</v>
      </c>
      <c r="L410">
        <v>700</v>
      </c>
      <c r="M410" t="s">
        <v>193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">
      <c r="A411">
        <v>5</v>
      </c>
      <c r="B411" t="s">
        <v>181</v>
      </c>
      <c r="C411">
        <v>2019</v>
      </c>
      <c r="D411">
        <v>3</v>
      </c>
      <c r="E411" t="s">
        <v>245</v>
      </c>
      <c r="F411">
        <v>75</v>
      </c>
      <c r="G411" t="s">
        <v>212</v>
      </c>
      <c r="H411">
        <v>5</v>
      </c>
      <c r="I411" t="s">
        <v>190</v>
      </c>
      <c r="J411" t="s">
        <v>115</v>
      </c>
      <c r="K411" t="s">
        <v>185</v>
      </c>
      <c r="L411">
        <v>1575</v>
      </c>
      <c r="M411" t="s">
        <v>218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">
      <c r="A412">
        <v>5</v>
      </c>
      <c r="B412" t="s">
        <v>181</v>
      </c>
      <c r="C412">
        <v>2019</v>
      </c>
      <c r="D412">
        <v>3</v>
      </c>
      <c r="E412" t="s">
        <v>245</v>
      </c>
      <c r="F412">
        <v>10</v>
      </c>
      <c r="G412" t="s">
        <v>238</v>
      </c>
      <c r="H412">
        <v>950</v>
      </c>
      <c r="I412" t="s">
        <v>184</v>
      </c>
      <c r="J412" t="s">
        <v>115</v>
      </c>
      <c r="K412" t="s">
        <v>185</v>
      </c>
      <c r="L412">
        <v>4513</v>
      </c>
      <c r="M412" t="s">
        <v>240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">
      <c r="A413">
        <v>5</v>
      </c>
      <c r="B413" t="s">
        <v>181</v>
      </c>
      <c r="C413">
        <v>2019</v>
      </c>
      <c r="D413">
        <v>3</v>
      </c>
      <c r="E413" t="s">
        <v>245</v>
      </c>
      <c r="F413">
        <v>3</v>
      </c>
      <c r="G413" t="s">
        <v>189</v>
      </c>
      <c r="H413">
        <v>309</v>
      </c>
      <c r="I413" t="s">
        <v>302</v>
      </c>
      <c r="J413" t="s">
        <v>117</v>
      </c>
      <c r="K413" t="s">
        <v>236</v>
      </c>
      <c r="L413">
        <v>300</v>
      </c>
      <c r="M413" t="s">
        <v>191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">
      <c r="A414">
        <v>5</v>
      </c>
      <c r="B414" t="s">
        <v>181</v>
      </c>
      <c r="C414">
        <v>2019</v>
      </c>
      <c r="D414">
        <v>3</v>
      </c>
      <c r="E414" t="s">
        <v>245</v>
      </c>
      <c r="F414">
        <v>5</v>
      </c>
      <c r="G414" t="s">
        <v>195</v>
      </c>
      <c r="H414">
        <v>313</v>
      </c>
      <c r="I414" t="s">
        <v>217</v>
      </c>
      <c r="J414" t="s">
        <v>119</v>
      </c>
      <c r="K414" t="s">
        <v>216</v>
      </c>
      <c r="L414">
        <v>460</v>
      </c>
      <c r="M414" t="s">
        <v>198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">
      <c r="A415">
        <v>5</v>
      </c>
      <c r="B415" t="s">
        <v>181</v>
      </c>
      <c r="C415">
        <v>2019</v>
      </c>
      <c r="D415">
        <v>3</v>
      </c>
      <c r="E415" t="s">
        <v>245</v>
      </c>
      <c r="F415">
        <v>3</v>
      </c>
      <c r="G415" t="s">
        <v>189</v>
      </c>
      <c r="H415">
        <v>6</v>
      </c>
      <c r="I415" t="s">
        <v>256</v>
      </c>
      <c r="J415" t="s">
        <v>122</v>
      </c>
      <c r="K415" t="s">
        <v>242</v>
      </c>
      <c r="L415">
        <v>300</v>
      </c>
      <c r="M415" t="s">
        <v>191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">
      <c r="A416">
        <v>5</v>
      </c>
      <c r="B416" t="s">
        <v>181</v>
      </c>
      <c r="C416">
        <v>2019</v>
      </c>
      <c r="D416">
        <v>3</v>
      </c>
      <c r="E416" t="s">
        <v>245</v>
      </c>
      <c r="F416">
        <v>1</v>
      </c>
      <c r="G416" t="s">
        <v>183</v>
      </c>
      <c r="H416">
        <v>306</v>
      </c>
      <c r="I416" t="s">
        <v>244</v>
      </c>
      <c r="J416" t="s">
        <v>122</v>
      </c>
      <c r="K416" t="s">
        <v>242</v>
      </c>
      <c r="L416">
        <v>200</v>
      </c>
      <c r="M416" t="s">
        <v>210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">
      <c r="A417">
        <v>5</v>
      </c>
      <c r="B417" t="s">
        <v>181</v>
      </c>
      <c r="C417">
        <v>2019</v>
      </c>
      <c r="D417">
        <v>3</v>
      </c>
      <c r="E417" t="s">
        <v>245</v>
      </c>
      <c r="F417">
        <v>79</v>
      </c>
      <c r="G417" t="s">
        <v>212</v>
      </c>
      <c r="H417">
        <v>153</v>
      </c>
      <c r="I417" t="s">
        <v>269</v>
      </c>
      <c r="J417" t="s">
        <v>270</v>
      </c>
      <c r="K417" t="s">
        <v>270</v>
      </c>
      <c r="L417">
        <v>1579</v>
      </c>
      <c r="M417" t="s">
        <v>271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">
      <c r="A418">
        <v>5</v>
      </c>
      <c r="B418" t="s">
        <v>181</v>
      </c>
      <c r="C418">
        <v>2019</v>
      </c>
      <c r="D418">
        <v>3</v>
      </c>
      <c r="E418" t="s">
        <v>245</v>
      </c>
      <c r="F418">
        <v>60</v>
      </c>
      <c r="G418" t="s">
        <v>212</v>
      </c>
      <c r="H418">
        <v>623</v>
      </c>
      <c r="I418" t="s">
        <v>295</v>
      </c>
      <c r="J418" t="s">
        <v>124</v>
      </c>
      <c r="K418" t="s">
        <v>227</v>
      </c>
      <c r="L418">
        <v>360</v>
      </c>
      <c r="M418" t="s">
        <v>225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">
      <c r="A419">
        <v>5</v>
      </c>
      <c r="B419" t="s">
        <v>181</v>
      </c>
      <c r="C419">
        <v>2019</v>
      </c>
      <c r="D419">
        <v>3</v>
      </c>
      <c r="E419" t="s">
        <v>245</v>
      </c>
      <c r="F419">
        <v>6</v>
      </c>
      <c r="G419" t="s">
        <v>192</v>
      </c>
      <c r="H419">
        <v>601</v>
      </c>
      <c r="I419" t="s">
        <v>260</v>
      </c>
      <c r="J419" t="s">
        <v>123</v>
      </c>
      <c r="K419" t="s">
        <v>261</v>
      </c>
      <c r="L419">
        <v>700</v>
      </c>
      <c r="M419" t="s">
        <v>193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">
      <c r="A420">
        <v>5</v>
      </c>
      <c r="B420" t="s">
        <v>181</v>
      </c>
      <c r="C420">
        <v>2019</v>
      </c>
      <c r="D420">
        <v>3</v>
      </c>
      <c r="E420" t="s">
        <v>245</v>
      </c>
      <c r="F420">
        <v>5</v>
      </c>
      <c r="G420" t="s">
        <v>195</v>
      </c>
      <c r="H420">
        <v>954</v>
      </c>
      <c r="I420" t="s">
        <v>237</v>
      </c>
      <c r="J420" t="s">
        <v>119</v>
      </c>
      <c r="K420" t="s">
        <v>216</v>
      </c>
      <c r="L420">
        <v>4552</v>
      </c>
      <c r="M420" t="s">
        <v>276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">
      <c r="A421">
        <v>5</v>
      </c>
      <c r="B421" t="s">
        <v>181</v>
      </c>
      <c r="C421">
        <v>2019</v>
      </c>
      <c r="D421">
        <v>3</v>
      </c>
      <c r="E421" t="s">
        <v>245</v>
      </c>
      <c r="F421">
        <v>3</v>
      </c>
      <c r="G421" t="s">
        <v>189</v>
      </c>
      <c r="H421">
        <v>19</v>
      </c>
      <c r="I421" t="s">
        <v>262</v>
      </c>
      <c r="J421" t="s">
        <v>127</v>
      </c>
      <c r="K421" t="s">
        <v>263</v>
      </c>
      <c r="L421">
        <v>300</v>
      </c>
      <c r="M421" t="s">
        <v>191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">
      <c r="A422">
        <v>4</v>
      </c>
      <c r="B422" t="s">
        <v>187</v>
      </c>
      <c r="C422">
        <v>2019</v>
      </c>
      <c r="D422">
        <v>3</v>
      </c>
      <c r="E422" t="s">
        <v>245</v>
      </c>
      <c r="F422">
        <v>1</v>
      </c>
      <c r="G422" t="s">
        <v>183</v>
      </c>
      <c r="H422">
        <v>1</v>
      </c>
      <c r="I422" t="s">
        <v>229</v>
      </c>
      <c r="J422" t="s">
        <v>121</v>
      </c>
      <c r="K422" t="s">
        <v>230</v>
      </c>
      <c r="L422">
        <v>200</v>
      </c>
      <c r="M422" t="s">
        <v>210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">
      <c r="A423">
        <v>5</v>
      </c>
      <c r="B423" t="s">
        <v>181</v>
      </c>
      <c r="C423">
        <v>2019</v>
      </c>
      <c r="D423">
        <v>3</v>
      </c>
      <c r="E423" t="s">
        <v>245</v>
      </c>
      <c r="F423">
        <v>1</v>
      </c>
      <c r="G423" t="s">
        <v>183</v>
      </c>
      <c r="H423">
        <v>2</v>
      </c>
      <c r="I423" t="s">
        <v>264</v>
      </c>
      <c r="J423" t="s">
        <v>121</v>
      </c>
      <c r="K423" t="s">
        <v>230</v>
      </c>
      <c r="L423">
        <v>200</v>
      </c>
      <c r="M423" t="s">
        <v>210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">
      <c r="A424">
        <v>5</v>
      </c>
      <c r="B424" t="s">
        <v>181</v>
      </c>
      <c r="C424">
        <v>2019</v>
      </c>
      <c r="D424">
        <v>3</v>
      </c>
      <c r="E424" t="s">
        <v>245</v>
      </c>
      <c r="F424">
        <v>10</v>
      </c>
      <c r="G424" t="s">
        <v>238</v>
      </c>
      <c r="H424">
        <v>301</v>
      </c>
      <c r="I424" t="s">
        <v>247</v>
      </c>
      <c r="J424" t="s">
        <v>121</v>
      </c>
      <c r="K424" t="s">
        <v>230</v>
      </c>
      <c r="L424">
        <v>207</v>
      </c>
      <c r="M424" t="s">
        <v>243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">
      <c r="A425">
        <v>5</v>
      </c>
      <c r="B425" t="s">
        <v>181</v>
      </c>
      <c r="C425">
        <v>2019</v>
      </c>
      <c r="D425">
        <v>3</v>
      </c>
      <c r="E425" t="s">
        <v>245</v>
      </c>
      <c r="F425">
        <v>72</v>
      </c>
      <c r="G425" t="s">
        <v>212</v>
      </c>
      <c r="H425">
        <v>1</v>
      </c>
      <c r="I425" t="s">
        <v>229</v>
      </c>
      <c r="J425" t="s">
        <v>121</v>
      </c>
      <c r="K425" t="s">
        <v>230</v>
      </c>
      <c r="L425">
        <v>1572</v>
      </c>
      <c r="M425" t="s">
        <v>231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">
      <c r="A426">
        <v>5</v>
      </c>
      <c r="B426" t="s">
        <v>181</v>
      </c>
      <c r="C426">
        <v>2019</v>
      </c>
      <c r="D426">
        <v>3</v>
      </c>
      <c r="E426" t="s">
        <v>245</v>
      </c>
      <c r="F426">
        <v>3</v>
      </c>
      <c r="G426" t="s">
        <v>189</v>
      </c>
      <c r="H426">
        <v>621</v>
      </c>
      <c r="I426" t="s">
        <v>259</v>
      </c>
      <c r="J426" t="s">
        <v>116</v>
      </c>
      <c r="K426" t="s">
        <v>224</v>
      </c>
      <c r="L426">
        <v>4532</v>
      </c>
      <c r="M426" t="s">
        <v>200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">
      <c r="A427">
        <v>5</v>
      </c>
      <c r="B427" t="s">
        <v>181</v>
      </c>
      <c r="C427">
        <v>2019</v>
      </c>
      <c r="D427">
        <v>3</v>
      </c>
      <c r="E427" t="s">
        <v>245</v>
      </c>
      <c r="F427">
        <v>1</v>
      </c>
      <c r="G427" t="s">
        <v>183</v>
      </c>
      <c r="H427">
        <v>10</v>
      </c>
      <c r="I427" t="s">
        <v>251</v>
      </c>
      <c r="J427" t="s">
        <v>117</v>
      </c>
      <c r="K427" t="s">
        <v>236</v>
      </c>
      <c r="L427">
        <v>200</v>
      </c>
      <c r="M427" t="s">
        <v>210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">
      <c r="A428">
        <v>5</v>
      </c>
      <c r="B428" t="s">
        <v>181</v>
      </c>
      <c r="C428">
        <v>2019</v>
      </c>
      <c r="D428">
        <v>3</v>
      </c>
      <c r="E428" t="s">
        <v>245</v>
      </c>
      <c r="F428">
        <v>1</v>
      </c>
      <c r="G428" t="s">
        <v>183</v>
      </c>
      <c r="H428">
        <v>950</v>
      </c>
      <c r="I428" t="s">
        <v>184</v>
      </c>
      <c r="J428" t="s">
        <v>115</v>
      </c>
      <c r="K428" t="s">
        <v>185</v>
      </c>
      <c r="L428">
        <v>4512</v>
      </c>
      <c r="M428" t="s">
        <v>186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">
      <c r="A429">
        <v>5</v>
      </c>
      <c r="B429" t="s">
        <v>181</v>
      </c>
      <c r="C429">
        <v>2019</v>
      </c>
      <c r="D429">
        <v>3</v>
      </c>
      <c r="E429" t="s">
        <v>245</v>
      </c>
      <c r="F429">
        <v>3</v>
      </c>
      <c r="G429" t="s">
        <v>189</v>
      </c>
      <c r="H429">
        <v>953</v>
      </c>
      <c r="I429" t="s">
        <v>213</v>
      </c>
      <c r="J429" t="s">
        <v>118</v>
      </c>
      <c r="K429" t="s">
        <v>214</v>
      </c>
      <c r="L429">
        <v>4532</v>
      </c>
      <c r="M429" t="s">
        <v>200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">
      <c r="A430">
        <v>5</v>
      </c>
      <c r="B430" t="s">
        <v>181</v>
      </c>
      <c r="C430">
        <v>2019</v>
      </c>
      <c r="D430">
        <v>3</v>
      </c>
      <c r="E430" t="s">
        <v>245</v>
      </c>
      <c r="F430">
        <v>3</v>
      </c>
      <c r="G430" t="s">
        <v>189</v>
      </c>
      <c r="H430">
        <v>10</v>
      </c>
      <c r="I430" t="s">
        <v>251</v>
      </c>
      <c r="J430" t="s">
        <v>117</v>
      </c>
      <c r="K430" t="s">
        <v>236</v>
      </c>
      <c r="L430">
        <v>300</v>
      </c>
      <c r="M430" t="s">
        <v>191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">
      <c r="A431">
        <v>5</v>
      </c>
      <c r="B431" t="s">
        <v>181</v>
      </c>
      <c r="C431">
        <v>2019</v>
      </c>
      <c r="D431">
        <v>3</v>
      </c>
      <c r="E431" t="s">
        <v>245</v>
      </c>
      <c r="F431">
        <v>3</v>
      </c>
      <c r="G431" t="s">
        <v>189</v>
      </c>
      <c r="H431">
        <v>313</v>
      </c>
      <c r="I431" t="s">
        <v>217</v>
      </c>
      <c r="J431" t="s">
        <v>119</v>
      </c>
      <c r="K431" t="s">
        <v>216</v>
      </c>
      <c r="L431">
        <v>300</v>
      </c>
      <c r="M431" t="s">
        <v>191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">
      <c r="A432">
        <v>4</v>
      </c>
      <c r="B432" t="s">
        <v>187</v>
      </c>
      <c r="C432">
        <v>2019</v>
      </c>
      <c r="D432">
        <v>3</v>
      </c>
      <c r="E432" t="s">
        <v>245</v>
      </c>
      <c r="F432">
        <v>5</v>
      </c>
      <c r="G432" t="s">
        <v>195</v>
      </c>
      <c r="H432">
        <v>18</v>
      </c>
      <c r="I432" t="s">
        <v>215</v>
      </c>
      <c r="J432" t="s">
        <v>119</v>
      </c>
      <c r="K432" t="s">
        <v>216</v>
      </c>
      <c r="L432">
        <v>460</v>
      </c>
      <c r="M432" t="s">
        <v>198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">
      <c r="A433">
        <v>5</v>
      </c>
      <c r="B433" t="s">
        <v>181</v>
      </c>
      <c r="C433">
        <v>2019</v>
      </c>
      <c r="D433">
        <v>3</v>
      </c>
      <c r="E433" t="s">
        <v>245</v>
      </c>
      <c r="F433">
        <v>77</v>
      </c>
      <c r="G433" t="s">
        <v>212</v>
      </c>
      <c r="H433">
        <v>18</v>
      </c>
      <c r="I433" t="s">
        <v>215</v>
      </c>
      <c r="J433" t="s">
        <v>119</v>
      </c>
      <c r="K433" t="s">
        <v>216</v>
      </c>
      <c r="L433">
        <v>1577</v>
      </c>
      <c r="M433" t="s">
        <v>233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">
      <c r="A434">
        <v>5</v>
      </c>
      <c r="B434" t="s">
        <v>181</v>
      </c>
      <c r="C434">
        <v>2019</v>
      </c>
      <c r="D434">
        <v>3</v>
      </c>
      <c r="E434" t="s">
        <v>245</v>
      </c>
      <c r="F434">
        <v>60</v>
      </c>
      <c r="G434" t="s">
        <v>212</v>
      </c>
      <c r="H434">
        <v>624</v>
      </c>
      <c r="I434" t="s">
        <v>226</v>
      </c>
      <c r="J434" t="s">
        <v>124</v>
      </c>
      <c r="K434" t="s">
        <v>227</v>
      </c>
      <c r="L434">
        <v>4563</v>
      </c>
      <c r="M434" t="s">
        <v>228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">
      <c r="A435">
        <v>4</v>
      </c>
      <c r="B435" t="s">
        <v>187</v>
      </c>
      <c r="C435">
        <v>2019</v>
      </c>
      <c r="D435">
        <v>3</v>
      </c>
      <c r="E435" t="s">
        <v>245</v>
      </c>
      <c r="F435">
        <v>1</v>
      </c>
      <c r="G435" t="s">
        <v>183</v>
      </c>
      <c r="H435">
        <v>905</v>
      </c>
      <c r="I435" t="s">
        <v>272</v>
      </c>
      <c r="J435" t="s">
        <v>122</v>
      </c>
      <c r="K435" t="s">
        <v>242</v>
      </c>
      <c r="L435">
        <v>4512</v>
      </c>
      <c r="M435" t="s">
        <v>186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">
      <c r="A436">
        <v>5</v>
      </c>
      <c r="B436" t="s">
        <v>181</v>
      </c>
      <c r="C436">
        <v>2019</v>
      </c>
      <c r="D436">
        <v>3</v>
      </c>
      <c r="E436" t="s">
        <v>245</v>
      </c>
      <c r="F436">
        <v>1</v>
      </c>
      <c r="G436" t="s">
        <v>183</v>
      </c>
      <c r="H436">
        <v>7</v>
      </c>
      <c r="I436" t="s">
        <v>241</v>
      </c>
      <c r="J436" t="s">
        <v>122</v>
      </c>
      <c r="K436" t="s">
        <v>242</v>
      </c>
      <c r="L436">
        <v>200</v>
      </c>
      <c r="M436" t="s">
        <v>210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">
      <c r="A437">
        <v>5</v>
      </c>
      <c r="B437" t="s">
        <v>181</v>
      </c>
      <c r="C437">
        <v>2019</v>
      </c>
      <c r="D437">
        <v>3</v>
      </c>
      <c r="E437" t="s">
        <v>245</v>
      </c>
      <c r="F437">
        <v>1</v>
      </c>
      <c r="G437" t="s">
        <v>183</v>
      </c>
      <c r="H437">
        <v>305</v>
      </c>
      <c r="I437" t="s">
        <v>234</v>
      </c>
      <c r="J437" t="s">
        <v>115</v>
      </c>
      <c r="K437" t="s">
        <v>185</v>
      </c>
      <c r="L437">
        <v>200</v>
      </c>
      <c r="M437" t="s">
        <v>210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">
      <c r="A438">
        <v>5</v>
      </c>
      <c r="B438" t="s">
        <v>181</v>
      </c>
      <c r="C438">
        <v>2019</v>
      </c>
      <c r="D438">
        <v>3</v>
      </c>
      <c r="E438" t="s">
        <v>245</v>
      </c>
      <c r="F438">
        <v>10</v>
      </c>
      <c r="G438" t="s">
        <v>238</v>
      </c>
      <c r="H438">
        <v>911</v>
      </c>
      <c r="I438" t="s">
        <v>201</v>
      </c>
      <c r="J438" t="s">
        <v>202</v>
      </c>
      <c r="K438" t="s">
        <v>203</v>
      </c>
      <c r="L438">
        <v>4513</v>
      </c>
      <c r="M438" t="s">
        <v>240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">
      <c r="A439">
        <v>5</v>
      </c>
      <c r="B439" t="s">
        <v>181</v>
      </c>
      <c r="C439">
        <v>2019</v>
      </c>
      <c r="D439">
        <v>3</v>
      </c>
      <c r="E439" t="s">
        <v>245</v>
      </c>
      <c r="F439">
        <v>6</v>
      </c>
      <c r="G439" t="s">
        <v>192</v>
      </c>
      <c r="H439">
        <v>600</v>
      </c>
      <c r="I439" t="s">
        <v>266</v>
      </c>
      <c r="J439" t="s">
        <v>123</v>
      </c>
      <c r="K439" t="s">
        <v>261</v>
      </c>
      <c r="L439">
        <v>700</v>
      </c>
      <c r="M439" t="s">
        <v>193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">
      <c r="A440">
        <v>5</v>
      </c>
      <c r="B440" t="s">
        <v>181</v>
      </c>
      <c r="C440">
        <v>2019</v>
      </c>
      <c r="D440">
        <v>3</v>
      </c>
      <c r="E440" t="s">
        <v>245</v>
      </c>
      <c r="F440">
        <v>6</v>
      </c>
      <c r="G440" t="s">
        <v>192</v>
      </c>
      <c r="H440">
        <v>607</v>
      </c>
      <c r="I440" t="s">
        <v>293</v>
      </c>
      <c r="J440" t="s">
        <v>130</v>
      </c>
      <c r="K440" t="s">
        <v>280</v>
      </c>
      <c r="L440">
        <v>700</v>
      </c>
      <c r="M440" t="s">
        <v>193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">
      <c r="A441">
        <v>5</v>
      </c>
      <c r="B441" t="s">
        <v>181</v>
      </c>
      <c r="C441">
        <v>2019</v>
      </c>
      <c r="D441">
        <v>3</v>
      </c>
      <c r="E441" t="s">
        <v>245</v>
      </c>
      <c r="F441">
        <v>6</v>
      </c>
      <c r="G441" t="s">
        <v>192</v>
      </c>
      <c r="H441">
        <v>623</v>
      </c>
      <c r="I441" t="s">
        <v>295</v>
      </c>
      <c r="J441" t="s">
        <v>124</v>
      </c>
      <c r="K441" t="s">
        <v>227</v>
      </c>
      <c r="L441">
        <v>700</v>
      </c>
      <c r="M441" t="s">
        <v>193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">
      <c r="A442">
        <v>5</v>
      </c>
      <c r="B442" t="s">
        <v>181</v>
      </c>
      <c r="C442">
        <v>2019</v>
      </c>
      <c r="D442">
        <v>3</v>
      </c>
      <c r="E442" t="s">
        <v>245</v>
      </c>
      <c r="F442">
        <v>6</v>
      </c>
      <c r="G442" t="s">
        <v>192</v>
      </c>
      <c r="H442">
        <v>603</v>
      </c>
      <c r="I442" t="s">
        <v>196</v>
      </c>
      <c r="J442" t="s">
        <v>125</v>
      </c>
      <c r="K442" t="s">
        <v>197</v>
      </c>
      <c r="L442">
        <v>700</v>
      </c>
      <c r="M442" t="s">
        <v>193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">
      <c r="A443">
        <v>5</v>
      </c>
      <c r="B443" t="s">
        <v>181</v>
      </c>
      <c r="C443">
        <v>2019</v>
      </c>
      <c r="D443">
        <v>3</v>
      </c>
      <c r="E443" t="s">
        <v>245</v>
      </c>
      <c r="F443">
        <v>1</v>
      </c>
      <c r="G443" t="s">
        <v>183</v>
      </c>
      <c r="H443">
        <v>616</v>
      </c>
      <c r="I443" t="s">
        <v>199</v>
      </c>
      <c r="J443" t="s">
        <v>125</v>
      </c>
      <c r="K443" t="s">
        <v>197</v>
      </c>
      <c r="L443">
        <v>4512</v>
      </c>
      <c r="M443" t="s">
        <v>186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">
      <c r="A444">
        <v>5</v>
      </c>
      <c r="B444" t="s">
        <v>181</v>
      </c>
      <c r="C444">
        <v>2019</v>
      </c>
      <c r="D444">
        <v>3</v>
      </c>
      <c r="E444" t="s">
        <v>245</v>
      </c>
      <c r="F444">
        <v>3</v>
      </c>
      <c r="G444" t="s">
        <v>189</v>
      </c>
      <c r="H444">
        <v>616</v>
      </c>
      <c r="I444" t="s">
        <v>199</v>
      </c>
      <c r="J444" t="s">
        <v>125</v>
      </c>
      <c r="K444" t="s">
        <v>197</v>
      </c>
      <c r="L444">
        <v>4532</v>
      </c>
      <c r="M444" t="s">
        <v>200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">
      <c r="A445">
        <v>5</v>
      </c>
      <c r="B445" t="s">
        <v>181</v>
      </c>
      <c r="C445">
        <v>2019</v>
      </c>
      <c r="D445">
        <v>3</v>
      </c>
      <c r="E445" t="s">
        <v>245</v>
      </c>
      <c r="F445">
        <v>3</v>
      </c>
      <c r="G445" t="s">
        <v>189</v>
      </c>
      <c r="H445">
        <v>16</v>
      </c>
      <c r="I445" t="s">
        <v>281</v>
      </c>
      <c r="J445" t="s">
        <v>127</v>
      </c>
      <c r="K445" t="s">
        <v>263</v>
      </c>
      <c r="L445">
        <v>300</v>
      </c>
      <c r="M445" t="s">
        <v>191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">
      <c r="A446">
        <v>5</v>
      </c>
      <c r="B446" t="s">
        <v>181</v>
      </c>
      <c r="C446">
        <v>2019</v>
      </c>
      <c r="D446">
        <v>3</v>
      </c>
      <c r="E446" t="s">
        <v>245</v>
      </c>
      <c r="F446">
        <v>3</v>
      </c>
      <c r="G446" t="s">
        <v>189</v>
      </c>
      <c r="H446">
        <v>710</v>
      </c>
      <c r="I446" t="s">
        <v>220</v>
      </c>
      <c r="J446" t="s">
        <v>207</v>
      </c>
      <c r="K446" t="s">
        <v>208</v>
      </c>
      <c r="L446">
        <v>4532</v>
      </c>
      <c r="M446" t="s">
        <v>200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">
      <c r="A447">
        <v>5</v>
      </c>
      <c r="B447" t="s">
        <v>181</v>
      </c>
      <c r="C447">
        <v>2019</v>
      </c>
      <c r="D447">
        <v>3</v>
      </c>
      <c r="E447" t="s">
        <v>245</v>
      </c>
      <c r="F447">
        <v>6</v>
      </c>
      <c r="G447" t="s">
        <v>192</v>
      </c>
      <c r="H447">
        <v>613</v>
      </c>
      <c r="I447" t="s">
        <v>258</v>
      </c>
      <c r="J447" t="s">
        <v>116</v>
      </c>
      <c r="K447" t="s">
        <v>224</v>
      </c>
      <c r="L447">
        <v>700</v>
      </c>
      <c r="M447" t="s">
        <v>193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">
      <c r="A448">
        <v>5</v>
      </c>
      <c r="B448" t="s">
        <v>181</v>
      </c>
      <c r="C448">
        <v>2019</v>
      </c>
      <c r="D448">
        <v>3</v>
      </c>
      <c r="E448" t="s">
        <v>245</v>
      </c>
      <c r="F448">
        <v>5</v>
      </c>
      <c r="G448" t="s">
        <v>195</v>
      </c>
      <c r="H448">
        <v>950</v>
      </c>
      <c r="I448" t="s">
        <v>184</v>
      </c>
      <c r="J448" t="s">
        <v>115</v>
      </c>
      <c r="K448" t="s">
        <v>185</v>
      </c>
      <c r="L448">
        <v>4552</v>
      </c>
      <c r="M448" t="s">
        <v>276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">
      <c r="A449">
        <v>5</v>
      </c>
      <c r="B449" t="s">
        <v>181</v>
      </c>
      <c r="C449">
        <v>2019</v>
      </c>
      <c r="D449">
        <v>3</v>
      </c>
      <c r="E449" t="s">
        <v>245</v>
      </c>
      <c r="F449">
        <v>75</v>
      </c>
      <c r="G449" t="s">
        <v>212</v>
      </c>
      <c r="H449">
        <v>950</v>
      </c>
      <c r="I449" t="s">
        <v>184</v>
      </c>
      <c r="J449" t="s">
        <v>115</v>
      </c>
      <c r="K449" t="s">
        <v>185</v>
      </c>
      <c r="L449">
        <v>4575</v>
      </c>
      <c r="M449" t="s">
        <v>212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">
      <c r="A450">
        <v>5</v>
      </c>
      <c r="B450" t="s">
        <v>181</v>
      </c>
      <c r="C450">
        <v>2019</v>
      </c>
      <c r="D450">
        <v>3</v>
      </c>
      <c r="E450" t="s">
        <v>245</v>
      </c>
      <c r="F450">
        <v>5</v>
      </c>
      <c r="G450" t="s">
        <v>195</v>
      </c>
      <c r="H450">
        <v>305</v>
      </c>
      <c r="I450" t="s">
        <v>234</v>
      </c>
      <c r="J450" t="s">
        <v>115</v>
      </c>
      <c r="K450" t="s">
        <v>185</v>
      </c>
      <c r="L450">
        <v>460</v>
      </c>
      <c r="M450" t="s">
        <v>198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">
      <c r="A451">
        <v>5</v>
      </c>
      <c r="B451" t="s">
        <v>181</v>
      </c>
      <c r="C451">
        <v>2019</v>
      </c>
      <c r="D451">
        <v>3</v>
      </c>
      <c r="E451" t="s">
        <v>245</v>
      </c>
      <c r="F451">
        <v>79</v>
      </c>
      <c r="G451" t="s">
        <v>212</v>
      </c>
      <c r="H451">
        <v>5</v>
      </c>
      <c r="I451" t="s">
        <v>190</v>
      </c>
      <c r="J451" t="s">
        <v>115</v>
      </c>
      <c r="K451" t="s">
        <v>185</v>
      </c>
      <c r="L451">
        <v>1579</v>
      </c>
      <c r="M451" t="s">
        <v>271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">
      <c r="A452">
        <v>5</v>
      </c>
      <c r="B452" t="s">
        <v>181</v>
      </c>
      <c r="C452">
        <v>2019</v>
      </c>
      <c r="D452">
        <v>3</v>
      </c>
      <c r="E452" t="s">
        <v>245</v>
      </c>
      <c r="F452">
        <v>3</v>
      </c>
      <c r="G452" t="s">
        <v>189</v>
      </c>
      <c r="H452">
        <v>950</v>
      </c>
      <c r="I452" t="s">
        <v>184</v>
      </c>
      <c r="J452" t="s">
        <v>115</v>
      </c>
      <c r="K452" t="s">
        <v>185</v>
      </c>
      <c r="L452">
        <v>4532</v>
      </c>
      <c r="M452" t="s">
        <v>200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">
      <c r="A453">
        <v>4</v>
      </c>
      <c r="B453" t="s">
        <v>187</v>
      </c>
      <c r="C453">
        <v>2019</v>
      </c>
      <c r="D453">
        <v>3</v>
      </c>
      <c r="E453" t="s">
        <v>245</v>
      </c>
      <c r="F453">
        <v>3</v>
      </c>
      <c r="G453" t="s">
        <v>189</v>
      </c>
      <c r="H453">
        <v>952</v>
      </c>
      <c r="I453" t="s">
        <v>235</v>
      </c>
      <c r="J453" t="s">
        <v>117</v>
      </c>
      <c r="K453" t="s">
        <v>236</v>
      </c>
      <c r="L453">
        <v>4532</v>
      </c>
      <c r="M453" t="s">
        <v>200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">
      <c r="A454">
        <v>4</v>
      </c>
      <c r="B454" t="s">
        <v>187</v>
      </c>
      <c r="C454">
        <v>2019</v>
      </c>
      <c r="D454">
        <v>3</v>
      </c>
      <c r="E454" t="s">
        <v>245</v>
      </c>
      <c r="F454">
        <v>3</v>
      </c>
      <c r="G454" t="s">
        <v>189</v>
      </c>
      <c r="H454">
        <v>18</v>
      </c>
      <c r="I454" t="s">
        <v>215</v>
      </c>
      <c r="J454" t="s">
        <v>119</v>
      </c>
      <c r="K454" t="s">
        <v>216</v>
      </c>
      <c r="L454">
        <v>300</v>
      </c>
      <c r="M454" t="s">
        <v>191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">
      <c r="A455">
        <v>4</v>
      </c>
      <c r="B455" t="s">
        <v>187</v>
      </c>
      <c r="C455">
        <v>2019</v>
      </c>
      <c r="D455">
        <v>3</v>
      </c>
      <c r="E455" t="s">
        <v>245</v>
      </c>
      <c r="F455">
        <v>60</v>
      </c>
      <c r="G455" t="s">
        <v>212</v>
      </c>
      <c r="H455">
        <v>624</v>
      </c>
      <c r="I455" t="s">
        <v>226</v>
      </c>
      <c r="J455" t="s">
        <v>124</v>
      </c>
      <c r="K455" t="s">
        <v>227</v>
      </c>
      <c r="L455">
        <v>4563</v>
      </c>
      <c r="M455" t="s">
        <v>228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">
      <c r="A456">
        <v>5</v>
      </c>
      <c r="B456" t="s">
        <v>181</v>
      </c>
      <c r="C456">
        <v>2019</v>
      </c>
      <c r="D456">
        <v>3</v>
      </c>
      <c r="E456" t="s">
        <v>245</v>
      </c>
      <c r="F456">
        <v>3</v>
      </c>
      <c r="G456" t="s">
        <v>189</v>
      </c>
      <c r="H456">
        <v>955</v>
      </c>
      <c r="I456" t="s">
        <v>282</v>
      </c>
      <c r="J456" t="s">
        <v>119</v>
      </c>
      <c r="K456" t="s">
        <v>216</v>
      </c>
      <c r="L456">
        <v>4532</v>
      </c>
      <c r="M456" t="s">
        <v>200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">
      <c r="A457">
        <v>4</v>
      </c>
      <c r="B457" t="s">
        <v>187</v>
      </c>
      <c r="C457">
        <v>2019</v>
      </c>
      <c r="D457">
        <v>3</v>
      </c>
      <c r="E457" t="s">
        <v>245</v>
      </c>
      <c r="F457">
        <v>10</v>
      </c>
      <c r="G457" t="s">
        <v>238</v>
      </c>
      <c r="H457">
        <v>905</v>
      </c>
      <c r="I457" t="s">
        <v>272</v>
      </c>
      <c r="J457" t="s">
        <v>122</v>
      </c>
      <c r="K457" t="s">
        <v>242</v>
      </c>
      <c r="L457">
        <v>4513</v>
      </c>
      <c r="M457" t="s">
        <v>240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">
      <c r="A458">
        <v>5</v>
      </c>
      <c r="B458" t="s">
        <v>181</v>
      </c>
      <c r="C458">
        <v>2019</v>
      </c>
      <c r="D458">
        <v>3</v>
      </c>
      <c r="E458" t="s">
        <v>245</v>
      </c>
      <c r="F458">
        <v>1</v>
      </c>
      <c r="G458" t="s">
        <v>183</v>
      </c>
      <c r="H458">
        <v>3</v>
      </c>
      <c r="I458" t="s">
        <v>209</v>
      </c>
      <c r="J458" t="s">
        <v>202</v>
      </c>
      <c r="K458" t="s">
        <v>203</v>
      </c>
      <c r="L458">
        <v>200</v>
      </c>
      <c r="M458" t="s">
        <v>210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">
      <c r="A459">
        <v>4</v>
      </c>
      <c r="B459" t="s">
        <v>187</v>
      </c>
      <c r="C459">
        <v>2019</v>
      </c>
      <c r="D459">
        <v>3</v>
      </c>
      <c r="E459" t="s">
        <v>245</v>
      </c>
      <c r="F459">
        <v>3</v>
      </c>
      <c r="G459" t="s">
        <v>189</v>
      </c>
      <c r="H459">
        <v>5</v>
      </c>
      <c r="I459" t="s">
        <v>190</v>
      </c>
      <c r="J459" t="s">
        <v>115</v>
      </c>
      <c r="K459" t="s">
        <v>185</v>
      </c>
      <c r="L459">
        <v>300</v>
      </c>
      <c r="M459" t="s">
        <v>191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">
      <c r="A460">
        <v>4</v>
      </c>
      <c r="B460" t="s">
        <v>187</v>
      </c>
      <c r="C460">
        <v>2019</v>
      </c>
      <c r="D460">
        <v>3</v>
      </c>
      <c r="E460" t="s">
        <v>245</v>
      </c>
      <c r="F460">
        <v>1</v>
      </c>
      <c r="G460" t="s">
        <v>183</v>
      </c>
      <c r="H460">
        <v>5</v>
      </c>
      <c r="I460" t="s">
        <v>190</v>
      </c>
      <c r="J460" t="s">
        <v>115</v>
      </c>
      <c r="K460" t="s">
        <v>185</v>
      </c>
      <c r="L460">
        <v>200</v>
      </c>
      <c r="M460" t="s">
        <v>210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">
      <c r="A461">
        <v>5</v>
      </c>
      <c r="B461" t="s">
        <v>181</v>
      </c>
      <c r="C461">
        <v>2019</v>
      </c>
      <c r="D461">
        <v>3</v>
      </c>
      <c r="E461" t="s">
        <v>245</v>
      </c>
      <c r="F461">
        <v>10</v>
      </c>
      <c r="G461" t="s">
        <v>238</v>
      </c>
      <c r="H461">
        <v>4</v>
      </c>
      <c r="I461" t="s">
        <v>274</v>
      </c>
      <c r="J461" t="s">
        <v>202</v>
      </c>
      <c r="K461" t="s">
        <v>203</v>
      </c>
      <c r="L461">
        <v>207</v>
      </c>
      <c r="M461" t="s">
        <v>243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">
      <c r="A462">
        <v>4</v>
      </c>
      <c r="B462" t="s">
        <v>187</v>
      </c>
      <c r="C462">
        <v>2019</v>
      </c>
      <c r="D462">
        <v>3</v>
      </c>
      <c r="E462" t="s">
        <v>245</v>
      </c>
      <c r="F462">
        <v>60</v>
      </c>
      <c r="G462" t="s">
        <v>212</v>
      </c>
      <c r="H462">
        <v>615</v>
      </c>
      <c r="I462" t="s">
        <v>292</v>
      </c>
      <c r="J462" t="s">
        <v>123</v>
      </c>
      <c r="K462" t="s">
        <v>261</v>
      </c>
      <c r="L462">
        <v>4563</v>
      </c>
      <c r="M462" t="s">
        <v>228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">
      <c r="A463">
        <v>5</v>
      </c>
      <c r="B463" t="s">
        <v>181</v>
      </c>
      <c r="C463">
        <v>2019</v>
      </c>
      <c r="D463">
        <v>3</v>
      </c>
      <c r="E463" t="s">
        <v>245</v>
      </c>
      <c r="F463">
        <v>6</v>
      </c>
      <c r="G463" t="s">
        <v>192</v>
      </c>
      <c r="H463">
        <v>602</v>
      </c>
      <c r="I463" t="s">
        <v>246</v>
      </c>
      <c r="J463" t="s">
        <v>125</v>
      </c>
      <c r="K463" t="s">
        <v>197</v>
      </c>
      <c r="L463">
        <v>700</v>
      </c>
      <c r="M463" t="s">
        <v>193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">
      <c r="A464">
        <v>4</v>
      </c>
      <c r="B464" t="s">
        <v>187</v>
      </c>
      <c r="C464">
        <v>2019</v>
      </c>
      <c r="D464">
        <v>3</v>
      </c>
      <c r="E464" t="s">
        <v>245</v>
      </c>
      <c r="F464">
        <v>3</v>
      </c>
      <c r="G464" t="s">
        <v>189</v>
      </c>
      <c r="H464">
        <v>616</v>
      </c>
      <c r="I464" t="s">
        <v>199</v>
      </c>
      <c r="J464" t="s">
        <v>125</v>
      </c>
      <c r="K464" t="s">
        <v>197</v>
      </c>
      <c r="L464">
        <v>4532</v>
      </c>
      <c r="M464" t="s">
        <v>200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">
      <c r="A465">
        <v>5</v>
      </c>
      <c r="B465" t="s">
        <v>181</v>
      </c>
      <c r="C465">
        <v>2019</v>
      </c>
      <c r="D465">
        <v>3</v>
      </c>
      <c r="E465" t="s">
        <v>245</v>
      </c>
      <c r="F465">
        <v>10</v>
      </c>
      <c r="G465" t="s">
        <v>238</v>
      </c>
      <c r="H465">
        <v>1</v>
      </c>
      <c r="I465" t="s">
        <v>229</v>
      </c>
      <c r="J465" t="s">
        <v>121</v>
      </c>
      <c r="K465" t="s">
        <v>230</v>
      </c>
      <c r="L465">
        <v>207</v>
      </c>
      <c r="M465" t="s">
        <v>243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">
      <c r="A466">
        <v>5</v>
      </c>
      <c r="B466" t="s">
        <v>181</v>
      </c>
      <c r="C466">
        <v>2019</v>
      </c>
      <c r="D466">
        <v>3</v>
      </c>
      <c r="E466" t="s">
        <v>245</v>
      </c>
      <c r="F466">
        <v>79</v>
      </c>
      <c r="G466" t="s">
        <v>212</v>
      </c>
      <c r="H466">
        <v>710</v>
      </c>
      <c r="I466" t="s">
        <v>220</v>
      </c>
      <c r="J466" t="s">
        <v>207</v>
      </c>
      <c r="K466" t="s">
        <v>208</v>
      </c>
      <c r="L466">
        <v>4579</v>
      </c>
      <c r="M466" t="s">
        <v>221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">
      <c r="A467">
        <v>4</v>
      </c>
      <c r="B467" t="s">
        <v>187</v>
      </c>
      <c r="C467">
        <v>2019</v>
      </c>
      <c r="D467">
        <v>3</v>
      </c>
      <c r="E467" t="s">
        <v>245</v>
      </c>
      <c r="F467">
        <v>3</v>
      </c>
      <c r="G467" t="s">
        <v>189</v>
      </c>
      <c r="H467">
        <v>710</v>
      </c>
      <c r="I467" t="s">
        <v>220</v>
      </c>
      <c r="J467" t="s">
        <v>207</v>
      </c>
      <c r="K467" t="s">
        <v>208</v>
      </c>
      <c r="L467">
        <v>4532</v>
      </c>
      <c r="M467" t="s">
        <v>200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">
      <c r="A468">
        <v>4</v>
      </c>
      <c r="B468" t="s">
        <v>187</v>
      </c>
      <c r="C468">
        <v>2019</v>
      </c>
      <c r="D468">
        <v>3</v>
      </c>
      <c r="E468" t="s">
        <v>245</v>
      </c>
      <c r="F468">
        <v>1</v>
      </c>
      <c r="G468" t="s">
        <v>183</v>
      </c>
      <c r="H468">
        <v>903</v>
      </c>
      <c r="I468" t="s">
        <v>239</v>
      </c>
      <c r="J468" t="s">
        <v>121</v>
      </c>
      <c r="K468" t="s">
        <v>230</v>
      </c>
      <c r="L468">
        <v>4512</v>
      </c>
      <c r="M468" t="s">
        <v>186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">
      <c r="A469">
        <v>5</v>
      </c>
      <c r="B469" t="s">
        <v>181</v>
      </c>
      <c r="C469">
        <v>2019</v>
      </c>
      <c r="D469">
        <v>3</v>
      </c>
      <c r="E469" t="s">
        <v>245</v>
      </c>
      <c r="F469">
        <v>3</v>
      </c>
      <c r="G469" t="s">
        <v>189</v>
      </c>
      <c r="H469">
        <v>1</v>
      </c>
      <c r="I469" t="s">
        <v>229</v>
      </c>
      <c r="J469" t="s">
        <v>121</v>
      </c>
      <c r="K469" t="s">
        <v>230</v>
      </c>
      <c r="L469">
        <v>300</v>
      </c>
      <c r="M469" t="s">
        <v>191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">
      <c r="A470">
        <v>4</v>
      </c>
      <c r="B470" t="s">
        <v>187</v>
      </c>
      <c r="C470">
        <v>2019</v>
      </c>
      <c r="D470">
        <v>3</v>
      </c>
      <c r="E470" t="s">
        <v>245</v>
      </c>
      <c r="F470">
        <v>3</v>
      </c>
      <c r="G470" t="s">
        <v>189</v>
      </c>
      <c r="H470">
        <v>1</v>
      </c>
      <c r="I470" t="s">
        <v>229</v>
      </c>
      <c r="J470" t="s">
        <v>121</v>
      </c>
      <c r="K470" t="s">
        <v>230</v>
      </c>
      <c r="L470">
        <v>300</v>
      </c>
      <c r="M470" t="s">
        <v>191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">
      <c r="A471">
        <v>5</v>
      </c>
      <c r="B471" t="s">
        <v>181</v>
      </c>
      <c r="C471">
        <v>2019</v>
      </c>
      <c r="D471">
        <v>3</v>
      </c>
      <c r="E471" t="s">
        <v>245</v>
      </c>
      <c r="F471">
        <v>3</v>
      </c>
      <c r="G471" t="s">
        <v>189</v>
      </c>
      <c r="H471">
        <v>2</v>
      </c>
      <c r="I471" t="s">
        <v>264</v>
      </c>
      <c r="J471" t="s">
        <v>121</v>
      </c>
      <c r="K471" t="s">
        <v>230</v>
      </c>
      <c r="L471">
        <v>300</v>
      </c>
      <c r="M471" t="s">
        <v>191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">
      <c r="A472">
        <v>5</v>
      </c>
      <c r="B472" t="s">
        <v>181</v>
      </c>
      <c r="C472">
        <v>2019</v>
      </c>
      <c r="D472">
        <v>3</v>
      </c>
      <c r="E472" t="s">
        <v>245</v>
      </c>
      <c r="F472">
        <v>3</v>
      </c>
      <c r="G472" t="s">
        <v>189</v>
      </c>
      <c r="H472">
        <v>301</v>
      </c>
      <c r="I472" t="s">
        <v>247</v>
      </c>
      <c r="J472" t="s">
        <v>121</v>
      </c>
      <c r="K472" t="s">
        <v>230</v>
      </c>
      <c r="L472">
        <v>300</v>
      </c>
      <c r="M472" t="s">
        <v>191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">
      <c r="A473">
        <v>5</v>
      </c>
      <c r="B473" t="s">
        <v>181</v>
      </c>
      <c r="C473">
        <v>2019</v>
      </c>
      <c r="D473">
        <v>3</v>
      </c>
      <c r="E473" t="s">
        <v>245</v>
      </c>
      <c r="F473">
        <v>6</v>
      </c>
      <c r="G473" t="s">
        <v>192</v>
      </c>
      <c r="H473">
        <v>612</v>
      </c>
      <c r="I473" t="s">
        <v>223</v>
      </c>
      <c r="J473" t="s">
        <v>116</v>
      </c>
      <c r="K473" t="s">
        <v>224</v>
      </c>
      <c r="L473">
        <v>700</v>
      </c>
      <c r="M473" t="s">
        <v>193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">
      <c r="A474">
        <v>4</v>
      </c>
      <c r="B474" t="s">
        <v>187</v>
      </c>
      <c r="C474">
        <v>2019</v>
      </c>
      <c r="D474">
        <v>3</v>
      </c>
      <c r="E474" t="s">
        <v>245</v>
      </c>
      <c r="F474">
        <v>3</v>
      </c>
      <c r="G474" t="s">
        <v>189</v>
      </c>
      <c r="H474">
        <v>621</v>
      </c>
      <c r="I474" t="s">
        <v>259</v>
      </c>
      <c r="J474" t="s">
        <v>116</v>
      </c>
      <c r="K474" t="s">
        <v>224</v>
      </c>
      <c r="L474">
        <v>4532</v>
      </c>
      <c r="M474" t="s">
        <v>200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">
      <c r="A475">
        <v>5</v>
      </c>
      <c r="B475" t="s">
        <v>181</v>
      </c>
      <c r="C475">
        <v>2019</v>
      </c>
      <c r="D475">
        <v>3</v>
      </c>
      <c r="E475" t="s">
        <v>245</v>
      </c>
      <c r="F475">
        <v>79</v>
      </c>
      <c r="G475" t="s">
        <v>212</v>
      </c>
      <c r="H475">
        <v>951</v>
      </c>
      <c r="I475" t="s">
        <v>250</v>
      </c>
      <c r="J475" t="s">
        <v>126</v>
      </c>
      <c r="K475" t="s">
        <v>249</v>
      </c>
      <c r="L475">
        <v>4579</v>
      </c>
      <c r="M475" t="s">
        <v>221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">
      <c r="A476">
        <v>5</v>
      </c>
      <c r="B476" t="s">
        <v>181</v>
      </c>
      <c r="C476">
        <v>2019</v>
      </c>
      <c r="D476">
        <v>3</v>
      </c>
      <c r="E476" t="s">
        <v>245</v>
      </c>
      <c r="F476">
        <v>5</v>
      </c>
      <c r="G476" t="s">
        <v>195</v>
      </c>
      <c r="H476">
        <v>5</v>
      </c>
      <c r="I476" t="s">
        <v>190</v>
      </c>
      <c r="J476" t="s">
        <v>115</v>
      </c>
      <c r="K476" t="s">
        <v>185</v>
      </c>
      <c r="L476">
        <v>460</v>
      </c>
      <c r="M476" t="s">
        <v>198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">
      <c r="A477">
        <v>4</v>
      </c>
      <c r="B477" t="s">
        <v>187</v>
      </c>
      <c r="C477">
        <v>2019</v>
      </c>
      <c r="D477">
        <v>3</v>
      </c>
      <c r="E477" t="s">
        <v>245</v>
      </c>
      <c r="F477">
        <v>3</v>
      </c>
      <c r="G477" t="s">
        <v>189</v>
      </c>
      <c r="H477">
        <v>950</v>
      </c>
      <c r="I477" t="s">
        <v>184</v>
      </c>
      <c r="J477" t="s">
        <v>115</v>
      </c>
      <c r="K477" t="s">
        <v>185</v>
      </c>
      <c r="L477">
        <v>4532</v>
      </c>
      <c r="M477" t="s">
        <v>200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">
      <c r="A478">
        <v>5</v>
      </c>
      <c r="B478" t="s">
        <v>181</v>
      </c>
      <c r="C478">
        <v>2019</v>
      </c>
      <c r="D478">
        <v>3</v>
      </c>
      <c r="E478" t="s">
        <v>245</v>
      </c>
      <c r="F478">
        <v>3</v>
      </c>
      <c r="G478" t="s">
        <v>189</v>
      </c>
      <c r="H478">
        <v>952</v>
      </c>
      <c r="I478" t="s">
        <v>235</v>
      </c>
      <c r="J478" t="s">
        <v>117</v>
      </c>
      <c r="K478" t="s">
        <v>236</v>
      </c>
      <c r="L478">
        <v>4532</v>
      </c>
      <c r="M478" t="s">
        <v>200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">
      <c r="A479">
        <v>5</v>
      </c>
      <c r="B479" t="s">
        <v>181</v>
      </c>
      <c r="C479">
        <v>2019</v>
      </c>
      <c r="D479">
        <v>3</v>
      </c>
      <c r="E479" t="s">
        <v>245</v>
      </c>
      <c r="F479">
        <v>3</v>
      </c>
      <c r="G479" t="s">
        <v>189</v>
      </c>
      <c r="H479">
        <v>15</v>
      </c>
      <c r="I479" t="s">
        <v>252</v>
      </c>
      <c r="J479" t="s">
        <v>118</v>
      </c>
      <c r="K479" t="s">
        <v>214</v>
      </c>
      <c r="L479">
        <v>300</v>
      </c>
      <c r="M479" t="s">
        <v>191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">
      <c r="A480">
        <v>5</v>
      </c>
      <c r="B480" t="s">
        <v>181</v>
      </c>
      <c r="C480">
        <v>2019</v>
      </c>
      <c r="D480">
        <v>3</v>
      </c>
      <c r="E480" t="s">
        <v>245</v>
      </c>
      <c r="F480">
        <v>3</v>
      </c>
      <c r="G480" t="s">
        <v>189</v>
      </c>
      <c r="H480">
        <v>11</v>
      </c>
      <c r="I480" t="s">
        <v>283</v>
      </c>
      <c r="J480" t="s">
        <v>115</v>
      </c>
      <c r="K480" t="s">
        <v>185</v>
      </c>
      <c r="L480">
        <v>300</v>
      </c>
      <c r="M480" t="s">
        <v>191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">
      <c r="A481">
        <v>5</v>
      </c>
      <c r="B481" t="s">
        <v>181</v>
      </c>
      <c r="C481">
        <v>2019</v>
      </c>
      <c r="D481">
        <v>3</v>
      </c>
      <c r="E481" t="s">
        <v>245</v>
      </c>
      <c r="F481">
        <v>3</v>
      </c>
      <c r="G481" t="s">
        <v>189</v>
      </c>
      <c r="H481">
        <v>305</v>
      </c>
      <c r="I481" t="s">
        <v>234</v>
      </c>
      <c r="J481" t="s">
        <v>115</v>
      </c>
      <c r="K481" t="s">
        <v>185</v>
      </c>
      <c r="L481">
        <v>300</v>
      </c>
      <c r="M481" t="s">
        <v>191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">
      <c r="A482">
        <v>5</v>
      </c>
      <c r="B482" t="s">
        <v>181</v>
      </c>
      <c r="C482">
        <v>2019</v>
      </c>
      <c r="D482">
        <v>3</v>
      </c>
      <c r="E482" t="s">
        <v>245</v>
      </c>
      <c r="F482">
        <v>3</v>
      </c>
      <c r="G482" t="s">
        <v>189</v>
      </c>
      <c r="H482">
        <v>14</v>
      </c>
      <c r="I482" t="s">
        <v>299</v>
      </c>
      <c r="J482" t="s">
        <v>117</v>
      </c>
      <c r="K482" t="s">
        <v>236</v>
      </c>
      <c r="L482">
        <v>300</v>
      </c>
      <c r="M482" t="s">
        <v>191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">
      <c r="A483">
        <v>5</v>
      </c>
      <c r="B483" t="s">
        <v>181</v>
      </c>
      <c r="C483">
        <v>2019</v>
      </c>
      <c r="D483">
        <v>3</v>
      </c>
      <c r="E483" t="s">
        <v>245</v>
      </c>
      <c r="F483">
        <v>75</v>
      </c>
      <c r="G483" t="s">
        <v>212</v>
      </c>
      <c r="H483">
        <v>13</v>
      </c>
      <c r="I483" t="s">
        <v>296</v>
      </c>
      <c r="J483" t="s">
        <v>119</v>
      </c>
      <c r="K483" t="s">
        <v>216</v>
      </c>
      <c r="L483">
        <v>1575</v>
      </c>
      <c r="M483" t="s">
        <v>218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">
      <c r="A484">
        <v>5</v>
      </c>
      <c r="B484" t="s">
        <v>181</v>
      </c>
      <c r="C484">
        <v>2019</v>
      </c>
      <c r="D484">
        <v>3</v>
      </c>
      <c r="E484" t="s">
        <v>245</v>
      </c>
      <c r="F484">
        <v>6</v>
      </c>
      <c r="G484" t="s">
        <v>192</v>
      </c>
      <c r="H484">
        <v>624</v>
      </c>
      <c r="I484" t="s">
        <v>226</v>
      </c>
      <c r="J484" t="s">
        <v>124</v>
      </c>
      <c r="K484" t="s">
        <v>227</v>
      </c>
      <c r="L484">
        <v>4562</v>
      </c>
      <c r="M484" t="s">
        <v>211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">
      <c r="A485">
        <v>4</v>
      </c>
      <c r="B485" t="s">
        <v>187</v>
      </c>
      <c r="C485">
        <v>2019</v>
      </c>
      <c r="D485">
        <v>3</v>
      </c>
      <c r="E485" t="s">
        <v>245</v>
      </c>
      <c r="F485">
        <v>3</v>
      </c>
      <c r="G485" t="s">
        <v>189</v>
      </c>
      <c r="H485">
        <v>953</v>
      </c>
      <c r="I485" t="s">
        <v>213</v>
      </c>
      <c r="J485" t="s">
        <v>118</v>
      </c>
      <c r="K485" t="s">
        <v>214</v>
      </c>
      <c r="L485">
        <v>4532</v>
      </c>
      <c r="M485" t="s">
        <v>200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">
      <c r="A486">
        <v>5</v>
      </c>
      <c r="B486" t="s">
        <v>181</v>
      </c>
      <c r="C486">
        <v>2019</v>
      </c>
      <c r="D486">
        <v>3</v>
      </c>
      <c r="E486" t="s">
        <v>245</v>
      </c>
      <c r="F486">
        <v>1</v>
      </c>
      <c r="G486" t="s">
        <v>183</v>
      </c>
      <c r="H486">
        <v>905</v>
      </c>
      <c r="I486" t="s">
        <v>272</v>
      </c>
      <c r="J486" t="s">
        <v>122</v>
      </c>
      <c r="K486" t="s">
        <v>242</v>
      </c>
      <c r="L486">
        <v>4512</v>
      </c>
      <c r="M486" t="s">
        <v>186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">
      <c r="A487">
        <v>5</v>
      </c>
      <c r="B487" t="s">
        <v>181</v>
      </c>
      <c r="C487">
        <v>2019</v>
      </c>
      <c r="D487">
        <v>3</v>
      </c>
      <c r="E487" t="s">
        <v>245</v>
      </c>
      <c r="F487">
        <v>10</v>
      </c>
      <c r="G487" t="s">
        <v>238</v>
      </c>
      <c r="H487">
        <v>6</v>
      </c>
      <c r="I487" t="s">
        <v>256</v>
      </c>
      <c r="J487" t="s">
        <v>122</v>
      </c>
      <c r="K487" t="s">
        <v>242</v>
      </c>
      <c r="L487">
        <v>207</v>
      </c>
      <c r="M487" t="s">
        <v>243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">
      <c r="A488">
        <v>5</v>
      </c>
      <c r="B488" t="s">
        <v>181</v>
      </c>
      <c r="C488">
        <v>2019</v>
      </c>
      <c r="D488">
        <v>3</v>
      </c>
      <c r="E488" t="s">
        <v>245</v>
      </c>
      <c r="F488">
        <v>1</v>
      </c>
      <c r="G488" t="s">
        <v>183</v>
      </c>
      <c r="H488">
        <v>11</v>
      </c>
      <c r="I488" t="s">
        <v>283</v>
      </c>
      <c r="J488" t="s">
        <v>115</v>
      </c>
      <c r="K488" t="s">
        <v>185</v>
      </c>
      <c r="L488">
        <v>200</v>
      </c>
      <c r="M488" t="s">
        <v>210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">
      <c r="A489">
        <v>5</v>
      </c>
      <c r="B489" t="s">
        <v>181</v>
      </c>
      <c r="C489">
        <v>2019</v>
      </c>
      <c r="D489">
        <v>3</v>
      </c>
      <c r="E489" t="s">
        <v>245</v>
      </c>
      <c r="F489">
        <v>10</v>
      </c>
      <c r="G489" t="s">
        <v>238</v>
      </c>
      <c r="H489">
        <v>3</v>
      </c>
      <c r="I489" t="s">
        <v>209</v>
      </c>
      <c r="J489" t="s">
        <v>202</v>
      </c>
      <c r="K489" t="s">
        <v>203</v>
      </c>
      <c r="L489">
        <v>207</v>
      </c>
      <c r="M489" t="s">
        <v>243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">
      <c r="A490">
        <v>5</v>
      </c>
      <c r="B490" t="s">
        <v>181</v>
      </c>
      <c r="C490">
        <v>2019</v>
      </c>
      <c r="D490">
        <v>3</v>
      </c>
      <c r="E490" t="s">
        <v>245</v>
      </c>
      <c r="F490">
        <v>10</v>
      </c>
      <c r="G490" t="s">
        <v>238</v>
      </c>
      <c r="H490">
        <v>603</v>
      </c>
      <c r="I490" t="s">
        <v>196</v>
      </c>
      <c r="J490" t="s">
        <v>125</v>
      </c>
      <c r="K490" t="s">
        <v>197</v>
      </c>
      <c r="L490">
        <v>207</v>
      </c>
      <c r="M490" t="s">
        <v>243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">
      <c r="A491">
        <v>5</v>
      </c>
      <c r="B491" t="s">
        <v>181</v>
      </c>
      <c r="C491">
        <v>2019</v>
      </c>
      <c r="D491">
        <v>3</v>
      </c>
      <c r="E491" t="s">
        <v>245</v>
      </c>
      <c r="F491">
        <v>6</v>
      </c>
      <c r="G491" t="s">
        <v>192</v>
      </c>
      <c r="H491">
        <v>606</v>
      </c>
      <c r="I491" t="s">
        <v>279</v>
      </c>
      <c r="J491" t="s">
        <v>130</v>
      </c>
      <c r="K491" t="s">
        <v>280</v>
      </c>
      <c r="L491">
        <v>700</v>
      </c>
      <c r="M491" t="s">
        <v>193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">
      <c r="A492">
        <v>5</v>
      </c>
      <c r="B492" t="s">
        <v>181</v>
      </c>
      <c r="C492">
        <v>2019</v>
      </c>
      <c r="D492">
        <v>3</v>
      </c>
      <c r="E492" t="s">
        <v>245</v>
      </c>
      <c r="F492">
        <v>6</v>
      </c>
      <c r="G492" t="s">
        <v>192</v>
      </c>
      <c r="H492">
        <v>608</v>
      </c>
      <c r="I492" t="s">
        <v>290</v>
      </c>
      <c r="J492" t="s">
        <v>278</v>
      </c>
      <c r="K492" t="s">
        <v>212</v>
      </c>
      <c r="L492">
        <v>700</v>
      </c>
      <c r="M492" t="s">
        <v>193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">
      <c r="A493">
        <v>5</v>
      </c>
      <c r="B493" t="s">
        <v>181</v>
      </c>
      <c r="C493">
        <v>2019</v>
      </c>
      <c r="D493">
        <v>3</v>
      </c>
      <c r="E493" t="s">
        <v>245</v>
      </c>
      <c r="F493">
        <v>3</v>
      </c>
      <c r="G493" t="s">
        <v>189</v>
      </c>
      <c r="H493">
        <v>603</v>
      </c>
      <c r="I493" t="s">
        <v>196</v>
      </c>
      <c r="J493" t="s">
        <v>125</v>
      </c>
      <c r="K493" t="s">
        <v>197</v>
      </c>
      <c r="L493">
        <v>300</v>
      </c>
      <c r="M493" t="s">
        <v>191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">
      <c r="A494">
        <v>4</v>
      </c>
      <c r="B494" t="s">
        <v>187</v>
      </c>
      <c r="C494">
        <v>2019</v>
      </c>
      <c r="D494">
        <v>3</v>
      </c>
      <c r="E494" t="s">
        <v>245</v>
      </c>
      <c r="F494">
        <v>3</v>
      </c>
      <c r="G494" t="s">
        <v>189</v>
      </c>
      <c r="H494">
        <v>955</v>
      </c>
      <c r="I494" t="s">
        <v>282</v>
      </c>
      <c r="J494" t="s">
        <v>127</v>
      </c>
      <c r="K494" t="s">
        <v>263</v>
      </c>
      <c r="L494">
        <v>4532</v>
      </c>
      <c r="M494" t="s">
        <v>200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">
      <c r="A495">
        <v>5</v>
      </c>
      <c r="B495" t="s">
        <v>181</v>
      </c>
      <c r="C495">
        <v>2019</v>
      </c>
      <c r="D495">
        <v>3</v>
      </c>
      <c r="E495" t="s">
        <v>245</v>
      </c>
      <c r="F495">
        <v>5</v>
      </c>
      <c r="G495" t="s">
        <v>195</v>
      </c>
      <c r="H495">
        <v>701</v>
      </c>
      <c r="I495" t="s">
        <v>206</v>
      </c>
      <c r="J495" t="s">
        <v>207</v>
      </c>
      <c r="K495" t="s">
        <v>208</v>
      </c>
      <c r="L495">
        <v>460</v>
      </c>
      <c r="M495" t="s">
        <v>198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">
      <c r="A496">
        <v>5</v>
      </c>
      <c r="B496" t="s">
        <v>181</v>
      </c>
      <c r="C496">
        <v>2019</v>
      </c>
      <c r="D496">
        <v>3</v>
      </c>
      <c r="E496" t="s">
        <v>245</v>
      </c>
      <c r="F496">
        <v>1</v>
      </c>
      <c r="G496" t="s">
        <v>183</v>
      </c>
      <c r="H496">
        <v>6</v>
      </c>
      <c r="I496" t="s">
        <v>256</v>
      </c>
      <c r="J496" t="s">
        <v>122</v>
      </c>
      <c r="K496" t="s">
        <v>242</v>
      </c>
      <c r="L496">
        <v>200</v>
      </c>
      <c r="M496" t="s">
        <v>210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">
      <c r="A497">
        <v>4</v>
      </c>
      <c r="B497" t="s">
        <v>187</v>
      </c>
      <c r="C497">
        <v>2019</v>
      </c>
      <c r="D497">
        <v>3</v>
      </c>
      <c r="E497" t="s">
        <v>245</v>
      </c>
      <c r="F497">
        <v>5</v>
      </c>
      <c r="G497" t="s">
        <v>195</v>
      </c>
      <c r="H497">
        <v>950</v>
      </c>
      <c r="I497" t="s">
        <v>184</v>
      </c>
      <c r="J497" t="s">
        <v>115</v>
      </c>
      <c r="K497" t="s">
        <v>185</v>
      </c>
      <c r="L497">
        <v>4552</v>
      </c>
      <c r="M497" t="s">
        <v>276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">
      <c r="A498">
        <v>5</v>
      </c>
      <c r="B498" t="s">
        <v>181</v>
      </c>
      <c r="C498">
        <v>2019</v>
      </c>
      <c r="D498">
        <v>3</v>
      </c>
      <c r="E498" t="s">
        <v>245</v>
      </c>
      <c r="F498">
        <v>6</v>
      </c>
      <c r="G498" t="s">
        <v>192</v>
      </c>
      <c r="H498">
        <v>950</v>
      </c>
      <c r="I498" t="s">
        <v>184</v>
      </c>
      <c r="J498" t="s">
        <v>115</v>
      </c>
      <c r="K498" t="s">
        <v>185</v>
      </c>
      <c r="L498">
        <v>4562</v>
      </c>
      <c r="M498" t="s">
        <v>211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">
      <c r="A499">
        <v>5</v>
      </c>
      <c r="B499" t="s">
        <v>181</v>
      </c>
      <c r="C499">
        <v>2019</v>
      </c>
      <c r="D499">
        <v>3</v>
      </c>
      <c r="E499" t="s">
        <v>245</v>
      </c>
      <c r="F499">
        <v>79</v>
      </c>
      <c r="G499" t="s">
        <v>212</v>
      </c>
      <c r="H499">
        <v>950</v>
      </c>
      <c r="I499" t="s">
        <v>184</v>
      </c>
      <c r="J499" t="s">
        <v>115</v>
      </c>
      <c r="K499" t="s">
        <v>185</v>
      </c>
      <c r="L499">
        <v>4579</v>
      </c>
      <c r="M499" t="s">
        <v>221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">
      <c r="A500">
        <v>5</v>
      </c>
      <c r="B500" t="s">
        <v>181</v>
      </c>
      <c r="C500">
        <v>2019</v>
      </c>
      <c r="D500">
        <v>3</v>
      </c>
      <c r="E500" t="s">
        <v>245</v>
      </c>
      <c r="F500">
        <v>72</v>
      </c>
      <c r="G500" t="s">
        <v>212</v>
      </c>
      <c r="H500">
        <v>5</v>
      </c>
      <c r="I500" t="s">
        <v>190</v>
      </c>
      <c r="J500" t="s">
        <v>115</v>
      </c>
      <c r="K500" t="s">
        <v>185</v>
      </c>
      <c r="L500">
        <v>1572</v>
      </c>
      <c r="M500" t="s">
        <v>231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">
      <c r="A501">
        <v>5</v>
      </c>
      <c r="B501" t="s">
        <v>181</v>
      </c>
      <c r="C501">
        <v>2019</v>
      </c>
      <c r="D501">
        <v>3</v>
      </c>
      <c r="E501" t="s">
        <v>245</v>
      </c>
      <c r="F501">
        <v>3</v>
      </c>
      <c r="G501" t="s">
        <v>189</v>
      </c>
      <c r="H501">
        <v>310</v>
      </c>
      <c r="I501" t="s">
        <v>254</v>
      </c>
      <c r="J501" t="s">
        <v>118</v>
      </c>
      <c r="K501" t="s">
        <v>214</v>
      </c>
      <c r="L501">
        <v>300</v>
      </c>
      <c r="M501" t="s">
        <v>191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">
      <c r="A502">
        <v>5</v>
      </c>
      <c r="B502" t="s">
        <v>181</v>
      </c>
      <c r="C502">
        <v>2019</v>
      </c>
      <c r="D502">
        <v>3</v>
      </c>
      <c r="E502" t="s">
        <v>245</v>
      </c>
      <c r="F502">
        <v>1</v>
      </c>
      <c r="G502" t="s">
        <v>183</v>
      </c>
      <c r="H502">
        <v>953</v>
      </c>
      <c r="I502" t="s">
        <v>213</v>
      </c>
      <c r="J502" t="s">
        <v>118</v>
      </c>
      <c r="K502" t="s">
        <v>214</v>
      </c>
      <c r="L502">
        <v>4512</v>
      </c>
      <c r="M502" t="s">
        <v>186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">
      <c r="A503">
        <v>5</v>
      </c>
      <c r="B503" t="s">
        <v>181</v>
      </c>
      <c r="C503">
        <v>2019</v>
      </c>
      <c r="D503">
        <v>3</v>
      </c>
      <c r="E503" t="s">
        <v>245</v>
      </c>
      <c r="F503">
        <v>1</v>
      </c>
      <c r="G503" t="s">
        <v>183</v>
      </c>
      <c r="H503">
        <v>602</v>
      </c>
      <c r="I503" t="s">
        <v>246</v>
      </c>
      <c r="J503" t="s">
        <v>125</v>
      </c>
      <c r="K503" t="s">
        <v>197</v>
      </c>
      <c r="L503">
        <v>200</v>
      </c>
      <c r="M503" t="s">
        <v>210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">
      <c r="A504">
        <v>5</v>
      </c>
      <c r="B504" t="s">
        <v>181</v>
      </c>
      <c r="C504">
        <v>2019</v>
      </c>
      <c r="D504">
        <v>3</v>
      </c>
      <c r="E504" t="s">
        <v>245</v>
      </c>
      <c r="F504">
        <v>10</v>
      </c>
      <c r="G504" t="s">
        <v>238</v>
      </c>
      <c r="H504">
        <v>905</v>
      </c>
      <c r="I504" t="s">
        <v>272</v>
      </c>
      <c r="J504" t="s">
        <v>122</v>
      </c>
      <c r="K504" t="s">
        <v>242</v>
      </c>
      <c r="L504">
        <v>4513</v>
      </c>
      <c r="M504" t="s">
        <v>240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">
      <c r="A505">
        <v>5</v>
      </c>
      <c r="B505" t="s">
        <v>181</v>
      </c>
      <c r="C505">
        <v>2019</v>
      </c>
      <c r="D505">
        <v>3</v>
      </c>
      <c r="E505" t="s">
        <v>245</v>
      </c>
      <c r="F505">
        <v>10</v>
      </c>
      <c r="G505" t="s">
        <v>238</v>
      </c>
      <c r="H505">
        <v>7</v>
      </c>
      <c r="I505" t="s">
        <v>241</v>
      </c>
      <c r="J505" t="s">
        <v>122</v>
      </c>
      <c r="K505" t="s">
        <v>242</v>
      </c>
      <c r="L505">
        <v>207</v>
      </c>
      <c r="M505" t="s">
        <v>243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">
      <c r="A506">
        <v>4</v>
      </c>
      <c r="B506" t="s">
        <v>187</v>
      </c>
      <c r="C506">
        <v>2019</v>
      </c>
      <c r="D506">
        <v>3</v>
      </c>
      <c r="E506" t="s">
        <v>245</v>
      </c>
      <c r="F506">
        <v>1</v>
      </c>
      <c r="G506" t="s">
        <v>183</v>
      </c>
      <c r="H506">
        <v>6</v>
      </c>
      <c r="I506" t="s">
        <v>256</v>
      </c>
      <c r="J506" t="s">
        <v>122</v>
      </c>
      <c r="K506" t="s">
        <v>242</v>
      </c>
      <c r="L506">
        <v>200</v>
      </c>
      <c r="M506" t="s">
        <v>210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">
      <c r="A507">
        <v>5</v>
      </c>
      <c r="B507" t="s">
        <v>181</v>
      </c>
      <c r="C507">
        <v>2019</v>
      </c>
      <c r="D507">
        <v>3</v>
      </c>
      <c r="E507" t="s">
        <v>245</v>
      </c>
      <c r="F507">
        <v>3</v>
      </c>
      <c r="G507" t="s">
        <v>189</v>
      </c>
      <c r="H507">
        <v>5</v>
      </c>
      <c r="I507" t="s">
        <v>190</v>
      </c>
      <c r="J507" t="s">
        <v>115</v>
      </c>
      <c r="K507" t="s">
        <v>185</v>
      </c>
      <c r="L507">
        <v>300</v>
      </c>
      <c r="M507" t="s">
        <v>191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">
      <c r="A508">
        <v>5</v>
      </c>
      <c r="B508" t="s">
        <v>181</v>
      </c>
      <c r="C508">
        <v>2019</v>
      </c>
      <c r="D508">
        <v>3</v>
      </c>
      <c r="E508" t="s">
        <v>245</v>
      </c>
      <c r="F508">
        <v>60</v>
      </c>
      <c r="G508" t="s">
        <v>212</v>
      </c>
      <c r="H508">
        <v>601</v>
      </c>
      <c r="I508" t="s">
        <v>260</v>
      </c>
      <c r="J508" t="s">
        <v>123</v>
      </c>
      <c r="K508" t="s">
        <v>261</v>
      </c>
      <c r="L508">
        <v>360</v>
      </c>
      <c r="M508" t="s">
        <v>225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">
      <c r="A509">
        <v>5</v>
      </c>
      <c r="B509" t="s">
        <v>181</v>
      </c>
      <c r="C509">
        <v>2019</v>
      </c>
      <c r="D509">
        <v>3</v>
      </c>
      <c r="E509" t="s">
        <v>245</v>
      </c>
      <c r="F509">
        <v>5</v>
      </c>
      <c r="G509" t="s">
        <v>195</v>
      </c>
      <c r="H509">
        <v>616</v>
      </c>
      <c r="I509" t="s">
        <v>199</v>
      </c>
      <c r="J509" t="s">
        <v>125</v>
      </c>
      <c r="K509" t="s">
        <v>197</v>
      </c>
      <c r="L509">
        <v>4552</v>
      </c>
      <c r="M509" t="s">
        <v>276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">
      <c r="A510">
        <v>5</v>
      </c>
      <c r="B510" t="s">
        <v>181</v>
      </c>
      <c r="C510">
        <v>2019</v>
      </c>
      <c r="D510">
        <v>3</v>
      </c>
      <c r="E510" t="s">
        <v>245</v>
      </c>
      <c r="F510">
        <v>6</v>
      </c>
      <c r="G510" t="s">
        <v>192</v>
      </c>
      <c r="H510">
        <v>616</v>
      </c>
      <c r="I510" t="s">
        <v>199</v>
      </c>
      <c r="J510" t="s">
        <v>125</v>
      </c>
      <c r="K510" t="s">
        <v>197</v>
      </c>
      <c r="L510">
        <v>4562</v>
      </c>
      <c r="M510" t="s">
        <v>211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">
      <c r="A511">
        <v>5</v>
      </c>
      <c r="B511" t="s">
        <v>181</v>
      </c>
      <c r="C511">
        <v>2019</v>
      </c>
      <c r="D511">
        <v>3</v>
      </c>
      <c r="E511" t="s">
        <v>245</v>
      </c>
      <c r="F511">
        <v>6</v>
      </c>
      <c r="G511" t="s">
        <v>192</v>
      </c>
      <c r="H511">
        <v>609</v>
      </c>
      <c r="I511" t="s">
        <v>298</v>
      </c>
      <c r="J511" t="s">
        <v>278</v>
      </c>
      <c r="K511" t="s">
        <v>212</v>
      </c>
      <c r="L511">
        <v>700</v>
      </c>
      <c r="M511" t="s">
        <v>193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">
      <c r="A512">
        <v>5</v>
      </c>
      <c r="B512" t="s">
        <v>181</v>
      </c>
      <c r="C512">
        <v>2019</v>
      </c>
      <c r="D512">
        <v>4</v>
      </c>
      <c r="E512" t="s">
        <v>232</v>
      </c>
      <c r="F512">
        <v>60</v>
      </c>
      <c r="G512" t="s">
        <v>212</v>
      </c>
      <c r="H512">
        <v>612</v>
      </c>
      <c r="I512" t="s">
        <v>223</v>
      </c>
      <c r="J512" t="s">
        <v>116</v>
      </c>
      <c r="K512" t="s">
        <v>224</v>
      </c>
      <c r="L512">
        <v>360</v>
      </c>
      <c r="M512" t="s">
        <v>225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">
      <c r="A513">
        <v>4</v>
      </c>
      <c r="B513" t="s">
        <v>187</v>
      </c>
      <c r="C513">
        <v>2019</v>
      </c>
      <c r="D513">
        <v>4</v>
      </c>
      <c r="E513" t="s">
        <v>232</v>
      </c>
      <c r="F513">
        <v>3</v>
      </c>
      <c r="G513" t="s">
        <v>189</v>
      </c>
      <c r="H513">
        <v>616</v>
      </c>
      <c r="I513" t="s">
        <v>199</v>
      </c>
      <c r="J513" t="s">
        <v>125</v>
      </c>
      <c r="K513" t="s">
        <v>197</v>
      </c>
      <c r="L513">
        <v>4532</v>
      </c>
      <c r="M513" t="s">
        <v>200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">
      <c r="A514">
        <v>5</v>
      </c>
      <c r="B514" t="s">
        <v>181</v>
      </c>
      <c r="C514">
        <v>2019</v>
      </c>
      <c r="D514">
        <v>4</v>
      </c>
      <c r="E514" t="s">
        <v>232</v>
      </c>
      <c r="F514">
        <v>10</v>
      </c>
      <c r="G514" t="s">
        <v>238</v>
      </c>
      <c r="H514">
        <v>903</v>
      </c>
      <c r="I514" t="s">
        <v>239</v>
      </c>
      <c r="J514" t="s">
        <v>121</v>
      </c>
      <c r="K514" t="s">
        <v>230</v>
      </c>
      <c r="L514">
        <v>4513</v>
      </c>
      <c r="M514" t="s">
        <v>240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">
      <c r="A515">
        <v>4</v>
      </c>
      <c r="B515" t="s">
        <v>187</v>
      </c>
      <c r="C515">
        <v>2019</v>
      </c>
      <c r="D515">
        <v>4</v>
      </c>
      <c r="E515" t="s">
        <v>232</v>
      </c>
      <c r="F515">
        <v>10</v>
      </c>
      <c r="G515" t="s">
        <v>238</v>
      </c>
      <c r="H515">
        <v>903</v>
      </c>
      <c r="I515" t="s">
        <v>239</v>
      </c>
      <c r="J515" t="s">
        <v>121</v>
      </c>
      <c r="K515" t="s">
        <v>230</v>
      </c>
      <c r="L515">
        <v>4513</v>
      </c>
      <c r="M515" t="s">
        <v>240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">
      <c r="A516">
        <v>5</v>
      </c>
      <c r="B516" t="s">
        <v>181</v>
      </c>
      <c r="C516">
        <v>2019</v>
      </c>
      <c r="D516">
        <v>4</v>
      </c>
      <c r="E516" t="s">
        <v>232</v>
      </c>
      <c r="F516">
        <v>10</v>
      </c>
      <c r="G516" t="s">
        <v>238</v>
      </c>
      <c r="H516">
        <v>7</v>
      </c>
      <c r="I516" t="s">
        <v>241</v>
      </c>
      <c r="J516" t="s">
        <v>122</v>
      </c>
      <c r="K516" t="s">
        <v>242</v>
      </c>
      <c r="L516">
        <v>207</v>
      </c>
      <c r="M516" t="s">
        <v>243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">
      <c r="A517">
        <v>5</v>
      </c>
      <c r="B517" t="s">
        <v>181</v>
      </c>
      <c r="C517">
        <v>2019</v>
      </c>
      <c r="D517">
        <v>4</v>
      </c>
      <c r="E517" t="s">
        <v>232</v>
      </c>
      <c r="F517">
        <v>10</v>
      </c>
      <c r="G517" t="s">
        <v>238</v>
      </c>
      <c r="H517">
        <v>306</v>
      </c>
      <c r="I517" t="s">
        <v>244</v>
      </c>
      <c r="J517" t="s">
        <v>122</v>
      </c>
      <c r="K517" t="s">
        <v>242</v>
      </c>
      <c r="L517">
        <v>207</v>
      </c>
      <c r="M517" t="s">
        <v>243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">
      <c r="A518">
        <v>5</v>
      </c>
      <c r="B518" t="s">
        <v>181</v>
      </c>
      <c r="C518">
        <v>2019</v>
      </c>
      <c r="D518">
        <v>4</v>
      </c>
      <c r="E518" t="s">
        <v>232</v>
      </c>
      <c r="F518">
        <v>1</v>
      </c>
      <c r="G518" t="s">
        <v>183</v>
      </c>
      <c r="H518">
        <v>305</v>
      </c>
      <c r="I518" t="s">
        <v>234</v>
      </c>
      <c r="J518" t="s">
        <v>115</v>
      </c>
      <c r="K518" t="s">
        <v>185</v>
      </c>
      <c r="L518">
        <v>200</v>
      </c>
      <c r="M518" t="s">
        <v>210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">
      <c r="A519">
        <v>5</v>
      </c>
      <c r="B519" t="s">
        <v>181</v>
      </c>
      <c r="C519">
        <v>2019</v>
      </c>
      <c r="D519">
        <v>4</v>
      </c>
      <c r="E519" t="s">
        <v>232</v>
      </c>
      <c r="F519">
        <v>3</v>
      </c>
      <c r="G519" t="s">
        <v>189</v>
      </c>
      <c r="H519">
        <v>5</v>
      </c>
      <c r="I519" t="s">
        <v>190</v>
      </c>
      <c r="J519" t="s">
        <v>115</v>
      </c>
      <c r="K519" t="s">
        <v>185</v>
      </c>
      <c r="L519">
        <v>300</v>
      </c>
      <c r="M519" t="s">
        <v>191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">
      <c r="A520">
        <v>5</v>
      </c>
      <c r="B520" t="s">
        <v>181</v>
      </c>
      <c r="C520">
        <v>2019</v>
      </c>
      <c r="D520">
        <v>4</v>
      </c>
      <c r="E520" t="s">
        <v>232</v>
      </c>
      <c r="F520">
        <v>79</v>
      </c>
      <c r="G520" t="s">
        <v>212</v>
      </c>
      <c r="H520">
        <v>710</v>
      </c>
      <c r="I520" t="s">
        <v>220</v>
      </c>
      <c r="J520" t="s">
        <v>207</v>
      </c>
      <c r="K520" t="s">
        <v>208</v>
      </c>
      <c r="L520">
        <v>4579</v>
      </c>
      <c r="M520" t="s">
        <v>221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">
      <c r="A521">
        <v>4</v>
      </c>
      <c r="B521" t="s">
        <v>187</v>
      </c>
      <c r="C521">
        <v>2019</v>
      </c>
      <c r="D521">
        <v>4</v>
      </c>
      <c r="E521" t="s">
        <v>232</v>
      </c>
      <c r="F521">
        <v>3</v>
      </c>
      <c r="G521" t="s">
        <v>189</v>
      </c>
      <c r="H521">
        <v>5</v>
      </c>
      <c r="I521" t="s">
        <v>190</v>
      </c>
      <c r="J521" t="s">
        <v>115</v>
      </c>
      <c r="K521" t="s">
        <v>185</v>
      </c>
      <c r="L521">
        <v>300</v>
      </c>
      <c r="M521" t="s">
        <v>191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">
      <c r="A522">
        <v>5</v>
      </c>
      <c r="B522" t="s">
        <v>181</v>
      </c>
      <c r="C522">
        <v>2019</v>
      </c>
      <c r="D522">
        <v>4</v>
      </c>
      <c r="E522" t="s">
        <v>232</v>
      </c>
      <c r="F522">
        <v>3</v>
      </c>
      <c r="G522" t="s">
        <v>189</v>
      </c>
      <c r="H522">
        <v>305</v>
      </c>
      <c r="I522" t="s">
        <v>234</v>
      </c>
      <c r="J522" t="s">
        <v>115</v>
      </c>
      <c r="K522" t="s">
        <v>185</v>
      </c>
      <c r="L522">
        <v>300</v>
      </c>
      <c r="M522" t="s">
        <v>191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">
      <c r="A523">
        <v>5</v>
      </c>
      <c r="B523" t="s">
        <v>181</v>
      </c>
      <c r="C523">
        <v>2019</v>
      </c>
      <c r="D523">
        <v>4</v>
      </c>
      <c r="E523" t="s">
        <v>232</v>
      </c>
      <c r="F523">
        <v>3</v>
      </c>
      <c r="G523" t="s">
        <v>189</v>
      </c>
      <c r="H523">
        <v>313</v>
      </c>
      <c r="I523" t="s">
        <v>217</v>
      </c>
      <c r="J523" t="s">
        <v>119</v>
      </c>
      <c r="K523" t="s">
        <v>216</v>
      </c>
      <c r="L523">
        <v>300</v>
      </c>
      <c r="M523" t="s">
        <v>191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">
      <c r="A524">
        <v>5</v>
      </c>
      <c r="B524" t="s">
        <v>181</v>
      </c>
      <c r="C524">
        <v>2019</v>
      </c>
      <c r="D524">
        <v>4</v>
      </c>
      <c r="E524" t="s">
        <v>232</v>
      </c>
      <c r="F524">
        <v>6</v>
      </c>
      <c r="G524" t="s">
        <v>192</v>
      </c>
      <c r="H524">
        <v>606</v>
      </c>
      <c r="I524" t="s">
        <v>279</v>
      </c>
      <c r="J524" t="s">
        <v>130</v>
      </c>
      <c r="K524" t="s">
        <v>280</v>
      </c>
      <c r="L524">
        <v>700</v>
      </c>
      <c r="M524" t="s">
        <v>193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">
      <c r="A525">
        <v>5</v>
      </c>
      <c r="B525" t="s">
        <v>181</v>
      </c>
      <c r="C525">
        <v>2019</v>
      </c>
      <c r="D525">
        <v>4</v>
      </c>
      <c r="E525" t="s">
        <v>232</v>
      </c>
      <c r="F525">
        <v>6</v>
      </c>
      <c r="G525" t="s">
        <v>192</v>
      </c>
      <c r="H525">
        <v>621</v>
      </c>
      <c r="I525" t="s">
        <v>259</v>
      </c>
      <c r="J525" t="s">
        <v>116</v>
      </c>
      <c r="K525" t="s">
        <v>224</v>
      </c>
      <c r="L525">
        <v>4562</v>
      </c>
      <c r="M525" t="s">
        <v>211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">
      <c r="A526">
        <v>5</v>
      </c>
      <c r="B526" t="s">
        <v>181</v>
      </c>
      <c r="C526">
        <v>2019</v>
      </c>
      <c r="D526">
        <v>4</v>
      </c>
      <c r="E526" t="s">
        <v>232</v>
      </c>
      <c r="F526">
        <v>60</v>
      </c>
      <c r="G526" t="s">
        <v>212</v>
      </c>
      <c r="H526">
        <v>601</v>
      </c>
      <c r="I526" t="s">
        <v>260</v>
      </c>
      <c r="J526" t="s">
        <v>123</v>
      </c>
      <c r="K526" t="s">
        <v>261</v>
      </c>
      <c r="L526">
        <v>360</v>
      </c>
      <c r="M526" t="s">
        <v>225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">
      <c r="A527">
        <v>5</v>
      </c>
      <c r="B527" t="s">
        <v>181</v>
      </c>
      <c r="C527">
        <v>2019</v>
      </c>
      <c r="D527">
        <v>4</v>
      </c>
      <c r="E527" t="s">
        <v>232</v>
      </c>
      <c r="F527">
        <v>6</v>
      </c>
      <c r="G527" t="s">
        <v>192</v>
      </c>
      <c r="H527">
        <v>625</v>
      </c>
      <c r="I527" t="s">
        <v>286</v>
      </c>
      <c r="J527" t="s">
        <v>132</v>
      </c>
      <c r="K527" t="s">
        <v>212</v>
      </c>
      <c r="L527">
        <v>700</v>
      </c>
      <c r="M527" t="s">
        <v>193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">
      <c r="A528">
        <v>5</v>
      </c>
      <c r="B528" t="s">
        <v>181</v>
      </c>
      <c r="C528">
        <v>2019</v>
      </c>
      <c r="D528">
        <v>4</v>
      </c>
      <c r="E528" t="s">
        <v>232</v>
      </c>
      <c r="F528">
        <v>5</v>
      </c>
      <c r="G528" t="s">
        <v>195</v>
      </c>
      <c r="H528">
        <v>11</v>
      </c>
      <c r="I528" t="s">
        <v>283</v>
      </c>
      <c r="J528" t="s">
        <v>115</v>
      </c>
      <c r="K528" t="s">
        <v>185</v>
      </c>
      <c r="L528">
        <v>460</v>
      </c>
      <c r="M528" t="s">
        <v>198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">
      <c r="A529">
        <v>5</v>
      </c>
      <c r="B529" t="s">
        <v>181</v>
      </c>
      <c r="C529">
        <v>2019</v>
      </c>
      <c r="D529">
        <v>4</v>
      </c>
      <c r="E529" t="s">
        <v>232</v>
      </c>
      <c r="F529">
        <v>79</v>
      </c>
      <c r="G529" t="s">
        <v>212</v>
      </c>
      <c r="H529">
        <v>5</v>
      </c>
      <c r="I529" t="s">
        <v>190</v>
      </c>
      <c r="J529" t="s">
        <v>115</v>
      </c>
      <c r="K529" t="s">
        <v>185</v>
      </c>
      <c r="L529">
        <v>1579</v>
      </c>
      <c r="M529" t="s">
        <v>271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">
      <c r="A530">
        <v>5</v>
      </c>
      <c r="B530" t="s">
        <v>181</v>
      </c>
      <c r="C530">
        <v>2019</v>
      </c>
      <c r="D530">
        <v>4</v>
      </c>
      <c r="E530" t="s">
        <v>232</v>
      </c>
      <c r="F530">
        <v>1</v>
      </c>
      <c r="G530" t="s">
        <v>183</v>
      </c>
      <c r="H530">
        <v>306</v>
      </c>
      <c r="I530" t="s">
        <v>244</v>
      </c>
      <c r="J530" t="s">
        <v>122</v>
      </c>
      <c r="K530" t="s">
        <v>242</v>
      </c>
      <c r="L530">
        <v>200</v>
      </c>
      <c r="M530" t="s">
        <v>210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">
      <c r="A531">
        <v>5</v>
      </c>
      <c r="B531" t="s">
        <v>181</v>
      </c>
      <c r="C531">
        <v>2019</v>
      </c>
      <c r="D531">
        <v>4</v>
      </c>
      <c r="E531" t="s">
        <v>232</v>
      </c>
      <c r="F531">
        <v>3</v>
      </c>
      <c r="G531" t="s">
        <v>189</v>
      </c>
      <c r="H531">
        <v>950</v>
      </c>
      <c r="I531" t="s">
        <v>184</v>
      </c>
      <c r="J531" t="s">
        <v>115</v>
      </c>
      <c r="K531" t="s">
        <v>185</v>
      </c>
      <c r="L531">
        <v>4532</v>
      </c>
      <c r="M531" t="s">
        <v>200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">
      <c r="A532">
        <v>5</v>
      </c>
      <c r="B532" t="s">
        <v>181</v>
      </c>
      <c r="C532">
        <v>2019</v>
      </c>
      <c r="D532">
        <v>4</v>
      </c>
      <c r="E532" t="s">
        <v>232</v>
      </c>
      <c r="F532">
        <v>5</v>
      </c>
      <c r="G532" t="s">
        <v>195</v>
      </c>
      <c r="H532">
        <v>950</v>
      </c>
      <c r="I532" t="s">
        <v>184</v>
      </c>
      <c r="J532" t="s">
        <v>115</v>
      </c>
      <c r="K532" t="s">
        <v>185</v>
      </c>
      <c r="L532">
        <v>4552</v>
      </c>
      <c r="M532" t="s">
        <v>276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">
      <c r="A533">
        <v>5</v>
      </c>
      <c r="B533" t="s">
        <v>181</v>
      </c>
      <c r="C533">
        <v>2019</v>
      </c>
      <c r="D533">
        <v>4</v>
      </c>
      <c r="E533" t="s">
        <v>232</v>
      </c>
      <c r="F533">
        <v>6</v>
      </c>
      <c r="G533" t="s">
        <v>192</v>
      </c>
      <c r="H533">
        <v>950</v>
      </c>
      <c r="I533" t="s">
        <v>184</v>
      </c>
      <c r="J533" t="s">
        <v>115</v>
      </c>
      <c r="K533" t="s">
        <v>185</v>
      </c>
      <c r="L533">
        <v>4562</v>
      </c>
      <c r="M533" t="s">
        <v>211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">
      <c r="A534">
        <v>5</v>
      </c>
      <c r="B534" t="s">
        <v>181</v>
      </c>
      <c r="C534">
        <v>2019</v>
      </c>
      <c r="D534">
        <v>4</v>
      </c>
      <c r="E534" t="s">
        <v>232</v>
      </c>
      <c r="F534">
        <v>5</v>
      </c>
      <c r="G534" t="s">
        <v>195</v>
      </c>
      <c r="H534">
        <v>951</v>
      </c>
      <c r="I534" t="s">
        <v>250</v>
      </c>
      <c r="J534" t="s">
        <v>126</v>
      </c>
      <c r="K534" t="s">
        <v>249</v>
      </c>
      <c r="L534">
        <v>4552</v>
      </c>
      <c r="M534" t="s">
        <v>276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">
      <c r="A535">
        <v>5</v>
      </c>
      <c r="B535" t="s">
        <v>181</v>
      </c>
      <c r="C535">
        <v>2019</v>
      </c>
      <c r="D535">
        <v>4</v>
      </c>
      <c r="E535" t="s">
        <v>232</v>
      </c>
      <c r="F535">
        <v>1</v>
      </c>
      <c r="G535" t="s">
        <v>183</v>
      </c>
      <c r="H535">
        <v>10</v>
      </c>
      <c r="I535" t="s">
        <v>251</v>
      </c>
      <c r="J535" t="s">
        <v>117</v>
      </c>
      <c r="K535" t="s">
        <v>236</v>
      </c>
      <c r="L535">
        <v>200</v>
      </c>
      <c r="M535" t="s">
        <v>210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">
      <c r="A536">
        <v>5</v>
      </c>
      <c r="B536" t="s">
        <v>181</v>
      </c>
      <c r="C536">
        <v>2019</v>
      </c>
      <c r="D536">
        <v>4</v>
      </c>
      <c r="E536" t="s">
        <v>232</v>
      </c>
      <c r="F536">
        <v>3</v>
      </c>
      <c r="G536" t="s">
        <v>189</v>
      </c>
      <c r="H536">
        <v>10</v>
      </c>
      <c r="I536" t="s">
        <v>251</v>
      </c>
      <c r="J536" t="s">
        <v>117</v>
      </c>
      <c r="K536" t="s">
        <v>236</v>
      </c>
      <c r="L536">
        <v>300</v>
      </c>
      <c r="M536" t="s">
        <v>191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">
      <c r="A537">
        <v>4</v>
      </c>
      <c r="B537" t="s">
        <v>187</v>
      </c>
      <c r="C537">
        <v>2019</v>
      </c>
      <c r="D537">
        <v>4</v>
      </c>
      <c r="E537" t="s">
        <v>232</v>
      </c>
      <c r="F537">
        <v>1</v>
      </c>
      <c r="G537" t="s">
        <v>183</v>
      </c>
      <c r="H537">
        <v>953</v>
      </c>
      <c r="I537" t="s">
        <v>213</v>
      </c>
      <c r="J537" t="s">
        <v>118</v>
      </c>
      <c r="K537" t="s">
        <v>214</v>
      </c>
      <c r="L537">
        <v>4512</v>
      </c>
      <c r="M537" t="s">
        <v>186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">
      <c r="A538">
        <v>5</v>
      </c>
      <c r="B538" t="s">
        <v>181</v>
      </c>
      <c r="C538">
        <v>2019</v>
      </c>
      <c r="D538">
        <v>4</v>
      </c>
      <c r="E538" t="s">
        <v>232</v>
      </c>
      <c r="F538">
        <v>10</v>
      </c>
      <c r="G538" t="s">
        <v>238</v>
      </c>
      <c r="H538">
        <v>301</v>
      </c>
      <c r="I538" t="s">
        <v>247</v>
      </c>
      <c r="J538" t="s">
        <v>121</v>
      </c>
      <c r="K538" t="s">
        <v>230</v>
      </c>
      <c r="L538">
        <v>207</v>
      </c>
      <c r="M538" t="s">
        <v>243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">
      <c r="A539">
        <v>5</v>
      </c>
      <c r="B539" t="s">
        <v>181</v>
      </c>
      <c r="C539">
        <v>2019</v>
      </c>
      <c r="D539">
        <v>4</v>
      </c>
      <c r="E539" t="s">
        <v>232</v>
      </c>
      <c r="F539">
        <v>1</v>
      </c>
      <c r="G539" t="s">
        <v>183</v>
      </c>
      <c r="H539">
        <v>2</v>
      </c>
      <c r="I539" t="s">
        <v>264</v>
      </c>
      <c r="J539" t="s">
        <v>121</v>
      </c>
      <c r="K539" t="s">
        <v>230</v>
      </c>
      <c r="L539">
        <v>200</v>
      </c>
      <c r="M539" t="s">
        <v>210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">
      <c r="A540">
        <v>4</v>
      </c>
      <c r="B540" t="s">
        <v>187</v>
      </c>
      <c r="C540">
        <v>2019</v>
      </c>
      <c r="D540">
        <v>4</v>
      </c>
      <c r="E540" t="s">
        <v>232</v>
      </c>
      <c r="F540">
        <v>3</v>
      </c>
      <c r="G540" t="s">
        <v>189</v>
      </c>
      <c r="H540">
        <v>953</v>
      </c>
      <c r="I540" t="s">
        <v>213</v>
      </c>
      <c r="J540" t="s">
        <v>118</v>
      </c>
      <c r="K540" t="s">
        <v>214</v>
      </c>
      <c r="L540">
        <v>4532</v>
      </c>
      <c r="M540" t="s">
        <v>200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">
      <c r="A541">
        <v>4</v>
      </c>
      <c r="B541" t="s">
        <v>187</v>
      </c>
      <c r="C541">
        <v>2019</v>
      </c>
      <c r="D541">
        <v>4</v>
      </c>
      <c r="E541" t="s">
        <v>232</v>
      </c>
      <c r="F541">
        <v>5</v>
      </c>
      <c r="G541" t="s">
        <v>195</v>
      </c>
      <c r="H541">
        <v>710</v>
      </c>
      <c r="I541" t="s">
        <v>220</v>
      </c>
      <c r="J541" t="s">
        <v>207</v>
      </c>
      <c r="K541" t="s">
        <v>208</v>
      </c>
      <c r="L541">
        <v>4552</v>
      </c>
      <c r="M541" t="s">
        <v>276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">
      <c r="A542">
        <v>4</v>
      </c>
      <c r="B542" t="s">
        <v>187</v>
      </c>
      <c r="C542">
        <v>2019</v>
      </c>
      <c r="D542">
        <v>4</v>
      </c>
      <c r="E542" t="s">
        <v>232</v>
      </c>
      <c r="F542">
        <v>1</v>
      </c>
      <c r="G542" t="s">
        <v>183</v>
      </c>
      <c r="H542">
        <v>1</v>
      </c>
      <c r="I542" t="s">
        <v>229</v>
      </c>
      <c r="J542" t="s">
        <v>121</v>
      </c>
      <c r="K542" t="s">
        <v>230</v>
      </c>
      <c r="L542">
        <v>200</v>
      </c>
      <c r="M542" t="s">
        <v>210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">
      <c r="A543">
        <v>5</v>
      </c>
      <c r="B543" t="s">
        <v>181</v>
      </c>
      <c r="C543">
        <v>2019</v>
      </c>
      <c r="D543">
        <v>4</v>
      </c>
      <c r="E543" t="s">
        <v>232</v>
      </c>
      <c r="F543">
        <v>3</v>
      </c>
      <c r="G543" t="s">
        <v>189</v>
      </c>
      <c r="H543">
        <v>956</v>
      </c>
      <c r="I543" t="s">
        <v>285</v>
      </c>
      <c r="J543" t="s">
        <v>119</v>
      </c>
      <c r="K543" t="s">
        <v>216</v>
      </c>
      <c r="L543">
        <v>4532</v>
      </c>
      <c r="M543" t="s">
        <v>200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">
      <c r="A544">
        <v>5</v>
      </c>
      <c r="B544" t="s">
        <v>181</v>
      </c>
      <c r="C544">
        <v>2019</v>
      </c>
      <c r="D544">
        <v>4</v>
      </c>
      <c r="E544" t="s">
        <v>232</v>
      </c>
      <c r="F544">
        <v>5</v>
      </c>
      <c r="G544" t="s">
        <v>195</v>
      </c>
      <c r="H544">
        <v>313</v>
      </c>
      <c r="I544" t="s">
        <v>217</v>
      </c>
      <c r="J544" t="s">
        <v>119</v>
      </c>
      <c r="K544" t="s">
        <v>216</v>
      </c>
      <c r="L544">
        <v>460</v>
      </c>
      <c r="M544" t="s">
        <v>198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">
      <c r="A545">
        <v>5</v>
      </c>
      <c r="B545" t="s">
        <v>181</v>
      </c>
      <c r="C545">
        <v>2019</v>
      </c>
      <c r="D545">
        <v>4</v>
      </c>
      <c r="E545" t="s">
        <v>232</v>
      </c>
      <c r="F545">
        <v>77</v>
      </c>
      <c r="G545" t="s">
        <v>212</v>
      </c>
      <c r="H545">
        <v>18</v>
      </c>
      <c r="I545" t="s">
        <v>215</v>
      </c>
      <c r="J545" t="s">
        <v>119</v>
      </c>
      <c r="K545" t="s">
        <v>216</v>
      </c>
      <c r="L545">
        <v>1577</v>
      </c>
      <c r="M545" t="s">
        <v>233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">
      <c r="A546">
        <v>5</v>
      </c>
      <c r="B546" t="s">
        <v>181</v>
      </c>
      <c r="C546">
        <v>2019</v>
      </c>
      <c r="D546">
        <v>4</v>
      </c>
      <c r="E546" t="s">
        <v>232</v>
      </c>
      <c r="F546">
        <v>5</v>
      </c>
      <c r="G546" t="s">
        <v>195</v>
      </c>
      <c r="H546">
        <v>603</v>
      </c>
      <c r="I546" t="s">
        <v>196</v>
      </c>
      <c r="J546" t="s">
        <v>125</v>
      </c>
      <c r="K546" t="s">
        <v>197</v>
      </c>
      <c r="L546">
        <v>460</v>
      </c>
      <c r="M546" t="s">
        <v>198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">
      <c r="A547">
        <v>5</v>
      </c>
      <c r="B547" t="s">
        <v>181</v>
      </c>
      <c r="C547">
        <v>2019</v>
      </c>
      <c r="D547">
        <v>4</v>
      </c>
      <c r="E547" t="s">
        <v>232</v>
      </c>
      <c r="F547">
        <v>3</v>
      </c>
      <c r="G547" t="s">
        <v>189</v>
      </c>
      <c r="H547">
        <v>621</v>
      </c>
      <c r="I547" t="s">
        <v>259</v>
      </c>
      <c r="J547" t="s">
        <v>116</v>
      </c>
      <c r="K547" t="s">
        <v>224</v>
      </c>
      <c r="L547">
        <v>4532</v>
      </c>
      <c r="M547" t="s">
        <v>200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">
      <c r="A548">
        <v>5</v>
      </c>
      <c r="B548" t="s">
        <v>181</v>
      </c>
      <c r="C548">
        <v>2019</v>
      </c>
      <c r="D548">
        <v>4</v>
      </c>
      <c r="E548" t="s">
        <v>232</v>
      </c>
      <c r="F548">
        <v>6</v>
      </c>
      <c r="G548" t="s">
        <v>192</v>
      </c>
      <c r="H548">
        <v>626</v>
      </c>
      <c r="I548" t="s">
        <v>268</v>
      </c>
      <c r="J548" t="s">
        <v>132</v>
      </c>
      <c r="K548" t="s">
        <v>212</v>
      </c>
      <c r="L548">
        <v>700</v>
      </c>
      <c r="M548" t="s">
        <v>193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">
      <c r="A549">
        <v>5</v>
      </c>
      <c r="B549" t="s">
        <v>181</v>
      </c>
      <c r="C549">
        <v>2019</v>
      </c>
      <c r="D549">
        <v>4</v>
      </c>
      <c r="E549" t="s">
        <v>232</v>
      </c>
      <c r="F549">
        <v>3</v>
      </c>
      <c r="G549" t="s">
        <v>189</v>
      </c>
      <c r="H549">
        <v>603</v>
      </c>
      <c r="I549" t="s">
        <v>196</v>
      </c>
      <c r="J549" t="s">
        <v>125</v>
      </c>
      <c r="K549" t="s">
        <v>197</v>
      </c>
      <c r="L549">
        <v>300</v>
      </c>
      <c r="M549" t="s">
        <v>191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">
      <c r="A550">
        <v>5</v>
      </c>
      <c r="B550" t="s">
        <v>181</v>
      </c>
      <c r="C550">
        <v>2019</v>
      </c>
      <c r="D550">
        <v>4</v>
      </c>
      <c r="E550" t="s">
        <v>232</v>
      </c>
      <c r="F550">
        <v>5</v>
      </c>
      <c r="G550" t="s">
        <v>195</v>
      </c>
      <c r="H550">
        <v>8</v>
      </c>
      <c r="I550" t="s">
        <v>248</v>
      </c>
      <c r="J550" t="s">
        <v>126</v>
      </c>
      <c r="K550" t="s">
        <v>249</v>
      </c>
      <c r="L550">
        <v>460</v>
      </c>
      <c r="M550" t="s">
        <v>198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">
      <c r="A551">
        <v>4</v>
      </c>
      <c r="B551" t="s">
        <v>187</v>
      </c>
      <c r="C551">
        <v>2019</v>
      </c>
      <c r="D551">
        <v>4</v>
      </c>
      <c r="E551" t="s">
        <v>232</v>
      </c>
      <c r="F551">
        <v>3</v>
      </c>
      <c r="G551" t="s">
        <v>189</v>
      </c>
      <c r="H551">
        <v>951</v>
      </c>
      <c r="I551" t="s">
        <v>250</v>
      </c>
      <c r="J551" t="s">
        <v>126</v>
      </c>
      <c r="K551" t="s">
        <v>249</v>
      </c>
      <c r="L551">
        <v>4532</v>
      </c>
      <c r="M551" t="s">
        <v>200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">
      <c r="A552">
        <v>5</v>
      </c>
      <c r="B552" t="s">
        <v>181</v>
      </c>
      <c r="C552">
        <v>2019</v>
      </c>
      <c r="D552">
        <v>4</v>
      </c>
      <c r="E552" t="s">
        <v>232</v>
      </c>
      <c r="F552">
        <v>10</v>
      </c>
      <c r="G552" t="s">
        <v>238</v>
      </c>
      <c r="H552">
        <v>2</v>
      </c>
      <c r="I552" t="s">
        <v>264</v>
      </c>
      <c r="J552" t="s">
        <v>121</v>
      </c>
      <c r="K552" t="s">
        <v>230</v>
      </c>
      <c r="L552">
        <v>207</v>
      </c>
      <c r="M552" t="s">
        <v>243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">
      <c r="A553">
        <v>5</v>
      </c>
      <c r="B553" t="s">
        <v>181</v>
      </c>
      <c r="C553">
        <v>2019</v>
      </c>
      <c r="D553">
        <v>4</v>
      </c>
      <c r="E553" t="s">
        <v>232</v>
      </c>
      <c r="F553">
        <v>10</v>
      </c>
      <c r="G553" t="s">
        <v>238</v>
      </c>
      <c r="H553">
        <v>4</v>
      </c>
      <c r="I553" t="s">
        <v>274</v>
      </c>
      <c r="J553" t="s">
        <v>202</v>
      </c>
      <c r="K553" t="s">
        <v>203</v>
      </c>
      <c r="L553">
        <v>207</v>
      </c>
      <c r="M553" t="s">
        <v>243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">
      <c r="A554">
        <v>5</v>
      </c>
      <c r="B554" t="s">
        <v>181</v>
      </c>
      <c r="C554">
        <v>2019</v>
      </c>
      <c r="D554">
        <v>4</v>
      </c>
      <c r="E554" t="s">
        <v>232</v>
      </c>
      <c r="F554">
        <v>3</v>
      </c>
      <c r="G554" t="s">
        <v>189</v>
      </c>
      <c r="H554">
        <v>13</v>
      </c>
      <c r="I554" t="s">
        <v>296</v>
      </c>
      <c r="J554" t="s">
        <v>119</v>
      </c>
      <c r="K554" t="s">
        <v>216</v>
      </c>
      <c r="L554">
        <v>300</v>
      </c>
      <c r="M554" t="s">
        <v>191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">
      <c r="A555">
        <v>5</v>
      </c>
      <c r="B555" t="s">
        <v>181</v>
      </c>
      <c r="C555">
        <v>2019</v>
      </c>
      <c r="D555">
        <v>4</v>
      </c>
      <c r="E555" t="s">
        <v>232</v>
      </c>
      <c r="F555">
        <v>79</v>
      </c>
      <c r="G555" t="s">
        <v>212</v>
      </c>
      <c r="H555">
        <v>153</v>
      </c>
      <c r="I555" t="s">
        <v>269</v>
      </c>
      <c r="J555" t="s">
        <v>270</v>
      </c>
      <c r="K555" t="s">
        <v>270</v>
      </c>
      <c r="L555">
        <v>1579</v>
      </c>
      <c r="M555" t="s">
        <v>271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">
      <c r="A556">
        <v>5</v>
      </c>
      <c r="B556" t="s">
        <v>181</v>
      </c>
      <c r="C556">
        <v>2019</v>
      </c>
      <c r="D556">
        <v>4</v>
      </c>
      <c r="E556" t="s">
        <v>232</v>
      </c>
      <c r="F556">
        <v>5</v>
      </c>
      <c r="G556" t="s">
        <v>195</v>
      </c>
      <c r="H556">
        <v>701</v>
      </c>
      <c r="I556" t="s">
        <v>206</v>
      </c>
      <c r="J556" t="s">
        <v>207</v>
      </c>
      <c r="K556" t="s">
        <v>208</v>
      </c>
      <c r="L556">
        <v>460</v>
      </c>
      <c r="M556" t="s">
        <v>198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">
      <c r="A557">
        <v>4</v>
      </c>
      <c r="B557" t="s">
        <v>187</v>
      </c>
      <c r="C557">
        <v>2019</v>
      </c>
      <c r="D557">
        <v>4</v>
      </c>
      <c r="E557" t="s">
        <v>232</v>
      </c>
      <c r="F557">
        <v>3</v>
      </c>
      <c r="G557" t="s">
        <v>189</v>
      </c>
      <c r="H557">
        <v>18</v>
      </c>
      <c r="I557" t="s">
        <v>215</v>
      </c>
      <c r="J557" t="s">
        <v>119</v>
      </c>
      <c r="K557" t="s">
        <v>216</v>
      </c>
      <c r="L557">
        <v>300</v>
      </c>
      <c r="M557" t="s">
        <v>191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">
      <c r="A558">
        <v>4</v>
      </c>
      <c r="B558" t="s">
        <v>187</v>
      </c>
      <c r="C558">
        <v>2019</v>
      </c>
      <c r="D558">
        <v>4</v>
      </c>
      <c r="E558" t="s">
        <v>232</v>
      </c>
      <c r="F558">
        <v>5</v>
      </c>
      <c r="G558" t="s">
        <v>195</v>
      </c>
      <c r="H558">
        <v>18</v>
      </c>
      <c r="I558" t="s">
        <v>215</v>
      </c>
      <c r="J558" t="s">
        <v>119</v>
      </c>
      <c r="K558" t="s">
        <v>216</v>
      </c>
      <c r="L558">
        <v>460</v>
      </c>
      <c r="M558" t="s">
        <v>198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">
      <c r="A559">
        <v>5</v>
      </c>
      <c r="B559" t="s">
        <v>181</v>
      </c>
      <c r="C559">
        <v>2019</v>
      </c>
      <c r="D559">
        <v>4</v>
      </c>
      <c r="E559" t="s">
        <v>232</v>
      </c>
      <c r="F559">
        <v>3</v>
      </c>
      <c r="G559" t="s">
        <v>189</v>
      </c>
      <c r="H559">
        <v>954</v>
      </c>
      <c r="I559" t="s">
        <v>237</v>
      </c>
      <c r="J559" t="s">
        <v>119</v>
      </c>
      <c r="K559" t="s">
        <v>216</v>
      </c>
      <c r="L559">
        <v>4532</v>
      </c>
      <c r="M559" t="s">
        <v>200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">
      <c r="A560">
        <v>5</v>
      </c>
      <c r="B560" t="s">
        <v>181</v>
      </c>
      <c r="C560">
        <v>2019</v>
      </c>
      <c r="D560">
        <v>4</v>
      </c>
      <c r="E560" t="s">
        <v>232</v>
      </c>
      <c r="F560">
        <v>79</v>
      </c>
      <c r="G560" t="s">
        <v>212</v>
      </c>
      <c r="H560">
        <v>954</v>
      </c>
      <c r="I560" t="s">
        <v>237</v>
      </c>
      <c r="J560" t="s">
        <v>119</v>
      </c>
      <c r="K560" t="s">
        <v>216</v>
      </c>
      <c r="L560">
        <v>4579</v>
      </c>
      <c r="M560" t="s">
        <v>221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">
      <c r="A561">
        <v>4</v>
      </c>
      <c r="B561" t="s">
        <v>187</v>
      </c>
      <c r="C561">
        <v>2019</v>
      </c>
      <c r="D561">
        <v>4</v>
      </c>
      <c r="E561" t="s">
        <v>232</v>
      </c>
      <c r="F561">
        <v>3</v>
      </c>
      <c r="G561" t="s">
        <v>189</v>
      </c>
      <c r="H561">
        <v>955</v>
      </c>
      <c r="I561" t="s">
        <v>282</v>
      </c>
      <c r="J561" t="s">
        <v>127</v>
      </c>
      <c r="K561" t="s">
        <v>263</v>
      </c>
      <c r="L561">
        <v>4532</v>
      </c>
      <c r="M561" t="s">
        <v>200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">
      <c r="A562">
        <v>5</v>
      </c>
      <c r="B562" t="s">
        <v>181</v>
      </c>
      <c r="C562">
        <v>2019</v>
      </c>
      <c r="D562">
        <v>4</v>
      </c>
      <c r="E562" t="s">
        <v>232</v>
      </c>
      <c r="F562">
        <v>3</v>
      </c>
      <c r="G562" t="s">
        <v>189</v>
      </c>
      <c r="H562">
        <v>700</v>
      </c>
      <c r="I562" t="s">
        <v>273</v>
      </c>
      <c r="J562" t="s">
        <v>207</v>
      </c>
      <c r="K562" t="s">
        <v>208</v>
      </c>
      <c r="L562">
        <v>300</v>
      </c>
      <c r="M562" t="s">
        <v>191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">
      <c r="A563">
        <v>5</v>
      </c>
      <c r="B563" t="s">
        <v>181</v>
      </c>
      <c r="C563">
        <v>2019</v>
      </c>
      <c r="D563">
        <v>4</v>
      </c>
      <c r="E563" t="s">
        <v>232</v>
      </c>
      <c r="F563">
        <v>6</v>
      </c>
      <c r="G563" t="s">
        <v>192</v>
      </c>
      <c r="H563">
        <v>603</v>
      </c>
      <c r="I563" t="s">
        <v>196</v>
      </c>
      <c r="J563" t="s">
        <v>125</v>
      </c>
      <c r="K563" t="s">
        <v>197</v>
      </c>
      <c r="L563">
        <v>700</v>
      </c>
      <c r="M563" t="s">
        <v>193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">
      <c r="A564">
        <v>5</v>
      </c>
      <c r="B564" t="s">
        <v>181</v>
      </c>
      <c r="C564">
        <v>2019</v>
      </c>
      <c r="D564">
        <v>4</v>
      </c>
      <c r="E564" t="s">
        <v>232</v>
      </c>
      <c r="F564">
        <v>60</v>
      </c>
      <c r="G564" t="s">
        <v>212</v>
      </c>
      <c r="H564">
        <v>615</v>
      </c>
      <c r="I564" t="s">
        <v>292</v>
      </c>
      <c r="J564" t="s">
        <v>123</v>
      </c>
      <c r="K564" t="s">
        <v>261</v>
      </c>
      <c r="L564">
        <v>4563</v>
      </c>
      <c r="M564" t="s">
        <v>228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">
      <c r="A565">
        <v>5</v>
      </c>
      <c r="B565" t="s">
        <v>181</v>
      </c>
      <c r="C565">
        <v>2019</v>
      </c>
      <c r="D565">
        <v>4</v>
      </c>
      <c r="E565" t="s">
        <v>232</v>
      </c>
      <c r="F565">
        <v>6</v>
      </c>
      <c r="G565" t="s">
        <v>192</v>
      </c>
      <c r="H565">
        <v>607</v>
      </c>
      <c r="I565" t="s">
        <v>293</v>
      </c>
      <c r="J565" t="s">
        <v>130</v>
      </c>
      <c r="K565" t="s">
        <v>280</v>
      </c>
      <c r="L565">
        <v>700</v>
      </c>
      <c r="M565" t="s">
        <v>193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">
      <c r="A566">
        <v>5</v>
      </c>
      <c r="B566" t="s">
        <v>181</v>
      </c>
      <c r="C566">
        <v>2019</v>
      </c>
      <c r="D566">
        <v>4</v>
      </c>
      <c r="E566" t="s">
        <v>232</v>
      </c>
      <c r="F566">
        <v>5</v>
      </c>
      <c r="G566" t="s">
        <v>195</v>
      </c>
      <c r="H566">
        <v>5</v>
      </c>
      <c r="I566" t="s">
        <v>190</v>
      </c>
      <c r="J566" t="s">
        <v>115</v>
      </c>
      <c r="K566" t="s">
        <v>185</v>
      </c>
      <c r="L566">
        <v>460</v>
      </c>
      <c r="M566" t="s">
        <v>198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">
      <c r="A567">
        <v>5</v>
      </c>
      <c r="B567" t="s">
        <v>181</v>
      </c>
      <c r="C567">
        <v>2019</v>
      </c>
      <c r="D567">
        <v>4</v>
      </c>
      <c r="E567" t="s">
        <v>232</v>
      </c>
      <c r="F567">
        <v>1</v>
      </c>
      <c r="G567" t="s">
        <v>183</v>
      </c>
      <c r="H567">
        <v>6</v>
      </c>
      <c r="I567" t="s">
        <v>256</v>
      </c>
      <c r="J567" t="s">
        <v>122</v>
      </c>
      <c r="K567" t="s">
        <v>242</v>
      </c>
      <c r="L567">
        <v>200</v>
      </c>
      <c r="M567" t="s">
        <v>210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">
      <c r="A568">
        <v>5</v>
      </c>
      <c r="B568" t="s">
        <v>181</v>
      </c>
      <c r="C568">
        <v>2019</v>
      </c>
      <c r="D568">
        <v>4</v>
      </c>
      <c r="E568" t="s">
        <v>232</v>
      </c>
      <c r="F568">
        <v>1</v>
      </c>
      <c r="G568" t="s">
        <v>183</v>
      </c>
      <c r="H568">
        <v>950</v>
      </c>
      <c r="I568" t="s">
        <v>184</v>
      </c>
      <c r="J568" t="s">
        <v>115</v>
      </c>
      <c r="K568" t="s">
        <v>185</v>
      </c>
      <c r="L568">
        <v>4512</v>
      </c>
      <c r="M568" t="s">
        <v>186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">
      <c r="A569">
        <v>5</v>
      </c>
      <c r="B569" t="s">
        <v>181</v>
      </c>
      <c r="C569">
        <v>2019</v>
      </c>
      <c r="D569">
        <v>4</v>
      </c>
      <c r="E569" t="s">
        <v>232</v>
      </c>
      <c r="F569">
        <v>75</v>
      </c>
      <c r="G569" t="s">
        <v>212</v>
      </c>
      <c r="H569">
        <v>950</v>
      </c>
      <c r="I569" t="s">
        <v>184</v>
      </c>
      <c r="J569" t="s">
        <v>115</v>
      </c>
      <c r="K569" t="s">
        <v>185</v>
      </c>
      <c r="L569">
        <v>4575</v>
      </c>
      <c r="M569" t="s">
        <v>212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">
      <c r="A570">
        <v>5</v>
      </c>
      <c r="B570" t="s">
        <v>181</v>
      </c>
      <c r="C570">
        <v>2019</v>
      </c>
      <c r="D570">
        <v>4</v>
      </c>
      <c r="E570" t="s">
        <v>232</v>
      </c>
      <c r="F570">
        <v>79</v>
      </c>
      <c r="G570" t="s">
        <v>212</v>
      </c>
      <c r="H570">
        <v>950</v>
      </c>
      <c r="I570" t="s">
        <v>184</v>
      </c>
      <c r="J570" t="s">
        <v>115</v>
      </c>
      <c r="K570" t="s">
        <v>185</v>
      </c>
      <c r="L570">
        <v>4579</v>
      </c>
      <c r="M570" t="s">
        <v>221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">
      <c r="A571">
        <v>4</v>
      </c>
      <c r="B571" t="s">
        <v>187</v>
      </c>
      <c r="C571">
        <v>2019</v>
      </c>
      <c r="D571">
        <v>4</v>
      </c>
      <c r="E571" t="s">
        <v>232</v>
      </c>
      <c r="F571">
        <v>3</v>
      </c>
      <c r="G571" t="s">
        <v>189</v>
      </c>
      <c r="H571">
        <v>10</v>
      </c>
      <c r="I571" t="s">
        <v>251</v>
      </c>
      <c r="J571" t="s">
        <v>118</v>
      </c>
      <c r="K571" t="s">
        <v>214</v>
      </c>
      <c r="L571">
        <v>300</v>
      </c>
      <c r="M571" t="s">
        <v>191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">
      <c r="A572">
        <v>5</v>
      </c>
      <c r="B572" t="s">
        <v>181</v>
      </c>
      <c r="C572">
        <v>2019</v>
      </c>
      <c r="D572">
        <v>4</v>
      </c>
      <c r="E572" t="s">
        <v>232</v>
      </c>
      <c r="F572">
        <v>3</v>
      </c>
      <c r="G572" t="s">
        <v>189</v>
      </c>
      <c r="H572">
        <v>309</v>
      </c>
      <c r="I572" t="s">
        <v>302</v>
      </c>
      <c r="J572" t="s">
        <v>117</v>
      </c>
      <c r="K572" t="s">
        <v>236</v>
      </c>
      <c r="L572">
        <v>300</v>
      </c>
      <c r="M572" t="s">
        <v>191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">
      <c r="A573">
        <v>5</v>
      </c>
      <c r="B573" t="s">
        <v>181</v>
      </c>
      <c r="C573">
        <v>2019</v>
      </c>
      <c r="D573">
        <v>4</v>
      </c>
      <c r="E573" t="s">
        <v>232</v>
      </c>
      <c r="F573">
        <v>3</v>
      </c>
      <c r="G573" t="s">
        <v>189</v>
      </c>
      <c r="H573">
        <v>952</v>
      </c>
      <c r="I573" t="s">
        <v>235</v>
      </c>
      <c r="J573" t="s">
        <v>117</v>
      </c>
      <c r="K573" t="s">
        <v>236</v>
      </c>
      <c r="L573">
        <v>4532</v>
      </c>
      <c r="M573" t="s">
        <v>200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">
      <c r="A574">
        <v>4</v>
      </c>
      <c r="B574" t="s">
        <v>187</v>
      </c>
      <c r="C574">
        <v>2019</v>
      </c>
      <c r="D574">
        <v>4</v>
      </c>
      <c r="E574" t="s">
        <v>232</v>
      </c>
      <c r="F574">
        <v>1</v>
      </c>
      <c r="G574" t="s">
        <v>183</v>
      </c>
      <c r="H574">
        <v>905</v>
      </c>
      <c r="I574" t="s">
        <v>272</v>
      </c>
      <c r="J574" t="s">
        <v>122</v>
      </c>
      <c r="K574" t="s">
        <v>242</v>
      </c>
      <c r="L574">
        <v>4512</v>
      </c>
      <c r="M574" t="s">
        <v>186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">
      <c r="A575">
        <v>5</v>
      </c>
      <c r="B575" t="s">
        <v>181</v>
      </c>
      <c r="C575">
        <v>2019</v>
      </c>
      <c r="D575">
        <v>4</v>
      </c>
      <c r="E575" t="s">
        <v>232</v>
      </c>
      <c r="F575">
        <v>1</v>
      </c>
      <c r="G575" t="s">
        <v>183</v>
      </c>
      <c r="H575">
        <v>5</v>
      </c>
      <c r="I575" t="s">
        <v>190</v>
      </c>
      <c r="J575" t="s">
        <v>115</v>
      </c>
      <c r="K575" t="s">
        <v>185</v>
      </c>
      <c r="L575">
        <v>200</v>
      </c>
      <c r="M575" t="s">
        <v>210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">
      <c r="A576">
        <v>4</v>
      </c>
      <c r="B576" t="s">
        <v>187</v>
      </c>
      <c r="C576">
        <v>2019</v>
      </c>
      <c r="D576">
        <v>4</v>
      </c>
      <c r="E576" t="s">
        <v>232</v>
      </c>
      <c r="F576">
        <v>10</v>
      </c>
      <c r="G576" t="s">
        <v>238</v>
      </c>
      <c r="H576">
        <v>1</v>
      </c>
      <c r="I576" t="s">
        <v>229</v>
      </c>
      <c r="J576" t="s">
        <v>121</v>
      </c>
      <c r="K576" t="s">
        <v>230</v>
      </c>
      <c r="L576">
        <v>207</v>
      </c>
      <c r="M576" t="s">
        <v>243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">
      <c r="A577">
        <v>5</v>
      </c>
      <c r="B577" t="s">
        <v>181</v>
      </c>
      <c r="C577">
        <v>2019</v>
      </c>
      <c r="D577">
        <v>4</v>
      </c>
      <c r="E577" t="s">
        <v>232</v>
      </c>
      <c r="F577">
        <v>3</v>
      </c>
      <c r="G577" t="s">
        <v>189</v>
      </c>
      <c r="H577">
        <v>11</v>
      </c>
      <c r="I577" t="s">
        <v>283</v>
      </c>
      <c r="J577" t="s">
        <v>115</v>
      </c>
      <c r="K577" t="s">
        <v>185</v>
      </c>
      <c r="L577">
        <v>300</v>
      </c>
      <c r="M577" t="s">
        <v>191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">
      <c r="A578">
        <v>5</v>
      </c>
      <c r="B578" t="s">
        <v>181</v>
      </c>
      <c r="C578">
        <v>2019</v>
      </c>
      <c r="D578">
        <v>4</v>
      </c>
      <c r="E578" t="s">
        <v>232</v>
      </c>
      <c r="F578">
        <v>5</v>
      </c>
      <c r="G578" t="s">
        <v>195</v>
      </c>
      <c r="H578">
        <v>700</v>
      </c>
      <c r="I578" t="s">
        <v>273</v>
      </c>
      <c r="J578" t="s">
        <v>207</v>
      </c>
      <c r="K578" t="s">
        <v>208</v>
      </c>
      <c r="L578">
        <v>460</v>
      </c>
      <c r="M578" t="s">
        <v>198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">
      <c r="A579">
        <v>5</v>
      </c>
      <c r="B579" t="s">
        <v>181</v>
      </c>
      <c r="C579">
        <v>2019</v>
      </c>
      <c r="D579">
        <v>4</v>
      </c>
      <c r="E579" t="s">
        <v>232</v>
      </c>
      <c r="F579">
        <v>71</v>
      </c>
      <c r="G579" t="s">
        <v>212</v>
      </c>
      <c r="H579">
        <v>1</v>
      </c>
      <c r="I579" t="s">
        <v>229</v>
      </c>
      <c r="J579" t="s">
        <v>121</v>
      </c>
      <c r="K579" t="s">
        <v>230</v>
      </c>
      <c r="L579">
        <v>1571</v>
      </c>
      <c r="M579" t="s">
        <v>265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">
      <c r="A580">
        <v>5</v>
      </c>
      <c r="B580" t="s">
        <v>181</v>
      </c>
      <c r="C580">
        <v>2019</v>
      </c>
      <c r="D580">
        <v>4</v>
      </c>
      <c r="E580" t="s">
        <v>232</v>
      </c>
      <c r="F580">
        <v>5</v>
      </c>
      <c r="G580" t="s">
        <v>195</v>
      </c>
      <c r="H580">
        <v>13</v>
      </c>
      <c r="I580" t="s">
        <v>296</v>
      </c>
      <c r="J580" t="s">
        <v>119</v>
      </c>
      <c r="K580" t="s">
        <v>216</v>
      </c>
      <c r="L580">
        <v>460</v>
      </c>
      <c r="M580" t="s">
        <v>198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">
      <c r="A581">
        <v>5</v>
      </c>
      <c r="B581" t="s">
        <v>181</v>
      </c>
      <c r="C581">
        <v>2019</v>
      </c>
      <c r="D581">
        <v>4</v>
      </c>
      <c r="E581" t="s">
        <v>232</v>
      </c>
      <c r="F581">
        <v>3</v>
      </c>
      <c r="G581" t="s">
        <v>189</v>
      </c>
      <c r="H581">
        <v>16</v>
      </c>
      <c r="I581" t="s">
        <v>281</v>
      </c>
      <c r="J581" t="s">
        <v>127</v>
      </c>
      <c r="K581" t="s">
        <v>263</v>
      </c>
      <c r="L581">
        <v>300</v>
      </c>
      <c r="M581" t="s">
        <v>191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">
      <c r="A582">
        <v>4</v>
      </c>
      <c r="B582" t="s">
        <v>187</v>
      </c>
      <c r="C582">
        <v>2019</v>
      </c>
      <c r="D582">
        <v>4</v>
      </c>
      <c r="E582" t="s">
        <v>232</v>
      </c>
      <c r="F582">
        <v>6</v>
      </c>
      <c r="G582" t="s">
        <v>192</v>
      </c>
      <c r="H582">
        <v>615</v>
      </c>
      <c r="I582" t="s">
        <v>292</v>
      </c>
      <c r="J582" t="s">
        <v>123</v>
      </c>
      <c r="K582" t="s">
        <v>261</v>
      </c>
      <c r="L582">
        <v>4562</v>
      </c>
      <c r="M582" t="s">
        <v>211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">
      <c r="A583">
        <v>5</v>
      </c>
      <c r="B583" t="s">
        <v>181</v>
      </c>
      <c r="C583">
        <v>2019</v>
      </c>
      <c r="D583">
        <v>4</v>
      </c>
      <c r="E583" t="s">
        <v>232</v>
      </c>
      <c r="F583">
        <v>6</v>
      </c>
      <c r="G583" t="s">
        <v>192</v>
      </c>
      <c r="H583">
        <v>623</v>
      </c>
      <c r="I583" t="s">
        <v>295</v>
      </c>
      <c r="J583" t="s">
        <v>124</v>
      </c>
      <c r="K583" t="s">
        <v>227</v>
      </c>
      <c r="L583">
        <v>700</v>
      </c>
      <c r="M583" t="s">
        <v>193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">
      <c r="A584">
        <v>5</v>
      </c>
      <c r="B584" t="s">
        <v>181</v>
      </c>
      <c r="C584">
        <v>2019</v>
      </c>
      <c r="D584">
        <v>4</v>
      </c>
      <c r="E584" t="s">
        <v>232</v>
      </c>
      <c r="F584">
        <v>3</v>
      </c>
      <c r="G584" t="s">
        <v>189</v>
      </c>
      <c r="H584">
        <v>616</v>
      </c>
      <c r="I584" t="s">
        <v>199</v>
      </c>
      <c r="J584" t="s">
        <v>125</v>
      </c>
      <c r="K584" t="s">
        <v>197</v>
      </c>
      <c r="L584">
        <v>4532</v>
      </c>
      <c r="M584" t="s">
        <v>200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">
      <c r="A585">
        <v>5</v>
      </c>
      <c r="B585" t="s">
        <v>181</v>
      </c>
      <c r="C585">
        <v>2019</v>
      </c>
      <c r="D585">
        <v>4</v>
      </c>
      <c r="E585" t="s">
        <v>232</v>
      </c>
      <c r="F585">
        <v>1</v>
      </c>
      <c r="G585" t="s">
        <v>183</v>
      </c>
      <c r="H585">
        <v>616</v>
      </c>
      <c r="I585" t="s">
        <v>199</v>
      </c>
      <c r="J585" t="s">
        <v>125</v>
      </c>
      <c r="K585" t="s">
        <v>197</v>
      </c>
      <c r="L585">
        <v>4512</v>
      </c>
      <c r="M585" t="s">
        <v>186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">
      <c r="A586">
        <v>5</v>
      </c>
      <c r="B586" t="s">
        <v>181</v>
      </c>
      <c r="C586">
        <v>2019</v>
      </c>
      <c r="D586">
        <v>4</v>
      </c>
      <c r="E586" t="s">
        <v>232</v>
      </c>
      <c r="F586">
        <v>72</v>
      </c>
      <c r="G586" t="s">
        <v>212</v>
      </c>
      <c r="H586">
        <v>5</v>
      </c>
      <c r="I586" t="s">
        <v>190</v>
      </c>
      <c r="J586" t="s">
        <v>115</v>
      </c>
      <c r="K586" t="s">
        <v>185</v>
      </c>
      <c r="L586">
        <v>1572</v>
      </c>
      <c r="M586" t="s">
        <v>231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">
      <c r="A587">
        <v>5</v>
      </c>
      <c r="B587" t="s">
        <v>181</v>
      </c>
      <c r="C587">
        <v>2019</v>
      </c>
      <c r="D587">
        <v>4</v>
      </c>
      <c r="E587" t="s">
        <v>232</v>
      </c>
      <c r="F587">
        <v>77</v>
      </c>
      <c r="G587" t="s">
        <v>212</v>
      </c>
      <c r="H587">
        <v>5</v>
      </c>
      <c r="I587" t="s">
        <v>190</v>
      </c>
      <c r="J587" t="s">
        <v>115</v>
      </c>
      <c r="K587" t="s">
        <v>185</v>
      </c>
      <c r="L587">
        <v>1577</v>
      </c>
      <c r="M587" t="s">
        <v>233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">
      <c r="A588">
        <v>5</v>
      </c>
      <c r="B588" t="s">
        <v>181</v>
      </c>
      <c r="C588">
        <v>2019</v>
      </c>
      <c r="D588">
        <v>4</v>
      </c>
      <c r="E588" t="s">
        <v>232</v>
      </c>
      <c r="F588">
        <v>1</v>
      </c>
      <c r="G588" t="s">
        <v>183</v>
      </c>
      <c r="H588">
        <v>7</v>
      </c>
      <c r="I588" t="s">
        <v>241</v>
      </c>
      <c r="J588" t="s">
        <v>122</v>
      </c>
      <c r="K588" t="s">
        <v>242</v>
      </c>
      <c r="L588">
        <v>200</v>
      </c>
      <c r="M588" t="s">
        <v>210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">
      <c r="A589">
        <v>4</v>
      </c>
      <c r="B589" t="s">
        <v>187</v>
      </c>
      <c r="C589">
        <v>2019</v>
      </c>
      <c r="D589">
        <v>4</v>
      </c>
      <c r="E589" t="s">
        <v>232</v>
      </c>
      <c r="F589">
        <v>1</v>
      </c>
      <c r="G589" t="s">
        <v>183</v>
      </c>
      <c r="H589">
        <v>950</v>
      </c>
      <c r="I589" t="s">
        <v>184</v>
      </c>
      <c r="J589" t="s">
        <v>115</v>
      </c>
      <c r="K589" t="s">
        <v>185</v>
      </c>
      <c r="L589">
        <v>4512</v>
      </c>
      <c r="M589" t="s">
        <v>186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">
      <c r="A590">
        <v>5</v>
      </c>
      <c r="B590" t="s">
        <v>181</v>
      </c>
      <c r="C590">
        <v>2019</v>
      </c>
      <c r="D590">
        <v>4</v>
      </c>
      <c r="E590" t="s">
        <v>232</v>
      </c>
      <c r="F590">
        <v>77</v>
      </c>
      <c r="G590" t="s">
        <v>212</v>
      </c>
      <c r="H590">
        <v>950</v>
      </c>
      <c r="I590" t="s">
        <v>184</v>
      </c>
      <c r="J590" t="s">
        <v>115</v>
      </c>
      <c r="K590" t="s">
        <v>185</v>
      </c>
      <c r="L590">
        <v>4577</v>
      </c>
      <c r="M590" t="s">
        <v>212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">
      <c r="A591">
        <v>5</v>
      </c>
      <c r="B591" t="s">
        <v>181</v>
      </c>
      <c r="C591">
        <v>2019</v>
      </c>
      <c r="D591">
        <v>4</v>
      </c>
      <c r="E591" t="s">
        <v>232</v>
      </c>
      <c r="F591">
        <v>1</v>
      </c>
      <c r="G591" t="s">
        <v>183</v>
      </c>
      <c r="H591">
        <v>905</v>
      </c>
      <c r="I591" t="s">
        <v>272</v>
      </c>
      <c r="J591" t="s">
        <v>122</v>
      </c>
      <c r="K591" t="s">
        <v>242</v>
      </c>
      <c r="L591">
        <v>4512</v>
      </c>
      <c r="M591" t="s">
        <v>186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">
      <c r="A592">
        <v>5</v>
      </c>
      <c r="B592" t="s">
        <v>181</v>
      </c>
      <c r="C592">
        <v>2019</v>
      </c>
      <c r="D592">
        <v>4</v>
      </c>
      <c r="E592" t="s">
        <v>232</v>
      </c>
      <c r="F592">
        <v>3</v>
      </c>
      <c r="G592" t="s">
        <v>189</v>
      </c>
      <c r="H592">
        <v>15</v>
      </c>
      <c r="I592" t="s">
        <v>252</v>
      </c>
      <c r="J592" t="s">
        <v>118</v>
      </c>
      <c r="K592" t="s">
        <v>214</v>
      </c>
      <c r="L592">
        <v>300</v>
      </c>
      <c r="M592" t="s">
        <v>191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">
      <c r="A593">
        <v>4</v>
      </c>
      <c r="B593" t="s">
        <v>187</v>
      </c>
      <c r="C593">
        <v>2019</v>
      </c>
      <c r="D593">
        <v>4</v>
      </c>
      <c r="E593" t="s">
        <v>232</v>
      </c>
      <c r="F593">
        <v>3</v>
      </c>
      <c r="G593" t="s">
        <v>189</v>
      </c>
      <c r="H593">
        <v>952</v>
      </c>
      <c r="I593" t="s">
        <v>235</v>
      </c>
      <c r="J593" t="s">
        <v>117</v>
      </c>
      <c r="K593" t="s">
        <v>236</v>
      </c>
      <c r="L593">
        <v>4532</v>
      </c>
      <c r="M593" t="s">
        <v>200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">
      <c r="A594">
        <v>5</v>
      </c>
      <c r="B594" t="s">
        <v>181</v>
      </c>
      <c r="C594">
        <v>2019</v>
      </c>
      <c r="D594">
        <v>4</v>
      </c>
      <c r="E594" t="s">
        <v>232</v>
      </c>
      <c r="F594">
        <v>10</v>
      </c>
      <c r="G594" t="s">
        <v>238</v>
      </c>
      <c r="H594">
        <v>905</v>
      </c>
      <c r="I594" t="s">
        <v>272</v>
      </c>
      <c r="J594" t="s">
        <v>122</v>
      </c>
      <c r="K594" t="s">
        <v>242</v>
      </c>
      <c r="L594">
        <v>4513</v>
      </c>
      <c r="M594" t="s">
        <v>240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">
      <c r="A595">
        <v>4</v>
      </c>
      <c r="B595" t="s">
        <v>187</v>
      </c>
      <c r="C595">
        <v>2019</v>
      </c>
      <c r="D595">
        <v>4</v>
      </c>
      <c r="E595" t="s">
        <v>232</v>
      </c>
      <c r="F595">
        <v>1</v>
      </c>
      <c r="G595" t="s">
        <v>183</v>
      </c>
      <c r="H595">
        <v>5</v>
      </c>
      <c r="I595" t="s">
        <v>190</v>
      </c>
      <c r="J595" t="s">
        <v>115</v>
      </c>
      <c r="K595" t="s">
        <v>185</v>
      </c>
      <c r="L595">
        <v>200</v>
      </c>
      <c r="M595" t="s">
        <v>210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">
      <c r="A596">
        <v>5</v>
      </c>
      <c r="B596" t="s">
        <v>181</v>
      </c>
      <c r="C596">
        <v>2019</v>
      </c>
      <c r="D596">
        <v>4</v>
      </c>
      <c r="E596" t="s">
        <v>232</v>
      </c>
      <c r="F596">
        <v>1</v>
      </c>
      <c r="G596" t="s">
        <v>183</v>
      </c>
      <c r="H596">
        <v>3</v>
      </c>
      <c r="I596" t="s">
        <v>209</v>
      </c>
      <c r="J596" t="s">
        <v>202</v>
      </c>
      <c r="K596" t="s">
        <v>203</v>
      </c>
      <c r="L596">
        <v>200</v>
      </c>
      <c r="M596" t="s">
        <v>210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">
      <c r="A597">
        <v>5</v>
      </c>
      <c r="B597" t="s">
        <v>181</v>
      </c>
      <c r="C597">
        <v>2019</v>
      </c>
      <c r="D597">
        <v>4</v>
      </c>
      <c r="E597" t="s">
        <v>232</v>
      </c>
      <c r="F597">
        <v>1</v>
      </c>
      <c r="G597" t="s">
        <v>183</v>
      </c>
      <c r="H597">
        <v>911</v>
      </c>
      <c r="I597" t="s">
        <v>201</v>
      </c>
      <c r="J597" t="s">
        <v>202</v>
      </c>
      <c r="K597" t="s">
        <v>203</v>
      </c>
      <c r="L597">
        <v>4512</v>
      </c>
      <c r="M597" t="s">
        <v>186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">
      <c r="A598">
        <v>5</v>
      </c>
      <c r="B598" t="s">
        <v>181</v>
      </c>
      <c r="C598">
        <v>2019</v>
      </c>
      <c r="D598">
        <v>4</v>
      </c>
      <c r="E598" t="s">
        <v>232</v>
      </c>
      <c r="F598">
        <v>5</v>
      </c>
      <c r="G598" t="s">
        <v>195</v>
      </c>
      <c r="H598">
        <v>710</v>
      </c>
      <c r="I598" t="s">
        <v>220</v>
      </c>
      <c r="J598" t="s">
        <v>207</v>
      </c>
      <c r="K598" t="s">
        <v>208</v>
      </c>
      <c r="L598">
        <v>4552</v>
      </c>
      <c r="M598" t="s">
        <v>276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">
      <c r="A599">
        <v>5</v>
      </c>
      <c r="B599" t="s">
        <v>181</v>
      </c>
      <c r="C599">
        <v>2019</v>
      </c>
      <c r="D599">
        <v>4</v>
      </c>
      <c r="E599" t="s">
        <v>232</v>
      </c>
      <c r="F599">
        <v>72</v>
      </c>
      <c r="G599" t="s">
        <v>212</v>
      </c>
      <c r="H599">
        <v>1</v>
      </c>
      <c r="I599" t="s">
        <v>229</v>
      </c>
      <c r="J599" t="s">
        <v>121</v>
      </c>
      <c r="K599" t="s">
        <v>230</v>
      </c>
      <c r="L599">
        <v>1572</v>
      </c>
      <c r="M599" t="s">
        <v>231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">
      <c r="A600">
        <v>5</v>
      </c>
      <c r="B600" t="s">
        <v>181</v>
      </c>
      <c r="C600">
        <v>2019</v>
      </c>
      <c r="D600">
        <v>4</v>
      </c>
      <c r="E600" t="s">
        <v>232</v>
      </c>
      <c r="F600">
        <v>3</v>
      </c>
      <c r="G600" t="s">
        <v>189</v>
      </c>
      <c r="H600">
        <v>955</v>
      </c>
      <c r="I600" t="s">
        <v>282</v>
      </c>
      <c r="J600" t="s">
        <v>119</v>
      </c>
      <c r="K600" t="s">
        <v>216</v>
      </c>
      <c r="L600">
        <v>4532</v>
      </c>
      <c r="M600" t="s">
        <v>200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">
      <c r="A601">
        <v>5</v>
      </c>
      <c r="B601" t="s">
        <v>181</v>
      </c>
      <c r="C601">
        <v>2019</v>
      </c>
      <c r="D601">
        <v>4</v>
      </c>
      <c r="E601" t="s">
        <v>232</v>
      </c>
      <c r="F601">
        <v>75</v>
      </c>
      <c r="G601" t="s">
        <v>212</v>
      </c>
      <c r="H601">
        <v>18</v>
      </c>
      <c r="I601" t="s">
        <v>215</v>
      </c>
      <c r="J601" t="s">
        <v>119</v>
      </c>
      <c r="K601" t="s">
        <v>216</v>
      </c>
      <c r="L601">
        <v>1575</v>
      </c>
      <c r="M601" t="s">
        <v>218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">
      <c r="A602">
        <v>5</v>
      </c>
      <c r="B602" t="s">
        <v>181</v>
      </c>
      <c r="C602">
        <v>2019</v>
      </c>
      <c r="D602">
        <v>4</v>
      </c>
      <c r="E602" t="s">
        <v>232</v>
      </c>
      <c r="F602">
        <v>3</v>
      </c>
      <c r="G602" t="s">
        <v>189</v>
      </c>
      <c r="H602">
        <v>19</v>
      </c>
      <c r="I602" t="s">
        <v>262</v>
      </c>
      <c r="J602" t="s">
        <v>127</v>
      </c>
      <c r="K602" t="s">
        <v>263</v>
      </c>
      <c r="L602">
        <v>300</v>
      </c>
      <c r="M602" t="s">
        <v>191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">
      <c r="A603">
        <v>5</v>
      </c>
      <c r="B603" t="s">
        <v>181</v>
      </c>
      <c r="C603">
        <v>2019</v>
      </c>
      <c r="D603">
        <v>4</v>
      </c>
      <c r="E603" t="s">
        <v>232</v>
      </c>
      <c r="F603">
        <v>3</v>
      </c>
      <c r="G603" t="s">
        <v>189</v>
      </c>
      <c r="H603">
        <v>701</v>
      </c>
      <c r="I603" t="s">
        <v>206</v>
      </c>
      <c r="J603" t="s">
        <v>207</v>
      </c>
      <c r="K603" t="s">
        <v>208</v>
      </c>
      <c r="L603">
        <v>300</v>
      </c>
      <c r="M603" t="s">
        <v>191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">
      <c r="A604">
        <v>4</v>
      </c>
      <c r="B604" t="s">
        <v>187</v>
      </c>
      <c r="C604">
        <v>2019</v>
      </c>
      <c r="D604">
        <v>4</v>
      </c>
      <c r="E604" t="s">
        <v>232</v>
      </c>
      <c r="F604">
        <v>60</v>
      </c>
      <c r="G604" t="s">
        <v>212</v>
      </c>
      <c r="H604">
        <v>615</v>
      </c>
      <c r="I604" t="s">
        <v>292</v>
      </c>
      <c r="J604" t="s">
        <v>123</v>
      </c>
      <c r="K604" t="s">
        <v>261</v>
      </c>
      <c r="L604">
        <v>4563</v>
      </c>
      <c r="M604" t="s">
        <v>228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">
      <c r="A605">
        <v>4</v>
      </c>
      <c r="B605" t="s">
        <v>187</v>
      </c>
      <c r="C605">
        <v>2019</v>
      </c>
      <c r="D605">
        <v>4</v>
      </c>
      <c r="E605" t="s">
        <v>232</v>
      </c>
      <c r="F605">
        <v>6</v>
      </c>
      <c r="G605" t="s">
        <v>192</v>
      </c>
      <c r="H605">
        <v>624</v>
      </c>
      <c r="I605" t="s">
        <v>226</v>
      </c>
      <c r="J605" t="s">
        <v>124</v>
      </c>
      <c r="K605" t="s">
        <v>227</v>
      </c>
      <c r="L605">
        <v>4562</v>
      </c>
      <c r="M605" t="s">
        <v>211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">
      <c r="A606">
        <v>5</v>
      </c>
      <c r="B606" t="s">
        <v>181</v>
      </c>
      <c r="C606">
        <v>2019</v>
      </c>
      <c r="D606">
        <v>4</v>
      </c>
      <c r="E606" t="s">
        <v>232</v>
      </c>
      <c r="F606">
        <v>60</v>
      </c>
      <c r="G606" t="s">
        <v>212</v>
      </c>
      <c r="H606">
        <v>624</v>
      </c>
      <c r="I606" t="s">
        <v>226</v>
      </c>
      <c r="J606" t="s">
        <v>124</v>
      </c>
      <c r="K606" t="s">
        <v>227</v>
      </c>
      <c r="L606">
        <v>4563</v>
      </c>
      <c r="M606" t="s">
        <v>228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">
      <c r="A607">
        <v>5</v>
      </c>
      <c r="B607" t="s">
        <v>181</v>
      </c>
      <c r="C607">
        <v>2019</v>
      </c>
      <c r="D607">
        <v>4</v>
      </c>
      <c r="E607" t="s">
        <v>232</v>
      </c>
      <c r="F607">
        <v>6</v>
      </c>
      <c r="G607" t="s">
        <v>192</v>
      </c>
      <c r="H607">
        <v>613</v>
      </c>
      <c r="I607" t="s">
        <v>258</v>
      </c>
      <c r="J607" t="s">
        <v>116</v>
      </c>
      <c r="K607" t="s">
        <v>224</v>
      </c>
      <c r="L607">
        <v>700</v>
      </c>
      <c r="M607" t="s">
        <v>193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">
      <c r="A608">
        <v>5</v>
      </c>
      <c r="B608" t="s">
        <v>181</v>
      </c>
      <c r="C608">
        <v>2019</v>
      </c>
      <c r="D608">
        <v>4</v>
      </c>
      <c r="E608" t="s">
        <v>232</v>
      </c>
      <c r="F608">
        <v>6</v>
      </c>
      <c r="G608" t="s">
        <v>192</v>
      </c>
      <c r="H608">
        <v>616</v>
      </c>
      <c r="I608" t="s">
        <v>199</v>
      </c>
      <c r="J608" t="s">
        <v>125</v>
      </c>
      <c r="K608" t="s">
        <v>197</v>
      </c>
      <c r="L608">
        <v>4562</v>
      </c>
      <c r="M608" t="s">
        <v>211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">
      <c r="A609">
        <v>5</v>
      </c>
      <c r="B609" t="s">
        <v>181</v>
      </c>
      <c r="C609">
        <v>2019</v>
      </c>
      <c r="D609">
        <v>4</v>
      </c>
      <c r="E609" t="s">
        <v>232</v>
      </c>
      <c r="F609">
        <v>6</v>
      </c>
      <c r="G609" t="s">
        <v>192</v>
      </c>
      <c r="H609">
        <v>627</v>
      </c>
      <c r="I609" t="s">
        <v>257</v>
      </c>
      <c r="J609" t="s">
        <v>132</v>
      </c>
      <c r="K609" t="s">
        <v>212</v>
      </c>
      <c r="L609">
        <v>4562</v>
      </c>
      <c r="M609" t="s">
        <v>211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">
      <c r="A610">
        <v>5</v>
      </c>
      <c r="B610" t="s">
        <v>181</v>
      </c>
      <c r="C610">
        <v>2019</v>
      </c>
      <c r="D610">
        <v>4</v>
      </c>
      <c r="E610" t="s">
        <v>232</v>
      </c>
      <c r="F610">
        <v>10</v>
      </c>
      <c r="G610" t="s">
        <v>238</v>
      </c>
      <c r="H610">
        <v>602</v>
      </c>
      <c r="I610" t="s">
        <v>246</v>
      </c>
      <c r="J610" t="s">
        <v>125</v>
      </c>
      <c r="K610" t="s">
        <v>197</v>
      </c>
      <c r="L610">
        <v>207</v>
      </c>
      <c r="M610" t="s">
        <v>243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">
      <c r="A611">
        <v>4</v>
      </c>
      <c r="B611" t="s">
        <v>187</v>
      </c>
      <c r="C611">
        <v>2019</v>
      </c>
      <c r="D611">
        <v>4</v>
      </c>
      <c r="E611" t="s">
        <v>232</v>
      </c>
      <c r="F611">
        <v>3</v>
      </c>
      <c r="G611" t="s">
        <v>189</v>
      </c>
      <c r="H611">
        <v>903</v>
      </c>
      <c r="I611" t="s">
        <v>239</v>
      </c>
      <c r="J611" t="s">
        <v>121</v>
      </c>
      <c r="K611" t="s">
        <v>230</v>
      </c>
      <c r="L611">
        <v>4532</v>
      </c>
      <c r="M611" t="s">
        <v>200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">
      <c r="A612">
        <v>5</v>
      </c>
      <c r="B612" t="s">
        <v>181</v>
      </c>
      <c r="C612">
        <v>2019</v>
      </c>
      <c r="D612">
        <v>4</v>
      </c>
      <c r="E612" t="s">
        <v>232</v>
      </c>
      <c r="F612">
        <v>75</v>
      </c>
      <c r="G612" t="s">
        <v>212</v>
      </c>
      <c r="H612">
        <v>5</v>
      </c>
      <c r="I612" t="s">
        <v>190</v>
      </c>
      <c r="J612" t="s">
        <v>115</v>
      </c>
      <c r="K612" t="s">
        <v>185</v>
      </c>
      <c r="L612">
        <v>1575</v>
      </c>
      <c r="M612" t="s">
        <v>218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">
      <c r="A613">
        <v>5</v>
      </c>
      <c r="B613" t="s">
        <v>181</v>
      </c>
      <c r="C613">
        <v>2019</v>
      </c>
      <c r="D613">
        <v>4</v>
      </c>
      <c r="E613" t="s">
        <v>232</v>
      </c>
      <c r="F613">
        <v>10</v>
      </c>
      <c r="G613" t="s">
        <v>238</v>
      </c>
      <c r="H613">
        <v>6</v>
      </c>
      <c r="I613" t="s">
        <v>256</v>
      </c>
      <c r="J613" t="s">
        <v>122</v>
      </c>
      <c r="K613" t="s">
        <v>242</v>
      </c>
      <c r="L613">
        <v>207</v>
      </c>
      <c r="M613" t="s">
        <v>243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">
      <c r="A614">
        <v>5</v>
      </c>
      <c r="B614" t="s">
        <v>181</v>
      </c>
      <c r="C614">
        <v>2019</v>
      </c>
      <c r="D614">
        <v>4</v>
      </c>
      <c r="E614" t="s">
        <v>232</v>
      </c>
      <c r="F614">
        <v>3</v>
      </c>
      <c r="G614" t="s">
        <v>189</v>
      </c>
      <c r="H614">
        <v>8</v>
      </c>
      <c r="I614" t="s">
        <v>248</v>
      </c>
      <c r="J614" t="s">
        <v>126</v>
      </c>
      <c r="K614" t="s">
        <v>249</v>
      </c>
      <c r="L614">
        <v>300</v>
      </c>
      <c r="M614" t="s">
        <v>191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">
      <c r="A615">
        <v>5</v>
      </c>
      <c r="B615" t="s">
        <v>181</v>
      </c>
      <c r="C615">
        <v>2019</v>
      </c>
      <c r="D615">
        <v>4</v>
      </c>
      <c r="E615" t="s">
        <v>232</v>
      </c>
      <c r="F615">
        <v>3</v>
      </c>
      <c r="G615" t="s">
        <v>189</v>
      </c>
      <c r="H615">
        <v>951</v>
      </c>
      <c r="I615" t="s">
        <v>250</v>
      </c>
      <c r="J615" t="s">
        <v>126</v>
      </c>
      <c r="K615" t="s">
        <v>249</v>
      </c>
      <c r="L615">
        <v>4532</v>
      </c>
      <c r="M615" t="s">
        <v>200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">
      <c r="A616">
        <v>5</v>
      </c>
      <c r="B616" t="s">
        <v>181</v>
      </c>
      <c r="C616">
        <v>2019</v>
      </c>
      <c r="D616">
        <v>4</v>
      </c>
      <c r="E616" t="s">
        <v>232</v>
      </c>
      <c r="F616">
        <v>79</v>
      </c>
      <c r="G616" t="s">
        <v>212</v>
      </c>
      <c r="H616">
        <v>951</v>
      </c>
      <c r="I616" t="s">
        <v>250</v>
      </c>
      <c r="J616" t="s">
        <v>126</v>
      </c>
      <c r="K616" t="s">
        <v>249</v>
      </c>
      <c r="L616">
        <v>4579</v>
      </c>
      <c r="M616" t="s">
        <v>221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">
      <c r="A617">
        <v>4</v>
      </c>
      <c r="B617" t="s">
        <v>187</v>
      </c>
      <c r="C617">
        <v>2019</v>
      </c>
      <c r="D617">
        <v>4</v>
      </c>
      <c r="E617" t="s">
        <v>232</v>
      </c>
      <c r="F617">
        <v>1</v>
      </c>
      <c r="G617" t="s">
        <v>183</v>
      </c>
      <c r="H617">
        <v>6</v>
      </c>
      <c r="I617" t="s">
        <v>256</v>
      </c>
      <c r="J617" t="s">
        <v>122</v>
      </c>
      <c r="K617" t="s">
        <v>242</v>
      </c>
      <c r="L617">
        <v>200</v>
      </c>
      <c r="M617" t="s">
        <v>210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">
      <c r="A618">
        <v>5</v>
      </c>
      <c r="B618" t="s">
        <v>181</v>
      </c>
      <c r="C618">
        <v>2019</v>
      </c>
      <c r="D618">
        <v>4</v>
      </c>
      <c r="E618" t="s">
        <v>232</v>
      </c>
      <c r="F618">
        <v>1</v>
      </c>
      <c r="G618" t="s">
        <v>183</v>
      </c>
      <c r="H618">
        <v>15</v>
      </c>
      <c r="I618" t="s">
        <v>252</v>
      </c>
      <c r="J618" t="s">
        <v>118</v>
      </c>
      <c r="K618" t="s">
        <v>214</v>
      </c>
      <c r="L618">
        <v>200</v>
      </c>
      <c r="M618" t="s">
        <v>210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">
      <c r="A619">
        <v>5</v>
      </c>
      <c r="B619" t="s">
        <v>181</v>
      </c>
      <c r="C619">
        <v>2019</v>
      </c>
      <c r="D619">
        <v>4</v>
      </c>
      <c r="E619" t="s">
        <v>232</v>
      </c>
      <c r="F619">
        <v>1</v>
      </c>
      <c r="G619" t="s">
        <v>183</v>
      </c>
      <c r="H619">
        <v>301</v>
      </c>
      <c r="I619" t="s">
        <v>247</v>
      </c>
      <c r="J619" t="s">
        <v>121</v>
      </c>
      <c r="K619" t="s">
        <v>230</v>
      </c>
      <c r="L619">
        <v>200</v>
      </c>
      <c r="M619" t="s">
        <v>210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">
      <c r="A620">
        <v>5</v>
      </c>
      <c r="B620" t="s">
        <v>181</v>
      </c>
      <c r="C620">
        <v>2019</v>
      </c>
      <c r="D620">
        <v>4</v>
      </c>
      <c r="E620" t="s">
        <v>232</v>
      </c>
      <c r="F620">
        <v>1</v>
      </c>
      <c r="G620" t="s">
        <v>183</v>
      </c>
      <c r="H620">
        <v>11</v>
      </c>
      <c r="I620" t="s">
        <v>283</v>
      </c>
      <c r="J620" t="s">
        <v>115</v>
      </c>
      <c r="K620" t="s">
        <v>185</v>
      </c>
      <c r="L620">
        <v>200</v>
      </c>
      <c r="M620" t="s">
        <v>210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">
      <c r="A621">
        <v>4</v>
      </c>
      <c r="B621" t="s">
        <v>187</v>
      </c>
      <c r="C621">
        <v>2019</v>
      </c>
      <c r="D621">
        <v>4</v>
      </c>
      <c r="E621" t="s">
        <v>232</v>
      </c>
      <c r="F621">
        <v>10</v>
      </c>
      <c r="G621" t="s">
        <v>238</v>
      </c>
      <c r="H621">
        <v>905</v>
      </c>
      <c r="I621" t="s">
        <v>272</v>
      </c>
      <c r="J621" t="s">
        <v>122</v>
      </c>
      <c r="K621" t="s">
        <v>242</v>
      </c>
      <c r="L621">
        <v>4513</v>
      </c>
      <c r="M621" t="s">
        <v>240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">
      <c r="A622">
        <v>4</v>
      </c>
      <c r="B622" t="s">
        <v>187</v>
      </c>
      <c r="C622">
        <v>2019</v>
      </c>
      <c r="D622">
        <v>4</v>
      </c>
      <c r="E622" t="s">
        <v>232</v>
      </c>
      <c r="F622">
        <v>3</v>
      </c>
      <c r="G622" t="s">
        <v>189</v>
      </c>
      <c r="H622">
        <v>1</v>
      </c>
      <c r="I622" t="s">
        <v>229</v>
      </c>
      <c r="J622" t="s">
        <v>121</v>
      </c>
      <c r="K622" t="s">
        <v>230</v>
      </c>
      <c r="L622">
        <v>300</v>
      </c>
      <c r="M622" t="s">
        <v>191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">
      <c r="A623">
        <v>5</v>
      </c>
      <c r="B623" t="s">
        <v>181</v>
      </c>
      <c r="C623">
        <v>2019</v>
      </c>
      <c r="D623">
        <v>4</v>
      </c>
      <c r="E623" t="s">
        <v>232</v>
      </c>
      <c r="F623">
        <v>5</v>
      </c>
      <c r="G623" t="s">
        <v>195</v>
      </c>
      <c r="H623">
        <v>954</v>
      </c>
      <c r="I623" t="s">
        <v>237</v>
      </c>
      <c r="J623" t="s">
        <v>119</v>
      </c>
      <c r="K623" t="s">
        <v>216</v>
      </c>
      <c r="L623">
        <v>4552</v>
      </c>
      <c r="M623" t="s">
        <v>276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">
      <c r="A624">
        <v>5</v>
      </c>
      <c r="B624" t="s">
        <v>181</v>
      </c>
      <c r="C624">
        <v>2019</v>
      </c>
      <c r="D624">
        <v>4</v>
      </c>
      <c r="E624" t="s">
        <v>232</v>
      </c>
      <c r="F624">
        <v>5</v>
      </c>
      <c r="G624" t="s">
        <v>195</v>
      </c>
      <c r="H624">
        <v>602</v>
      </c>
      <c r="I624" t="s">
        <v>246</v>
      </c>
      <c r="J624" t="s">
        <v>125</v>
      </c>
      <c r="K624" t="s">
        <v>197</v>
      </c>
      <c r="L624">
        <v>460</v>
      </c>
      <c r="M624" t="s">
        <v>198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">
      <c r="A625">
        <v>5</v>
      </c>
      <c r="B625" t="s">
        <v>181</v>
      </c>
      <c r="C625">
        <v>2019</v>
      </c>
      <c r="D625">
        <v>4</v>
      </c>
      <c r="E625" t="s">
        <v>232</v>
      </c>
      <c r="F625">
        <v>60</v>
      </c>
      <c r="G625" t="s">
        <v>212</v>
      </c>
      <c r="H625">
        <v>623</v>
      </c>
      <c r="I625" t="s">
        <v>295</v>
      </c>
      <c r="J625" t="s">
        <v>124</v>
      </c>
      <c r="K625" t="s">
        <v>227</v>
      </c>
      <c r="L625">
        <v>360</v>
      </c>
      <c r="M625" t="s">
        <v>225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">
      <c r="A626">
        <v>5</v>
      </c>
      <c r="B626" t="s">
        <v>181</v>
      </c>
      <c r="C626">
        <v>2019</v>
      </c>
      <c r="D626">
        <v>4</v>
      </c>
      <c r="E626" t="s">
        <v>232</v>
      </c>
      <c r="F626">
        <v>6</v>
      </c>
      <c r="G626" t="s">
        <v>192</v>
      </c>
      <c r="H626">
        <v>624</v>
      </c>
      <c r="I626" t="s">
        <v>226</v>
      </c>
      <c r="J626" t="s">
        <v>124</v>
      </c>
      <c r="K626" t="s">
        <v>227</v>
      </c>
      <c r="L626">
        <v>4562</v>
      </c>
      <c r="M626" t="s">
        <v>211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">
      <c r="A627">
        <v>4</v>
      </c>
      <c r="B627" t="s">
        <v>187</v>
      </c>
      <c r="C627">
        <v>2019</v>
      </c>
      <c r="D627">
        <v>4</v>
      </c>
      <c r="E627" t="s">
        <v>232</v>
      </c>
      <c r="F627">
        <v>60</v>
      </c>
      <c r="G627" t="s">
        <v>212</v>
      </c>
      <c r="H627">
        <v>624</v>
      </c>
      <c r="I627" t="s">
        <v>226</v>
      </c>
      <c r="J627" t="s">
        <v>124</v>
      </c>
      <c r="K627" t="s">
        <v>227</v>
      </c>
      <c r="L627">
        <v>4563</v>
      </c>
      <c r="M627" t="s">
        <v>228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">
      <c r="A628">
        <v>5</v>
      </c>
      <c r="B628" t="s">
        <v>181</v>
      </c>
      <c r="C628">
        <v>2019</v>
      </c>
      <c r="D628">
        <v>4</v>
      </c>
      <c r="E628" t="s">
        <v>232</v>
      </c>
      <c r="F628">
        <v>6</v>
      </c>
      <c r="G628" t="s">
        <v>192</v>
      </c>
      <c r="H628">
        <v>612</v>
      </c>
      <c r="I628" t="s">
        <v>223</v>
      </c>
      <c r="J628" t="s">
        <v>116</v>
      </c>
      <c r="K628" t="s">
        <v>224</v>
      </c>
      <c r="L628">
        <v>700</v>
      </c>
      <c r="M628" t="s">
        <v>193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">
      <c r="A629">
        <v>4</v>
      </c>
      <c r="B629" t="s">
        <v>187</v>
      </c>
      <c r="C629">
        <v>2019</v>
      </c>
      <c r="D629">
        <v>4</v>
      </c>
      <c r="E629" t="s">
        <v>232</v>
      </c>
      <c r="F629">
        <v>3</v>
      </c>
      <c r="G629" t="s">
        <v>189</v>
      </c>
      <c r="H629">
        <v>621</v>
      </c>
      <c r="I629" t="s">
        <v>259</v>
      </c>
      <c r="J629" t="s">
        <v>116</v>
      </c>
      <c r="K629" t="s">
        <v>224</v>
      </c>
      <c r="L629">
        <v>4532</v>
      </c>
      <c r="M629" t="s">
        <v>200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">
      <c r="A630">
        <v>5</v>
      </c>
      <c r="B630" t="s">
        <v>181</v>
      </c>
      <c r="C630">
        <v>2019</v>
      </c>
      <c r="D630">
        <v>4</v>
      </c>
      <c r="E630" t="s">
        <v>232</v>
      </c>
      <c r="F630">
        <v>6</v>
      </c>
      <c r="G630" t="s">
        <v>192</v>
      </c>
      <c r="H630">
        <v>609</v>
      </c>
      <c r="I630" t="s">
        <v>298</v>
      </c>
      <c r="J630" t="s">
        <v>278</v>
      </c>
      <c r="K630" t="s">
        <v>212</v>
      </c>
      <c r="L630">
        <v>700</v>
      </c>
      <c r="M630" t="s">
        <v>193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">
      <c r="A631">
        <v>5</v>
      </c>
      <c r="B631" t="s">
        <v>181</v>
      </c>
      <c r="C631">
        <v>2019</v>
      </c>
      <c r="D631">
        <v>4</v>
      </c>
      <c r="E631" t="s">
        <v>232</v>
      </c>
      <c r="F631">
        <v>6</v>
      </c>
      <c r="G631" t="s">
        <v>192</v>
      </c>
      <c r="H631">
        <v>619</v>
      </c>
      <c r="I631" t="s">
        <v>277</v>
      </c>
      <c r="J631" t="s">
        <v>278</v>
      </c>
      <c r="K631" t="s">
        <v>212</v>
      </c>
      <c r="L631">
        <v>4562</v>
      </c>
      <c r="M631" t="s">
        <v>211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">
      <c r="A632">
        <v>5</v>
      </c>
      <c r="B632" t="s">
        <v>181</v>
      </c>
      <c r="C632">
        <v>2019</v>
      </c>
      <c r="D632">
        <v>4</v>
      </c>
      <c r="E632" t="s">
        <v>232</v>
      </c>
      <c r="F632">
        <v>10</v>
      </c>
      <c r="G632" t="s">
        <v>238</v>
      </c>
      <c r="H632">
        <v>603</v>
      </c>
      <c r="I632" t="s">
        <v>196</v>
      </c>
      <c r="J632" t="s">
        <v>125</v>
      </c>
      <c r="K632" t="s">
        <v>197</v>
      </c>
      <c r="L632">
        <v>207</v>
      </c>
      <c r="M632" t="s">
        <v>243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">
      <c r="A633">
        <v>4</v>
      </c>
      <c r="B633" t="s">
        <v>187</v>
      </c>
      <c r="C633">
        <v>2019</v>
      </c>
      <c r="D633">
        <v>4</v>
      </c>
      <c r="E633" t="s">
        <v>232</v>
      </c>
      <c r="F633">
        <v>1</v>
      </c>
      <c r="G633" t="s">
        <v>183</v>
      </c>
      <c r="H633">
        <v>903</v>
      </c>
      <c r="I633" t="s">
        <v>239</v>
      </c>
      <c r="J633" t="s">
        <v>121</v>
      </c>
      <c r="K633" t="s">
        <v>230</v>
      </c>
      <c r="L633">
        <v>4512</v>
      </c>
      <c r="M633" t="s">
        <v>186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">
      <c r="A634">
        <v>5</v>
      </c>
      <c r="B634" t="s">
        <v>181</v>
      </c>
      <c r="C634">
        <v>2019</v>
      </c>
      <c r="D634">
        <v>4</v>
      </c>
      <c r="E634" t="s">
        <v>232</v>
      </c>
      <c r="F634">
        <v>10</v>
      </c>
      <c r="G634" t="s">
        <v>238</v>
      </c>
      <c r="H634">
        <v>950</v>
      </c>
      <c r="I634" t="s">
        <v>184</v>
      </c>
      <c r="J634" t="s">
        <v>115</v>
      </c>
      <c r="K634" t="s">
        <v>185</v>
      </c>
      <c r="L634">
        <v>4513</v>
      </c>
      <c r="M634" t="s">
        <v>240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">
      <c r="A635">
        <v>4</v>
      </c>
      <c r="B635" t="s">
        <v>187</v>
      </c>
      <c r="C635">
        <v>2019</v>
      </c>
      <c r="D635">
        <v>4</v>
      </c>
      <c r="E635" t="s">
        <v>232</v>
      </c>
      <c r="F635">
        <v>5</v>
      </c>
      <c r="G635" t="s">
        <v>195</v>
      </c>
      <c r="H635">
        <v>950</v>
      </c>
      <c r="I635" t="s">
        <v>184</v>
      </c>
      <c r="J635" t="s">
        <v>115</v>
      </c>
      <c r="K635" t="s">
        <v>185</v>
      </c>
      <c r="L635">
        <v>4552</v>
      </c>
      <c r="M635" t="s">
        <v>276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">
      <c r="A636">
        <v>5</v>
      </c>
      <c r="B636" t="s">
        <v>181</v>
      </c>
      <c r="C636">
        <v>2019</v>
      </c>
      <c r="D636">
        <v>4</v>
      </c>
      <c r="E636" t="s">
        <v>232</v>
      </c>
      <c r="F636">
        <v>3</v>
      </c>
      <c r="G636" t="s">
        <v>189</v>
      </c>
      <c r="H636">
        <v>6</v>
      </c>
      <c r="I636" t="s">
        <v>256</v>
      </c>
      <c r="J636" t="s">
        <v>122</v>
      </c>
      <c r="K636" t="s">
        <v>242</v>
      </c>
      <c r="L636">
        <v>300</v>
      </c>
      <c r="M636" t="s">
        <v>191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">
      <c r="A637">
        <v>4</v>
      </c>
      <c r="B637" t="s">
        <v>187</v>
      </c>
      <c r="C637">
        <v>2019</v>
      </c>
      <c r="D637">
        <v>4</v>
      </c>
      <c r="E637" t="s">
        <v>232</v>
      </c>
      <c r="F637">
        <v>3</v>
      </c>
      <c r="G637" t="s">
        <v>189</v>
      </c>
      <c r="H637">
        <v>950</v>
      </c>
      <c r="I637" t="s">
        <v>184</v>
      </c>
      <c r="J637" t="s">
        <v>115</v>
      </c>
      <c r="K637" t="s">
        <v>185</v>
      </c>
      <c r="L637">
        <v>4532</v>
      </c>
      <c r="M637" t="s">
        <v>200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">
      <c r="A638">
        <v>5</v>
      </c>
      <c r="B638" t="s">
        <v>181</v>
      </c>
      <c r="C638">
        <v>2019</v>
      </c>
      <c r="D638">
        <v>4</v>
      </c>
      <c r="E638" t="s">
        <v>232</v>
      </c>
      <c r="F638">
        <v>3</v>
      </c>
      <c r="G638" t="s">
        <v>189</v>
      </c>
      <c r="H638">
        <v>9</v>
      </c>
      <c r="I638" t="s">
        <v>275</v>
      </c>
      <c r="J638" t="s">
        <v>117</v>
      </c>
      <c r="K638" t="s">
        <v>236</v>
      </c>
      <c r="L638">
        <v>300</v>
      </c>
      <c r="M638" t="s">
        <v>191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">
      <c r="A639">
        <v>5</v>
      </c>
      <c r="B639" t="s">
        <v>181</v>
      </c>
      <c r="C639">
        <v>2019</v>
      </c>
      <c r="D639">
        <v>4</v>
      </c>
      <c r="E639" t="s">
        <v>232</v>
      </c>
      <c r="F639">
        <v>3</v>
      </c>
      <c r="G639" t="s">
        <v>189</v>
      </c>
      <c r="H639">
        <v>310</v>
      </c>
      <c r="I639" t="s">
        <v>254</v>
      </c>
      <c r="J639" t="s">
        <v>118</v>
      </c>
      <c r="K639" t="s">
        <v>214</v>
      </c>
      <c r="L639">
        <v>300</v>
      </c>
      <c r="M639" t="s">
        <v>191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">
      <c r="A640">
        <v>5</v>
      </c>
      <c r="B640" t="s">
        <v>181</v>
      </c>
      <c r="C640">
        <v>2019</v>
      </c>
      <c r="D640">
        <v>4</v>
      </c>
      <c r="E640" t="s">
        <v>232</v>
      </c>
      <c r="F640">
        <v>1</v>
      </c>
      <c r="G640" t="s">
        <v>183</v>
      </c>
      <c r="H640">
        <v>953</v>
      </c>
      <c r="I640" t="s">
        <v>213</v>
      </c>
      <c r="J640" t="s">
        <v>118</v>
      </c>
      <c r="K640" t="s">
        <v>214</v>
      </c>
      <c r="L640">
        <v>4512</v>
      </c>
      <c r="M640" t="s">
        <v>186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">
      <c r="A641">
        <v>5</v>
      </c>
      <c r="B641" t="s">
        <v>181</v>
      </c>
      <c r="C641">
        <v>2019</v>
      </c>
      <c r="D641">
        <v>4</v>
      </c>
      <c r="E641" t="s">
        <v>232</v>
      </c>
      <c r="F641">
        <v>3</v>
      </c>
      <c r="G641" t="s">
        <v>189</v>
      </c>
      <c r="H641">
        <v>953</v>
      </c>
      <c r="I641" t="s">
        <v>213</v>
      </c>
      <c r="J641" t="s">
        <v>118</v>
      </c>
      <c r="K641" t="s">
        <v>214</v>
      </c>
      <c r="L641">
        <v>4532</v>
      </c>
      <c r="M641" t="s">
        <v>200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">
      <c r="A642">
        <v>4</v>
      </c>
      <c r="B642" t="s">
        <v>187</v>
      </c>
      <c r="C642">
        <v>2019</v>
      </c>
      <c r="D642">
        <v>4</v>
      </c>
      <c r="E642" t="s">
        <v>232</v>
      </c>
      <c r="F642">
        <v>1</v>
      </c>
      <c r="G642" t="s">
        <v>183</v>
      </c>
      <c r="H642">
        <v>10</v>
      </c>
      <c r="I642" t="s">
        <v>251</v>
      </c>
      <c r="J642" t="s">
        <v>118</v>
      </c>
      <c r="K642" t="s">
        <v>214</v>
      </c>
      <c r="L642">
        <v>200</v>
      </c>
      <c r="M642" t="s">
        <v>210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">
      <c r="A643">
        <v>5</v>
      </c>
      <c r="B643" t="s">
        <v>181</v>
      </c>
      <c r="C643">
        <v>2019</v>
      </c>
      <c r="D643">
        <v>4</v>
      </c>
      <c r="E643" t="s">
        <v>232</v>
      </c>
      <c r="F643">
        <v>3</v>
      </c>
      <c r="G643" t="s">
        <v>189</v>
      </c>
      <c r="H643">
        <v>1</v>
      </c>
      <c r="I643" t="s">
        <v>229</v>
      </c>
      <c r="J643" t="s">
        <v>121</v>
      </c>
      <c r="K643" t="s">
        <v>230</v>
      </c>
      <c r="L643">
        <v>300</v>
      </c>
      <c r="M643" t="s">
        <v>191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">
      <c r="A644">
        <v>5</v>
      </c>
      <c r="B644" t="s">
        <v>181</v>
      </c>
      <c r="C644">
        <v>2019</v>
      </c>
      <c r="D644">
        <v>4</v>
      </c>
      <c r="E644" t="s">
        <v>232</v>
      </c>
      <c r="F644">
        <v>10</v>
      </c>
      <c r="G644" t="s">
        <v>238</v>
      </c>
      <c r="H644">
        <v>1</v>
      </c>
      <c r="I644" t="s">
        <v>229</v>
      </c>
      <c r="J644" t="s">
        <v>121</v>
      </c>
      <c r="K644" t="s">
        <v>230</v>
      </c>
      <c r="L644">
        <v>207</v>
      </c>
      <c r="M644" t="s">
        <v>243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">
      <c r="A645">
        <v>5</v>
      </c>
      <c r="B645" t="s">
        <v>181</v>
      </c>
      <c r="C645">
        <v>2019</v>
      </c>
      <c r="D645">
        <v>4</v>
      </c>
      <c r="E645" t="s">
        <v>232</v>
      </c>
      <c r="F645">
        <v>10</v>
      </c>
      <c r="G645" t="s">
        <v>238</v>
      </c>
      <c r="H645">
        <v>5</v>
      </c>
      <c r="I645" t="s">
        <v>190</v>
      </c>
      <c r="J645" t="s">
        <v>115</v>
      </c>
      <c r="K645" t="s">
        <v>185</v>
      </c>
      <c r="L645">
        <v>207</v>
      </c>
      <c r="M645" t="s">
        <v>243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">
      <c r="A646">
        <v>5</v>
      </c>
      <c r="B646" t="s">
        <v>181</v>
      </c>
      <c r="C646">
        <v>2019</v>
      </c>
      <c r="D646">
        <v>4</v>
      </c>
      <c r="E646" t="s">
        <v>232</v>
      </c>
      <c r="F646">
        <v>10</v>
      </c>
      <c r="G646" t="s">
        <v>238</v>
      </c>
      <c r="H646">
        <v>3</v>
      </c>
      <c r="I646" t="s">
        <v>209</v>
      </c>
      <c r="J646" t="s">
        <v>202</v>
      </c>
      <c r="K646" t="s">
        <v>203</v>
      </c>
      <c r="L646">
        <v>207</v>
      </c>
      <c r="M646" t="s">
        <v>243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">
      <c r="A647">
        <v>5</v>
      </c>
      <c r="B647" t="s">
        <v>181</v>
      </c>
      <c r="C647">
        <v>2019</v>
      </c>
      <c r="D647">
        <v>4</v>
      </c>
      <c r="E647" t="s">
        <v>232</v>
      </c>
      <c r="F647">
        <v>3</v>
      </c>
      <c r="G647" t="s">
        <v>189</v>
      </c>
      <c r="H647">
        <v>911</v>
      </c>
      <c r="I647" t="s">
        <v>201</v>
      </c>
      <c r="J647" t="s">
        <v>202</v>
      </c>
      <c r="K647" t="s">
        <v>203</v>
      </c>
      <c r="L647">
        <v>4532</v>
      </c>
      <c r="M647" t="s">
        <v>200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">
      <c r="A648">
        <v>5</v>
      </c>
      <c r="B648" t="s">
        <v>181</v>
      </c>
      <c r="C648">
        <v>2019</v>
      </c>
      <c r="D648">
        <v>4</v>
      </c>
      <c r="E648" t="s">
        <v>232</v>
      </c>
      <c r="F648">
        <v>3</v>
      </c>
      <c r="G648" t="s">
        <v>189</v>
      </c>
      <c r="H648">
        <v>18</v>
      </c>
      <c r="I648" t="s">
        <v>215</v>
      </c>
      <c r="J648" t="s">
        <v>119</v>
      </c>
      <c r="K648" t="s">
        <v>216</v>
      </c>
      <c r="L648">
        <v>300</v>
      </c>
      <c r="M648" t="s">
        <v>191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">
      <c r="A649">
        <v>5</v>
      </c>
      <c r="B649" t="s">
        <v>181</v>
      </c>
      <c r="C649">
        <v>2019</v>
      </c>
      <c r="D649">
        <v>4</v>
      </c>
      <c r="E649" t="s">
        <v>232</v>
      </c>
      <c r="F649">
        <v>1</v>
      </c>
      <c r="G649" t="s">
        <v>183</v>
      </c>
      <c r="H649">
        <v>1</v>
      </c>
      <c r="I649" t="s">
        <v>229</v>
      </c>
      <c r="J649" t="s">
        <v>121</v>
      </c>
      <c r="K649" t="s">
        <v>230</v>
      </c>
      <c r="L649">
        <v>200</v>
      </c>
      <c r="M649" t="s">
        <v>210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">
      <c r="A650">
        <v>4</v>
      </c>
      <c r="B650" t="s">
        <v>187</v>
      </c>
      <c r="C650">
        <v>2019</v>
      </c>
      <c r="D650">
        <v>4</v>
      </c>
      <c r="E650" t="s">
        <v>232</v>
      </c>
      <c r="F650">
        <v>3</v>
      </c>
      <c r="G650" t="s">
        <v>189</v>
      </c>
      <c r="H650">
        <v>710</v>
      </c>
      <c r="I650" t="s">
        <v>220</v>
      </c>
      <c r="J650" t="s">
        <v>207</v>
      </c>
      <c r="K650" t="s">
        <v>208</v>
      </c>
      <c r="L650">
        <v>4532</v>
      </c>
      <c r="M650" t="s">
        <v>200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">
      <c r="A651">
        <v>5</v>
      </c>
      <c r="B651" t="s">
        <v>181</v>
      </c>
      <c r="C651">
        <v>2019</v>
      </c>
      <c r="D651">
        <v>4</v>
      </c>
      <c r="E651" t="s">
        <v>232</v>
      </c>
      <c r="F651">
        <v>3</v>
      </c>
      <c r="G651" t="s">
        <v>189</v>
      </c>
      <c r="H651">
        <v>2</v>
      </c>
      <c r="I651" t="s">
        <v>264</v>
      </c>
      <c r="J651" t="s">
        <v>121</v>
      </c>
      <c r="K651" t="s">
        <v>230</v>
      </c>
      <c r="L651">
        <v>300</v>
      </c>
      <c r="M651" t="s">
        <v>191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">
      <c r="A652">
        <v>5</v>
      </c>
      <c r="B652" t="s">
        <v>181</v>
      </c>
      <c r="C652">
        <v>2019</v>
      </c>
      <c r="D652">
        <v>4</v>
      </c>
      <c r="E652" t="s">
        <v>232</v>
      </c>
      <c r="F652">
        <v>3</v>
      </c>
      <c r="G652" t="s">
        <v>189</v>
      </c>
      <c r="H652">
        <v>301</v>
      </c>
      <c r="I652" t="s">
        <v>247</v>
      </c>
      <c r="J652" t="s">
        <v>121</v>
      </c>
      <c r="K652" t="s">
        <v>230</v>
      </c>
      <c r="L652">
        <v>300</v>
      </c>
      <c r="M652" t="s">
        <v>191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">
      <c r="A653">
        <v>5</v>
      </c>
      <c r="B653" t="s">
        <v>181</v>
      </c>
      <c r="C653">
        <v>2019</v>
      </c>
      <c r="D653">
        <v>4</v>
      </c>
      <c r="E653" t="s">
        <v>232</v>
      </c>
      <c r="F653">
        <v>75</v>
      </c>
      <c r="G653" t="s">
        <v>212</v>
      </c>
      <c r="H653">
        <v>13</v>
      </c>
      <c r="I653" t="s">
        <v>296</v>
      </c>
      <c r="J653" t="s">
        <v>119</v>
      </c>
      <c r="K653" t="s">
        <v>216</v>
      </c>
      <c r="L653">
        <v>1575</v>
      </c>
      <c r="M653" t="s">
        <v>218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">
      <c r="A654">
        <v>4</v>
      </c>
      <c r="B654" t="s">
        <v>187</v>
      </c>
      <c r="C654">
        <v>2019</v>
      </c>
      <c r="D654">
        <v>4</v>
      </c>
      <c r="E654" t="s">
        <v>232</v>
      </c>
      <c r="F654">
        <v>3</v>
      </c>
      <c r="G654" t="s">
        <v>189</v>
      </c>
      <c r="H654">
        <v>954</v>
      </c>
      <c r="I654" t="s">
        <v>237</v>
      </c>
      <c r="J654" t="s">
        <v>119</v>
      </c>
      <c r="K654" t="s">
        <v>216</v>
      </c>
      <c r="L654">
        <v>4532</v>
      </c>
      <c r="M654" t="s">
        <v>200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">
      <c r="A655">
        <v>5</v>
      </c>
      <c r="B655" t="s">
        <v>181</v>
      </c>
      <c r="C655">
        <v>2019</v>
      </c>
      <c r="D655">
        <v>4</v>
      </c>
      <c r="E655" t="s">
        <v>232</v>
      </c>
      <c r="F655">
        <v>6</v>
      </c>
      <c r="G655" t="s">
        <v>192</v>
      </c>
      <c r="H655">
        <v>615</v>
      </c>
      <c r="I655" t="s">
        <v>292</v>
      </c>
      <c r="J655" t="s">
        <v>123</v>
      </c>
      <c r="K655" t="s">
        <v>261</v>
      </c>
      <c r="L655">
        <v>4562</v>
      </c>
      <c r="M655" t="s">
        <v>211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">
      <c r="A656">
        <v>5</v>
      </c>
      <c r="B656" t="s">
        <v>181</v>
      </c>
      <c r="C656">
        <v>2019</v>
      </c>
      <c r="D656">
        <v>4</v>
      </c>
      <c r="E656" t="s">
        <v>232</v>
      </c>
      <c r="F656">
        <v>60</v>
      </c>
      <c r="G656" t="s">
        <v>212</v>
      </c>
      <c r="H656">
        <v>600</v>
      </c>
      <c r="I656" t="s">
        <v>266</v>
      </c>
      <c r="J656" t="s">
        <v>123</v>
      </c>
      <c r="K656" t="s">
        <v>261</v>
      </c>
      <c r="L656">
        <v>360</v>
      </c>
      <c r="M656" t="s">
        <v>225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">
      <c r="A657">
        <v>5</v>
      </c>
      <c r="B657" t="s">
        <v>181</v>
      </c>
      <c r="C657">
        <v>2019</v>
      </c>
      <c r="D657">
        <v>4</v>
      </c>
      <c r="E657" t="s">
        <v>232</v>
      </c>
      <c r="F657">
        <v>6</v>
      </c>
      <c r="G657" t="s">
        <v>192</v>
      </c>
      <c r="H657">
        <v>600</v>
      </c>
      <c r="I657" t="s">
        <v>266</v>
      </c>
      <c r="J657" t="s">
        <v>123</v>
      </c>
      <c r="K657" t="s">
        <v>261</v>
      </c>
      <c r="L657">
        <v>700</v>
      </c>
      <c r="M657" t="s">
        <v>193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">
      <c r="A658">
        <v>5</v>
      </c>
      <c r="B658" t="s">
        <v>181</v>
      </c>
      <c r="C658">
        <v>2019</v>
      </c>
      <c r="D658">
        <v>4</v>
      </c>
      <c r="E658" t="s">
        <v>232</v>
      </c>
      <c r="F658">
        <v>6</v>
      </c>
      <c r="G658" t="s">
        <v>192</v>
      </c>
      <c r="H658">
        <v>601</v>
      </c>
      <c r="I658" t="s">
        <v>260</v>
      </c>
      <c r="J658" t="s">
        <v>123</v>
      </c>
      <c r="K658" t="s">
        <v>261</v>
      </c>
      <c r="L658">
        <v>700</v>
      </c>
      <c r="M658" t="s">
        <v>193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">
      <c r="A659">
        <v>5</v>
      </c>
      <c r="B659" t="s">
        <v>181</v>
      </c>
      <c r="C659">
        <v>2019</v>
      </c>
      <c r="D659">
        <v>4</v>
      </c>
      <c r="E659" t="s">
        <v>232</v>
      </c>
      <c r="F659">
        <v>5</v>
      </c>
      <c r="G659" t="s">
        <v>195</v>
      </c>
      <c r="H659">
        <v>616</v>
      </c>
      <c r="I659" t="s">
        <v>199</v>
      </c>
      <c r="J659" t="s">
        <v>125</v>
      </c>
      <c r="K659" t="s">
        <v>197</v>
      </c>
      <c r="L659">
        <v>4552</v>
      </c>
      <c r="M659" t="s">
        <v>276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">
      <c r="A660">
        <v>5</v>
      </c>
      <c r="B660" t="s">
        <v>181</v>
      </c>
      <c r="C660">
        <v>2019</v>
      </c>
      <c r="D660">
        <v>4</v>
      </c>
      <c r="E660" t="s">
        <v>232</v>
      </c>
      <c r="F660">
        <v>6</v>
      </c>
      <c r="G660" t="s">
        <v>192</v>
      </c>
      <c r="H660">
        <v>608</v>
      </c>
      <c r="I660" t="s">
        <v>290</v>
      </c>
      <c r="J660" t="s">
        <v>278</v>
      </c>
      <c r="K660" t="s">
        <v>212</v>
      </c>
      <c r="L660">
        <v>700</v>
      </c>
      <c r="M660" t="s">
        <v>193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">
      <c r="A661">
        <v>5</v>
      </c>
      <c r="B661" t="s">
        <v>181</v>
      </c>
      <c r="C661">
        <v>2019</v>
      </c>
      <c r="D661">
        <v>4</v>
      </c>
      <c r="E661" t="s">
        <v>232</v>
      </c>
      <c r="F661">
        <v>10</v>
      </c>
      <c r="G661" t="s">
        <v>238</v>
      </c>
      <c r="H661">
        <v>616</v>
      </c>
      <c r="I661" t="s">
        <v>199</v>
      </c>
      <c r="J661" t="s">
        <v>125</v>
      </c>
      <c r="K661" t="s">
        <v>197</v>
      </c>
      <c r="L661">
        <v>4513</v>
      </c>
      <c r="M661" t="s">
        <v>240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">
      <c r="A662">
        <v>5</v>
      </c>
      <c r="B662" t="s">
        <v>181</v>
      </c>
      <c r="C662">
        <v>2019</v>
      </c>
      <c r="D662">
        <v>4</v>
      </c>
      <c r="E662" t="s">
        <v>232</v>
      </c>
      <c r="F662">
        <v>1</v>
      </c>
      <c r="G662" t="s">
        <v>183</v>
      </c>
      <c r="H662">
        <v>603</v>
      </c>
      <c r="I662" t="s">
        <v>196</v>
      </c>
      <c r="J662" t="s">
        <v>125</v>
      </c>
      <c r="K662" t="s">
        <v>197</v>
      </c>
      <c r="L662">
        <v>200</v>
      </c>
      <c r="M662" t="s">
        <v>210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">
      <c r="A663">
        <v>5</v>
      </c>
      <c r="B663" t="s">
        <v>181</v>
      </c>
      <c r="C663">
        <v>2019</v>
      </c>
      <c r="D663">
        <v>4</v>
      </c>
      <c r="E663" t="s">
        <v>232</v>
      </c>
      <c r="F663">
        <v>3</v>
      </c>
      <c r="G663" t="s">
        <v>189</v>
      </c>
      <c r="H663">
        <v>602</v>
      </c>
      <c r="I663" t="s">
        <v>246</v>
      </c>
      <c r="J663" t="s">
        <v>125</v>
      </c>
      <c r="K663" t="s">
        <v>197</v>
      </c>
      <c r="L663">
        <v>300</v>
      </c>
      <c r="M663" t="s">
        <v>191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">
      <c r="A664">
        <v>5</v>
      </c>
      <c r="B664" t="s">
        <v>181</v>
      </c>
      <c r="C664">
        <v>2019</v>
      </c>
      <c r="D664">
        <v>4</v>
      </c>
      <c r="E664" t="s">
        <v>232</v>
      </c>
      <c r="F664">
        <v>1</v>
      </c>
      <c r="G664" t="s">
        <v>183</v>
      </c>
      <c r="H664">
        <v>602</v>
      </c>
      <c r="I664" t="s">
        <v>246</v>
      </c>
      <c r="J664" t="s">
        <v>125</v>
      </c>
      <c r="K664" t="s">
        <v>197</v>
      </c>
      <c r="L664">
        <v>200</v>
      </c>
      <c r="M664" t="s">
        <v>210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">
      <c r="A665">
        <v>5</v>
      </c>
      <c r="B665" t="s">
        <v>181</v>
      </c>
      <c r="C665">
        <v>2019</v>
      </c>
      <c r="D665">
        <v>4</v>
      </c>
      <c r="E665" t="s">
        <v>232</v>
      </c>
      <c r="F665">
        <v>3</v>
      </c>
      <c r="G665" t="s">
        <v>189</v>
      </c>
      <c r="H665">
        <v>903</v>
      </c>
      <c r="I665" t="s">
        <v>239</v>
      </c>
      <c r="J665" t="s">
        <v>121</v>
      </c>
      <c r="K665" t="s">
        <v>230</v>
      </c>
      <c r="L665">
        <v>4532</v>
      </c>
      <c r="M665" t="s">
        <v>200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">
      <c r="A666">
        <v>5</v>
      </c>
      <c r="B666" t="s">
        <v>181</v>
      </c>
      <c r="C666">
        <v>2019</v>
      </c>
      <c r="D666">
        <v>4</v>
      </c>
      <c r="E666" t="s">
        <v>232</v>
      </c>
      <c r="F666">
        <v>5</v>
      </c>
      <c r="G666" t="s">
        <v>195</v>
      </c>
      <c r="H666">
        <v>305</v>
      </c>
      <c r="I666" t="s">
        <v>234</v>
      </c>
      <c r="J666" t="s">
        <v>115</v>
      </c>
      <c r="K666" t="s">
        <v>185</v>
      </c>
      <c r="L666">
        <v>460</v>
      </c>
      <c r="M666" t="s">
        <v>198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">
      <c r="A667">
        <v>5</v>
      </c>
      <c r="B667" t="s">
        <v>181</v>
      </c>
      <c r="C667">
        <v>2019</v>
      </c>
      <c r="D667">
        <v>4</v>
      </c>
      <c r="E667" t="s">
        <v>232</v>
      </c>
      <c r="F667">
        <v>6</v>
      </c>
      <c r="G667" t="s">
        <v>192</v>
      </c>
      <c r="H667">
        <v>5</v>
      </c>
      <c r="I667" t="s">
        <v>190</v>
      </c>
      <c r="J667" t="s">
        <v>115</v>
      </c>
      <c r="K667" t="s">
        <v>185</v>
      </c>
      <c r="L667">
        <v>700</v>
      </c>
      <c r="M667" t="s">
        <v>193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">
      <c r="A668">
        <v>5</v>
      </c>
      <c r="B668" t="s">
        <v>181</v>
      </c>
      <c r="C668">
        <v>2019</v>
      </c>
      <c r="D668">
        <v>4</v>
      </c>
      <c r="E668" t="s">
        <v>232</v>
      </c>
      <c r="F668">
        <v>1</v>
      </c>
      <c r="G668" t="s">
        <v>183</v>
      </c>
      <c r="H668">
        <v>903</v>
      </c>
      <c r="I668" t="s">
        <v>239</v>
      </c>
      <c r="J668" t="s">
        <v>121</v>
      </c>
      <c r="K668" t="s">
        <v>230</v>
      </c>
      <c r="L668">
        <v>4512</v>
      </c>
      <c r="M668" t="s">
        <v>186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">
      <c r="A669">
        <v>5</v>
      </c>
      <c r="B669" t="s">
        <v>181</v>
      </c>
      <c r="C669">
        <v>2019</v>
      </c>
      <c r="D669">
        <v>4</v>
      </c>
      <c r="E669" t="s">
        <v>232</v>
      </c>
      <c r="F669">
        <v>1</v>
      </c>
      <c r="G669" t="s">
        <v>183</v>
      </c>
      <c r="H669">
        <v>310</v>
      </c>
      <c r="I669" t="s">
        <v>254</v>
      </c>
      <c r="J669" t="s">
        <v>118</v>
      </c>
      <c r="K669" t="s">
        <v>214</v>
      </c>
      <c r="L669">
        <v>200</v>
      </c>
      <c r="M669" t="s">
        <v>210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">
      <c r="A670">
        <v>5</v>
      </c>
      <c r="B670" t="s">
        <v>181</v>
      </c>
      <c r="C670">
        <v>2019</v>
      </c>
      <c r="D670">
        <v>4</v>
      </c>
      <c r="E670" t="s">
        <v>232</v>
      </c>
      <c r="F670">
        <v>3</v>
      </c>
      <c r="G670" t="s">
        <v>189</v>
      </c>
      <c r="H670">
        <v>14</v>
      </c>
      <c r="I670" t="s">
        <v>299</v>
      </c>
      <c r="J670" t="s">
        <v>117</v>
      </c>
      <c r="K670" t="s">
        <v>236</v>
      </c>
      <c r="L670">
        <v>300</v>
      </c>
      <c r="M670" t="s">
        <v>191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">
      <c r="A671">
        <v>5</v>
      </c>
      <c r="B671" t="s">
        <v>181</v>
      </c>
      <c r="C671">
        <v>2019</v>
      </c>
      <c r="D671">
        <v>4</v>
      </c>
      <c r="E671" t="s">
        <v>232</v>
      </c>
      <c r="F671">
        <v>10</v>
      </c>
      <c r="G671" t="s">
        <v>238</v>
      </c>
      <c r="H671">
        <v>911</v>
      </c>
      <c r="I671" t="s">
        <v>201</v>
      </c>
      <c r="J671" t="s">
        <v>202</v>
      </c>
      <c r="K671" t="s">
        <v>203</v>
      </c>
      <c r="L671">
        <v>4513</v>
      </c>
      <c r="M671" t="s">
        <v>240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">
      <c r="A672">
        <v>5</v>
      </c>
      <c r="B672" t="s">
        <v>181</v>
      </c>
      <c r="C672">
        <v>2019</v>
      </c>
      <c r="D672">
        <v>4</v>
      </c>
      <c r="E672" t="s">
        <v>232</v>
      </c>
      <c r="F672">
        <v>3</v>
      </c>
      <c r="G672" t="s">
        <v>189</v>
      </c>
      <c r="H672">
        <v>710</v>
      </c>
      <c r="I672" t="s">
        <v>220</v>
      </c>
      <c r="J672" t="s">
        <v>207</v>
      </c>
      <c r="K672" t="s">
        <v>208</v>
      </c>
      <c r="L672">
        <v>4532</v>
      </c>
      <c r="M672" t="s">
        <v>200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">
      <c r="A673">
        <v>5</v>
      </c>
      <c r="B673" t="s">
        <v>181</v>
      </c>
      <c r="C673">
        <v>2019</v>
      </c>
      <c r="D673">
        <v>4</v>
      </c>
      <c r="E673" t="s">
        <v>232</v>
      </c>
      <c r="F673">
        <v>75</v>
      </c>
      <c r="G673" t="s">
        <v>212</v>
      </c>
      <c r="H673">
        <v>701</v>
      </c>
      <c r="I673" t="s">
        <v>206</v>
      </c>
      <c r="J673" t="s">
        <v>207</v>
      </c>
      <c r="K673" t="s">
        <v>208</v>
      </c>
      <c r="L673">
        <v>1575</v>
      </c>
      <c r="M673" t="s">
        <v>218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">
      <c r="A674">
        <v>5</v>
      </c>
      <c r="B674" t="s">
        <v>181</v>
      </c>
      <c r="C674">
        <v>2019</v>
      </c>
      <c r="D674">
        <v>4</v>
      </c>
      <c r="E674" t="s">
        <v>232</v>
      </c>
      <c r="F674">
        <v>5</v>
      </c>
      <c r="G674" t="s">
        <v>195</v>
      </c>
      <c r="H674">
        <v>18</v>
      </c>
      <c r="I674" t="s">
        <v>215</v>
      </c>
      <c r="J674" t="s">
        <v>119</v>
      </c>
      <c r="K674" t="s">
        <v>216</v>
      </c>
      <c r="L674">
        <v>460</v>
      </c>
      <c r="M674" t="s">
        <v>198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">
      <c r="A675">
        <v>5</v>
      </c>
      <c r="B675" t="s">
        <v>181</v>
      </c>
      <c r="C675">
        <v>2019</v>
      </c>
      <c r="D675">
        <v>4</v>
      </c>
      <c r="E675" t="s">
        <v>232</v>
      </c>
      <c r="F675">
        <v>3</v>
      </c>
      <c r="G675" t="s">
        <v>189</v>
      </c>
      <c r="H675">
        <v>17</v>
      </c>
      <c r="I675" t="s">
        <v>204</v>
      </c>
      <c r="J675" t="s">
        <v>128</v>
      </c>
      <c r="K675" t="s">
        <v>205</v>
      </c>
      <c r="L675">
        <v>300</v>
      </c>
      <c r="M675" t="s">
        <v>191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">
      <c r="A676">
        <v>5</v>
      </c>
      <c r="B676" t="s">
        <v>181</v>
      </c>
      <c r="C676">
        <v>2019</v>
      </c>
      <c r="D676">
        <v>4</v>
      </c>
      <c r="E676" t="s">
        <v>232</v>
      </c>
      <c r="F676">
        <v>3</v>
      </c>
      <c r="G676" t="s">
        <v>189</v>
      </c>
      <c r="H676">
        <v>20</v>
      </c>
      <c r="I676" t="s">
        <v>300</v>
      </c>
      <c r="J676" t="s">
        <v>128</v>
      </c>
      <c r="K676" t="s">
        <v>205</v>
      </c>
      <c r="L676">
        <v>300</v>
      </c>
      <c r="M676" t="s">
        <v>191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">
      <c r="A677">
        <v>5</v>
      </c>
      <c r="B677" t="s">
        <v>181</v>
      </c>
      <c r="C677">
        <v>2019</v>
      </c>
      <c r="D677">
        <v>4</v>
      </c>
      <c r="E677" t="s">
        <v>232</v>
      </c>
      <c r="F677">
        <v>6</v>
      </c>
      <c r="G677" t="s">
        <v>192</v>
      </c>
      <c r="H677">
        <v>602</v>
      </c>
      <c r="I677" t="s">
        <v>246</v>
      </c>
      <c r="J677" t="s">
        <v>125</v>
      </c>
      <c r="K677" t="s">
        <v>197</v>
      </c>
      <c r="L677">
        <v>700</v>
      </c>
      <c r="M677" t="s">
        <v>193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">
      <c r="A678">
        <v>5</v>
      </c>
      <c r="B678" t="s">
        <v>181</v>
      </c>
      <c r="C678">
        <v>2019</v>
      </c>
      <c r="D678">
        <v>4</v>
      </c>
      <c r="E678" t="s">
        <v>232</v>
      </c>
      <c r="F678">
        <v>6</v>
      </c>
      <c r="G678" t="s">
        <v>192</v>
      </c>
      <c r="H678">
        <v>617</v>
      </c>
      <c r="I678" t="s">
        <v>287</v>
      </c>
      <c r="J678" t="s">
        <v>288</v>
      </c>
      <c r="K678" t="s">
        <v>289</v>
      </c>
      <c r="L678">
        <v>4562</v>
      </c>
      <c r="M678" t="s">
        <v>211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">
      <c r="A679">
        <v>5</v>
      </c>
      <c r="B679" t="s">
        <v>181</v>
      </c>
      <c r="C679">
        <v>2019</v>
      </c>
      <c r="D679">
        <v>4</v>
      </c>
      <c r="E679" t="s">
        <v>232</v>
      </c>
      <c r="F679">
        <v>6</v>
      </c>
      <c r="G679" t="s">
        <v>192</v>
      </c>
      <c r="H679">
        <v>618</v>
      </c>
      <c r="I679" t="s">
        <v>294</v>
      </c>
      <c r="J679" t="s">
        <v>130</v>
      </c>
      <c r="K679" t="s">
        <v>280</v>
      </c>
      <c r="L679">
        <v>4562</v>
      </c>
      <c r="M679" t="s">
        <v>211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">
      <c r="A680">
        <v>5</v>
      </c>
      <c r="B680" t="s">
        <v>181</v>
      </c>
      <c r="C680">
        <v>2019</v>
      </c>
      <c r="D680">
        <v>5</v>
      </c>
      <c r="E680" t="s">
        <v>222</v>
      </c>
      <c r="F680">
        <v>60</v>
      </c>
      <c r="G680" t="s">
        <v>212</v>
      </c>
      <c r="H680">
        <v>612</v>
      </c>
      <c r="I680" t="s">
        <v>223</v>
      </c>
      <c r="J680" t="s">
        <v>116</v>
      </c>
      <c r="K680" t="s">
        <v>224</v>
      </c>
      <c r="L680">
        <v>360</v>
      </c>
      <c r="M680" t="s">
        <v>225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">
      <c r="A681">
        <v>4</v>
      </c>
      <c r="B681" t="s">
        <v>187</v>
      </c>
      <c r="C681">
        <v>2019</v>
      </c>
      <c r="D681">
        <v>5</v>
      </c>
      <c r="E681" t="s">
        <v>222</v>
      </c>
      <c r="F681">
        <v>60</v>
      </c>
      <c r="G681" t="s">
        <v>212</v>
      </c>
      <c r="H681">
        <v>624</v>
      </c>
      <c r="I681" t="s">
        <v>226</v>
      </c>
      <c r="J681" t="s">
        <v>124</v>
      </c>
      <c r="K681" t="s">
        <v>227</v>
      </c>
      <c r="L681">
        <v>4563</v>
      </c>
      <c r="M681" t="s">
        <v>228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">
      <c r="A682">
        <v>5</v>
      </c>
      <c r="B682" t="s">
        <v>181</v>
      </c>
      <c r="C682">
        <v>2019</v>
      </c>
      <c r="D682">
        <v>5</v>
      </c>
      <c r="E682" t="s">
        <v>222</v>
      </c>
      <c r="F682">
        <v>6</v>
      </c>
      <c r="G682" t="s">
        <v>192</v>
      </c>
      <c r="H682">
        <v>5</v>
      </c>
      <c r="I682" t="s">
        <v>190</v>
      </c>
      <c r="J682" t="s">
        <v>115</v>
      </c>
      <c r="K682" t="s">
        <v>185</v>
      </c>
      <c r="L682">
        <v>700</v>
      </c>
      <c r="M682" t="s">
        <v>193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">
      <c r="A683">
        <v>5</v>
      </c>
      <c r="B683" t="s">
        <v>181</v>
      </c>
      <c r="C683">
        <v>2019</v>
      </c>
      <c r="D683">
        <v>5</v>
      </c>
      <c r="E683" t="s">
        <v>222</v>
      </c>
      <c r="F683">
        <v>77</v>
      </c>
      <c r="G683" t="s">
        <v>212</v>
      </c>
      <c r="H683">
        <v>5</v>
      </c>
      <c r="I683" t="s">
        <v>190</v>
      </c>
      <c r="J683" t="s">
        <v>115</v>
      </c>
      <c r="K683" t="s">
        <v>185</v>
      </c>
      <c r="L683">
        <v>1577</v>
      </c>
      <c r="M683" t="s">
        <v>233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">
      <c r="A684">
        <v>5</v>
      </c>
      <c r="B684" t="s">
        <v>181</v>
      </c>
      <c r="C684">
        <v>2019</v>
      </c>
      <c r="D684">
        <v>5</v>
      </c>
      <c r="E684" t="s">
        <v>222</v>
      </c>
      <c r="F684">
        <v>3</v>
      </c>
      <c r="G684" t="s">
        <v>189</v>
      </c>
      <c r="H684">
        <v>305</v>
      </c>
      <c r="I684" t="s">
        <v>234</v>
      </c>
      <c r="J684" t="s">
        <v>115</v>
      </c>
      <c r="K684" t="s">
        <v>185</v>
      </c>
      <c r="L684">
        <v>300</v>
      </c>
      <c r="M684" t="s">
        <v>191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">
      <c r="A685">
        <v>4</v>
      </c>
      <c r="B685" t="s">
        <v>187</v>
      </c>
      <c r="C685">
        <v>2019</v>
      </c>
      <c r="D685">
        <v>5</v>
      </c>
      <c r="E685" t="s">
        <v>222</v>
      </c>
      <c r="F685">
        <v>1</v>
      </c>
      <c r="G685" t="s">
        <v>183</v>
      </c>
      <c r="H685">
        <v>1</v>
      </c>
      <c r="I685" t="s">
        <v>229</v>
      </c>
      <c r="J685" t="s">
        <v>121</v>
      </c>
      <c r="K685" t="s">
        <v>230</v>
      </c>
      <c r="L685">
        <v>200</v>
      </c>
      <c r="M685" t="s">
        <v>210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">
      <c r="A686">
        <v>5</v>
      </c>
      <c r="B686" t="s">
        <v>181</v>
      </c>
      <c r="C686">
        <v>2019</v>
      </c>
      <c r="D686">
        <v>5</v>
      </c>
      <c r="E686" t="s">
        <v>222</v>
      </c>
      <c r="F686">
        <v>3</v>
      </c>
      <c r="G686" t="s">
        <v>189</v>
      </c>
      <c r="H686">
        <v>952</v>
      </c>
      <c r="I686" t="s">
        <v>235</v>
      </c>
      <c r="J686" t="s">
        <v>117</v>
      </c>
      <c r="K686" t="s">
        <v>236</v>
      </c>
      <c r="L686">
        <v>4532</v>
      </c>
      <c r="M686" t="s">
        <v>200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">
      <c r="A687">
        <v>5</v>
      </c>
      <c r="B687" t="s">
        <v>181</v>
      </c>
      <c r="C687">
        <v>2019</v>
      </c>
      <c r="D687">
        <v>5</v>
      </c>
      <c r="E687" t="s">
        <v>222</v>
      </c>
      <c r="F687">
        <v>3</v>
      </c>
      <c r="G687" t="s">
        <v>189</v>
      </c>
      <c r="H687">
        <v>954</v>
      </c>
      <c r="I687" t="s">
        <v>237</v>
      </c>
      <c r="J687" t="s">
        <v>119</v>
      </c>
      <c r="K687" t="s">
        <v>216</v>
      </c>
      <c r="L687">
        <v>4532</v>
      </c>
      <c r="M687" t="s">
        <v>200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">
      <c r="A688">
        <v>5</v>
      </c>
      <c r="B688" t="s">
        <v>181</v>
      </c>
      <c r="C688">
        <v>2019</v>
      </c>
      <c r="D688">
        <v>5</v>
      </c>
      <c r="E688" t="s">
        <v>222</v>
      </c>
      <c r="F688">
        <v>10</v>
      </c>
      <c r="G688" t="s">
        <v>238</v>
      </c>
      <c r="H688">
        <v>905</v>
      </c>
      <c r="I688" t="s">
        <v>272</v>
      </c>
      <c r="J688" t="s">
        <v>122</v>
      </c>
      <c r="K688" t="s">
        <v>242</v>
      </c>
      <c r="L688">
        <v>4513</v>
      </c>
      <c r="M688" t="s">
        <v>240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">
      <c r="A689">
        <v>5</v>
      </c>
      <c r="B689" t="s">
        <v>181</v>
      </c>
      <c r="C689">
        <v>2019</v>
      </c>
      <c r="D689">
        <v>5</v>
      </c>
      <c r="E689" t="s">
        <v>222</v>
      </c>
      <c r="F689">
        <v>10</v>
      </c>
      <c r="G689" t="s">
        <v>238</v>
      </c>
      <c r="H689">
        <v>7</v>
      </c>
      <c r="I689" t="s">
        <v>241</v>
      </c>
      <c r="J689" t="s">
        <v>122</v>
      </c>
      <c r="K689" t="s">
        <v>242</v>
      </c>
      <c r="L689">
        <v>207</v>
      </c>
      <c r="M689" t="s">
        <v>243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">
      <c r="A690">
        <v>5</v>
      </c>
      <c r="B690" t="s">
        <v>181</v>
      </c>
      <c r="C690">
        <v>2019</v>
      </c>
      <c r="D690">
        <v>5</v>
      </c>
      <c r="E690" t="s">
        <v>222</v>
      </c>
      <c r="F690">
        <v>10</v>
      </c>
      <c r="G690" t="s">
        <v>238</v>
      </c>
      <c r="H690">
        <v>6</v>
      </c>
      <c r="I690" t="s">
        <v>256</v>
      </c>
      <c r="J690" t="s">
        <v>122</v>
      </c>
      <c r="K690" t="s">
        <v>242</v>
      </c>
      <c r="L690">
        <v>207</v>
      </c>
      <c r="M690" t="s">
        <v>243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">
      <c r="A691">
        <v>5</v>
      </c>
      <c r="B691" t="s">
        <v>181</v>
      </c>
      <c r="C691">
        <v>2019</v>
      </c>
      <c r="D691">
        <v>5</v>
      </c>
      <c r="E691" t="s">
        <v>222</v>
      </c>
      <c r="F691">
        <v>10</v>
      </c>
      <c r="G691" t="s">
        <v>238</v>
      </c>
      <c r="H691">
        <v>911</v>
      </c>
      <c r="I691" t="s">
        <v>201</v>
      </c>
      <c r="J691" t="s">
        <v>202</v>
      </c>
      <c r="K691" t="s">
        <v>203</v>
      </c>
      <c r="L691">
        <v>4513</v>
      </c>
      <c r="M691" t="s">
        <v>240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">
      <c r="A692">
        <v>5</v>
      </c>
      <c r="B692" t="s">
        <v>181</v>
      </c>
      <c r="C692">
        <v>2019</v>
      </c>
      <c r="D692">
        <v>5</v>
      </c>
      <c r="E692" t="s">
        <v>222</v>
      </c>
      <c r="F692">
        <v>3</v>
      </c>
      <c r="G692" t="s">
        <v>189</v>
      </c>
      <c r="H692">
        <v>19</v>
      </c>
      <c r="I692" t="s">
        <v>262</v>
      </c>
      <c r="J692" t="s">
        <v>127</v>
      </c>
      <c r="K692" t="s">
        <v>263</v>
      </c>
      <c r="L692">
        <v>300</v>
      </c>
      <c r="M692" t="s">
        <v>191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">
      <c r="A693">
        <v>5</v>
      </c>
      <c r="B693" t="s">
        <v>181</v>
      </c>
      <c r="C693">
        <v>2019</v>
      </c>
      <c r="D693">
        <v>5</v>
      </c>
      <c r="E693" t="s">
        <v>222</v>
      </c>
      <c r="F693">
        <v>79</v>
      </c>
      <c r="G693" t="s">
        <v>212</v>
      </c>
      <c r="H693">
        <v>954</v>
      </c>
      <c r="I693" t="s">
        <v>237</v>
      </c>
      <c r="J693" t="s">
        <v>119</v>
      </c>
      <c r="K693" t="s">
        <v>216</v>
      </c>
      <c r="L693">
        <v>4579</v>
      </c>
      <c r="M693" t="s">
        <v>221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">
      <c r="A694">
        <v>4</v>
      </c>
      <c r="B694" t="s">
        <v>187</v>
      </c>
      <c r="C694">
        <v>2019</v>
      </c>
      <c r="D694">
        <v>5</v>
      </c>
      <c r="E694" t="s">
        <v>222</v>
      </c>
      <c r="F694">
        <v>5</v>
      </c>
      <c r="G694" t="s">
        <v>195</v>
      </c>
      <c r="H694">
        <v>710</v>
      </c>
      <c r="I694" t="s">
        <v>220</v>
      </c>
      <c r="J694" t="s">
        <v>207</v>
      </c>
      <c r="K694" t="s">
        <v>208</v>
      </c>
      <c r="L694">
        <v>4552</v>
      </c>
      <c r="M694" t="s">
        <v>276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">
      <c r="A695">
        <v>4</v>
      </c>
      <c r="B695" t="s">
        <v>187</v>
      </c>
      <c r="C695">
        <v>2019</v>
      </c>
      <c r="D695">
        <v>5</v>
      </c>
      <c r="E695" t="s">
        <v>222</v>
      </c>
      <c r="F695">
        <v>1</v>
      </c>
      <c r="G695" t="s">
        <v>183</v>
      </c>
      <c r="H695">
        <v>953</v>
      </c>
      <c r="I695" t="s">
        <v>213</v>
      </c>
      <c r="J695" t="s">
        <v>118</v>
      </c>
      <c r="K695" t="s">
        <v>214</v>
      </c>
      <c r="L695">
        <v>4512</v>
      </c>
      <c r="M695" t="s">
        <v>186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">
      <c r="A696">
        <v>5</v>
      </c>
      <c r="B696" t="s">
        <v>181</v>
      </c>
      <c r="C696">
        <v>2019</v>
      </c>
      <c r="D696">
        <v>5</v>
      </c>
      <c r="E696" t="s">
        <v>222</v>
      </c>
      <c r="F696">
        <v>10</v>
      </c>
      <c r="G696" t="s">
        <v>238</v>
      </c>
      <c r="H696">
        <v>1</v>
      </c>
      <c r="I696" t="s">
        <v>229</v>
      </c>
      <c r="J696" t="s">
        <v>121</v>
      </c>
      <c r="K696" t="s">
        <v>230</v>
      </c>
      <c r="L696">
        <v>207</v>
      </c>
      <c r="M696" t="s">
        <v>243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">
      <c r="A697">
        <v>5</v>
      </c>
      <c r="B697" t="s">
        <v>181</v>
      </c>
      <c r="C697">
        <v>2019</v>
      </c>
      <c r="D697">
        <v>5</v>
      </c>
      <c r="E697" t="s">
        <v>222</v>
      </c>
      <c r="F697">
        <v>6</v>
      </c>
      <c r="G697" t="s">
        <v>192</v>
      </c>
      <c r="H697">
        <v>625</v>
      </c>
      <c r="I697" t="s">
        <v>286</v>
      </c>
      <c r="J697" t="s">
        <v>132</v>
      </c>
      <c r="K697" t="s">
        <v>212</v>
      </c>
      <c r="L697">
        <v>700</v>
      </c>
      <c r="M697" t="s">
        <v>193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">
      <c r="A698">
        <v>5</v>
      </c>
      <c r="B698" t="s">
        <v>181</v>
      </c>
      <c r="C698">
        <v>2019</v>
      </c>
      <c r="D698">
        <v>5</v>
      </c>
      <c r="E698" t="s">
        <v>222</v>
      </c>
      <c r="F698">
        <v>10</v>
      </c>
      <c r="G698" t="s">
        <v>238</v>
      </c>
      <c r="H698">
        <v>603</v>
      </c>
      <c r="I698" t="s">
        <v>196</v>
      </c>
      <c r="J698" t="s">
        <v>125</v>
      </c>
      <c r="K698" t="s">
        <v>197</v>
      </c>
      <c r="L698">
        <v>207</v>
      </c>
      <c r="M698" t="s">
        <v>243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">
      <c r="A699">
        <v>5</v>
      </c>
      <c r="B699" t="s">
        <v>181</v>
      </c>
      <c r="C699">
        <v>2019</v>
      </c>
      <c r="D699">
        <v>5</v>
      </c>
      <c r="E699" t="s">
        <v>222</v>
      </c>
      <c r="F699">
        <v>3</v>
      </c>
      <c r="G699" t="s">
        <v>189</v>
      </c>
      <c r="H699">
        <v>616</v>
      </c>
      <c r="I699" t="s">
        <v>199</v>
      </c>
      <c r="J699" t="s">
        <v>125</v>
      </c>
      <c r="K699" t="s">
        <v>197</v>
      </c>
      <c r="L699">
        <v>4532</v>
      </c>
      <c r="M699" t="s">
        <v>200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">
      <c r="A700">
        <v>4</v>
      </c>
      <c r="B700" t="s">
        <v>187</v>
      </c>
      <c r="C700">
        <v>2019</v>
      </c>
      <c r="D700">
        <v>5</v>
      </c>
      <c r="E700" t="s">
        <v>222</v>
      </c>
      <c r="F700">
        <v>6</v>
      </c>
      <c r="G700" t="s">
        <v>192</v>
      </c>
      <c r="H700">
        <v>615</v>
      </c>
      <c r="I700" t="s">
        <v>292</v>
      </c>
      <c r="J700" t="s">
        <v>123</v>
      </c>
      <c r="K700" t="s">
        <v>261</v>
      </c>
      <c r="L700">
        <v>4562</v>
      </c>
      <c r="M700" t="s">
        <v>211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">
      <c r="A701">
        <v>5</v>
      </c>
      <c r="B701" t="s">
        <v>181</v>
      </c>
      <c r="C701">
        <v>2019</v>
      </c>
      <c r="D701">
        <v>5</v>
      </c>
      <c r="E701" t="s">
        <v>222</v>
      </c>
      <c r="F701">
        <v>60</v>
      </c>
      <c r="G701" t="s">
        <v>212</v>
      </c>
      <c r="H701">
        <v>615</v>
      </c>
      <c r="I701" t="s">
        <v>292</v>
      </c>
      <c r="J701" t="s">
        <v>123</v>
      </c>
      <c r="K701" t="s">
        <v>261</v>
      </c>
      <c r="L701">
        <v>4563</v>
      </c>
      <c r="M701" t="s">
        <v>228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">
      <c r="A702">
        <v>5</v>
      </c>
      <c r="B702" t="s">
        <v>181</v>
      </c>
      <c r="C702">
        <v>2019</v>
      </c>
      <c r="D702">
        <v>5</v>
      </c>
      <c r="E702" t="s">
        <v>222</v>
      </c>
      <c r="F702">
        <v>1</v>
      </c>
      <c r="G702" t="s">
        <v>183</v>
      </c>
      <c r="H702">
        <v>1</v>
      </c>
      <c r="I702" t="s">
        <v>229</v>
      </c>
      <c r="J702" t="s">
        <v>121</v>
      </c>
      <c r="K702" t="s">
        <v>230</v>
      </c>
      <c r="L702">
        <v>200</v>
      </c>
      <c r="M702" t="s">
        <v>210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">
      <c r="A703">
        <v>5</v>
      </c>
      <c r="B703" t="s">
        <v>181</v>
      </c>
      <c r="C703">
        <v>2019</v>
      </c>
      <c r="D703">
        <v>5</v>
      </c>
      <c r="E703" t="s">
        <v>222</v>
      </c>
      <c r="F703">
        <v>3</v>
      </c>
      <c r="G703" t="s">
        <v>189</v>
      </c>
      <c r="H703">
        <v>310</v>
      </c>
      <c r="I703" t="s">
        <v>254</v>
      </c>
      <c r="J703" t="s">
        <v>118</v>
      </c>
      <c r="K703" t="s">
        <v>214</v>
      </c>
      <c r="L703">
        <v>300</v>
      </c>
      <c r="M703" t="s">
        <v>191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">
      <c r="A704">
        <v>4</v>
      </c>
      <c r="B704" t="s">
        <v>187</v>
      </c>
      <c r="C704">
        <v>2019</v>
      </c>
      <c r="D704">
        <v>5</v>
      </c>
      <c r="E704" t="s">
        <v>222</v>
      </c>
      <c r="F704">
        <v>3</v>
      </c>
      <c r="G704" t="s">
        <v>189</v>
      </c>
      <c r="H704">
        <v>951</v>
      </c>
      <c r="I704" t="s">
        <v>250</v>
      </c>
      <c r="J704" t="s">
        <v>126</v>
      </c>
      <c r="K704" t="s">
        <v>249</v>
      </c>
      <c r="L704">
        <v>4532</v>
      </c>
      <c r="M704" t="s">
        <v>200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">
      <c r="A705">
        <v>4</v>
      </c>
      <c r="B705" t="s">
        <v>187</v>
      </c>
      <c r="C705">
        <v>2019</v>
      </c>
      <c r="D705">
        <v>5</v>
      </c>
      <c r="E705" t="s">
        <v>222</v>
      </c>
      <c r="F705">
        <v>3</v>
      </c>
      <c r="G705" t="s">
        <v>189</v>
      </c>
      <c r="H705">
        <v>950</v>
      </c>
      <c r="I705" t="s">
        <v>184</v>
      </c>
      <c r="J705" t="s">
        <v>115</v>
      </c>
      <c r="K705" t="s">
        <v>185</v>
      </c>
      <c r="L705">
        <v>4532</v>
      </c>
      <c r="M705" t="s">
        <v>200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">
      <c r="A706">
        <v>5</v>
      </c>
      <c r="B706" t="s">
        <v>181</v>
      </c>
      <c r="C706">
        <v>2019</v>
      </c>
      <c r="D706">
        <v>5</v>
      </c>
      <c r="E706" t="s">
        <v>222</v>
      </c>
      <c r="F706">
        <v>5</v>
      </c>
      <c r="G706" t="s">
        <v>195</v>
      </c>
      <c r="H706">
        <v>950</v>
      </c>
      <c r="I706" t="s">
        <v>184</v>
      </c>
      <c r="J706" t="s">
        <v>115</v>
      </c>
      <c r="K706" t="s">
        <v>185</v>
      </c>
      <c r="L706">
        <v>4552</v>
      </c>
      <c r="M706" t="s">
        <v>276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">
      <c r="A707">
        <v>5</v>
      </c>
      <c r="B707" t="s">
        <v>181</v>
      </c>
      <c r="C707">
        <v>2019</v>
      </c>
      <c r="D707">
        <v>5</v>
      </c>
      <c r="E707" t="s">
        <v>222</v>
      </c>
      <c r="F707">
        <v>3</v>
      </c>
      <c r="G707" t="s">
        <v>189</v>
      </c>
      <c r="H707">
        <v>13</v>
      </c>
      <c r="I707" t="s">
        <v>296</v>
      </c>
      <c r="J707" t="s">
        <v>119</v>
      </c>
      <c r="K707" t="s">
        <v>216</v>
      </c>
      <c r="L707">
        <v>300</v>
      </c>
      <c r="M707" t="s">
        <v>191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">
      <c r="A708">
        <v>5</v>
      </c>
      <c r="B708" t="s">
        <v>181</v>
      </c>
      <c r="C708">
        <v>2019</v>
      </c>
      <c r="D708">
        <v>5</v>
      </c>
      <c r="E708" t="s">
        <v>222</v>
      </c>
      <c r="F708">
        <v>3</v>
      </c>
      <c r="G708" t="s">
        <v>189</v>
      </c>
      <c r="H708">
        <v>17</v>
      </c>
      <c r="I708" t="s">
        <v>204</v>
      </c>
      <c r="J708" t="s">
        <v>128</v>
      </c>
      <c r="K708" t="s">
        <v>205</v>
      </c>
      <c r="L708">
        <v>300</v>
      </c>
      <c r="M708" t="s">
        <v>191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">
      <c r="A709">
        <v>5</v>
      </c>
      <c r="B709" t="s">
        <v>181</v>
      </c>
      <c r="C709">
        <v>2019</v>
      </c>
      <c r="D709">
        <v>5</v>
      </c>
      <c r="E709" t="s">
        <v>222</v>
      </c>
      <c r="F709">
        <v>5</v>
      </c>
      <c r="G709" t="s">
        <v>195</v>
      </c>
      <c r="H709">
        <v>954</v>
      </c>
      <c r="I709" t="s">
        <v>237</v>
      </c>
      <c r="J709" t="s">
        <v>119</v>
      </c>
      <c r="K709" t="s">
        <v>216</v>
      </c>
      <c r="L709">
        <v>4552</v>
      </c>
      <c r="M709" t="s">
        <v>276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">
      <c r="A710">
        <v>5</v>
      </c>
      <c r="B710" t="s">
        <v>181</v>
      </c>
      <c r="C710">
        <v>2019</v>
      </c>
      <c r="D710">
        <v>5</v>
      </c>
      <c r="E710" t="s">
        <v>222</v>
      </c>
      <c r="F710">
        <v>3</v>
      </c>
      <c r="G710" t="s">
        <v>189</v>
      </c>
      <c r="H710">
        <v>16</v>
      </c>
      <c r="I710" t="s">
        <v>281</v>
      </c>
      <c r="J710" t="s">
        <v>127</v>
      </c>
      <c r="K710" t="s">
        <v>263</v>
      </c>
      <c r="L710">
        <v>300</v>
      </c>
      <c r="M710" t="s">
        <v>191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">
      <c r="A711">
        <v>5</v>
      </c>
      <c r="B711" t="s">
        <v>181</v>
      </c>
      <c r="C711">
        <v>2019</v>
      </c>
      <c r="D711">
        <v>5</v>
      </c>
      <c r="E711" t="s">
        <v>222</v>
      </c>
      <c r="F711">
        <v>6</v>
      </c>
      <c r="G711" t="s">
        <v>192</v>
      </c>
      <c r="H711">
        <v>950</v>
      </c>
      <c r="I711" t="s">
        <v>184</v>
      </c>
      <c r="J711" t="s">
        <v>115</v>
      </c>
      <c r="K711" t="s">
        <v>185</v>
      </c>
      <c r="L711">
        <v>4562</v>
      </c>
      <c r="M711" t="s">
        <v>211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">
      <c r="A712">
        <v>5</v>
      </c>
      <c r="B712" t="s">
        <v>181</v>
      </c>
      <c r="C712">
        <v>2019</v>
      </c>
      <c r="D712">
        <v>5</v>
      </c>
      <c r="E712" t="s">
        <v>222</v>
      </c>
      <c r="F712">
        <v>1</v>
      </c>
      <c r="G712" t="s">
        <v>183</v>
      </c>
      <c r="H712">
        <v>616</v>
      </c>
      <c r="I712" t="s">
        <v>199</v>
      </c>
      <c r="J712" t="s">
        <v>125</v>
      </c>
      <c r="K712" t="s">
        <v>197</v>
      </c>
      <c r="L712">
        <v>4512</v>
      </c>
      <c r="M712" t="s">
        <v>186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">
      <c r="A713">
        <v>5</v>
      </c>
      <c r="B713" t="s">
        <v>181</v>
      </c>
      <c r="C713">
        <v>2019</v>
      </c>
      <c r="D713">
        <v>5</v>
      </c>
      <c r="E713" t="s">
        <v>222</v>
      </c>
      <c r="F713">
        <v>3</v>
      </c>
      <c r="G713" t="s">
        <v>189</v>
      </c>
      <c r="H713">
        <v>603</v>
      </c>
      <c r="I713" t="s">
        <v>196</v>
      </c>
      <c r="J713" t="s">
        <v>125</v>
      </c>
      <c r="K713" t="s">
        <v>197</v>
      </c>
      <c r="L713">
        <v>300</v>
      </c>
      <c r="M713" t="s">
        <v>191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">
      <c r="A714">
        <v>5</v>
      </c>
      <c r="B714" t="s">
        <v>181</v>
      </c>
      <c r="C714">
        <v>2019</v>
      </c>
      <c r="D714">
        <v>5</v>
      </c>
      <c r="E714" t="s">
        <v>222</v>
      </c>
      <c r="F714">
        <v>60</v>
      </c>
      <c r="G714" t="s">
        <v>212</v>
      </c>
      <c r="H714">
        <v>601</v>
      </c>
      <c r="I714" t="s">
        <v>260</v>
      </c>
      <c r="J714" t="s">
        <v>123</v>
      </c>
      <c r="K714" t="s">
        <v>261</v>
      </c>
      <c r="L714">
        <v>360</v>
      </c>
      <c r="M714" t="s">
        <v>225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">
      <c r="A715">
        <v>5</v>
      </c>
      <c r="B715" t="s">
        <v>181</v>
      </c>
      <c r="C715">
        <v>2019</v>
      </c>
      <c r="D715">
        <v>5</v>
      </c>
      <c r="E715" t="s">
        <v>222</v>
      </c>
      <c r="F715">
        <v>1</v>
      </c>
      <c r="G715" t="s">
        <v>183</v>
      </c>
      <c r="H715">
        <v>950</v>
      </c>
      <c r="I715" t="s">
        <v>184</v>
      </c>
      <c r="J715" t="s">
        <v>115</v>
      </c>
      <c r="K715" t="s">
        <v>185</v>
      </c>
      <c r="L715">
        <v>4512</v>
      </c>
      <c r="M715" t="s">
        <v>186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">
      <c r="A716">
        <v>4</v>
      </c>
      <c r="B716" t="s">
        <v>187</v>
      </c>
      <c r="C716">
        <v>2019</v>
      </c>
      <c r="D716">
        <v>5</v>
      </c>
      <c r="E716" t="s">
        <v>222</v>
      </c>
      <c r="F716">
        <v>3</v>
      </c>
      <c r="G716" t="s">
        <v>189</v>
      </c>
      <c r="H716">
        <v>1</v>
      </c>
      <c r="I716" t="s">
        <v>229</v>
      </c>
      <c r="J716" t="s">
        <v>121</v>
      </c>
      <c r="K716" t="s">
        <v>230</v>
      </c>
      <c r="L716">
        <v>300</v>
      </c>
      <c r="M716" t="s">
        <v>191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">
      <c r="A717">
        <v>5</v>
      </c>
      <c r="B717" t="s">
        <v>181</v>
      </c>
      <c r="C717">
        <v>2019</v>
      </c>
      <c r="D717">
        <v>5</v>
      </c>
      <c r="E717" t="s">
        <v>222</v>
      </c>
      <c r="F717">
        <v>3</v>
      </c>
      <c r="G717" t="s">
        <v>189</v>
      </c>
      <c r="H717">
        <v>2</v>
      </c>
      <c r="I717" t="s">
        <v>264</v>
      </c>
      <c r="J717" t="s">
        <v>121</v>
      </c>
      <c r="K717" t="s">
        <v>230</v>
      </c>
      <c r="L717">
        <v>300</v>
      </c>
      <c r="M717" t="s">
        <v>191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">
      <c r="A718">
        <v>5</v>
      </c>
      <c r="B718" t="s">
        <v>181</v>
      </c>
      <c r="C718">
        <v>2019</v>
      </c>
      <c r="D718">
        <v>5</v>
      </c>
      <c r="E718" t="s">
        <v>222</v>
      </c>
      <c r="F718">
        <v>71</v>
      </c>
      <c r="G718" t="s">
        <v>212</v>
      </c>
      <c r="H718">
        <v>1</v>
      </c>
      <c r="I718" t="s">
        <v>229</v>
      </c>
      <c r="J718" t="s">
        <v>121</v>
      </c>
      <c r="K718" t="s">
        <v>230</v>
      </c>
      <c r="L718">
        <v>1571</v>
      </c>
      <c r="M718" t="s">
        <v>265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">
      <c r="A719">
        <v>4</v>
      </c>
      <c r="B719" t="s">
        <v>187</v>
      </c>
      <c r="C719">
        <v>2019</v>
      </c>
      <c r="D719">
        <v>5</v>
      </c>
      <c r="E719" t="s">
        <v>222</v>
      </c>
      <c r="F719">
        <v>1</v>
      </c>
      <c r="G719" t="s">
        <v>183</v>
      </c>
      <c r="H719">
        <v>10</v>
      </c>
      <c r="I719" t="s">
        <v>251</v>
      </c>
      <c r="J719" t="s">
        <v>118</v>
      </c>
      <c r="K719" t="s">
        <v>214</v>
      </c>
      <c r="L719">
        <v>200</v>
      </c>
      <c r="M719" t="s">
        <v>210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">
      <c r="A720">
        <v>5</v>
      </c>
      <c r="B720" t="s">
        <v>181</v>
      </c>
      <c r="C720">
        <v>2019</v>
      </c>
      <c r="D720">
        <v>5</v>
      </c>
      <c r="E720" t="s">
        <v>222</v>
      </c>
      <c r="F720">
        <v>3</v>
      </c>
      <c r="G720" t="s">
        <v>189</v>
      </c>
      <c r="H720">
        <v>309</v>
      </c>
      <c r="I720" t="s">
        <v>302</v>
      </c>
      <c r="J720" t="s">
        <v>117</v>
      </c>
      <c r="K720" t="s">
        <v>236</v>
      </c>
      <c r="L720">
        <v>300</v>
      </c>
      <c r="M720" t="s">
        <v>191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">
      <c r="A721">
        <v>5</v>
      </c>
      <c r="B721" t="s">
        <v>181</v>
      </c>
      <c r="C721">
        <v>2019</v>
      </c>
      <c r="D721">
        <v>5</v>
      </c>
      <c r="E721" t="s">
        <v>222</v>
      </c>
      <c r="F721">
        <v>10</v>
      </c>
      <c r="G721" t="s">
        <v>238</v>
      </c>
      <c r="H721">
        <v>306</v>
      </c>
      <c r="I721" t="s">
        <v>244</v>
      </c>
      <c r="J721" t="s">
        <v>122</v>
      </c>
      <c r="K721" t="s">
        <v>242</v>
      </c>
      <c r="L721">
        <v>207</v>
      </c>
      <c r="M721" t="s">
        <v>243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">
      <c r="A722">
        <v>4</v>
      </c>
      <c r="B722" t="s">
        <v>187</v>
      </c>
      <c r="C722">
        <v>2019</v>
      </c>
      <c r="D722">
        <v>5</v>
      </c>
      <c r="E722" t="s">
        <v>222</v>
      </c>
      <c r="F722">
        <v>10</v>
      </c>
      <c r="G722" t="s">
        <v>238</v>
      </c>
      <c r="H722">
        <v>905</v>
      </c>
      <c r="I722" t="s">
        <v>272</v>
      </c>
      <c r="J722" t="s">
        <v>122</v>
      </c>
      <c r="K722" t="s">
        <v>242</v>
      </c>
      <c r="L722">
        <v>4513</v>
      </c>
      <c r="M722" t="s">
        <v>240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">
      <c r="A723">
        <v>5</v>
      </c>
      <c r="B723" t="s">
        <v>181</v>
      </c>
      <c r="C723">
        <v>2019</v>
      </c>
      <c r="D723">
        <v>5</v>
      </c>
      <c r="E723" t="s">
        <v>222</v>
      </c>
      <c r="F723">
        <v>10</v>
      </c>
      <c r="G723" t="s">
        <v>238</v>
      </c>
      <c r="H723">
        <v>4</v>
      </c>
      <c r="I723" t="s">
        <v>274</v>
      </c>
      <c r="J723" t="s">
        <v>202</v>
      </c>
      <c r="K723" t="s">
        <v>203</v>
      </c>
      <c r="L723">
        <v>207</v>
      </c>
      <c r="M723" t="s">
        <v>243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">
      <c r="A724">
        <v>5</v>
      </c>
      <c r="B724" t="s">
        <v>181</v>
      </c>
      <c r="C724">
        <v>2019</v>
      </c>
      <c r="D724">
        <v>5</v>
      </c>
      <c r="E724" t="s">
        <v>222</v>
      </c>
      <c r="F724">
        <v>3</v>
      </c>
      <c r="G724" t="s">
        <v>189</v>
      </c>
      <c r="H724">
        <v>911</v>
      </c>
      <c r="I724" t="s">
        <v>201</v>
      </c>
      <c r="J724" t="s">
        <v>202</v>
      </c>
      <c r="K724" t="s">
        <v>203</v>
      </c>
      <c r="L724">
        <v>4532</v>
      </c>
      <c r="M724" t="s">
        <v>200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">
      <c r="A725">
        <v>5</v>
      </c>
      <c r="B725" t="s">
        <v>181</v>
      </c>
      <c r="C725">
        <v>2019</v>
      </c>
      <c r="D725">
        <v>5</v>
      </c>
      <c r="E725" t="s">
        <v>222</v>
      </c>
      <c r="F725">
        <v>3</v>
      </c>
      <c r="G725" t="s">
        <v>189</v>
      </c>
      <c r="H725">
        <v>313</v>
      </c>
      <c r="I725" t="s">
        <v>217</v>
      </c>
      <c r="J725" t="s">
        <v>119</v>
      </c>
      <c r="K725" t="s">
        <v>216</v>
      </c>
      <c r="L725">
        <v>300</v>
      </c>
      <c r="M725" t="s">
        <v>191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">
      <c r="A726">
        <v>5</v>
      </c>
      <c r="B726" t="s">
        <v>181</v>
      </c>
      <c r="C726">
        <v>2019</v>
      </c>
      <c r="D726">
        <v>5</v>
      </c>
      <c r="E726" t="s">
        <v>222</v>
      </c>
      <c r="F726">
        <v>77</v>
      </c>
      <c r="G726" t="s">
        <v>212</v>
      </c>
      <c r="H726">
        <v>950</v>
      </c>
      <c r="I726" t="s">
        <v>184</v>
      </c>
      <c r="J726" t="s">
        <v>115</v>
      </c>
      <c r="K726" t="s">
        <v>185</v>
      </c>
      <c r="L726">
        <v>4577</v>
      </c>
      <c r="M726" t="s">
        <v>212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">
      <c r="A727">
        <v>4</v>
      </c>
      <c r="B727" t="s">
        <v>187</v>
      </c>
      <c r="C727">
        <v>2019</v>
      </c>
      <c r="D727">
        <v>5</v>
      </c>
      <c r="E727" t="s">
        <v>222</v>
      </c>
      <c r="F727">
        <v>10</v>
      </c>
      <c r="G727" t="s">
        <v>238</v>
      </c>
      <c r="H727">
        <v>1</v>
      </c>
      <c r="I727" t="s">
        <v>229</v>
      </c>
      <c r="J727" t="s">
        <v>121</v>
      </c>
      <c r="K727" t="s">
        <v>230</v>
      </c>
      <c r="L727">
        <v>207</v>
      </c>
      <c r="M727" t="s">
        <v>243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">
      <c r="A728">
        <v>5</v>
      </c>
      <c r="B728" t="s">
        <v>181</v>
      </c>
      <c r="C728">
        <v>2019</v>
      </c>
      <c r="D728">
        <v>5</v>
      </c>
      <c r="E728" t="s">
        <v>222</v>
      </c>
      <c r="F728">
        <v>5</v>
      </c>
      <c r="G728" t="s">
        <v>195</v>
      </c>
      <c r="H728">
        <v>603</v>
      </c>
      <c r="I728" t="s">
        <v>196</v>
      </c>
      <c r="J728" t="s">
        <v>125</v>
      </c>
      <c r="K728" t="s">
        <v>197</v>
      </c>
      <c r="L728">
        <v>460</v>
      </c>
      <c r="M728" t="s">
        <v>198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">
      <c r="A729">
        <v>5</v>
      </c>
      <c r="B729" t="s">
        <v>181</v>
      </c>
      <c r="C729">
        <v>2019</v>
      </c>
      <c r="D729">
        <v>5</v>
      </c>
      <c r="E729" t="s">
        <v>222</v>
      </c>
      <c r="F729">
        <v>5</v>
      </c>
      <c r="G729" t="s">
        <v>195</v>
      </c>
      <c r="H729">
        <v>616</v>
      </c>
      <c r="I729" t="s">
        <v>199</v>
      </c>
      <c r="J729" t="s">
        <v>125</v>
      </c>
      <c r="K729" t="s">
        <v>197</v>
      </c>
      <c r="L729">
        <v>4552</v>
      </c>
      <c r="M729" t="s">
        <v>276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">
      <c r="A730">
        <v>5</v>
      </c>
      <c r="B730" t="s">
        <v>181</v>
      </c>
      <c r="C730">
        <v>2019</v>
      </c>
      <c r="D730">
        <v>5</v>
      </c>
      <c r="E730" t="s">
        <v>222</v>
      </c>
      <c r="F730">
        <v>6</v>
      </c>
      <c r="G730" t="s">
        <v>192</v>
      </c>
      <c r="H730">
        <v>616</v>
      </c>
      <c r="I730" t="s">
        <v>199</v>
      </c>
      <c r="J730" t="s">
        <v>125</v>
      </c>
      <c r="K730" t="s">
        <v>197</v>
      </c>
      <c r="L730">
        <v>4562</v>
      </c>
      <c r="M730" t="s">
        <v>211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">
      <c r="A731">
        <v>5</v>
      </c>
      <c r="B731" t="s">
        <v>181</v>
      </c>
      <c r="C731">
        <v>2019</v>
      </c>
      <c r="D731">
        <v>5</v>
      </c>
      <c r="E731" t="s">
        <v>222</v>
      </c>
      <c r="F731">
        <v>6</v>
      </c>
      <c r="G731" t="s">
        <v>192</v>
      </c>
      <c r="H731">
        <v>609</v>
      </c>
      <c r="I731" t="s">
        <v>298</v>
      </c>
      <c r="J731" t="s">
        <v>278</v>
      </c>
      <c r="K731" t="s">
        <v>212</v>
      </c>
      <c r="L731">
        <v>700</v>
      </c>
      <c r="M731" t="s">
        <v>193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">
      <c r="A732">
        <v>5</v>
      </c>
      <c r="B732" t="s">
        <v>181</v>
      </c>
      <c r="C732">
        <v>2019</v>
      </c>
      <c r="D732">
        <v>5</v>
      </c>
      <c r="E732" t="s">
        <v>222</v>
      </c>
      <c r="F732">
        <v>6</v>
      </c>
      <c r="G732" t="s">
        <v>192</v>
      </c>
      <c r="H732">
        <v>601</v>
      </c>
      <c r="I732" t="s">
        <v>260</v>
      </c>
      <c r="J732" t="s">
        <v>123</v>
      </c>
      <c r="K732" t="s">
        <v>261</v>
      </c>
      <c r="L732">
        <v>700</v>
      </c>
      <c r="M732" t="s">
        <v>193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">
      <c r="A733">
        <v>5</v>
      </c>
      <c r="B733" t="s">
        <v>181</v>
      </c>
      <c r="C733">
        <v>2019</v>
      </c>
      <c r="D733">
        <v>5</v>
      </c>
      <c r="E733" t="s">
        <v>222</v>
      </c>
      <c r="F733">
        <v>3</v>
      </c>
      <c r="G733" t="s">
        <v>189</v>
      </c>
      <c r="H733">
        <v>621</v>
      </c>
      <c r="I733" t="s">
        <v>259</v>
      </c>
      <c r="J733" t="s">
        <v>116</v>
      </c>
      <c r="K733" t="s">
        <v>224</v>
      </c>
      <c r="L733">
        <v>4532</v>
      </c>
      <c r="M733" t="s">
        <v>200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">
      <c r="A734">
        <v>5</v>
      </c>
      <c r="B734" t="s">
        <v>181</v>
      </c>
      <c r="C734">
        <v>2019</v>
      </c>
      <c r="D734">
        <v>5</v>
      </c>
      <c r="E734" t="s">
        <v>222</v>
      </c>
      <c r="F734">
        <v>60</v>
      </c>
      <c r="G734" t="s">
        <v>212</v>
      </c>
      <c r="H734">
        <v>600</v>
      </c>
      <c r="I734" t="s">
        <v>266</v>
      </c>
      <c r="J734" t="s">
        <v>123</v>
      </c>
      <c r="K734" t="s">
        <v>261</v>
      </c>
      <c r="L734">
        <v>360</v>
      </c>
      <c r="M734" t="s">
        <v>225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">
      <c r="A735">
        <v>5</v>
      </c>
      <c r="B735" t="s">
        <v>181</v>
      </c>
      <c r="C735">
        <v>2019</v>
      </c>
      <c r="D735">
        <v>5</v>
      </c>
      <c r="E735" t="s">
        <v>222</v>
      </c>
      <c r="F735">
        <v>6</v>
      </c>
      <c r="G735" t="s">
        <v>192</v>
      </c>
      <c r="H735">
        <v>617</v>
      </c>
      <c r="I735" t="s">
        <v>287</v>
      </c>
      <c r="J735" t="s">
        <v>288</v>
      </c>
      <c r="K735" t="s">
        <v>289</v>
      </c>
      <c r="L735">
        <v>4562</v>
      </c>
      <c r="M735" t="s">
        <v>211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">
      <c r="A736">
        <v>5</v>
      </c>
      <c r="B736" t="s">
        <v>181</v>
      </c>
      <c r="C736">
        <v>2019</v>
      </c>
      <c r="D736">
        <v>5</v>
      </c>
      <c r="E736" t="s">
        <v>222</v>
      </c>
      <c r="F736">
        <v>6</v>
      </c>
      <c r="G736" t="s">
        <v>192</v>
      </c>
      <c r="H736">
        <v>606</v>
      </c>
      <c r="I736" t="s">
        <v>279</v>
      </c>
      <c r="J736" t="s">
        <v>130</v>
      </c>
      <c r="K736" t="s">
        <v>280</v>
      </c>
      <c r="L736">
        <v>700</v>
      </c>
      <c r="M736" t="s">
        <v>193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">
      <c r="A737">
        <v>5</v>
      </c>
      <c r="B737" t="s">
        <v>181</v>
      </c>
      <c r="C737">
        <v>2019</v>
      </c>
      <c r="D737">
        <v>5</v>
      </c>
      <c r="E737" t="s">
        <v>222</v>
      </c>
      <c r="F737">
        <v>6</v>
      </c>
      <c r="G737" t="s">
        <v>192</v>
      </c>
      <c r="H737">
        <v>618</v>
      </c>
      <c r="I737" t="s">
        <v>294</v>
      </c>
      <c r="J737" t="s">
        <v>130</v>
      </c>
      <c r="K737" t="s">
        <v>280</v>
      </c>
      <c r="L737">
        <v>4562</v>
      </c>
      <c r="M737" t="s">
        <v>211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">
      <c r="A738">
        <v>5</v>
      </c>
      <c r="B738" t="s">
        <v>181</v>
      </c>
      <c r="C738">
        <v>2019</v>
      </c>
      <c r="D738">
        <v>5</v>
      </c>
      <c r="E738" t="s">
        <v>222</v>
      </c>
      <c r="F738">
        <v>3</v>
      </c>
      <c r="G738" t="s">
        <v>189</v>
      </c>
      <c r="H738">
        <v>5</v>
      </c>
      <c r="I738" t="s">
        <v>190</v>
      </c>
      <c r="J738" t="s">
        <v>115</v>
      </c>
      <c r="K738" t="s">
        <v>185</v>
      </c>
      <c r="L738">
        <v>300</v>
      </c>
      <c r="M738" t="s">
        <v>191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">
      <c r="A739">
        <v>5</v>
      </c>
      <c r="B739" t="s">
        <v>181</v>
      </c>
      <c r="C739">
        <v>2019</v>
      </c>
      <c r="D739">
        <v>5</v>
      </c>
      <c r="E739" t="s">
        <v>222</v>
      </c>
      <c r="F739">
        <v>3</v>
      </c>
      <c r="G739" t="s">
        <v>189</v>
      </c>
      <c r="H739">
        <v>10</v>
      </c>
      <c r="I739" t="s">
        <v>251</v>
      </c>
      <c r="J739" t="s">
        <v>117</v>
      </c>
      <c r="K739" t="s">
        <v>236</v>
      </c>
      <c r="L739">
        <v>300</v>
      </c>
      <c r="M739" t="s">
        <v>191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">
      <c r="A740">
        <v>5</v>
      </c>
      <c r="B740" t="s">
        <v>181</v>
      </c>
      <c r="C740">
        <v>2019</v>
      </c>
      <c r="D740">
        <v>5</v>
      </c>
      <c r="E740" t="s">
        <v>222</v>
      </c>
      <c r="F740">
        <v>1</v>
      </c>
      <c r="G740" t="s">
        <v>183</v>
      </c>
      <c r="H740">
        <v>310</v>
      </c>
      <c r="I740" t="s">
        <v>254</v>
      </c>
      <c r="J740" t="s">
        <v>118</v>
      </c>
      <c r="K740" t="s">
        <v>214</v>
      </c>
      <c r="L740">
        <v>200</v>
      </c>
      <c r="M740" t="s">
        <v>210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">
      <c r="A741">
        <v>4</v>
      </c>
      <c r="B741" t="s">
        <v>187</v>
      </c>
      <c r="C741">
        <v>2019</v>
      </c>
      <c r="D741">
        <v>5</v>
      </c>
      <c r="E741" t="s">
        <v>222</v>
      </c>
      <c r="F741">
        <v>3</v>
      </c>
      <c r="G741" t="s">
        <v>189</v>
      </c>
      <c r="H741">
        <v>953</v>
      </c>
      <c r="I741" t="s">
        <v>213</v>
      </c>
      <c r="J741" t="s">
        <v>118</v>
      </c>
      <c r="K741" t="s">
        <v>214</v>
      </c>
      <c r="L741">
        <v>4532</v>
      </c>
      <c r="M741" t="s">
        <v>200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">
      <c r="A742">
        <v>5</v>
      </c>
      <c r="B742" t="s">
        <v>181</v>
      </c>
      <c r="C742">
        <v>2019</v>
      </c>
      <c r="D742">
        <v>5</v>
      </c>
      <c r="E742" t="s">
        <v>222</v>
      </c>
      <c r="F742">
        <v>5</v>
      </c>
      <c r="G742" t="s">
        <v>195</v>
      </c>
      <c r="H742">
        <v>951</v>
      </c>
      <c r="I742" t="s">
        <v>250</v>
      </c>
      <c r="J742" t="s">
        <v>126</v>
      </c>
      <c r="K742" t="s">
        <v>249</v>
      </c>
      <c r="L742">
        <v>4552</v>
      </c>
      <c r="M742" t="s">
        <v>276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">
      <c r="A743">
        <v>5</v>
      </c>
      <c r="B743" t="s">
        <v>181</v>
      </c>
      <c r="C743">
        <v>2019</v>
      </c>
      <c r="D743">
        <v>5</v>
      </c>
      <c r="E743" t="s">
        <v>222</v>
      </c>
      <c r="F743">
        <v>3</v>
      </c>
      <c r="G743" t="s">
        <v>189</v>
      </c>
      <c r="H743">
        <v>6</v>
      </c>
      <c r="I743" t="s">
        <v>256</v>
      </c>
      <c r="J743" t="s">
        <v>122</v>
      </c>
      <c r="K743" t="s">
        <v>242</v>
      </c>
      <c r="L743">
        <v>300</v>
      </c>
      <c r="M743" t="s">
        <v>191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">
      <c r="A744">
        <v>5</v>
      </c>
      <c r="B744" t="s">
        <v>181</v>
      </c>
      <c r="C744">
        <v>2019</v>
      </c>
      <c r="D744">
        <v>5</v>
      </c>
      <c r="E744" t="s">
        <v>222</v>
      </c>
      <c r="F744">
        <v>1</v>
      </c>
      <c r="G744" t="s">
        <v>183</v>
      </c>
      <c r="H744">
        <v>911</v>
      </c>
      <c r="I744" t="s">
        <v>201</v>
      </c>
      <c r="J744" t="s">
        <v>202</v>
      </c>
      <c r="K744" t="s">
        <v>203</v>
      </c>
      <c r="L744">
        <v>4512</v>
      </c>
      <c r="M744" t="s">
        <v>186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">
      <c r="A745">
        <v>4</v>
      </c>
      <c r="B745" t="s">
        <v>187</v>
      </c>
      <c r="C745">
        <v>2019</v>
      </c>
      <c r="D745">
        <v>5</v>
      </c>
      <c r="E745" t="s">
        <v>222</v>
      </c>
      <c r="F745">
        <v>3</v>
      </c>
      <c r="G745" t="s">
        <v>189</v>
      </c>
      <c r="H745">
        <v>18</v>
      </c>
      <c r="I745" t="s">
        <v>215</v>
      </c>
      <c r="J745" t="s">
        <v>119</v>
      </c>
      <c r="K745" t="s">
        <v>216</v>
      </c>
      <c r="L745">
        <v>300</v>
      </c>
      <c r="M745" t="s">
        <v>191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">
      <c r="A746">
        <v>5</v>
      </c>
      <c r="B746" t="s">
        <v>181</v>
      </c>
      <c r="C746">
        <v>2019</v>
      </c>
      <c r="D746">
        <v>5</v>
      </c>
      <c r="E746" t="s">
        <v>222</v>
      </c>
      <c r="F746">
        <v>5</v>
      </c>
      <c r="G746" t="s">
        <v>195</v>
      </c>
      <c r="H746">
        <v>13</v>
      </c>
      <c r="I746" t="s">
        <v>296</v>
      </c>
      <c r="J746" t="s">
        <v>119</v>
      </c>
      <c r="K746" t="s">
        <v>216</v>
      </c>
      <c r="L746">
        <v>460</v>
      </c>
      <c r="M746" t="s">
        <v>198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">
      <c r="A747">
        <v>5</v>
      </c>
      <c r="B747" t="s">
        <v>181</v>
      </c>
      <c r="C747">
        <v>2019</v>
      </c>
      <c r="D747">
        <v>5</v>
      </c>
      <c r="E747" t="s">
        <v>222</v>
      </c>
      <c r="F747">
        <v>3</v>
      </c>
      <c r="G747" t="s">
        <v>189</v>
      </c>
      <c r="H747">
        <v>710</v>
      </c>
      <c r="I747" t="s">
        <v>220</v>
      </c>
      <c r="J747" t="s">
        <v>207</v>
      </c>
      <c r="K747" t="s">
        <v>208</v>
      </c>
      <c r="L747">
        <v>4532</v>
      </c>
      <c r="M747" t="s">
        <v>200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">
      <c r="A748">
        <v>5</v>
      </c>
      <c r="B748" t="s">
        <v>181</v>
      </c>
      <c r="C748">
        <v>2019</v>
      </c>
      <c r="D748">
        <v>5</v>
      </c>
      <c r="E748" t="s">
        <v>222</v>
      </c>
      <c r="F748">
        <v>5</v>
      </c>
      <c r="G748" t="s">
        <v>195</v>
      </c>
      <c r="H748">
        <v>8</v>
      </c>
      <c r="I748" t="s">
        <v>248</v>
      </c>
      <c r="J748" t="s">
        <v>126</v>
      </c>
      <c r="K748" t="s">
        <v>249</v>
      </c>
      <c r="L748">
        <v>460</v>
      </c>
      <c r="M748" t="s">
        <v>198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">
      <c r="A749">
        <v>5</v>
      </c>
      <c r="B749" t="s">
        <v>181</v>
      </c>
      <c r="C749">
        <v>2019</v>
      </c>
      <c r="D749">
        <v>5</v>
      </c>
      <c r="E749" t="s">
        <v>222</v>
      </c>
      <c r="F749">
        <v>79</v>
      </c>
      <c r="G749" t="s">
        <v>212</v>
      </c>
      <c r="H749">
        <v>950</v>
      </c>
      <c r="I749" t="s">
        <v>184</v>
      </c>
      <c r="J749" t="s">
        <v>115</v>
      </c>
      <c r="K749" t="s">
        <v>185</v>
      </c>
      <c r="L749">
        <v>4579</v>
      </c>
      <c r="M749" t="s">
        <v>221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">
      <c r="A750">
        <v>4</v>
      </c>
      <c r="B750" t="s">
        <v>187</v>
      </c>
      <c r="C750">
        <v>2019</v>
      </c>
      <c r="D750">
        <v>5</v>
      </c>
      <c r="E750" t="s">
        <v>222</v>
      </c>
      <c r="F750">
        <v>1</v>
      </c>
      <c r="G750" t="s">
        <v>183</v>
      </c>
      <c r="H750">
        <v>6</v>
      </c>
      <c r="I750" t="s">
        <v>256</v>
      </c>
      <c r="J750" t="s">
        <v>122</v>
      </c>
      <c r="K750" t="s">
        <v>242</v>
      </c>
      <c r="L750">
        <v>200</v>
      </c>
      <c r="M750" t="s">
        <v>210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">
      <c r="A751">
        <v>4</v>
      </c>
      <c r="B751" t="s">
        <v>187</v>
      </c>
      <c r="C751">
        <v>2019</v>
      </c>
      <c r="D751">
        <v>5</v>
      </c>
      <c r="E751" t="s">
        <v>222</v>
      </c>
      <c r="F751">
        <v>3</v>
      </c>
      <c r="G751" t="s">
        <v>189</v>
      </c>
      <c r="H751">
        <v>903</v>
      </c>
      <c r="I751" t="s">
        <v>239</v>
      </c>
      <c r="J751" t="s">
        <v>121</v>
      </c>
      <c r="K751" t="s">
        <v>230</v>
      </c>
      <c r="L751">
        <v>4532</v>
      </c>
      <c r="M751" t="s">
        <v>200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">
      <c r="A752">
        <v>5</v>
      </c>
      <c r="B752" t="s">
        <v>181</v>
      </c>
      <c r="C752">
        <v>2019</v>
      </c>
      <c r="D752">
        <v>5</v>
      </c>
      <c r="E752" t="s">
        <v>222</v>
      </c>
      <c r="F752">
        <v>10</v>
      </c>
      <c r="G752" t="s">
        <v>238</v>
      </c>
      <c r="H752">
        <v>2</v>
      </c>
      <c r="I752" t="s">
        <v>264</v>
      </c>
      <c r="J752" t="s">
        <v>121</v>
      </c>
      <c r="K752" t="s">
        <v>230</v>
      </c>
      <c r="L752">
        <v>207</v>
      </c>
      <c r="M752" t="s">
        <v>243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">
      <c r="A753">
        <v>5</v>
      </c>
      <c r="B753" t="s">
        <v>181</v>
      </c>
      <c r="C753">
        <v>2019</v>
      </c>
      <c r="D753">
        <v>5</v>
      </c>
      <c r="E753" t="s">
        <v>222</v>
      </c>
      <c r="F753">
        <v>10</v>
      </c>
      <c r="G753" t="s">
        <v>238</v>
      </c>
      <c r="H753">
        <v>301</v>
      </c>
      <c r="I753" t="s">
        <v>247</v>
      </c>
      <c r="J753" t="s">
        <v>121</v>
      </c>
      <c r="K753" t="s">
        <v>230</v>
      </c>
      <c r="L753">
        <v>207</v>
      </c>
      <c r="M753" t="s">
        <v>243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">
      <c r="A754">
        <v>5</v>
      </c>
      <c r="B754" t="s">
        <v>181</v>
      </c>
      <c r="C754">
        <v>2019</v>
      </c>
      <c r="D754">
        <v>5</v>
      </c>
      <c r="E754" t="s">
        <v>222</v>
      </c>
      <c r="F754">
        <v>1</v>
      </c>
      <c r="G754" t="s">
        <v>183</v>
      </c>
      <c r="H754">
        <v>5</v>
      </c>
      <c r="I754" t="s">
        <v>190</v>
      </c>
      <c r="J754" t="s">
        <v>115</v>
      </c>
      <c r="K754" t="s">
        <v>185</v>
      </c>
      <c r="L754">
        <v>200</v>
      </c>
      <c r="M754" t="s">
        <v>210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">
      <c r="A755">
        <v>5</v>
      </c>
      <c r="B755" t="s">
        <v>181</v>
      </c>
      <c r="C755">
        <v>2019</v>
      </c>
      <c r="D755">
        <v>5</v>
      </c>
      <c r="E755" t="s">
        <v>222</v>
      </c>
      <c r="F755">
        <v>6</v>
      </c>
      <c r="G755" t="s">
        <v>192</v>
      </c>
      <c r="H755">
        <v>619</v>
      </c>
      <c r="I755" t="s">
        <v>277</v>
      </c>
      <c r="J755" t="s">
        <v>278</v>
      </c>
      <c r="K755" t="s">
        <v>212</v>
      </c>
      <c r="L755">
        <v>4562</v>
      </c>
      <c r="M755" t="s">
        <v>211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">
      <c r="A756">
        <v>5</v>
      </c>
      <c r="B756" t="s">
        <v>181</v>
      </c>
      <c r="C756">
        <v>2019</v>
      </c>
      <c r="D756">
        <v>5</v>
      </c>
      <c r="E756" t="s">
        <v>222</v>
      </c>
      <c r="F756">
        <v>3</v>
      </c>
      <c r="G756" t="s">
        <v>189</v>
      </c>
      <c r="H756">
        <v>602</v>
      </c>
      <c r="I756" t="s">
        <v>246</v>
      </c>
      <c r="J756" t="s">
        <v>125</v>
      </c>
      <c r="K756" t="s">
        <v>197</v>
      </c>
      <c r="L756">
        <v>300</v>
      </c>
      <c r="M756" t="s">
        <v>191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">
      <c r="A757">
        <v>5</v>
      </c>
      <c r="B757" t="s">
        <v>181</v>
      </c>
      <c r="C757">
        <v>2019</v>
      </c>
      <c r="D757">
        <v>5</v>
      </c>
      <c r="E757" t="s">
        <v>222</v>
      </c>
      <c r="F757">
        <v>6</v>
      </c>
      <c r="G757" t="s">
        <v>192</v>
      </c>
      <c r="H757">
        <v>615</v>
      </c>
      <c r="I757" t="s">
        <v>292</v>
      </c>
      <c r="J757" t="s">
        <v>123</v>
      </c>
      <c r="K757" t="s">
        <v>261</v>
      </c>
      <c r="L757">
        <v>4562</v>
      </c>
      <c r="M757" t="s">
        <v>211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">
      <c r="A758">
        <v>4</v>
      </c>
      <c r="B758" t="s">
        <v>187</v>
      </c>
      <c r="C758">
        <v>2019</v>
      </c>
      <c r="D758">
        <v>5</v>
      </c>
      <c r="E758" t="s">
        <v>222</v>
      </c>
      <c r="F758">
        <v>60</v>
      </c>
      <c r="G758" t="s">
        <v>212</v>
      </c>
      <c r="H758">
        <v>615</v>
      </c>
      <c r="I758" t="s">
        <v>292</v>
      </c>
      <c r="J758" t="s">
        <v>123</v>
      </c>
      <c r="K758" t="s">
        <v>261</v>
      </c>
      <c r="L758">
        <v>4563</v>
      </c>
      <c r="M758" t="s">
        <v>228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">
      <c r="A759">
        <v>5</v>
      </c>
      <c r="B759" t="s">
        <v>181</v>
      </c>
      <c r="C759">
        <v>2019</v>
      </c>
      <c r="D759">
        <v>5</v>
      </c>
      <c r="E759" t="s">
        <v>222</v>
      </c>
      <c r="F759">
        <v>6</v>
      </c>
      <c r="G759" t="s">
        <v>192</v>
      </c>
      <c r="H759">
        <v>624</v>
      </c>
      <c r="I759" t="s">
        <v>226</v>
      </c>
      <c r="J759" t="s">
        <v>124</v>
      </c>
      <c r="K759" t="s">
        <v>227</v>
      </c>
      <c r="L759">
        <v>4562</v>
      </c>
      <c r="M759" t="s">
        <v>211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">
      <c r="A760">
        <v>4</v>
      </c>
      <c r="B760" t="s">
        <v>187</v>
      </c>
      <c r="C760">
        <v>2019</v>
      </c>
      <c r="D760">
        <v>5</v>
      </c>
      <c r="E760" t="s">
        <v>222</v>
      </c>
      <c r="F760">
        <v>6</v>
      </c>
      <c r="G760" t="s">
        <v>192</v>
      </c>
      <c r="H760">
        <v>624</v>
      </c>
      <c r="I760" t="s">
        <v>226</v>
      </c>
      <c r="J760" t="s">
        <v>124</v>
      </c>
      <c r="K760" t="s">
        <v>227</v>
      </c>
      <c r="L760">
        <v>4562</v>
      </c>
      <c r="M760" t="s">
        <v>211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">
      <c r="A761">
        <v>5</v>
      </c>
      <c r="B761" t="s">
        <v>181</v>
      </c>
      <c r="C761">
        <v>2019</v>
      </c>
      <c r="D761">
        <v>5</v>
      </c>
      <c r="E761" t="s">
        <v>222</v>
      </c>
      <c r="F761">
        <v>1</v>
      </c>
      <c r="G761" t="s">
        <v>183</v>
      </c>
      <c r="H761">
        <v>602</v>
      </c>
      <c r="I761" t="s">
        <v>246</v>
      </c>
      <c r="J761" t="s">
        <v>125</v>
      </c>
      <c r="K761" t="s">
        <v>197</v>
      </c>
      <c r="L761">
        <v>200</v>
      </c>
      <c r="M761" t="s">
        <v>210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">
      <c r="A762">
        <v>5</v>
      </c>
      <c r="B762" t="s">
        <v>181</v>
      </c>
      <c r="C762">
        <v>2019</v>
      </c>
      <c r="D762">
        <v>5</v>
      </c>
      <c r="E762" t="s">
        <v>222</v>
      </c>
      <c r="F762">
        <v>1</v>
      </c>
      <c r="G762" t="s">
        <v>183</v>
      </c>
      <c r="H762">
        <v>603</v>
      </c>
      <c r="I762" t="s">
        <v>196</v>
      </c>
      <c r="J762" t="s">
        <v>125</v>
      </c>
      <c r="K762" t="s">
        <v>197</v>
      </c>
      <c r="L762">
        <v>200</v>
      </c>
      <c r="M762" t="s">
        <v>210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">
      <c r="A763">
        <v>5</v>
      </c>
      <c r="B763" t="s">
        <v>181</v>
      </c>
      <c r="C763">
        <v>2019</v>
      </c>
      <c r="D763">
        <v>5</v>
      </c>
      <c r="E763" t="s">
        <v>222</v>
      </c>
      <c r="F763">
        <v>5</v>
      </c>
      <c r="G763" t="s">
        <v>195</v>
      </c>
      <c r="H763">
        <v>5</v>
      </c>
      <c r="I763" t="s">
        <v>190</v>
      </c>
      <c r="J763" t="s">
        <v>115</v>
      </c>
      <c r="K763" t="s">
        <v>185</v>
      </c>
      <c r="L763">
        <v>460</v>
      </c>
      <c r="M763" t="s">
        <v>198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">
      <c r="A764">
        <v>5</v>
      </c>
      <c r="B764" t="s">
        <v>181</v>
      </c>
      <c r="C764">
        <v>2019</v>
      </c>
      <c r="D764">
        <v>5</v>
      </c>
      <c r="E764" t="s">
        <v>222</v>
      </c>
      <c r="F764">
        <v>5</v>
      </c>
      <c r="G764" t="s">
        <v>195</v>
      </c>
      <c r="H764">
        <v>11</v>
      </c>
      <c r="I764" t="s">
        <v>283</v>
      </c>
      <c r="J764" t="s">
        <v>115</v>
      </c>
      <c r="K764" t="s">
        <v>185</v>
      </c>
      <c r="L764">
        <v>460</v>
      </c>
      <c r="M764" t="s">
        <v>198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">
      <c r="A765">
        <v>5</v>
      </c>
      <c r="B765" t="s">
        <v>181</v>
      </c>
      <c r="C765">
        <v>2019</v>
      </c>
      <c r="D765">
        <v>5</v>
      </c>
      <c r="E765" t="s">
        <v>222</v>
      </c>
      <c r="F765">
        <v>75</v>
      </c>
      <c r="G765" t="s">
        <v>212</v>
      </c>
      <c r="H765">
        <v>5</v>
      </c>
      <c r="I765" t="s">
        <v>190</v>
      </c>
      <c r="J765" t="s">
        <v>115</v>
      </c>
      <c r="K765" t="s">
        <v>185</v>
      </c>
      <c r="L765">
        <v>1575</v>
      </c>
      <c r="M765" t="s">
        <v>218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">
      <c r="A766">
        <v>5</v>
      </c>
      <c r="B766" t="s">
        <v>181</v>
      </c>
      <c r="C766">
        <v>2019</v>
      </c>
      <c r="D766">
        <v>5</v>
      </c>
      <c r="E766" t="s">
        <v>222</v>
      </c>
      <c r="F766">
        <v>79</v>
      </c>
      <c r="G766" t="s">
        <v>212</v>
      </c>
      <c r="H766">
        <v>5</v>
      </c>
      <c r="I766" t="s">
        <v>190</v>
      </c>
      <c r="J766" t="s">
        <v>115</v>
      </c>
      <c r="K766" t="s">
        <v>185</v>
      </c>
      <c r="L766">
        <v>1579</v>
      </c>
      <c r="M766" t="s">
        <v>271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">
      <c r="A767">
        <v>5</v>
      </c>
      <c r="B767" t="s">
        <v>181</v>
      </c>
      <c r="C767">
        <v>2019</v>
      </c>
      <c r="D767">
        <v>5</v>
      </c>
      <c r="E767" t="s">
        <v>222</v>
      </c>
      <c r="F767">
        <v>3</v>
      </c>
      <c r="G767" t="s">
        <v>189</v>
      </c>
      <c r="H767">
        <v>1</v>
      </c>
      <c r="I767" t="s">
        <v>229</v>
      </c>
      <c r="J767" t="s">
        <v>121</v>
      </c>
      <c r="K767" t="s">
        <v>230</v>
      </c>
      <c r="L767">
        <v>300</v>
      </c>
      <c r="M767" t="s">
        <v>191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">
      <c r="A768">
        <v>5</v>
      </c>
      <c r="B768" t="s">
        <v>181</v>
      </c>
      <c r="C768">
        <v>2019</v>
      </c>
      <c r="D768">
        <v>5</v>
      </c>
      <c r="E768" t="s">
        <v>222</v>
      </c>
      <c r="F768">
        <v>1</v>
      </c>
      <c r="G768" t="s">
        <v>183</v>
      </c>
      <c r="H768">
        <v>301</v>
      </c>
      <c r="I768" t="s">
        <v>247</v>
      </c>
      <c r="J768" t="s">
        <v>121</v>
      </c>
      <c r="K768" t="s">
        <v>230</v>
      </c>
      <c r="L768">
        <v>200</v>
      </c>
      <c r="M768" t="s">
        <v>210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">
      <c r="A769">
        <v>5</v>
      </c>
      <c r="B769" t="s">
        <v>181</v>
      </c>
      <c r="C769">
        <v>2019</v>
      </c>
      <c r="D769">
        <v>5</v>
      </c>
      <c r="E769" t="s">
        <v>222</v>
      </c>
      <c r="F769">
        <v>1</v>
      </c>
      <c r="G769" t="s">
        <v>183</v>
      </c>
      <c r="H769">
        <v>10</v>
      </c>
      <c r="I769" t="s">
        <v>251</v>
      </c>
      <c r="J769" t="s">
        <v>117</v>
      </c>
      <c r="K769" t="s">
        <v>236</v>
      </c>
      <c r="L769">
        <v>200</v>
      </c>
      <c r="M769" t="s">
        <v>210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">
      <c r="A770">
        <v>5</v>
      </c>
      <c r="B770" t="s">
        <v>181</v>
      </c>
      <c r="C770">
        <v>2019</v>
      </c>
      <c r="D770">
        <v>5</v>
      </c>
      <c r="E770" t="s">
        <v>222</v>
      </c>
      <c r="F770">
        <v>3</v>
      </c>
      <c r="G770" t="s">
        <v>189</v>
      </c>
      <c r="H770">
        <v>9</v>
      </c>
      <c r="I770" t="s">
        <v>275</v>
      </c>
      <c r="J770" t="s">
        <v>117</v>
      </c>
      <c r="K770" t="s">
        <v>236</v>
      </c>
      <c r="L770">
        <v>300</v>
      </c>
      <c r="M770" t="s">
        <v>191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">
      <c r="A771">
        <v>5</v>
      </c>
      <c r="B771" t="s">
        <v>181</v>
      </c>
      <c r="C771">
        <v>2019</v>
      </c>
      <c r="D771">
        <v>5</v>
      </c>
      <c r="E771" t="s">
        <v>222</v>
      </c>
      <c r="F771">
        <v>1</v>
      </c>
      <c r="G771" t="s">
        <v>183</v>
      </c>
      <c r="H771">
        <v>905</v>
      </c>
      <c r="I771" t="s">
        <v>272</v>
      </c>
      <c r="J771" t="s">
        <v>122</v>
      </c>
      <c r="K771" t="s">
        <v>242</v>
      </c>
      <c r="L771">
        <v>4512</v>
      </c>
      <c r="M771" t="s">
        <v>186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">
      <c r="A772">
        <v>4</v>
      </c>
      <c r="B772" t="s">
        <v>187</v>
      </c>
      <c r="C772">
        <v>2019</v>
      </c>
      <c r="D772">
        <v>5</v>
      </c>
      <c r="E772" t="s">
        <v>222</v>
      </c>
      <c r="F772">
        <v>1</v>
      </c>
      <c r="G772" t="s">
        <v>183</v>
      </c>
      <c r="H772">
        <v>905</v>
      </c>
      <c r="I772" t="s">
        <v>272</v>
      </c>
      <c r="J772" t="s">
        <v>122</v>
      </c>
      <c r="K772" t="s">
        <v>242</v>
      </c>
      <c r="L772">
        <v>4512</v>
      </c>
      <c r="M772" t="s">
        <v>186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">
      <c r="A773">
        <v>5</v>
      </c>
      <c r="B773" t="s">
        <v>181</v>
      </c>
      <c r="C773">
        <v>2019</v>
      </c>
      <c r="D773">
        <v>5</v>
      </c>
      <c r="E773" t="s">
        <v>222</v>
      </c>
      <c r="F773">
        <v>10</v>
      </c>
      <c r="G773" t="s">
        <v>238</v>
      </c>
      <c r="H773">
        <v>3</v>
      </c>
      <c r="I773" t="s">
        <v>209</v>
      </c>
      <c r="J773" t="s">
        <v>202</v>
      </c>
      <c r="K773" t="s">
        <v>203</v>
      </c>
      <c r="L773">
        <v>207</v>
      </c>
      <c r="M773" t="s">
        <v>243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">
      <c r="A774">
        <v>5</v>
      </c>
      <c r="B774" t="s">
        <v>181</v>
      </c>
      <c r="C774">
        <v>2019</v>
      </c>
      <c r="D774">
        <v>5</v>
      </c>
      <c r="E774" t="s">
        <v>222</v>
      </c>
      <c r="F774">
        <v>5</v>
      </c>
      <c r="G774" t="s">
        <v>195</v>
      </c>
      <c r="H774">
        <v>18</v>
      </c>
      <c r="I774" t="s">
        <v>215</v>
      </c>
      <c r="J774" t="s">
        <v>119</v>
      </c>
      <c r="K774" t="s">
        <v>216</v>
      </c>
      <c r="L774">
        <v>460</v>
      </c>
      <c r="M774" t="s">
        <v>198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">
      <c r="A775">
        <v>5</v>
      </c>
      <c r="B775" t="s">
        <v>181</v>
      </c>
      <c r="C775">
        <v>2019</v>
      </c>
      <c r="D775">
        <v>5</v>
      </c>
      <c r="E775" t="s">
        <v>222</v>
      </c>
      <c r="F775">
        <v>5</v>
      </c>
      <c r="G775" t="s">
        <v>195</v>
      </c>
      <c r="H775">
        <v>313</v>
      </c>
      <c r="I775" t="s">
        <v>217</v>
      </c>
      <c r="J775" t="s">
        <v>119</v>
      </c>
      <c r="K775" t="s">
        <v>216</v>
      </c>
      <c r="L775">
        <v>460</v>
      </c>
      <c r="M775" t="s">
        <v>198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">
      <c r="A776">
        <v>5</v>
      </c>
      <c r="B776" t="s">
        <v>181</v>
      </c>
      <c r="C776">
        <v>2019</v>
      </c>
      <c r="D776">
        <v>5</v>
      </c>
      <c r="E776" t="s">
        <v>222</v>
      </c>
      <c r="F776">
        <v>75</v>
      </c>
      <c r="G776" t="s">
        <v>212</v>
      </c>
      <c r="H776">
        <v>13</v>
      </c>
      <c r="I776" t="s">
        <v>296</v>
      </c>
      <c r="J776" t="s">
        <v>119</v>
      </c>
      <c r="K776" t="s">
        <v>216</v>
      </c>
      <c r="L776">
        <v>1575</v>
      </c>
      <c r="M776" t="s">
        <v>218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">
      <c r="A777">
        <v>5</v>
      </c>
      <c r="B777" t="s">
        <v>181</v>
      </c>
      <c r="C777">
        <v>2019</v>
      </c>
      <c r="D777">
        <v>5</v>
      </c>
      <c r="E777" t="s">
        <v>222</v>
      </c>
      <c r="F777">
        <v>3</v>
      </c>
      <c r="G777" t="s">
        <v>189</v>
      </c>
      <c r="H777">
        <v>20</v>
      </c>
      <c r="I777" t="s">
        <v>300</v>
      </c>
      <c r="J777" t="s">
        <v>128</v>
      </c>
      <c r="K777" t="s">
        <v>205</v>
      </c>
      <c r="L777">
        <v>300</v>
      </c>
      <c r="M777" t="s">
        <v>191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">
      <c r="A778">
        <v>5</v>
      </c>
      <c r="B778" t="s">
        <v>181</v>
      </c>
      <c r="C778">
        <v>2019</v>
      </c>
      <c r="D778">
        <v>5</v>
      </c>
      <c r="E778" t="s">
        <v>222</v>
      </c>
      <c r="F778">
        <v>5</v>
      </c>
      <c r="G778" t="s">
        <v>195</v>
      </c>
      <c r="H778">
        <v>710</v>
      </c>
      <c r="I778" t="s">
        <v>220</v>
      </c>
      <c r="J778" t="s">
        <v>207</v>
      </c>
      <c r="K778" t="s">
        <v>208</v>
      </c>
      <c r="L778">
        <v>4552</v>
      </c>
      <c r="M778" t="s">
        <v>276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">
      <c r="A779">
        <v>5</v>
      </c>
      <c r="B779" t="s">
        <v>181</v>
      </c>
      <c r="C779">
        <v>2019</v>
      </c>
      <c r="D779">
        <v>5</v>
      </c>
      <c r="E779" t="s">
        <v>222</v>
      </c>
      <c r="F779">
        <v>79</v>
      </c>
      <c r="G779" t="s">
        <v>212</v>
      </c>
      <c r="H779">
        <v>710</v>
      </c>
      <c r="I779" t="s">
        <v>220</v>
      </c>
      <c r="J779" t="s">
        <v>207</v>
      </c>
      <c r="K779" t="s">
        <v>208</v>
      </c>
      <c r="L779">
        <v>4579</v>
      </c>
      <c r="M779" t="s">
        <v>221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">
      <c r="A780">
        <v>4</v>
      </c>
      <c r="B780" t="s">
        <v>187</v>
      </c>
      <c r="C780">
        <v>2019</v>
      </c>
      <c r="D780">
        <v>5</v>
      </c>
      <c r="E780" t="s">
        <v>222</v>
      </c>
      <c r="F780">
        <v>10</v>
      </c>
      <c r="G780" t="s">
        <v>238</v>
      </c>
      <c r="H780">
        <v>903</v>
      </c>
      <c r="I780" t="s">
        <v>239</v>
      </c>
      <c r="J780" t="s">
        <v>121</v>
      </c>
      <c r="K780" t="s">
        <v>230</v>
      </c>
      <c r="L780">
        <v>4513</v>
      </c>
      <c r="M780" t="s">
        <v>240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">
      <c r="A781">
        <v>5</v>
      </c>
      <c r="B781" t="s">
        <v>181</v>
      </c>
      <c r="C781">
        <v>2019</v>
      </c>
      <c r="D781">
        <v>5</v>
      </c>
      <c r="E781" t="s">
        <v>222</v>
      </c>
      <c r="F781">
        <v>3</v>
      </c>
      <c r="G781" t="s">
        <v>189</v>
      </c>
      <c r="H781">
        <v>903</v>
      </c>
      <c r="I781" t="s">
        <v>239</v>
      </c>
      <c r="J781" t="s">
        <v>121</v>
      </c>
      <c r="K781" t="s">
        <v>230</v>
      </c>
      <c r="L781">
        <v>4532</v>
      </c>
      <c r="M781" t="s">
        <v>200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">
      <c r="A782">
        <v>5</v>
      </c>
      <c r="B782" t="s">
        <v>181</v>
      </c>
      <c r="C782">
        <v>2019</v>
      </c>
      <c r="D782">
        <v>5</v>
      </c>
      <c r="E782" t="s">
        <v>222</v>
      </c>
      <c r="F782">
        <v>10</v>
      </c>
      <c r="G782" t="s">
        <v>238</v>
      </c>
      <c r="H782">
        <v>5</v>
      </c>
      <c r="I782" t="s">
        <v>190</v>
      </c>
      <c r="J782" t="s">
        <v>115</v>
      </c>
      <c r="K782" t="s">
        <v>185</v>
      </c>
      <c r="L782">
        <v>207</v>
      </c>
      <c r="M782" t="s">
        <v>243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">
      <c r="A783">
        <v>5</v>
      </c>
      <c r="B783" t="s">
        <v>181</v>
      </c>
      <c r="C783">
        <v>2019</v>
      </c>
      <c r="D783">
        <v>5</v>
      </c>
      <c r="E783" t="s">
        <v>222</v>
      </c>
      <c r="F783">
        <v>6</v>
      </c>
      <c r="G783" t="s">
        <v>192</v>
      </c>
      <c r="H783">
        <v>602</v>
      </c>
      <c r="I783" t="s">
        <v>246</v>
      </c>
      <c r="J783" t="s">
        <v>125</v>
      </c>
      <c r="K783" t="s">
        <v>197</v>
      </c>
      <c r="L783">
        <v>700</v>
      </c>
      <c r="M783" t="s">
        <v>193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">
      <c r="A784">
        <v>5</v>
      </c>
      <c r="B784" t="s">
        <v>181</v>
      </c>
      <c r="C784">
        <v>2019</v>
      </c>
      <c r="D784">
        <v>5</v>
      </c>
      <c r="E784" t="s">
        <v>222</v>
      </c>
      <c r="F784">
        <v>6</v>
      </c>
      <c r="G784" t="s">
        <v>192</v>
      </c>
      <c r="H784">
        <v>603</v>
      </c>
      <c r="I784" t="s">
        <v>196</v>
      </c>
      <c r="J784" t="s">
        <v>125</v>
      </c>
      <c r="K784" t="s">
        <v>197</v>
      </c>
      <c r="L784">
        <v>700</v>
      </c>
      <c r="M784" t="s">
        <v>193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">
      <c r="A785">
        <v>5</v>
      </c>
      <c r="B785" t="s">
        <v>181</v>
      </c>
      <c r="C785">
        <v>2019</v>
      </c>
      <c r="D785">
        <v>5</v>
      </c>
      <c r="E785" t="s">
        <v>222</v>
      </c>
      <c r="F785">
        <v>6</v>
      </c>
      <c r="G785" t="s">
        <v>192</v>
      </c>
      <c r="H785">
        <v>612</v>
      </c>
      <c r="I785" t="s">
        <v>223</v>
      </c>
      <c r="J785" t="s">
        <v>116</v>
      </c>
      <c r="K785" t="s">
        <v>224</v>
      </c>
      <c r="L785">
        <v>700</v>
      </c>
      <c r="M785" t="s">
        <v>193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">
      <c r="A786">
        <v>5</v>
      </c>
      <c r="B786" t="s">
        <v>181</v>
      </c>
      <c r="C786">
        <v>2019</v>
      </c>
      <c r="D786">
        <v>5</v>
      </c>
      <c r="E786" t="s">
        <v>222</v>
      </c>
      <c r="F786">
        <v>60</v>
      </c>
      <c r="G786" t="s">
        <v>212</v>
      </c>
      <c r="H786">
        <v>623</v>
      </c>
      <c r="I786" t="s">
        <v>295</v>
      </c>
      <c r="J786" t="s">
        <v>124</v>
      </c>
      <c r="K786" t="s">
        <v>227</v>
      </c>
      <c r="L786">
        <v>360</v>
      </c>
      <c r="M786" t="s">
        <v>225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">
      <c r="A787">
        <v>5</v>
      </c>
      <c r="B787" t="s">
        <v>181</v>
      </c>
      <c r="C787">
        <v>2019</v>
      </c>
      <c r="D787">
        <v>5</v>
      </c>
      <c r="E787" t="s">
        <v>222</v>
      </c>
      <c r="F787">
        <v>6</v>
      </c>
      <c r="G787" t="s">
        <v>192</v>
      </c>
      <c r="H787">
        <v>623</v>
      </c>
      <c r="I787" t="s">
        <v>295</v>
      </c>
      <c r="J787" t="s">
        <v>124</v>
      </c>
      <c r="K787" t="s">
        <v>227</v>
      </c>
      <c r="L787">
        <v>700</v>
      </c>
      <c r="M787" t="s">
        <v>193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">
      <c r="A788">
        <v>5</v>
      </c>
      <c r="B788" t="s">
        <v>181</v>
      </c>
      <c r="C788">
        <v>2019</v>
      </c>
      <c r="D788">
        <v>5</v>
      </c>
      <c r="E788" t="s">
        <v>222</v>
      </c>
      <c r="F788">
        <v>1</v>
      </c>
      <c r="G788" t="s">
        <v>183</v>
      </c>
      <c r="H788">
        <v>903</v>
      </c>
      <c r="I788" t="s">
        <v>239</v>
      </c>
      <c r="J788" t="s">
        <v>121</v>
      </c>
      <c r="K788" t="s">
        <v>230</v>
      </c>
      <c r="L788">
        <v>4512</v>
      </c>
      <c r="M788" t="s">
        <v>186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">
      <c r="A789">
        <v>5</v>
      </c>
      <c r="B789" t="s">
        <v>181</v>
      </c>
      <c r="C789">
        <v>2019</v>
      </c>
      <c r="D789">
        <v>5</v>
      </c>
      <c r="E789" t="s">
        <v>222</v>
      </c>
      <c r="F789">
        <v>1</v>
      </c>
      <c r="G789" t="s">
        <v>183</v>
      </c>
      <c r="H789">
        <v>2</v>
      </c>
      <c r="I789" t="s">
        <v>264</v>
      </c>
      <c r="J789" t="s">
        <v>121</v>
      </c>
      <c r="K789" t="s">
        <v>230</v>
      </c>
      <c r="L789">
        <v>200</v>
      </c>
      <c r="M789" t="s">
        <v>210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">
      <c r="A790">
        <v>5</v>
      </c>
      <c r="B790" t="s">
        <v>181</v>
      </c>
      <c r="C790">
        <v>2019</v>
      </c>
      <c r="D790">
        <v>5</v>
      </c>
      <c r="E790" t="s">
        <v>222</v>
      </c>
      <c r="F790">
        <v>3</v>
      </c>
      <c r="G790" t="s">
        <v>189</v>
      </c>
      <c r="H790">
        <v>14</v>
      </c>
      <c r="I790" t="s">
        <v>299</v>
      </c>
      <c r="J790" t="s">
        <v>117</v>
      </c>
      <c r="K790" t="s">
        <v>236</v>
      </c>
      <c r="L790">
        <v>300</v>
      </c>
      <c r="M790" t="s">
        <v>191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">
      <c r="A791">
        <v>5</v>
      </c>
      <c r="B791" t="s">
        <v>181</v>
      </c>
      <c r="C791">
        <v>2019</v>
      </c>
      <c r="D791">
        <v>5</v>
      </c>
      <c r="E791" t="s">
        <v>222</v>
      </c>
      <c r="F791">
        <v>3</v>
      </c>
      <c r="G791" t="s">
        <v>189</v>
      </c>
      <c r="H791">
        <v>950</v>
      </c>
      <c r="I791" t="s">
        <v>184</v>
      </c>
      <c r="J791" t="s">
        <v>115</v>
      </c>
      <c r="K791" t="s">
        <v>185</v>
      </c>
      <c r="L791">
        <v>4532</v>
      </c>
      <c r="M791" t="s">
        <v>200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">
      <c r="A792">
        <v>4</v>
      </c>
      <c r="B792" t="s">
        <v>187</v>
      </c>
      <c r="C792">
        <v>2019</v>
      </c>
      <c r="D792">
        <v>5</v>
      </c>
      <c r="E792" t="s">
        <v>222</v>
      </c>
      <c r="F792">
        <v>3</v>
      </c>
      <c r="G792" t="s">
        <v>189</v>
      </c>
      <c r="H792">
        <v>954</v>
      </c>
      <c r="I792" t="s">
        <v>237</v>
      </c>
      <c r="J792" t="s">
        <v>119</v>
      </c>
      <c r="K792" t="s">
        <v>216</v>
      </c>
      <c r="L792">
        <v>4532</v>
      </c>
      <c r="M792" t="s">
        <v>200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">
      <c r="A793">
        <v>5</v>
      </c>
      <c r="B793" t="s">
        <v>181</v>
      </c>
      <c r="C793">
        <v>2019</v>
      </c>
      <c r="D793">
        <v>5</v>
      </c>
      <c r="E793" t="s">
        <v>222</v>
      </c>
      <c r="F793">
        <v>1</v>
      </c>
      <c r="G793" t="s">
        <v>183</v>
      </c>
      <c r="H793">
        <v>3</v>
      </c>
      <c r="I793" t="s">
        <v>209</v>
      </c>
      <c r="J793" t="s">
        <v>202</v>
      </c>
      <c r="K793" t="s">
        <v>203</v>
      </c>
      <c r="L793">
        <v>200</v>
      </c>
      <c r="M793" t="s">
        <v>210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">
      <c r="A794">
        <v>4</v>
      </c>
      <c r="B794" t="s">
        <v>187</v>
      </c>
      <c r="C794">
        <v>2019</v>
      </c>
      <c r="D794">
        <v>5</v>
      </c>
      <c r="E794" t="s">
        <v>222</v>
      </c>
      <c r="F794">
        <v>1</v>
      </c>
      <c r="G794" t="s">
        <v>183</v>
      </c>
      <c r="H794">
        <v>950</v>
      </c>
      <c r="I794" t="s">
        <v>184</v>
      </c>
      <c r="J794" t="s">
        <v>115</v>
      </c>
      <c r="K794" t="s">
        <v>185</v>
      </c>
      <c r="L794">
        <v>4512</v>
      </c>
      <c r="M794" t="s">
        <v>186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">
      <c r="A795">
        <v>5</v>
      </c>
      <c r="B795" t="s">
        <v>181</v>
      </c>
      <c r="C795">
        <v>2019</v>
      </c>
      <c r="D795">
        <v>5</v>
      </c>
      <c r="E795" t="s">
        <v>222</v>
      </c>
      <c r="F795">
        <v>10</v>
      </c>
      <c r="G795" t="s">
        <v>238</v>
      </c>
      <c r="H795">
        <v>950</v>
      </c>
      <c r="I795" t="s">
        <v>184</v>
      </c>
      <c r="J795" t="s">
        <v>115</v>
      </c>
      <c r="K795" t="s">
        <v>185</v>
      </c>
      <c r="L795">
        <v>4513</v>
      </c>
      <c r="M795" t="s">
        <v>240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">
      <c r="A796">
        <v>5</v>
      </c>
      <c r="B796" t="s">
        <v>181</v>
      </c>
      <c r="C796">
        <v>2019</v>
      </c>
      <c r="D796">
        <v>5</v>
      </c>
      <c r="E796" t="s">
        <v>222</v>
      </c>
      <c r="F796">
        <v>75</v>
      </c>
      <c r="G796" t="s">
        <v>212</v>
      </c>
      <c r="H796">
        <v>18</v>
      </c>
      <c r="I796" t="s">
        <v>215</v>
      </c>
      <c r="J796" t="s">
        <v>119</v>
      </c>
      <c r="K796" t="s">
        <v>216</v>
      </c>
      <c r="L796">
        <v>1575</v>
      </c>
      <c r="M796" t="s">
        <v>218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">
      <c r="A797">
        <v>4</v>
      </c>
      <c r="B797" t="s">
        <v>187</v>
      </c>
      <c r="C797">
        <v>2019</v>
      </c>
      <c r="D797">
        <v>5</v>
      </c>
      <c r="E797" t="s">
        <v>222</v>
      </c>
      <c r="F797">
        <v>3</v>
      </c>
      <c r="G797" t="s">
        <v>189</v>
      </c>
      <c r="H797">
        <v>955</v>
      </c>
      <c r="I797" t="s">
        <v>282</v>
      </c>
      <c r="J797" t="s">
        <v>127</v>
      </c>
      <c r="K797" t="s">
        <v>263</v>
      </c>
      <c r="L797">
        <v>4532</v>
      </c>
      <c r="M797" t="s">
        <v>200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">
      <c r="A798">
        <v>5</v>
      </c>
      <c r="B798" t="s">
        <v>181</v>
      </c>
      <c r="C798">
        <v>2019</v>
      </c>
      <c r="D798">
        <v>5</v>
      </c>
      <c r="E798" t="s">
        <v>222</v>
      </c>
      <c r="F798">
        <v>3</v>
      </c>
      <c r="G798" t="s">
        <v>189</v>
      </c>
      <c r="H798">
        <v>700</v>
      </c>
      <c r="I798" t="s">
        <v>273</v>
      </c>
      <c r="J798" t="s">
        <v>207</v>
      </c>
      <c r="K798" t="s">
        <v>208</v>
      </c>
      <c r="L798">
        <v>300</v>
      </c>
      <c r="M798" t="s">
        <v>191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">
      <c r="A799">
        <v>5</v>
      </c>
      <c r="B799" t="s">
        <v>181</v>
      </c>
      <c r="C799">
        <v>2019</v>
      </c>
      <c r="D799">
        <v>5</v>
      </c>
      <c r="E799" t="s">
        <v>222</v>
      </c>
      <c r="F799">
        <v>5</v>
      </c>
      <c r="G799" t="s">
        <v>195</v>
      </c>
      <c r="H799">
        <v>700</v>
      </c>
      <c r="I799" t="s">
        <v>273</v>
      </c>
      <c r="J799" t="s">
        <v>207</v>
      </c>
      <c r="K799" t="s">
        <v>208</v>
      </c>
      <c r="L799">
        <v>460</v>
      </c>
      <c r="M799" t="s">
        <v>198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">
      <c r="A800">
        <v>5</v>
      </c>
      <c r="B800" t="s">
        <v>181</v>
      </c>
      <c r="C800">
        <v>2019</v>
      </c>
      <c r="D800">
        <v>5</v>
      </c>
      <c r="E800" t="s">
        <v>222</v>
      </c>
      <c r="F800">
        <v>10</v>
      </c>
      <c r="G800" t="s">
        <v>238</v>
      </c>
      <c r="H800">
        <v>903</v>
      </c>
      <c r="I800" t="s">
        <v>239</v>
      </c>
      <c r="J800" t="s">
        <v>121</v>
      </c>
      <c r="K800" t="s">
        <v>230</v>
      </c>
      <c r="L800">
        <v>4513</v>
      </c>
      <c r="M800" t="s">
        <v>240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">
      <c r="A801">
        <v>5</v>
      </c>
      <c r="B801" t="s">
        <v>181</v>
      </c>
      <c r="C801">
        <v>2019</v>
      </c>
      <c r="D801">
        <v>5</v>
      </c>
      <c r="E801" t="s">
        <v>222</v>
      </c>
      <c r="F801">
        <v>79</v>
      </c>
      <c r="G801" t="s">
        <v>212</v>
      </c>
      <c r="H801">
        <v>153</v>
      </c>
      <c r="I801" t="s">
        <v>269</v>
      </c>
      <c r="J801" t="s">
        <v>270</v>
      </c>
      <c r="K801" t="s">
        <v>270</v>
      </c>
      <c r="L801">
        <v>1579</v>
      </c>
      <c r="M801" t="s">
        <v>271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">
      <c r="A802">
        <v>5</v>
      </c>
      <c r="B802" t="s">
        <v>181</v>
      </c>
      <c r="C802">
        <v>2019</v>
      </c>
      <c r="D802">
        <v>5</v>
      </c>
      <c r="E802" t="s">
        <v>222</v>
      </c>
      <c r="F802">
        <v>3</v>
      </c>
      <c r="G802" t="s">
        <v>189</v>
      </c>
      <c r="H802">
        <v>12</v>
      </c>
      <c r="I802" t="s">
        <v>301</v>
      </c>
      <c r="J802" t="s">
        <v>126</v>
      </c>
      <c r="K802" t="s">
        <v>249</v>
      </c>
      <c r="L802">
        <v>300</v>
      </c>
      <c r="M802" t="s">
        <v>191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">
      <c r="A803">
        <v>5</v>
      </c>
      <c r="B803" t="s">
        <v>181</v>
      </c>
      <c r="C803">
        <v>2019</v>
      </c>
      <c r="D803">
        <v>5</v>
      </c>
      <c r="E803" t="s">
        <v>222</v>
      </c>
      <c r="F803">
        <v>1</v>
      </c>
      <c r="G803" t="s">
        <v>183</v>
      </c>
      <c r="H803">
        <v>306</v>
      </c>
      <c r="I803" t="s">
        <v>244</v>
      </c>
      <c r="J803" t="s">
        <v>122</v>
      </c>
      <c r="K803" t="s">
        <v>242</v>
      </c>
      <c r="L803">
        <v>200</v>
      </c>
      <c r="M803" t="s">
        <v>210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">
      <c r="A804">
        <v>5</v>
      </c>
      <c r="B804" t="s">
        <v>181</v>
      </c>
      <c r="C804">
        <v>2019</v>
      </c>
      <c r="D804">
        <v>5</v>
      </c>
      <c r="E804" t="s">
        <v>222</v>
      </c>
      <c r="F804">
        <v>6</v>
      </c>
      <c r="G804" t="s">
        <v>192</v>
      </c>
      <c r="H804">
        <v>608</v>
      </c>
      <c r="I804" t="s">
        <v>290</v>
      </c>
      <c r="J804" t="s">
        <v>278</v>
      </c>
      <c r="K804" t="s">
        <v>212</v>
      </c>
      <c r="L804">
        <v>700</v>
      </c>
      <c r="M804" t="s">
        <v>193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">
      <c r="A805">
        <v>5</v>
      </c>
      <c r="B805" t="s">
        <v>181</v>
      </c>
      <c r="C805">
        <v>2019</v>
      </c>
      <c r="D805">
        <v>5</v>
      </c>
      <c r="E805" t="s">
        <v>222</v>
      </c>
      <c r="F805">
        <v>6</v>
      </c>
      <c r="G805" t="s">
        <v>192</v>
      </c>
      <c r="H805">
        <v>626</v>
      </c>
      <c r="I805" t="s">
        <v>268</v>
      </c>
      <c r="J805" t="s">
        <v>132</v>
      </c>
      <c r="K805" t="s">
        <v>212</v>
      </c>
      <c r="L805">
        <v>700</v>
      </c>
      <c r="M805" t="s">
        <v>193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">
      <c r="A806">
        <v>5</v>
      </c>
      <c r="B806" t="s">
        <v>181</v>
      </c>
      <c r="C806">
        <v>2019</v>
      </c>
      <c r="D806">
        <v>5</v>
      </c>
      <c r="E806" t="s">
        <v>222</v>
      </c>
      <c r="F806">
        <v>10</v>
      </c>
      <c r="G806" t="s">
        <v>238</v>
      </c>
      <c r="H806">
        <v>602</v>
      </c>
      <c r="I806" t="s">
        <v>246</v>
      </c>
      <c r="J806" t="s">
        <v>125</v>
      </c>
      <c r="K806" t="s">
        <v>197</v>
      </c>
      <c r="L806">
        <v>207</v>
      </c>
      <c r="M806" t="s">
        <v>243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">
      <c r="A807">
        <v>4</v>
      </c>
      <c r="B807" t="s">
        <v>187</v>
      </c>
      <c r="C807">
        <v>2019</v>
      </c>
      <c r="D807">
        <v>5</v>
      </c>
      <c r="E807" t="s">
        <v>222</v>
      </c>
      <c r="F807">
        <v>3</v>
      </c>
      <c r="G807" t="s">
        <v>189</v>
      </c>
      <c r="H807">
        <v>616</v>
      </c>
      <c r="I807" t="s">
        <v>199</v>
      </c>
      <c r="J807" t="s">
        <v>125</v>
      </c>
      <c r="K807" t="s">
        <v>197</v>
      </c>
      <c r="L807">
        <v>4532</v>
      </c>
      <c r="M807" t="s">
        <v>200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">
      <c r="A808">
        <v>4</v>
      </c>
      <c r="B808" t="s">
        <v>187</v>
      </c>
      <c r="C808">
        <v>2019</v>
      </c>
      <c r="D808">
        <v>5</v>
      </c>
      <c r="E808" t="s">
        <v>222</v>
      </c>
      <c r="F808">
        <v>3</v>
      </c>
      <c r="G808" t="s">
        <v>189</v>
      </c>
      <c r="H808">
        <v>621</v>
      </c>
      <c r="I808" t="s">
        <v>259</v>
      </c>
      <c r="J808" t="s">
        <v>116</v>
      </c>
      <c r="K808" t="s">
        <v>224</v>
      </c>
      <c r="L808">
        <v>4532</v>
      </c>
      <c r="M808" t="s">
        <v>200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">
      <c r="A809">
        <v>5</v>
      </c>
      <c r="B809" t="s">
        <v>181</v>
      </c>
      <c r="C809">
        <v>2019</v>
      </c>
      <c r="D809">
        <v>5</v>
      </c>
      <c r="E809" t="s">
        <v>222</v>
      </c>
      <c r="F809">
        <v>6</v>
      </c>
      <c r="G809" t="s">
        <v>192</v>
      </c>
      <c r="H809">
        <v>600</v>
      </c>
      <c r="I809" t="s">
        <v>266</v>
      </c>
      <c r="J809" t="s">
        <v>123</v>
      </c>
      <c r="K809" t="s">
        <v>261</v>
      </c>
      <c r="L809">
        <v>700</v>
      </c>
      <c r="M809" t="s">
        <v>193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">
      <c r="A810">
        <v>5</v>
      </c>
      <c r="B810" t="s">
        <v>181</v>
      </c>
      <c r="C810">
        <v>2019</v>
      </c>
      <c r="D810">
        <v>5</v>
      </c>
      <c r="E810" t="s">
        <v>222</v>
      </c>
      <c r="F810">
        <v>60</v>
      </c>
      <c r="G810" t="s">
        <v>212</v>
      </c>
      <c r="H810">
        <v>624</v>
      </c>
      <c r="I810" t="s">
        <v>226</v>
      </c>
      <c r="J810" t="s">
        <v>124</v>
      </c>
      <c r="K810" t="s">
        <v>227</v>
      </c>
      <c r="L810">
        <v>4563</v>
      </c>
      <c r="M810" t="s">
        <v>228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">
      <c r="A811">
        <v>5</v>
      </c>
      <c r="B811" t="s">
        <v>181</v>
      </c>
      <c r="C811">
        <v>2019</v>
      </c>
      <c r="D811">
        <v>5</v>
      </c>
      <c r="E811" t="s">
        <v>222</v>
      </c>
      <c r="F811">
        <v>3</v>
      </c>
      <c r="G811" t="s">
        <v>189</v>
      </c>
      <c r="H811">
        <v>11</v>
      </c>
      <c r="I811" t="s">
        <v>283</v>
      </c>
      <c r="J811" t="s">
        <v>115</v>
      </c>
      <c r="K811" t="s">
        <v>185</v>
      </c>
      <c r="L811">
        <v>300</v>
      </c>
      <c r="M811" t="s">
        <v>191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">
      <c r="A812">
        <v>4</v>
      </c>
      <c r="B812" t="s">
        <v>187</v>
      </c>
      <c r="C812">
        <v>2019</v>
      </c>
      <c r="D812">
        <v>5</v>
      </c>
      <c r="E812" t="s">
        <v>222</v>
      </c>
      <c r="F812">
        <v>3</v>
      </c>
      <c r="G812" t="s">
        <v>189</v>
      </c>
      <c r="H812">
        <v>5</v>
      </c>
      <c r="I812" t="s">
        <v>190</v>
      </c>
      <c r="J812" t="s">
        <v>115</v>
      </c>
      <c r="K812" t="s">
        <v>185</v>
      </c>
      <c r="L812">
        <v>300</v>
      </c>
      <c r="M812" t="s">
        <v>191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">
      <c r="A813">
        <v>5</v>
      </c>
      <c r="B813" t="s">
        <v>181</v>
      </c>
      <c r="C813">
        <v>2019</v>
      </c>
      <c r="D813">
        <v>5</v>
      </c>
      <c r="E813" t="s">
        <v>222</v>
      </c>
      <c r="F813">
        <v>72</v>
      </c>
      <c r="G813" t="s">
        <v>212</v>
      </c>
      <c r="H813">
        <v>1</v>
      </c>
      <c r="I813" t="s">
        <v>229</v>
      </c>
      <c r="J813" t="s">
        <v>121</v>
      </c>
      <c r="K813" t="s">
        <v>230</v>
      </c>
      <c r="L813">
        <v>1572</v>
      </c>
      <c r="M813" t="s">
        <v>231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">
      <c r="A814">
        <v>4</v>
      </c>
      <c r="B814" t="s">
        <v>187</v>
      </c>
      <c r="C814">
        <v>2019</v>
      </c>
      <c r="D814">
        <v>5</v>
      </c>
      <c r="E814" t="s">
        <v>222</v>
      </c>
      <c r="F814">
        <v>3</v>
      </c>
      <c r="G814" t="s">
        <v>189</v>
      </c>
      <c r="H814">
        <v>952</v>
      </c>
      <c r="I814" t="s">
        <v>235</v>
      </c>
      <c r="J814" t="s">
        <v>117</v>
      </c>
      <c r="K814" t="s">
        <v>236</v>
      </c>
      <c r="L814">
        <v>4532</v>
      </c>
      <c r="M814" t="s">
        <v>200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">
      <c r="A815">
        <v>5</v>
      </c>
      <c r="B815" t="s">
        <v>181</v>
      </c>
      <c r="C815">
        <v>2019</v>
      </c>
      <c r="D815">
        <v>5</v>
      </c>
      <c r="E815" t="s">
        <v>222</v>
      </c>
      <c r="F815">
        <v>1</v>
      </c>
      <c r="G815" t="s">
        <v>183</v>
      </c>
      <c r="H815">
        <v>953</v>
      </c>
      <c r="I815" t="s">
        <v>213</v>
      </c>
      <c r="J815" t="s">
        <v>118</v>
      </c>
      <c r="K815" t="s">
        <v>214</v>
      </c>
      <c r="L815">
        <v>4512</v>
      </c>
      <c r="M815" t="s">
        <v>186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">
      <c r="A816">
        <v>5</v>
      </c>
      <c r="B816" t="s">
        <v>181</v>
      </c>
      <c r="C816">
        <v>2019</v>
      </c>
      <c r="D816">
        <v>5</v>
      </c>
      <c r="E816" t="s">
        <v>222</v>
      </c>
      <c r="F816">
        <v>3</v>
      </c>
      <c r="G816" t="s">
        <v>189</v>
      </c>
      <c r="H816">
        <v>951</v>
      </c>
      <c r="I816" t="s">
        <v>250</v>
      </c>
      <c r="J816" t="s">
        <v>126</v>
      </c>
      <c r="K816" t="s">
        <v>249</v>
      </c>
      <c r="L816">
        <v>4532</v>
      </c>
      <c r="M816" t="s">
        <v>200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">
      <c r="A817">
        <v>5</v>
      </c>
      <c r="B817" t="s">
        <v>181</v>
      </c>
      <c r="C817">
        <v>2019</v>
      </c>
      <c r="D817">
        <v>5</v>
      </c>
      <c r="E817" t="s">
        <v>222</v>
      </c>
      <c r="F817">
        <v>79</v>
      </c>
      <c r="G817" t="s">
        <v>212</v>
      </c>
      <c r="H817">
        <v>951</v>
      </c>
      <c r="I817" t="s">
        <v>250</v>
      </c>
      <c r="J817" t="s">
        <v>126</v>
      </c>
      <c r="K817" t="s">
        <v>249</v>
      </c>
      <c r="L817">
        <v>4579</v>
      </c>
      <c r="M817" t="s">
        <v>221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">
      <c r="A818">
        <v>5</v>
      </c>
      <c r="B818" t="s">
        <v>181</v>
      </c>
      <c r="C818">
        <v>2019</v>
      </c>
      <c r="D818">
        <v>5</v>
      </c>
      <c r="E818" t="s">
        <v>222</v>
      </c>
      <c r="F818">
        <v>3</v>
      </c>
      <c r="G818" t="s">
        <v>189</v>
      </c>
      <c r="H818">
        <v>18</v>
      </c>
      <c r="I818" t="s">
        <v>215</v>
      </c>
      <c r="J818" t="s">
        <v>119</v>
      </c>
      <c r="K818" t="s">
        <v>216</v>
      </c>
      <c r="L818">
        <v>300</v>
      </c>
      <c r="M818" t="s">
        <v>191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">
      <c r="A819">
        <v>4</v>
      </c>
      <c r="B819" t="s">
        <v>187</v>
      </c>
      <c r="C819">
        <v>2019</v>
      </c>
      <c r="D819">
        <v>5</v>
      </c>
      <c r="E819" t="s">
        <v>222</v>
      </c>
      <c r="F819">
        <v>5</v>
      </c>
      <c r="G819" t="s">
        <v>195</v>
      </c>
      <c r="H819">
        <v>18</v>
      </c>
      <c r="I819" t="s">
        <v>215</v>
      </c>
      <c r="J819" t="s">
        <v>119</v>
      </c>
      <c r="K819" t="s">
        <v>216</v>
      </c>
      <c r="L819">
        <v>460</v>
      </c>
      <c r="M819" t="s">
        <v>198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">
      <c r="A820">
        <v>5</v>
      </c>
      <c r="B820" t="s">
        <v>181</v>
      </c>
      <c r="C820">
        <v>2019</v>
      </c>
      <c r="D820">
        <v>5</v>
      </c>
      <c r="E820" t="s">
        <v>222</v>
      </c>
      <c r="F820">
        <v>3</v>
      </c>
      <c r="G820" t="s">
        <v>189</v>
      </c>
      <c r="H820">
        <v>701</v>
      </c>
      <c r="I820" t="s">
        <v>206</v>
      </c>
      <c r="J820" t="s">
        <v>207</v>
      </c>
      <c r="K820" t="s">
        <v>208</v>
      </c>
      <c r="L820">
        <v>300</v>
      </c>
      <c r="M820" t="s">
        <v>191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">
      <c r="A821">
        <v>4</v>
      </c>
      <c r="B821" t="s">
        <v>187</v>
      </c>
      <c r="C821">
        <v>2019</v>
      </c>
      <c r="D821">
        <v>5</v>
      </c>
      <c r="E821" t="s">
        <v>222</v>
      </c>
      <c r="F821">
        <v>3</v>
      </c>
      <c r="G821" t="s">
        <v>189</v>
      </c>
      <c r="H821">
        <v>710</v>
      </c>
      <c r="I821" t="s">
        <v>220</v>
      </c>
      <c r="J821" t="s">
        <v>207</v>
      </c>
      <c r="K821" t="s">
        <v>208</v>
      </c>
      <c r="L821">
        <v>4532</v>
      </c>
      <c r="M821" t="s">
        <v>200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">
      <c r="A822">
        <v>4</v>
      </c>
      <c r="B822" t="s">
        <v>187</v>
      </c>
      <c r="C822">
        <v>2019</v>
      </c>
      <c r="D822">
        <v>5</v>
      </c>
      <c r="E822" t="s">
        <v>222</v>
      </c>
      <c r="F822">
        <v>1</v>
      </c>
      <c r="G822" t="s">
        <v>183</v>
      </c>
      <c r="H822">
        <v>903</v>
      </c>
      <c r="I822" t="s">
        <v>239</v>
      </c>
      <c r="J822" t="s">
        <v>121</v>
      </c>
      <c r="K822" t="s">
        <v>230</v>
      </c>
      <c r="L822">
        <v>4512</v>
      </c>
      <c r="M822" t="s">
        <v>186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">
      <c r="A823">
        <v>5</v>
      </c>
      <c r="B823" t="s">
        <v>181</v>
      </c>
      <c r="C823">
        <v>2019</v>
      </c>
      <c r="D823">
        <v>5</v>
      </c>
      <c r="E823" t="s">
        <v>222</v>
      </c>
      <c r="F823">
        <v>3</v>
      </c>
      <c r="G823" t="s">
        <v>189</v>
      </c>
      <c r="H823">
        <v>8</v>
      </c>
      <c r="I823" t="s">
        <v>248</v>
      </c>
      <c r="J823" t="s">
        <v>126</v>
      </c>
      <c r="K823" t="s">
        <v>249</v>
      </c>
      <c r="L823">
        <v>300</v>
      </c>
      <c r="M823" t="s">
        <v>191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">
      <c r="A824">
        <v>4</v>
      </c>
      <c r="B824" t="s">
        <v>187</v>
      </c>
      <c r="C824">
        <v>2019</v>
      </c>
      <c r="D824">
        <v>5</v>
      </c>
      <c r="E824" t="s">
        <v>222</v>
      </c>
      <c r="F824">
        <v>5</v>
      </c>
      <c r="G824" t="s">
        <v>195</v>
      </c>
      <c r="H824">
        <v>950</v>
      </c>
      <c r="I824" t="s">
        <v>184</v>
      </c>
      <c r="J824" t="s">
        <v>115</v>
      </c>
      <c r="K824" t="s">
        <v>185</v>
      </c>
      <c r="L824">
        <v>4552</v>
      </c>
      <c r="M824" t="s">
        <v>276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">
      <c r="A825">
        <v>5</v>
      </c>
      <c r="B825" t="s">
        <v>181</v>
      </c>
      <c r="C825">
        <v>2019</v>
      </c>
      <c r="D825">
        <v>5</v>
      </c>
      <c r="E825" t="s">
        <v>222</v>
      </c>
      <c r="F825">
        <v>1</v>
      </c>
      <c r="G825" t="s">
        <v>183</v>
      </c>
      <c r="H825">
        <v>6</v>
      </c>
      <c r="I825" t="s">
        <v>256</v>
      </c>
      <c r="J825" t="s">
        <v>122</v>
      </c>
      <c r="K825" t="s">
        <v>242</v>
      </c>
      <c r="L825">
        <v>200</v>
      </c>
      <c r="M825" t="s">
        <v>210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">
      <c r="A826">
        <v>5</v>
      </c>
      <c r="B826" t="s">
        <v>181</v>
      </c>
      <c r="C826">
        <v>2019</v>
      </c>
      <c r="D826">
        <v>5</v>
      </c>
      <c r="E826" t="s">
        <v>222</v>
      </c>
      <c r="F826">
        <v>1</v>
      </c>
      <c r="G826" t="s">
        <v>183</v>
      </c>
      <c r="H826">
        <v>7</v>
      </c>
      <c r="I826" t="s">
        <v>241</v>
      </c>
      <c r="J826" t="s">
        <v>122</v>
      </c>
      <c r="K826" t="s">
        <v>242</v>
      </c>
      <c r="L826">
        <v>200</v>
      </c>
      <c r="M826" t="s">
        <v>210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">
      <c r="A827">
        <v>4</v>
      </c>
      <c r="B827" t="s">
        <v>187</v>
      </c>
      <c r="C827">
        <v>2019</v>
      </c>
      <c r="D827">
        <v>5</v>
      </c>
      <c r="E827" t="s">
        <v>222</v>
      </c>
      <c r="F827">
        <v>1</v>
      </c>
      <c r="G827" t="s">
        <v>183</v>
      </c>
      <c r="H827">
        <v>5</v>
      </c>
      <c r="I827" t="s">
        <v>190</v>
      </c>
      <c r="J827" t="s">
        <v>115</v>
      </c>
      <c r="K827" t="s">
        <v>185</v>
      </c>
      <c r="L827">
        <v>200</v>
      </c>
      <c r="M827" t="s">
        <v>210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">
      <c r="A828">
        <v>5</v>
      </c>
      <c r="B828" t="s">
        <v>181</v>
      </c>
      <c r="C828">
        <v>2019</v>
      </c>
      <c r="D828">
        <v>5</v>
      </c>
      <c r="E828" t="s">
        <v>222</v>
      </c>
      <c r="F828">
        <v>1</v>
      </c>
      <c r="G828" t="s">
        <v>183</v>
      </c>
      <c r="H828">
        <v>305</v>
      </c>
      <c r="I828" t="s">
        <v>234</v>
      </c>
      <c r="J828" t="s">
        <v>115</v>
      </c>
      <c r="K828" t="s">
        <v>185</v>
      </c>
      <c r="L828">
        <v>200</v>
      </c>
      <c r="M828" t="s">
        <v>210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">
      <c r="A829">
        <v>5</v>
      </c>
      <c r="B829" t="s">
        <v>181</v>
      </c>
      <c r="C829">
        <v>2019</v>
      </c>
      <c r="D829">
        <v>5</v>
      </c>
      <c r="E829" t="s">
        <v>222</v>
      </c>
      <c r="F829">
        <v>5</v>
      </c>
      <c r="G829" t="s">
        <v>195</v>
      </c>
      <c r="H829">
        <v>602</v>
      </c>
      <c r="I829" t="s">
        <v>246</v>
      </c>
      <c r="J829" t="s">
        <v>125</v>
      </c>
      <c r="K829" t="s">
        <v>197</v>
      </c>
      <c r="L829">
        <v>460</v>
      </c>
      <c r="M829" t="s">
        <v>198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">
      <c r="A830">
        <v>5</v>
      </c>
      <c r="B830" t="s">
        <v>181</v>
      </c>
      <c r="C830">
        <v>2019</v>
      </c>
      <c r="D830">
        <v>5</v>
      </c>
      <c r="E830" t="s">
        <v>222</v>
      </c>
      <c r="F830">
        <v>6</v>
      </c>
      <c r="G830" t="s">
        <v>192</v>
      </c>
      <c r="H830">
        <v>627</v>
      </c>
      <c r="I830" t="s">
        <v>257</v>
      </c>
      <c r="J830" t="s">
        <v>132</v>
      </c>
      <c r="K830" t="s">
        <v>212</v>
      </c>
      <c r="L830">
        <v>4562</v>
      </c>
      <c r="M830" t="s">
        <v>211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">
      <c r="A831">
        <v>5</v>
      </c>
      <c r="B831" t="s">
        <v>181</v>
      </c>
      <c r="C831">
        <v>2019</v>
      </c>
      <c r="D831">
        <v>5</v>
      </c>
      <c r="E831" t="s">
        <v>222</v>
      </c>
      <c r="F831">
        <v>10</v>
      </c>
      <c r="G831" t="s">
        <v>238</v>
      </c>
      <c r="H831">
        <v>616</v>
      </c>
      <c r="I831" t="s">
        <v>199</v>
      </c>
      <c r="J831" t="s">
        <v>125</v>
      </c>
      <c r="K831" t="s">
        <v>197</v>
      </c>
      <c r="L831">
        <v>4513</v>
      </c>
      <c r="M831" t="s">
        <v>240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">
      <c r="A832">
        <v>5</v>
      </c>
      <c r="B832" t="s">
        <v>181</v>
      </c>
      <c r="C832">
        <v>2019</v>
      </c>
      <c r="D832">
        <v>5</v>
      </c>
      <c r="E832" t="s">
        <v>222</v>
      </c>
      <c r="F832">
        <v>6</v>
      </c>
      <c r="G832" t="s">
        <v>192</v>
      </c>
      <c r="H832">
        <v>613</v>
      </c>
      <c r="I832" t="s">
        <v>258</v>
      </c>
      <c r="J832" t="s">
        <v>116</v>
      </c>
      <c r="K832" t="s">
        <v>224</v>
      </c>
      <c r="L832">
        <v>700</v>
      </c>
      <c r="M832" t="s">
        <v>193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">
      <c r="A833">
        <v>5</v>
      </c>
      <c r="B833" t="s">
        <v>181</v>
      </c>
      <c r="C833">
        <v>2019</v>
      </c>
      <c r="D833">
        <v>5</v>
      </c>
      <c r="E833" t="s">
        <v>222</v>
      </c>
      <c r="F833">
        <v>6</v>
      </c>
      <c r="G833" t="s">
        <v>192</v>
      </c>
      <c r="H833">
        <v>621</v>
      </c>
      <c r="I833" t="s">
        <v>259</v>
      </c>
      <c r="J833" t="s">
        <v>116</v>
      </c>
      <c r="K833" t="s">
        <v>224</v>
      </c>
      <c r="L833">
        <v>4562</v>
      </c>
      <c r="M833" t="s">
        <v>211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">
      <c r="A834">
        <v>5</v>
      </c>
      <c r="B834" t="s">
        <v>181</v>
      </c>
      <c r="C834">
        <v>2019</v>
      </c>
      <c r="D834">
        <v>5</v>
      </c>
      <c r="E834" t="s">
        <v>222</v>
      </c>
      <c r="F834">
        <v>6</v>
      </c>
      <c r="G834" t="s">
        <v>192</v>
      </c>
      <c r="H834">
        <v>607</v>
      </c>
      <c r="I834" t="s">
        <v>293</v>
      </c>
      <c r="J834" t="s">
        <v>130</v>
      </c>
      <c r="K834" t="s">
        <v>280</v>
      </c>
      <c r="L834">
        <v>700</v>
      </c>
      <c r="M834" t="s">
        <v>193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">
      <c r="A835">
        <v>5</v>
      </c>
      <c r="B835" t="s">
        <v>181</v>
      </c>
      <c r="C835">
        <v>2019</v>
      </c>
      <c r="D835">
        <v>5</v>
      </c>
      <c r="E835" t="s">
        <v>222</v>
      </c>
      <c r="F835">
        <v>5</v>
      </c>
      <c r="G835" t="s">
        <v>195</v>
      </c>
      <c r="H835">
        <v>305</v>
      </c>
      <c r="I835" t="s">
        <v>234</v>
      </c>
      <c r="J835" t="s">
        <v>115</v>
      </c>
      <c r="K835" t="s">
        <v>185</v>
      </c>
      <c r="L835">
        <v>460</v>
      </c>
      <c r="M835" t="s">
        <v>198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">
      <c r="A836">
        <v>5</v>
      </c>
      <c r="B836" t="s">
        <v>181</v>
      </c>
      <c r="C836">
        <v>2019</v>
      </c>
      <c r="D836">
        <v>5</v>
      </c>
      <c r="E836" t="s">
        <v>222</v>
      </c>
      <c r="F836">
        <v>72</v>
      </c>
      <c r="G836" t="s">
        <v>212</v>
      </c>
      <c r="H836">
        <v>5</v>
      </c>
      <c r="I836" t="s">
        <v>190</v>
      </c>
      <c r="J836" t="s">
        <v>115</v>
      </c>
      <c r="K836" t="s">
        <v>185</v>
      </c>
      <c r="L836">
        <v>1572</v>
      </c>
      <c r="M836" t="s">
        <v>231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">
      <c r="A837">
        <v>5</v>
      </c>
      <c r="B837" t="s">
        <v>181</v>
      </c>
      <c r="C837">
        <v>2019</v>
      </c>
      <c r="D837">
        <v>5</v>
      </c>
      <c r="E837" t="s">
        <v>222</v>
      </c>
      <c r="F837">
        <v>3</v>
      </c>
      <c r="G837" t="s">
        <v>189</v>
      </c>
      <c r="H837">
        <v>301</v>
      </c>
      <c r="I837" t="s">
        <v>247</v>
      </c>
      <c r="J837" t="s">
        <v>121</v>
      </c>
      <c r="K837" t="s">
        <v>230</v>
      </c>
      <c r="L837">
        <v>300</v>
      </c>
      <c r="M837" t="s">
        <v>191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">
      <c r="A838">
        <v>4</v>
      </c>
      <c r="B838" t="s">
        <v>187</v>
      </c>
      <c r="C838">
        <v>2019</v>
      </c>
      <c r="D838">
        <v>5</v>
      </c>
      <c r="E838" t="s">
        <v>222</v>
      </c>
      <c r="F838">
        <v>3</v>
      </c>
      <c r="G838" t="s">
        <v>189</v>
      </c>
      <c r="H838">
        <v>9</v>
      </c>
      <c r="I838" t="s">
        <v>275</v>
      </c>
      <c r="J838" t="s">
        <v>117</v>
      </c>
      <c r="K838" t="s">
        <v>236</v>
      </c>
      <c r="L838">
        <v>300</v>
      </c>
      <c r="M838" t="s">
        <v>191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">
      <c r="A839">
        <v>5</v>
      </c>
      <c r="B839" t="s">
        <v>181</v>
      </c>
      <c r="C839">
        <v>2019</v>
      </c>
      <c r="D839">
        <v>5</v>
      </c>
      <c r="E839" t="s">
        <v>222</v>
      </c>
      <c r="F839">
        <v>1</v>
      </c>
      <c r="G839" t="s">
        <v>183</v>
      </c>
      <c r="H839">
        <v>15</v>
      </c>
      <c r="I839" t="s">
        <v>252</v>
      </c>
      <c r="J839" t="s">
        <v>118</v>
      </c>
      <c r="K839" t="s">
        <v>214</v>
      </c>
      <c r="L839">
        <v>200</v>
      </c>
      <c r="M839" t="s">
        <v>210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">
      <c r="A840">
        <v>4</v>
      </c>
      <c r="B840" t="s">
        <v>187</v>
      </c>
      <c r="C840">
        <v>2019</v>
      </c>
      <c r="D840">
        <v>5</v>
      </c>
      <c r="E840" t="s">
        <v>222</v>
      </c>
      <c r="F840">
        <v>3</v>
      </c>
      <c r="G840" t="s">
        <v>189</v>
      </c>
      <c r="H840">
        <v>10</v>
      </c>
      <c r="I840" t="s">
        <v>251</v>
      </c>
      <c r="J840" t="s">
        <v>118</v>
      </c>
      <c r="K840" t="s">
        <v>214</v>
      </c>
      <c r="L840">
        <v>300</v>
      </c>
      <c r="M840" t="s">
        <v>191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">
      <c r="A841">
        <v>5</v>
      </c>
      <c r="B841" t="s">
        <v>181</v>
      </c>
      <c r="C841">
        <v>2019</v>
      </c>
      <c r="D841">
        <v>5</v>
      </c>
      <c r="E841" t="s">
        <v>222</v>
      </c>
      <c r="F841">
        <v>3</v>
      </c>
      <c r="G841" t="s">
        <v>189</v>
      </c>
      <c r="H841">
        <v>15</v>
      </c>
      <c r="I841" t="s">
        <v>252</v>
      </c>
      <c r="J841" t="s">
        <v>118</v>
      </c>
      <c r="K841" t="s">
        <v>214</v>
      </c>
      <c r="L841">
        <v>300</v>
      </c>
      <c r="M841" t="s">
        <v>191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">
      <c r="A842">
        <v>5</v>
      </c>
      <c r="B842" t="s">
        <v>181</v>
      </c>
      <c r="C842">
        <v>2019</v>
      </c>
      <c r="D842">
        <v>5</v>
      </c>
      <c r="E842" t="s">
        <v>222</v>
      </c>
      <c r="F842">
        <v>3</v>
      </c>
      <c r="G842" t="s">
        <v>189</v>
      </c>
      <c r="H842">
        <v>953</v>
      </c>
      <c r="I842" t="s">
        <v>213</v>
      </c>
      <c r="J842" t="s">
        <v>118</v>
      </c>
      <c r="K842" t="s">
        <v>214</v>
      </c>
      <c r="L842">
        <v>4532</v>
      </c>
      <c r="M842" t="s">
        <v>200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">
      <c r="A843">
        <v>5</v>
      </c>
      <c r="B843" t="s">
        <v>181</v>
      </c>
      <c r="C843">
        <v>2019</v>
      </c>
      <c r="D843">
        <v>5</v>
      </c>
      <c r="E843" t="s">
        <v>222</v>
      </c>
      <c r="F843">
        <v>5</v>
      </c>
      <c r="G843" t="s">
        <v>195</v>
      </c>
      <c r="H843">
        <v>701</v>
      </c>
      <c r="I843" t="s">
        <v>206</v>
      </c>
      <c r="J843" t="s">
        <v>207</v>
      </c>
      <c r="K843" t="s">
        <v>208</v>
      </c>
      <c r="L843">
        <v>460</v>
      </c>
      <c r="M843" t="s">
        <v>198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">
      <c r="A844">
        <v>5</v>
      </c>
      <c r="B844" t="s">
        <v>181</v>
      </c>
      <c r="C844">
        <v>2019</v>
      </c>
      <c r="D844">
        <v>5</v>
      </c>
      <c r="E844" t="s">
        <v>222</v>
      </c>
      <c r="F844">
        <v>3</v>
      </c>
      <c r="G844" t="s">
        <v>189</v>
      </c>
      <c r="H844">
        <v>955</v>
      </c>
      <c r="I844" t="s">
        <v>282</v>
      </c>
      <c r="J844" t="s">
        <v>119</v>
      </c>
      <c r="K844" t="s">
        <v>216</v>
      </c>
      <c r="L844">
        <v>4532</v>
      </c>
      <c r="M844" t="s">
        <v>200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">
      <c r="A845">
        <v>5</v>
      </c>
      <c r="B845" t="s">
        <v>181</v>
      </c>
      <c r="C845">
        <v>2019</v>
      </c>
      <c r="D845">
        <v>5</v>
      </c>
      <c r="E845" t="s">
        <v>222</v>
      </c>
      <c r="F845">
        <v>3</v>
      </c>
      <c r="G845" t="s">
        <v>189</v>
      </c>
      <c r="H845">
        <v>956</v>
      </c>
      <c r="I845" t="s">
        <v>285</v>
      </c>
      <c r="J845" t="s">
        <v>119</v>
      </c>
      <c r="K845" t="s">
        <v>216</v>
      </c>
      <c r="L845">
        <v>4532</v>
      </c>
      <c r="M845" t="s">
        <v>200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">
      <c r="A846">
        <v>5</v>
      </c>
      <c r="B846" t="s">
        <v>181</v>
      </c>
      <c r="C846">
        <v>2019</v>
      </c>
      <c r="D846">
        <v>5</v>
      </c>
      <c r="E846" t="s">
        <v>222</v>
      </c>
      <c r="F846">
        <v>75</v>
      </c>
      <c r="G846" t="s">
        <v>212</v>
      </c>
      <c r="H846">
        <v>950</v>
      </c>
      <c r="I846" t="s">
        <v>184</v>
      </c>
      <c r="J846" t="s">
        <v>115</v>
      </c>
      <c r="K846" t="s">
        <v>185</v>
      </c>
      <c r="L846">
        <v>4575</v>
      </c>
      <c r="M846" t="s">
        <v>212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">
      <c r="A847">
        <v>5</v>
      </c>
      <c r="B847" t="s">
        <v>181</v>
      </c>
      <c r="C847">
        <v>2019</v>
      </c>
      <c r="D847">
        <v>5</v>
      </c>
      <c r="E847" t="s">
        <v>222</v>
      </c>
      <c r="F847">
        <v>1</v>
      </c>
      <c r="G847" t="s">
        <v>183</v>
      </c>
      <c r="H847">
        <v>11</v>
      </c>
      <c r="I847" t="s">
        <v>283</v>
      </c>
      <c r="J847" t="s">
        <v>115</v>
      </c>
      <c r="K847" t="s">
        <v>185</v>
      </c>
      <c r="L847">
        <v>200</v>
      </c>
      <c r="M847" t="s">
        <v>210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">
      <c r="A848">
        <v>4</v>
      </c>
      <c r="B848" t="s">
        <v>187</v>
      </c>
      <c r="C848">
        <v>2019</v>
      </c>
      <c r="D848">
        <v>6</v>
      </c>
      <c r="E848" t="s">
        <v>219</v>
      </c>
      <c r="F848">
        <v>3</v>
      </c>
      <c r="G848" t="s">
        <v>189</v>
      </c>
      <c r="H848">
        <v>953</v>
      </c>
      <c r="I848" t="s">
        <v>213</v>
      </c>
      <c r="J848" t="s">
        <v>118</v>
      </c>
      <c r="K848" t="s">
        <v>214</v>
      </c>
      <c r="L848">
        <v>4532</v>
      </c>
      <c r="M848" t="s">
        <v>200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">
      <c r="A849">
        <v>4</v>
      </c>
      <c r="B849" t="s">
        <v>187</v>
      </c>
      <c r="C849">
        <v>2019</v>
      </c>
      <c r="D849">
        <v>6</v>
      </c>
      <c r="E849" t="s">
        <v>219</v>
      </c>
      <c r="F849">
        <v>3</v>
      </c>
      <c r="G849" t="s">
        <v>189</v>
      </c>
      <c r="H849">
        <v>18</v>
      </c>
      <c r="I849" t="s">
        <v>215</v>
      </c>
      <c r="J849" t="s">
        <v>119</v>
      </c>
      <c r="K849" t="s">
        <v>216</v>
      </c>
      <c r="L849">
        <v>300</v>
      </c>
      <c r="M849" t="s">
        <v>191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">
      <c r="A850">
        <v>5</v>
      </c>
      <c r="B850" t="s">
        <v>181</v>
      </c>
      <c r="C850">
        <v>2019</v>
      </c>
      <c r="D850">
        <v>6</v>
      </c>
      <c r="E850" t="s">
        <v>219</v>
      </c>
      <c r="F850">
        <v>79</v>
      </c>
      <c r="G850" t="s">
        <v>212</v>
      </c>
      <c r="H850">
        <v>710</v>
      </c>
      <c r="I850" t="s">
        <v>220</v>
      </c>
      <c r="J850" t="s">
        <v>207</v>
      </c>
      <c r="K850" t="s">
        <v>208</v>
      </c>
      <c r="L850">
        <v>4579</v>
      </c>
      <c r="M850" t="s">
        <v>221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">
      <c r="A851">
        <v>5</v>
      </c>
      <c r="B851" t="s">
        <v>181</v>
      </c>
      <c r="C851">
        <v>2019</v>
      </c>
      <c r="D851">
        <v>6</v>
      </c>
      <c r="E851" t="s">
        <v>219</v>
      </c>
      <c r="F851">
        <v>72</v>
      </c>
      <c r="G851" t="s">
        <v>212</v>
      </c>
      <c r="H851">
        <v>1</v>
      </c>
      <c r="I851" t="s">
        <v>229</v>
      </c>
      <c r="J851" t="s">
        <v>121</v>
      </c>
      <c r="K851" t="s">
        <v>230</v>
      </c>
      <c r="L851">
        <v>1572</v>
      </c>
      <c r="M851" t="s">
        <v>231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">
      <c r="A852">
        <v>5</v>
      </c>
      <c r="B852" t="s">
        <v>181</v>
      </c>
      <c r="C852">
        <v>2019</v>
      </c>
      <c r="D852">
        <v>6</v>
      </c>
      <c r="E852" t="s">
        <v>219</v>
      </c>
      <c r="F852">
        <v>79</v>
      </c>
      <c r="G852" t="s">
        <v>212</v>
      </c>
      <c r="H852">
        <v>954</v>
      </c>
      <c r="I852" t="s">
        <v>237</v>
      </c>
      <c r="J852" t="s">
        <v>119</v>
      </c>
      <c r="K852" t="s">
        <v>216</v>
      </c>
      <c r="L852">
        <v>4579</v>
      </c>
      <c r="M852" t="s">
        <v>221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">
      <c r="A853">
        <v>5</v>
      </c>
      <c r="B853" t="s">
        <v>181</v>
      </c>
      <c r="C853">
        <v>2019</v>
      </c>
      <c r="D853">
        <v>6</v>
      </c>
      <c r="E853" t="s">
        <v>219</v>
      </c>
      <c r="F853">
        <v>3</v>
      </c>
      <c r="G853" t="s">
        <v>189</v>
      </c>
      <c r="H853">
        <v>16</v>
      </c>
      <c r="I853" t="s">
        <v>281</v>
      </c>
      <c r="J853" t="s">
        <v>127</v>
      </c>
      <c r="K853" t="s">
        <v>263</v>
      </c>
      <c r="L853">
        <v>300</v>
      </c>
      <c r="M853" t="s">
        <v>191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">
      <c r="A854">
        <v>4</v>
      </c>
      <c r="B854" t="s">
        <v>187</v>
      </c>
      <c r="C854">
        <v>2019</v>
      </c>
      <c r="D854">
        <v>6</v>
      </c>
      <c r="E854" t="s">
        <v>219</v>
      </c>
      <c r="F854">
        <v>3</v>
      </c>
      <c r="G854" t="s">
        <v>189</v>
      </c>
      <c r="H854">
        <v>955</v>
      </c>
      <c r="I854" t="s">
        <v>282</v>
      </c>
      <c r="J854" t="s">
        <v>127</v>
      </c>
      <c r="K854" t="s">
        <v>263</v>
      </c>
      <c r="L854">
        <v>4532</v>
      </c>
      <c r="M854" t="s">
        <v>200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">
      <c r="A855">
        <v>5</v>
      </c>
      <c r="B855" t="s">
        <v>181</v>
      </c>
      <c r="C855">
        <v>2019</v>
      </c>
      <c r="D855">
        <v>6</v>
      </c>
      <c r="E855" t="s">
        <v>219</v>
      </c>
      <c r="F855">
        <v>79</v>
      </c>
      <c r="G855" t="s">
        <v>212</v>
      </c>
      <c r="H855">
        <v>951</v>
      </c>
      <c r="I855" t="s">
        <v>250</v>
      </c>
      <c r="J855" t="s">
        <v>126</v>
      </c>
      <c r="K855" t="s">
        <v>249</v>
      </c>
      <c r="L855">
        <v>4579</v>
      </c>
      <c r="M855" t="s">
        <v>221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">
      <c r="A856">
        <v>5</v>
      </c>
      <c r="B856" t="s">
        <v>181</v>
      </c>
      <c r="C856">
        <v>2019</v>
      </c>
      <c r="D856">
        <v>6</v>
      </c>
      <c r="E856" t="s">
        <v>219</v>
      </c>
      <c r="F856">
        <v>3</v>
      </c>
      <c r="G856" t="s">
        <v>189</v>
      </c>
      <c r="H856">
        <v>9</v>
      </c>
      <c r="I856" t="s">
        <v>275</v>
      </c>
      <c r="J856" t="s">
        <v>117</v>
      </c>
      <c r="K856" t="s">
        <v>236</v>
      </c>
      <c r="L856">
        <v>300</v>
      </c>
      <c r="M856" t="s">
        <v>191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">
      <c r="A857">
        <v>4</v>
      </c>
      <c r="B857" t="s">
        <v>187</v>
      </c>
      <c r="C857">
        <v>2019</v>
      </c>
      <c r="D857">
        <v>6</v>
      </c>
      <c r="E857" t="s">
        <v>219</v>
      </c>
      <c r="F857">
        <v>1</v>
      </c>
      <c r="G857" t="s">
        <v>183</v>
      </c>
      <c r="H857">
        <v>10</v>
      </c>
      <c r="I857" t="s">
        <v>251</v>
      </c>
      <c r="J857" t="s">
        <v>118</v>
      </c>
      <c r="K857" t="s">
        <v>214</v>
      </c>
      <c r="L857">
        <v>200</v>
      </c>
      <c r="M857" t="s">
        <v>210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">
      <c r="A858">
        <v>4</v>
      </c>
      <c r="B858" t="s">
        <v>187</v>
      </c>
      <c r="C858">
        <v>2019</v>
      </c>
      <c r="D858">
        <v>6</v>
      </c>
      <c r="E858" t="s">
        <v>219</v>
      </c>
      <c r="F858">
        <v>3</v>
      </c>
      <c r="G858" t="s">
        <v>189</v>
      </c>
      <c r="H858">
        <v>9</v>
      </c>
      <c r="I858" t="s">
        <v>275</v>
      </c>
      <c r="J858" t="s">
        <v>117</v>
      </c>
      <c r="K858" t="s">
        <v>236</v>
      </c>
      <c r="L858">
        <v>300</v>
      </c>
      <c r="M858" t="s">
        <v>191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">
      <c r="A859">
        <v>4</v>
      </c>
      <c r="B859" t="s">
        <v>187</v>
      </c>
      <c r="C859">
        <v>2019</v>
      </c>
      <c r="D859">
        <v>6</v>
      </c>
      <c r="E859" t="s">
        <v>219</v>
      </c>
      <c r="F859">
        <v>1</v>
      </c>
      <c r="G859" t="s">
        <v>183</v>
      </c>
      <c r="H859">
        <v>5</v>
      </c>
      <c r="I859" t="s">
        <v>190</v>
      </c>
      <c r="J859" t="s">
        <v>115</v>
      </c>
      <c r="K859" t="s">
        <v>185</v>
      </c>
      <c r="L859">
        <v>200</v>
      </c>
      <c r="M859" t="s">
        <v>210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">
      <c r="A860">
        <v>5</v>
      </c>
      <c r="B860" t="s">
        <v>181</v>
      </c>
      <c r="C860">
        <v>2019</v>
      </c>
      <c r="D860">
        <v>6</v>
      </c>
      <c r="E860" t="s">
        <v>219</v>
      </c>
      <c r="F860">
        <v>1</v>
      </c>
      <c r="G860" t="s">
        <v>183</v>
      </c>
      <c r="H860">
        <v>11</v>
      </c>
      <c r="I860" t="s">
        <v>283</v>
      </c>
      <c r="J860" t="s">
        <v>115</v>
      </c>
      <c r="K860" t="s">
        <v>185</v>
      </c>
      <c r="L860">
        <v>200</v>
      </c>
      <c r="M860" t="s">
        <v>210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">
      <c r="A861">
        <v>5</v>
      </c>
      <c r="B861" t="s">
        <v>181</v>
      </c>
      <c r="C861">
        <v>2019</v>
      </c>
      <c r="D861">
        <v>6</v>
      </c>
      <c r="E861" t="s">
        <v>219</v>
      </c>
      <c r="F861">
        <v>3</v>
      </c>
      <c r="G861" t="s">
        <v>189</v>
      </c>
      <c r="H861">
        <v>616</v>
      </c>
      <c r="I861" t="s">
        <v>199</v>
      </c>
      <c r="J861" t="s">
        <v>125</v>
      </c>
      <c r="K861" t="s">
        <v>197</v>
      </c>
      <c r="L861">
        <v>4532</v>
      </c>
      <c r="M861" t="s">
        <v>200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">
      <c r="A862">
        <v>5</v>
      </c>
      <c r="B862" t="s">
        <v>181</v>
      </c>
      <c r="C862">
        <v>2019</v>
      </c>
      <c r="D862">
        <v>6</v>
      </c>
      <c r="E862" t="s">
        <v>219</v>
      </c>
      <c r="F862">
        <v>6</v>
      </c>
      <c r="G862" t="s">
        <v>192</v>
      </c>
      <c r="H862">
        <v>624</v>
      </c>
      <c r="I862" t="s">
        <v>226</v>
      </c>
      <c r="J862" t="s">
        <v>124</v>
      </c>
      <c r="K862" t="s">
        <v>227</v>
      </c>
      <c r="L862">
        <v>4562</v>
      </c>
      <c r="M862" t="s">
        <v>211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">
      <c r="A863">
        <v>5</v>
      </c>
      <c r="B863" t="s">
        <v>181</v>
      </c>
      <c r="C863">
        <v>2019</v>
      </c>
      <c r="D863">
        <v>6</v>
      </c>
      <c r="E863" t="s">
        <v>219</v>
      </c>
      <c r="F863">
        <v>60</v>
      </c>
      <c r="G863" t="s">
        <v>212</v>
      </c>
      <c r="H863">
        <v>624</v>
      </c>
      <c r="I863" t="s">
        <v>226</v>
      </c>
      <c r="J863" t="s">
        <v>124</v>
      </c>
      <c r="K863" t="s">
        <v>227</v>
      </c>
      <c r="L863">
        <v>4563</v>
      </c>
      <c r="M863" t="s">
        <v>228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">
      <c r="A864">
        <v>5</v>
      </c>
      <c r="B864" t="s">
        <v>181</v>
      </c>
      <c r="C864">
        <v>2019</v>
      </c>
      <c r="D864">
        <v>6</v>
      </c>
      <c r="E864" t="s">
        <v>219</v>
      </c>
      <c r="F864">
        <v>6</v>
      </c>
      <c r="G864" t="s">
        <v>192</v>
      </c>
      <c r="H864">
        <v>617</v>
      </c>
      <c r="I864" t="s">
        <v>287</v>
      </c>
      <c r="J864" t="s">
        <v>288</v>
      </c>
      <c r="K864" t="s">
        <v>289</v>
      </c>
      <c r="L864">
        <v>4562</v>
      </c>
      <c r="M864" t="s">
        <v>211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">
      <c r="A865">
        <v>5</v>
      </c>
      <c r="B865" t="s">
        <v>181</v>
      </c>
      <c r="C865">
        <v>2019</v>
      </c>
      <c r="D865">
        <v>6</v>
      </c>
      <c r="E865" t="s">
        <v>219</v>
      </c>
      <c r="F865">
        <v>60</v>
      </c>
      <c r="G865" t="s">
        <v>212</v>
      </c>
      <c r="H865">
        <v>600</v>
      </c>
      <c r="I865" t="s">
        <v>266</v>
      </c>
      <c r="J865" t="s">
        <v>123</v>
      </c>
      <c r="K865" t="s">
        <v>261</v>
      </c>
      <c r="L865">
        <v>360</v>
      </c>
      <c r="M865" t="s">
        <v>225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">
      <c r="A866">
        <v>5</v>
      </c>
      <c r="B866" t="s">
        <v>181</v>
      </c>
      <c r="C866">
        <v>2019</v>
      </c>
      <c r="D866">
        <v>6</v>
      </c>
      <c r="E866" t="s">
        <v>219</v>
      </c>
      <c r="F866">
        <v>6</v>
      </c>
      <c r="G866" t="s">
        <v>192</v>
      </c>
      <c r="H866">
        <v>603</v>
      </c>
      <c r="I866" t="s">
        <v>196</v>
      </c>
      <c r="J866" t="s">
        <v>125</v>
      </c>
      <c r="K866" t="s">
        <v>197</v>
      </c>
      <c r="L866">
        <v>700</v>
      </c>
      <c r="M866" t="s">
        <v>193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">
      <c r="A867">
        <v>5</v>
      </c>
      <c r="B867" t="s">
        <v>181</v>
      </c>
      <c r="C867">
        <v>2019</v>
      </c>
      <c r="D867">
        <v>6</v>
      </c>
      <c r="E867" t="s">
        <v>219</v>
      </c>
      <c r="F867">
        <v>3</v>
      </c>
      <c r="G867" t="s">
        <v>189</v>
      </c>
      <c r="H867">
        <v>602</v>
      </c>
      <c r="I867" t="s">
        <v>246</v>
      </c>
      <c r="J867" t="s">
        <v>125</v>
      </c>
      <c r="K867" t="s">
        <v>197</v>
      </c>
      <c r="L867">
        <v>300</v>
      </c>
      <c r="M867" t="s">
        <v>191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">
      <c r="A868">
        <v>5</v>
      </c>
      <c r="B868" t="s">
        <v>181</v>
      </c>
      <c r="C868">
        <v>2019</v>
      </c>
      <c r="D868">
        <v>6</v>
      </c>
      <c r="E868" t="s">
        <v>219</v>
      </c>
      <c r="F868">
        <v>6</v>
      </c>
      <c r="G868" t="s">
        <v>192</v>
      </c>
      <c r="H868">
        <v>608</v>
      </c>
      <c r="I868" t="s">
        <v>290</v>
      </c>
      <c r="J868" t="s">
        <v>278</v>
      </c>
      <c r="K868" t="s">
        <v>212</v>
      </c>
      <c r="L868">
        <v>700</v>
      </c>
      <c r="M868" t="s">
        <v>193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">
      <c r="A869">
        <v>5</v>
      </c>
      <c r="B869" t="s">
        <v>181</v>
      </c>
      <c r="C869">
        <v>2019</v>
      </c>
      <c r="D869">
        <v>6</v>
      </c>
      <c r="E869" t="s">
        <v>219</v>
      </c>
      <c r="F869">
        <v>6</v>
      </c>
      <c r="G869" t="s">
        <v>192</v>
      </c>
      <c r="H869">
        <v>625</v>
      </c>
      <c r="I869" t="s">
        <v>286</v>
      </c>
      <c r="J869" t="s">
        <v>132</v>
      </c>
      <c r="K869" t="s">
        <v>212</v>
      </c>
      <c r="L869">
        <v>700</v>
      </c>
      <c r="M869" t="s">
        <v>193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">
      <c r="A870">
        <v>5</v>
      </c>
      <c r="B870" t="s">
        <v>181</v>
      </c>
      <c r="C870">
        <v>2019</v>
      </c>
      <c r="D870">
        <v>6</v>
      </c>
      <c r="E870" t="s">
        <v>219</v>
      </c>
      <c r="F870">
        <v>3</v>
      </c>
      <c r="G870" t="s">
        <v>189</v>
      </c>
      <c r="H870">
        <v>18</v>
      </c>
      <c r="I870" t="s">
        <v>215</v>
      </c>
      <c r="J870" t="s">
        <v>119</v>
      </c>
      <c r="K870" t="s">
        <v>216</v>
      </c>
      <c r="L870">
        <v>300</v>
      </c>
      <c r="M870" t="s">
        <v>191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">
      <c r="A871">
        <v>4</v>
      </c>
      <c r="B871" t="s">
        <v>187</v>
      </c>
      <c r="C871">
        <v>2019</v>
      </c>
      <c r="D871">
        <v>6</v>
      </c>
      <c r="E871" t="s">
        <v>219</v>
      </c>
      <c r="F871">
        <v>10</v>
      </c>
      <c r="G871" t="s">
        <v>238</v>
      </c>
      <c r="H871">
        <v>1</v>
      </c>
      <c r="I871" t="s">
        <v>229</v>
      </c>
      <c r="J871" t="s">
        <v>121</v>
      </c>
      <c r="K871" t="s">
        <v>230</v>
      </c>
      <c r="L871">
        <v>207</v>
      </c>
      <c r="M871" t="s">
        <v>243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">
      <c r="A872">
        <v>5</v>
      </c>
      <c r="B872" t="s">
        <v>181</v>
      </c>
      <c r="C872">
        <v>2019</v>
      </c>
      <c r="D872">
        <v>6</v>
      </c>
      <c r="E872" t="s">
        <v>219</v>
      </c>
      <c r="F872">
        <v>3</v>
      </c>
      <c r="G872" t="s">
        <v>189</v>
      </c>
      <c r="H872">
        <v>903</v>
      </c>
      <c r="I872" t="s">
        <v>239</v>
      </c>
      <c r="J872" t="s">
        <v>121</v>
      </c>
      <c r="K872" t="s">
        <v>230</v>
      </c>
      <c r="L872">
        <v>4532</v>
      </c>
      <c r="M872" t="s">
        <v>200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">
      <c r="A873">
        <v>4</v>
      </c>
      <c r="B873" t="s">
        <v>187</v>
      </c>
      <c r="C873">
        <v>2019</v>
      </c>
      <c r="D873">
        <v>6</v>
      </c>
      <c r="E873" t="s">
        <v>219</v>
      </c>
      <c r="F873">
        <v>10</v>
      </c>
      <c r="G873" t="s">
        <v>238</v>
      </c>
      <c r="H873">
        <v>903</v>
      </c>
      <c r="I873" t="s">
        <v>239</v>
      </c>
      <c r="J873" t="s">
        <v>121</v>
      </c>
      <c r="K873" t="s">
        <v>230</v>
      </c>
      <c r="L873">
        <v>4513</v>
      </c>
      <c r="M873" t="s">
        <v>240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">
      <c r="A874">
        <v>4</v>
      </c>
      <c r="B874" t="s">
        <v>187</v>
      </c>
      <c r="C874">
        <v>2019</v>
      </c>
      <c r="D874">
        <v>6</v>
      </c>
      <c r="E874" t="s">
        <v>219</v>
      </c>
      <c r="F874">
        <v>3</v>
      </c>
      <c r="G874" t="s">
        <v>189</v>
      </c>
      <c r="H874">
        <v>1</v>
      </c>
      <c r="I874" t="s">
        <v>229</v>
      </c>
      <c r="J874" t="s">
        <v>121</v>
      </c>
      <c r="K874" t="s">
        <v>230</v>
      </c>
      <c r="L874">
        <v>300</v>
      </c>
      <c r="M874" t="s">
        <v>191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">
      <c r="A875">
        <v>5</v>
      </c>
      <c r="B875" t="s">
        <v>181</v>
      </c>
      <c r="C875">
        <v>2019</v>
      </c>
      <c r="D875">
        <v>6</v>
      </c>
      <c r="E875" t="s">
        <v>219</v>
      </c>
      <c r="F875">
        <v>10</v>
      </c>
      <c r="G875" t="s">
        <v>238</v>
      </c>
      <c r="H875">
        <v>6</v>
      </c>
      <c r="I875" t="s">
        <v>256</v>
      </c>
      <c r="J875" t="s">
        <v>122</v>
      </c>
      <c r="K875" t="s">
        <v>242</v>
      </c>
      <c r="L875">
        <v>207</v>
      </c>
      <c r="M875" t="s">
        <v>243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">
      <c r="A876">
        <v>4</v>
      </c>
      <c r="B876" t="s">
        <v>187</v>
      </c>
      <c r="C876">
        <v>2019</v>
      </c>
      <c r="D876">
        <v>6</v>
      </c>
      <c r="E876" t="s">
        <v>219</v>
      </c>
      <c r="F876">
        <v>1</v>
      </c>
      <c r="G876" t="s">
        <v>183</v>
      </c>
      <c r="H876">
        <v>6</v>
      </c>
      <c r="I876" t="s">
        <v>256</v>
      </c>
      <c r="J876" t="s">
        <v>122</v>
      </c>
      <c r="K876" t="s">
        <v>242</v>
      </c>
      <c r="L876">
        <v>200</v>
      </c>
      <c r="M876" t="s">
        <v>210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">
      <c r="A877">
        <v>5</v>
      </c>
      <c r="B877" t="s">
        <v>181</v>
      </c>
      <c r="C877">
        <v>2019</v>
      </c>
      <c r="D877">
        <v>6</v>
      </c>
      <c r="E877" t="s">
        <v>219</v>
      </c>
      <c r="F877">
        <v>10</v>
      </c>
      <c r="G877" t="s">
        <v>238</v>
      </c>
      <c r="H877">
        <v>911</v>
      </c>
      <c r="I877" t="s">
        <v>201</v>
      </c>
      <c r="J877" t="s">
        <v>202</v>
      </c>
      <c r="K877" t="s">
        <v>203</v>
      </c>
      <c r="L877">
        <v>4513</v>
      </c>
      <c r="M877" t="s">
        <v>240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">
      <c r="A878">
        <v>5</v>
      </c>
      <c r="B878" t="s">
        <v>181</v>
      </c>
      <c r="C878">
        <v>2019</v>
      </c>
      <c r="D878">
        <v>6</v>
      </c>
      <c r="E878" t="s">
        <v>219</v>
      </c>
      <c r="F878">
        <v>1</v>
      </c>
      <c r="G878" t="s">
        <v>183</v>
      </c>
      <c r="H878">
        <v>911</v>
      </c>
      <c r="I878" t="s">
        <v>201</v>
      </c>
      <c r="J878" t="s">
        <v>202</v>
      </c>
      <c r="K878" t="s">
        <v>203</v>
      </c>
      <c r="L878">
        <v>4512</v>
      </c>
      <c r="M878" t="s">
        <v>186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">
      <c r="A879">
        <v>5</v>
      </c>
      <c r="B879" t="s">
        <v>181</v>
      </c>
      <c r="C879">
        <v>2019</v>
      </c>
      <c r="D879">
        <v>6</v>
      </c>
      <c r="E879" t="s">
        <v>219</v>
      </c>
      <c r="F879">
        <v>5</v>
      </c>
      <c r="G879" t="s">
        <v>195</v>
      </c>
      <c r="H879">
        <v>701</v>
      </c>
      <c r="I879" t="s">
        <v>206</v>
      </c>
      <c r="J879" t="s">
        <v>207</v>
      </c>
      <c r="K879" t="s">
        <v>208</v>
      </c>
      <c r="L879">
        <v>460</v>
      </c>
      <c r="M879" t="s">
        <v>198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">
      <c r="A880">
        <v>5</v>
      </c>
      <c r="B880" t="s">
        <v>181</v>
      </c>
      <c r="C880">
        <v>2019</v>
      </c>
      <c r="D880">
        <v>6</v>
      </c>
      <c r="E880" t="s">
        <v>219</v>
      </c>
      <c r="F880">
        <v>3</v>
      </c>
      <c r="G880" t="s">
        <v>189</v>
      </c>
      <c r="H880">
        <v>700</v>
      </c>
      <c r="I880" t="s">
        <v>273</v>
      </c>
      <c r="J880" t="s">
        <v>207</v>
      </c>
      <c r="K880" t="s">
        <v>208</v>
      </c>
      <c r="L880">
        <v>300</v>
      </c>
      <c r="M880" t="s">
        <v>191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">
      <c r="A881">
        <v>5</v>
      </c>
      <c r="B881" t="s">
        <v>181</v>
      </c>
      <c r="C881">
        <v>2019</v>
      </c>
      <c r="D881">
        <v>6</v>
      </c>
      <c r="E881" t="s">
        <v>219</v>
      </c>
      <c r="F881">
        <v>10</v>
      </c>
      <c r="G881" t="s">
        <v>238</v>
      </c>
      <c r="H881">
        <v>950</v>
      </c>
      <c r="I881" t="s">
        <v>184</v>
      </c>
      <c r="J881" t="s">
        <v>115</v>
      </c>
      <c r="K881" t="s">
        <v>185</v>
      </c>
      <c r="L881">
        <v>4513</v>
      </c>
      <c r="M881" t="s">
        <v>240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">
      <c r="A882">
        <v>5</v>
      </c>
      <c r="B882" t="s">
        <v>181</v>
      </c>
      <c r="C882">
        <v>2019</v>
      </c>
      <c r="D882">
        <v>6</v>
      </c>
      <c r="E882" t="s">
        <v>219</v>
      </c>
      <c r="F882">
        <v>5</v>
      </c>
      <c r="G882" t="s">
        <v>195</v>
      </c>
      <c r="H882">
        <v>951</v>
      </c>
      <c r="I882" t="s">
        <v>250</v>
      </c>
      <c r="J882" t="s">
        <v>126</v>
      </c>
      <c r="K882" t="s">
        <v>249</v>
      </c>
      <c r="L882">
        <v>4552</v>
      </c>
      <c r="M882" t="s">
        <v>276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">
      <c r="A883">
        <v>5</v>
      </c>
      <c r="B883" t="s">
        <v>181</v>
      </c>
      <c r="C883">
        <v>2019</v>
      </c>
      <c r="D883">
        <v>6</v>
      </c>
      <c r="E883" t="s">
        <v>219</v>
      </c>
      <c r="F883">
        <v>1</v>
      </c>
      <c r="G883" t="s">
        <v>183</v>
      </c>
      <c r="H883">
        <v>15</v>
      </c>
      <c r="I883" t="s">
        <v>252</v>
      </c>
      <c r="J883" t="s">
        <v>118</v>
      </c>
      <c r="K883" t="s">
        <v>214</v>
      </c>
      <c r="L883">
        <v>200</v>
      </c>
      <c r="M883" t="s">
        <v>210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">
      <c r="A884">
        <v>5</v>
      </c>
      <c r="B884" t="s">
        <v>181</v>
      </c>
      <c r="C884">
        <v>2019</v>
      </c>
      <c r="D884">
        <v>6</v>
      </c>
      <c r="E884" t="s">
        <v>219</v>
      </c>
      <c r="F884">
        <v>3</v>
      </c>
      <c r="G884" t="s">
        <v>189</v>
      </c>
      <c r="H884">
        <v>310</v>
      </c>
      <c r="I884" t="s">
        <v>254</v>
      </c>
      <c r="J884" t="s">
        <v>118</v>
      </c>
      <c r="K884" t="s">
        <v>214</v>
      </c>
      <c r="L884">
        <v>300</v>
      </c>
      <c r="M884" t="s">
        <v>191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">
      <c r="A885">
        <v>4</v>
      </c>
      <c r="B885" t="s">
        <v>187</v>
      </c>
      <c r="C885">
        <v>2019</v>
      </c>
      <c r="D885">
        <v>6</v>
      </c>
      <c r="E885" t="s">
        <v>219</v>
      </c>
      <c r="F885">
        <v>5</v>
      </c>
      <c r="G885" t="s">
        <v>195</v>
      </c>
      <c r="H885">
        <v>18</v>
      </c>
      <c r="I885" t="s">
        <v>215</v>
      </c>
      <c r="J885" t="s">
        <v>119</v>
      </c>
      <c r="K885" t="s">
        <v>216</v>
      </c>
      <c r="L885">
        <v>460</v>
      </c>
      <c r="M885" t="s">
        <v>198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">
      <c r="A886">
        <v>5</v>
      </c>
      <c r="B886" t="s">
        <v>181</v>
      </c>
      <c r="C886">
        <v>2019</v>
      </c>
      <c r="D886">
        <v>6</v>
      </c>
      <c r="E886" t="s">
        <v>219</v>
      </c>
      <c r="F886">
        <v>75</v>
      </c>
      <c r="G886" t="s">
        <v>212</v>
      </c>
      <c r="H886">
        <v>18</v>
      </c>
      <c r="I886" t="s">
        <v>215</v>
      </c>
      <c r="J886" t="s">
        <v>119</v>
      </c>
      <c r="K886" t="s">
        <v>216</v>
      </c>
      <c r="L886">
        <v>1575</v>
      </c>
      <c r="M886" t="s">
        <v>218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">
      <c r="A887">
        <v>5</v>
      </c>
      <c r="B887" t="s">
        <v>181</v>
      </c>
      <c r="C887">
        <v>2019</v>
      </c>
      <c r="D887">
        <v>6</v>
      </c>
      <c r="E887" t="s">
        <v>219</v>
      </c>
      <c r="F887">
        <v>3</v>
      </c>
      <c r="G887" t="s">
        <v>189</v>
      </c>
      <c r="H887">
        <v>621</v>
      </c>
      <c r="I887" t="s">
        <v>259</v>
      </c>
      <c r="J887" t="s">
        <v>116</v>
      </c>
      <c r="K887" t="s">
        <v>224</v>
      </c>
      <c r="L887">
        <v>4532</v>
      </c>
      <c r="M887" t="s">
        <v>200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">
      <c r="A888">
        <v>5</v>
      </c>
      <c r="B888" t="s">
        <v>181</v>
      </c>
      <c r="C888">
        <v>2019</v>
      </c>
      <c r="D888">
        <v>6</v>
      </c>
      <c r="E888" t="s">
        <v>219</v>
      </c>
      <c r="F888">
        <v>6</v>
      </c>
      <c r="G888" t="s">
        <v>192</v>
      </c>
      <c r="H888">
        <v>621</v>
      </c>
      <c r="I888" t="s">
        <v>259</v>
      </c>
      <c r="J888" t="s">
        <v>116</v>
      </c>
      <c r="K888" t="s">
        <v>224</v>
      </c>
      <c r="L888">
        <v>4562</v>
      </c>
      <c r="M888" t="s">
        <v>211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">
      <c r="A889">
        <v>5</v>
      </c>
      <c r="B889" t="s">
        <v>181</v>
      </c>
      <c r="C889">
        <v>2019</v>
      </c>
      <c r="D889">
        <v>6</v>
      </c>
      <c r="E889" t="s">
        <v>219</v>
      </c>
      <c r="F889">
        <v>1</v>
      </c>
      <c r="G889" t="s">
        <v>183</v>
      </c>
      <c r="H889">
        <v>603</v>
      </c>
      <c r="I889" t="s">
        <v>196</v>
      </c>
      <c r="J889" t="s">
        <v>125</v>
      </c>
      <c r="K889" t="s">
        <v>197</v>
      </c>
      <c r="L889">
        <v>200</v>
      </c>
      <c r="M889" t="s">
        <v>210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">
      <c r="A890">
        <v>4</v>
      </c>
      <c r="B890" t="s">
        <v>187</v>
      </c>
      <c r="C890">
        <v>2019</v>
      </c>
      <c r="D890">
        <v>6</v>
      </c>
      <c r="E890" t="s">
        <v>219</v>
      </c>
      <c r="F890">
        <v>5</v>
      </c>
      <c r="G890" t="s">
        <v>195</v>
      </c>
      <c r="H890">
        <v>710</v>
      </c>
      <c r="I890" t="s">
        <v>220</v>
      </c>
      <c r="J890" t="s">
        <v>207</v>
      </c>
      <c r="K890" t="s">
        <v>208</v>
      </c>
      <c r="L890">
        <v>4552</v>
      </c>
      <c r="M890" t="s">
        <v>276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">
      <c r="A891">
        <v>4</v>
      </c>
      <c r="B891" t="s">
        <v>187</v>
      </c>
      <c r="C891">
        <v>2019</v>
      </c>
      <c r="D891">
        <v>6</v>
      </c>
      <c r="E891" t="s">
        <v>219</v>
      </c>
      <c r="F891">
        <v>1</v>
      </c>
      <c r="G891" t="s">
        <v>183</v>
      </c>
      <c r="H891">
        <v>903</v>
      </c>
      <c r="I891" t="s">
        <v>239</v>
      </c>
      <c r="J891" t="s">
        <v>121</v>
      </c>
      <c r="K891" t="s">
        <v>230</v>
      </c>
      <c r="L891">
        <v>4512</v>
      </c>
      <c r="M891" t="s">
        <v>186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">
      <c r="A892">
        <v>5</v>
      </c>
      <c r="B892" t="s">
        <v>181</v>
      </c>
      <c r="C892">
        <v>2019</v>
      </c>
      <c r="D892">
        <v>6</v>
      </c>
      <c r="E892" t="s">
        <v>219</v>
      </c>
      <c r="F892">
        <v>10</v>
      </c>
      <c r="G892" t="s">
        <v>238</v>
      </c>
      <c r="H892">
        <v>903</v>
      </c>
      <c r="I892" t="s">
        <v>239</v>
      </c>
      <c r="J892" t="s">
        <v>121</v>
      </c>
      <c r="K892" t="s">
        <v>230</v>
      </c>
      <c r="L892">
        <v>4513</v>
      </c>
      <c r="M892" t="s">
        <v>240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">
      <c r="A893">
        <v>5</v>
      </c>
      <c r="B893" t="s">
        <v>181</v>
      </c>
      <c r="C893">
        <v>2019</v>
      </c>
      <c r="D893">
        <v>6</v>
      </c>
      <c r="E893" t="s">
        <v>219</v>
      </c>
      <c r="F893">
        <v>10</v>
      </c>
      <c r="G893" t="s">
        <v>238</v>
      </c>
      <c r="H893">
        <v>1</v>
      </c>
      <c r="I893" t="s">
        <v>229</v>
      </c>
      <c r="J893" t="s">
        <v>121</v>
      </c>
      <c r="K893" t="s">
        <v>230</v>
      </c>
      <c r="L893">
        <v>207</v>
      </c>
      <c r="M893" t="s">
        <v>243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">
      <c r="A894">
        <v>5</v>
      </c>
      <c r="B894" t="s">
        <v>181</v>
      </c>
      <c r="C894">
        <v>2019</v>
      </c>
      <c r="D894">
        <v>6</v>
      </c>
      <c r="E894" t="s">
        <v>219</v>
      </c>
      <c r="F894">
        <v>1</v>
      </c>
      <c r="G894" t="s">
        <v>183</v>
      </c>
      <c r="H894">
        <v>301</v>
      </c>
      <c r="I894" t="s">
        <v>247</v>
      </c>
      <c r="J894" t="s">
        <v>121</v>
      </c>
      <c r="K894" t="s">
        <v>230</v>
      </c>
      <c r="L894">
        <v>200</v>
      </c>
      <c r="M894" t="s">
        <v>210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">
      <c r="A895">
        <v>5</v>
      </c>
      <c r="B895" t="s">
        <v>181</v>
      </c>
      <c r="C895">
        <v>2019</v>
      </c>
      <c r="D895">
        <v>6</v>
      </c>
      <c r="E895" t="s">
        <v>219</v>
      </c>
      <c r="F895">
        <v>1</v>
      </c>
      <c r="G895" t="s">
        <v>183</v>
      </c>
      <c r="H895">
        <v>905</v>
      </c>
      <c r="I895" t="s">
        <v>272</v>
      </c>
      <c r="J895" t="s">
        <v>122</v>
      </c>
      <c r="K895" t="s">
        <v>242</v>
      </c>
      <c r="L895">
        <v>4512</v>
      </c>
      <c r="M895" t="s">
        <v>186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">
      <c r="A896">
        <v>4</v>
      </c>
      <c r="B896" t="s">
        <v>187</v>
      </c>
      <c r="C896">
        <v>2019</v>
      </c>
      <c r="D896">
        <v>6</v>
      </c>
      <c r="E896" t="s">
        <v>219</v>
      </c>
      <c r="F896">
        <v>1</v>
      </c>
      <c r="G896" t="s">
        <v>183</v>
      </c>
      <c r="H896">
        <v>905</v>
      </c>
      <c r="I896" t="s">
        <v>272</v>
      </c>
      <c r="J896" t="s">
        <v>122</v>
      </c>
      <c r="K896" t="s">
        <v>242</v>
      </c>
      <c r="L896">
        <v>4512</v>
      </c>
      <c r="M896" t="s">
        <v>186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">
      <c r="A897">
        <v>5</v>
      </c>
      <c r="B897" t="s">
        <v>181</v>
      </c>
      <c r="C897">
        <v>2019</v>
      </c>
      <c r="D897">
        <v>6</v>
      </c>
      <c r="E897" t="s">
        <v>219</v>
      </c>
      <c r="F897">
        <v>10</v>
      </c>
      <c r="G897" t="s">
        <v>238</v>
      </c>
      <c r="H897">
        <v>905</v>
      </c>
      <c r="I897" t="s">
        <v>272</v>
      </c>
      <c r="J897" t="s">
        <v>122</v>
      </c>
      <c r="K897" t="s">
        <v>242</v>
      </c>
      <c r="L897">
        <v>4513</v>
      </c>
      <c r="M897" t="s">
        <v>240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">
      <c r="A898">
        <v>5</v>
      </c>
      <c r="B898" t="s">
        <v>181</v>
      </c>
      <c r="C898">
        <v>2019</v>
      </c>
      <c r="D898">
        <v>6</v>
      </c>
      <c r="E898" t="s">
        <v>219</v>
      </c>
      <c r="F898">
        <v>10</v>
      </c>
      <c r="G898" t="s">
        <v>238</v>
      </c>
      <c r="H898">
        <v>4</v>
      </c>
      <c r="I898" t="s">
        <v>274</v>
      </c>
      <c r="J898" t="s">
        <v>202</v>
      </c>
      <c r="K898" t="s">
        <v>203</v>
      </c>
      <c r="L898">
        <v>207</v>
      </c>
      <c r="M898" t="s">
        <v>243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">
      <c r="A899">
        <v>5</v>
      </c>
      <c r="B899" t="s">
        <v>181</v>
      </c>
      <c r="C899">
        <v>2019</v>
      </c>
      <c r="D899">
        <v>6</v>
      </c>
      <c r="E899" t="s">
        <v>219</v>
      </c>
      <c r="F899">
        <v>3</v>
      </c>
      <c r="G899" t="s">
        <v>189</v>
      </c>
      <c r="H899">
        <v>956</v>
      </c>
      <c r="I899" t="s">
        <v>285</v>
      </c>
      <c r="J899" t="s">
        <v>119</v>
      </c>
      <c r="K899" t="s">
        <v>216</v>
      </c>
      <c r="L899">
        <v>4532</v>
      </c>
      <c r="M899" t="s">
        <v>200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">
      <c r="A900">
        <v>5</v>
      </c>
      <c r="B900" t="s">
        <v>181</v>
      </c>
      <c r="C900">
        <v>2019</v>
      </c>
      <c r="D900">
        <v>6</v>
      </c>
      <c r="E900" t="s">
        <v>219</v>
      </c>
      <c r="F900">
        <v>5</v>
      </c>
      <c r="G900" t="s">
        <v>195</v>
      </c>
      <c r="H900">
        <v>5</v>
      </c>
      <c r="I900" t="s">
        <v>190</v>
      </c>
      <c r="J900" t="s">
        <v>115</v>
      </c>
      <c r="K900" t="s">
        <v>185</v>
      </c>
      <c r="L900">
        <v>460</v>
      </c>
      <c r="M900" t="s">
        <v>198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">
      <c r="A901">
        <v>5</v>
      </c>
      <c r="B901" t="s">
        <v>181</v>
      </c>
      <c r="C901">
        <v>2019</v>
      </c>
      <c r="D901">
        <v>6</v>
      </c>
      <c r="E901" t="s">
        <v>219</v>
      </c>
      <c r="F901">
        <v>5</v>
      </c>
      <c r="G901" t="s">
        <v>195</v>
      </c>
      <c r="H901">
        <v>305</v>
      </c>
      <c r="I901" t="s">
        <v>234</v>
      </c>
      <c r="J901" t="s">
        <v>115</v>
      </c>
      <c r="K901" t="s">
        <v>185</v>
      </c>
      <c r="L901">
        <v>460</v>
      </c>
      <c r="M901" t="s">
        <v>198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">
      <c r="A902">
        <v>5</v>
      </c>
      <c r="B902" t="s">
        <v>181</v>
      </c>
      <c r="C902">
        <v>2019</v>
      </c>
      <c r="D902">
        <v>6</v>
      </c>
      <c r="E902" t="s">
        <v>219</v>
      </c>
      <c r="F902">
        <v>72</v>
      </c>
      <c r="G902" t="s">
        <v>212</v>
      </c>
      <c r="H902">
        <v>5</v>
      </c>
      <c r="I902" t="s">
        <v>190</v>
      </c>
      <c r="J902" t="s">
        <v>115</v>
      </c>
      <c r="K902" t="s">
        <v>185</v>
      </c>
      <c r="L902">
        <v>1572</v>
      </c>
      <c r="M902" t="s">
        <v>231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">
      <c r="A903">
        <v>5</v>
      </c>
      <c r="B903" t="s">
        <v>181</v>
      </c>
      <c r="C903">
        <v>2019</v>
      </c>
      <c r="D903">
        <v>6</v>
      </c>
      <c r="E903" t="s">
        <v>219</v>
      </c>
      <c r="F903">
        <v>79</v>
      </c>
      <c r="G903" t="s">
        <v>212</v>
      </c>
      <c r="H903">
        <v>153</v>
      </c>
      <c r="I903" t="s">
        <v>269</v>
      </c>
      <c r="J903" t="s">
        <v>270</v>
      </c>
      <c r="K903" t="s">
        <v>270</v>
      </c>
      <c r="L903">
        <v>1579</v>
      </c>
      <c r="M903" t="s">
        <v>271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">
      <c r="A904">
        <v>5</v>
      </c>
      <c r="B904" t="s">
        <v>181</v>
      </c>
      <c r="C904">
        <v>2019</v>
      </c>
      <c r="D904">
        <v>6</v>
      </c>
      <c r="E904" t="s">
        <v>219</v>
      </c>
      <c r="F904">
        <v>3</v>
      </c>
      <c r="G904" t="s">
        <v>189</v>
      </c>
      <c r="H904">
        <v>951</v>
      </c>
      <c r="I904" t="s">
        <v>250</v>
      </c>
      <c r="J904" t="s">
        <v>126</v>
      </c>
      <c r="K904" t="s">
        <v>249</v>
      </c>
      <c r="L904">
        <v>4532</v>
      </c>
      <c r="M904" t="s">
        <v>200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">
      <c r="A905">
        <v>5</v>
      </c>
      <c r="B905" t="s">
        <v>181</v>
      </c>
      <c r="C905">
        <v>2019</v>
      </c>
      <c r="D905">
        <v>6</v>
      </c>
      <c r="E905" t="s">
        <v>219</v>
      </c>
      <c r="F905">
        <v>3</v>
      </c>
      <c r="G905" t="s">
        <v>189</v>
      </c>
      <c r="H905">
        <v>14</v>
      </c>
      <c r="I905" t="s">
        <v>299</v>
      </c>
      <c r="J905" t="s">
        <v>117</v>
      </c>
      <c r="K905" t="s">
        <v>236</v>
      </c>
      <c r="L905">
        <v>300</v>
      </c>
      <c r="M905" t="s">
        <v>191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">
      <c r="A906">
        <v>4</v>
      </c>
      <c r="B906" t="s">
        <v>187</v>
      </c>
      <c r="C906">
        <v>2019</v>
      </c>
      <c r="D906">
        <v>6</v>
      </c>
      <c r="E906" t="s">
        <v>219</v>
      </c>
      <c r="F906">
        <v>3</v>
      </c>
      <c r="G906" t="s">
        <v>189</v>
      </c>
      <c r="H906">
        <v>952</v>
      </c>
      <c r="I906" t="s">
        <v>235</v>
      </c>
      <c r="J906" t="s">
        <v>117</v>
      </c>
      <c r="K906" t="s">
        <v>236</v>
      </c>
      <c r="L906">
        <v>4532</v>
      </c>
      <c r="M906" t="s">
        <v>200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">
      <c r="A907">
        <v>5</v>
      </c>
      <c r="B907" t="s">
        <v>181</v>
      </c>
      <c r="C907">
        <v>2019</v>
      </c>
      <c r="D907">
        <v>6</v>
      </c>
      <c r="E907" t="s">
        <v>219</v>
      </c>
      <c r="F907">
        <v>3</v>
      </c>
      <c r="G907" t="s">
        <v>189</v>
      </c>
      <c r="H907">
        <v>8</v>
      </c>
      <c r="I907" t="s">
        <v>248</v>
      </c>
      <c r="J907" t="s">
        <v>126</v>
      </c>
      <c r="K907" t="s">
        <v>249</v>
      </c>
      <c r="L907">
        <v>300</v>
      </c>
      <c r="M907" t="s">
        <v>191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">
      <c r="A908">
        <v>5</v>
      </c>
      <c r="B908" t="s">
        <v>181</v>
      </c>
      <c r="C908">
        <v>2019</v>
      </c>
      <c r="D908">
        <v>6</v>
      </c>
      <c r="E908" t="s">
        <v>219</v>
      </c>
      <c r="F908">
        <v>75</v>
      </c>
      <c r="G908" t="s">
        <v>212</v>
      </c>
      <c r="H908">
        <v>13</v>
      </c>
      <c r="I908" t="s">
        <v>296</v>
      </c>
      <c r="J908" t="s">
        <v>119</v>
      </c>
      <c r="K908" t="s">
        <v>216</v>
      </c>
      <c r="L908">
        <v>1575</v>
      </c>
      <c r="M908" t="s">
        <v>218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">
      <c r="A909">
        <v>5</v>
      </c>
      <c r="B909" t="s">
        <v>181</v>
      </c>
      <c r="C909">
        <v>2019</v>
      </c>
      <c r="D909">
        <v>6</v>
      </c>
      <c r="E909" t="s">
        <v>219</v>
      </c>
      <c r="F909">
        <v>77</v>
      </c>
      <c r="G909" t="s">
        <v>212</v>
      </c>
      <c r="H909">
        <v>18</v>
      </c>
      <c r="I909" t="s">
        <v>215</v>
      </c>
      <c r="J909" t="s">
        <v>119</v>
      </c>
      <c r="K909" t="s">
        <v>216</v>
      </c>
      <c r="L909">
        <v>1577</v>
      </c>
      <c r="M909" t="s">
        <v>233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">
      <c r="A910">
        <v>5</v>
      </c>
      <c r="B910" t="s">
        <v>181</v>
      </c>
      <c r="C910">
        <v>2019</v>
      </c>
      <c r="D910">
        <v>6</v>
      </c>
      <c r="E910" t="s">
        <v>219</v>
      </c>
      <c r="F910">
        <v>60</v>
      </c>
      <c r="G910" t="s">
        <v>212</v>
      </c>
      <c r="H910">
        <v>612</v>
      </c>
      <c r="I910" t="s">
        <v>223</v>
      </c>
      <c r="J910" t="s">
        <v>116</v>
      </c>
      <c r="K910" t="s">
        <v>224</v>
      </c>
      <c r="L910">
        <v>360</v>
      </c>
      <c r="M910" t="s">
        <v>225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">
      <c r="A911">
        <v>5</v>
      </c>
      <c r="B911" t="s">
        <v>181</v>
      </c>
      <c r="C911">
        <v>2019</v>
      </c>
      <c r="D911">
        <v>6</v>
      </c>
      <c r="E911" t="s">
        <v>219</v>
      </c>
      <c r="F911">
        <v>6</v>
      </c>
      <c r="G911" t="s">
        <v>192</v>
      </c>
      <c r="H911">
        <v>612</v>
      </c>
      <c r="I911" t="s">
        <v>223</v>
      </c>
      <c r="J911" t="s">
        <v>116</v>
      </c>
      <c r="K911" t="s">
        <v>224</v>
      </c>
      <c r="L911">
        <v>700</v>
      </c>
      <c r="M911" t="s">
        <v>193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">
      <c r="A912">
        <v>5</v>
      </c>
      <c r="B912" t="s">
        <v>181</v>
      </c>
      <c r="C912">
        <v>2019</v>
      </c>
      <c r="D912">
        <v>6</v>
      </c>
      <c r="E912" t="s">
        <v>219</v>
      </c>
      <c r="F912">
        <v>6</v>
      </c>
      <c r="G912" t="s">
        <v>192</v>
      </c>
      <c r="H912">
        <v>601</v>
      </c>
      <c r="I912" t="s">
        <v>260</v>
      </c>
      <c r="J912" t="s">
        <v>123</v>
      </c>
      <c r="K912" t="s">
        <v>261</v>
      </c>
      <c r="L912">
        <v>700</v>
      </c>
      <c r="M912" t="s">
        <v>193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">
      <c r="A913">
        <v>5</v>
      </c>
      <c r="B913" t="s">
        <v>181</v>
      </c>
      <c r="C913">
        <v>2019</v>
      </c>
      <c r="D913">
        <v>6</v>
      </c>
      <c r="E913" t="s">
        <v>219</v>
      </c>
      <c r="F913">
        <v>6</v>
      </c>
      <c r="G913" t="s">
        <v>192</v>
      </c>
      <c r="H913">
        <v>615</v>
      </c>
      <c r="I913" t="s">
        <v>292</v>
      </c>
      <c r="J913" t="s">
        <v>123</v>
      </c>
      <c r="K913" t="s">
        <v>261</v>
      </c>
      <c r="L913">
        <v>4562</v>
      </c>
      <c r="M913" t="s">
        <v>211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">
      <c r="A914">
        <v>5</v>
      </c>
      <c r="B914" t="s">
        <v>181</v>
      </c>
      <c r="C914">
        <v>2019</v>
      </c>
      <c r="D914">
        <v>6</v>
      </c>
      <c r="E914" t="s">
        <v>219</v>
      </c>
      <c r="F914">
        <v>60</v>
      </c>
      <c r="G914" t="s">
        <v>212</v>
      </c>
      <c r="H914">
        <v>623</v>
      </c>
      <c r="I914" t="s">
        <v>295</v>
      </c>
      <c r="J914" t="s">
        <v>124</v>
      </c>
      <c r="K914" t="s">
        <v>227</v>
      </c>
      <c r="L914">
        <v>360</v>
      </c>
      <c r="M914" t="s">
        <v>225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">
      <c r="A915">
        <v>5</v>
      </c>
      <c r="B915" t="s">
        <v>181</v>
      </c>
      <c r="C915">
        <v>2019</v>
      </c>
      <c r="D915">
        <v>6</v>
      </c>
      <c r="E915" t="s">
        <v>219</v>
      </c>
      <c r="F915">
        <v>6</v>
      </c>
      <c r="G915" t="s">
        <v>192</v>
      </c>
      <c r="H915">
        <v>616</v>
      </c>
      <c r="I915" t="s">
        <v>199</v>
      </c>
      <c r="J915" t="s">
        <v>125</v>
      </c>
      <c r="K915" t="s">
        <v>197</v>
      </c>
      <c r="L915">
        <v>4562</v>
      </c>
      <c r="M915" t="s">
        <v>211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">
      <c r="A916">
        <v>5</v>
      </c>
      <c r="B916" t="s">
        <v>181</v>
      </c>
      <c r="C916">
        <v>2019</v>
      </c>
      <c r="D916">
        <v>6</v>
      </c>
      <c r="E916" t="s">
        <v>219</v>
      </c>
      <c r="F916">
        <v>6</v>
      </c>
      <c r="G916" t="s">
        <v>192</v>
      </c>
      <c r="H916">
        <v>619</v>
      </c>
      <c r="I916" t="s">
        <v>277</v>
      </c>
      <c r="J916" t="s">
        <v>278</v>
      </c>
      <c r="K916" t="s">
        <v>212</v>
      </c>
      <c r="L916">
        <v>4562</v>
      </c>
      <c r="M916" t="s">
        <v>211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">
      <c r="A917">
        <v>5</v>
      </c>
      <c r="B917" t="s">
        <v>181</v>
      </c>
      <c r="C917">
        <v>2019</v>
      </c>
      <c r="D917">
        <v>6</v>
      </c>
      <c r="E917" t="s">
        <v>219</v>
      </c>
      <c r="F917">
        <v>5</v>
      </c>
      <c r="G917" t="s">
        <v>195</v>
      </c>
      <c r="H917">
        <v>710</v>
      </c>
      <c r="I917" t="s">
        <v>220</v>
      </c>
      <c r="J917" t="s">
        <v>207</v>
      </c>
      <c r="K917" t="s">
        <v>208</v>
      </c>
      <c r="L917">
        <v>4552</v>
      </c>
      <c r="M917" t="s">
        <v>276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">
      <c r="A918">
        <v>5</v>
      </c>
      <c r="B918" t="s">
        <v>181</v>
      </c>
      <c r="C918">
        <v>2019</v>
      </c>
      <c r="D918">
        <v>6</v>
      </c>
      <c r="E918" t="s">
        <v>219</v>
      </c>
      <c r="F918">
        <v>10</v>
      </c>
      <c r="G918" t="s">
        <v>238</v>
      </c>
      <c r="H918">
        <v>301</v>
      </c>
      <c r="I918" t="s">
        <v>247</v>
      </c>
      <c r="J918" t="s">
        <v>121</v>
      </c>
      <c r="K918" t="s">
        <v>230</v>
      </c>
      <c r="L918">
        <v>207</v>
      </c>
      <c r="M918" t="s">
        <v>243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">
      <c r="A919">
        <v>4</v>
      </c>
      <c r="B919" t="s">
        <v>187</v>
      </c>
      <c r="C919">
        <v>2019</v>
      </c>
      <c r="D919">
        <v>6</v>
      </c>
      <c r="E919" t="s">
        <v>219</v>
      </c>
      <c r="F919">
        <v>3</v>
      </c>
      <c r="G919" t="s">
        <v>189</v>
      </c>
      <c r="H919">
        <v>903</v>
      </c>
      <c r="I919" t="s">
        <v>239</v>
      </c>
      <c r="J919" t="s">
        <v>121</v>
      </c>
      <c r="K919" t="s">
        <v>230</v>
      </c>
      <c r="L919">
        <v>4532</v>
      </c>
      <c r="M919" t="s">
        <v>200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">
      <c r="A920">
        <v>5</v>
      </c>
      <c r="B920" t="s">
        <v>181</v>
      </c>
      <c r="C920">
        <v>2019</v>
      </c>
      <c r="D920">
        <v>6</v>
      </c>
      <c r="E920" t="s">
        <v>219</v>
      </c>
      <c r="F920">
        <v>71</v>
      </c>
      <c r="G920" t="s">
        <v>212</v>
      </c>
      <c r="H920">
        <v>1</v>
      </c>
      <c r="I920" t="s">
        <v>229</v>
      </c>
      <c r="J920" t="s">
        <v>121</v>
      </c>
      <c r="K920" t="s">
        <v>230</v>
      </c>
      <c r="L920">
        <v>1571</v>
      </c>
      <c r="M920" t="s">
        <v>265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">
      <c r="A921">
        <v>5</v>
      </c>
      <c r="B921" t="s">
        <v>181</v>
      </c>
      <c r="C921">
        <v>2019</v>
      </c>
      <c r="D921">
        <v>6</v>
      </c>
      <c r="E921" t="s">
        <v>219</v>
      </c>
      <c r="F921">
        <v>10</v>
      </c>
      <c r="G921" t="s">
        <v>238</v>
      </c>
      <c r="H921">
        <v>3</v>
      </c>
      <c r="I921" t="s">
        <v>209</v>
      </c>
      <c r="J921" t="s">
        <v>202</v>
      </c>
      <c r="K921" t="s">
        <v>203</v>
      </c>
      <c r="L921">
        <v>207</v>
      </c>
      <c r="M921" t="s">
        <v>243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">
      <c r="A922">
        <v>5</v>
      </c>
      <c r="B922" t="s">
        <v>181</v>
      </c>
      <c r="C922">
        <v>2019</v>
      </c>
      <c r="D922">
        <v>6</v>
      </c>
      <c r="E922" t="s">
        <v>219</v>
      </c>
      <c r="F922">
        <v>79</v>
      </c>
      <c r="G922" t="s">
        <v>212</v>
      </c>
      <c r="H922">
        <v>5</v>
      </c>
      <c r="I922" t="s">
        <v>190</v>
      </c>
      <c r="J922" t="s">
        <v>115</v>
      </c>
      <c r="K922" t="s">
        <v>185</v>
      </c>
      <c r="L922">
        <v>1579</v>
      </c>
      <c r="M922" t="s">
        <v>271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">
      <c r="A923">
        <v>5</v>
      </c>
      <c r="B923" t="s">
        <v>181</v>
      </c>
      <c r="C923">
        <v>2019</v>
      </c>
      <c r="D923">
        <v>6</v>
      </c>
      <c r="E923" t="s">
        <v>219</v>
      </c>
      <c r="F923">
        <v>1</v>
      </c>
      <c r="G923" t="s">
        <v>183</v>
      </c>
      <c r="H923">
        <v>310</v>
      </c>
      <c r="I923" t="s">
        <v>254</v>
      </c>
      <c r="J923" t="s">
        <v>118</v>
      </c>
      <c r="K923" t="s">
        <v>214</v>
      </c>
      <c r="L923">
        <v>200</v>
      </c>
      <c r="M923" t="s">
        <v>210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">
      <c r="A924">
        <v>5</v>
      </c>
      <c r="B924" t="s">
        <v>181</v>
      </c>
      <c r="C924">
        <v>2019</v>
      </c>
      <c r="D924">
        <v>6</v>
      </c>
      <c r="E924" t="s">
        <v>219</v>
      </c>
      <c r="F924">
        <v>10</v>
      </c>
      <c r="G924" t="s">
        <v>238</v>
      </c>
      <c r="H924">
        <v>5</v>
      </c>
      <c r="I924" t="s">
        <v>190</v>
      </c>
      <c r="J924" t="s">
        <v>115</v>
      </c>
      <c r="K924" t="s">
        <v>185</v>
      </c>
      <c r="L924">
        <v>207</v>
      </c>
      <c r="M924" t="s">
        <v>243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">
      <c r="A925">
        <v>5</v>
      </c>
      <c r="B925" t="s">
        <v>181</v>
      </c>
      <c r="C925">
        <v>2019</v>
      </c>
      <c r="D925">
        <v>6</v>
      </c>
      <c r="E925" t="s">
        <v>219</v>
      </c>
      <c r="F925">
        <v>1</v>
      </c>
      <c r="G925" t="s">
        <v>183</v>
      </c>
      <c r="H925">
        <v>616</v>
      </c>
      <c r="I925" t="s">
        <v>199</v>
      </c>
      <c r="J925" t="s">
        <v>125</v>
      </c>
      <c r="K925" t="s">
        <v>197</v>
      </c>
      <c r="L925">
        <v>4512</v>
      </c>
      <c r="M925" t="s">
        <v>186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">
      <c r="A926">
        <v>4</v>
      </c>
      <c r="B926" t="s">
        <v>187</v>
      </c>
      <c r="C926">
        <v>2019</v>
      </c>
      <c r="D926">
        <v>6</v>
      </c>
      <c r="E926" t="s">
        <v>219</v>
      </c>
      <c r="F926">
        <v>60</v>
      </c>
      <c r="G926" t="s">
        <v>212</v>
      </c>
      <c r="H926">
        <v>624</v>
      </c>
      <c r="I926" t="s">
        <v>226</v>
      </c>
      <c r="J926" t="s">
        <v>124</v>
      </c>
      <c r="K926" t="s">
        <v>227</v>
      </c>
      <c r="L926">
        <v>4563</v>
      </c>
      <c r="M926" t="s">
        <v>228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">
      <c r="A927">
        <v>5</v>
      </c>
      <c r="B927" t="s">
        <v>181</v>
      </c>
      <c r="C927">
        <v>2019</v>
      </c>
      <c r="D927">
        <v>6</v>
      </c>
      <c r="E927" t="s">
        <v>219</v>
      </c>
      <c r="F927">
        <v>60</v>
      </c>
      <c r="G927" t="s">
        <v>212</v>
      </c>
      <c r="H927">
        <v>615</v>
      </c>
      <c r="I927" t="s">
        <v>292</v>
      </c>
      <c r="J927" t="s">
        <v>123</v>
      </c>
      <c r="K927" t="s">
        <v>261</v>
      </c>
      <c r="L927">
        <v>4563</v>
      </c>
      <c r="M927" t="s">
        <v>228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">
      <c r="A928">
        <v>4</v>
      </c>
      <c r="B928" t="s">
        <v>187</v>
      </c>
      <c r="C928">
        <v>2019</v>
      </c>
      <c r="D928">
        <v>6</v>
      </c>
      <c r="E928" t="s">
        <v>219</v>
      </c>
      <c r="F928">
        <v>60</v>
      </c>
      <c r="G928" t="s">
        <v>212</v>
      </c>
      <c r="H928">
        <v>615</v>
      </c>
      <c r="I928" t="s">
        <v>292</v>
      </c>
      <c r="J928" t="s">
        <v>123</v>
      </c>
      <c r="K928" t="s">
        <v>261</v>
      </c>
      <c r="L928">
        <v>4563</v>
      </c>
      <c r="M928" t="s">
        <v>228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">
      <c r="A929">
        <v>5</v>
      </c>
      <c r="B929" t="s">
        <v>181</v>
      </c>
      <c r="C929">
        <v>2019</v>
      </c>
      <c r="D929">
        <v>6</v>
      </c>
      <c r="E929" t="s">
        <v>219</v>
      </c>
      <c r="F929">
        <v>60</v>
      </c>
      <c r="G929" t="s">
        <v>212</v>
      </c>
      <c r="H929">
        <v>601</v>
      </c>
      <c r="I929" t="s">
        <v>260</v>
      </c>
      <c r="J929" t="s">
        <v>123</v>
      </c>
      <c r="K929" t="s">
        <v>261</v>
      </c>
      <c r="L929">
        <v>360</v>
      </c>
      <c r="M929" t="s">
        <v>225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">
      <c r="A930">
        <v>5</v>
      </c>
      <c r="B930" t="s">
        <v>181</v>
      </c>
      <c r="C930">
        <v>2019</v>
      </c>
      <c r="D930">
        <v>6</v>
      </c>
      <c r="E930" t="s">
        <v>219</v>
      </c>
      <c r="F930">
        <v>10</v>
      </c>
      <c r="G930" t="s">
        <v>238</v>
      </c>
      <c r="H930">
        <v>602</v>
      </c>
      <c r="I930" t="s">
        <v>246</v>
      </c>
      <c r="J930" t="s">
        <v>125</v>
      </c>
      <c r="K930" t="s">
        <v>197</v>
      </c>
      <c r="L930">
        <v>207</v>
      </c>
      <c r="M930" t="s">
        <v>243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">
      <c r="A931">
        <v>5</v>
      </c>
      <c r="B931" t="s">
        <v>181</v>
      </c>
      <c r="C931">
        <v>2019</v>
      </c>
      <c r="D931">
        <v>6</v>
      </c>
      <c r="E931" t="s">
        <v>219</v>
      </c>
      <c r="F931">
        <v>5</v>
      </c>
      <c r="G931" t="s">
        <v>195</v>
      </c>
      <c r="H931">
        <v>616</v>
      </c>
      <c r="I931" t="s">
        <v>199</v>
      </c>
      <c r="J931" t="s">
        <v>125</v>
      </c>
      <c r="K931" t="s">
        <v>197</v>
      </c>
      <c r="L931">
        <v>4552</v>
      </c>
      <c r="M931" t="s">
        <v>276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">
      <c r="A932">
        <v>5</v>
      </c>
      <c r="B932" t="s">
        <v>181</v>
      </c>
      <c r="C932">
        <v>2019</v>
      </c>
      <c r="D932">
        <v>6</v>
      </c>
      <c r="E932" t="s">
        <v>219</v>
      </c>
      <c r="F932">
        <v>6</v>
      </c>
      <c r="G932" t="s">
        <v>192</v>
      </c>
      <c r="H932">
        <v>627</v>
      </c>
      <c r="I932" t="s">
        <v>257</v>
      </c>
      <c r="J932" t="s">
        <v>132</v>
      </c>
      <c r="K932" t="s">
        <v>212</v>
      </c>
      <c r="L932">
        <v>4562</v>
      </c>
      <c r="M932" t="s">
        <v>211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">
      <c r="A933">
        <v>4</v>
      </c>
      <c r="B933" t="s">
        <v>187</v>
      </c>
      <c r="C933">
        <v>2019</v>
      </c>
      <c r="D933">
        <v>6</v>
      </c>
      <c r="E933" t="s">
        <v>219</v>
      </c>
      <c r="F933">
        <v>1</v>
      </c>
      <c r="G933" t="s">
        <v>183</v>
      </c>
      <c r="H933">
        <v>1</v>
      </c>
      <c r="I933" t="s">
        <v>229</v>
      </c>
      <c r="J933" t="s">
        <v>121</v>
      </c>
      <c r="K933" t="s">
        <v>230</v>
      </c>
      <c r="L933">
        <v>200</v>
      </c>
      <c r="M933" t="s">
        <v>210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">
      <c r="A934">
        <v>5</v>
      </c>
      <c r="B934" t="s">
        <v>181</v>
      </c>
      <c r="C934">
        <v>2019</v>
      </c>
      <c r="D934">
        <v>6</v>
      </c>
      <c r="E934" t="s">
        <v>219</v>
      </c>
      <c r="F934">
        <v>1</v>
      </c>
      <c r="G934" t="s">
        <v>183</v>
      </c>
      <c r="H934">
        <v>903</v>
      </c>
      <c r="I934" t="s">
        <v>239</v>
      </c>
      <c r="J934" t="s">
        <v>121</v>
      </c>
      <c r="K934" t="s">
        <v>230</v>
      </c>
      <c r="L934">
        <v>4512</v>
      </c>
      <c r="M934" t="s">
        <v>186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">
      <c r="A935">
        <v>5</v>
      </c>
      <c r="B935" t="s">
        <v>181</v>
      </c>
      <c r="C935">
        <v>2019</v>
      </c>
      <c r="D935">
        <v>6</v>
      </c>
      <c r="E935" t="s">
        <v>219</v>
      </c>
      <c r="F935">
        <v>10</v>
      </c>
      <c r="G935" t="s">
        <v>238</v>
      </c>
      <c r="H935">
        <v>2</v>
      </c>
      <c r="I935" t="s">
        <v>264</v>
      </c>
      <c r="J935" t="s">
        <v>121</v>
      </c>
      <c r="K935" t="s">
        <v>230</v>
      </c>
      <c r="L935">
        <v>207</v>
      </c>
      <c r="M935" t="s">
        <v>243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">
      <c r="A936">
        <v>5</v>
      </c>
      <c r="B936" t="s">
        <v>181</v>
      </c>
      <c r="C936">
        <v>2019</v>
      </c>
      <c r="D936">
        <v>6</v>
      </c>
      <c r="E936" t="s">
        <v>219</v>
      </c>
      <c r="F936">
        <v>3</v>
      </c>
      <c r="G936" t="s">
        <v>189</v>
      </c>
      <c r="H936">
        <v>2</v>
      </c>
      <c r="I936" t="s">
        <v>264</v>
      </c>
      <c r="J936" t="s">
        <v>121</v>
      </c>
      <c r="K936" t="s">
        <v>230</v>
      </c>
      <c r="L936">
        <v>300</v>
      </c>
      <c r="M936" t="s">
        <v>191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">
      <c r="A937">
        <v>5</v>
      </c>
      <c r="B937" t="s">
        <v>181</v>
      </c>
      <c r="C937">
        <v>2019</v>
      </c>
      <c r="D937">
        <v>6</v>
      </c>
      <c r="E937" t="s">
        <v>219</v>
      </c>
      <c r="F937">
        <v>1</v>
      </c>
      <c r="G937" t="s">
        <v>183</v>
      </c>
      <c r="H937">
        <v>7</v>
      </c>
      <c r="I937" t="s">
        <v>241</v>
      </c>
      <c r="J937" t="s">
        <v>122</v>
      </c>
      <c r="K937" t="s">
        <v>242</v>
      </c>
      <c r="L937">
        <v>200</v>
      </c>
      <c r="M937" t="s">
        <v>210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">
      <c r="A938">
        <v>4</v>
      </c>
      <c r="B938" t="s">
        <v>187</v>
      </c>
      <c r="C938">
        <v>2019</v>
      </c>
      <c r="D938">
        <v>6</v>
      </c>
      <c r="E938" t="s">
        <v>219</v>
      </c>
      <c r="F938">
        <v>10</v>
      </c>
      <c r="G938" t="s">
        <v>238</v>
      </c>
      <c r="H938">
        <v>905</v>
      </c>
      <c r="I938" t="s">
        <v>272</v>
      </c>
      <c r="J938" t="s">
        <v>122</v>
      </c>
      <c r="K938" t="s">
        <v>242</v>
      </c>
      <c r="L938">
        <v>4513</v>
      </c>
      <c r="M938" t="s">
        <v>240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">
      <c r="A939">
        <v>4</v>
      </c>
      <c r="B939" t="s">
        <v>187</v>
      </c>
      <c r="C939">
        <v>2019</v>
      </c>
      <c r="D939">
        <v>6</v>
      </c>
      <c r="E939" t="s">
        <v>219</v>
      </c>
      <c r="F939">
        <v>3</v>
      </c>
      <c r="G939" t="s">
        <v>189</v>
      </c>
      <c r="H939">
        <v>710</v>
      </c>
      <c r="I939" t="s">
        <v>220</v>
      </c>
      <c r="J939" t="s">
        <v>207</v>
      </c>
      <c r="K939" t="s">
        <v>208</v>
      </c>
      <c r="L939">
        <v>4532</v>
      </c>
      <c r="M939" t="s">
        <v>200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">
      <c r="A940">
        <v>5</v>
      </c>
      <c r="B940" t="s">
        <v>181</v>
      </c>
      <c r="C940">
        <v>2019</v>
      </c>
      <c r="D940">
        <v>6</v>
      </c>
      <c r="E940" t="s">
        <v>219</v>
      </c>
      <c r="F940">
        <v>3</v>
      </c>
      <c r="G940" t="s">
        <v>189</v>
      </c>
      <c r="H940">
        <v>17</v>
      </c>
      <c r="I940" t="s">
        <v>204</v>
      </c>
      <c r="J940" t="s">
        <v>128</v>
      </c>
      <c r="K940" t="s">
        <v>205</v>
      </c>
      <c r="L940">
        <v>300</v>
      </c>
      <c r="M940" t="s">
        <v>191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">
      <c r="A941">
        <v>5</v>
      </c>
      <c r="B941" t="s">
        <v>181</v>
      </c>
      <c r="C941">
        <v>2019</v>
      </c>
      <c r="D941">
        <v>6</v>
      </c>
      <c r="E941" t="s">
        <v>219</v>
      </c>
      <c r="F941">
        <v>3</v>
      </c>
      <c r="G941" t="s">
        <v>189</v>
      </c>
      <c r="H941">
        <v>950</v>
      </c>
      <c r="I941" t="s">
        <v>184</v>
      </c>
      <c r="J941" t="s">
        <v>115</v>
      </c>
      <c r="K941" t="s">
        <v>185</v>
      </c>
      <c r="L941">
        <v>4532</v>
      </c>
      <c r="M941" t="s">
        <v>200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">
      <c r="A942">
        <v>5</v>
      </c>
      <c r="B942" t="s">
        <v>181</v>
      </c>
      <c r="C942">
        <v>2019</v>
      </c>
      <c r="D942">
        <v>6</v>
      </c>
      <c r="E942" t="s">
        <v>219</v>
      </c>
      <c r="F942">
        <v>5</v>
      </c>
      <c r="G942" t="s">
        <v>195</v>
      </c>
      <c r="H942">
        <v>11</v>
      </c>
      <c r="I942" t="s">
        <v>283</v>
      </c>
      <c r="J942" t="s">
        <v>115</v>
      </c>
      <c r="K942" t="s">
        <v>185</v>
      </c>
      <c r="L942">
        <v>460</v>
      </c>
      <c r="M942" t="s">
        <v>198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">
      <c r="A943">
        <v>5</v>
      </c>
      <c r="B943" t="s">
        <v>181</v>
      </c>
      <c r="C943">
        <v>2019</v>
      </c>
      <c r="D943">
        <v>6</v>
      </c>
      <c r="E943" t="s">
        <v>219</v>
      </c>
      <c r="F943">
        <v>5</v>
      </c>
      <c r="G943" t="s">
        <v>195</v>
      </c>
      <c r="H943">
        <v>950</v>
      </c>
      <c r="I943" t="s">
        <v>184</v>
      </c>
      <c r="J943" t="s">
        <v>115</v>
      </c>
      <c r="K943" t="s">
        <v>185</v>
      </c>
      <c r="L943">
        <v>4552</v>
      </c>
      <c r="M943" t="s">
        <v>276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">
      <c r="A944">
        <v>5</v>
      </c>
      <c r="B944" t="s">
        <v>181</v>
      </c>
      <c r="C944">
        <v>2019</v>
      </c>
      <c r="D944">
        <v>6</v>
      </c>
      <c r="E944" t="s">
        <v>219</v>
      </c>
      <c r="F944">
        <v>1</v>
      </c>
      <c r="G944" t="s">
        <v>183</v>
      </c>
      <c r="H944">
        <v>5</v>
      </c>
      <c r="I944" t="s">
        <v>190</v>
      </c>
      <c r="J944" t="s">
        <v>115</v>
      </c>
      <c r="K944" t="s">
        <v>185</v>
      </c>
      <c r="L944">
        <v>200</v>
      </c>
      <c r="M944" t="s">
        <v>210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">
      <c r="A945">
        <v>4</v>
      </c>
      <c r="B945" t="s">
        <v>187</v>
      </c>
      <c r="C945">
        <v>2019</v>
      </c>
      <c r="D945">
        <v>6</v>
      </c>
      <c r="E945" t="s">
        <v>219</v>
      </c>
      <c r="F945">
        <v>3</v>
      </c>
      <c r="G945" t="s">
        <v>189</v>
      </c>
      <c r="H945">
        <v>10</v>
      </c>
      <c r="I945" t="s">
        <v>251</v>
      </c>
      <c r="J945" t="s">
        <v>118</v>
      </c>
      <c r="K945" t="s">
        <v>214</v>
      </c>
      <c r="L945">
        <v>300</v>
      </c>
      <c r="M945" t="s">
        <v>191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">
      <c r="A946">
        <v>5</v>
      </c>
      <c r="B946" t="s">
        <v>181</v>
      </c>
      <c r="C946">
        <v>2019</v>
      </c>
      <c r="D946">
        <v>6</v>
      </c>
      <c r="E946" t="s">
        <v>219</v>
      </c>
      <c r="F946">
        <v>3</v>
      </c>
      <c r="G946" t="s">
        <v>189</v>
      </c>
      <c r="H946">
        <v>15</v>
      </c>
      <c r="I946" t="s">
        <v>252</v>
      </c>
      <c r="J946" t="s">
        <v>118</v>
      </c>
      <c r="K946" t="s">
        <v>214</v>
      </c>
      <c r="L946">
        <v>300</v>
      </c>
      <c r="M946" t="s">
        <v>191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">
      <c r="A947">
        <v>4</v>
      </c>
      <c r="B947" t="s">
        <v>187</v>
      </c>
      <c r="C947">
        <v>2019</v>
      </c>
      <c r="D947">
        <v>6</v>
      </c>
      <c r="E947" t="s">
        <v>219</v>
      </c>
      <c r="F947">
        <v>1</v>
      </c>
      <c r="G947" t="s">
        <v>183</v>
      </c>
      <c r="H947">
        <v>953</v>
      </c>
      <c r="I947" t="s">
        <v>213</v>
      </c>
      <c r="J947" t="s">
        <v>118</v>
      </c>
      <c r="K947" t="s">
        <v>214</v>
      </c>
      <c r="L947">
        <v>4512</v>
      </c>
      <c r="M947" t="s">
        <v>186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">
      <c r="A948">
        <v>4</v>
      </c>
      <c r="B948" t="s">
        <v>187</v>
      </c>
      <c r="C948">
        <v>2019</v>
      </c>
      <c r="D948">
        <v>6</v>
      </c>
      <c r="E948" t="s">
        <v>219</v>
      </c>
      <c r="F948">
        <v>5</v>
      </c>
      <c r="G948" t="s">
        <v>195</v>
      </c>
      <c r="H948">
        <v>950</v>
      </c>
      <c r="I948" t="s">
        <v>184</v>
      </c>
      <c r="J948" t="s">
        <v>115</v>
      </c>
      <c r="K948" t="s">
        <v>185</v>
      </c>
      <c r="L948">
        <v>4552</v>
      </c>
      <c r="M948" t="s">
        <v>276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">
      <c r="A949">
        <v>5</v>
      </c>
      <c r="B949" t="s">
        <v>181</v>
      </c>
      <c r="C949">
        <v>2019</v>
      </c>
      <c r="D949">
        <v>6</v>
      </c>
      <c r="E949" t="s">
        <v>219</v>
      </c>
      <c r="F949">
        <v>5</v>
      </c>
      <c r="G949" t="s">
        <v>195</v>
      </c>
      <c r="H949">
        <v>18</v>
      </c>
      <c r="I949" t="s">
        <v>215</v>
      </c>
      <c r="J949" t="s">
        <v>119</v>
      </c>
      <c r="K949" t="s">
        <v>216</v>
      </c>
      <c r="L949">
        <v>460</v>
      </c>
      <c r="M949" t="s">
        <v>198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">
      <c r="A950">
        <v>5</v>
      </c>
      <c r="B950" t="s">
        <v>181</v>
      </c>
      <c r="C950">
        <v>2019</v>
      </c>
      <c r="D950">
        <v>6</v>
      </c>
      <c r="E950" t="s">
        <v>219</v>
      </c>
      <c r="F950">
        <v>10</v>
      </c>
      <c r="G950" t="s">
        <v>238</v>
      </c>
      <c r="H950">
        <v>616</v>
      </c>
      <c r="I950" t="s">
        <v>199</v>
      </c>
      <c r="J950" t="s">
        <v>125</v>
      </c>
      <c r="K950" t="s">
        <v>197</v>
      </c>
      <c r="L950">
        <v>4513</v>
      </c>
      <c r="M950" t="s">
        <v>240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">
      <c r="A951">
        <v>5</v>
      </c>
      <c r="B951" t="s">
        <v>181</v>
      </c>
      <c r="C951">
        <v>2019</v>
      </c>
      <c r="D951">
        <v>6</v>
      </c>
      <c r="E951" t="s">
        <v>219</v>
      </c>
      <c r="F951">
        <v>6</v>
      </c>
      <c r="G951" t="s">
        <v>192</v>
      </c>
      <c r="H951">
        <v>600</v>
      </c>
      <c r="I951" t="s">
        <v>266</v>
      </c>
      <c r="J951" t="s">
        <v>123</v>
      </c>
      <c r="K951" t="s">
        <v>261</v>
      </c>
      <c r="L951">
        <v>700</v>
      </c>
      <c r="M951" t="s">
        <v>193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">
      <c r="A952">
        <v>5</v>
      </c>
      <c r="B952" t="s">
        <v>181</v>
      </c>
      <c r="C952">
        <v>2019</v>
      </c>
      <c r="D952">
        <v>6</v>
      </c>
      <c r="E952" t="s">
        <v>219</v>
      </c>
      <c r="F952">
        <v>5</v>
      </c>
      <c r="G952" t="s">
        <v>195</v>
      </c>
      <c r="H952">
        <v>603</v>
      </c>
      <c r="I952" t="s">
        <v>196</v>
      </c>
      <c r="J952" t="s">
        <v>125</v>
      </c>
      <c r="K952" t="s">
        <v>197</v>
      </c>
      <c r="L952">
        <v>460</v>
      </c>
      <c r="M952" t="s">
        <v>198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">
      <c r="A953">
        <v>5</v>
      </c>
      <c r="B953" t="s">
        <v>181</v>
      </c>
      <c r="C953">
        <v>2019</v>
      </c>
      <c r="D953">
        <v>6</v>
      </c>
      <c r="E953" t="s">
        <v>219</v>
      </c>
      <c r="F953">
        <v>6</v>
      </c>
      <c r="G953" t="s">
        <v>192</v>
      </c>
      <c r="H953">
        <v>602</v>
      </c>
      <c r="I953" t="s">
        <v>246</v>
      </c>
      <c r="J953" t="s">
        <v>125</v>
      </c>
      <c r="K953" t="s">
        <v>197</v>
      </c>
      <c r="L953">
        <v>700</v>
      </c>
      <c r="M953" t="s">
        <v>193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">
      <c r="A954">
        <v>4</v>
      </c>
      <c r="B954" t="s">
        <v>187</v>
      </c>
      <c r="C954">
        <v>2019</v>
      </c>
      <c r="D954">
        <v>6</v>
      </c>
      <c r="E954" t="s">
        <v>219</v>
      </c>
      <c r="F954">
        <v>3</v>
      </c>
      <c r="G954" t="s">
        <v>189</v>
      </c>
      <c r="H954">
        <v>616</v>
      </c>
      <c r="I954" t="s">
        <v>199</v>
      </c>
      <c r="J954" t="s">
        <v>125</v>
      </c>
      <c r="K954" t="s">
        <v>197</v>
      </c>
      <c r="L954">
        <v>4532</v>
      </c>
      <c r="M954" t="s">
        <v>200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">
      <c r="A955">
        <v>5</v>
      </c>
      <c r="B955" t="s">
        <v>181</v>
      </c>
      <c r="C955">
        <v>2019</v>
      </c>
      <c r="D955">
        <v>6</v>
      </c>
      <c r="E955" t="s">
        <v>219</v>
      </c>
      <c r="F955">
        <v>3</v>
      </c>
      <c r="G955" t="s">
        <v>189</v>
      </c>
      <c r="H955">
        <v>953</v>
      </c>
      <c r="I955" t="s">
        <v>213</v>
      </c>
      <c r="J955" t="s">
        <v>118</v>
      </c>
      <c r="K955" t="s">
        <v>214</v>
      </c>
      <c r="L955">
        <v>4532</v>
      </c>
      <c r="M955" t="s">
        <v>200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">
      <c r="A956">
        <v>5</v>
      </c>
      <c r="B956" t="s">
        <v>181</v>
      </c>
      <c r="C956">
        <v>2019</v>
      </c>
      <c r="D956">
        <v>6</v>
      </c>
      <c r="E956" t="s">
        <v>219</v>
      </c>
      <c r="F956">
        <v>3</v>
      </c>
      <c r="G956" t="s">
        <v>189</v>
      </c>
      <c r="H956">
        <v>313</v>
      </c>
      <c r="I956" t="s">
        <v>217</v>
      </c>
      <c r="J956" t="s">
        <v>119</v>
      </c>
      <c r="K956" t="s">
        <v>216</v>
      </c>
      <c r="L956">
        <v>300</v>
      </c>
      <c r="M956" t="s">
        <v>191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">
      <c r="A957">
        <v>5</v>
      </c>
      <c r="B957" t="s">
        <v>181</v>
      </c>
      <c r="C957">
        <v>2019</v>
      </c>
      <c r="D957">
        <v>6</v>
      </c>
      <c r="E957" t="s">
        <v>219</v>
      </c>
      <c r="F957">
        <v>5</v>
      </c>
      <c r="G957" t="s">
        <v>195</v>
      </c>
      <c r="H957">
        <v>13</v>
      </c>
      <c r="I957" t="s">
        <v>296</v>
      </c>
      <c r="J957" t="s">
        <v>119</v>
      </c>
      <c r="K957" t="s">
        <v>216</v>
      </c>
      <c r="L957">
        <v>460</v>
      </c>
      <c r="M957" t="s">
        <v>198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">
      <c r="A958">
        <v>5</v>
      </c>
      <c r="B958" t="s">
        <v>181</v>
      </c>
      <c r="C958">
        <v>2019</v>
      </c>
      <c r="D958">
        <v>6</v>
      </c>
      <c r="E958" t="s">
        <v>219</v>
      </c>
      <c r="F958">
        <v>3</v>
      </c>
      <c r="G958" t="s">
        <v>189</v>
      </c>
      <c r="H958">
        <v>5</v>
      </c>
      <c r="I958" t="s">
        <v>190</v>
      </c>
      <c r="J958" t="s">
        <v>115</v>
      </c>
      <c r="K958" t="s">
        <v>185</v>
      </c>
      <c r="L958">
        <v>300</v>
      </c>
      <c r="M958" t="s">
        <v>191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">
      <c r="A959">
        <v>4</v>
      </c>
      <c r="B959" t="s">
        <v>187</v>
      </c>
      <c r="C959">
        <v>2019</v>
      </c>
      <c r="D959">
        <v>6</v>
      </c>
      <c r="E959" t="s">
        <v>219</v>
      </c>
      <c r="F959">
        <v>3</v>
      </c>
      <c r="G959" t="s">
        <v>189</v>
      </c>
      <c r="H959">
        <v>5</v>
      </c>
      <c r="I959" t="s">
        <v>190</v>
      </c>
      <c r="J959" t="s">
        <v>115</v>
      </c>
      <c r="K959" t="s">
        <v>185</v>
      </c>
      <c r="L959">
        <v>300</v>
      </c>
      <c r="M959" t="s">
        <v>191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">
      <c r="A960">
        <v>5</v>
      </c>
      <c r="B960" t="s">
        <v>181</v>
      </c>
      <c r="C960">
        <v>2019</v>
      </c>
      <c r="D960">
        <v>6</v>
      </c>
      <c r="E960" t="s">
        <v>219</v>
      </c>
      <c r="F960">
        <v>1</v>
      </c>
      <c r="G960" t="s">
        <v>183</v>
      </c>
      <c r="H960">
        <v>2</v>
      </c>
      <c r="I960" t="s">
        <v>264</v>
      </c>
      <c r="J960" t="s">
        <v>121</v>
      </c>
      <c r="K960" t="s">
        <v>230</v>
      </c>
      <c r="L960">
        <v>200</v>
      </c>
      <c r="M960" t="s">
        <v>210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">
      <c r="A961">
        <v>5</v>
      </c>
      <c r="B961" t="s">
        <v>181</v>
      </c>
      <c r="C961">
        <v>2019</v>
      </c>
      <c r="D961">
        <v>6</v>
      </c>
      <c r="E961" t="s">
        <v>219</v>
      </c>
      <c r="F961">
        <v>3</v>
      </c>
      <c r="G961" t="s">
        <v>189</v>
      </c>
      <c r="H961">
        <v>1</v>
      </c>
      <c r="I961" t="s">
        <v>229</v>
      </c>
      <c r="J961" t="s">
        <v>121</v>
      </c>
      <c r="K961" t="s">
        <v>230</v>
      </c>
      <c r="L961">
        <v>300</v>
      </c>
      <c r="M961" t="s">
        <v>191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">
      <c r="A962">
        <v>5</v>
      </c>
      <c r="B962" t="s">
        <v>181</v>
      </c>
      <c r="C962">
        <v>2019</v>
      </c>
      <c r="D962">
        <v>6</v>
      </c>
      <c r="E962" t="s">
        <v>219</v>
      </c>
      <c r="F962">
        <v>3</v>
      </c>
      <c r="G962" t="s">
        <v>189</v>
      </c>
      <c r="H962">
        <v>301</v>
      </c>
      <c r="I962" t="s">
        <v>247</v>
      </c>
      <c r="J962" t="s">
        <v>121</v>
      </c>
      <c r="K962" t="s">
        <v>230</v>
      </c>
      <c r="L962">
        <v>300</v>
      </c>
      <c r="M962" t="s">
        <v>191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">
      <c r="A963">
        <v>5</v>
      </c>
      <c r="B963" t="s">
        <v>181</v>
      </c>
      <c r="C963">
        <v>2019</v>
      </c>
      <c r="D963">
        <v>6</v>
      </c>
      <c r="E963" t="s">
        <v>219</v>
      </c>
      <c r="F963">
        <v>10</v>
      </c>
      <c r="G963" t="s">
        <v>238</v>
      </c>
      <c r="H963">
        <v>7</v>
      </c>
      <c r="I963" t="s">
        <v>241</v>
      </c>
      <c r="J963" t="s">
        <v>122</v>
      </c>
      <c r="K963" t="s">
        <v>242</v>
      </c>
      <c r="L963">
        <v>207</v>
      </c>
      <c r="M963" t="s">
        <v>243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">
      <c r="A964">
        <v>5</v>
      </c>
      <c r="B964" t="s">
        <v>181</v>
      </c>
      <c r="C964">
        <v>2019</v>
      </c>
      <c r="D964">
        <v>6</v>
      </c>
      <c r="E964" t="s">
        <v>219</v>
      </c>
      <c r="F964">
        <v>10</v>
      </c>
      <c r="G964" t="s">
        <v>238</v>
      </c>
      <c r="H964">
        <v>306</v>
      </c>
      <c r="I964" t="s">
        <v>244</v>
      </c>
      <c r="J964" t="s">
        <v>122</v>
      </c>
      <c r="K964" t="s">
        <v>242</v>
      </c>
      <c r="L964">
        <v>207</v>
      </c>
      <c r="M964" t="s">
        <v>243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">
      <c r="A965">
        <v>5</v>
      </c>
      <c r="B965" t="s">
        <v>181</v>
      </c>
      <c r="C965">
        <v>2019</v>
      </c>
      <c r="D965">
        <v>6</v>
      </c>
      <c r="E965" t="s">
        <v>219</v>
      </c>
      <c r="F965">
        <v>3</v>
      </c>
      <c r="G965" t="s">
        <v>189</v>
      </c>
      <c r="H965">
        <v>911</v>
      </c>
      <c r="I965" t="s">
        <v>201</v>
      </c>
      <c r="J965" t="s">
        <v>202</v>
      </c>
      <c r="K965" t="s">
        <v>203</v>
      </c>
      <c r="L965">
        <v>4532</v>
      </c>
      <c r="M965" t="s">
        <v>200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">
      <c r="A966">
        <v>5</v>
      </c>
      <c r="B966" t="s">
        <v>181</v>
      </c>
      <c r="C966">
        <v>2019</v>
      </c>
      <c r="D966">
        <v>6</v>
      </c>
      <c r="E966" t="s">
        <v>219</v>
      </c>
      <c r="F966">
        <v>1</v>
      </c>
      <c r="G966" t="s">
        <v>183</v>
      </c>
      <c r="H966">
        <v>3</v>
      </c>
      <c r="I966" t="s">
        <v>209</v>
      </c>
      <c r="J966" t="s">
        <v>202</v>
      </c>
      <c r="K966" t="s">
        <v>203</v>
      </c>
      <c r="L966">
        <v>200</v>
      </c>
      <c r="M966" t="s">
        <v>210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">
      <c r="A967">
        <v>5</v>
      </c>
      <c r="B967" t="s">
        <v>181</v>
      </c>
      <c r="C967">
        <v>2019</v>
      </c>
      <c r="D967">
        <v>6</v>
      </c>
      <c r="E967" t="s">
        <v>219</v>
      </c>
      <c r="F967">
        <v>75</v>
      </c>
      <c r="G967" t="s">
        <v>212</v>
      </c>
      <c r="H967">
        <v>701</v>
      </c>
      <c r="I967" t="s">
        <v>206</v>
      </c>
      <c r="J967" t="s">
        <v>207</v>
      </c>
      <c r="K967" t="s">
        <v>208</v>
      </c>
      <c r="L967">
        <v>1575</v>
      </c>
      <c r="M967" t="s">
        <v>218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">
      <c r="A968">
        <v>5</v>
      </c>
      <c r="B968" t="s">
        <v>181</v>
      </c>
      <c r="C968">
        <v>2019</v>
      </c>
      <c r="D968">
        <v>6</v>
      </c>
      <c r="E968" t="s">
        <v>219</v>
      </c>
      <c r="F968">
        <v>6</v>
      </c>
      <c r="G968" t="s">
        <v>192</v>
      </c>
      <c r="H968">
        <v>5</v>
      </c>
      <c r="I968" t="s">
        <v>190</v>
      </c>
      <c r="J968" t="s">
        <v>115</v>
      </c>
      <c r="K968" t="s">
        <v>185</v>
      </c>
      <c r="L968">
        <v>700</v>
      </c>
      <c r="M968" t="s">
        <v>193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">
      <c r="A969">
        <v>5</v>
      </c>
      <c r="B969" t="s">
        <v>181</v>
      </c>
      <c r="C969">
        <v>2019</v>
      </c>
      <c r="D969">
        <v>6</v>
      </c>
      <c r="E969" t="s">
        <v>219</v>
      </c>
      <c r="F969">
        <v>75</v>
      </c>
      <c r="G969" t="s">
        <v>212</v>
      </c>
      <c r="H969">
        <v>5</v>
      </c>
      <c r="I969" t="s">
        <v>190</v>
      </c>
      <c r="J969" t="s">
        <v>115</v>
      </c>
      <c r="K969" t="s">
        <v>185</v>
      </c>
      <c r="L969">
        <v>1575</v>
      </c>
      <c r="M969" t="s">
        <v>218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">
      <c r="A970">
        <v>4</v>
      </c>
      <c r="B970" t="s">
        <v>187</v>
      </c>
      <c r="C970">
        <v>2019</v>
      </c>
      <c r="D970">
        <v>6</v>
      </c>
      <c r="E970" t="s">
        <v>219</v>
      </c>
      <c r="F970">
        <v>3</v>
      </c>
      <c r="G970" t="s">
        <v>189</v>
      </c>
      <c r="H970">
        <v>950</v>
      </c>
      <c r="I970" t="s">
        <v>184</v>
      </c>
      <c r="J970" t="s">
        <v>115</v>
      </c>
      <c r="K970" t="s">
        <v>185</v>
      </c>
      <c r="L970">
        <v>4532</v>
      </c>
      <c r="M970" t="s">
        <v>200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">
      <c r="A971">
        <v>5</v>
      </c>
      <c r="B971" t="s">
        <v>181</v>
      </c>
      <c r="C971">
        <v>2019</v>
      </c>
      <c r="D971">
        <v>6</v>
      </c>
      <c r="E971" t="s">
        <v>219</v>
      </c>
      <c r="F971">
        <v>3</v>
      </c>
      <c r="G971" t="s">
        <v>189</v>
      </c>
      <c r="H971">
        <v>12</v>
      </c>
      <c r="I971" t="s">
        <v>301</v>
      </c>
      <c r="J971" t="s">
        <v>126</v>
      </c>
      <c r="K971" t="s">
        <v>249</v>
      </c>
      <c r="L971">
        <v>300</v>
      </c>
      <c r="M971" t="s">
        <v>191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">
      <c r="A972">
        <v>5</v>
      </c>
      <c r="B972" t="s">
        <v>181</v>
      </c>
      <c r="C972">
        <v>2019</v>
      </c>
      <c r="D972">
        <v>6</v>
      </c>
      <c r="E972" t="s">
        <v>219</v>
      </c>
      <c r="F972">
        <v>1</v>
      </c>
      <c r="G972" t="s">
        <v>183</v>
      </c>
      <c r="H972">
        <v>305</v>
      </c>
      <c r="I972" t="s">
        <v>234</v>
      </c>
      <c r="J972" t="s">
        <v>115</v>
      </c>
      <c r="K972" t="s">
        <v>185</v>
      </c>
      <c r="L972">
        <v>200</v>
      </c>
      <c r="M972" t="s">
        <v>210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">
      <c r="A973">
        <v>5</v>
      </c>
      <c r="B973" t="s">
        <v>181</v>
      </c>
      <c r="C973">
        <v>2019</v>
      </c>
      <c r="D973">
        <v>6</v>
      </c>
      <c r="E973" t="s">
        <v>219</v>
      </c>
      <c r="F973">
        <v>5</v>
      </c>
      <c r="G973" t="s">
        <v>195</v>
      </c>
      <c r="H973">
        <v>313</v>
      </c>
      <c r="I973" t="s">
        <v>217</v>
      </c>
      <c r="J973" t="s">
        <v>119</v>
      </c>
      <c r="K973" t="s">
        <v>216</v>
      </c>
      <c r="L973">
        <v>460</v>
      </c>
      <c r="M973" t="s">
        <v>198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">
      <c r="A974">
        <v>4</v>
      </c>
      <c r="B974" t="s">
        <v>187</v>
      </c>
      <c r="C974">
        <v>2019</v>
      </c>
      <c r="D974">
        <v>6</v>
      </c>
      <c r="E974" t="s">
        <v>219</v>
      </c>
      <c r="F974">
        <v>3</v>
      </c>
      <c r="G974" t="s">
        <v>189</v>
      </c>
      <c r="H974">
        <v>621</v>
      </c>
      <c r="I974" t="s">
        <v>259</v>
      </c>
      <c r="J974" t="s">
        <v>116</v>
      </c>
      <c r="K974" t="s">
        <v>224</v>
      </c>
      <c r="L974">
        <v>4532</v>
      </c>
      <c r="M974" t="s">
        <v>200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">
      <c r="A975">
        <v>5</v>
      </c>
      <c r="B975" t="s">
        <v>181</v>
      </c>
      <c r="C975">
        <v>2019</v>
      </c>
      <c r="D975">
        <v>6</v>
      </c>
      <c r="E975" t="s">
        <v>219</v>
      </c>
      <c r="F975">
        <v>6</v>
      </c>
      <c r="G975" t="s">
        <v>192</v>
      </c>
      <c r="H975">
        <v>606</v>
      </c>
      <c r="I975" t="s">
        <v>279</v>
      </c>
      <c r="J975" t="s">
        <v>130</v>
      </c>
      <c r="K975" t="s">
        <v>280</v>
      </c>
      <c r="L975">
        <v>700</v>
      </c>
      <c r="M975" t="s">
        <v>193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">
      <c r="A976">
        <v>5</v>
      </c>
      <c r="B976" t="s">
        <v>181</v>
      </c>
      <c r="C976">
        <v>2019</v>
      </c>
      <c r="D976">
        <v>6</v>
      </c>
      <c r="E976" t="s">
        <v>219</v>
      </c>
      <c r="F976">
        <v>1</v>
      </c>
      <c r="G976" t="s">
        <v>183</v>
      </c>
      <c r="H976">
        <v>1</v>
      </c>
      <c r="I976" t="s">
        <v>229</v>
      </c>
      <c r="J976" t="s">
        <v>121</v>
      </c>
      <c r="K976" t="s">
        <v>230</v>
      </c>
      <c r="L976">
        <v>200</v>
      </c>
      <c r="M976" t="s">
        <v>210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">
      <c r="A977">
        <v>5</v>
      </c>
      <c r="B977" t="s">
        <v>181</v>
      </c>
      <c r="C977">
        <v>2019</v>
      </c>
      <c r="D977">
        <v>6</v>
      </c>
      <c r="E977" t="s">
        <v>219</v>
      </c>
      <c r="F977">
        <v>1</v>
      </c>
      <c r="G977" t="s">
        <v>183</v>
      </c>
      <c r="H977">
        <v>306</v>
      </c>
      <c r="I977" t="s">
        <v>244</v>
      </c>
      <c r="J977" t="s">
        <v>122</v>
      </c>
      <c r="K977" t="s">
        <v>242</v>
      </c>
      <c r="L977">
        <v>200</v>
      </c>
      <c r="M977" t="s">
        <v>210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">
      <c r="A978">
        <v>5</v>
      </c>
      <c r="B978" t="s">
        <v>181</v>
      </c>
      <c r="C978">
        <v>2019</v>
      </c>
      <c r="D978">
        <v>6</v>
      </c>
      <c r="E978" t="s">
        <v>219</v>
      </c>
      <c r="F978">
        <v>3</v>
      </c>
      <c r="G978" t="s">
        <v>189</v>
      </c>
      <c r="H978">
        <v>955</v>
      </c>
      <c r="I978" t="s">
        <v>282</v>
      </c>
      <c r="J978" t="s">
        <v>119</v>
      </c>
      <c r="K978" t="s">
        <v>216</v>
      </c>
      <c r="L978">
        <v>4532</v>
      </c>
      <c r="M978" t="s">
        <v>200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">
      <c r="A979">
        <v>5</v>
      </c>
      <c r="B979" t="s">
        <v>181</v>
      </c>
      <c r="C979">
        <v>2019</v>
      </c>
      <c r="D979">
        <v>6</v>
      </c>
      <c r="E979" t="s">
        <v>219</v>
      </c>
      <c r="F979">
        <v>3</v>
      </c>
      <c r="G979" t="s">
        <v>189</v>
      </c>
      <c r="H979">
        <v>954</v>
      </c>
      <c r="I979" t="s">
        <v>237</v>
      </c>
      <c r="J979" t="s">
        <v>119</v>
      </c>
      <c r="K979" t="s">
        <v>216</v>
      </c>
      <c r="L979">
        <v>4532</v>
      </c>
      <c r="M979" t="s">
        <v>200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">
      <c r="A980">
        <v>4</v>
      </c>
      <c r="B980" t="s">
        <v>187</v>
      </c>
      <c r="C980">
        <v>2019</v>
      </c>
      <c r="D980">
        <v>6</v>
      </c>
      <c r="E980" t="s">
        <v>219</v>
      </c>
      <c r="F980">
        <v>3</v>
      </c>
      <c r="G980" t="s">
        <v>189</v>
      </c>
      <c r="H980">
        <v>954</v>
      </c>
      <c r="I980" t="s">
        <v>237</v>
      </c>
      <c r="J980" t="s">
        <v>119</v>
      </c>
      <c r="K980" t="s">
        <v>216</v>
      </c>
      <c r="L980">
        <v>4532</v>
      </c>
      <c r="M980" t="s">
        <v>200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">
      <c r="A981">
        <v>5</v>
      </c>
      <c r="B981" t="s">
        <v>181</v>
      </c>
      <c r="C981">
        <v>2019</v>
      </c>
      <c r="D981">
        <v>6</v>
      </c>
      <c r="E981" t="s">
        <v>219</v>
      </c>
      <c r="F981">
        <v>3</v>
      </c>
      <c r="G981" t="s">
        <v>189</v>
      </c>
      <c r="H981">
        <v>20</v>
      </c>
      <c r="I981" t="s">
        <v>300</v>
      </c>
      <c r="J981" t="s">
        <v>128</v>
      </c>
      <c r="K981" t="s">
        <v>205</v>
      </c>
      <c r="L981">
        <v>300</v>
      </c>
      <c r="M981" t="s">
        <v>191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">
      <c r="A982">
        <v>4</v>
      </c>
      <c r="B982" t="s">
        <v>187</v>
      </c>
      <c r="C982">
        <v>2019</v>
      </c>
      <c r="D982">
        <v>6</v>
      </c>
      <c r="E982" t="s">
        <v>219</v>
      </c>
      <c r="F982">
        <v>1</v>
      </c>
      <c r="G982" t="s">
        <v>183</v>
      </c>
      <c r="H982">
        <v>950</v>
      </c>
      <c r="I982" t="s">
        <v>184</v>
      </c>
      <c r="J982" t="s">
        <v>115</v>
      </c>
      <c r="K982" t="s">
        <v>185</v>
      </c>
      <c r="L982">
        <v>4512</v>
      </c>
      <c r="M982" t="s">
        <v>186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">
      <c r="A983">
        <v>5</v>
      </c>
      <c r="B983" t="s">
        <v>181</v>
      </c>
      <c r="C983">
        <v>2019</v>
      </c>
      <c r="D983">
        <v>6</v>
      </c>
      <c r="E983" t="s">
        <v>219</v>
      </c>
      <c r="F983">
        <v>3</v>
      </c>
      <c r="G983" t="s">
        <v>189</v>
      </c>
      <c r="H983">
        <v>305</v>
      </c>
      <c r="I983" t="s">
        <v>234</v>
      </c>
      <c r="J983" t="s">
        <v>115</v>
      </c>
      <c r="K983" t="s">
        <v>185</v>
      </c>
      <c r="L983">
        <v>300</v>
      </c>
      <c r="M983" t="s">
        <v>191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">
      <c r="A984">
        <v>4</v>
      </c>
      <c r="B984" t="s">
        <v>187</v>
      </c>
      <c r="C984">
        <v>2019</v>
      </c>
      <c r="D984">
        <v>6</v>
      </c>
      <c r="E984" t="s">
        <v>219</v>
      </c>
      <c r="F984">
        <v>3</v>
      </c>
      <c r="G984" t="s">
        <v>189</v>
      </c>
      <c r="H984">
        <v>951</v>
      </c>
      <c r="I984" t="s">
        <v>250</v>
      </c>
      <c r="J984" t="s">
        <v>126</v>
      </c>
      <c r="K984" t="s">
        <v>249</v>
      </c>
      <c r="L984">
        <v>4532</v>
      </c>
      <c r="M984" t="s">
        <v>200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">
      <c r="A985">
        <v>5</v>
      </c>
      <c r="B985" t="s">
        <v>181</v>
      </c>
      <c r="C985">
        <v>2019</v>
      </c>
      <c r="D985">
        <v>6</v>
      </c>
      <c r="E985" t="s">
        <v>219</v>
      </c>
      <c r="F985">
        <v>3</v>
      </c>
      <c r="G985" t="s">
        <v>189</v>
      </c>
      <c r="H985">
        <v>952</v>
      </c>
      <c r="I985" t="s">
        <v>235</v>
      </c>
      <c r="J985" t="s">
        <v>117</v>
      </c>
      <c r="K985" t="s">
        <v>236</v>
      </c>
      <c r="L985">
        <v>4532</v>
      </c>
      <c r="M985" t="s">
        <v>200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">
      <c r="A986">
        <v>5</v>
      </c>
      <c r="B986" t="s">
        <v>181</v>
      </c>
      <c r="C986">
        <v>2019</v>
      </c>
      <c r="D986">
        <v>6</v>
      </c>
      <c r="E986" t="s">
        <v>219</v>
      </c>
      <c r="F986">
        <v>1</v>
      </c>
      <c r="G986" t="s">
        <v>183</v>
      </c>
      <c r="H986">
        <v>953</v>
      </c>
      <c r="I986" t="s">
        <v>213</v>
      </c>
      <c r="J986" t="s">
        <v>118</v>
      </c>
      <c r="K986" t="s">
        <v>214</v>
      </c>
      <c r="L986">
        <v>4512</v>
      </c>
      <c r="M986" t="s">
        <v>186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">
      <c r="A987">
        <v>5</v>
      </c>
      <c r="B987" t="s">
        <v>181</v>
      </c>
      <c r="C987">
        <v>2019</v>
      </c>
      <c r="D987">
        <v>6</v>
      </c>
      <c r="E987" t="s">
        <v>219</v>
      </c>
      <c r="F987">
        <v>75</v>
      </c>
      <c r="G987" t="s">
        <v>212</v>
      </c>
      <c r="H987">
        <v>950</v>
      </c>
      <c r="I987" t="s">
        <v>184</v>
      </c>
      <c r="J987" t="s">
        <v>115</v>
      </c>
      <c r="K987" t="s">
        <v>185</v>
      </c>
      <c r="L987">
        <v>4575</v>
      </c>
      <c r="M987" t="s">
        <v>212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">
      <c r="A988">
        <v>5</v>
      </c>
      <c r="B988" t="s">
        <v>181</v>
      </c>
      <c r="C988">
        <v>2019</v>
      </c>
      <c r="D988">
        <v>6</v>
      </c>
      <c r="E988" t="s">
        <v>219</v>
      </c>
      <c r="F988">
        <v>79</v>
      </c>
      <c r="G988" t="s">
        <v>212</v>
      </c>
      <c r="H988">
        <v>950</v>
      </c>
      <c r="I988" t="s">
        <v>184</v>
      </c>
      <c r="J988" t="s">
        <v>115</v>
      </c>
      <c r="K988" t="s">
        <v>185</v>
      </c>
      <c r="L988">
        <v>4579</v>
      </c>
      <c r="M988" t="s">
        <v>221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">
      <c r="A989">
        <v>5</v>
      </c>
      <c r="B989" t="s">
        <v>181</v>
      </c>
      <c r="C989">
        <v>2019</v>
      </c>
      <c r="D989">
        <v>6</v>
      </c>
      <c r="E989" t="s">
        <v>219</v>
      </c>
      <c r="F989">
        <v>5</v>
      </c>
      <c r="G989" t="s">
        <v>195</v>
      </c>
      <c r="H989">
        <v>8</v>
      </c>
      <c r="I989" t="s">
        <v>248</v>
      </c>
      <c r="J989" t="s">
        <v>126</v>
      </c>
      <c r="K989" t="s">
        <v>249</v>
      </c>
      <c r="L989">
        <v>460</v>
      </c>
      <c r="M989" t="s">
        <v>198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">
      <c r="A990">
        <v>5</v>
      </c>
      <c r="B990" t="s">
        <v>181</v>
      </c>
      <c r="C990">
        <v>2019</v>
      </c>
      <c r="D990">
        <v>6</v>
      </c>
      <c r="E990" t="s">
        <v>219</v>
      </c>
      <c r="F990">
        <v>3</v>
      </c>
      <c r="G990" t="s">
        <v>189</v>
      </c>
      <c r="H990">
        <v>13</v>
      </c>
      <c r="I990" t="s">
        <v>296</v>
      </c>
      <c r="J990" t="s">
        <v>119</v>
      </c>
      <c r="K990" t="s">
        <v>216</v>
      </c>
      <c r="L990">
        <v>300</v>
      </c>
      <c r="M990" t="s">
        <v>191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">
      <c r="A991">
        <v>5</v>
      </c>
      <c r="B991" t="s">
        <v>181</v>
      </c>
      <c r="C991">
        <v>2019</v>
      </c>
      <c r="D991">
        <v>6</v>
      </c>
      <c r="E991" t="s">
        <v>219</v>
      </c>
      <c r="F991">
        <v>6</v>
      </c>
      <c r="G991" t="s">
        <v>192</v>
      </c>
      <c r="H991">
        <v>618</v>
      </c>
      <c r="I991" t="s">
        <v>294</v>
      </c>
      <c r="J991" t="s">
        <v>130</v>
      </c>
      <c r="K991" t="s">
        <v>280</v>
      </c>
      <c r="L991">
        <v>4562</v>
      </c>
      <c r="M991" t="s">
        <v>211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">
      <c r="A992">
        <v>5</v>
      </c>
      <c r="B992" t="s">
        <v>181</v>
      </c>
      <c r="C992">
        <v>2019</v>
      </c>
      <c r="D992">
        <v>6</v>
      </c>
      <c r="E992" t="s">
        <v>219</v>
      </c>
      <c r="F992">
        <v>1</v>
      </c>
      <c r="G992" t="s">
        <v>183</v>
      </c>
      <c r="H992">
        <v>602</v>
      </c>
      <c r="I992" t="s">
        <v>246</v>
      </c>
      <c r="J992" t="s">
        <v>125</v>
      </c>
      <c r="K992" t="s">
        <v>197</v>
      </c>
      <c r="L992">
        <v>200</v>
      </c>
      <c r="M992" t="s">
        <v>210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">
      <c r="A993">
        <v>5</v>
      </c>
      <c r="B993" t="s">
        <v>181</v>
      </c>
      <c r="C993">
        <v>2019</v>
      </c>
      <c r="D993">
        <v>6</v>
      </c>
      <c r="E993" t="s">
        <v>219</v>
      </c>
      <c r="F993">
        <v>6</v>
      </c>
      <c r="G993" t="s">
        <v>192</v>
      </c>
      <c r="H993">
        <v>607</v>
      </c>
      <c r="I993" t="s">
        <v>293</v>
      </c>
      <c r="J993" t="s">
        <v>130</v>
      </c>
      <c r="K993" t="s">
        <v>280</v>
      </c>
      <c r="L993">
        <v>700</v>
      </c>
      <c r="M993" t="s">
        <v>193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">
      <c r="A994">
        <v>5</v>
      </c>
      <c r="B994" t="s">
        <v>181</v>
      </c>
      <c r="C994">
        <v>2019</v>
      </c>
      <c r="D994">
        <v>6</v>
      </c>
      <c r="E994" t="s">
        <v>219</v>
      </c>
      <c r="F994">
        <v>6</v>
      </c>
      <c r="G994" t="s">
        <v>192</v>
      </c>
      <c r="H994">
        <v>609</v>
      </c>
      <c r="I994" t="s">
        <v>298</v>
      </c>
      <c r="J994" t="s">
        <v>278</v>
      </c>
      <c r="K994" t="s">
        <v>212</v>
      </c>
      <c r="L994">
        <v>700</v>
      </c>
      <c r="M994" t="s">
        <v>193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">
      <c r="A995">
        <v>5</v>
      </c>
      <c r="B995" t="s">
        <v>181</v>
      </c>
      <c r="C995">
        <v>2019</v>
      </c>
      <c r="D995">
        <v>6</v>
      </c>
      <c r="E995" t="s">
        <v>219</v>
      </c>
      <c r="F995">
        <v>3</v>
      </c>
      <c r="G995" t="s">
        <v>189</v>
      </c>
      <c r="H995">
        <v>11</v>
      </c>
      <c r="I995" t="s">
        <v>283</v>
      </c>
      <c r="J995" t="s">
        <v>115</v>
      </c>
      <c r="K995" t="s">
        <v>185</v>
      </c>
      <c r="L995">
        <v>300</v>
      </c>
      <c r="M995" t="s">
        <v>191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">
      <c r="A996">
        <v>5</v>
      </c>
      <c r="B996" t="s">
        <v>181</v>
      </c>
      <c r="C996">
        <v>2019</v>
      </c>
      <c r="D996">
        <v>6</v>
      </c>
      <c r="E996" t="s">
        <v>219</v>
      </c>
      <c r="F996">
        <v>1</v>
      </c>
      <c r="G996" t="s">
        <v>183</v>
      </c>
      <c r="H996">
        <v>6</v>
      </c>
      <c r="I996" t="s">
        <v>256</v>
      </c>
      <c r="J996" t="s">
        <v>122</v>
      </c>
      <c r="K996" t="s">
        <v>242</v>
      </c>
      <c r="L996">
        <v>200</v>
      </c>
      <c r="M996" t="s">
        <v>210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">
      <c r="A997">
        <v>5</v>
      </c>
      <c r="B997" t="s">
        <v>181</v>
      </c>
      <c r="C997">
        <v>2019</v>
      </c>
      <c r="D997">
        <v>6</v>
      </c>
      <c r="E997" t="s">
        <v>219</v>
      </c>
      <c r="F997">
        <v>3</v>
      </c>
      <c r="G997" t="s">
        <v>189</v>
      </c>
      <c r="H997">
        <v>6</v>
      </c>
      <c r="I997" t="s">
        <v>256</v>
      </c>
      <c r="J997" t="s">
        <v>122</v>
      </c>
      <c r="K997" t="s">
        <v>242</v>
      </c>
      <c r="L997">
        <v>300</v>
      </c>
      <c r="M997" t="s">
        <v>191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">
      <c r="A998">
        <v>5</v>
      </c>
      <c r="B998" t="s">
        <v>181</v>
      </c>
      <c r="C998">
        <v>2019</v>
      </c>
      <c r="D998">
        <v>6</v>
      </c>
      <c r="E998" t="s">
        <v>219</v>
      </c>
      <c r="F998">
        <v>5</v>
      </c>
      <c r="G998" t="s">
        <v>195</v>
      </c>
      <c r="H998">
        <v>954</v>
      </c>
      <c r="I998" t="s">
        <v>237</v>
      </c>
      <c r="J998" t="s">
        <v>119</v>
      </c>
      <c r="K998" t="s">
        <v>216</v>
      </c>
      <c r="L998">
        <v>4552</v>
      </c>
      <c r="M998" t="s">
        <v>276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">
      <c r="A999">
        <v>5</v>
      </c>
      <c r="B999" t="s">
        <v>181</v>
      </c>
      <c r="C999">
        <v>2019</v>
      </c>
      <c r="D999">
        <v>6</v>
      </c>
      <c r="E999" t="s">
        <v>219</v>
      </c>
      <c r="F999">
        <v>3</v>
      </c>
      <c r="G999" t="s">
        <v>189</v>
      </c>
      <c r="H999">
        <v>710</v>
      </c>
      <c r="I999" t="s">
        <v>220</v>
      </c>
      <c r="J999" t="s">
        <v>207</v>
      </c>
      <c r="K999" t="s">
        <v>208</v>
      </c>
      <c r="L999">
        <v>4532</v>
      </c>
      <c r="M999" t="s">
        <v>200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">
      <c r="A1000">
        <v>5</v>
      </c>
      <c r="B1000" t="s">
        <v>181</v>
      </c>
      <c r="C1000">
        <v>2019</v>
      </c>
      <c r="D1000">
        <v>6</v>
      </c>
      <c r="E1000" t="s">
        <v>219</v>
      </c>
      <c r="F1000">
        <v>3</v>
      </c>
      <c r="G1000" t="s">
        <v>189</v>
      </c>
      <c r="H1000">
        <v>701</v>
      </c>
      <c r="I1000" t="s">
        <v>206</v>
      </c>
      <c r="J1000" t="s">
        <v>207</v>
      </c>
      <c r="K1000" t="s">
        <v>208</v>
      </c>
      <c r="L1000">
        <v>300</v>
      </c>
      <c r="M1000" t="s">
        <v>191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">
      <c r="A1001">
        <v>5</v>
      </c>
      <c r="B1001" t="s">
        <v>181</v>
      </c>
      <c r="C1001">
        <v>2019</v>
      </c>
      <c r="D1001">
        <v>6</v>
      </c>
      <c r="E1001" t="s">
        <v>219</v>
      </c>
      <c r="F1001">
        <v>5</v>
      </c>
      <c r="G1001" t="s">
        <v>195</v>
      </c>
      <c r="H1001">
        <v>700</v>
      </c>
      <c r="I1001" t="s">
        <v>273</v>
      </c>
      <c r="J1001" t="s">
        <v>207</v>
      </c>
      <c r="K1001" t="s">
        <v>208</v>
      </c>
      <c r="L1001">
        <v>460</v>
      </c>
      <c r="M1001" t="s">
        <v>198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">
      <c r="A1002">
        <v>5</v>
      </c>
      <c r="B1002" t="s">
        <v>181</v>
      </c>
      <c r="C1002">
        <v>2019</v>
      </c>
      <c r="D1002">
        <v>6</v>
      </c>
      <c r="E1002" t="s">
        <v>219</v>
      </c>
      <c r="F1002">
        <v>3</v>
      </c>
      <c r="G1002" t="s">
        <v>189</v>
      </c>
      <c r="H1002">
        <v>19</v>
      </c>
      <c r="I1002" t="s">
        <v>262</v>
      </c>
      <c r="J1002" t="s">
        <v>127</v>
      </c>
      <c r="K1002" t="s">
        <v>263</v>
      </c>
      <c r="L1002">
        <v>300</v>
      </c>
      <c r="M1002" t="s">
        <v>191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">
      <c r="A1003">
        <v>5</v>
      </c>
      <c r="B1003" t="s">
        <v>181</v>
      </c>
      <c r="C1003">
        <v>2019</v>
      </c>
      <c r="D1003">
        <v>6</v>
      </c>
      <c r="E1003" t="s">
        <v>219</v>
      </c>
      <c r="F1003">
        <v>1</v>
      </c>
      <c r="G1003" t="s">
        <v>183</v>
      </c>
      <c r="H1003">
        <v>950</v>
      </c>
      <c r="I1003" t="s">
        <v>184</v>
      </c>
      <c r="J1003" t="s">
        <v>115</v>
      </c>
      <c r="K1003" t="s">
        <v>185</v>
      </c>
      <c r="L1003">
        <v>4512</v>
      </c>
      <c r="M1003" t="s">
        <v>186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">
      <c r="A1004">
        <v>5</v>
      </c>
      <c r="B1004" t="s">
        <v>181</v>
      </c>
      <c r="C1004">
        <v>2019</v>
      </c>
      <c r="D1004">
        <v>6</v>
      </c>
      <c r="E1004" t="s">
        <v>219</v>
      </c>
      <c r="F1004">
        <v>1</v>
      </c>
      <c r="G1004" t="s">
        <v>183</v>
      </c>
      <c r="H1004">
        <v>10</v>
      </c>
      <c r="I1004" t="s">
        <v>251</v>
      </c>
      <c r="J1004" t="s">
        <v>117</v>
      </c>
      <c r="K1004" t="s">
        <v>236</v>
      </c>
      <c r="L1004">
        <v>200</v>
      </c>
      <c r="M1004" t="s">
        <v>210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">
      <c r="A1005">
        <v>5</v>
      </c>
      <c r="B1005" t="s">
        <v>181</v>
      </c>
      <c r="C1005">
        <v>2019</v>
      </c>
      <c r="D1005">
        <v>6</v>
      </c>
      <c r="E1005" t="s">
        <v>219</v>
      </c>
      <c r="F1005">
        <v>3</v>
      </c>
      <c r="G1005" t="s">
        <v>189</v>
      </c>
      <c r="H1005">
        <v>10</v>
      </c>
      <c r="I1005" t="s">
        <v>251</v>
      </c>
      <c r="J1005" t="s">
        <v>117</v>
      </c>
      <c r="K1005" t="s">
        <v>236</v>
      </c>
      <c r="L1005">
        <v>300</v>
      </c>
      <c r="M1005" t="s">
        <v>191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">
      <c r="A1006">
        <v>5</v>
      </c>
      <c r="B1006" t="s">
        <v>181</v>
      </c>
      <c r="C1006">
        <v>2019</v>
      </c>
      <c r="D1006">
        <v>6</v>
      </c>
      <c r="E1006" t="s">
        <v>219</v>
      </c>
      <c r="F1006">
        <v>3</v>
      </c>
      <c r="G1006" t="s">
        <v>189</v>
      </c>
      <c r="H1006">
        <v>309</v>
      </c>
      <c r="I1006" t="s">
        <v>302</v>
      </c>
      <c r="J1006" t="s">
        <v>117</v>
      </c>
      <c r="K1006" t="s">
        <v>236</v>
      </c>
      <c r="L1006">
        <v>300</v>
      </c>
      <c r="M1006" t="s">
        <v>191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">
      <c r="A1007">
        <v>5</v>
      </c>
      <c r="B1007" t="s">
        <v>181</v>
      </c>
      <c r="C1007">
        <v>2019</v>
      </c>
      <c r="D1007">
        <v>6</v>
      </c>
      <c r="E1007" t="s">
        <v>219</v>
      </c>
      <c r="F1007">
        <v>6</v>
      </c>
      <c r="G1007" t="s">
        <v>192</v>
      </c>
      <c r="H1007">
        <v>950</v>
      </c>
      <c r="I1007" t="s">
        <v>184</v>
      </c>
      <c r="J1007" t="s">
        <v>115</v>
      </c>
      <c r="K1007" t="s">
        <v>185</v>
      </c>
      <c r="L1007">
        <v>4562</v>
      </c>
      <c r="M1007" t="s">
        <v>211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">
      <c r="A1008">
        <v>5</v>
      </c>
      <c r="B1008" t="s">
        <v>181</v>
      </c>
      <c r="C1008">
        <v>2019</v>
      </c>
      <c r="D1008">
        <v>6</v>
      </c>
      <c r="E1008" t="s">
        <v>219</v>
      </c>
      <c r="F1008">
        <v>6</v>
      </c>
      <c r="G1008" t="s">
        <v>192</v>
      </c>
      <c r="H1008">
        <v>613</v>
      </c>
      <c r="I1008" t="s">
        <v>258</v>
      </c>
      <c r="J1008" t="s">
        <v>116</v>
      </c>
      <c r="K1008" t="s">
        <v>224</v>
      </c>
      <c r="L1008">
        <v>700</v>
      </c>
      <c r="M1008" t="s">
        <v>193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">
      <c r="A1009">
        <v>5</v>
      </c>
      <c r="B1009" t="s">
        <v>181</v>
      </c>
      <c r="C1009">
        <v>2019</v>
      </c>
      <c r="D1009">
        <v>6</v>
      </c>
      <c r="E1009" t="s">
        <v>219</v>
      </c>
      <c r="F1009">
        <v>6</v>
      </c>
      <c r="G1009" t="s">
        <v>192</v>
      </c>
      <c r="H1009">
        <v>623</v>
      </c>
      <c r="I1009" t="s">
        <v>295</v>
      </c>
      <c r="J1009" t="s">
        <v>124</v>
      </c>
      <c r="K1009" t="s">
        <v>227</v>
      </c>
      <c r="L1009">
        <v>700</v>
      </c>
      <c r="M1009" t="s">
        <v>193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">
      <c r="A1010">
        <v>4</v>
      </c>
      <c r="B1010" t="s">
        <v>187</v>
      </c>
      <c r="C1010">
        <v>2019</v>
      </c>
      <c r="D1010">
        <v>6</v>
      </c>
      <c r="E1010" t="s">
        <v>219</v>
      </c>
      <c r="F1010">
        <v>6</v>
      </c>
      <c r="G1010" t="s">
        <v>192</v>
      </c>
      <c r="H1010">
        <v>624</v>
      </c>
      <c r="I1010" t="s">
        <v>226</v>
      </c>
      <c r="J1010" t="s">
        <v>124</v>
      </c>
      <c r="K1010" t="s">
        <v>227</v>
      </c>
      <c r="L1010">
        <v>4562</v>
      </c>
      <c r="M1010" t="s">
        <v>211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">
      <c r="A1011">
        <v>4</v>
      </c>
      <c r="B1011" t="s">
        <v>187</v>
      </c>
      <c r="C1011">
        <v>2019</v>
      </c>
      <c r="D1011">
        <v>6</v>
      </c>
      <c r="E1011" t="s">
        <v>219</v>
      </c>
      <c r="F1011">
        <v>6</v>
      </c>
      <c r="G1011" t="s">
        <v>192</v>
      </c>
      <c r="H1011">
        <v>615</v>
      </c>
      <c r="I1011" t="s">
        <v>292</v>
      </c>
      <c r="J1011" t="s">
        <v>123</v>
      </c>
      <c r="K1011" t="s">
        <v>261</v>
      </c>
      <c r="L1011">
        <v>4562</v>
      </c>
      <c r="M1011" t="s">
        <v>211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">
      <c r="A1012">
        <v>5</v>
      </c>
      <c r="B1012" t="s">
        <v>181</v>
      </c>
      <c r="C1012">
        <v>2019</v>
      </c>
      <c r="D1012">
        <v>6</v>
      </c>
      <c r="E1012" t="s">
        <v>219</v>
      </c>
      <c r="F1012">
        <v>10</v>
      </c>
      <c r="G1012" t="s">
        <v>238</v>
      </c>
      <c r="H1012">
        <v>603</v>
      </c>
      <c r="I1012" t="s">
        <v>196</v>
      </c>
      <c r="J1012" t="s">
        <v>125</v>
      </c>
      <c r="K1012" t="s">
        <v>197</v>
      </c>
      <c r="L1012">
        <v>207</v>
      </c>
      <c r="M1012" t="s">
        <v>243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">
      <c r="A1013">
        <v>5</v>
      </c>
      <c r="B1013" t="s">
        <v>181</v>
      </c>
      <c r="C1013">
        <v>2019</v>
      </c>
      <c r="D1013">
        <v>6</v>
      </c>
      <c r="E1013" t="s">
        <v>219</v>
      </c>
      <c r="F1013">
        <v>3</v>
      </c>
      <c r="G1013" t="s">
        <v>189</v>
      </c>
      <c r="H1013">
        <v>603</v>
      </c>
      <c r="I1013" t="s">
        <v>196</v>
      </c>
      <c r="J1013" t="s">
        <v>125</v>
      </c>
      <c r="K1013" t="s">
        <v>197</v>
      </c>
      <c r="L1013">
        <v>300</v>
      </c>
      <c r="M1013" t="s">
        <v>191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">
      <c r="A1014">
        <v>5</v>
      </c>
      <c r="B1014" t="s">
        <v>181</v>
      </c>
      <c r="C1014">
        <v>2019</v>
      </c>
      <c r="D1014">
        <v>6</v>
      </c>
      <c r="E1014" t="s">
        <v>219</v>
      </c>
      <c r="F1014">
        <v>5</v>
      </c>
      <c r="G1014" t="s">
        <v>195</v>
      </c>
      <c r="H1014">
        <v>602</v>
      </c>
      <c r="I1014" t="s">
        <v>246</v>
      </c>
      <c r="J1014" t="s">
        <v>125</v>
      </c>
      <c r="K1014" t="s">
        <v>197</v>
      </c>
      <c r="L1014">
        <v>460</v>
      </c>
      <c r="M1014" t="s">
        <v>198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">
      <c r="A1015">
        <v>5</v>
      </c>
      <c r="B1015" t="s">
        <v>181</v>
      </c>
      <c r="C1015">
        <v>2019</v>
      </c>
      <c r="D1015">
        <v>6</v>
      </c>
      <c r="E1015" t="s">
        <v>219</v>
      </c>
      <c r="F1015">
        <v>6</v>
      </c>
      <c r="G1015" t="s">
        <v>192</v>
      </c>
      <c r="H1015">
        <v>626</v>
      </c>
      <c r="I1015" t="s">
        <v>268</v>
      </c>
      <c r="J1015" t="s">
        <v>132</v>
      </c>
      <c r="K1015" t="s">
        <v>212</v>
      </c>
      <c r="L1015">
        <v>700</v>
      </c>
      <c r="M1015" t="s">
        <v>193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">
      <c r="A1016">
        <v>5</v>
      </c>
      <c r="B1016" t="s">
        <v>181</v>
      </c>
      <c r="C1016">
        <v>2019</v>
      </c>
      <c r="D1016">
        <v>7</v>
      </c>
      <c r="E1016" t="s">
        <v>284</v>
      </c>
      <c r="F1016">
        <v>3</v>
      </c>
      <c r="G1016" t="s">
        <v>189</v>
      </c>
      <c r="H1016">
        <v>313</v>
      </c>
      <c r="I1016" t="s">
        <v>217</v>
      </c>
      <c r="J1016" t="s">
        <v>119</v>
      </c>
      <c r="K1016" t="s">
        <v>216</v>
      </c>
      <c r="L1016">
        <v>300</v>
      </c>
      <c r="M1016" t="s">
        <v>191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">
      <c r="A1017">
        <v>4</v>
      </c>
      <c r="B1017" t="s">
        <v>187</v>
      </c>
      <c r="C1017">
        <v>2019</v>
      </c>
      <c r="D1017">
        <v>7</v>
      </c>
      <c r="E1017" t="s">
        <v>284</v>
      </c>
      <c r="F1017">
        <v>3</v>
      </c>
      <c r="G1017" t="s">
        <v>189</v>
      </c>
      <c r="H1017">
        <v>952</v>
      </c>
      <c r="I1017" t="s">
        <v>235</v>
      </c>
      <c r="J1017" t="s">
        <v>117</v>
      </c>
      <c r="K1017" t="s">
        <v>236</v>
      </c>
      <c r="L1017">
        <v>4532</v>
      </c>
      <c r="M1017" t="s">
        <v>200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">
      <c r="A1018">
        <v>5</v>
      </c>
      <c r="B1018" t="s">
        <v>181</v>
      </c>
      <c r="C1018">
        <v>2019</v>
      </c>
      <c r="D1018">
        <v>7</v>
      </c>
      <c r="E1018" t="s">
        <v>284</v>
      </c>
      <c r="F1018">
        <v>1</v>
      </c>
      <c r="G1018" t="s">
        <v>183</v>
      </c>
      <c r="H1018">
        <v>310</v>
      </c>
      <c r="I1018" t="s">
        <v>254</v>
      </c>
      <c r="J1018" t="s">
        <v>118</v>
      </c>
      <c r="K1018" t="s">
        <v>214</v>
      </c>
      <c r="L1018">
        <v>200</v>
      </c>
      <c r="M1018" t="s">
        <v>210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">
      <c r="A1019">
        <v>4</v>
      </c>
      <c r="B1019" t="s">
        <v>187</v>
      </c>
      <c r="C1019">
        <v>2019</v>
      </c>
      <c r="D1019">
        <v>7</v>
      </c>
      <c r="E1019" t="s">
        <v>284</v>
      </c>
      <c r="F1019">
        <v>3</v>
      </c>
      <c r="G1019" t="s">
        <v>189</v>
      </c>
      <c r="H1019">
        <v>10</v>
      </c>
      <c r="I1019" t="s">
        <v>251</v>
      </c>
      <c r="J1019" t="s">
        <v>118</v>
      </c>
      <c r="K1019" t="s">
        <v>214</v>
      </c>
      <c r="L1019">
        <v>300</v>
      </c>
      <c r="M1019" t="s">
        <v>191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">
      <c r="A1020">
        <v>5</v>
      </c>
      <c r="B1020" t="s">
        <v>181</v>
      </c>
      <c r="C1020">
        <v>2019</v>
      </c>
      <c r="D1020">
        <v>7</v>
      </c>
      <c r="E1020" t="s">
        <v>284</v>
      </c>
      <c r="F1020">
        <v>3</v>
      </c>
      <c r="G1020" t="s">
        <v>189</v>
      </c>
      <c r="H1020">
        <v>956</v>
      </c>
      <c r="I1020" t="s">
        <v>285</v>
      </c>
      <c r="J1020" t="s">
        <v>119</v>
      </c>
      <c r="K1020" t="s">
        <v>216</v>
      </c>
      <c r="L1020">
        <v>4532</v>
      </c>
      <c r="M1020" t="s">
        <v>200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">
      <c r="A1021">
        <v>4</v>
      </c>
      <c r="B1021" t="s">
        <v>187</v>
      </c>
      <c r="C1021">
        <v>2019</v>
      </c>
      <c r="D1021">
        <v>7</v>
      </c>
      <c r="E1021" t="s">
        <v>284</v>
      </c>
      <c r="F1021">
        <v>3</v>
      </c>
      <c r="G1021" t="s">
        <v>189</v>
      </c>
      <c r="H1021">
        <v>9</v>
      </c>
      <c r="I1021" t="s">
        <v>275</v>
      </c>
      <c r="J1021" t="s">
        <v>117</v>
      </c>
      <c r="K1021" t="s">
        <v>236</v>
      </c>
      <c r="L1021">
        <v>300</v>
      </c>
      <c r="M1021" t="s">
        <v>191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">
      <c r="A1022">
        <v>5</v>
      </c>
      <c r="B1022" t="s">
        <v>181</v>
      </c>
      <c r="C1022">
        <v>2019</v>
      </c>
      <c r="D1022">
        <v>7</v>
      </c>
      <c r="E1022" t="s">
        <v>284</v>
      </c>
      <c r="F1022">
        <v>3</v>
      </c>
      <c r="G1022" t="s">
        <v>189</v>
      </c>
      <c r="H1022">
        <v>950</v>
      </c>
      <c r="I1022" t="s">
        <v>184</v>
      </c>
      <c r="J1022" t="s">
        <v>115</v>
      </c>
      <c r="K1022" t="s">
        <v>185</v>
      </c>
      <c r="L1022">
        <v>4532</v>
      </c>
      <c r="M1022" t="s">
        <v>200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">
      <c r="A1023">
        <v>5</v>
      </c>
      <c r="B1023" t="s">
        <v>181</v>
      </c>
      <c r="C1023">
        <v>2019</v>
      </c>
      <c r="D1023">
        <v>7</v>
      </c>
      <c r="E1023" t="s">
        <v>284</v>
      </c>
      <c r="F1023">
        <v>1</v>
      </c>
      <c r="G1023" t="s">
        <v>183</v>
      </c>
      <c r="H1023">
        <v>5</v>
      </c>
      <c r="I1023" t="s">
        <v>190</v>
      </c>
      <c r="J1023" t="s">
        <v>115</v>
      </c>
      <c r="K1023" t="s">
        <v>185</v>
      </c>
      <c r="L1023">
        <v>200</v>
      </c>
      <c r="M1023" t="s">
        <v>210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">
      <c r="A1024">
        <v>5</v>
      </c>
      <c r="B1024" t="s">
        <v>181</v>
      </c>
      <c r="C1024">
        <v>2019</v>
      </c>
      <c r="D1024">
        <v>7</v>
      </c>
      <c r="E1024" t="s">
        <v>284</v>
      </c>
      <c r="F1024">
        <v>1</v>
      </c>
      <c r="G1024" t="s">
        <v>183</v>
      </c>
      <c r="H1024">
        <v>903</v>
      </c>
      <c r="I1024" t="s">
        <v>239</v>
      </c>
      <c r="J1024" t="s">
        <v>121</v>
      </c>
      <c r="K1024" t="s">
        <v>230</v>
      </c>
      <c r="L1024">
        <v>4512</v>
      </c>
      <c r="M1024" t="s">
        <v>186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">
      <c r="A1025">
        <v>4</v>
      </c>
      <c r="B1025" t="s">
        <v>187</v>
      </c>
      <c r="C1025">
        <v>2019</v>
      </c>
      <c r="D1025">
        <v>7</v>
      </c>
      <c r="E1025" t="s">
        <v>284</v>
      </c>
      <c r="F1025">
        <v>3</v>
      </c>
      <c r="G1025" t="s">
        <v>189</v>
      </c>
      <c r="H1025">
        <v>951</v>
      </c>
      <c r="I1025" t="s">
        <v>250</v>
      </c>
      <c r="J1025" t="s">
        <v>126</v>
      </c>
      <c r="K1025" t="s">
        <v>249</v>
      </c>
      <c r="L1025">
        <v>4532</v>
      </c>
      <c r="M1025" t="s">
        <v>200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">
      <c r="A1026">
        <v>5</v>
      </c>
      <c r="B1026" t="s">
        <v>181</v>
      </c>
      <c r="C1026">
        <v>2019</v>
      </c>
      <c r="D1026">
        <v>7</v>
      </c>
      <c r="E1026" t="s">
        <v>284</v>
      </c>
      <c r="F1026">
        <v>5</v>
      </c>
      <c r="G1026" t="s">
        <v>195</v>
      </c>
      <c r="H1026">
        <v>951</v>
      </c>
      <c r="I1026" t="s">
        <v>250</v>
      </c>
      <c r="J1026" t="s">
        <v>126</v>
      </c>
      <c r="K1026" t="s">
        <v>249</v>
      </c>
      <c r="L1026">
        <v>4552</v>
      </c>
      <c r="M1026" t="s">
        <v>276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">
      <c r="A1027">
        <v>5</v>
      </c>
      <c r="B1027" t="s">
        <v>181</v>
      </c>
      <c r="C1027">
        <v>2019</v>
      </c>
      <c r="D1027">
        <v>7</v>
      </c>
      <c r="E1027" t="s">
        <v>284</v>
      </c>
      <c r="F1027">
        <v>6</v>
      </c>
      <c r="G1027" t="s">
        <v>192</v>
      </c>
      <c r="H1027">
        <v>950</v>
      </c>
      <c r="I1027" t="s">
        <v>184</v>
      </c>
      <c r="J1027" t="s">
        <v>115</v>
      </c>
      <c r="K1027" t="s">
        <v>185</v>
      </c>
      <c r="L1027">
        <v>4562</v>
      </c>
      <c r="M1027" t="s">
        <v>211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">
      <c r="A1028">
        <v>5</v>
      </c>
      <c r="B1028" t="s">
        <v>181</v>
      </c>
      <c r="C1028">
        <v>2019</v>
      </c>
      <c r="D1028">
        <v>7</v>
      </c>
      <c r="E1028" t="s">
        <v>284</v>
      </c>
      <c r="F1028">
        <v>79</v>
      </c>
      <c r="G1028" t="s">
        <v>212</v>
      </c>
      <c r="H1028">
        <v>954</v>
      </c>
      <c r="I1028" t="s">
        <v>237</v>
      </c>
      <c r="J1028" t="s">
        <v>119</v>
      </c>
      <c r="K1028" t="s">
        <v>216</v>
      </c>
      <c r="L1028">
        <v>4579</v>
      </c>
      <c r="M1028" t="s">
        <v>221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">
      <c r="A1029">
        <v>5</v>
      </c>
      <c r="B1029" t="s">
        <v>181</v>
      </c>
      <c r="C1029">
        <v>2019</v>
      </c>
      <c r="D1029">
        <v>7</v>
      </c>
      <c r="E1029" t="s">
        <v>284</v>
      </c>
      <c r="F1029">
        <v>3</v>
      </c>
      <c r="G1029" t="s">
        <v>189</v>
      </c>
      <c r="H1029">
        <v>700</v>
      </c>
      <c r="I1029" t="s">
        <v>273</v>
      </c>
      <c r="J1029" t="s">
        <v>207</v>
      </c>
      <c r="K1029" t="s">
        <v>208</v>
      </c>
      <c r="L1029">
        <v>300</v>
      </c>
      <c r="M1029" t="s">
        <v>191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">
      <c r="A1030">
        <v>5</v>
      </c>
      <c r="B1030" t="s">
        <v>181</v>
      </c>
      <c r="C1030">
        <v>2019</v>
      </c>
      <c r="D1030">
        <v>7</v>
      </c>
      <c r="E1030" t="s">
        <v>284</v>
      </c>
      <c r="F1030">
        <v>10</v>
      </c>
      <c r="G1030" t="s">
        <v>238</v>
      </c>
      <c r="H1030">
        <v>1</v>
      </c>
      <c r="I1030" t="s">
        <v>229</v>
      </c>
      <c r="J1030" t="s">
        <v>121</v>
      </c>
      <c r="K1030" t="s">
        <v>230</v>
      </c>
      <c r="L1030">
        <v>207</v>
      </c>
      <c r="M1030" t="s">
        <v>243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">
      <c r="A1031">
        <v>5</v>
      </c>
      <c r="B1031" t="s">
        <v>181</v>
      </c>
      <c r="C1031">
        <v>2019</v>
      </c>
      <c r="D1031">
        <v>7</v>
      </c>
      <c r="E1031" t="s">
        <v>284</v>
      </c>
      <c r="F1031">
        <v>3</v>
      </c>
      <c r="G1031" t="s">
        <v>189</v>
      </c>
      <c r="H1031">
        <v>603</v>
      </c>
      <c r="I1031" t="s">
        <v>196</v>
      </c>
      <c r="J1031" t="s">
        <v>125</v>
      </c>
      <c r="K1031" t="s">
        <v>197</v>
      </c>
      <c r="L1031">
        <v>300</v>
      </c>
      <c r="M1031" t="s">
        <v>191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">
      <c r="A1032">
        <v>5</v>
      </c>
      <c r="B1032" t="s">
        <v>181</v>
      </c>
      <c r="C1032">
        <v>2019</v>
      </c>
      <c r="D1032">
        <v>7</v>
      </c>
      <c r="E1032" t="s">
        <v>284</v>
      </c>
      <c r="F1032">
        <v>10</v>
      </c>
      <c r="G1032" t="s">
        <v>238</v>
      </c>
      <c r="H1032">
        <v>602</v>
      </c>
      <c r="I1032" t="s">
        <v>246</v>
      </c>
      <c r="J1032" t="s">
        <v>125</v>
      </c>
      <c r="K1032" t="s">
        <v>197</v>
      </c>
      <c r="L1032">
        <v>207</v>
      </c>
      <c r="M1032" t="s">
        <v>243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">
      <c r="A1033">
        <v>5</v>
      </c>
      <c r="B1033" t="s">
        <v>181</v>
      </c>
      <c r="C1033">
        <v>2019</v>
      </c>
      <c r="D1033">
        <v>7</v>
      </c>
      <c r="E1033" t="s">
        <v>284</v>
      </c>
      <c r="F1033">
        <v>10</v>
      </c>
      <c r="G1033" t="s">
        <v>238</v>
      </c>
      <c r="H1033">
        <v>616</v>
      </c>
      <c r="I1033" t="s">
        <v>199</v>
      </c>
      <c r="J1033" t="s">
        <v>125</v>
      </c>
      <c r="K1033" t="s">
        <v>197</v>
      </c>
      <c r="L1033">
        <v>4513</v>
      </c>
      <c r="M1033" t="s">
        <v>240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">
      <c r="A1034">
        <v>5</v>
      </c>
      <c r="B1034" t="s">
        <v>181</v>
      </c>
      <c r="C1034">
        <v>2019</v>
      </c>
      <c r="D1034">
        <v>7</v>
      </c>
      <c r="E1034" t="s">
        <v>284</v>
      </c>
      <c r="F1034">
        <v>6</v>
      </c>
      <c r="G1034" t="s">
        <v>192</v>
      </c>
      <c r="H1034">
        <v>608</v>
      </c>
      <c r="I1034" t="s">
        <v>290</v>
      </c>
      <c r="J1034" t="s">
        <v>278</v>
      </c>
      <c r="K1034" t="s">
        <v>212</v>
      </c>
      <c r="L1034">
        <v>700</v>
      </c>
      <c r="M1034" t="s">
        <v>193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">
      <c r="A1035">
        <v>5</v>
      </c>
      <c r="B1035" t="s">
        <v>181</v>
      </c>
      <c r="C1035">
        <v>2019</v>
      </c>
      <c r="D1035">
        <v>7</v>
      </c>
      <c r="E1035" t="s">
        <v>284</v>
      </c>
      <c r="F1035">
        <v>6</v>
      </c>
      <c r="G1035" t="s">
        <v>192</v>
      </c>
      <c r="H1035">
        <v>626</v>
      </c>
      <c r="I1035" t="s">
        <v>268</v>
      </c>
      <c r="J1035" t="s">
        <v>132</v>
      </c>
      <c r="K1035" t="s">
        <v>212</v>
      </c>
      <c r="L1035">
        <v>700</v>
      </c>
      <c r="M1035" t="s">
        <v>193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">
      <c r="A1036">
        <v>5</v>
      </c>
      <c r="B1036" t="s">
        <v>181</v>
      </c>
      <c r="C1036">
        <v>2019</v>
      </c>
      <c r="D1036">
        <v>7</v>
      </c>
      <c r="E1036" t="s">
        <v>284</v>
      </c>
      <c r="F1036">
        <v>1</v>
      </c>
      <c r="G1036" t="s">
        <v>183</v>
      </c>
      <c r="H1036">
        <v>602</v>
      </c>
      <c r="I1036" t="s">
        <v>246</v>
      </c>
      <c r="J1036" t="s">
        <v>125</v>
      </c>
      <c r="K1036" t="s">
        <v>197</v>
      </c>
      <c r="L1036">
        <v>200</v>
      </c>
      <c r="M1036" t="s">
        <v>210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">
      <c r="A1037">
        <v>4</v>
      </c>
      <c r="B1037" t="s">
        <v>187</v>
      </c>
      <c r="C1037">
        <v>2019</v>
      </c>
      <c r="D1037">
        <v>7</v>
      </c>
      <c r="E1037" t="s">
        <v>284</v>
      </c>
      <c r="F1037">
        <v>6</v>
      </c>
      <c r="G1037" t="s">
        <v>192</v>
      </c>
      <c r="H1037">
        <v>615</v>
      </c>
      <c r="I1037" t="s">
        <v>292</v>
      </c>
      <c r="J1037" t="s">
        <v>123</v>
      </c>
      <c r="K1037" t="s">
        <v>261</v>
      </c>
      <c r="L1037">
        <v>4562</v>
      </c>
      <c r="M1037" t="s">
        <v>211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">
      <c r="A1038">
        <v>5</v>
      </c>
      <c r="B1038" t="s">
        <v>181</v>
      </c>
      <c r="C1038">
        <v>2019</v>
      </c>
      <c r="D1038">
        <v>7</v>
      </c>
      <c r="E1038" t="s">
        <v>284</v>
      </c>
      <c r="F1038">
        <v>6</v>
      </c>
      <c r="G1038" t="s">
        <v>192</v>
      </c>
      <c r="H1038">
        <v>606</v>
      </c>
      <c r="I1038" t="s">
        <v>279</v>
      </c>
      <c r="J1038" t="s">
        <v>130</v>
      </c>
      <c r="K1038" t="s">
        <v>280</v>
      </c>
      <c r="L1038">
        <v>700</v>
      </c>
      <c r="M1038" t="s">
        <v>193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">
      <c r="A1039">
        <v>5</v>
      </c>
      <c r="B1039" t="s">
        <v>181</v>
      </c>
      <c r="C1039">
        <v>2019</v>
      </c>
      <c r="D1039">
        <v>7</v>
      </c>
      <c r="E1039" t="s">
        <v>284</v>
      </c>
      <c r="F1039">
        <v>6</v>
      </c>
      <c r="G1039" t="s">
        <v>192</v>
      </c>
      <c r="H1039">
        <v>607</v>
      </c>
      <c r="I1039" t="s">
        <v>293</v>
      </c>
      <c r="J1039" t="s">
        <v>130</v>
      </c>
      <c r="K1039" t="s">
        <v>280</v>
      </c>
      <c r="L1039">
        <v>700</v>
      </c>
      <c r="M1039" t="s">
        <v>193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">
      <c r="A1040">
        <v>5</v>
      </c>
      <c r="B1040" t="s">
        <v>181</v>
      </c>
      <c r="C1040">
        <v>2019</v>
      </c>
      <c r="D1040">
        <v>7</v>
      </c>
      <c r="E1040" t="s">
        <v>284</v>
      </c>
      <c r="F1040">
        <v>6</v>
      </c>
      <c r="G1040" t="s">
        <v>192</v>
      </c>
      <c r="H1040">
        <v>618</v>
      </c>
      <c r="I1040" t="s">
        <v>294</v>
      </c>
      <c r="J1040" t="s">
        <v>130</v>
      </c>
      <c r="K1040" t="s">
        <v>280</v>
      </c>
      <c r="L1040">
        <v>4562</v>
      </c>
      <c r="M1040" t="s">
        <v>211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">
      <c r="A1041">
        <v>5</v>
      </c>
      <c r="B1041" t="s">
        <v>181</v>
      </c>
      <c r="C1041">
        <v>2019</v>
      </c>
      <c r="D1041">
        <v>7</v>
      </c>
      <c r="E1041" t="s">
        <v>284</v>
      </c>
      <c r="F1041">
        <v>60</v>
      </c>
      <c r="G1041" t="s">
        <v>212</v>
      </c>
      <c r="H1041">
        <v>623</v>
      </c>
      <c r="I1041" t="s">
        <v>295</v>
      </c>
      <c r="J1041" t="s">
        <v>124</v>
      </c>
      <c r="K1041" t="s">
        <v>227</v>
      </c>
      <c r="L1041">
        <v>360</v>
      </c>
      <c r="M1041" t="s">
        <v>225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">
      <c r="A1042">
        <v>5</v>
      </c>
      <c r="B1042" t="s">
        <v>181</v>
      </c>
      <c r="C1042">
        <v>2019</v>
      </c>
      <c r="D1042">
        <v>7</v>
      </c>
      <c r="E1042" t="s">
        <v>284</v>
      </c>
      <c r="F1042">
        <v>6</v>
      </c>
      <c r="G1042" t="s">
        <v>192</v>
      </c>
      <c r="H1042">
        <v>623</v>
      </c>
      <c r="I1042" t="s">
        <v>295</v>
      </c>
      <c r="J1042" t="s">
        <v>124</v>
      </c>
      <c r="K1042" t="s">
        <v>227</v>
      </c>
      <c r="L1042">
        <v>700</v>
      </c>
      <c r="M1042" t="s">
        <v>193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">
      <c r="A1043">
        <v>5</v>
      </c>
      <c r="B1043" t="s">
        <v>181</v>
      </c>
      <c r="C1043">
        <v>2019</v>
      </c>
      <c r="D1043">
        <v>7</v>
      </c>
      <c r="E1043" t="s">
        <v>284</v>
      </c>
      <c r="F1043">
        <v>3</v>
      </c>
      <c r="G1043" t="s">
        <v>189</v>
      </c>
      <c r="H1043">
        <v>18</v>
      </c>
      <c r="I1043" t="s">
        <v>215</v>
      </c>
      <c r="J1043" t="s">
        <v>119</v>
      </c>
      <c r="K1043" t="s">
        <v>216</v>
      </c>
      <c r="L1043">
        <v>300</v>
      </c>
      <c r="M1043" t="s">
        <v>191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">
      <c r="A1044">
        <v>5</v>
      </c>
      <c r="B1044" t="s">
        <v>181</v>
      </c>
      <c r="C1044">
        <v>2019</v>
      </c>
      <c r="D1044">
        <v>7</v>
      </c>
      <c r="E1044" t="s">
        <v>284</v>
      </c>
      <c r="F1044">
        <v>3</v>
      </c>
      <c r="G1044" t="s">
        <v>189</v>
      </c>
      <c r="H1044">
        <v>953</v>
      </c>
      <c r="I1044" t="s">
        <v>213</v>
      </c>
      <c r="J1044" t="s">
        <v>118</v>
      </c>
      <c r="K1044" t="s">
        <v>214</v>
      </c>
      <c r="L1044">
        <v>4532</v>
      </c>
      <c r="M1044" t="s">
        <v>200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">
      <c r="A1045">
        <v>4</v>
      </c>
      <c r="B1045" t="s">
        <v>187</v>
      </c>
      <c r="C1045">
        <v>2019</v>
      </c>
      <c r="D1045">
        <v>7</v>
      </c>
      <c r="E1045" t="s">
        <v>284</v>
      </c>
      <c r="F1045">
        <v>3</v>
      </c>
      <c r="G1045" t="s">
        <v>189</v>
      </c>
      <c r="H1045">
        <v>953</v>
      </c>
      <c r="I1045" t="s">
        <v>213</v>
      </c>
      <c r="J1045" t="s">
        <v>118</v>
      </c>
      <c r="K1045" t="s">
        <v>214</v>
      </c>
      <c r="L1045">
        <v>4532</v>
      </c>
      <c r="M1045" t="s">
        <v>200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">
      <c r="A1046">
        <v>5</v>
      </c>
      <c r="B1046" t="s">
        <v>181</v>
      </c>
      <c r="C1046">
        <v>2019</v>
      </c>
      <c r="D1046">
        <v>7</v>
      </c>
      <c r="E1046" t="s">
        <v>284</v>
      </c>
      <c r="F1046">
        <v>1</v>
      </c>
      <c r="G1046" t="s">
        <v>183</v>
      </c>
      <c r="H1046">
        <v>15</v>
      </c>
      <c r="I1046" t="s">
        <v>252</v>
      </c>
      <c r="J1046" t="s">
        <v>118</v>
      </c>
      <c r="K1046" t="s">
        <v>214</v>
      </c>
      <c r="L1046">
        <v>200</v>
      </c>
      <c r="M1046" t="s">
        <v>210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">
      <c r="A1047">
        <v>4</v>
      </c>
      <c r="B1047" t="s">
        <v>187</v>
      </c>
      <c r="C1047">
        <v>2019</v>
      </c>
      <c r="D1047">
        <v>7</v>
      </c>
      <c r="E1047" t="s">
        <v>284</v>
      </c>
      <c r="F1047">
        <v>1</v>
      </c>
      <c r="G1047" t="s">
        <v>183</v>
      </c>
      <c r="H1047">
        <v>950</v>
      </c>
      <c r="I1047" t="s">
        <v>184</v>
      </c>
      <c r="J1047" t="s">
        <v>115</v>
      </c>
      <c r="K1047" t="s">
        <v>185</v>
      </c>
      <c r="L1047">
        <v>4512</v>
      </c>
      <c r="M1047" t="s">
        <v>186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">
      <c r="A1048">
        <v>5</v>
      </c>
      <c r="B1048" t="s">
        <v>181</v>
      </c>
      <c r="C1048">
        <v>2019</v>
      </c>
      <c r="D1048">
        <v>7</v>
      </c>
      <c r="E1048" t="s">
        <v>284</v>
      </c>
      <c r="F1048">
        <v>3</v>
      </c>
      <c r="G1048" t="s">
        <v>189</v>
      </c>
      <c r="H1048">
        <v>11</v>
      </c>
      <c r="I1048" t="s">
        <v>283</v>
      </c>
      <c r="J1048" t="s">
        <v>115</v>
      </c>
      <c r="K1048" t="s">
        <v>185</v>
      </c>
      <c r="L1048">
        <v>300</v>
      </c>
      <c r="M1048" t="s">
        <v>191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">
      <c r="A1049">
        <v>5</v>
      </c>
      <c r="B1049" t="s">
        <v>181</v>
      </c>
      <c r="C1049">
        <v>2019</v>
      </c>
      <c r="D1049">
        <v>7</v>
      </c>
      <c r="E1049" t="s">
        <v>284</v>
      </c>
      <c r="F1049">
        <v>5</v>
      </c>
      <c r="G1049" t="s">
        <v>195</v>
      </c>
      <c r="H1049">
        <v>11</v>
      </c>
      <c r="I1049" t="s">
        <v>283</v>
      </c>
      <c r="J1049" t="s">
        <v>115</v>
      </c>
      <c r="K1049" t="s">
        <v>185</v>
      </c>
      <c r="L1049">
        <v>460</v>
      </c>
      <c r="M1049" t="s">
        <v>198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">
      <c r="A1050">
        <v>5</v>
      </c>
      <c r="B1050" t="s">
        <v>181</v>
      </c>
      <c r="C1050">
        <v>2019</v>
      </c>
      <c r="D1050">
        <v>7</v>
      </c>
      <c r="E1050" t="s">
        <v>284</v>
      </c>
      <c r="F1050">
        <v>72</v>
      </c>
      <c r="G1050" t="s">
        <v>212</v>
      </c>
      <c r="H1050">
        <v>5</v>
      </c>
      <c r="I1050" t="s">
        <v>190</v>
      </c>
      <c r="J1050" t="s">
        <v>115</v>
      </c>
      <c r="K1050" t="s">
        <v>185</v>
      </c>
      <c r="L1050">
        <v>1572</v>
      </c>
      <c r="M1050" t="s">
        <v>231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">
      <c r="A1051">
        <v>5</v>
      </c>
      <c r="B1051" t="s">
        <v>181</v>
      </c>
      <c r="C1051">
        <v>2019</v>
      </c>
      <c r="D1051">
        <v>7</v>
      </c>
      <c r="E1051" t="s">
        <v>284</v>
      </c>
      <c r="F1051">
        <v>72</v>
      </c>
      <c r="G1051" t="s">
        <v>212</v>
      </c>
      <c r="H1051">
        <v>1</v>
      </c>
      <c r="I1051" t="s">
        <v>229</v>
      </c>
      <c r="J1051" t="s">
        <v>121</v>
      </c>
      <c r="K1051" t="s">
        <v>230</v>
      </c>
      <c r="L1051">
        <v>1572</v>
      </c>
      <c r="M1051" t="s">
        <v>231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">
      <c r="A1052">
        <v>4</v>
      </c>
      <c r="B1052" t="s">
        <v>187</v>
      </c>
      <c r="C1052">
        <v>2019</v>
      </c>
      <c r="D1052">
        <v>7</v>
      </c>
      <c r="E1052" t="s">
        <v>284</v>
      </c>
      <c r="F1052">
        <v>10</v>
      </c>
      <c r="G1052" t="s">
        <v>238</v>
      </c>
      <c r="H1052">
        <v>903</v>
      </c>
      <c r="I1052" t="s">
        <v>239</v>
      </c>
      <c r="J1052" t="s">
        <v>121</v>
      </c>
      <c r="K1052" t="s">
        <v>230</v>
      </c>
      <c r="L1052">
        <v>4513</v>
      </c>
      <c r="M1052" t="s">
        <v>240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">
      <c r="A1053">
        <v>5</v>
      </c>
      <c r="B1053" t="s">
        <v>181</v>
      </c>
      <c r="C1053">
        <v>2019</v>
      </c>
      <c r="D1053">
        <v>7</v>
      </c>
      <c r="E1053" t="s">
        <v>284</v>
      </c>
      <c r="F1053">
        <v>1</v>
      </c>
      <c r="G1053" t="s">
        <v>183</v>
      </c>
      <c r="H1053">
        <v>3</v>
      </c>
      <c r="I1053" t="s">
        <v>209</v>
      </c>
      <c r="J1053" t="s">
        <v>202</v>
      </c>
      <c r="K1053" t="s">
        <v>203</v>
      </c>
      <c r="L1053">
        <v>200</v>
      </c>
      <c r="M1053" t="s">
        <v>210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">
      <c r="A1054">
        <v>5</v>
      </c>
      <c r="B1054" t="s">
        <v>181</v>
      </c>
      <c r="C1054">
        <v>2019</v>
      </c>
      <c r="D1054">
        <v>7</v>
      </c>
      <c r="E1054" t="s">
        <v>284</v>
      </c>
      <c r="F1054">
        <v>10</v>
      </c>
      <c r="G1054" t="s">
        <v>238</v>
      </c>
      <c r="H1054">
        <v>3</v>
      </c>
      <c r="I1054" t="s">
        <v>209</v>
      </c>
      <c r="J1054" t="s">
        <v>202</v>
      </c>
      <c r="K1054" t="s">
        <v>203</v>
      </c>
      <c r="L1054">
        <v>207</v>
      </c>
      <c r="M1054" t="s">
        <v>243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">
      <c r="A1055">
        <v>5</v>
      </c>
      <c r="B1055" t="s">
        <v>181</v>
      </c>
      <c r="C1055">
        <v>2019</v>
      </c>
      <c r="D1055">
        <v>7</v>
      </c>
      <c r="E1055" t="s">
        <v>284</v>
      </c>
      <c r="F1055">
        <v>1</v>
      </c>
      <c r="G1055" t="s">
        <v>183</v>
      </c>
      <c r="H1055">
        <v>911</v>
      </c>
      <c r="I1055" t="s">
        <v>201</v>
      </c>
      <c r="J1055" t="s">
        <v>202</v>
      </c>
      <c r="K1055" t="s">
        <v>203</v>
      </c>
      <c r="L1055">
        <v>4512</v>
      </c>
      <c r="M1055" t="s">
        <v>186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">
      <c r="A1056">
        <v>5</v>
      </c>
      <c r="B1056" t="s">
        <v>181</v>
      </c>
      <c r="C1056">
        <v>2019</v>
      </c>
      <c r="D1056">
        <v>7</v>
      </c>
      <c r="E1056" t="s">
        <v>284</v>
      </c>
      <c r="F1056">
        <v>77</v>
      </c>
      <c r="G1056" t="s">
        <v>212</v>
      </c>
      <c r="H1056">
        <v>950</v>
      </c>
      <c r="I1056" t="s">
        <v>184</v>
      </c>
      <c r="J1056" t="s">
        <v>115</v>
      </c>
      <c r="K1056" t="s">
        <v>185</v>
      </c>
      <c r="L1056">
        <v>4577</v>
      </c>
      <c r="M1056" t="s">
        <v>212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">
      <c r="A1057">
        <v>4</v>
      </c>
      <c r="B1057" t="s">
        <v>187</v>
      </c>
      <c r="C1057">
        <v>2019</v>
      </c>
      <c r="D1057">
        <v>7</v>
      </c>
      <c r="E1057" t="s">
        <v>284</v>
      </c>
      <c r="F1057">
        <v>3</v>
      </c>
      <c r="G1057" t="s">
        <v>189</v>
      </c>
      <c r="H1057">
        <v>710</v>
      </c>
      <c r="I1057" t="s">
        <v>220</v>
      </c>
      <c r="J1057" t="s">
        <v>207</v>
      </c>
      <c r="K1057" t="s">
        <v>208</v>
      </c>
      <c r="L1057">
        <v>4532</v>
      </c>
      <c r="M1057" t="s">
        <v>200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">
      <c r="A1058">
        <v>5</v>
      </c>
      <c r="B1058" t="s">
        <v>181</v>
      </c>
      <c r="C1058">
        <v>2019</v>
      </c>
      <c r="D1058">
        <v>7</v>
      </c>
      <c r="E1058" t="s">
        <v>284</v>
      </c>
      <c r="F1058">
        <v>1</v>
      </c>
      <c r="G1058" t="s">
        <v>183</v>
      </c>
      <c r="H1058">
        <v>616</v>
      </c>
      <c r="I1058" t="s">
        <v>199</v>
      </c>
      <c r="J1058" t="s">
        <v>125</v>
      </c>
      <c r="K1058" t="s">
        <v>197</v>
      </c>
      <c r="L1058">
        <v>4512</v>
      </c>
      <c r="M1058" t="s">
        <v>186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">
      <c r="A1059">
        <v>5</v>
      </c>
      <c r="B1059" t="s">
        <v>181</v>
      </c>
      <c r="C1059">
        <v>2019</v>
      </c>
      <c r="D1059">
        <v>7</v>
      </c>
      <c r="E1059" t="s">
        <v>284</v>
      </c>
      <c r="F1059">
        <v>3</v>
      </c>
      <c r="G1059" t="s">
        <v>189</v>
      </c>
      <c r="H1059">
        <v>621</v>
      </c>
      <c r="I1059" t="s">
        <v>259</v>
      </c>
      <c r="J1059" t="s">
        <v>116</v>
      </c>
      <c r="K1059" t="s">
        <v>224</v>
      </c>
      <c r="L1059">
        <v>4532</v>
      </c>
      <c r="M1059" t="s">
        <v>200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">
      <c r="A1060">
        <v>4</v>
      </c>
      <c r="B1060" t="s">
        <v>187</v>
      </c>
      <c r="C1060">
        <v>2019</v>
      </c>
      <c r="D1060">
        <v>7</v>
      </c>
      <c r="E1060" t="s">
        <v>284</v>
      </c>
      <c r="F1060">
        <v>3</v>
      </c>
      <c r="G1060" t="s">
        <v>189</v>
      </c>
      <c r="H1060">
        <v>621</v>
      </c>
      <c r="I1060" t="s">
        <v>259</v>
      </c>
      <c r="J1060" t="s">
        <v>116</v>
      </c>
      <c r="K1060" t="s">
        <v>224</v>
      </c>
      <c r="L1060">
        <v>4532</v>
      </c>
      <c r="M1060" t="s">
        <v>200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">
      <c r="A1061">
        <v>5</v>
      </c>
      <c r="B1061" t="s">
        <v>181</v>
      </c>
      <c r="C1061">
        <v>2019</v>
      </c>
      <c r="D1061">
        <v>7</v>
      </c>
      <c r="E1061" t="s">
        <v>284</v>
      </c>
      <c r="F1061">
        <v>60</v>
      </c>
      <c r="G1061" t="s">
        <v>212</v>
      </c>
      <c r="H1061">
        <v>624</v>
      </c>
      <c r="I1061" t="s">
        <v>226</v>
      </c>
      <c r="J1061" t="s">
        <v>124</v>
      </c>
      <c r="K1061" t="s">
        <v>227</v>
      </c>
      <c r="L1061">
        <v>4563</v>
      </c>
      <c r="M1061" t="s">
        <v>228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">
      <c r="A1062">
        <v>4</v>
      </c>
      <c r="B1062" t="s">
        <v>187</v>
      </c>
      <c r="C1062">
        <v>2019</v>
      </c>
      <c r="D1062">
        <v>7</v>
      </c>
      <c r="E1062" t="s">
        <v>284</v>
      </c>
      <c r="F1062">
        <v>60</v>
      </c>
      <c r="G1062" t="s">
        <v>212</v>
      </c>
      <c r="H1062">
        <v>624</v>
      </c>
      <c r="I1062" t="s">
        <v>226</v>
      </c>
      <c r="J1062" t="s">
        <v>124</v>
      </c>
      <c r="K1062" t="s">
        <v>227</v>
      </c>
      <c r="L1062">
        <v>4563</v>
      </c>
      <c r="M1062" t="s">
        <v>228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">
      <c r="A1063">
        <v>5</v>
      </c>
      <c r="B1063" t="s">
        <v>181</v>
      </c>
      <c r="C1063">
        <v>2019</v>
      </c>
      <c r="D1063">
        <v>7</v>
      </c>
      <c r="E1063" t="s">
        <v>284</v>
      </c>
      <c r="F1063">
        <v>6</v>
      </c>
      <c r="G1063" t="s">
        <v>192</v>
      </c>
      <c r="H1063">
        <v>615</v>
      </c>
      <c r="I1063" t="s">
        <v>292</v>
      </c>
      <c r="J1063" t="s">
        <v>123</v>
      </c>
      <c r="K1063" t="s">
        <v>261</v>
      </c>
      <c r="L1063">
        <v>4562</v>
      </c>
      <c r="M1063" t="s">
        <v>211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">
      <c r="A1064">
        <v>4</v>
      </c>
      <c r="B1064" t="s">
        <v>187</v>
      </c>
      <c r="C1064">
        <v>2019</v>
      </c>
      <c r="D1064">
        <v>7</v>
      </c>
      <c r="E1064" t="s">
        <v>284</v>
      </c>
      <c r="F1064">
        <v>60</v>
      </c>
      <c r="G1064" t="s">
        <v>212</v>
      </c>
      <c r="H1064">
        <v>615</v>
      </c>
      <c r="I1064" t="s">
        <v>292</v>
      </c>
      <c r="J1064" t="s">
        <v>123</v>
      </c>
      <c r="K1064" t="s">
        <v>261</v>
      </c>
      <c r="L1064">
        <v>4563</v>
      </c>
      <c r="M1064" t="s">
        <v>228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">
      <c r="A1065">
        <v>5</v>
      </c>
      <c r="B1065" t="s">
        <v>181</v>
      </c>
      <c r="C1065">
        <v>2019</v>
      </c>
      <c r="D1065">
        <v>7</v>
      </c>
      <c r="E1065" t="s">
        <v>284</v>
      </c>
      <c r="F1065">
        <v>60</v>
      </c>
      <c r="G1065" t="s">
        <v>212</v>
      </c>
      <c r="H1065">
        <v>600</v>
      </c>
      <c r="I1065" t="s">
        <v>266</v>
      </c>
      <c r="J1065" t="s">
        <v>123</v>
      </c>
      <c r="K1065" t="s">
        <v>261</v>
      </c>
      <c r="L1065">
        <v>360</v>
      </c>
      <c r="M1065" t="s">
        <v>225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">
      <c r="A1066">
        <v>5</v>
      </c>
      <c r="B1066" t="s">
        <v>181</v>
      </c>
      <c r="C1066">
        <v>2019</v>
      </c>
      <c r="D1066">
        <v>7</v>
      </c>
      <c r="E1066" t="s">
        <v>284</v>
      </c>
      <c r="F1066">
        <v>6</v>
      </c>
      <c r="G1066" t="s">
        <v>192</v>
      </c>
      <c r="H1066">
        <v>600</v>
      </c>
      <c r="I1066" t="s">
        <v>266</v>
      </c>
      <c r="J1066" t="s">
        <v>123</v>
      </c>
      <c r="K1066" t="s">
        <v>261</v>
      </c>
      <c r="L1066">
        <v>700</v>
      </c>
      <c r="M1066" t="s">
        <v>193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">
      <c r="A1067">
        <v>4</v>
      </c>
      <c r="B1067" t="s">
        <v>187</v>
      </c>
      <c r="C1067">
        <v>2019</v>
      </c>
      <c r="D1067">
        <v>7</v>
      </c>
      <c r="E1067" t="s">
        <v>284</v>
      </c>
      <c r="F1067">
        <v>3</v>
      </c>
      <c r="G1067" t="s">
        <v>189</v>
      </c>
      <c r="H1067">
        <v>18</v>
      </c>
      <c r="I1067" t="s">
        <v>215</v>
      </c>
      <c r="J1067" t="s">
        <v>119</v>
      </c>
      <c r="K1067" t="s">
        <v>216</v>
      </c>
      <c r="L1067">
        <v>300</v>
      </c>
      <c r="M1067" t="s">
        <v>191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">
      <c r="A1068">
        <v>5</v>
      </c>
      <c r="B1068" t="s">
        <v>181</v>
      </c>
      <c r="C1068">
        <v>2019</v>
      </c>
      <c r="D1068">
        <v>7</v>
      </c>
      <c r="E1068" t="s">
        <v>284</v>
      </c>
      <c r="F1068">
        <v>3</v>
      </c>
      <c r="G1068" t="s">
        <v>189</v>
      </c>
      <c r="H1068">
        <v>10</v>
      </c>
      <c r="I1068" t="s">
        <v>251</v>
      </c>
      <c r="J1068" t="s">
        <v>117</v>
      </c>
      <c r="K1068" t="s">
        <v>236</v>
      </c>
      <c r="L1068">
        <v>300</v>
      </c>
      <c r="M1068" t="s">
        <v>191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">
      <c r="A1069">
        <v>5</v>
      </c>
      <c r="B1069" t="s">
        <v>181</v>
      </c>
      <c r="C1069">
        <v>2019</v>
      </c>
      <c r="D1069">
        <v>7</v>
      </c>
      <c r="E1069" t="s">
        <v>284</v>
      </c>
      <c r="F1069">
        <v>3</v>
      </c>
      <c r="G1069" t="s">
        <v>189</v>
      </c>
      <c r="H1069">
        <v>309</v>
      </c>
      <c r="I1069" t="s">
        <v>302</v>
      </c>
      <c r="J1069" t="s">
        <v>117</v>
      </c>
      <c r="K1069" t="s">
        <v>236</v>
      </c>
      <c r="L1069">
        <v>300</v>
      </c>
      <c r="M1069" t="s">
        <v>191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">
      <c r="A1070">
        <v>5</v>
      </c>
      <c r="B1070" t="s">
        <v>181</v>
      </c>
      <c r="C1070">
        <v>2019</v>
      </c>
      <c r="D1070">
        <v>7</v>
      </c>
      <c r="E1070" t="s">
        <v>284</v>
      </c>
      <c r="F1070">
        <v>1</v>
      </c>
      <c r="G1070" t="s">
        <v>183</v>
      </c>
      <c r="H1070">
        <v>950</v>
      </c>
      <c r="I1070" t="s">
        <v>184</v>
      </c>
      <c r="J1070" t="s">
        <v>115</v>
      </c>
      <c r="K1070" t="s">
        <v>185</v>
      </c>
      <c r="L1070">
        <v>4512</v>
      </c>
      <c r="M1070" t="s">
        <v>186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">
      <c r="A1071">
        <v>5</v>
      </c>
      <c r="B1071" t="s">
        <v>181</v>
      </c>
      <c r="C1071">
        <v>2019</v>
      </c>
      <c r="D1071">
        <v>7</v>
      </c>
      <c r="E1071" t="s">
        <v>284</v>
      </c>
      <c r="F1071">
        <v>3</v>
      </c>
      <c r="G1071" t="s">
        <v>189</v>
      </c>
      <c r="H1071">
        <v>305</v>
      </c>
      <c r="I1071" t="s">
        <v>234</v>
      </c>
      <c r="J1071" t="s">
        <v>115</v>
      </c>
      <c r="K1071" t="s">
        <v>185</v>
      </c>
      <c r="L1071">
        <v>300</v>
      </c>
      <c r="M1071" t="s">
        <v>191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">
      <c r="A1072">
        <v>5</v>
      </c>
      <c r="B1072" t="s">
        <v>181</v>
      </c>
      <c r="C1072">
        <v>2019</v>
      </c>
      <c r="D1072">
        <v>7</v>
      </c>
      <c r="E1072" t="s">
        <v>284</v>
      </c>
      <c r="F1072">
        <v>5</v>
      </c>
      <c r="G1072" t="s">
        <v>195</v>
      </c>
      <c r="H1072">
        <v>305</v>
      </c>
      <c r="I1072" t="s">
        <v>234</v>
      </c>
      <c r="J1072" t="s">
        <v>115</v>
      </c>
      <c r="K1072" t="s">
        <v>185</v>
      </c>
      <c r="L1072">
        <v>460</v>
      </c>
      <c r="M1072" t="s">
        <v>198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">
      <c r="A1073">
        <v>5</v>
      </c>
      <c r="B1073" t="s">
        <v>181</v>
      </c>
      <c r="C1073">
        <v>2019</v>
      </c>
      <c r="D1073">
        <v>7</v>
      </c>
      <c r="E1073" t="s">
        <v>284</v>
      </c>
      <c r="F1073">
        <v>77</v>
      </c>
      <c r="G1073" t="s">
        <v>212</v>
      </c>
      <c r="H1073">
        <v>5</v>
      </c>
      <c r="I1073" t="s">
        <v>190</v>
      </c>
      <c r="J1073" t="s">
        <v>115</v>
      </c>
      <c r="K1073" t="s">
        <v>185</v>
      </c>
      <c r="L1073">
        <v>1577</v>
      </c>
      <c r="M1073" t="s">
        <v>233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">
      <c r="A1074">
        <v>4</v>
      </c>
      <c r="B1074" t="s">
        <v>187</v>
      </c>
      <c r="C1074">
        <v>2019</v>
      </c>
      <c r="D1074">
        <v>7</v>
      </c>
      <c r="E1074" t="s">
        <v>284</v>
      </c>
      <c r="F1074">
        <v>1</v>
      </c>
      <c r="G1074" t="s">
        <v>183</v>
      </c>
      <c r="H1074">
        <v>5</v>
      </c>
      <c r="I1074" t="s">
        <v>190</v>
      </c>
      <c r="J1074" t="s">
        <v>115</v>
      </c>
      <c r="K1074" t="s">
        <v>185</v>
      </c>
      <c r="L1074">
        <v>200</v>
      </c>
      <c r="M1074" t="s">
        <v>210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">
      <c r="A1075">
        <v>5</v>
      </c>
      <c r="B1075" t="s">
        <v>181</v>
      </c>
      <c r="C1075">
        <v>2019</v>
      </c>
      <c r="D1075">
        <v>7</v>
      </c>
      <c r="E1075" t="s">
        <v>284</v>
      </c>
      <c r="F1075">
        <v>1</v>
      </c>
      <c r="G1075" t="s">
        <v>183</v>
      </c>
      <c r="H1075">
        <v>305</v>
      </c>
      <c r="I1075" t="s">
        <v>234</v>
      </c>
      <c r="J1075" t="s">
        <v>115</v>
      </c>
      <c r="K1075" t="s">
        <v>185</v>
      </c>
      <c r="L1075">
        <v>200</v>
      </c>
      <c r="M1075" t="s">
        <v>210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">
      <c r="A1076">
        <v>5</v>
      </c>
      <c r="B1076" t="s">
        <v>181</v>
      </c>
      <c r="C1076">
        <v>2019</v>
      </c>
      <c r="D1076">
        <v>7</v>
      </c>
      <c r="E1076" t="s">
        <v>284</v>
      </c>
      <c r="F1076">
        <v>10</v>
      </c>
      <c r="G1076" t="s">
        <v>238</v>
      </c>
      <c r="H1076">
        <v>4</v>
      </c>
      <c r="I1076" t="s">
        <v>274</v>
      </c>
      <c r="J1076" t="s">
        <v>202</v>
      </c>
      <c r="K1076" t="s">
        <v>203</v>
      </c>
      <c r="L1076">
        <v>207</v>
      </c>
      <c r="M1076" t="s">
        <v>243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">
      <c r="A1077">
        <v>4</v>
      </c>
      <c r="B1077" t="s">
        <v>187</v>
      </c>
      <c r="C1077">
        <v>2019</v>
      </c>
      <c r="D1077">
        <v>7</v>
      </c>
      <c r="E1077" t="s">
        <v>284</v>
      </c>
      <c r="F1077">
        <v>1</v>
      </c>
      <c r="G1077" t="s">
        <v>183</v>
      </c>
      <c r="H1077">
        <v>6</v>
      </c>
      <c r="I1077" t="s">
        <v>256</v>
      </c>
      <c r="J1077" t="s">
        <v>122</v>
      </c>
      <c r="K1077" t="s">
        <v>242</v>
      </c>
      <c r="L1077">
        <v>200</v>
      </c>
      <c r="M1077" t="s">
        <v>210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">
      <c r="A1078">
        <v>5</v>
      </c>
      <c r="B1078" t="s">
        <v>181</v>
      </c>
      <c r="C1078">
        <v>2019</v>
      </c>
      <c r="D1078">
        <v>7</v>
      </c>
      <c r="E1078" t="s">
        <v>284</v>
      </c>
      <c r="F1078">
        <v>5</v>
      </c>
      <c r="G1078" t="s">
        <v>195</v>
      </c>
      <c r="H1078">
        <v>8</v>
      </c>
      <c r="I1078" t="s">
        <v>248</v>
      </c>
      <c r="J1078" t="s">
        <v>126</v>
      </c>
      <c r="K1078" t="s">
        <v>249</v>
      </c>
      <c r="L1078">
        <v>460</v>
      </c>
      <c r="M1078" t="s">
        <v>198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">
      <c r="A1079">
        <v>5</v>
      </c>
      <c r="B1079" t="s">
        <v>181</v>
      </c>
      <c r="C1079">
        <v>2019</v>
      </c>
      <c r="D1079">
        <v>7</v>
      </c>
      <c r="E1079" t="s">
        <v>284</v>
      </c>
      <c r="F1079">
        <v>3</v>
      </c>
      <c r="G1079" t="s">
        <v>189</v>
      </c>
      <c r="H1079">
        <v>16</v>
      </c>
      <c r="I1079" t="s">
        <v>281</v>
      </c>
      <c r="J1079" t="s">
        <v>127</v>
      </c>
      <c r="K1079" t="s">
        <v>263</v>
      </c>
      <c r="L1079">
        <v>300</v>
      </c>
      <c r="M1079" t="s">
        <v>191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">
      <c r="A1080">
        <v>5</v>
      </c>
      <c r="B1080" t="s">
        <v>181</v>
      </c>
      <c r="C1080">
        <v>2019</v>
      </c>
      <c r="D1080">
        <v>7</v>
      </c>
      <c r="E1080" t="s">
        <v>284</v>
      </c>
      <c r="F1080">
        <v>3</v>
      </c>
      <c r="G1080" t="s">
        <v>189</v>
      </c>
      <c r="H1080">
        <v>701</v>
      </c>
      <c r="I1080" t="s">
        <v>206</v>
      </c>
      <c r="J1080" t="s">
        <v>207</v>
      </c>
      <c r="K1080" t="s">
        <v>208</v>
      </c>
      <c r="L1080">
        <v>300</v>
      </c>
      <c r="M1080" t="s">
        <v>191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">
      <c r="A1081">
        <v>4</v>
      </c>
      <c r="B1081" t="s">
        <v>187</v>
      </c>
      <c r="C1081">
        <v>2019</v>
      </c>
      <c r="D1081">
        <v>7</v>
      </c>
      <c r="E1081" t="s">
        <v>284</v>
      </c>
      <c r="F1081">
        <v>10</v>
      </c>
      <c r="G1081" t="s">
        <v>238</v>
      </c>
      <c r="H1081">
        <v>1</v>
      </c>
      <c r="I1081" t="s">
        <v>229</v>
      </c>
      <c r="J1081" t="s">
        <v>121</v>
      </c>
      <c r="K1081" t="s">
        <v>230</v>
      </c>
      <c r="L1081">
        <v>207</v>
      </c>
      <c r="M1081" t="s">
        <v>243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">
      <c r="A1082">
        <v>5</v>
      </c>
      <c r="B1082" t="s">
        <v>181</v>
      </c>
      <c r="C1082">
        <v>2019</v>
      </c>
      <c r="D1082">
        <v>7</v>
      </c>
      <c r="E1082" t="s">
        <v>284</v>
      </c>
      <c r="F1082">
        <v>6</v>
      </c>
      <c r="G1082" t="s">
        <v>192</v>
      </c>
      <c r="H1082">
        <v>603</v>
      </c>
      <c r="I1082" t="s">
        <v>196</v>
      </c>
      <c r="J1082" t="s">
        <v>125</v>
      </c>
      <c r="K1082" t="s">
        <v>197</v>
      </c>
      <c r="L1082">
        <v>700</v>
      </c>
      <c r="M1082" t="s">
        <v>193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">
      <c r="A1083">
        <v>5</v>
      </c>
      <c r="B1083" t="s">
        <v>181</v>
      </c>
      <c r="C1083">
        <v>2019</v>
      </c>
      <c r="D1083">
        <v>7</v>
      </c>
      <c r="E1083" t="s">
        <v>284</v>
      </c>
      <c r="F1083">
        <v>6</v>
      </c>
      <c r="G1083" t="s">
        <v>192</v>
      </c>
      <c r="H1083">
        <v>625</v>
      </c>
      <c r="I1083" t="s">
        <v>286</v>
      </c>
      <c r="J1083" t="s">
        <v>132</v>
      </c>
      <c r="K1083" t="s">
        <v>212</v>
      </c>
      <c r="L1083">
        <v>700</v>
      </c>
      <c r="M1083" t="s">
        <v>193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">
      <c r="A1084">
        <v>5</v>
      </c>
      <c r="B1084" t="s">
        <v>181</v>
      </c>
      <c r="C1084">
        <v>2019</v>
      </c>
      <c r="D1084">
        <v>7</v>
      </c>
      <c r="E1084" t="s">
        <v>284</v>
      </c>
      <c r="F1084">
        <v>6</v>
      </c>
      <c r="G1084" t="s">
        <v>192</v>
      </c>
      <c r="H1084">
        <v>627</v>
      </c>
      <c r="I1084" t="s">
        <v>257</v>
      </c>
      <c r="J1084" t="s">
        <v>132</v>
      </c>
      <c r="K1084" t="s">
        <v>212</v>
      </c>
      <c r="L1084">
        <v>4562</v>
      </c>
      <c r="M1084" t="s">
        <v>211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">
      <c r="A1085">
        <v>4</v>
      </c>
      <c r="B1085" t="s">
        <v>187</v>
      </c>
      <c r="C1085">
        <v>2019</v>
      </c>
      <c r="D1085">
        <v>7</v>
      </c>
      <c r="E1085" t="s">
        <v>284</v>
      </c>
      <c r="F1085">
        <v>5</v>
      </c>
      <c r="G1085" t="s">
        <v>195</v>
      </c>
      <c r="H1085">
        <v>710</v>
      </c>
      <c r="I1085" t="s">
        <v>220</v>
      </c>
      <c r="J1085" t="s">
        <v>207</v>
      </c>
      <c r="K1085" t="s">
        <v>208</v>
      </c>
      <c r="L1085">
        <v>4552</v>
      </c>
      <c r="M1085" t="s">
        <v>276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">
      <c r="A1086">
        <v>5</v>
      </c>
      <c r="B1086" t="s">
        <v>181</v>
      </c>
      <c r="C1086">
        <v>2019</v>
      </c>
      <c r="D1086">
        <v>7</v>
      </c>
      <c r="E1086" t="s">
        <v>284</v>
      </c>
      <c r="F1086">
        <v>5</v>
      </c>
      <c r="G1086" t="s">
        <v>195</v>
      </c>
      <c r="H1086">
        <v>18</v>
      </c>
      <c r="I1086" t="s">
        <v>215</v>
      </c>
      <c r="J1086" t="s">
        <v>119</v>
      </c>
      <c r="K1086" t="s">
        <v>216</v>
      </c>
      <c r="L1086">
        <v>460</v>
      </c>
      <c r="M1086" t="s">
        <v>198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">
      <c r="A1087">
        <v>5</v>
      </c>
      <c r="B1087" t="s">
        <v>181</v>
      </c>
      <c r="C1087">
        <v>2019</v>
      </c>
      <c r="D1087">
        <v>7</v>
      </c>
      <c r="E1087" t="s">
        <v>284</v>
      </c>
      <c r="F1087">
        <v>3</v>
      </c>
      <c r="G1087" t="s">
        <v>189</v>
      </c>
      <c r="H1087">
        <v>310</v>
      </c>
      <c r="I1087" t="s">
        <v>254</v>
      </c>
      <c r="J1087" t="s">
        <v>118</v>
      </c>
      <c r="K1087" t="s">
        <v>214</v>
      </c>
      <c r="L1087">
        <v>300</v>
      </c>
      <c r="M1087" t="s">
        <v>191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">
      <c r="A1088">
        <v>5</v>
      </c>
      <c r="B1088" t="s">
        <v>181</v>
      </c>
      <c r="C1088">
        <v>2019</v>
      </c>
      <c r="D1088">
        <v>7</v>
      </c>
      <c r="E1088" t="s">
        <v>284</v>
      </c>
      <c r="F1088">
        <v>3</v>
      </c>
      <c r="G1088" t="s">
        <v>189</v>
      </c>
      <c r="H1088">
        <v>955</v>
      </c>
      <c r="I1088" t="s">
        <v>282</v>
      </c>
      <c r="J1088" t="s">
        <v>119</v>
      </c>
      <c r="K1088" t="s">
        <v>216</v>
      </c>
      <c r="L1088">
        <v>4532</v>
      </c>
      <c r="M1088" t="s">
        <v>200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">
      <c r="A1089">
        <v>5</v>
      </c>
      <c r="B1089" t="s">
        <v>181</v>
      </c>
      <c r="C1089">
        <v>2019</v>
      </c>
      <c r="D1089">
        <v>7</v>
      </c>
      <c r="E1089" t="s">
        <v>284</v>
      </c>
      <c r="F1089">
        <v>75</v>
      </c>
      <c r="G1089" t="s">
        <v>212</v>
      </c>
      <c r="H1089">
        <v>13</v>
      </c>
      <c r="I1089" t="s">
        <v>296</v>
      </c>
      <c r="J1089" t="s">
        <v>119</v>
      </c>
      <c r="K1089" t="s">
        <v>216</v>
      </c>
      <c r="L1089">
        <v>1575</v>
      </c>
      <c r="M1089" t="s">
        <v>218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">
      <c r="A1090">
        <v>5</v>
      </c>
      <c r="B1090" t="s">
        <v>181</v>
      </c>
      <c r="C1090">
        <v>2019</v>
      </c>
      <c r="D1090">
        <v>7</v>
      </c>
      <c r="E1090" t="s">
        <v>284</v>
      </c>
      <c r="F1090">
        <v>77</v>
      </c>
      <c r="G1090" t="s">
        <v>212</v>
      </c>
      <c r="H1090">
        <v>18</v>
      </c>
      <c r="I1090" t="s">
        <v>215</v>
      </c>
      <c r="J1090" t="s">
        <v>119</v>
      </c>
      <c r="K1090" t="s">
        <v>216</v>
      </c>
      <c r="L1090">
        <v>1577</v>
      </c>
      <c r="M1090" t="s">
        <v>233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">
      <c r="A1091">
        <v>5</v>
      </c>
      <c r="B1091" t="s">
        <v>181</v>
      </c>
      <c r="C1091">
        <v>2019</v>
      </c>
      <c r="D1091">
        <v>7</v>
      </c>
      <c r="E1091" t="s">
        <v>284</v>
      </c>
      <c r="F1091">
        <v>3</v>
      </c>
      <c r="G1091" t="s">
        <v>189</v>
      </c>
      <c r="H1091">
        <v>5</v>
      </c>
      <c r="I1091" t="s">
        <v>190</v>
      </c>
      <c r="J1091" t="s">
        <v>115</v>
      </c>
      <c r="K1091" t="s">
        <v>185</v>
      </c>
      <c r="L1091">
        <v>300</v>
      </c>
      <c r="M1091" t="s">
        <v>191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">
      <c r="A1092">
        <v>5</v>
      </c>
      <c r="B1092" t="s">
        <v>181</v>
      </c>
      <c r="C1092">
        <v>2019</v>
      </c>
      <c r="D1092">
        <v>7</v>
      </c>
      <c r="E1092" t="s">
        <v>284</v>
      </c>
      <c r="F1092">
        <v>5</v>
      </c>
      <c r="G1092" t="s">
        <v>195</v>
      </c>
      <c r="H1092">
        <v>5</v>
      </c>
      <c r="I1092" t="s">
        <v>190</v>
      </c>
      <c r="J1092" t="s">
        <v>115</v>
      </c>
      <c r="K1092" t="s">
        <v>185</v>
      </c>
      <c r="L1092">
        <v>460</v>
      </c>
      <c r="M1092" t="s">
        <v>198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">
      <c r="A1093">
        <v>5</v>
      </c>
      <c r="B1093" t="s">
        <v>181</v>
      </c>
      <c r="C1093">
        <v>2019</v>
      </c>
      <c r="D1093">
        <v>7</v>
      </c>
      <c r="E1093" t="s">
        <v>284</v>
      </c>
      <c r="F1093">
        <v>79</v>
      </c>
      <c r="G1093" t="s">
        <v>212</v>
      </c>
      <c r="H1093">
        <v>5</v>
      </c>
      <c r="I1093" t="s">
        <v>190</v>
      </c>
      <c r="J1093" t="s">
        <v>115</v>
      </c>
      <c r="K1093" t="s">
        <v>185</v>
      </c>
      <c r="L1093">
        <v>1579</v>
      </c>
      <c r="M1093" t="s">
        <v>271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">
      <c r="A1094">
        <v>5</v>
      </c>
      <c r="B1094" t="s">
        <v>181</v>
      </c>
      <c r="C1094">
        <v>2019</v>
      </c>
      <c r="D1094">
        <v>7</v>
      </c>
      <c r="E1094" t="s">
        <v>284</v>
      </c>
      <c r="F1094">
        <v>1</v>
      </c>
      <c r="G1094" t="s">
        <v>183</v>
      </c>
      <c r="H1094">
        <v>11</v>
      </c>
      <c r="I1094" t="s">
        <v>283</v>
      </c>
      <c r="J1094" t="s">
        <v>115</v>
      </c>
      <c r="K1094" t="s">
        <v>185</v>
      </c>
      <c r="L1094">
        <v>200</v>
      </c>
      <c r="M1094" t="s">
        <v>210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">
      <c r="A1095">
        <v>4</v>
      </c>
      <c r="B1095" t="s">
        <v>187</v>
      </c>
      <c r="C1095">
        <v>2019</v>
      </c>
      <c r="D1095">
        <v>7</v>
      </c>
      <c r="E1095" t="s">
        <v>284</v>
      </c>
      <c r="F1095">
        <v>3</v>
      </c>
      <c r="G1095" t="s">
        <v>189</v>
      </c>
      <c r="H1095">
        <v>1</v>
      </c>
      <c r="I1095" t="s">
        <v>229</v>
      </c>
      <c r="J1095" t="s">
        <v>121</v>
      </c>
      <c r="K1095" t="s">
        <v>230</v>
      </c>
      <c r="L1095">
        <v>300</v>
      </c>
      <c r="M1095" t="s">
        <v>191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">
      <c r="A1096">
        <v>4</v>
      </c>
      <c r="B1096" t="s">
        <v>187</v>
      </c>
      <c r="C1096">
        <v>2019</v>
      </c>
      <c r="D1096">
        <v>7</v>
      </c>
      <c r="E1096" t="s">
        <v>284</v>
      </c>
      <c r="F1096">
        <v>1</v>
      </c>
      <c r="G1096" t="s">
        <v>183</v>
      </c>
      <c r="H1096">
        <v>903</v>
      </c>
      <c r="I1096" t="s">
        <v>239</v>
      </c>
      <c r="J1096" t="s">
        <v>121</v>
      </c>
      <c r="K1096" t="s">
        <v>230</v>
      </c>
      <c r="L1096">
        <v>4512</v>
      </c>
      <c r="M1096" t="s">
        <v>186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">
      <c r="A1097">
        <v>5</v>
      </c>
      <c r="B1097" t="s">
        <v>181</v>
      </c>
      <c r="C1097">
        <v>2019</v>
      </c>
      <c r="D1097">
        <v>7</v>
      </c>
      <c r="E1097" t="s">
        <v>284</v>
      </c>
      <c r="F1097">
        <v>10</v>
      </c>
      <c r="G1097" t="s">
        <v>238</v>
      </c>
      <c r="H1097">
        <v>903</v>
      </c>
      <c r="I1097" t="s">
        <v>239</v>
      </c>
      <c r="J1097" t="s">
        <v>121</v>
      </c>
      <c r="K1097" t="s">
        <v>230</v>
      </c>
      <c r="L1097">
        <v>4513</v>
      </c>
      <c r="M1097" t="s">
        <v>240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">
      <c r="A1098">
        <v>5</v>
      </c>
      <c r="B1098" t="s">
        <v>181</v>
      </c>
      <c r="C1098">
        <v>2019</v>
      </c>
      <c r="D1098">
        <v>7</v>
      </c>
      <c r="E1098" t="s">
        <v>284</v>
      </c>
      <c r="F1098">
        <v>10</v>
      </c>
      <c r="G1098" t="s">
        <v>238</v>
      </c>
      <c r="H1098">
        <v>905</v>
      </c>
      <c r="I1098" t="s">
        <v>272</v>
      </c>
      <c r="J1098" t="s">
        <v>122</v>
      </c>
      <c r="K1098" t="s">
        <v>242</v>
      </c>
      <c r="L1098">
        <v>4513</v>
      </c>
      <c r="M1098" t="s">
        <v>240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">
      <c r="A1099">
        <v>5</v>
      </c>
      <c r="B1099" t="s">
        <v>181</v>
      </c>
      <c r="C1099">
        <v>2019</v>
      </c>
      <c r="D1099">
        <v>7</v>
      </c>
      <c r="E1099" t="s">
        <v>284</v>
      </c>
      <c r="F1099">
        <v>75</v>
      </c>
      <c r="G1099" t="s">
        <v>212</v>
      </c>
      <c r="H1099">
        <v>950</v>
      </c>
      <c r="I1099" t="s">
        <v>184</v>
      </c>
      <c r="J1099" t="s">
        <v>115</v>
      </c>
      <c r="K1099" t="s">
        <v>185</v>
      </c>
      <c r="L1099">
        <v>4575</v>
      </c>
      <c r="M1099" t="s">
        <v>212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">
      <c r="A1100">
        <v>5</v>
      </c>
      <c r="B1100" t="s">
        <v>181</v>
      </c>
      <c r="C1100">
        <v>2019</v>
      </c>
      <c r="D1100">
        <v>7</v>
      </c>
      <c r="E1100" t="s">
        <v>284</v>
      </c>
      <c r="F1100">
        <v>79</v>
      </c>
      <c r="G1100" t="s">
        <v>212</v>
      </c>
      <c r="H1100">
        <v>950</v>
      </c>
      <c r="I1100" t="s">
        <v>184</v>
      </c>
      <c r="J1100" t="s">
        <v>115</v>
      </c>
      <c r="K1100" t="s">
        <v>185</v>
      </c>
      <c r="L1100">
        <v>4579</v>
      </c>
      <c r="M1100" t="s">
        <v>221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">
      <c r="A1101">
        <v>5</v>
      </c>
      <c r="B1101" t="s">
        <v>181</v>
      </c>
      <c r="C1101">
        <v>2019</v>
      </c>
      <c r="D1101">
        <v>7</v>
      </c>
      <c r="E1101" t="s">
        <v>284</v>
      </c>
      <c r="F1101">
        <v>3</v>
      </c>
      <c r="G1101" t="s">
        <v>189</v>
      </c>
      <c r="H1101">
        <v>12</v>
      </c>
      <c r="I1101" t="s">
        <v>301</v>
      </c>
      <c r="J1101" t="s">
        <v>126</v>
      </c>
      <c r="K1101" t="s">
        <v>249</v>
      </c>
      <c r="L1101">
        <v>300</v>
      </c>
      <c r="M1101" t="s">
        <v>191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">
      <c r="A1102">
        <v>5</v>
      </c>
      <c r="B1102" t="s">
        <v>181</v>
      </c>
      <c r="C1102">
        <v>2019</v>
      </c>
      <c r="D1102">
        <v>7</v>
      </c>
      <c r="E1102" t="s">
        <v>284</v>
      </c>
      <c r="F1102">
        <v>3</v>
      </c>
      <c r="G1102" t="s">
        <v>189</v>
      </c>
      <c r="H1102">
        <v>20</v>
      </c>
      <c r="I1102" t="s">
        <v>300</v>
      </c>
      <c r="J1102" t="s">
        <v>128</v>
      </c>
      <c r="K1102" t="s">
        <v>205</v>
      </c>
      <c r="L1102">
        <v>300</v>
      </c>
      <c r="M1102" t="s">
        <v>191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">
      <c r="A1103">
        <v>5</v>
      </c>
      <c r="B1103" t="s">
        <v>181</v>
      </c>
      <c r="C1103">
        <v>2019</v>
      </c>
      <c r="D1103">
        <v>7</v>
      </c>
      <c r="E1103" t="s">
        <v>284</v>
      </c>
      <c r="F1103">
        <v>5</v>
      </c>
      <c r="G1103" t="s">
        <v>195</v>
      </c>
      <c r="H1103">
        <v>701</v>
      </c>
      <c r="I1103" t="s">
        <v>206</v>
      </c>
      <c r="J1103" t="s">
        <v>207</v>
      </c>
      <c r="K1103" t="s">
        <v>208</v>
      </c>
      <c r="L1103">
        <v>460</v>
      </c>
      <c r="M1103" t="s">
        <v>198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">
      <c r="A1104">
        <v>5</v>
      </c>
      <c r="B1104" t="s">
        <v>181</v>
      </c>
      <c r="C1104">
        <v>2019</v>
      </c>
      <c r="D1104">
        <v>7</v>
      </c>
      <c r="E1104" t="s">
        <v>284</v>
      </c>
      <c r="F1104">
        <v>6</v>
      </c>
      <c r="G1104" t="s">
        <v>192</v>
      </c>
      <c r="H1104">
        <v>619</v>
      </c>
      <c r="I1104" t="s">
        <v>277</v>
      </c>
      <c r="J1104" t="s">
        <v>278</v>
      </c>
      <c r="K1104" t="s">
        <v>212</v>
      </c>
      <c r="L1104">
        <v>4562</v>
      </c>
      <c r="M1104" t="s">
        <v>211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">
      <c r="A1105">
        <v>5</v>
      </c>
      <c r="B1105" t="s">
        <v>181</v>
      </c>
      <c r="C1105">
        <v>2019</v>
      </c>
      <c r="D1105">
        <v>7</v>
      </c>
      <c r="E1105" t="s">
        <v>284</v>
      </c>
      <c r="F1105">
        <v>5</v>
      </c>
      <c r="G1105" t="s">
        <v>195</v>
      </c>
      <c r="H1105">
        <v>602</v>
      </c>
      <c r="I1105" t="s">
        <v>246</v>
      </c>
      <c r="J1105" t="s">
        <v>125</v>
      </c>
      <c r="K1105" t="s">
        <v>197</v>
      </c>
      <c r="L1105">
        <v>460</v>
      </c>
      <c r="M1105" t="s">
        <v>198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">
      <c r="A1106">
        <v>5</v>
      </c>
      <c r="B1106" t="s">
        <v>181</v>
      </c>
      <c r="C1106">
        <v>2019</v>
      </c>
      <c r="D1106">
        <v>7</v>
      </c>
      <c r="E1106" t="s">
        <v>284</v>
      </c>
      <c r="F1106">
        <v>3</v>
      </c>
      <c r="G1106" t="s">
        <v>189</v>
      </c>
      <c r="H1106">
        <v>13</v>
      </c>
      <c r="I1106" t="s">
        <v>296</v>
      </c>
      <c r="J1106" t="s">
        <v>119</v>
      </c>
      <c r="K1106" t="s">
        <v>216</v>
      </c>
      <c r="L1106">
        <v>300</v>
      </c>
      <c r="M1106" t="s">
        <v>191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">
      <c r="A1107">
        <v>5</v>
      </c>
      <c r="B1107" t="s">
        <v>181</v>
      </c>
      <c r="C1107">
        <v>2019</v>
      </c>
      <c r="D1107">
        <v>7</v>
      </c>
      <c r="E1107" t="s">
        <v>284</v>
      </c>
      <c r="F1107">
        <v>3</v>
      </c>
      <c r="G1107" t="s">
        <v>189</v>
      </c>
      <c r="H1107">
        <v>952</v>
      </c>
      <c r="I1107" t="s">
        <v>235</v>
      </c>
      <c r="J1107" t="s">
        <v>117</v>
      </c>
      <c r="K1107" t="s">
        <v>236</v>
      </c>
      <c r="L1107">
        <v>4532</v>
      </c>
      <c r="M1107" t="s">
        <v>200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">
      <c r="A1108">
        <v>5</v>
      </c>
      <c r="B1108" t="s">
        <v>181</v>
      </c>
      <c r="C1108">
        <v>2019</v>
      </c>
      <c r="D1108">
        <v>7</v>
      </c>
      <c r="E1108" t="s">
        <v>284</v>
      </c>
      <c r="F1108">
        <v>3</v>
      </c>
      <c r="G1108" t="s">
        <v>189</v>
      </c>
      <c r="H1108">
        <v>14</v>
      </c>
      <c r="I1108" t="s">
        <v>299</v>
      </c>
      <c r="J1108" t="s">
        <v>117</v>
      </c>
      <c r="K1108" t="s">
        <v>236</v>
      </c>
      <c r="L1108">
        <v>300</v>
      </c>
      <c r="M1108" t="s">
        <v>191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">
      <c r="A1109">
        <v>5</v>
      </c>
      <c r="B1109" t="s">
        <v>181</v>
      </c>
      <c r="C1109">
        <v>2019</v>
      </c>
      <c r="D1109">
        <v>7</v>
      </c>
      <c r="E1109" t="s">
        <v>284</v>
      </c>
      <c r="F1109">
        <v>3</v>
      </c>
      <c r="G1109" t="s">
        <v>189</v>
      </c>
      <c r="H1109">
        <v>954</v>
      </c>
      <c r="I1109" t="s">
        <v>237</v>
      </c>
      <c r="J1109" t="s">
        <v>119</v>
      </c>
      <c r="K1109" t="s">
        <v>216</v>
      </c>
      <c r="L1109">
        <v>4532</v>
      </c>
      <c r="M1109" t="s">
        <v>200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">
      <c r="A1110">
        <v>4</v>
      </c>
      <c r="B1110" t="s">
        <v>187</v>
      </c>
      <c r="C1110">
        <v>2019</v>
      </c>
      <c r="D1110">
        <v>7</v>
      </c>
      <c r="E1110" t="s">
        <v>284</v>
      </c>
      <c r="F1110">
        <v>3</v>
      </c>
      <c r="G1110" t="s">
        <v>189</v>
      </c>
      <c r="H1110">
        <v>950</v>
      </c>
      <c r="I1110" t="s">
        <v>184</v>
      </c>
      <c r="J1110" t="s">
        <v>115</v>
      </c>
      <c r="K1110" t="s">
        <v>185</v>
      </c>
      <c r="L1110">
        <v>4532</v>
      </c>
      <c r="M1110" t="s">
        <v>200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">
      <c r="A1111">
        <v>4</v>
      </c>
      <c r="B1111" t="s">
        <v>187</v>
      </c>
      <c r="C1111">
        <v>2019</v>
      </c>
      <c r="D1111">
        <v>7</v>
      </c>
      <c r="E1111" t="s">
        <v>284</v>
      </c>
      <c r="F1111">
        <v>3</v>
      </c>
      <c r="G1111" t="s">
        <v>189</v>
      </c>
      <c r="H1111">
        <v>903</v>
      </c>
      <c r="I1111" t="s">
        <v>239</v>
      </c>
      <c r="J1111" t="s">
        <v>121</v>
      </c>
      <c r="K1111" t="s">
        <v>230</v>
      </c>
      <c r="L1111">
        <v>4532</v>
      </c>
      <c r="M1111" t="s">
        <v>200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">
      <c r="A1112">
        <v>4</v>
      </c>
      <c r="B1112" t="s">
        <v>187</v>
      </c>
      <c r="C1112">
        <v>2019</v>
      </c>
      <c r="D1112">
        <v>7</v>
      </c>
      <c r="E1112" t="s">
        <v>284</v>
      </c>
      <c r="F1112">
        <v>10</v>
      </c>
      <c r="G1112" t="s">
        <v>238</v>
      </c>
      <c r="H1112">
        <v>905</v>
      </c>
      <c r="I1112" t="s">
        <v>272</v>
      </c>
      <c r="J1112" t="s">
        <v>122</v>
      </c>
      <c r="K1112" t="s">
        <v>242</v>
      </c>
      <c r="L1112">
        <v>4513</v>
      </c>
      <c r="M1112" t="s">
        <v>240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">
      <c r="A1113">
        <v>5</v>
      </c>
      <c r="B1113" t="s">
        <v>181</v>
      </c>
      <c r="C1113">
        <v>2019</v>
      </c>
      <c r="D1113">
        <v>7</v>
      </c>
      <c r="E1113" t="s">
        <v>284</v>
      </c>
      <c r="F1113">
        <v>1</v>
      </c>
      <c r="G1113" t="s">
        <v>183</v>
      </c>
      <c r="H1113">
        <v>306</v>
      </c>
      <c r="I1113" t="s">
        <v>244</v>
      </c>
      <c r="J1113" t="s">
        <v>122</v>
      </c>
      <c r="K1113" t="s">
        <v>242</v>
      </c>
      <c r="L1113">
        <v>200</v>
      </c>
      <c r="M1113" t="s">
        <v>210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">
      <c r="A1114">
        <v>5</v>
      </c>
      <c r="B1114" t="s">
        <v>181</v>
      </c>
      <c r="C1114">
        <v>2019</v>
      </c>
      <c r="D1114">
        <v>7</v>
      </c>
      <c r="E1114" t="s">
        <v>284</v>
      </c>
      <c r="F1114">
        <v>10</v>
      </c>
      <c r="G1114" t="s">
        <v>238</v>
      </c>
      <c r="H1114">
        <v>306</v>
      </c>
      <c r="I1114" t="s">
        <v>244</v>
      </c>
      <c r="J1114" t="s">
        <v>122</v>
      </c>
      <c r="K1114" t="s">
        <v>242</v>
      </c>
      <c r="L1114">
        <v>207</v>
      </c>
      <c r="M1114" t="s">
        <v>243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">
      <c r="A1115">
        <v>5</v>
      </c>
      <c r="B1115" t="s">
        <v>181</v>
      </c>
      <c r="C1115">
        <v>2019</v>
      </c>
      <c r="D1115">
        <v>7</v>
      </c>
      <c r="E1115" t="s">
        <v>284</v>
      </c>
      <c r="F1115">
        <v>3</v>
      </c>
      <c r="G1115" t="s">
        <v>189</v>
      </c>
      <c r="H1115">
        <v>951</v>
      </c>
      <c r="I1115" t="s">
        <v>250</v>
      </c>
      <c r="J1115" t="s">
        <v>126</v>
      </c>
      <c r="K1115" t="s">
        <v>249</v>
      </c>
      <c r="L1115">
        <v>4532</v>
      </c>
      <c r="M1115" t="s">
        <v>200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">
      <c r="A1116">
        <v>5</v>
      </c>
      <c r="B1116" t="s">
        <v>181</v>
      </c>
      <c r="C1116">
        <v>2019</v>
      </c>
      <c r="D1116">
        <v>7</v>
      </c>
      <c r="E1116" t="s">
        <v>284</v>
      </c>
      <c r="F1116">
        <v>5</v>
      </c>
      <c r="G1116" t="s">
        <v>195</v>
      </c>
      <c r="H1116">
        <v>954</v>
      </c>
      <c r="I1116" t="s">
        <v>237</v>
      </c>
      <c r="J1116" t="s">
        <v>119</v>
      </c>
      <c r="K1116" t="s">
        <v>216</v>
      </c>
      <c r="L1116">
        <v>4552</v>
      </c>
      <c r="M1116" t="s">
        <v>276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">
      <c r="A1117">
        <v>5</v>
      </c>
      <c r="B1117" t="s">
        <v>181</v>
      </c>
      <c r="C1117">
        <v>2019</v>
      </c>
      <c r="D1117">
        <v>7</v>
      </c>
      <c r="E1117" t="s">
        <v>284</v>
      </c>
      <c r="F1117">
        <v>3</v>
      </c>
      <c r="G1117" t="s">
        <v>189</v>
      </c>
      <c r="H1117">
        <v>710</v>
      </c>
      <c r="I1117" t="s">
        <v>220</v>
      </c>
      <c r="J1117" t="s">
        <v>207</v>
      </c>
      <c r="K1117" t="s">
        <v>208</v>
      </c>
      <c r="L1117">
        <v>4532</v>
      </c>
      <c r="M1117" t="s">
        <v>200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">
      <c r="A1118">
        <v>5</v>
      </c>
      <c r="B1118" t="s">
        <v>181</v>
      </c>
      <c r="C1118">
        <v>2019</v>
      </c>
      <c r="D1118">
        <v>7</v>
      </c>
      <c r="E1118" t="s">
        <v>284</v>
      </c>
      <c r="F1118">
        <v>3</v>
      </c>
      <c r="G1118" t="s">
        <v>189</v>
      </c>
      <c r="H1118">
        <v>602</v>
      </c>
      <c r="I1118" t="s">
        <v>246</v>
      </c>
      <c r="J1118" t="s">
        <v>125</v>
      </c>
      <c r="K1118" t="s">
        <v>197</v>
      </c>
      <c r="L1118">
        <v>300</v>
      </c>
      <c r="M1118" t="s">
        <v>191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">
      <c r="A1119">
        <v>5</v>
      </c>
      <c r="B1119" t="s">
        <v>181</v>
      </c>
      <c r="C1119">
        <v>2019</v>
      </c>
      <c r="D1119">
        <v>7</v>
      </c>
      <c r="E1119" t="s">
        <v>284</v>
      </c>
      <c r="F1119">
        <v>6</v>
      </c>
      <c r="G1119" t="s">
        <v>192</v>
      </c>
      <c r="H1119">
        <v>602</v>
      </c>
      <c r="I1119" t="s">
        <v>246</v>
      </c>
      <c r="J1119" t="s">
        <v>125</v>
      </c>
      <c r="K1119" t="s">
        <v>197</v>
      </c>
      <c r="L1119">
        <v>700</v>
      </c>
      <c r="M1119" t="s">
        <v>193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">
      <c r="A1120">
        <v>5</v>
      </c>
      <c r="B1120" t="s">
        <v>181</v>
      </c>
      <c r="C1120">
        <v>2019</v>
      </c>
      <c r="D1120">
        <v>7</v>
      </c>
      <c r="E1120" t="s">
        <v>284</v>
      </c>
      <c r="F1120">
        <v>5</v>
      </c>
      <c r="G1120" t="s">
        <v>195</v>
      </c>
      <c r="H1120">
        <v>603</v>
      </c>
      <c r="I1120" t="s">
        <v>196</v>
      </c>
      <c r="J1120" t="s">
        <v>125</v>
      </c>
      <c r="K1120" t="s">
        <v>197</v>
      </c>
      <c r="L1120">
        <v>460</v>
      </c>
      <c r="M1120" t="s">
        <v>198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">
      <c r="A1121">
        <v>5</v>
      </c>
      <c r="B1121" t="s">
        <v>181</v>
      </c>
      <c r="C1121">
        <v>2019</v>
      </c>
      <c r="D1121">
        <v>7</v>
      </c>
      <c r="E1121" t="s">
        <v>284</v>
      </c>
      <c r="F1121">
        <v>6</v>
      </c>
      <c r="G1121" t="s">
        <v>192</v>
      </c>
      <c r="H1121">
        <v>613</v>
      </c>
      <c r="I1121" t="s">
        <v>258</v>
      </c>
      <c r="J1121" t="s">
        <v>116</v>
      </c>
      <c r="K1121" t="s">
        <v>224</v>
      </c>
      <c r="L1121">
        <v>700</v>
      </c>
      <c r="M1121" t="s">
        <v>193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">
      <c r="A1122">
        <v>4</v>
      </c>
      <c r="B1122" t="s">
        <v>187</v>
      </c>
      <c r="C1122">
        <v>2019</v>
      </c>
      <c r="D1122">
        <v>7</v>
      </c>
      <c r="E1122" t="s">
        <v>284</v>
      </c>
      <c r="F1122">
        <v>6</v>
      </c>
      <c r="G1122" t="s">
        <v>192</v>
      </c>
      <c r="H1122">
        <v>624</v>
      </c>
      <c r="I1122" t="s">
        <v>226</v>
      </c>
      <c r="J1122" t="s">
        <v>124</v>
      </c>
      <c r="K1122" t="s">
        <v>227</v>
      </c>
      <c r="L1122">
        <v>4562</v>
      </c>
      <c r="M1122" t="s">
        <v>211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">
      <c r="A1123">
        <v>5</v>
      </c>
      <c r="B1123" t="s">
        <v>181</v>
      </c>
      <c r="C1123">
        <v>2019</v>
      </c>
      <c r="D1123">
        <v>7</v>
      </c>
      <c r="E1123" t="s">
        <v>284</v>
      </c>
      <c r="F1123">
        <v>60</v>
      </c>
      <c r="G1123" t="s">
        <v>212</v>
      </c>
      <c r="H1123">
        <v>601</v>
      </c>
      <c r="I1123" t="s">
        <v>260</v>
      </c>
      <c r="J1123" t="s">
        <v>123</v>
      </c>
      <c r="K1123" t="s">
        <v>261</v>
      </c>
      <c r="L1123">
        <v>360</v>
      </c>
      <c r="M1123" t="s">
        <v>225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">
      <c r="A1124">
        <v>5</v>
      </c>
      <c r="B1124" t="s">
        <v>181</v>
      </c>
      <c r="C1124">
        <v>2019</v>
      </c>
      <c r="D1124">
        <v>7</v>
      </c>
      <c r="E1124" t="s">
        <v>284</v>
      </c>
      <c r="F1124">
        <v>3</v>
      </c>
      <c r="G1124" t="s">
        <v>189</v>
      </c>
      <c r="H1124">
        <v>15</v>
      </c>
      <c r="I1124" t="s">
        <v>252</v>
      </c>
      <c r="J1124" t="s">
        <v>118</v>
      </c>
      <c r="K1124" t="s">
        <v>214</v>
      </c>
      <c r="L1124">
        <v>300</v>
      </c>
      <c r="M1124" t="s">
        <v>191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">
      <c r="A1125">
        <v>5</v>
      </c>
      <c r="B1125" t="s">
        <v>181</v>
      </c>
      <c r="C1125">
        <v>2019</v>
      </c>
      <c r="D1125">
        <v>7</v>
      </c>
      <c r="E1125" t="s">
        <v>284</v>
      </c>
      <c r="F1125">
        <v>75</v>
      </c>
      <c r="G1125" t="s">
        <v>212</v>
      </c>
      <c r="H1125">
        <v>18</v>
      </c>
      <c r="I1125" t="s">
        <v>215</v>
      </c>
      <c r="J1125" t="s">
        <v>119</v>
      </c>
      <c r="K1125" t="s">
        <v>216</v>
      </c>
      <c r="L1125">
        <v>1575</v>
      </c>
      <c r="M1125" t="s">
        <v>218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">
      <c r="A1126">
        <v>5</v>
      </c>
      <c r="B1126" t="s">
        <v>181</v>
      </c>
      <c r="C1126">
        <v>2019</v>
      </c>
      <c r="D1126">
        <v>7</v>
      </c>
      <c r="E1126" t="s">
        <v>284</v>
      </c>
      <c r="F1126">
        <v>1</v>
      </c>
      <c r="G1126" t="s">
        <v>183</v>
      </c>
      <c r="H1126">
        <v>10</v>
      </c>
      <c r="I1126" t="s">
        <v>251</v>
      </c>
      <c r="J1126" t="s">
        <v>117</v>
      </c>
      <c r="K1126" t="s">
        <v>236</v>
      </c>
      <c r="L1126">
        <v>200</v>
      </c>
      <c r="M1126" t="s">
        <v>210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">
      <c r="A1127">
        <v>4</v>
      </c>
      <c r="B1127" t="s">
        <v>187</v>
      </c>
      <c r="C1127">
        <v>2019</v>
      </c>
      <c r="D1127">
        <v>7</v>
      </c>
      <c r="E1127" t="s">
        <v>284</v>
      </c>
      <c r="F1127">
        <v>3</v>
      </c>
      <c r="G1127" t="s">
        <v>189</v>
      </c>
      <c r="H1127">
        <v>5</v>
      </c>
      <c r="I1127" t="s">
        <v>190</v>
      </c>
      <c r="J1127" t="s">
        <v>115</v>
      </c>
      <c r="K1127" t="s">
        <v>185</v>
      </c>
      <c r="L1127">
        <v>300</v>
      </c>
      <c r="M1127" t="s">
        <v>191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">
      <c r="A1128">
        <v>5</v>
      </c>
      <c r="B1128" t="s">
        <v>181</v>
      </c>
      <c r="C1128">
        <v>2019</v>
      </c>
      <c r="D1128">
        <v>7</v>
      </c>
      <c r="E1128" t="s">
        <v>284</v>
      </c>
      <c r="F1128">
        <v>3</v>
      </c>
      <c r="G1128" t="s">
        <v>189</v>
      </c>
      <c r="H1128">
        <v>3</v>
      </c>
      <c r="I1128" t="s">
        <v>209</v>
      </c>
      <c r="J1128" t="s">
        <v>202</v>
      </c>
      <c r="K1128" t="s">
        <v>203</v>
      </c>
      <c r="L1128">
        <v>300</v>
      </c>
      <c r="M1128" t="s">
        <v>191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">
      <c r="A1129">
        <v>5</v>
      </c>
      <c r="B1129" t="s">
        <v>181</v>
      </c>
      <c r="C1129">
        <v>2019</v>
      </c>
      <c r="D1129">
        <v>7</v>
      </c>
      <c r="E1129" t="s">
        <v>284</v>
      </c>
      <c r="F1129">
        <v>10</v>
      </c>
      <c r="G1129" t="s">
        <v>238</v>
      </c>
      <c r="H1129">
        <v>911</v>
      </c>
      <c r="I1129" t="s">
        <v>201</v>
      </c>
      <c r="J1129" t="s">
        <v>202</v>
      </c>
      <c r="K1129" t="s">
        <v>203</v>
      </c>
      <c r="L1129">
        <v>4513</v>
      </c>
      <c r="M1129" t="s">
        <v>240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">
      <c r="A1130">
        <v>5</v>
      </c>
      <c r="B1130" t="s">
        <v>181</v>
      </c>
      <c r="C1130">
        <v>2019</v>
      </c>
      <c r="D1130">
        <v>7</v>
      </c>
      <c r="E1130" t="s">
        <v>284</v>
      </c>
      <c r="F1130">
        <v>1</v>
      </c>
      <c r="G1130" t="s">
        <v>183</v>
      </c>
      <c r="H1130">
        <v>905</v>
      </c>
      <c r="I1130" t="s">
        <v>272</v>
      </c>
      <c r="J1130" t="s">
        <v>122</v>
      </c>
      <c r="K1130" t="s">
        <v>242</v>
      </c>
      <c r="L1130">
        <v>4512</v>
      </c>
      <c r="M1130" t="s">
        <v>186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">
      <c r="A1131">
        <v>5</v>
      </c>
      <c r="B1131" t="s">
        <v>181</v>
      </c>
      <c r="C1131">
        <v>2019</v>
      </c>
      <c r="D1131">
        <v>7</v>
      </c>
      <c r="E1131" t="s">
        <v>284</v>
      </c>
      <c r="F1131">
        <v>1</v>
      </c>
      <c r="G1131" t="s">
        <v>183</v>
      </c>
      <c r="H1131">
        <v>7</v>
      </c>
      <c r="I1131" t="s">
        <v>241</v>
      </c>
      <c r="J1131" t="s">
        <v>122</v>
      </c>
      <c r="K1131" t="s">
        <v>242</v>
      </c>
      <c r="L1131">
        <v>200</v>
      </c>
      <c r="M1131" t="s">
        <v>210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">
      <c r="A1132">
        <v>5</v>
      </c>
      <c r="B1132" t="s">
        <v>181</v>
      </c>
      <c r="C1132">
        <v>2019</v>
      </c>
      <c r="D1132">
        <v>7</v>
      </c>
      <c r="E1132" t="s">
        <v>284</v>
      </c>
      <c r="F1132">
        <v>10</v>
      </c>
      <c r="G1132" t="s">
        <v>238</v>
      </c>
      <c r="H1132">
        <v>7</v>
      </c>
      <c r="I1132" t="s">
        <v>241</v>
      </c>
      <c r="J1132" t="s">
        <v>122</v>
      </c>
      <c r="K1132" t="s">
        <v>242</v>
      </c>
      <c r="L1132">
        <v>207</v>
      </c>
      <c r="M1132" t="s">
        <v>243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">
      <c r="A1133">
        <v>5</v>
      </c>
      <c r="B1133" t="s">
        <v>181</v>
      </c>
      <c r="C1133">
        <v>2019</v>
      </c>
      <c r="D1133">
        <v>7</v>
      </c>
      <c r="E1133" t="s">
        <v>284</v>
      </c>
      <c r="F1133">
        <v>3</v>
      </c>
      <c r="G1133" t="s">
        <v>189</v>
      </c>
      <c r="H1133">
        <v>6</v>
      </c>
      <c r="I1133" t="s">
        <v>256</v>
      </c>
      <c r="J1133" t="s">
        <v>122</v>
      </c>
      <c r="K1133" t="s">
        <v>242</v>
      </c>
      <c r="L1133">
        <v>300</v>
      </c>
      <c r="M1133" t="s">
        <v>191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">
      <c r="A1134">
        <v>5</v>
      </c>
      <c r="B1134" t="s">
        <v>181</v>
      </c>
      <c r="C1134">
        <v>2019</v>
      </c>
      <c r="D1134">
        <v>7</v>
      </c>
      <c r="E1134" t="s">
        <v>284</v>
      </c>
      <c r="F1134">
        <v>79</v>
      </c>
      <c r="G1134" t="s">
        <v>212</v>
      </c>
      <c r="H1134">
        <v>951</v>
      </c>
      <c r="I1134" t="s">
        <v>250</v>
      </c>
      <c r="J1134" t="s">
        <v>126</v>
      </c>
      <c r="K1134" t="s">
        <v>249</v>
      </c>
      <c r="L1134">
        <v>4579</v>
      </c>
      <c r="M1134" t="s">
        <v>221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">
      <c r="A1135">
        <v>5</v>
      </c>
      <c r="B1135" t="s">
        <v>181</v>
      </c>
      <c r="C1135">
        <v>2019</v>
      </c>
      <c r="D1135">
        <v>7</v>
      </c>
      <c r="E1135" t="s">
        <v>284</v>
      </c>
      <c r="F1135">
        <v>3</v>
      </c>
      <c r="G1135" t="s">
        <v>189</v>
      </c>
      <c r="H1135">
        <v>8</v>
      </c>
      <c r="I1135" t="s">
        <v>248</v>
      </c>
      <c r="J1135" t="s">
        <v>126</v>
      </c>
      <c r="K1135" t="s">
        <v>249</v>
      </c>
      <c r="L1135">
        <v>300</v>
      </c>
      <c r="M1135" t="s">
        <v>191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">
      <c r="A1136">
        <v>5</v>
      </c>
      <c r="B1136" t="s">
        <v>181</v>
      </c>
      <c r="C1136">
        <v>2019</v>
      </c>
      <c r="D1136">
        <v>7</v>
      </c>
      <c r="E1136" t="s">
        <v>284</v>
      </c>
      <c r="F1136">
        <v>3</v>
      </c>
      <c r="G1136" t="s">
        <v>189</v>
      </c>
      <c r="H1136">
        <v>19</v>
      </c>
      <c r="I1136" t="s">
        <v>262</v>
      </c>
      <c r="J1136" t="s">
        <v>127</v>
      </c>
      <c r="K1136" t="s">
        <v>263</v>
      </c>
      <c r="L1136">
        <v>300</v>
      </c>
      <c r="M1136" t="s">
        <v>191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">
      <c r="A1137">
        <v>4</v>
      </c>
      <c r="B1137" t="s">
        <v>187</v>
      </c>
      <c r="C1137">
        <v>2019</v>
      </c>
      <c r="D1137">
        <v>7</v>
      </c>
      <c r="E1137" t="s">
        <v>284</v>
      </c>
      <c r="F1137">
        <v>3</v>
      </c>
      <c r="G1137" t="s">
        <v>189</v>
      </c>
      <c r="H1137">
        <v>955</v>
      </c>
      <c r="I1137" t="s">
        <v>282</v>
      </c>
      <c r="J1137" t="s">
        <v>127</v>
      </c>
      <c r="K1137" t="s">
        <v>263</v>
      </c>
      <c r="L1137">
        <v>4532</v>
      </c>
      <c r="M1137" t="s">
        <v>200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">
      <c r="A1138">
        <v>5</v>
      </c>
      <c r="B1138" t="s">
        <v>181</v>
      </c>
      <c r="C1138">
        <v>2019</v>
      </c>
      <c r="D1138">
        <v>7</v>
      </c>
      <c r="E1138" t="s">
        <v>284</v>
      </c>
      <c r="F1138">
        <v>3</v>
      </c>
      <c r="G1138" t="s">
        <v>189</v>
      </c>
      <c r="H1138">
        <v>17</v>
      </c>
      <c r="I1138" t="s">
        <v>204</v>
      </c>
      <c r="J1138" t="s">
        <v>128</v>
      </c>
      <c r="K1138" t="s">
        <v>205</v>
      </c>
      <c r="L1138">
        <v>300</v>
      </c>
      <c r="M1138" t="s">
        <v>191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">
      <c r="A1139">
        <v>5</v>
      </c>
      <c r="B1139" t="s">
        <v>181</v>
      </c>
      <c r="C1139">
        <v>2019</v>
      </c>
      <c r="D1139">
        <v>7</v>
      </c>
      <c r="E1139" t="s">
        <v>284</v>
      </c>
      <c r="F1139">
        <v>1</v>
      </c>
      <c r="G1139" t="s">
        <v>183</v>
      </c>
      <c r="H1139">
        <v>603</v>
      </c>
      <c r="I1139" t="s">
        <v>196</v>
      </c>
      <c r="J1139" t="s">
        <v>125</v>
      </c>
      <c r="K1139" t="s">
        <v>197</v>
      </c>
      <c r="L1139">
        <v>200</v>
      </c>
      <c r="M1139" t="s">
        <v>210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">
      <c r="A1140">
        <v>5</v>
      </c>
      <c r="B1140" t="s">
        <v>181</v>
      </c>
      <c r="C1140">
        <v>2019</v>
      </c>
      <c r="D1140">
        <v>7</v>
      </c>
      <c r="E1140" t="s">
        <v>284</v>
      </c>
      <c r="F1140">
        <v>3</v>
      </c>
      <c r="G1140" t="s">
        <v>189</v>
      </c>
      <c r="H1140">
        <v>616</v>
      </c>
      <c r="I1140" t="s">
        <v>199</v>
      </c>
      <c r="J1140" t="s">
        <v>125</v>
      </c>
      <c r="K1140" t="s">
        <v>197</v>
      </c>
      <c r="L1140">
        <v>4532</v>
      </c>
      <c r="M1140" t="s">
        <v>200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">
      <c r="A1141">
        <v>5</v>
      </c>
      <c r="B1141" t="s">
        <v>181</v>
      </c>
      <c r="C1141">
        <v>2019</v>
      </c>
      <c r="D1141">
        <v>7</v>
      </c>
      <c r="E1141" t="s">
        <v>284</v>
      </c>
      <c r="F1141">
        <v>60</v>
      </c>
      <c r="G1141" t="s">
        <v>212</v>
      </c>
      <c r="H1141">
        <v>612</v>
      </c>
      <c r="I1141" t="s">
        <v>223</v>
      </c>
      <c r="J1141" t="s">
        <v>116</v>
      </c>
      <c r="K1141" t="s">
        <v>224</v>
      </c>
      <c r="L1141">
        <v>360</v>
      </c>
      <c r="M1141" t="s">
        <v>225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">
      <c r="A1142">
        <v>5</v>
      </c>
      <c r="B1142" t="s">
        <v>181</v>
      </c>
      <c r="C1142">
        <v>2019</v>
      </c>
      <c r="D1142">
        <v>7</v>
      </c>
      <c r="E1142" t="s">
        <v>284</v>
      </c>
      <c r="F1142">
        <v>6</v>
      </c>
      <c r="G1142" t="s">
        <v>192</v>
      </c>
      <c r="H1142">
        <v>624</v>
      </c>
      <c r="I1142" t="s">
        <v>226</v>
      </c>
      <c r="J1142" t="s">
        <v>124</v>
      </c>
      <c r="K1142" t="s">
        <v>227</v>
      </c>
      <c r="L1142">
        <v>4562</v>
      </c>
      <c r="M1142" t="s">
        <v>211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">
      <c r="A1143">
        <v>5</v>
      </c>
      <c r="B1143" t="s">
        <v>181</v>
      </c>
      <c r="C1143">
        <v>2019</v>
      </c>
      <c r="D1143">
        <v>7</v>
      </c>
      <c r="E1143" t="s">
        <v>284</v>
      </c>
      <c r="F1143">
        <v>5</v>
      </c>
      <c r="G1143" t="s">
        <v>195</v>
      </c>
      <c r="H1143">
        <v>710</v>
      </c>
      <c r="I1143" t="s">
        <v>220</v>
      </c>
      <c r="J1143" t="s">
        <v>207</v>
      </c>
      <c r="K1143" t="s">
        <v>208</v>
      </c>
      <c r="L1143">
        <v>4552</v>
      </c>
      <c r="M1143" t="s">
        <v>276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">
      <c r="A1144">
        <v>5</v>
      </c>
      <c r="B1144" t="s">
        <v>181</v>
      </c>
      <c r="C1144">
        <v>2019</v>
      </c>
      <c r="D1144">
        <v>7</v>
      </c>
      <c r="E1144" t="s">
        <v>284</v>
      </c>
      <c r="F1144">
        <v>1</v>
      </c>
      <c r="G1144" t="s">
        <v>183</v>
      </c>
      <c r="H1144">
        <v>953</v>
      </c>
      <c r="I1144" t="s">
        <v>213</v>
      </c>
      <c r="J1144" t="s">
        <v>118</v>
      </c>
      <c r="K1144" t="s">
        <v>214</v>
      </c>
      <c r="L1144">
        <v>4512</v>
      </c>
      <c r="M1144" t="s">
        <v>186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">
      <c r="A1145">
        <v>4</v>
      </c>
      <c r="B1145" t="s">
        <v>187</v>
      </c>
      <c r="C1145">
        <v>2019</v>
      </c>
      <c r="D1145">
        <v>7</v>
      </c>
      <c r="E1145" t="s">
        <v>284</v>
      </c>
      <c r="F1145">
        <v>1</v>
      </c>
      <c r="G1145" t="s">
        <v>183</v>
      </c>
      <c r="H1145">
        <v>953</v>
      </c>
      <c r="I1145" t="s">
        <v>213</v>
      </c>
      <c r="J1145" t="s">
        <v>118</v>
      </c>
      <c r="K1145" t="s">
        <v>214</v>
      </c>
      <c r="L1145">
        <v>4512</v>
      </c>
      <c r="M1145" t="s">
        <v>186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">
      <c r="A1146">
        <v>4</v>
      </c>
      <c r="B1146" t="s">
        <v>187</v>
      </c>
      <c r="C1146">
        <v>2019</v>
      </c>
      <c r="D1146">
        <v>7</v>
      </c>
      <c r="E1146" t="s">
        <v>284</v>
      </c>
      <c r="F1146">
        <v>3</v>
      </c>
      <c r="G1146" t="s">
        <v>189</v>
      </c>
      <c r="H1146">
        <v>954</v>
      </c>
      <c r="I1146" t="s">
        <v>237</v>
      </c>
      <c r="J1146" t="s">
        <v>119</v>
      </c>
      <c r="K1146" t="s">
        <v>216</v>
      </c>
      <c r="L1146">
        <v>4532</v>
      </c>
      <c r="M1146" t="s">
        <v>200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">
      <c r="A1147">
        <v>5</v>
      </c>
      <c r="B1147" t="s">
        <v>181</v>
      </c>
      <c r="C1147">
        <v>2019</v>
      </c>
      <c r="D1147">
        <v>7</v>
      </c>
      <c r="E1147" t="s">
        <v>284</v>
      </c>
      <c r="F1147">
        <v>5</v>
      </c>
      <c r="G1147" t="s">
        <v>195</v>
      </c>
      <c r="H1147">
        <v>313</v>
      </c>
      <c r="I1147" t="s">
        <v>217</v>
      </c>
      <c r="J1147" t="s">
        <v>119</v>
      </c>
      <c r="K1147" t="s">
        <v>216</v>
      </c>
      <c r="L1147">
        <v>460</v>
      </c>
      <c r="M1147" t="s">
        <v>198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">
      <c r="A1148">
        <v>5</v>
      </c>
      <c r="B1148" t="s">
        <v>181</v>
      </c>
      <c r="C1148">
        <v>2019</v>
      </c>
      <c r="D1148">
        <v>7</v>
      </c>
      <c r="E1148" t="s">
        <v>284</v>
      </c>
      <c r="F1148">
        <v>79</v>
      </c>
      <c r="G1148" t="s">
        <v>212</v>
      </c>
      <c r="H1148">
        <v>18</v>
      </c>
      <c r="I1148" t="s">
        <v>215</v>
      </c>
      <c r="J1148" t="s">
        <v>119</v>
      </c>
      <c r="K1148" t="s">
        <v>216</v>
      </c>
      <c r="L1148">
        <v>1579</v>
      </c>
      <c r="M1148" t="s">
        <v>271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">
      <c r="A1149">
        <v>5</v>
      </c>
      <c r="B1149" t="s">
        <v>181</v>
      </c>
      <c r="C1149">
        <v>2019</v>
      </c>
      <c r="D1149">
        <v>7</v>
      </c>
      <c r="E1149" t="s">
        <v>284</v>
      </c>
      <c r="F1149">
        <v>10</v>
      </c>
      <c r="G1149" t="s">
        <v>238</v>
      </c>
      <c r="H1149">
        <v>950</v>
      </c>
      <c r="I1149" t="s">
        <v>184</v>
      </c>
      <c r="J1149" t="s">
        <v>115</v>
      </c>
      <c r="K1149" t="s">
        <v>185</v>
      </c>
      <c r="L1149">
        <v>4513</v>
      </c>
      <c r="M1149" t="s">
        <v>240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">
      <c r="A1150">
        <v>5</v>
      </c>
      <c r="B1150" t="s">
        <v>181</v>
      </c>
      <c r="C1150">
        <v>2019</v>
      </c>
      <c r="D1150">
        <v>7</v>
      </c>
      <c r="E1150" t="s">
        <v>284</v>
      </c>
      <c r="F1150">
        <v>6</v>
      </c>
      <c r="G1150" t="s">
        <v>192</v>
      </c>
      <c r="H1150">
        <v>5</v>
      </c>
      <c r="I1150" t="s">
        <v>190</v>
      </c>
      <c r="J1150" t="s">
        <v>115</v>
      </c>
      <c r="K1150" t="s">
        <v>185</v>
      </c>
      <c r="L1150">
        <v>700</v>
      </c>
      <c r="M1150" t="s">
        <v>193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">
      <c r="A1151">
        <v>5</v>
      </c>
      <c r="B1151" t="s">
        <v>181</v>
      </c>
      <c r="C1151">
        <v>2019</v>
      </c>
      <c r="D1151">
        <v>7</v>
      </c>
      <c r="E1151" t="s">
        <v>284</v>
      </c>
      <c r="F1151">
        <v>10</v>
      </c>
      <c r="G1151" t="s">
        <v>238</v>
      </c>
      <c r="H1151">
        <v>5</v>
      </c>
      <c r="I1151" t="s">
        <v>190</v>
      </c>
      <c r="J1151" t="s">
        <v>115</v>
      </c>
      <c r="K1151" t="s">
        <v>185</v>
      </c>
      <c r="L1151">
        <v>207</v>
      </c>
      <c r="M1151" t="s">
        <v>243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">
      <c r="A1152">
        <v>5</v>
      </c>
      <c r="B1152" t="s">
        <v>181</v>
      </c>
      <c r="C1152">
        <v>2019</v>
      </c>
      <c r="D1152">
        <v>7</v>
      </c>
      <c r="E1152" t="s">
        <v>284</v>
      </c>
      <c r="F1152">
        <v>3</v>
      </c>
      <c r="G1152" t="s">
        <v>189</v>
      </c>
      <c r="H1152">
        <v>2</v>
      </c>
      <c r="I1152" t="s">
        <v>264</v>
      </c>
      <c r="J1152" t="s">
        <v>121</v>
      </c>
      <c r="K1152" t="s">
        <v>230</v>
      </c>
      <c r="L1152">
        <v>300</v>
      </c>
      <c r="M1152" t="s">
        <v>191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">
      <c r="A1153">
        <v>5</v>
      </c>
      <c r="B1153" t="s">
        <v>181</v>
      </c>
      <c r="C1153">
        <v>2019</v>
      </c>
      <c r="D1153">
        <v>7</v>
      </c>
      <c r="E1153" t="s">
        <v>284</v>
      </c>
      <c r="F1153">
        <v>71</v>
      </c>
      <c r="G1153" t="s">
        <v>212</v>
      </c>
      <c r="H1153">
        <v>1</v>
      </c>
      <c r="I1153" t="s">
        <v>229</v>
      </c>
      <c r="J1153" t="s">
        <v>121</v>
      </c>
      <c r="K1153" t="s">
        <v>230</v>
      </c>
      <c r="L1153">
        <v>1571</v>
      </c>
      <c r="M1153" t="s">
        <v>265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">
      <c r="A1154">
        <v>5</v>
      </c>
      <c r="B1154" t="s">
        <v>181</v>
      </c>
      <c r="C1154">
        <v>2019</v>
      </c>
      <c r="D1154">
        <v>7</v>
      </c>
      <c r="E1154" t="s">
        <v>284</v>
      </c>
      <c r="F1154">
        <v>1</v>
      </c>
      <c r="G1154" t="s">
        <v>183</v>
      </c>
      <c r="H1154">
        <v>6</v>
      </c>
      <c r="I1154" t="s">
        <v>256</v>
      </c>
      <c r="J1154" t="s">
        <v>122</v>
      </c>
      <c r="K1154" t="s">
        <v>242</v>
      </c>
      <c r="L1154">
        <v>200</v>
      </c>
      <c r="M1154" t="s">
        <v>210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">
      <c r="A1155">
        <v>5</v>
      </c>
      <c r="B1155" t="s">
        <v>181</v>
      </c>
      <c r="C1155">
        <v>2019</v>
      </c>
      <c r="D1155">
        <v>7</v>
      </c>
      <c r="E1155" t="s">
        <v>284</v>
      </c>
      <c r="F1155">
        <v>79</v>
      </c>
      <c r="G1155" t="s">
        <v>212</v>
      </c>
      <c r="H1155">
        <v>153</v>
      </c>
      <c r="I1155" t="s">
        <v>269</v>
      </c>
      <c r="J1155" t="s">
        <v>270</v>
      </c>
      <c r="K1155" t="s">
        <v>270</v>
      </c>
      <c r="L1155">
        <v>1579</v>
      </c>
      <c r="M1155" t="s">
        <v>271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">
      <c r="A1156">
        <v>5</v>
      </c>
      <c r="B1156" t="s">
        <v>181</v>
      </c>
      <c r="C1156">
        <v>2019</v>
      </c>
      <c r="D1156">
        <v>7</v>
      </c>
      <c r="E1156" t="s">
        <v>284</v>
      </c>
      <c r="F1156">
        <v>10</v>
      </c>
      <c r="G1156" t="s">
        <v>238</v>
      </c>
      <c r="H1156">
        <v>2</v>
      </c>
      <c r="I1156" t="s">
        <v>264</v>
      </c>
      <c r="J1156" t="s">
        <v>121</v>
      </c>
      <c r="K1156" t="s">
        <v>230</v>
      </c>
      <c r="L1156">
        <v>207</v>
      </c>
      <c r="M1156" t="s">
        <v>243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">
      <c r="A1157">
        <v>5</v>
      </c>
      <c r="B1157" t="s">
        <v>181</v>
      </c>
      <c r="C1157">
        <v>2019</v>
      </c>
      <c r="D1157">
        <v>7</v>
      </c>
      <c r="E1157" t="s">
        <v>284</v>
      </c>
      <c r="F1157">
        <v>10</v>
      </c>
      <c r="G1157" t="s">
        <v>238</v>
      </c>
      <c r="H1157">
        <v>603</v>
      </c>
      <c r="I1157" t="s">
        <v>196</v>
      </c>
      <c r="J1157" t="s">
        <v>125</v>
      </c>
      <c r="K1157" t="s">
        <v>197</v>
      </c>
      <c r="L1157">
        <v>207</v>
      </c>
      <c r="M1157" t="s">
        <v>243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">
      <c r="A1158">
        <v>5</v>
      </c>
      <c r="B1158" t="s">
        <v>181</v>
      </c>
      <c r="C1158">
        <v>2019</v>
      </c>
      <c r="D1158">
        <v>7</v>
      </c>
      <c r="E1158" t="s">
        <v>284</v>
      </c>
      <c r="F1158">
        <v>5</v>
      </c>
      <c r="G1158" t="s">
        <v>195</v>
      </c>
      <c r="H1158">
        <v>616</v>
      </c>
      <c r="I1158" t="s">
        <v>199</v>
      </c>
      <c r="J1158" t="s">
        <v>125</v>
      </c>
      <c r="K1158" t="s">
        <v>197</v>
      </c>
      <c r="L1158">
        <v>4552</v>
      </c>
      <c r="M1158" t="s">
        <v>276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">
      <c r="A1159">
        <v>5</v>
      </c>
      <c r="B1159" t="s">
        <v>181</v>
      </c>
      <c r="C1159">
        <v>2019</v>
      </c>
      <c r="D1159">
        <v>7</v>
      </c>
      <c r="E1159" t="s">
        <v>284</v>
      </c>
      <c r="F1159">
        <v>6</v>
      </c>
      <c r="G1159" t="s">
        <v>192</v>
      </c>
      <c r="H1159">
        <v>616</v>
      </c>
      <c r="I1159" t="s">
        <v>199</v>
      </c>
      <c r="J1159" t="s">
        <v>125</v>
      </c>
      <c r="K1159" t="s">
        <v>197</v>
      </c>
      <c r="L1159">
        <v>4562</v>
      </c>
      <c r="M1159" t="s">
        <v>211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">
      <c r="A1160">
        <v>5</v>
      </c>
      <c r="B1160" t="s">
        <v>181</v>
      </c>
      <c r="C1160">
        <v>2019</v>
      </c>
      <c r="D1160">
        <v>7</v>
      </c>
      <c r="E1160" t="s">
        <v>284</v>
      </c>
      <c r="F1160">
        <v>6</v>
      </c>
      <c r="G1160" t="s">
        <v>192</v>
      </c>
      <c r="H1160">
        <v>609</v>
      </c>
      <c r="I1160" t="s">
        <v>298</v>
      </c>
      <c r="J1160" t="s">
        <v>278</v>
      </c>
      <c r="K1160" t="s">
        <v>212</v>
      </c>
      <c r="L1160">
        <v>700</v>
      </c>
      <c r="M1160" t="s">
        <v>193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">
      <c r="A1161">
        <v>5</v>
      </c>
      <c r="B1161" t="s">
        <v>181</v>
      </c>
      <c r="C1161">
        <v>2019</v>
      </c>
      <c r="D1161">
        <v>7</v>
      </c>
      <c r="E1161" t="s">
        <v>284</v>
      </c>
      <c r="F1161">
        <v>6</v>
      </c>
      <c r="G1161" t="s">
        <v>192</v>
      </c>
      <c r="H1161">
        <v>621</v>
      </c>
      <c r="I1161" t="s">
        <v>259</v>
      </c>
      <c r="J1161" t="s">
        <v>116</v>
      </c>
      <c r="K1161" t="s">
        <v>224</v>
      </c>
      <c r="L1161">
        <v>4562</v>
      </c>
      <c r="M1161" t="s">
        <v>211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">
      <c r="A1162">
        <v>5</v>
      </c>
      <c r="B1162" t="s">
        <v>181</v>
      </c>
      <c r="C1162">
        <v>2019</v>
      </c>
      <c r="D1162">
        <v>7</v>
      </c>
      <c r="E1162" t="s">
        <v>284</v>
      </c>
      <c r="F1162">
        <v>6</v>
      </c>
      <c r="G1162" t="s">
        <v>192</v>
      </c>
      <c r="H1162">
        <v>601</v>
      </c>
      <c r="I1162" t="s">
        <v>260</v>
      </c>
      <c r="J1162" t="s">
        <v>123</v>
      </c>
      <c r="K1162" t="s">
        <v>261</v>
      </c>
      <c r="L1162">
        <v>700</v>
      </c>
      <c r="M1162" t="s">
        <v>193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">
      <c r="A1163">
        <v>5</v>
      </c>
      <c r="B1163" t="s">
        <v>181</v>
      </c>
      <c r="C1163">
        <v>2019</v>
      </c>
      <c r="D1163">
        <v>7</v>
      </c>
      <c r="E1163" t="s">
        <v>284</v>
      </c>
      <c r="F1163">
        <v>6</v>
      </c>
      <c r="G1163" t="s">
        <v>192</v>
      </c>
      <c r="H1163">
        <v>617</v>
      </c>
      <c r="I1163" t="s">
        <v>287</v>
      </c>
      <c r="J1163" t="s">
        <v>288</v>
      </c>
      <c r="K1163" t="s">
        <v>289</v>
      </c>
      <c r="L1163">
        <v>4562</v>
      </c>
      <c r="M1163" t="s">
        <v>211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">
      <c r="A1164">
        <v>5</v>
      </c>
      <c r="B1164" t="s">
        <v>181</v>
      </c>
      <c r="C1164">
        <v>2019</v>
      </c>
      <c r="D1164">
        <v>7</v>
      </c>
      <c r="E1164" t="s">
        <v>284</v>
      </c>
      <c r="F1164">
        <v>5</v>
      </c>
      <c r="G1164" t="s">
        <v>195</v>
      </c>
      <c r="H1164">
        <v>13</v>
      </c>
      <c r="I1164" t="s">
        <v>296</v>
      </c>
      <c r="J1164" t="s">
        <v>119</v>
      </c>
      <c r="K1164" t="s">
        <v>216</v>
      </c>
      <c r="L1164">
        <v>460</v>
      </c>
      <c r="M1164" t="s">
        <v>198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">
      <c r="A1165">
        <v>4</v>
      </c>
      <c r="B1165" t="s">
        <v>187</v>
      </c>
      <c r="C1165">
        <v>2019</v>
      </c>
      <c r="D1165">
        <v>7</v>
      </c>
      <c r="E1165" t="s">
        <v>284</v>
      </c>
      <c r="F1165">
        <v>1</v>
      </c>
      <c r="G1165" t="s">
        <v>183</v>
      </c>
      <c r="H1165">
        <v>10</v>
      </c>
      <c r="I1165" t="s">
        <v>251</v>
      </c>
      <c r="J1165" t="s">
        <v>118</v>
      </c>
      <c r="K1165" t="s">
        <v>214</v>
      </c>
      <c r="L1165">
        <v>200</v>
      </c>
      <c r="M1165" t="s">
        <v>210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">
      <c r="A1166">
        <v>4</v>
      </c>
      <c r="B1166" t="s">
        <v>187</v>
      </c>
      <c r="C1166">
        <v>2019</v>
      </c>
      <c r="D1166">
        <v>7</v>
      </c>
      <c r="E1166" t="s">
        <v>284</v>
      </c>
      <c r="F1166">
        <v>5</v>
      </c>
      <c r="G1166" t="s">
        <v>195</v>
      </c>
      <c r="H1166">
        <v>18</v>
      </c>
      <c r="I1166" t="s">
        <v>215</v>
      </c>
      <c r="J1166" t="s">
        <v>119</v>
      </c>
      <c r="K1166" t="s">
        <v>216</v>
      </c>
      <c r="L1166">
        <v>460</v>
      </c>
      <c r="M1166" t="s">
        <v>198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">
      <c r="A1167">
        <v>5</v>
      </c>
      <c r="B1167" t="s">
        <v>181</v>
      </c>
      <c r="C1167">
        <v>2019</v>
      </c>
      <c r="D1167">
        <v>7</v>
      </c>
      <c r="E1167" t="s">
        <v>284</v>
      </c>
      <c r="F1167">
        <v>3</v>
      </c>
      <c r="G1167" t="s">
        <v>189</v>
      </c>
      <c r="H1167">
        <v>9</v>
      </c>
      <c r="I1167" t="s">
        <v>275</v>
      </c>
      <c r="J1167" t="s">
        <v>117</v>
      </c>
      <c r="K1167" t="s">
        <v>236</v>
      </c>
      <c r="L1167">
        <v>300</v>
      </c>
      <c r="M1167" t="s">
        <v>191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">
      <c r="A1168">
        <v>5</v>
      </c>
      <c r="B1168" t="s">
        <v>181</v>
      </c>
      <c r="C1168">
        <v>2019</v>
      </c>
      <c r="D1168">
        <v>7</v>
      </c>
      <c r="E1168" t="s">
        <v>284</v>
      </c>
      <c r="F1168">
        <v>75</v>
      </c>
      <c r="G1168" t="s">
        <v>212</v>
      </c>
      <c r="H1168">
        <v>5</v>
      </c>
      <c r="I1168" t="s">
        <v>190</v>
      </c>
      <c r="J1168" t="s">
        <v>115</v>
      </c>
      <c r="K1168" t="s">
        <v>185</v>
      </c>
      <c r="L1168">
        <v>1575</v>
      </c>
      <c r="M1168" t="s">
        <v>218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">
      <c r="A1169">
        <v>5</v>
      </c>
      <c r="B1169" t="s">
        <v>181</v>
      </c>
      <c r="C1169">
        <v>2019</v>
      </c>
      <c r="D1169">
        <v>7</v>
      </c>
      <c r="E1169" t="s">
        <v>284</v>
      </c>
      <c r="F1169">
        <v>3</v>
      </c>
      <c r="G1169" t="s">
        <v>189</v>
      </c>
      <c r="H1169">
        <v>1</v>
      </c>
      <c r="I1169" t="s">
        <v>229</v>
      </c>
      <c r="J1169" t="s">
        <v>121</v>
      </c>
      <c r="K1169" t="s">
        <v>230</v>
      </c>
      <c r="L1169">
        <v>300</v>
      </c>
      <c r="M1169" t="s">
        <v>191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">
      <c r="A1170">
        <v>5</v>
      </c>
      <c r="B1170" t="s">
        <v>181</v>
      </c>
      <c r="C1170">
        <v>2019</v>
      </c>
      <c r="D1170">
        <v>7</v>
      </c>
      <c r="E1170" t="s">
        <v>284</v>
      </c>
      <c r="F1170">
        <v>3</v>
      </c>
      <c r="G1170" t="s">
        <v>189</v>
      </c>
      <c r="H1170">
        <v>301</v>
      </c>
      <c r="I1170" t="s">
        <v>247</v>
      </c>
      <c r="J1170" t="s">
        <v>121</v>
      </c>
      <c r="K1170" t="s">
        <v>230</v>
      </c>
      <c r="L1170">
        <v>300</v>
      </c>
      <c r="M1170" t="s">
        <v>191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">
      <c r="A1171">
        <v>5</v>
      </c>
      <c r="B1171" t="s">
        <v>181</v>
      </c>
      <c r="C1171">
        <v>2019</v>
      </c>
      <c r="D1171">
        <v>7</v>
      </c>
      <c r="E1171" t="s">
        <v>284</v>
      </c>
      <c r="F1171">
        <v>5</v>
      </c>
      <c r="G1171" t="s">
        <v>195</v>
      </c>
      <c r="H1171">
        <v>950</v>
      </c>
      <c r="I1171" t="s">
        <v>184</v>
      </c>
      <c r="J1171" t="s">
        <v>115</v>
      </c>
      <c r="K1171" t="s">
        <v>185</v>
      </c>
      <c r="L1171">
        <v>4552</v>
      </c>
      <c r="M1171" t="s">
        <v>276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">
      <c r="A1172">
        <v>5</v>
      </c>
      <c r="B1172" t="s">
        <v>181</v>
      </c>
      <c r="C1172">
        <v>2019</v>
      </c>
      <c r="D1172">
        <v>7</v>
      </c>
      <c r="E1172" t="s">
        <v>284</v>
      </c>
      <c r="F1172">
        <v>3</v>
      </c>
      <c r="G1172" t="s">
        <v>189</v>
      </c>
      <c r="H1172">
        <v>903</v>
      </c>
      <c r="I1172" t="s">
        <v>239</v>
      </c>
      <c r="J1172" t="s">
        <v>121</v>
      </c>
      <c r="K1172" t="s">
        <v>230</v>
      </c>
      <c r="L1172">
        <v>4532</v>
      </c>
      <c r="M1172" t="s">
        <v>200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">
      <c r="A1173">
        <v>5</v>
      </c>
      <c r="B1173" t="s">
        <v>181</v>
      </c>
      <c r="C1173">
        <v>2019</v>
      </c>
      <c r="D1173">
        <v>7</v>
      </c>
      <c r="E1173" t="s">
        <v>284</v>
      </c>
      <c r="F1173">
        <v>3</v>
      </c>
      <c r="G1173" t="s">
        <v>189</v>
      </c>
      <c r="H1173">
        <v>911</v>
      </c>
      <c r="I1173" t="s">
        <v>201</v>
      </c>
      <c r="J1173" t="s">
        <v>202</v>
      </c>
      <c r="K1173" t="s">
        <v>203</v>
      </c>
      <c r="L1173">
        <v>4532</v>
      </c>
      <c r="M1173" t="s">
        <v>200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">
      <c r="A1174">
        <v>4</v>
      </c>
      <c r="B1174" t="s">
        <v>187</v>
      </c>
      <c r="C1174">
        <v>2019</v>
      </c>
      <c r="D1174">
        <v>7</v>
      </c>
      <c r="E1174" t="s">
        <v>284</v>
      </c>
      <c r="F1174">
        <v>1</v>
      </c>
      <c r="G1174" t="s">
        <v>183</v>
      </c>
      <c r="H1174">
        <v>905</v>
      </c>
      <c r="I1174" t="s">
        <v>272</v>
      </c>
      <c r="J1174" t="s">
        <v>122</v>
      </c>
      <c r="K1174" t="s">
        <v>242</v>
      </c>
      <c r="L1174">
        <v>4512</v>
      </c>
      <c r="M1174" t="s">
        <v>186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">
      <c r="A1175">
        <v>5</v>
      </c>
      <c r="B1175" t="s">
        <v>181</v>
      </c>
      <c r="C1175">
        <v>2019</v>
      </c>
      <c r="D1175">
        <v>7</v>
      </c>
      <c r="E1175" t="s">
        <v>284</v>
      </c>
      <c r="F1175">
        <v>10</v>
      </c>
      <c r="G1175" t="s">
        <v>238</v>
      </c>
      <c r="H1175">
        <v>6</v>
      </c>
      <c r="I1175" t="s">
        <v>256</v>
      </c>
      <c r="J1175" t="s">
        <v>122</v>
      </c>
      <c r="K1175" t="s">
        <v>242</v>
      </c>
      <c r="L1175">
        <v>207</v>
      </c>
      <c r="M1175" t="s">
        <v>243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">
      <c r="A1176">
        <v>4</v>
      </c>
      <c r="B1176" t="s">
        <v>187</v>
      </c>
      <c r="C1176">
        <v>2019</v>
      </c>
      <c r="D1176">
        <v>7</v>
      </c>
      <c r="E1176" t="s">
        <v>284</v>
      </c>
      <c r="F1176">
        <v>5</v>
      </c>
      <c r="G1176" t="s">
        <v>195</v>
      </c>
      <c r="H1176">
        <v>950</v>
      </c>
      <c r="I1176" t="s">
        <v>184</v>
      </c>
      <c r="J1176" t="s">
        <v>115</v>
      </c>
      <c r="K1176" t="s">
        <v>185</v>
      </c>
      <c r="L1176">
        <v>4552</v>
      </c>
      <c r="M1176" t="s">
        <v>276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">
      <c r="A1177">
        <v>5</v>
      </c>
      <c r="B1177" t="s">
        <v>181</v>
      </c>
      <c r="C1177">
        <v>2019</v>
      </c>
      <c r="D1177">
        <v>7</v>
      </c>
      <c r="E1177" t="s">
        <v>284</v>
      </c>
      <c r="F1177">
        <v>5</v>
      </c>
      <c r="G1177" t="s">
        <v>195</v>
      </c>
      <c r="H1177">
        <v>700</v>
      </c>
      <c r="I1177" t="s">
        <v>273</v>
      </c>
      <c r="J1177" t="s">
        <v>207</v>
      </c>
      <c r="K1177" t="s">
        <v>208</v>
      </c>
      <c r="L1177">
        <v>460</v>
      </c>
      <c r="M1177" t="s">
        <v>198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">
      <c r="A1178">
        <v>5</v>
      </c>
      <c r="B1178" t="s">
        <v>181</v>
      </c>
      <c r="C1178">
        <v>2019</v>
      </c>
      <c r="D1178">
        <v>7</v>
      </c>
      <c r="E1178" t="s">
        <v>284</v>
      </c>
      <c r="F1178">
        <v>75</v>
      </c>
      <c r="G1178" t="s">
        <v>212</v>
      </c>
      <c r="H1178">
        <v>701</v>
      </c>
      <c r="I1178" t="s">
        <v>206</v>
      </c>
      <c r="J1178" t="s">
        <v>207</v>
      </c>
      <c r="K1178" t="s">
        <v>208</v>
      </c>
      <c r="L1178">
        <v>1575</v>
      </c>
      <c r="M1178" t="s">
        <v>218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">
      <c r="A1179">
        <v>5</v>
      </c>
      <c r="B1179" t="s">
        <v>181</v>
      </c>
      <c r="C1179">
        <v>2019</v>
      </c>
      <c r="D1179">
        <v>7</v>
      </c>
      <c r="E1179" t="s">
        <v>284</v>
      </c>
      <c r="F1179">
        <v>1</v>
      </c>
      <c r="G1179" t="s">
        <v>183</v>
      </c>
      <c r="H1179">
        <v>1</v>
      </c>
      <c r="I1179" t="s">
        <v>229</v>
      </c>
      <c r="J1179" t="s">
        <v>121</v>
      </c>
      <c r="K1179" t="s">
        <v>230</v>
      </c>
      <c r="L1179">
        <v>200</v>
      </c>
      <c r="M1179" t="s">
        <v>210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">
      <c r="A1180">
        <v>5</v>
      </c>
      <c r="B1180" t="s">
        <v>181</v>
      </c>
      <c r="C1180">
        <v>2019</v>
      </c>
      <c r="D1180">
        <v>7</v>
      </c>
      <c r="E1180" t="s">
        <v>284</v>
      </c>
      <c r="F1180">
        <v>1</v>
      </c>
      <c r="G1180" t="s">
        <v>183</v>
      </c>
      <c r="H1180">
        <v>2</v>
      </c>
      <c r="I1180" t="s">
        <v>264</v>
      </c>
      <c r="J1180" t="s">
        <v>121</v>
      </c>
      <c r="K1180" t="s">
        <v>230</v>
      </c>
      <c r="L1180">
        <v>200</v>
      </c>
      <c r="M1180" t="s">
        <v>210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">
      <c r="A1181">
        <v>5</v>
      </c>
      <c r="B1181" t="s">
        <v>181</v>
      </c>
      <c r="C1181">
        <v>2019</v>
      </c>
      <c r="D1181">
        <v>7</v>
      </c>
      <c r="E1181" t="s">
        <v>284</v>
      </c>
      <c r="F1181">
        <v>1</v>
      </c>
      <c r="G1181" t="s">
        <v>183</v>
      </c>
      <c r="H1181">
        <v>301</v>
      </c>
      <c r="I1181" t="s">
        <v>247</v>
      </c>
      <c r="J1181" t="s">
        <v>121</v>
      </c>
      <c r="K1181" t="s">
        <v>230</v>
      </c>
      <c r="L1181">
        <v>200</v>
      </c>
      <c r="M1181" t="s">
        <v>210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">
      <c r="A1182">
        <v>5</v>
      </c>
      <c r="B1182" t="s">
        <v>181</v>
      </c>
      <c r="C1182">
        <v>2019</v>
      </c>
      <c r="D1182">
        <v>7</v>
      </c>
      <c r="E1182" t="s">
        <v>284</v>
      </c>
      <c r="F1182">
        <v>10</v>
      </c>
      <c r="G1182" t="s">
        <v>238</v>
      </c>
      <c r="H1182">
        <v>301</v>
      </c>
      <c r="I1182" t="s">
        <v>247</v>
      </c>
      <c r="J1182" t="s">
        <v>121</v>
      </c>
      <c r="K1182" t="s">
        <v>230</v>
      </c>
      <c r="L1182">
        <v>207</v>
      </c>
      <c r="M1182" t="s">
        <v>243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">
      <c r="A1183">
        <v>4</v>
      </c>
      <c r="B1183" t="s">
        <v>187</v>
      </c>
      <c r="C1183">
        <v>2019</v>
      </c>
      <c r="D1183">
        <v>7</v>
      </c>
      <c r="E1183" t="s">
        <v>284</v>
      </c>
      <c r="F1183">
        <v>1</v>
      </c>
      <c r="G1183" t="s">
        <v>183</v>
      </c>
      <c r="H1183">
        <v>1</v>
      </c>
      <c r="I1183" t="s">
        <v>229</v>
      </c>
      <c r="J1183" t="s">
        <v>121</v>
      </c>
      <c r="K1183" t="s">
        <v>230</v>
      </c>
      <c r="L1183">
        <v>200</v>
      </c>
      <c r="M1183" t="s">
        <v>210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">
      <c r="A1184">
        <v>4</v>
      </c>
      <c r="B1184" t="s">
        <v>187</v>
      </c>
      <c r="C1184">
        <v>2019</v>
      </c>
      <c r="D1184">
        <v>7</v>
      </c>
      <c r="E1184" t="s">
        <v>284</v>
      </c>
      <c r="F1184">
        <v>3</v>
      </c>
      <c r="G1184" t="s">
        <v>189</v>
      </c>
      <c r="H1184">
        <v>616</v>
      </c>
      <c r="I1184" t="s">
        <v>199</v>
      </c>
      <c r="J1184" t="s">
        <v>125</v>
      </c>
      <c r="K1184" t="s">
        <v>197</v>
      </c>
      <c r="L1184">
        <v>4532</v>
      </c>
      <c r="M1184" t="s">
        <v>200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">
      <c r="A1185">
        <v>5</v>
      </c>
      <c r="B1185" t="s">
        <v>181</v>
      </c>
      <c r="C1185">
        <v>2019</v>
      </c>
      <c r="D1185">
        <v>7</v>
      </c>
      <c r="E1185" t="s">
        <v>284</v>
      </c>
      <c r="F1185">
        <v>6</v>
      </c>
      <c r="G1185" t="s">
        <v>192</v>
      </c>
      <c r="H1185">
        <v>612</v>
      </c>
      <c r="I1185" t="s">
        <v>223</v>
      </c>
      <c r="J1185" t="s">
        <v>116</v>
      </c>
      <c r="K1185" t="s">
        <v>224</v>
      </c>
      <c r="L1185">
        <v>700</v>
      </c>
      <c r="M1185" t="s">
        <v>193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">
      <c r="A1186">
        <v>5</v>
      </c>
      <c r="B1186" t="s">
        <v>181</v>
      </c>
      <c r="C1186">
        <v>2019</v>
      </c>
      <c r="D1186">
        <v>7</v>
      </c>
      <c r="E1186" t="s">
        <v>284</v>
      </c>
      <c r="F1186">
        <v>60</v>
      </c>
      <c r="G1186" t="s">
        <v>212</v>
      </c>
      <c r="H1186">
        <v>615</v>
      </c>
      <c r="I1186" t="s">
        <v>292</v>
      </c>
      <c r="J1186" t="s">
        <v>123</v>
      </c>
      <c r="K1186" t="s">
        <v>261</v>
      </c>
      <c r="L1186">
        <v>4563</v>
      </c>
      <c r="M1186" t="s">
        <v>228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">
      <c r="A1187">
        <v>5</v>
      </c>
      <c r="B1187" t="s">
        <v>181</v>
      </c>
      <c r="C1187">
        <v>2019</v>
      </c>
      <c r="D1187">
        <v>8</v>
      </c>
      <c r="E1187" t="s">
        <v>194</v>
      </c>
      <c r="F1187">
        <v>5</v>
      </c>
      <c r="G1187" t="s">
        <v>195</v>
      </c>
      <c r="H1187">
        <v>603</v>
      </c>
      <c r="I1187" t="s">
        <v>196</v>
      </c>
      <c r="J1187" t="s">
        <v>125</v>
      </c>
      <c r="K1187" t="s">
        <v>197</v>
      </c>
      <c r="L1187">
        <v>460</v>
      </c>
      <c r="M1187" t="s">
        <v>198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">
      <c r="A1188">
        <v>4</v>
      </c>
      <c r="B1188" t="s">
        <v>187</v>
      </c>
      <c r="C1188">
        <v>2019</v>
      </c>
      <c r="D1188">
        <v>8</v>
      </c>
      <c r="E1188" t="s">
        <v>194</v>
      </c>
      <c r="F1188">
        <v>3</v>
      </c>
      <c r="G1188" t="s">
        <v>189</v>
      </c>
      <c r="H1188">
        <v>616</v>
      </c>
      <c r="I1188" t="s">
        <v>199</v>
      </c>
      <c r="J1188" t="s">
        <v>125</v>
      </c>
      <c r="K1188" t="s">
        <v>197</v>
      </c>
      <c r="L1188">
        <v>4532</v>
      </c>
      <c r="M1188" t="s">
        <v>200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">
      <c r="A1189">
        <v>5</v>
      </c>
      <c r="B1189" t="s">
        <v>181</v>
      </c>
      <c r="C1189">
        <v>2019</v>
      </c>
      <c r="D1189">
        <v>8</v>
      </c>
      <c r="E1189" t="s">
        <v>194</v>
      </c>
      <c r="F1189">
        <v>1</v>
      </c>
      <c r="G1189" t="s">
        <v>183</v>
      </c>
      <c r="H1189">
        <v>666</v>
      </c>
      <c r="I1189" t="s">
        <v>291</v>
      </c>
      <c r="J1189">
        <v>0</v>
      </c>
      <c r="K1189" t="s">
        <v>212</v>
      </c>
      <c r="L1189">
        <v>0</v>
      </c>
      <c r="M1189" t="s">
        <v>212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">
      <c r="A1190">
        <v>5</v>
      </c>
      <c r="B1190" t="s">
        <v>181</v>
      </c>
      <c r="C1190">
        <v>2019</v>
      </c>
      <c r="D1190">
        <v>8</v>
      </c>
      <c r="E1190" t="s">
        <v>194</v>
      </c>
      <c r="F1190">
        <v>1</v>
      </c>
      <c r="G1190" t="s">
        <v>183</v>
      </c>
      <c r="H1190">
        <v>5</v>
      </c>
      <c r="I1190" t="s">
        <v>190</v>
      </c>
      <c r="J1190" t="s">
        <v>115</v>
      </c>
      <c r="K1190" t="s">
        <v>185</v>
      </c>
      <c r="L1190">
        <v>200</v>
      </c>
      <c r="M1190" t="s">
        <v>210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">
      <c r="A1191">
        <v>4</v>
      </c>
      <c r="B1191" t="s">
        <v>187</v>
      </c>
      <c r="C1191">
        <v>2019</v>
      </c>
      <c r="D1191">
        <v>8</v>
      </c>
      <c r="E1191" t="s">
        <v>194</v>
      </c>
      <c r="F1191">
        <v>3</v>
      </c>
      <c r="G1191" t="s">
        <v>189</v>
      </c>
      <c r="H1191">
        <v>5</v>
      </c>
      <c r="I1191" t="s">
        <v>190</v>
      </c>
      <c r="J1191" t="s">
        <v>115</v>
      </c>
      <c r="K1191" t="s">
        <v>185</v>
      </c>
      <c r="L1191">
        <v>300</v>
      </c>
      <c r="M1191" t="s">
        <v>191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">
      <c r="A1192">
        <v>5</v>
      </c>
      <c r="B1192" t="s">
        <v>181</v>
      </c>
      <c r="C1192">
        <v>2019</v>
      </c>
      <c r="D1192">
        <v>8</v>
      </c>
      <c r="E1192" t="s">
        <v>194</v>
      </c>
      <c r="F1192">
        <v>75</v>
      </c>
      <c r="G1192" t="s">
        <v>212</v>
      </c>
      <c r="H1192">
        <v>950</v>
      </c>
      <c r="I1192" t="s">
        <v>184</v>
      </c>
      <c r="J1192" t="s">
        <v>115</v>
      </c>
      <c r="K1192" t="s">
        <v>185</v>
      </c>
      <c r="L1192">
        <v>4575</v>
      </c>
      <c r="M1192" t="s">
        <v>212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">
      <c r="A1193">
        <v>4</v>
      </c>
      <c r="B1193" t="s">
        <v>187</v>
      </c>
      <c r="C1193">
        <v>2019</v>
      </c>
      <c r="D1193">
        <v>8</v>
      </c>
      <c r="E1193" t="s">
        <v>194</v>
      </c>
      <c r="F1193">
        <v>3</v>
      </c>
      <c r="G1193" t="s">
        <v>189</v>
      </c>
      <c r="H1193">
        <v>951</v>
      </c>
      <c r="I1193" t="s">
        <v>250</v>
      </c>
      <c r="J1193" t="s">
        <v>126</v>
      </c>
      <c r="K1193" t="s">
        <v>249</v>
      </c>
      <c r="L1193">
        <v>4532</v>
      </c>
      <c r="M1193" t="s">
        <v>200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">
      <c r="A1194">
        <v>5</v>
      </c>
      <c r="B1194" t="s">
        <v>181</v>
      </c>
      <c r="C1194">
        <v>2019</v>
      </c>
      <c r="D1194">
        <v>8</v>
      </c>
      <c r="E1194" t="s">
        <v>194</v>
      </c>
      <c r="F1194">
        <v>5</v>
      </c>
      <c r="G1194" t="s">
        <v>195</v>
      </c>
      <c r="H1194">
        <v>951</v>
      </c>
      <c r="I1194" t="s">
        <v>250</v>
      </c>
      <c r="J1194" t="s">
        <v>126</v>
      </c>
      <c r="K1194" t="s">
        <v>249</v>
      </c>
      <c r="L1194">
        <v>4552</v>
      </c>
      <c r="M1194" t="s">
        <v>276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">
      <c r="A1195">
        <v>5</v>
      </c>
      <c r="B1195" t="s">
        <v>181</v>
      </c>
      <c r="C1195">
        <v>2019</v>
      </c>
      <c r="D1195">
        <v>8</v>
      </c>
      <c r="E1195" t="s">
        <v>194</v>
      </c>
      <c r="F1195">
        <v>3</v>
      </c>
      <c r="G1195" t="s">
        <v>189</v>
      </c>
      <c r="H1195">
        <v>10</v>
      </c>
      <c r="I1195" t="s">
        <v>251</v>
      </c>
      <c r="J1195" t="s">
        <v>117</v>
      </c>
      <c r="K1195" t="s">
        <v>236</v>
      </c>
      <c r="L1195">
        <v>300</v>
      </c>
      <c r="M1195" t="s">
        <v>191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">
      <c r="A1196">
        <v>4</v>
      </c>
      <c r="B1196" t="s">
        <v>187</v>
      </c>
      <c r="C1196">
        <v>2019</v>
      </c>
      <c r="D1196">
        <v>8</v>
      </c>
      <c r="E1196" t="s">
        <v>194</v>
      </c>
      <c r="F1196">
        <v>3</v>
      </c>
      <c r="G1196" t="s">
        <v>189</v>
      </c>
      <c r="H1196">
        <v>955</v>
      </c>
      <c r="I1196" t="s">
        <v>282</v>
      </c>
      <c r="J1196" t="s">
        <v>127</v>
      </c>
      <c r="K1196" t="s">
        <v>263</v>
      </c>
      <c r="L1196">
        <v>4532</v>
      </c>
      <c r="M1196" t="s">
        <v>200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">
      <c r="A1197">
        <v>5</v>
      </c>
      <c r="B1197" t="s">
        <v>181</v>
      </c>
      <c r="C1197">
        <v>2019</v>
      </c>
      <c r="D1197">
        <v>8</v>
      </c>
      <c r="E1197" t="s">
        <v>194</v>
      </c>
      <c r="F1197">
        <v>3</v>
      </c>
      <c r="G1197" t="s">
        <v>189</v>
      </c>
      <c r="H1197">
        <v>700</v>
      </c>
      <c r="I1197" t="s">
        <v>273</v>
      </c>
      <c r="J1197" t="s">
        <v>207</v>
      </c>
      <c r="K1197" t="s">
        <v>208</v>
      </c>
      <c r="L1197">
        <v>300</v>
      </c>
      <c r="M1197" t="s">
        <v>191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">
      <c r="A1198">
        <v>5</v>
      </c>
      <c r="B1198" t="s">
        <v>181</v>
      </c>
      <c r="C1198">
        <v>2019</v>
      </c>
      <c r="D1198">
        <v>8</v>
      </c>
      <c r="E1198" t="s">
        <v>194</v>
      </c>
      <c r="F1198">
        <v>3</v>
      </c>
      <c r="G1198" t="s">
        <v>189</v>
      </c>
      <c r="H1198">
        <v>956</v>
      </c>
      <c r="I1198" t="s">
        <v>285</v>
      </c>
      <c r="J1198" t="s">
        <v>119</v>
      </c>
      <c r="K1198" t="s">
        <v>216</v>
      </c>
      <c r="L1198">
        <v>4532</v>
      </c>
      <c r="M1198" t="s">
        <v>200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">
      <c r="A1199">
        <v>5</v>
      </c>
      <c r="B1199" t="s">
        <v>181</v>
      </c>
      <c r="C1199">
        <v>2019</v>
      </c>
      <c r="D1199">
        <v>8</v>
      </c>
      <c r="E1199" t="s">
        <v>194</v>
      </c>
      <c r="F1199">
        <v>75</v>
      </c>
      <c r="G1199" t="s">
        <v>212</v>
      </c>
      <c r="H1199">
        <v>701</v>
      </c>
      <c r="I1199" t="s">
        <v>206</v>
      </c>
      <c r="J1199" t="s">
        <v>207</v>
      </c>
      <c r="K1199" t="s">
        <v>208</v>
      </c>
      <c r="L1199">
        <v>1575</v>
      </c>
      <c r="M1199" t="s">
        <v>218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">
      <c r="A1200">
        <v>5</v>
      </c>
      <c r="B1200" t="s">
        <v>181</v>
      </c>
      <c r="C1200">
        <v>2019</v>
      </c>
      <c r="D1200">
        <v>8</v>
      </c>
      <c r="E1200" t="s">
        <v>194</v>
      </c>
      <c r="F1200">
        <v>5</v>
      </c>
      <c r="G1200" t="s">
        <v>195</v>
      </c>
      <c r="H1200">
        <v>18</v>
      </c>
      <c r="I1200" t="s">
        <v>215</v>
      </c>
      <c r="J1200" t="s">
        <v>119</v>
      </c>
      <c r="K1200" t="s">
        <v>216</v>
      </c>
      <c r="L1200">
        <v>460</v>
      </c>
      <c r="M1200" t="s">
        <v>198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">
      <c r="A1201">
        <v>5</v>
      </c>
      <c r="B1201" t="s">
        <v>181</v>
      </c>
      <c r="C1201">
        <v>2019</v>
      </c>
      <c r="D1201">
        <v>8</v>
      </c>
      <c r="E1201" t="s">
        <v>194</v>
      </c>
      <c r="F1201">
        <v>3</v>
      </c>
      <c r="G1201" t="s">
        <v>189</v>
      </c>
      <c r="H1201">
        <v>603</v>
      </c>
      <c r="I1201" t="s">
        <v>196</v>
      </c>
      <c r="J1201" t="s">
        <v>125</v>
      </c>
      <c r="K1201" t="s">
        <v>197</v>
      </c>
      <c r="L1201">
        <v>300</v>
      </c>
      <c r="M1201" t="s">
        <v>191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">
      <c r="A1202">
        <v>5</v>
      </c>
      <c r="B1202" t="s">
        <v>181</v>
      </c>
      <c r="C1202">
        <v>2019</v>
      </c>
      <c r="D1202">
        <v>8</v>
      </c>
      <c r="E1202" t="s">
        <v>194</v>
      </c>
      <c r="F1202">
        <v>10</v>
      </c>
      <c r="G1202" t="s">
        <v>238</v>
      </c>
      <c r="H1202">
        <v>603</v>
      </c>
      <c r="I1202" t="s">
        <v>196</v>
      </c>
      <c r="J1202" t="s">
        <v>125</v>
      </c>
      <c r="K1202" t="s">
        <v>197</v>
      </c>
      <c r="L1202">
        <v>207</v>
      </c>
      <c r="M1202" t="s">
        <v>243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">
      <c r="A1203">
        <v>5</v>
      </c>
      <c r="B1203" t="s">
        <v>181</v>
      </c>
      <c r="C1203">
        <v>2019</v>
      </c>
      <c r="D1203">
        <v>8</v>
      </c>
      <c r="E1203" t="s">
        <v>194</v>
      </c>
      <c r="F1203">
        <v>1</v>
      </c>
      <c r="G1203" t="s">
        <v>183</v>
      </c>
      <c r="H1203">
        <v>602</v>
      </c>
      <c r="I1203" t="s">
        <v>246</v>
      </c>
      <c r="J1203" t="s">
        <v>125</v>
      </c>
      <c r="K1203" t="s">
        <v>197</v>
      </c>
      <c r="L1203">
        <v>200</v>
      </c>
      <c r="M1203" t="s">
        <v>210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">
      <c r="A1204">
        <v>5</v>
      </c>
      <c r="B1204" t="s">
        <v>181</v>
      </c>
      <c r="C1204">
        <v>2019</v>
      </c>
      <c r="D1204">
        <v>8</v>
      </c>
      <c r="E1204" t="s">
        <v>194</v>
      </c>
      <c r="F1204">
        <v>5</v>
      </c>
      <c r="G1204" t="s">
        <v>195</v>
      </c>
      <c r="H1204">
        <v>602</v>
      </c>
      <c r="I1204" t="s">
        <v>246</v>
      </c>
      <c r="J1204" t="s">
        <v>125</v>
      </c>
      <c r="K1204" t="s">
        <v>197</v>
      </c>
      <c r="L1204">
        <v>460</v>
      </c>
      <c r="M1204" t="s">
        <v>198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">
      <c r="A1205">
        <v>5</v>
      </c>
      <c r="B1205" t="s">
        <v>181</v>
      </c>
      <c r="C1205">
        <v>2019</v>
      </c>
      <c r="D1205">
        <v>8</v>
      </c>
      <c r="E1205" t="s">
        <v>194</v>
      </c>
      <c r="F1205">
        <v>5</v>
      </c>
      <c r="G1205" t="s">
        <v>195</v>
      </c>
      <c r="H1205">
        <v>616</v>
      </c>
      <c r="I1205" t="s">
        <v>199</v>
      </c>
      <c r="J1205" t="s">
        <v>125</v>
      </c>
      <c r="K1205" t="s">
        <v>197</v>
      </c>
      <c r="L1205">
        <v>4552</v>
      </c>
      <c r="M1205" t="s">
        <v>276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">
      <c r="A1206">
        <v>5</v>
      </c>
      <c r="B1206" t="s">
        <v>181</v>
      </c>
      <c r="C1206">
        <v>2019</v>
      </c>
      <c r="D1206">
        <v>8</v>
      </c>
      <c r="E1206" t="s">
        <v>194</v>
      </c>
      <c r="F1206">
        <v>6</v>
      </c>
      <c r="G1206" t="s">
        <v>192</v>
      </c>
      <c r="H1206">
        <v>619</v>
      </c>
      <c r="I1206" t="s">
        <v>277</v>
      </c>
      <c r="J1206" t="s">
        <v>278</v>
      </c>
      <c r="K1206" t="s">
        <v>212</v>
      </c>
      <c r="L1206">
        <v>4562</v>
      </c>
      <c r="M1206" t="s">
        <v>211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">
      <c r="A1207">
        <v>5</v>
      </c>
      <c r="B1207" t="s">
        <v>181</v>
      </c>
      <c r="C1207">
        <v>2019</v>
      </c>
      <c r="D1207">
        <v>8</v>
      </c>
      <c r="E1207" t="s">
        <v>194</v>
      </c>
      <c r="F1207">
        <v>60</v>
      </c>
      <c r="G1207" t="s">
        <v>212</v>
      </c>
      <c r="H1207">
        <v>612</v>
      </c>
      <c r="I1207" t="s">
        <v>223</v>
      </c>
      <c r="J1207" t="s">
        <v>116</v>
      </c>
      <c r="K1207" t="s">
        <v>224</v>
      </c>
      <c r="L1207">
        <v>360</v>
      </c>
      <c r="M1207" t="s">
        <v>225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">
      <c r="A1208">
        <v>4</v>
      </c>
      <c r="B1208" t="s">
        <v>187</v>
      </c>
      <c r="C1208">
        <v>2019</v>
      </c>
      <c r="D1208">
        <v>8</v>
      </c>
      <c r="E1208" t="s">
        <v>194</v>
      </c>
      <c r="F1208">
        <v>3</v>
      </c>
      <c r="G1208" t="s">
        <v>189</v>
      </c>
      <c r="H1208">
        <v>621</v>
      </c>
      <c r="I1208" t="s">
        <v>259</v>
      </c>
      <c r="J1208" t="s">
        <v>116</v>
      </c>
      <c r="K1208" t="s">
        <v>224</v>
      </c>
      <c r="L1208">
        <v>4532</v>
      </c>
      <c r="M1208" t="s">
        <v>200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">
      <c r="A1209">
        <v>5</v>
      </c>
      <c r="B1209" t="s">
        <v>181</v>
      </c>
      <c r="C1209">
        <v>2019</v>
      </c>
      <c r="D1209">
        <v>8</v>
      </c>
      <c r="E1209" t="s">
        <v>194</v>
      </c>
      <c r="F1209">
        <v>6</v>
      </c>
      <c r="G1209" t="s">
        <v>192</v>
      </c>
      <c r="H1209">
        <v>607</v>
      </c>
      <c r="I1209" t="s">
        <v>293</v>
      </c>
      <c r="J1209" t="s">
        <v>130</v>
      </c>
      <c r="K1209" t="s">
        <v>280</v>
      </c>
      <c r="L1209">
        <v>700</v>
      </c>
      <c r="M1209" t="s">
        <v>193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">
      <c r="A1210">
        <v>5</v>
      </c>
      <c r="B1210" t="s">
        <v>181</v>
      </c>
      <c r="C1210">
        <v>2019</v>
      </c>
      <c r="D1210">
        <v>8</v>
      </c>
      <c r="E1210" t="s">
        <v>194</v>
      </c>
      <c r="F1210">
        <v>3</v>
      </c>
      <c r="G1210" t="s">
        <v>189</v>
      </c>
      <c r="H1210">
        <v>911</v>
      </c>
      <c r="I1210" t="s">
        <v>201</v>
      </c>
      <c r="J1210" t="s">
        <v>202</v>
      </c>
      <c r="K1210" t="s">
        <v>203</v>
      </c>
      <c r="L1210">
        <v>4532</v>
      </c>
      <c r="M1210" t="s">
        <v>200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">
      <c r="A1211">
        <v>5</v>
      </c>
      <c r="B1211" t="s">
        <v>181</v>
      </c>
      <c r="C1211">
        <v>2019</v>
      </c>
      <c r="D1211">
        <v>8</v>
      </c>
      <c r="E1211" t="s">
        <v>194</v>
      </c>
      <c r="F1211">
        <v>10</v>
      </c>
      <c r="G1211" t="s">
        <v>238</v>
      </c>
      <c r="H1211">
        <v>306</v>
      </c>
      <c r="I1211" t="s">
        <v>244</v>
      </c>
      <c r="J1211" t="s">
        <v>122</v>
      </c>
      <c r="K1211" t="s">
        <v>242</v>
      </c>
      <c r="L1211">
        <v>207</v>
      </c>
      <c r="M1211" t="s">
        <v>243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">
      <c r="A1212">
        <v>5</v>
      </c>
      <c r="B1212" t="s">
        <v>181</v>
      </c>
      <c r="C1212">
        <v>2019</v>
      </c>
      <c r="D1212">
        <v>8</v>
      </c>
      <c r="E1212" t="s">
        <v>194</v>
      </c>
      <c r="F1212">
        <v>3</v>
      </c>
      <c r="G1212" t="s">
        <v>189</v>
      </c>
      <c r="H1212">
        <v>305</v>
      </c>
      <c r="I1212" t="s">
        <v>234</v>
      </c>
      <c r="J1212" t="s">
        <v>115</v>
      </c>
      <c r="K1212" t="s">
        <v>185</v>
      </c>
      <c r="L1212">
        <v>300</v>
      </c>
      <c r="M1212" t="s">
        <v>191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">
      <c r="A1213">
        <v>4</v>
      </c>
      <c r="B1213" t="s">
        <v>187</v>
      </c>
      <c r="C1213">
        <v>2019</v>
      </c>
      <c r="D1213">
        <v>8</v>
      </c>
      <c r="E1213" t="s">
        <v>194</v>
      </c>
      <c r="F1213">
        <v>3</v>
      </c>
      <c r="G1213" t="s">
        <v>189</v>
      </c>
      <c r="H1213">
        <v>950</v>
      </c>
      <c r="I1213" t="s">
        <v>184</v>
      </c>
      <c r="J1213" t="s">
        <v>115</v>
      </c>
      <c r="K1213" t="s">
        <v>185</v>
      </c>
      <c r="L1213">
        <v>4532</v>
      </c>
      <c r="M1213" t="s">
        <v>200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">
      <c r="A1214">
        <v>5</v>
      </c>
      <c r="B1214" t="s">
        <v>181</v>
      </c>
      <c r="C1214">
        <v>2019</v>
      </c>
      <c r="D1214">
        <v>8</v>
      </c>
      <c r="E1214" t="s">
        <v>194</v>
      </c>
      <c r="F1214">
        <v>5</v>
      </c>
      <c r="G1214" t="s">
        <v>195</v>
      </c>
      <c r="H1214">
        <v>11</v>
      </c>
      <c r="I1214" t="s">
        <v>283</v>
      </c>
      <c r="J1214" t="s">
        <v>115</v>
      </c>
      <c r="K1214" t="s">
        <v>185</v>
      </c>
      <c r="L1214">
        <v>460</v>
      </c>
      <c r="M1214" t="s">
        <v>198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">
      <c r="A1215">
        <v>5</v>
      </c>
      <c r="B1215" t="s">
        <v>181</v>
      </c>
      <c r="C1215">
        <v>2019</v>
      </c>
      <c r="D1215">
        <v>8</v>
      </c>
      <c r="E1215" t="s">
        <v>194</v>
      </c>
      <c r="F1215">
        <v>5</v>
      </c>
      <c r="G1215" t="s">
        <v>195</v>
      </c>
      <c r="H1215">
        <v>305</v>
      </c>
      <c r="I1215" t="s">
        <v>234</v>
      </c>
      <c r="J1215" t="s">
        <v>115</v>
      </c>
      <c r="K1215" t="s">
        <v>185</v>
      </c>
      <c r="L1215">
        <v>460</v>
      </c>
      <c r="M1215" t="s">
        <v>198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">
      <c r="A1216">
        <v>5</v>
      </c>
      <c r="B1216" t="s">
        <v>181</v>
      </c>
      <c r="C1216">
        <v>2019</v>
      </c>
      <c r="D1216">
        <v>8</v>
      </c>
      <c r="E1216" t="s">
        <v>194</v>
      </c>
      <c r="F1216">
        <v>3</v>
      </c>
      <c r="G1216" t="s">
        <v>189</v>
      </c>
      <c r="H1216">
        <v>953</v>
      </c>
      <c r="I1216" t="s">
        <v>213</v>
      </c>
      <c r="J1216" t="s">
        <v>118</v>
      </c>
      <c r="K1216" t="s">
        <v>214</v>
      </c>
      <c r="L1216">
        <v>4532</v>
      </c>
      <c r="M1216" t="s">
        <v>200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">
      <c r="A1217">
        <v>4</v>
      </c>
      <c r="B1217" t="s">
        <v>187</v>
      </c>
      <c r="C1217">
        <v>2019</v>
      </c>
      <c r="D1217">
        <v>8</v>
      </c>
      <c r="E1217" t="s">
        <v>194</v>
      </c>
      <c r="F1217">
        <v>3</v>
      </c>
      <c r="G1217" t="s">
        <v>189</v>
      </c>
      <c r="H1217">
        <v>953</v>
      </c>
      <c r="I1217" t="s">
        <v>213</v>
      </c>
      <c r="J1217" t="s">
        <v>118</v>
      </c>
      <c r="K1217" t="s">
        <v>214</v>
      </c>
      <c r="L1217">
        <v>4532</v>
      </c>
      <c r="M1217" t="s">
        <v>200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">
      <c r="A1218">
        <v>4</v>
      </c>
      <c r="B1218" t="s">
        <v>187</v>
      </c>
      <c r="C1218">
        <v>2019</v>
      </c>
      <c r="D1218">
        <v>8</v>
      </c>
      <c r="E1218" t="s">
        <v>194</v>
      </c>
      <c r="F1218">
        <v>3</v>
      </c>
      <c r="G1218" t="s">
        <v>189</v>
      </c>
      <c r="H1218">
        <v>10</v>
      </c>
      <c r="I1218" t="s">
        <v>251</v>
      </c>
      <c r="J1218" t="s">
        <v>118</v>
      </c>
      <c r="K1218" t="s">
        <v>214</v>
      </c>
      <c r="L1218">
        <v>300</v>
      </c>
      <c r="M1218" t="s">
        <v>191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">
      <c r="A1219">
        <v>4</v>
      </c>
      <c r="B1219" t="s">
        <v>187</v>
      </c>
      <c r="C1219">
        <v>2019</v>
      </c>
      <c r="D1219">
        <v>8</v>
      </c>
      <c r="E1219" t="s">
        <v>194</v>
      </c>
      <c r="F1219">
        <v>3</v>
      </c>
      <c r="G1219" t="s">
        <v>189</v>
      </c>
      <c r="H1219">
        <v>15</v>
      </c>
      <c r="I1219" t="s">
        <v>252</v>
      </c>
      <c r="J1219" t="s">
        <v>118</v>
      </c>
      <c r="K1219" t="s">
        <v>214</v>
      </c>
      <c r="L1219">
        <v>300</v>
      </c>
      <c r="M1219" t="s">
        <v>191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">
      <c r="A1220">
        <v>5</v>
      </c>
      <c r="B1220" t="s">
        <v>181</v>
      </c>
      <c r="C1220">
        <v>2019</v>
      </c>
      <c r="D1220">
        <v>8</v>
      </c>
      <c r="E1220" t="s">
        <v>194</v>
      </c>
      <c r="F1220">
        <v>79</v>
      </c>
      <c r="G1220" t="s">
        <v>212</v>
      </c>
      <c r="H1220">
        <v>18</v>
      </c>
      <c r="I1220" t="s">
        <v>215</v>
      </c>
      <c r="J1220" t="s">
        <v>119</v>
      </c>
      <c r="K1220" t="s">
        <v>216</v>
      </c>
      <c r="L1220">
        <v>1579</v>
      </c>
      <c r="M1220" t="s">
        <v>271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">
      <c r="A1221">
        <v>5</v>
      </c>
      <c r="B1221" t="s">
        <v>181</v>
      </c>
      <c r="C1221">
        <v>2019</v>
      </c>
      <c r="D1221">
        <v>8</v>
      </c>
      <c r="E1221" t="s">
        <v>194</v>
      </c>
      <c r="F1221">
        <v>3</v>
      </c>
      <c r="G1221" t="s">
        <v>189</v>
      </c>
      <c r="H1221">
        <v>18</v>
      </c>
      <c r="I1221" t="s">
        <v>215</v>
      </c>
      <c r="J1221" t="s">
        <v>119</v>
      </c>
      <c r="K1221" t="s">
        <v>216</v>
      </c>
      <c r="L1221">
        <v>300</v>
      </c>
      <c r="M1221" t="s">
        <v>191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">
      <c r="A1222">
        <v>5</v>
      </c>
      <c r="B1222" t="s">
        <v>181</v>
      </c>
      <c r="C1222">
        <v>2019</v>
      </c>
      <c r="D1222">
        <v>8</v>
      </c>
      <c r="E1222" t="s">
        <v>194</v>
      </c>
      <c r="F1222">
        <v>6</v>
      </c>
      <c r="G1222" t="s">
        <v>192</v>
      </c>
      <c r="H1222">
        <v>603</v>
      </c>
      <c r="I1222" t="s">
        <v>196</v>
      </c>
      <c r="J1222" t="s">
        <v>125</v>
      </c>
      <c r="K1222" t="s">
        <v>197</v>
      </c>
      <c r="L1222">
        <v>700</v>
      </c>
      <c r="M1222" t="s">
        <v>193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">
      <c r="A1223">
        <v>5</v>
      </c>
      <c r="B1223" t="s">
        <v>181</v>
      </c>
      <c r="C1223">
        <v>2019</v>
      </c>
      <c r="D1223">
        <v>8</v>
      </c>
      <c r="E1223" t="s">
        <v>194</v>
      </c>
      <c r="F1223">
        <v>6</v>
      </c>
      <c r="G1223" t="s">
        <v>192</v>
      </c>
      <c r="H1223">
        <v>613</v>
      </c>
      <c r="I1223" t="s">
        <v>258</v>
      </c>
      <c r="J1223" t="s">
        <v>116</v>
      </c>
      <c r="K1223" t="s">
        <v>224</v>
      </c>
      <c r="L1223">
        <v>700</v>
      </c>
      <c r="M1223" t="s">
        <v>193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">
      <c r="A1224">
        <v>5</v>
      </c>
      <c r="B1224" t="s">
        <v>181</v>
      </c>
      <c r="C1224">
        <v>2019</v>
      </c>
      <c r="D1224">
        <v>8</v>
      </c>
      <c r="E1224" t="s">
        <v>194</v>
      </c>
      <c r="F1224">
        <v>6</v>
      </c>
      <c r="G1224" t="s">
        <v>192</v>
      </c>
      <c r="H1224">
        <v>617</v>
      </c>
      <c r="I1224" t="s">
        <v>287</v>
      </c>
      <c r="J1224" t="s">
        <v>288</v>
      </c>
      <c r="K1224" t="s">
        <v>289</v>
      </c>
      <c r="L1224">
        <v>4562</v>
      </c>
      <c r="M1224" t="s">
        <v>211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">
      <c r="A1225">
        <v>4</v>
      </c>
      <c r="B1225" t="s">
        <v>187</v>
      </c>
      <c r="C1225">
        <v>2019</v>
      </c>
      <c r="D1225">
        <v>8</v>
      </c>
      <c r="E1225" t="s">
        <v>194</v>
      </c>
      <c r="F1225">
        <v>6</v>
      </c>
      <c r="G1225" t="s">
        <v>192</v>
      </c>
      <c r="H1225">
        <v>624</v>
      </c>
      <c r="I1225" t="s">
        <v>226</v>
      </c>
      <c r="J1225" t="s">
        <v>124</v>
      </c>
      <c r="K1225" t="s">
        <v>227</v>
      </c>
      <c r="L1225">
        <v>4562</v>
      </c>
      <c r="M1225" t="s">
        <v>211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">
      <c r="A1226">
        <v>5</v>
      </c>
      <c r="B1226" t="s">
        <v>181</v>
      </c>
      <c r="C1226">
        <v>2019</v>
      </c>
      <c r="D1226">
        <v>8</v>
      </c>
      <c r="E1226" t="s">
        <v>194</v>
      </c>
      <c r="F1226">
        <v>10</v>
      </c>
      <c r="G1226" t="s">
        <v>238</v>
      </c>
      <c r="H1226">
        <v>905</v>
      </c>
      <c r="I1226" t="s">
        <v>272</v>
      </c>
      <c r="J1226" t="s">
        <v>122</v>
      </c>
      <c r="K1226" t="s">
        <v>242</v>
      </c>
      <c r="L1226">
        <v>4513</v>
      </c>
      <c r="M1226" t="s">
        <v>240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">
      <c r="A1227">
        <v>5</v>
      </c>
      <c r="B1227" t="s">
        <v>181</v>
      </c>
      <c r="C1227">
        <v>2019</v>
      </c>
      <c r="D1227">
        <v>8</v>
      </c>
      <c r="E1227" t="s">
        <v>194</v>
      </c>
      <c r="F1227">
        <v>1</v>
      </c>
      <c r="G1227" t="s">
        <v>183</v>
      </c>
      <c r="H1227">
        <v>911</v>
      </c>
      <c r="I1227" t="s">
        <v>201</v>
      </c>
      <c r="J1227" t="s">
        <v>202</v>
      </c>
      <c r="K1227" t="s">
        <v>203</v>
      </c>
      <c r="L1227">
        <v>4512</v>
      </c>
      <c r="M1227" t="s">
        <v>186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">
      <c r="A1228">
        <v>5</v>
      </c>
      <c r="B1228" t="s">
        <v>181</v>
      </c>
      <c r="C1228">
        <v>2019</v>
      </c>
      <c r="D1228">
        <v>8</v>
      </c>
      <c r="E1228" t="s">
        <v>194</v>
      </c>
      <c r="F1228">
        <v>79</v>
      </c>
      <c r="G1228" t="s">
        <v>212</v>
      </c>
      <c r="H1228">
        <v>153</v>
      </c>
      <c r="I1228" t="s">
        <v>269</v>
      </c>
      <c r="J1228" t="s">
        <v>270</v>
      </c>
      <c r="K1228" t="s">
        <v>270</v>
      </c>
      <c r="L1228">
        <v>1579</v>
      </c>
      <c r="M1228" t="s">
        <v>271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">
      <c r="A1229">
        <v>4</v>
      </c>
      <c r="B1229" t="s">
        <v>187</v>
      </c>
      <c r="C1229">
        <v>2019</v>
      </c>
      <c r="D1229">
        <v>8</v>
      </c>
      <c r="E1229" t="s">
        <v>194</v>
      </c>
      <c r="F1229">
        <v>1</v>
      </c>
      <c r="G1229" t="s">
        <v>183</v>
      </c>
      <c r="H1229">
        <v>5</v>
      </c>
      <c r="I1229" t="s">
        <v>190</v>
      </c>
      <c r="J1229" t="s">
        <v>115</v>
      </c>
      <c r="K1229" t="s">
        <v>185</v>
      </c>
      <c r="L1229">
        <v>200</v>
      </c>
      <c r="M1229" t="s">
        <v>210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">
      <c r="A1230">
        <v>5</v>
      </c>
      <c r="B1230" t="s">
        <v>181</v>
      </c>
      <c r="C1230">
        <v>2019</v>
      </c>
      <c r="D1230">
        <v>8</v>
      </c>
      <c r="E1230" t="s">
        <v>194</v>
      </c>
      <c r="F1230">
        <v>10</v>
      </c>
      <c r="G1230" t="s">
        <v>238</v>
      </c>
      <c r="H1230">
        <v>5</v>
      </c>
      <c r="I1230" t="s">
        <v>190</v>
      </c>
      <c r="J1230" t="s">
        <v>115</v>
      </c>
      <c r="K1230" t="s">
        <v>185</v>
      </c>
      <c r="L1230">
        <v>207</v>
      </c>
      <c r="M1230" t="s">
        <v>243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">
      <c r="A1231">
        <v>5</v>
      </c>
      <c r="B1231" t="s">
        <v>181</v>
      </c>
      <c r="C1231">
        <v>2019</v>
      </c>
      <c r="D1231">
        <v>8</v>
      </c>
      <c r="E1231" t="s">
        <v>194</v>
      </c>
      <c r="F1231">
        <v>3</v>
      </c>
      <c r="G1231" t="s">
        <v>189</v>
      </c>
      <c r="H1231">
        <v>903</v>
      </c>
      <c r="I1231" t="s">
        <v>239</v>
      </c>
      <c r="J1231" t="s">
        <v>121</v>
      </c>
      <c r="K1231" t="s">
        <v>230</v>
      </c>
      <c r="L1231">
        <v>4532</v>
      </c>
      <c r="M1231" t="s">
        <v>200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">
      <c r="A1232">
        <v>5</v>
      </c>
      <c r="B1232" t="s">
        <v>181</v>
      </c>
      <c r="C1232">
        <v>2019</v>
      </c>
      <c r="D1232">
        <v>8</v>
      </c>
      <c r="E1232" t="s">
        <v>194</v>
      </c>
      <c r="F1232">
        <v>1</v>
      </c>
      <c r="G1232" t="s">
        <v>183</v>
      </c>
      <c r="H1232">
        <v>953</v>
      </c>
      <c r="I1232" t="s">
        <v>213</v>
      </c>
      <c r="J1232" t="s">
        <v>118</v>
      </c>
      <c r="K1232" t="s">
        <v>214</v>
      </c>
      <c r="L1232">
        <v>4512</v>
      </c>
      <c r="M1232" t="s">
        <v>186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">
      <c r="A1233">
        <v>4</v>
      </c>
      <c r="B1233" t="s">
        <v>187</v>
      </c>
      <c r="C1233">
        <v>2019</v>
      </c>
      <c r="D1233">
        <v>8</v>
      </c>
      <c r="E1233" t="s">
        <v>194</v>
      </c>
      <c r="F1233">
        <v>1</v>
      </c>
      <c r="G1233" t="s">
        <v>183</v>
      </c>
      <c r="H1233">
        <v>10</v>
      </c>
      <c r="I1233" t="s">
        <v>251</v>
      </c>
      <c r="J1233" t="s">
        <v>118</v>
      </c>
      <c r="K1233" t="s">
        <v>214</v>
      </c>
      <c r="L1233">
        <v>200</v>
      </c>
      <c r="M1233" t="s">
        <v>210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">
      <c r="A1234">
        <v>5</v>
      </c>
      <c r="B1234" t="s">
        <v>181</v>
      </c>
      <c r="C1234">
        <v>2019</v>
      </c>
      <c r="D1234">
        <v>8</v>
      </c>
      <c r="E1234" t="s">
        <v>194</v>
      </c>
      <c r="F1234">
        <v>3</v>
      </c>
      <c r="G1234" t="s">
        <v>189</v>
      </c>
      <c r="H1234">
        <v>15</v>
      </c>
      <c r="I1234" t="s">
        <v>252</v>
      </c>
      <c r="J1234" t="s">
        <v>118</v>
      </c>
      <c r="K1234" t="s">
        <v>214</v>
      </c>
      <c r="L1234">
        <v>300</v>
      </c>
      <c r="M1234" t="s">
        <v>191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">
      <c r="A1235">
        <v>5</v>
      </c>
      <c r="B1235" t="s">
        <v>181</v>
      </c>
      <c r="C1235">
        <v>2019</v>
      </c>
      <c r="D1235">
        <v>8</v>
      </c>
      <c r="E1235" t="s">
        <v>194</v>
      </c>
      <c r="F1235">
        <v>3</v>
      </c>
      <c r="G1235" t="s">
        <v>189</v>
      </c>
      <c r="H1235">
        <v>20</v>
      </c>
      <c r="I1235" t="s">
        <v>300</v>
      </c>
      <c r="J1235" t="s">
        <v>128</v>
      </c>
      <c r="K1235" t="s">
        <v>205</v>
      </c>
      <c r="L1235">
        <v>300</v>
      </c>
      <c r="M1235" t="s">
        <v>191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">
      <c r="A1236">
        <v>5</v>
      </c>
      <c r="B1236" t="s">
        <v>181</v>
      </c>
      <c r="C1236">
        <v>2019</v>
      </c>
      <c r="D1236">
        <v>8</v>
      </c>
      <c r="E1236" t="s">
        <v>194</v>
      </c>
      <c r="F1236">
        <v>10</v>
      </c>
      <c r="G1236" t="s">
        <v>238</v>
      </c>
      <c r="H1236">
        <v>1</v>
      </c>
      <c r="I1236" t="s">
        <v>229</v>
      </c>
      <c r="J1236" t="s">
        <v>121</v>
      </c>
      <c r="K1236" t="s">
        <v>230</v>
      </c>
      <c r="L1236">
        <v>207</v>
      </c>
      <c r="M1236" t="s">
        <v>243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">
      <c r="A1237">
        <v>4</v>
      </c>
      <c r="B1237" t="s">
        <v>187</v>
      </c>
      <c r="C1237">
        <v>2019</v>
      </c>
      <c r="D1237">
        <v>8</v>
      </c>
      <c r="E1237" t="s">
        <v>194</v>
      </c>
      <c r="F1237">
        <v>5</v>
      </c>
      <c r="G1237" t="s">
        <v>195</v>
      </c>
      <c r="H1237">
        <v>18</v>
      </c>
      <c r="I1237" t="s">
        <v>215</v>
      </c>
      <c r="J1237" t="s">
        <v>119</v>
      </c>
      <c r="K1237" t="s">
        <v>216</v>
      </c>
      <c r="L1237">
        <v>460</v>
      </c>
      <c r="M1237" t="s">
        <v>198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">
      <c r="A1238">
        <v>4</v>
      </c>
      <c r="B1238" t="s">
        <v>187</v>
      </c>
      <c r="C1238">
        <v>2019</v>
      </c>
      <c r="D1238">
        <v>8</v>
      </c>
      <c r="E1238" t="s">
        <v>194</v>
      </c>
      <c r="F1238">
        <v>3</v>
      </c>
      <c r="G1238" t="s">
        <v>189</v>
      </c>
      <c r="H1238">
        <v>18</v>
      </c>
      <c r="I1238" t="s">
        <v>215</v>
      </c>
      <c r="J1238" t="s">
        <v>119</v>
      </c>
      <c r="K1238" t="s">
        <v>216</v>
      </c>
      <c r="L1238">
        <v>300</v>
      </c>
      <c r="M1238" t="s">
        <v>191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">
      <c r="A1239">
        <v>4</v>
      </c>
      <c r="B1239" t="s">
        <v>187</v>
      </c>
      <c r="C1239">
        <v>2019</v>
      </c>
      <c r="D1239">
        <v>8</v>
      </c>
      <c r="E1239" t="s">
        <v>194</v>
      </c>
      <c r="F1239">
        <v>1</v>
      </c>
      <c r="G1239" t="s">
        <v>183</v>
      </c>
      <c r="H1239">
        <v>1</v>
      </c>
      <c r="I1239" t="s">
        <v>229</v>
      </c>
      <c r="J1239" t="s">
        <v>121</v>
      </c>
      <c r="K1239" t="s">
        <v>230</v>
      </c>
      <c r="L1239">
        <v>200</v>
      </c>
      <c r="M1239" t="s">
        <v>210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">
      <c r="A1240">
        <v>5</v>
      </c>
      <c r="B1240" t="s">
        <v>181</v>
      </c>
      <c r="C1240">
        <v>2019</v>
      </c>
      <c r="D1240">
        <v>8</v>
      </c>
      <c r="E1240" t="s">
        <v>194</v>
      </c>
      <c r="F1240">
        <v>1</v>
      </c>
      <c r="G1240" t="s">
        <v>183</v>
      </c>
      <c r="H1240">
        <v>2</v>
      </c>
      <c r="I1240" t="s">
        <v>264</v>
      </c>
      <c r="J1240" t="s">
        <v>121</v>
      </c>
      <c r="K1240" t="s">
        <v>230</v>
      </c>
      <c r="L1240">
        <v>200</v>
      </c>
      <c r="M1240" t="s">
        <v>210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">
      <c r="A1241">
        <v>5</v>
      </c>
      <c r="B1241" t="s">
        <v>181</v>
      </c>
      <c r="C1241">
        <v>2019</v>
      </c>
      <c r="D1241">
        <v>8</v>
      </c>
      <c r="E1241" t="s">
        <v>194</v>
      </c>
      <c r="F1241">
        <v>3</v>
      </c>
      <c r="G1241" t="s">
        <v>189</v>
      </c>
      <c r="H1241">
        <v>616</v>
      </c>
      <c r="I1241" t="s">
        <v>199</v>
      </c>
      <c r="J1241" t="s">
        <v>125</v>
      </c>
      <c r="K1241" t="s">
        <v>197</v>
      </c>
      <c r="L1241">
        <v>4532</v>
      </c>
      <c r="M1241" t="s">
        <v>200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">
      <c r="A1242">
        <v>5</v>
      </c>
      <c r="B1242" t="s">
        <v>181</v>
      </c>
      <c r="C1242">
        <v>2019</v>
      </c>
      <c r="D1242">
        <v>8</v>
      </c>
      <c r="E1242" t="s">
        <v>194</v>
      </c>
      <c r="F1242">
        <v>6</v>
      </c>
      <c r="G1242" t="s">
        <v>192</v>
      </c>
      <c r="H1242">
        <v>609</v>
      </c>
      <c r="I1242" t="s">
        <v>298</v>
      </c>
      <c r="J1242" t="s">
        <v>278</v>
      </c>
      <c r="K1242" t="s">
        <v>212</v>
      </c>
      <c r="L1242">
        <v>700</v>
      </c>
      <c r="M1242" t="s">
        <v>193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">
      <c r="A1243">
        <v>5</v>
      </c>
      <c r="B1243" t="s">
        <v>181</v>
      </c>
      <c r="C1243">
        <v>2019</v>
      </c>
      <c r="D1243">
        <v>8</v>
      </c>
      <c r="E1243" t="s">
        <v>194</v>
      </c>
      <c r="F1243">
        <v>60</v>
      </c>
      <c r="G1243" t="s">
        <v>212</v>
      </c>
      <c r="H1243">
        <v>600</v>
      </c>
      <c r="I1243" t="s">
        <v>266</v>
      </c>
      <c r="J1243" t="s">
        <v>123</v>
      </c>
      <c r="K1243" t="s">
        <v>261</v>
      </c>
      <c r="L1243">
        <v>360</v>
      </c>
      <c r="M1243" t="s">
        <v>225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">
      <c r="A1244">
        <v>5</v>
      </c>
      <c r="B1244" t="s">
        <v>181</v>
      </c>
      <c r="C1244">
        <v>2019</v>
      </c>
      <c r="D1244">
        <v>8</v>
      </c>
      <c r="E1244" t="s">
        <v>194</v>
      </c>
      <c r="F1244">
        <v>6</v>
      </c>
      <c r="G1244" t="s">
        <v>192</v>
      </c>
      <c r="H1244">
        <v>606</v>
      </c>
      <c r="I1244" t="s">
        <v>279</v>
      </c>
      <c r="J1244" t="s">
        <v>130</v>
      </c>
      <c r="K1244" t="s">
        <v>280</v>
      </c>
      <c r="L1244">
        <v>700</v>
      </c>
      <c r="M1244" t="s">
        <v>193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">
      <c r="A1245">
        <v>4</v>
      </c>
      <c r="B1245" t="s">
        <v>187</v>
      </c>
      <c r="C1245">
        <v>2019</v>
      </c>
      <c r="D1245">
        <v>8</v>
      </c>
      <c r="E1245" t="s">
        <v>194</v>
      </c>
      <c r="F1245">
        <v>60</v>
      </c>
      <c r="G1245" t="s">
        <v>212</v>
      </c>
      <c r="H1245">
        <v>624</v>
      </c>
      <c r="I1245" t="s">
        <v>226</v>
      </c>
      <c r="J1245" t="s">
        <v>124</v>
      </c>
      <c r="K1245" t="s">
        <v>227</v>
      </c>
      <c r="L1245">
        <v>4563</v>
      </c>
      <c r="M1245" t="s">
        <v>228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">
      <c r="A1246">
        <v>5</v>
      </c>
      <c r="B1246" t="s">
        <v>181</v>
      </c>
      <c r="C1246">
        <v>2019</v>
      </c>
      <c r="D1246">
        <v>8</v>
      </c>
      <c r="E1246" t="s">
        <v>194</v>
      </c>
      <c r="F1246">
        <v>1</v>
      </c>
      <c r="G1246" t="s">
        <v>183</v>
      </c>
      <c r="H1246">
        <v>306</v>
      </c>
      <c r="I1246" t="s">
        <v>244</v>
      </c>
      <c r="J1246" t="s">
        <v>122</v>
      </c>
      <c r="K1246" t="s">
        <v>242</v>
      </c>
      <c r="L1246">
        <v>200</v>
      </c>
      <c r="M1246" t="s">
        <v>210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">
      <c r="A1247">
        <v>5</v>
      </c>
      <c r="B1247" t="s">
        <v>181</v>
      </c>
      <c r="C1247">
        <v>2019</v>
      </c>
      <c r="D1247">
        <v>8</v>
      </c>
      <c r="E1247" t="s">
        <v>194</v>
      </c>
      <c r="F1247">
        <v>10</v>
      </c>
      <c r="G1247" t="s">
        <v>238</v>
      </c>
      <c r="H1247">
        <v>3</v>
      </c>
      <c r="I1247" t="s">
        <v>209</v>
      </c>
      <c r="J1247" t="s">
        <v>202</v>
      </c>
      <c r="K1247" t="s">
        <v>203</v>
      </c>
      <c r="L1247">
        <v>207</v>
      </c>
      <c r="M1247" t="s">
        <v>243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">
      <c r="A1248">
        <v>5</v>
      </c>
      <c r="B1248" t="s">
        <v>181</v>
      </c>
      <c r="C1248">
        <v>2019</v>
      </c>
      <c r="D1248">
        <v>8</v>
      </c>
      <c r="E1248" t="s">
        <v>194</v>
      </c>
      <c r="F1248">
        <v>10</v>
      </c>
      <c r="G1248" t="s">
        <v>238</v>
      </c>
      <c r="H1248">
        <v>950</v>
      </c>
      <c r="I1248" t="s">
        <v>184</v>
      </c>
      <c r="J1248" t="s">
        <v>115</v>
      </c>
      <c r="K1248" t="s">
        <v>185</v>
      </c>
      <c r="L1248">
        <v>4513</v>
      </c>
      <c r="M1248" t="s">
        <v>240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">
      <c r="A1249">
        <v>5</v>
      </c>
      <c r="B1249" t="s">
        <v>181</v>
      </c>
      <c r="C1249">
        <v>2019</v>
      </c>
      <c r="D1249">
        <v>8</v>
      </c>
      <c r="E1249" t="s">
        <v>194</v>
      </c>
      <c r="F1249">
        <v>5</v>
      </c>
      <c r="G1249" t="s">
        <v>195</v>
      </c>
      <c r="H1249">
        <v>950</v>
      </c>
      <c r="I1249" t="s">
        <v>184</v>
      </c>
      <c r="J1249" t="s">
        <v>115</v>
      </c>
      <c r="K1249" t="s">
        <v>185</v>
      </c>
      <c r="L1249">
        <v>4552</v>
      </c>
      <c r="M1249" t="s">
        <v>276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">
      <c r="A1250">
        <v>5</v>
      </c>
      <c r="B1250" t="s">
        <v>181</v>
      </c>
      <c r="C1250">
        <v>2019</v>
      </c>
      <c r="D1250">
        <v>8</v>
      </c>
      <c r="E1250" t="s">
        <v>194</v>
      </c>
      <c r="F1250">
        <v>3</v>
      </c>
      <c r="G1250" t="s">
        <v>189</v>
      </c>
      <c r="H1250">
        <v>12</v>
      </c>
      <c r="I1250" t="s">
        <v>301</v>
      </c>
      <c r="J1250" t="s">
        <v>126</v>
      </c>
      <c r="K1250" t="s">
        <v>249</v>
      </c>
      <c r="L1250">
        <v>300</v>
      </c>
      <c r="M1250" t="s">
        <v>191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">
      <c r="A1251">
        <v>5</v>
      </c>
      <c r="B1251" t="s">
        <v>181</v>
      </c>
      <c r="C1251">
        <v>2019</v>
      </c>
      <c r="D1251">
        <v>8</v>
      </c>
      <c r="E1251" t="s">
        <v>194</v>
      </c>
      <c r="F1251">
        <v>79</v>
      </c>
      <c r="G1251" t="s">
        <v>212</v>
      </c>
      <c r="H1251">
        <v>951</v>
      </c>
      <c r="I1251" t="s">
        <v>250</v>
      </c>
      <c r="J1251" t="s">
        <v>126</v>
      </c>
      <c r="K1251" t="s">
        <v>249</v>
      </c>
      <c r="L1251">
        <v>4579</v>
      </c>
      <c r="M1251" t="s">
        <v>221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">
      <c r="A1252">
        <v>5</v>
      </c>
      <c r="B1252" t="s">
        <v>181</v>
      </c>
      <c r="C1252">
        <v>2019</v>
      </c>
      <c r="D1252">
        <v>8</v>
      </c>
      <c r="E1252" t="s">
        <v>194</v>
      </c>
      <c r="F1252">
        <v>6</v>
      </c>
      <c r="G1252" t="s">
        <v>192</v>
      </c>
      <c r="H1252">
        <v>5</v>
      </c>
      <c r="I1252" t="s">
        <v>190</v>
      </c>
      <c r="J1252" t="s">
        <v>115</v>
      </c>
      <c r="K1252" t="s">
        <v>185</v>
      </c>
      <c r="L1252">
        <v>700</v>
      </c>
      <c r="M1252" t="s">
        <v>193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">
      <c r="A1253">
        <v>5</v>
      </c>
      <c r="B1253" t="s">
        <v>181</v>
      </c>
      <c r="C1253">
        <v>2019</v>
      </c>
      <c r="D1253">
        <v>8</v>
      </c>
      <c r="E1253" t="s">
        <v>194</v>
      </c>
      <c r="F1253">
        <v>77</v>
      </c>
      <c r="G1253" t="s">
        <v>212</v>
      </c>
      <c r="H1253">
        <v>5</v>
      </c>
      <c r="I1253" t="s">
        <v>190</v>
      </c>
      <c r="J1253" t="s">
        <v>115</v>
      </c>
      <c r="K1253" t="s">
        <v>185</v>
      </c>
      <c r="L1253">
        <v>1577</v>
      </c>
      <c r="M1253" t="s">
        <v>233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">
      <c r="A1254">
        <v>5</v>
      </c>
      <c r="B1254" t="s">
        <v>181</v>
      </c>
      <c r="C1254">
        <v>2019</v>
      </c>
      <c r="D1254">
        <v>8</v>
      </c>
      <c r="E1254" t="s">
        <v>194</v>
      </c>
      <c r="F1254">
        <v>3</v>
      </c>
      <c r="G1254" t="s">
        <v>189</v>
      </c>
      <c r="H1254">
        <v>9</v>
      </c>
      <c r="I1254" t="s">
        <v>275</v>
      </c>
      <c r="J1254" t="s">
        <v>117</v>
      </c>
      <c r="K1254" t="s">
        <v>236</v>
      </c>
      <c r="L1254">
        <v>300</v>
      </c>
      <c r="M1254" t="s">
        <v>191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">
      <c r="A1255">
        <v>5</v>
      </c>
      <c r="B1255" t="s">
        <v>181</v>
      </c>
      <c r="C1255">
        <v>2019</v>
      </c>
      <c r="D1255">
        <v>8</v>
      </c>
      <c r="E1255" t="s">
        <v>194</v>
      </c>
      <c r="F1255">
        <v>3</v>
      </c>
      <c r="G1255" t="s">
        <v>189</v>
      </c>
      <c r="H1255">
        <v>14</v>
      </c>
      <c r="I1255" t="s">
        <v>299</v>
      </c>
      <c r="J1255" t="s">
        <v>117</v>
      </c>
      <c r="K1255" t="s">
        <v>236</v>
      </c>
      <c r="L1255">
        <v>300</v>
      </c>
      <c r="M1255" t="s">
        <v>191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">
      <c r="A1256">
        <v>4</v>
      </c>
      <c r="B1256" t="s">
        <v>187</v>
      </c>
      <c r="C1256">
        <v>2019</v>
      </c>
      <c r="D1256">
        <v>8</v>
      </c>
      <c r="E1256" t="s">
        <v>194</v>
      </c>
      <c r="F1256">
        <v>3</v>
      </c>
      <c r="G1256" t="s">
        <v>189</v>
      </c>
      <c r="H1256">
        <v>952</v>
      </c>
      <c r="I1256" t="s">
        <v>235</v>
      </c>
      <c r="J1256" t="s">
        <v>117</v>
      </c>
      <c r="K1256" t="s">
        <v>236</v>
      </c>
      <c r="L1256">
        <v>4532</v>
      </c>
      <c r="M1256" t="s">
        <v>200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">
      <c r="A1257">
        <v>5</v>
      </c>
      <c r="B1257" t="s">
        <v>181</v>
      </c>
      <c r="C1257">
        <v>2019</v>
      </c>
      <c r="D1257">
        <v>8</v>
      </c>
      <c r="E1257" t="s">
        <v>194</v>
      </c>
      <c r="F1257">
        <v>1</v>
      </c>
      <c r="G1257" t="s">
        <v>183</v>
      </c>
      <c r="H1257">
        <v>15</v>
      </c>
      <c r="I1257" t="s">
        <v>252</v>
      </c>
      <c r="J1257" t="s">
        <v>118</v>
      </c>
      <c r="K1257" t="s">
        <v>214</v>
      </c>
      <c r="L1257">
        <v>200</v>
      </c>
      <c r="M1257" t="s">
        <v>210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">
      <c r="A1258">
        <v>4</v>
      </c>
      <c r="B1258" t="s">
        <v>187</v>
      </c>
      <c r="C1258">
        <v>2019</v>
      </c>
      <c r="D1258">
        <v>8</v>
      </c>
      <c r="E1258" t="s">
        <v>194</v>
      </c>
      <c r="F1258">
        <v>10</v>
      </c>
      <c r="G1258" t="s">
        <v>238</v>
      </c>
      <c r="H1258">
        <v>903</v>
      </c>
      <c r="I1258" t="s">
        <v>239</v>
      </c>
      <c r="J1258" t="s">
        <v>121</v>
      </c>
      <c r="K1258" t="s">
        <v>230</v>
      </c>
      <c r="L1258">
        <v>4513</v>
      </c>
      <c r="M1258" t="s">
        <v>240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">
      <c r="A1259">
        <v>5</v>
      </c>
      <c r="B1259" t="s">
        <v>181</v>
      </c>
      <c r="C1259">
        <v>2019</v>
      </c>
      <c r="D1259">
        <v>8</v>
      </c>
      <c r="E1259" t="s">
        <v>194</v>
      </c>
      <c r="F1259">
        <v>3</v>
      </c>
      <c r="G1259" t="s">
        <v>189</v>
      </c>
      <c r="H1259">
        <v>954</v>
      </c>
      <c r="I1259" t="s">
        <v>237</v>
      </c>
      <c r="J1259" t="s">
        <v>119</v>
      </c>
      <c r="K1259" t="s">
        <v>216</v>
      </c>
      <c r="L1259">
        <v>4532</v>
      </c>
      <c r="M1259" t="s">
        <v>200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">
      <c r="A1260">
        <v>5</v>
      </c>
      <c r="B1260" t="s">
        <v>181</v>
      </c>
      <c r="C1260">
        <v>2019</v>
      </c>
      <c r="D1260">
        <v>8</v>
      </c>
      <c r="E1260" t="s">
        <v>194</v>
      </c>
      <c r="F1260">
        <v>3</v>
      </c>
      <c r="G1260" t="s">
        <v>189</v>
      </c>
      <c r="H1260">
        <v>710</v>
      </c>
      <c r="I1260" t="s">
        <v>220</v>
      </c>
      <c r="J1260" t="s">
        <v>207</v>
      </c>
      <c r="K1260" t="s">
        <v>208</v>
      </c>
      <c r="L1260">
        <v>4532</v>
      </c>
      <c r="M1260" t="s">
        <v>200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">
      <c r="A1261">
        <v>5</v>
      </c>
      <c r="B1261" t="s">
        <v>181</v>
      </c>
      <c r="C1261">
        <v>2019</v>
      </c>
      <c r="D1261">
        <v>8</v>
      </c>
      <c r="E1261" t="s">
        <v>194</v>
      </c>
      <c r="F1261">
        <v>5</v>
      </c>
      <c r="G1261" t="s">
        <v>195</v>
      </c>
      <c r="H1261">
        <v>700</v>
      </c>
      <c r="I1261" t="s">
        <v>273</v>
      </c>
      <c r="J1261" t="s">
        <v>207</v>
      </c>
      <c r="K1261" t="s">
        <v>208</v>
      </c>
      <c r="L1261">
        <v>460</v>
      </c>
      <c r="M1261" t="s">
        <v>198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">
      <c r="A1262">
        <v>5</v>
      </c>
      <c r="B1262" t="s">
        <v>181</v>
      </c>
      <c r="C1262">
        <v>2019</v>
      </c>
      <c r="D1262">
        <v>8</v>
      </c>
      <c r="E1262" t="s">
        <v>194</v>
      </c>
      <c r="F1262">
        <v>75</v>
      </c>
      <c r="G1262" t="s">
        <v>212</v>
      </c>
      <c r="H1262">
        <v>18</v>
      </c>
      <c r="I1262" t="s">
        <v>215</v>
      </c>
      <c r="J1262" t="s">
        <v>119</v>
      </c>
      <c r="K1262" t="s">
        <v>216</v>
      </c>
      <c r="L1262">
        <v>1575</v>
      </c>
      <c r="M1262" t="s">
        <v>218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">
      <c r="A1263">
        <v>5</v>
      </c>
      <c r="B1263" t="s">
        <v>181</v>
      </c>
      <c r="C1263">
        <v>2019</v>
      </c>
      <c r="D1263">
        <v>8</v>
      </c>
      <c r="E1263" t="s">
        <v>194</v>
      </c>
      <c r="F1263">
        <v>3</v>
      </c>
      <c r="G1263" t="s">
        <v>189</v>
      </c>
      <c r="H1263">
        <v>313</v>
      </c>
      <c r="I1263" t="s">
        <v>217</v>
      </c>
      <c r="J1263" t="s">
        <v>119</v>
      </c>
      <c r="K1263" t="s">
        <v>216</v>
      </c>
      <c r="L1263">
        <v>300</v>
      </c>
      <c r="M1263" t="s">
        <v>191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">
      <c r="A1264">
        <v>5</v>
      </c>
      <c r="B1264" t="s">
        <v>181</v>
      </c>
      <c r="C1264">
        <v>2019</v>
      </c>
      <c r="D1264">
        <v>8</v>
      </c>
      <c r="E1264" t="s">
        <v>194</v>
      </c>
      <c r="F1264">
        <v>6</v>
      </c>
      <c r="G1264" t="s">
        <v>192</v>
      </c>
      <c r="H1264">
        <v>600</v>
      </c>
      <c r="I1264" t="s">
        <v>266</v>
      </c>
      <c r="J1264" t="s">
        <v>123</v>
      </c>
      <c r="K1264" t="s">
        <v>261</v>
      </c>
      <c r="L1264">
        <v>700</v>
      </c>
      <c r="M1264" t="s">
        <v>193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">
      <c r="A1265">
        <v>5</v>
      </c>
      <c r="B1265" t="s">
        <v>181</v>
      </c>
      <c r="C1265">
        <v>2019</v>
      </c>
      <c r="D1265">
        <v>8</v>
      </c>
      <c r="E1265" t="s">
        <v>194</v>
      </c>
      <c r="F1265">
        <v>6</v>
      </c>
      <c r="G1265" t="s">
        <v>192</v>
      </c>
      <c r="H1265">
        <v>615</v>
      </c>
      <c r="I1265" t="s">
        <v>292</v>
      </c>
      <c r="J1265" t="s">
        <v>123</v>
      </c>
      <c r="K1265" t="s">
        <v>261</v>
      </c>
      <c r="L1265">
        <v>4562</v>
      </c>
      <c r="M1265" t="s">
        <v>211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">
      <c r="A1266">
        <v>5</v>
      </c>
      <c r="B1266" t="s">
        <v>181</v>
      </c>
      <c r="C1266">
        <v>2019</v>
      </c>
      <c r="D1266">
        <v>8</v>
      </c>
      <c r="E1266" t="s">
        <v>194</v>
      </c>
      <c r="F1266">
        <v>6</v>
      </c>
      <c r="G1266" t="s">
        <v>192</v>
      </c>
      <c r="H1266">
        <v>618</v>
      </c>
      <c r="I1266" t="s">
        <v>294</v>
      </c>
      <c r="J1266" t="s">
        <v>130</v>
      </c>
      <c r="K1266" t="s">
        <v>280</v>
      </c>
      <c r="L1266">
        <v>4562</v>
      </c>
      <c r="M1266" t="s">
        <v>211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">
      <c r="A1267">
        <v>5</v>
      </c>
      <c r="B1267" t="s">
        <v>181</v>
      </c>
      <c r="C1267">
        <v>2019</v>
      </c>
      <c r="D1267">
        <v>8</v>
      </c>
      <c r="E1267" t="s">
        <v>194</v>
      </c>
      <c r="F1267">
        <v>3</v>
      </c>
      <c r="G1267" t="s">
        <v>189</v>
      </c>
      <c r="H1267">
        <v>6</v>
      </c>
      <c r="I1267" t="s">
        <v>256</v>
      </c>
      <c r="J1267" t="s">
        <v>122</v>
      </c>
      <c r="K1267" t="s">
        <v>242</v>
      </c>
      <c r="L1267">
        <v>300</v>
      </c>
      <c r="M1267" t="s">
        <v>191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">
      <c r="A1268">
        <v>5</v>
      </c>
      <c r="B1268" t="s">
        <v>181</v>
      </c>
      <c r="C1268">
        <v>2019</v>
      </c>
      <c r="D1268">
        <v>8</v>
      </c>
      <c r="E1268" t="s">
        <v>194</v>
      </c>
      <c r="F1268">
        <v>10</v>
      </c>
      <c r="G1268" t="s">
        <v>238</v>
      </c>
      <c r="H1268">
        <v>4</v>
      </c>
      <c r="I1268" t="s">
        <v>274</v>
      </c>
      <c r="J1268" t="s">
        <v>202</v>
      </c>
      <c r="K1268" t="s">
        <v>203</v>
      </c>
      <c r="L1268">
        <v>207</v>
      </c>
      <c r="M1268" t="s">
        <v>243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">
      <c r="A1269">
        <v>5</v>
      </c>
      <c r="B1269" t="s">
        <v>181</v>
      </c>
      <c r="C1269">
        <v>2019</v>
      </c>
      <c r="D1269">
        <v>8</v>
      </c>
      <c r="E1269" t="s">
        <v>194</v>
      </c>
      <c r="F1269">
        <v>1</v>
      </c>
      <c r="G1269" t="s">
        <v>183</v>
      </c>
      <c r="H1269">
        <v>11</v>
      </c>
      <c r="I1269" t="s">
        <v>283</v>
      </c>
      <c r="J1269" t="s">
        <v>115</v>
      </c>
      <c r="K1269" t="s">
        <v>185</v>
      </c>
      <c r="L1269">
        <v>200</v>
      </c>
      <c r="M1269" t="s">
        <v>210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">
      <c r="A1270">
        <v>5</v>
      </c>
      <c r="B1270" t="s">
        <v>181</v>
      </c>
      <c r="C1270">
        <v>2019</v>
      </c>
      <c r="D1270">
        <v>8</v>
      </c>
      <c r="E1270" t="s">
        <v>194</v>
      </c>
      <c r="F1270">
        <v>1</v>
      </c>
      <c r="G1270" t="s">
        <v>183</v>
      </c>
      <c r="H1270">
        <v>10</v>
      </c>
      <c r="I1270" t="s">
        <v>251</v>
      </c>
      <c r="J1270" t="s">
        <v>117</v>
      </c>
      <c r="K1270" t="s">
        <v>236</v>
      </c>
      <c r="L1270">
        <v>200</v>
      </c>
      <c r="M1270" t="s">
        <v>210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">
      <c r="A1271">
        <v>5</v>
      </c>
      <c r="B1271" t="s">
        <v>181</v>
      </c>
      <c r="C1271">
        <v>2019</v>
      </c>
      <c r="D1271">
        <v>8</v>
      </c>
      <c r="E1271" t="s">
        <v>194</v>
      </c>
      <c r="F1271">
        <v>72</v>
      </c>
      <c r="G1271" t="s">
        <v>212</v>
      </c>
      <c r="H1271">
        <v>5</v>
      </c>
      <c r="I1271" t="s">
        <v>190</v>
      </c>
      <c r="J1271" t="s">
        <v>115</v>
      </c>
      <c r="K1271" t="s">
        <v>185</v>
      </c>
      <c r="L1271">
        <v>1572</v>
      </c>
      <c r="M1271" t="s">
        <v>231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">
      <c r="A1272">
        <v>5</v>
      </c>
      <c r="B1272" t="s">
        <v>181</v>
      </c>
      <c r="C1272">
        <v>2019</v>
      </c>
      <c r="D1272">
        <v>8</v>
      </c>
      <c r="E1272" t="s">
        <v>194</v>
      </c>
      <c r="F1272">
        <v>3</v>
      </c>
      <c r="G1272" t="s">
        <v>189</v>
      </c>
      <c r="H1272">
        <v>19</v>
      </c>
      <c r="I1272" t="s">
        <v>262</v>
      </c>
      <c r="J1272" t="s">
        <v>127</v>
      </c>
      <c r="K1272" t="s">
        <v>263</v>
      </c>
      <c r="L1272">
        <v>300</v>
      </c>
      <c r="M1272" t="s">
        <v>191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">
      <c r="A1273">
        <v>4</v>
      </c>
      <c r="B1273" t="s">
        <v>187</v>
      </c>
      <c r="C1273">
        <v>2019</v>
      </c>
      <c r="D1273">
        <v>8</v>
      </c>
      <c r="E1273" t="s">
        <v>194</v>
      </c>
      <c r="F1273">
        <v>3</v>
      </c>
      <c r="G1273" t="s">
        <v>189</v>
      </c>
      <c r="H1273">
        <v>710</v>
      </c>
      <c r="I1273" t="s">
        <v>220</v>
      </c>
      <c r="J1273" t="s">
        <v>207</v>
      </c>
      <c r="K1273" t="s">
        <v>208</v>
      </c>
      <c r="L1273">
        <v>4532</v>
      </c>
      <c r="M1273" t="s">
        <v>200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">
      <c r="A1274">
        <v>5</v>
      </c>
      <c r="B1274" t="s">
        <v>181</v>
      </c>
      <c r="C1274">
        <v>2019</v>
      </c>
      <c r="D1274">
        <v>8</v>
      </c>
      <c r="E1274" t="s">
        <v>194</v>
      </c>
      <c r="F1274">
        <v>5</v>
      </c>
      <c r="G1274" t="s">
        <v>195</v>
      </c>
      <c r="H1274">
        <v>701</v>
      </c>
      <c r="I1274" t="s">
        <v>206</v>
      </c>
      <c r="J1274" t="s">
        <v>207</v>
      </c>
      <c r="K1274" t="s">
        <v>208</v>
      </c>
      <c r="L1274">
        <v>460</v>
      </c>
      <c r="M1274" t="s">
        <v>198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">
      <c r="A1275">
        <v>4</v>
      </c>
      <c r="B1275" t="s">
        <v>187</v>
      </c>
      <c r="C1275">
        <v>2019</v>
      </c>
      <c r="D1275">
        <v>8</v>
      </c>
      <c r="E1275" t="s">
        <v>194</v>
      </c>
      <c r="F1275">
        <v>10</v>
      </c>
      <c r="G1275" t="s">
        <v>238</v>
      </c>
      <c r="H1275">
        <v>1</v>
      </c>
      <c r="I1275" t="s">
        <v>229</v>
      </c>
      <c r="J1275" t="s">
        <v>121</v>
      </c>
      <c r="K1275" t="s">
        <v>230</v>
      </c>
      <c r="L1275">
        <v>207</v>
      </c>
      <c r="M1275" t="s">
        <v>243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">
      <c r="A1276">
        <v>5</v>
      </c>
      <c r="B1276" t="s">
        <v>181</v>
      </c>
      <c r="C1276">
        <v>2019</v>
      </c>
      <c r="D1276">
        <v>8</v>
      </c>
      <c r="E1276" t="s">
        <v>194</v>
      </c>
      <c r="F1276">
        <v>3</v>
      </c>
      <c r="G1276" t="s">
        <v>189</v>
      </c>
      <c r="H1276">
        <v>1</v>
      </c>
      <c r="I1276" t="s">
        <v>229</v>
      </c>
      <c r="J1276" t="s">
        <v>121</v>
      </c>
      <c r="K1276" t="s">
        <v>230</v>
      </c>
      <c r="L1276">
        <v>300</v>
      </c>
      <c r="M1276" t="s">
        <v>191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">
      <c r="A1277">
        <v>5</v>
      </c>
      <c r="B1277" t="s">
        <v>181</v>
      </c>
      <c r="C1277">
        <v>2019</v>
      </c>
      <c r="D1277">
        <v>8</v>
      </c>
      <c r="E1277" t="s">
        <v>194</v>
      </c>
      <c r="F1277">
        <v>1</v>
      </c>
      <c r="G1277" t="s">
        <v>183</v>
      </c>
      <c r="H1277">
        <v>301</v>
      </c>
      <c r="I1277" t="s">
        <v>247</v>
      </c>
      <c r="J1277" t="s">
        <v>121</v>
      </c>
      <c r="K1277" t="s">
        <v>230</v>
      </c>
      <c r="L1277">
        <v>200</v>
      </c>
      <c r="M1277" t="s">
        <v>210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">
      <c r="A1278">
        <v>4</v>
      </c>
      <c r="B1278" t="s">
        <v>187</v>
      </c>
      <c r="C1278">
        <v>2019</v>
      </c>
      <c r="D1278">
        <v>8</v>
      </c>
      <c r="E1278" t="s">
        <v>194</v>
      </c>
      <c r="F1278">
        <v>1</v>
      </c>
      <c r="G1278" t="s">
        <v>183</v>
      </c>
      <c r="H1278">
        <v>903</v>
      </c>
      <c r="I1278" t="s">
        <v>239</v>
      </c>
      <c r="J1278" t="s">
        <v>121</v>
      </c>
      <c r="K1278" t="s">
        <v>230</v>
      </c>
      <c r="L1278">
        <v>4512</v>
      </c>
      <c r="M1278" t="s">
        <v>186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">
      <c r="A1279">
        <v>5</v>
      </c>
      <c r="B1279" t="s">
        <v>181</v>
      </c>
      <c r="C1279">
        <v>2019</v>
      </c>
      <c r="D1279">
        <v>8</v>
      </c>
      <c r="E1279" t="s">
        <v>194</v>
      </c>
      <c r="F1279">
        <v>1</v>
      </c>
      <c r="G1279" t="s">
        <v>183</v>
      </c>
      <c r="H1279">
        <v>603</v>
      </c>
      <c r="I1279" t="s">
        <v>196</v>
      </c>
      <c r="J1279" t="s">
        <v>125</v>
      </c>
      <c r="K1279" t="s">
        <v>197</v>
      </c>
      <c r="L1279">
        <v>200</v>
      </c>
      <c r="M1279" t="s">
        <v>210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">
      <c r="A1280">
        <v>5</v>
      </c>
      <c r="B1280" t="s">
        <v>181</v>
      </c>
      <c r="C1280">
        <v>2019</v>
      </c>
      <c r="D1280">
        <v>8</v>
      </c>
      <c r="E1280" t="s">
        <v>194</v>
      </c>
      <c r="F1280">
        <v>10</v>
      </c>
      <c r="G1280" t="s">
        <v>238</v>
      </c>
      <c r="H1280">
        <v>602</v>
      </c>
      <c r="I1280" t="s">
        <v>246</v>
      </c>
      <c r="J1280" t="s">
        <v>125</v>
      </c>
      <c r="K1280" t="s">
        <v>197</v>
      </c>
      <c r="L1280">
        <v>207</v>
      </c>
      <c r="M1280" t="s">
        <v>243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">
      <c r="A1281">
        <v>5</v>
      </c>
      <c r="B1281" t="s">
        <v>181</v>
      </c>
      <c r="C1281">
        <v>2019</v>
      </c>
      <c r="D1281">
        <v>8</v>
      </c>
      <c r="E1281" t="s">
        <v>194</v>
      </c>
      <c r="F1281">
        <v>10</v>
      </c>
      <c r="G1281" t="s">
        <v>238</v>
      </c>
      <c r="H1281">
        <v>616</v>
      </c>
      <c r="I1281" t="s">
        <v>199</v>
      </c>
      <c r="J1281" t="s">
        <v>125</v>
      </c>
      <c r="K1281" t="s">
        <v>197</v>
      </c>
      <c r="L1281">
        <v>4513</v>
      </c>
      <c r="M1281" t="s">
        <v>240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">
      <c r="A1282">
        <v>5</v>
      </c>
      <c r="B1282" t="s">
        <v>181</v>
      </c>
      <c r="C1282">
        <v>2019</v>
      </c>
      <c r="D1282">
        <v>8</v>
      </c>
      <c r="E1282" t="s">
        <v>194</v>
      </c>
      <c r="F1282">
        <v>6</v>
      </c>
      <c r="G1282" t="s">
        <v>192</v>
      </c>
      <c r="H1282">
        <v>608</v>
      </c>
      <c r="I1282" t="s">
        <v>290</v>
      </c>
      <c r="J1282" t="s">
        <v>278</v>
      </c>
      <c r="K1282" t="s">
        <v>212</v>
      </c>
      <c r="L1282">
        <v>700</v>
      </c>
      <c r="M1282" t="s">
        <v>193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">
      <c r="A1283">
        <v>5</v>
      </c>
      <c r="B1283" t="s">
        <v>181</v>
      </c>
      <c r="C1283">
        <v>2019</v>
      </c>
      <c r="D1283">
        <v>8</v>
      </c>
      <c r="E1283" t="s">
        <v>194</v>
      </c>
      <c r="F1283">
        <v>60</v>
      </c>
      <c r="G1283" t="s">
        <v>212</v>
      </c>
      <c r="H1283">
        <v>601</v>
      </c>
      <c r="I1283" t="s">
        <v>260</v>
      </c>
      <c r="J1283" t="s">
        <v>123</v>
      </c>
      <c r="K1283" t="s">
        <v>261</v>
      </c>
      <c r="L1283">
        <v>360</v>
      </c>
      <c r="M1283" t="s">
        <v>225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">
      <c r="A1284">
        <v>4</v>
      </c>
      <c r="B1284" t="s">
        <v>187</v>
      </c>
      <c r="C1284">
        <v>2019</v>
      </c>
      <c r="D1284">
        <v>8</v>
      </c>
      <c r="E1284" t="s">
        <v>194</v>
      </c>
      <c r="F1284">
        <v>6</v>
      </c>
      <c r="G1284" t="s">
        <v>192</v>
      </c>
      <c r="H1284">
        <v>615</v>
      </c>
      <c r="I1284" t="s">
        <v>292</v>
      </c>
      <c r="J1284" t="s">
        <v>123</v>
      </c>
      <c r="K1284" t="s">
        <v>261</v>
      </c>
      <c r="L1284">
        <v>4562</v>
      </c>
      <c r="M1284" t="s">
        <v>211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">
      <c r="A1285">
        <v>5</v>
      </c>
      <c r="B1285" t="s">
        <v>181</v>
      </c>
      <c r="C1285">
        <v>2019</v>
      </c>
      <c r="D1285">
        <v>8</v>
      </c>
      <c r="E1285" t="s">
        <v>194</v>
      </c>
      <c r="F1285">
        <v>60</v>
      </c>
      <c r="G1285" t="s">
        <v>212</v>
      </c>
      <c r="H1285">
        <v>615</v>
      </c>
      <c r="I1285" t="s">
        <v>292</v>
      </c>
      <c r="J1285" t="s">
        <v>123</v>
      </c>
      <c r="K1285" t="s">
        <v>261</v>
      </c>
      <c r="L1285">
        <v>4563</v>
      </c>
      <c r="M1285" t="s">
        <v>228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">
      <c r="A1286">
        <v>5</v>
      </c>
      <c r="B1286" t="s">
        <v>181</v>
      </c>
      <c r="C1286">
        <v>2019</v>
      </c>
      <c r="D1286">
        <v>8</v>
      </c>
      <c r="E1286" t="s">
        <v>194</v>
      </c>
      <c r="F1286">
        <v>6</v>
      </c>
      <c r="G1286" t="s">
        <v>192</v>
      </c>
      <c r="H1286">
        <v>624</v>
      </c>
      <c r="I1286" t="s">
        <v>226</v>
      </c>
      <c r="J1286" t="s">
        <v>124</v>
      </c>
      <c r="K1286" t="s">
        <v>227</v>
      </c>
      <c r="L1286">
        <v>4562</v>
      </c>
      <c r="M1286" t="s">
        <v>211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">
      <c r="A1287">
        <v>5</v>
      </c>
      <c r="B1287" t="s">
        <v>181</v>
      </c>
      <c r="C1287">
        <v>2019</v>
      </c>
      <c r="D1287">
        <v>8</v>
      </c>
      <c r="E1287" t="s">
        <v>194</v>
      </c>
      <c r="F1287">
        <v>10</v>
      </c>
      <c r="G1287" t="s">
        <v>238</v>
      </c>
      <c r="H1287">
        <v>6</v>
      </c>
      <c r="I1287" t="s">
        <v>256</v>
      </c>
      <c r="J1287" t="s">
        <v>122</v>
      </c>
      <c r="K1287" t="s">
        <v>242</v>
      </c>
      <c r="L1287">
        <v>207</v>
      </c>
      <c r="M1287" t="s">
        <v>243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">
      <c r="A1288">
        <v>4</v>
      </c>
      <c r="B1288" t="s">
        <v>187</v>
      </c>
      <c r="C1288">
        <v>2019</v>
      </c>
      <c r="D1288">
        <v>8</v>
      </c>
      <c r="E1288" t="s">
        <v>194</v>
      </c>
      <c r="F1288">
        <v>1</v>
      </c>
      <c r="G1288" t="s">
        <v>183</v>
      </c>
      <c r="H1288">
        <v>905</v>
      </c>
      <c r="I1288" t="s">
        <v>272</v>
      </c>
      <c r="J1288" t="s">
        <v>122</v>
      </c>
      <c r="K1288" t="s">
        <v>242</v>
      </c>
      <c r="L1288">
        <v>4512</v>
      </c>
      <c r="M1288" t="s">
        <v>186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">
      <c r="A1289">
        <v>4</v>
      </c>
      <c r="B1289" t="s">
        <v>187</v>
      </c>
      <c r="C1289">
        <v>2019</v>
      </c>
      <c r="D1289">
        <v>8</v>
      </c>
      <c r="E1289" t="s">
        <v>194</v>
      </c>
      <c r="F1289">
        <v>10</v>
      </c>
      <c r="G1289" t="s">
        <v>238</v>
      </c>
      <c r="H1289">
        <v>905</v>
      </c>
      <c r="I1289" t="s">
        <v>272</v>
      </c>
      <c r="J1289" t="s">
        <v>122</v>
      </c>
      <c r="K1289" t="s">
        <v>242</v>
      </c>
      <c r="L1289">
        <v>4513</v>
      </c>
      <c r="M1289" t="s">
        <v>240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">
      <c r="A1290">
        <v>5</v>
      </c>
      <c r="B1290" t="s">
        <v>181</v>
      </c>
      <c r="C1290">
        <v>2019</v>
      </c>
      <c r="D1290">
        <v>8</v>
      </c>
      <c r="E1290" t="s">
        <v>194</v>
      </c>
      <c r="F1290">
        <v>1</v>
      </c>
      <c r="G1290" t="s">
        <v>183</v>
      </c>
      <c r="H1290">
        <v>3</v>
      </c>
      <c r="I1290" t="s">
        <v>209</v>
      </c>
      <c r="J1290" t="s">
        <v>202</v>
      </c>
      <c r="K1290" t="s">
        <v>203</v>
      </c>
      <c r="L1290">
        <v>200</v>
      </c>
      <c r="M1290" t="s">
        <v>210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">
      <c r="A1291">
        <v>5</v>
      </c>
      <c r="B1291" t="s">
        <v>181</v>
      </c>
      <c r="C1291">
        <v>2019</v>
      </c>
      <c r="D1291">
        <v>8</v>
      </c>
      <c r="E1291" t="s">
        <v>194</v>
      </c>
      <c r="F1291">
        <v>5</v>
      </c>
      <c r="G1291" t="s">
        <v>195</v>
      </c>
      <c r="H1291">
        <v>5</v>
      </c>
      <c r="I1291" t="s">
        <v>190</v>
      </c>
      <c r="J1291" t="s">
        <v>115</v>
      </c>
      <c r="K1291" t="s">
        <v>185</v>
      </c>
      <c r="L1291">
        <v>460</v>
      </c>
      <c r="M1291" t="s">
        <v>198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">
      <c r="A1292">
        <v>5</v>
      </c>
      <c r="B1292" t="s">
        <v>181</v>
      </c>
      <c r="C1292">
        <v>2019</v>
      </c>
      <c r="D1292">
        <v>8</v>
      </c>
      <c r="E1292" t="s">
        <v>194</v>
      </c>
      <c r="F1292">
        <v>1</v>
      </c>
      <c r="G1292" t="s">
        <v>183</v>
      </c>
      <c r="H1292">
        <v>950</v>
      </c>
      <c r="I1292" t="s">
        <v>184</v>
      </c>
      <c r="J1292" t="s">
        <v>115</v>
      </c>
      <c r="K1292" t="s">
        <v>185</v>
      </c>
      <c r="L1292">
        <v>4512</v>
      </c>
      <c r="M1292" t="s">
        <v>186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">
      <c r="A1293">
        <v>4</v>
      </c>
      <c r="B1293" t="s">
        <v>187</v>
      </c>
      <c r="C1293">
        <v>2019</v>
      </c>
      <c r="D1293">
        <v>8</v>
      </c>
      <c r="E1293" t="s">
        <v>194</v>
      </c>
      <c r="F1293">
        <v>1</v>
      </c>
      <c r="G1293" t="s">
        <v>183</v>
      </c>
      <c r="H1293">
        <v>950</v>
      </c>
      <c r="I1293" t="s">
        <v>184</v>
      </c>
      <c r="J1293" t="s">
        <v>115</v>
      </c>
      <c r="K1293" t="s">
        <v>185</v>
      </c>
      <c r="L1293">
        <v>4512</v>
      </c>
      <c r="M1293" t="s">
        <v>186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">
      <c r="A1294">
        <v>4</v>
      </c>
      <c r="B1294" t="s">
        <v>187</v>
      </c>
      <c r="C1294">
        <v>2019</v>
      </c>
      <c r="D1294">
        <v>8</v>
      </c>
      <c r="E1294" t="s">
        <v>194</v>
      </c>
      <c r="F1294">
        <v>5</v>
      </c>
      <c r="G1294" t="s">
        <v>195</v>
      </c>
      <c r="H1294">
        <v>950</v>
      </c>
      <c r="I1294" t="s">
        <v>184</v>
      </c>
      <c r="J1294" t="s">
        <v>115</v>
      </c>
      <c r="K1294" t="s">
        <v>185</v>
      </c>
      <c r="L1294">
        <v>4552</v>
      </c>
      <c r="M1294" t="s">
        <v>276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">
      <c r="A1295">
        <v>5</v>
      </c>
      <c r="B1295" t="s">
        <v>181</v>
      </c>
      <c r="C1295">
        <v>2019</v>
      </c>
      <c r="D1295">
        <v>8</v>
      </c>
      <c r="E1295" t="s">
        <v>194</v>
      </c>
      <c r="F1295">
        <v>6</v>
      </c>
      <c r="G1295" t="s">
        <v>192</v>
      </c>
      <c r="H1295">
        <v>950</v>
      </c>
      <c r="I1295" t="s">
        <v>184</v>
      </c>
      <c r="J1295" t="s">
        <v>115</v>
      </c>
      <c r="K1295" t="s">
        <v>185</v>
      </c>
      <c r="L1295">
        <v>4562</v>
      </c>
      <c r="M1295" t="s">
        <v>211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">
      <c r="A1296">
        <v>5</v>
      </c>
      <c r="B1296" t="s">
        <v>181</v>
      </c>
      <c r="C1296">
        <v>2019</v>
      </c>
      <c r="D1296">
        <v>8</v>
      </c>
      <c r="E1296" t="s">
        <v>194</v>
      </c>
      <c r="F1296">
        <v>3</v>
      </c>
      <c r="G1296" t="s">
        <v>189</v>
      </c>
      <c r="H1296">
        <v>951</v>
      </c>
      <c r="I1296" t="s">
        <v>250</v>
      </c>
      <c r="J1296" t="s">
        <v>126</v>
      </c>
      <c r="K1296" t="s">
        <v>249</v>
      </c>
      <c r="L1296">
        <v>4532</v>
      </c>
      <c r="M1296" t="s">
        <v>200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">
      <c r="A1297">
        <v>5</v>
      </c>
      <c r="B1297" t="s">
        <v>181</v>
      </c>
      <c r="C1297">
        <v>2019</v>
      </c>
      <c r="D1297">
        <v>8</v>
      </c>
      <c r="E1297" t="s">
        <v>194</v>
      </c>
      <c r="F1297">
        <v>1</v>
      </c>
      <c r="G1297" t="s">
        <v>183</v>
      </c>
      <c r="H1297">
        <v>305</v>
      </c>
      <c r="I1297" t="s">
        <v>234</v>
      </c>
      <c r="J1297" t="s">
        <v>115</v>
      </c>
      <c r="K1297" t="s">
        <v>185</v>
      </c>
      <c r="L1297">
        <v>200</v>
      </c>
      <c r="M1297" t="s">
        <v>210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">
      <c r="A1298">
        <v>5</v>
      </c>
      <c r="B1298" t="s">
        <v>181</v>
      </c>
      <c r="C1298">
        <v>2019</v>
      </c>
      <c r="D1298">
        <v>8</v>
      </c>
      <c r="E1298" t="s">
        <v>194</v>
      </c>
      <c r="F1298">
        <v>75</v>
      </c>
      <c r="G1298" t="s">
        <v>212</v>
      </c>
      <c r="H1298">
        <v>5</v>
      </c>
      <c r="I1298" t="s">
        <v>190</v>
      </c>
      <c r="J1298" t="s">
        <v>115</v>
      </c>
      <c r="K1298" t="s">
        <v>185</v>
      </c>
      <c r="L1298">
        <v>1575</v>
      </c>
      <c r="M1298" t="s">
        <v>218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">
      <c r="A1299">
        <v>4</v>
      </c>
      <c r="B1299" t="s">
        <v>187</v>
      </c>
      <c r="C1299">
        <v>2019</v>
      </c>
      <c r="D1299">
        <v>8</v>
      </c>
      <c r="E1299" t="s">
        <v>194</v>
      </c>
      <c r="F1299">
        <v>3</v>
      </c>
      <c r="G1299" t="s">
        <v>189</v>
      </c>
      <c r="H1299">
        <v>903</v>
      </c>
      <c r="I1299" t="s">
        <v>239</v>
      </c>
      <c r="J1299" t="s">
        <v>121</v>
      </c>
      <c r="K1299" t="s">
        <v>230</v>
      </c>
      <c r="L1299">
        <v>4532</v>
      </c>
      <c r="M1299" t="s">
        <v>200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">
      <c r="A1300">
        <v>4</v>
      </c>
      <c r="B1300" t="s">
        <v>187</v>
      </c>
      <c r="C1300">
        <v>2019</v>
      </c>
      <c r="D1300">
        <v>8</v>
      </c>
      <c r="E1300" t="s">
        <v>194</v>
      </c>
      <c r="F1300">
        <v>1</v>
      </c>
      <c r="G1300" t="s">
        <v>183</v>
      </c>
      <c r="H1300">
        <v>953</v>
      </c>
      <c r="I1300" t="s">
        <v>213</v>
      </c>
      <c r="J1300" t="s">
        <v>118</v>
      </c>
      <c r="K1300" t="s">
        <v>214</v>
      </c>
      <c r="L1300">
        <v>4512</v>
      </c>
      <c r="M1300" t="s">
        <v>186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">
      <c r="A1301">
        <v>5</v>
      </c>
      <c r="B1301" t="s">
        <v>181</v>
      </c>
      <c r="C1301">
        <v>2019</v>
      </c>
      <c r="D1301">
        <v>8</v>
      </c>
      <c r="E1301" t="s">
        <v>194</v>
      </c>
      <c r="F1301">
        <v>5</v>
      </c>
      <c r="G1301" t="s">
        <v>195</v>
      </c>
      <c r="H1301">
        <v>954</v>
      </c>
      <c r="I1301" t="s">
        <v>237</v>
      </c>
      <c r="J1301" t="s">
        <v>119</v>
      </c>
      <c r="K1301" t="s">
        <v>216</v>
      </c>
      <c r="L1301">
        <v>4552</v>
      </c>
      <c r="M1301" t="s">
        <v>276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">
      <c r="A1302">
        <v>5</v>
      </c>
      <c r="B1302" t="s">
        <v>181</v>
      </c>
      <c r="C1302">
        <v>2019</v>
      </c>
      <c r="D1302">
        <v>8</v>
      </c>
      <c r="E1302" t="s">
        <v>194</v>
      </c>
      <c r="F1302">
        <v>79</v>
      </c>
      <c r="G1302" t="s">
        <v>212</v>
      </c>
      <c r="H1302">
        <v>954</v>
      </c>
      <c r="I1302" t="s">
        <v>237</v>
      </c>
      <c r="J1302" t="s">
        <v>119</v>
      </c>
      <c r="K1302" t="s">
        <v>216</v>
      </c>
      <c r="L1302">
        <v>4579</v>
      </c>
      <c r="M1302" t="s">
        <v>221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">
      <c r="A1303">
        <v>4</v>
      </c>
      <c r="B1303" t="s">
        <v>187</v>
      </c>
      <c r="C1303">
        <v>2019</v>
      </c>
      <c r="D1303">
        <v>8</v>
      </c>
      <c r="E1303" t="s">
        <v>194</v>
      </c>
      <c r="F1303">
        <v>3</v>
      </c>
      <c r="G1303" t="s">
        <v>189</v>
      </c>
      <c r="H1303">
        <v>954</v>
      </c>
      <c r="I1303" t="s">
        <v>237</v>
      </c>
      <c r="J1303" t="s">
        <v>119</v>
      </c>
      <c r="K1303" t="s">
        <v>216</v>
      </c>
      <c r="L1303">
        <v>4532</v>
      </c>
      <c r="M1303" t="s">
        <v>200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">
      <c r="A1304">
        <v>5</v>
      </c>
      <c r="B1304" t="s">
        <v>181</v>
      </c>
      <c r="C1304">
        <v>2019</v>
      </c>
      <c r="D1304">
        <v>8</v>
      </c>
      <c r="E1304" t="s">
        <v>194</v>
      </c>
      <c r="F1304">
        <v>79</v>
      </c>
      <c r="G1304" t="s">
        <v>212</v>
      </c>
      <c r="H1304">
        <v>710</v>
      </c>
      <c r="I1304" t="s">
        <v>220</v>
      </c>
      <c r="J1304" t="s">
        <v>207</v>
      </c>
      <c r="K1304" t="s">
        <v>208</v>
      </c>
      <c r="L1304">
        <v>4579</v>
      </c>
      <c r="M1304" t="s">
        <v>221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">
      <c r="A1305">
        <v>5</v>
      </c>
      <c r="B1305" t="s">
        <v>181</v>
      </c>
      <c r="C1305">
        <v>2019</v>
      </c>
      <c r="D1305">
        <v>8</v>
      </c>
      <c r="E1305" t="s">
        <v>194</v>
      </c>
      <c r="F1305">
        <v>10</v>
      </c>
      <c r="G1305" t="s">
        <v>238</v>
      </c>
      <c r="H1305">
        <v>2</v>
      </c>
      <c r="I1305" t="s">
        <v>264</v>
      </c>
      <c r="J1305" t="s">
        <v>121</v>
      </c>
      <c r="K1305" t="s">
        <v>230</v>
      </c>
      <c r="L1305">
        <v>207</v>
      </c>
      <c r="M1305" t="s">
        <v>243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">
      <c r="A1306">
        <v>5</v>
      </c>
      <c r="B1306" t="s">
        <v>181</v>
      </c>
      <c r="C1306">
        <v>2019</v>
      </c>
      <c r="D1306">
        <v>8</v>
      </c>
      <c r="E1306" t="s">
        <v>194</v>
      </c>
      <c r="F1306">
        <v>3</v>
      </c>
      <c r="G1306" t="s">
        <v>189</v>
      </c>
      <c r="H1306">
        <v>2</v>
      </c>
      <c r="I1306" t="s">
        <v>264</v>
      </c>
      <c r="J1306" t="s">
        <v>121</v>
      </c>
      <c r="K1306" t="s">
        <v>230</v>
      </c>
      <c r="L1306">
        <v>300</v>
      </c>
      <c r="M1306" t="s">
        <v>191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">
      <c r="A1307">
        <v>5</v>
      </c>
      <c r="B1307" t="s">
        <v>181</v>
      </c>
      <c r="C1307">
        <v>2019</v>
      </c>
      <c r="D1307">
        <v>8</v>
      </c>
      <c r="E1307" t="s">
        <v>194</v>
      </c>
      <c r="F1307">
        <v>3</v>
      </c>
      <c r="G1307" t="s">
        <v>189</v>
      </c>
      <c r="H1307">
        <v>301</v>
      </c>
      <c r="I1307" t="s">
        <v>247</v>
      </c>
      <c r="J1307" t="s">
        <v>121</v>
      </c>
      <c r="K1307" t="s">
        <v>230</v>
      </c>
      <c r="L1307">
        <v>300</v>
      </c>
      <c r="M1307" t="s">
        <v>191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">
      <c r="A1308">
        <v>5</v>
      </c>
      <c r="B1308" t="s">
        <v>181</v>
      </c>
      <c r="C1308">
        <v>2019</v>
      </c>
      <c r="D1308">
        <v>8</v>
      </c>
      <c r="E1308" t="s">
        <v>194</v>
      </c>
      <c r="F1308">
        <v>1</v>
      </c>
      <c r="G1308" t="s">
        <v>183</v>
      </c>
      <c r="H1308">
        <v>903</v>
      </c>
      <c r="I1308" t="s">
        <v>239</v>
      </c>
      <c r="J1308" t="s">
        <v>121</v>
      </c>
      <c r="K1308" t="s">
        <v>230</v>
      </c>
      <c r="L1308">
        <v>4512</v>
      </c>
      <c r="M1308" t="s">
        <v>186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">
      <c r="A1309">
        <v>5</v>
      </c>
      <c r="B1309" t="s">
        <v>181</v>
      </c>
      <c r="C1309">
        <v>2019</v>
      </c>
      <c r="D1309">
        <v>8</v>
      </c>
      <c r="E1309" t="s">
        <v>194</v>
      </c>
      <c r="F1309">
        <v>3</v>
      </c>
      <c r="G1309" t="s">
        <v>189</v>
      </c>
      <c r="H1309">
        <v>13</v>
      </c>
      <c r="I1309" t="s">
        <v>296</v>
      </c>
      <c r="J1309" t="s">
        <v>119</v>
      </c>
      <c r="K1309" t="s">
        <v>216</v>
      </c>
      <c r="L1309">
        <v>300</v>
      </c>
      <c r="M1309" t="s">
        <v>191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">
      <c r="A1310">
        <v>5</v>
      </c>
      <c r="B1310" t="s">
        <v>181</v>
      </c>
      <c r="C1310">
        <v>2019</v>
      </c>
      <c r="D1310">
        <v>8</v>
      </c>
      <c r="E1310" t="s">
        <v>194</v>
      </c>
      <c r="F1310">
        <v>3</v>
      </c>
      <c r="G1310" t="s">
        <v>189</v>
      </c>
      <c r="H1310">
        <v>602</v>
      </c>
      <c r="I1310" t="s">
        <v>246</v>
      </c>
      <c r="J1310" t="s">
        <v>125</v>
      </c>
      <c r="K1310" t="s">
        <v>197</v>
      </c>
      <c r="L1310">
        <v>300</v>
      </c>
      <c r="M1310" t="s">
        <v>191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">
      <c r="A1311">
        <v>5</v>
      </c>
      <c r="B1311" t="s">
        <v>181</v>
      </c>
      <c r="C1311">
        <v>2019</v>
      </c>
      <c r="D1311">
        <v>8</v>
      </c>
      <c r="E1311" t="s">
        <v>194</v>
      </c>
      <c r="F1311">
        <v>6</v>
      </c>
      <c r="G1311" t="s">
        <v>192</v>
      </c>
      <c r="H1311">
        <v>626</v>
      </c>
      <c r="I1311" t="s">
        <v>268</v>
      </c>
      <c r="J1311" t="s">
        <v>132</v>
      </c>
      <c r="K1311" t="s">
        <v>212</v>
      </c>
      <c r="L1311">
        <v>700</v>
      </c>
      <c r="M1311" t="s">
        <v>193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">
      <c r="A1312">
        <v>5</v>
      </c>
      <c r="B1312" t="s">
        <v>181</v>
      </c>
      <c r="C1312">
        <v>2019</v>
      </c>
      <c r="D1312">
        <v>8</v>
      </c>
      <c r="E1312" t="s">
        <v>194</v>
      </c>
      <c r="F1312">
        <v>6</v>
      </c>
      <c r="G1312" t="s">
        <v>192</v>
      </c>
      <c r="H1312">
        <v>621</v>
      </c>
      <c r="I1312" t="s">
        <v>259</v>
      </c>
      <c r="J1312" t="s">
        <v>116</v>
      </c>
      <c r="K1312" t="s">
        <v>224</v>
      </c>
      <c r="L1312">
        <v>4562</v>
      </c>
      <c r="M1312" t="s">
        <v>211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">
      <c r="A1313">
        <v>5</v>
      </c>
      <c r="B1313" t="s">
        <v>181</v>
      </c>
      <c r="C1313">
        <v>2019</v>
      </c>
      <c r="D1313">
        <v>8</v>
      </c>
      <c r="E1313" t="s">
        <v>194</v>
      </c>
      <c r="F1313">
        <v>60</v>
      </c>
      <c r="G1313" t="s">
        <v>212</v>
      </c>
      <c r="H1313">
        <v>623</v>
      </c>
      <c r="I1313" t="s">
        <v>295</v>
      </c>
      <c r="J1313" t="s">
        <v>124</v>
      </c>
      <c r="K1313" t="s">
        <v>227</v>
      </c>
      <c r="L1313">
        <v>360</v>
      </c>
      <c r="M1313" t="s">
        <v>225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">
      <c r="A1314">
        <v>5</v>
      </c>
      <c r="B1314" t="s">
        <v>181</v>
      </c>
      <c r="C1314">
        <v>2019</v>
      </c>
      <c r="D1314">
        <v>8</v>
      </c>
      <c r="E1314" t="s">
        <v>194</v>
      </c>
      <c r="F1314">
        <v>1</v>
      </c>
      <c r="G1314" t="s">
        <v>183</v>
      </c>
      <c r="H1314">
        <v>905</v>
      </c>
      <c r="I1314" t="s">
        <v>272</v>
      </c>
      <c r="J1314" t="s">
        <v>122</v>
      </c>
      <c r="K1314" t="s">
        <v>242</v>
      </c>
      <c r="L1314">
        <v>4512</v>
      </c>
      <c r="M1314" t="s">
        <v>186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">
      <c r="A1315">
        <v>5</v>
      </c>
      <c r="B1315" t="s">
        <v>181</v>
      </c>
      <c r="C1315">
        <v>2019</v>
      </c>
      <c r="D1315">
        <v>8</v>
      </c>
      <c r="E1315" t="s">
        <v>194</v>
      </c>
      <c r="F1315">
        <v>3</v>
      </c>
      <c r="G1315" t="s">
        <v>189</v>
      </c>
      <c r="H1315">
        <v>5</v>
      </c>
      <c r="I1315" t="s">
        <v>190</v>
      </c>
      <c r="J1315" t="s">
        <v>115</v>
      </c>
      <c r="K1315" t="s">
        <v>185</v>
      </c>
      <c r="L1315">
        <v>300</v>
      </c>
      <c r="M1315" t="s">
        <v>191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">
      <c r="A1316">
        <v>5</v>
      </c>
      <c r="B1316" t="s">
        <v>181</v>
      </c>
      <c r="C1316">
        <v>2019</v>
      </c>
      <c r="D1316">
        <v>8</v>
      </c>
      <c r="E1316" t="s">
        <v>194</v>
      </c>
      <c r="F1316">
        <v>3</v>
      </c>
      <c r="G1316" t="s">
        <v>189</v>
      </c>
      <c r="H1316">
        <v>11</v>
      </c>
      <c r="I1316" t="s">
        <v>283</v>
      </c>
      <c r="J1316" t="s">
        <v>115</v>
      </c>
      <c r="K1316" t="s">
        <v>185</v>
      </c>
      <c r="L1316">
        <v>300</v>
      </c>
      <c r="M1316" t="s">
        <v>191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">
      <c r="A1317">
        <v>5</v>
      </c>
      <c r="B1317" t="s">
        <v>181</v>
      </c>
      <c r="C1317">
        <v>2019</v>
      </c>
      <c r="D1317">
        <v>8</v>
      </c>
      <c r="E1317" t="s">
        <v>194</v>
      </c>
      <c r="F1317">
        <v>77</v>
      </c>
      <c r="G1317" t="s">
        <v>212</v>
      </c>
      <c r="H1317">
        <v>950</v>
      </c>
      <c r="I1317" t="s">
        <v>184</v>
      </c>
      <c r="J1317" t="s">
        <v>115</v>
      </c>
      <c r="K1317" t="s">
        <v>185</v>
      </c>
      <c r="L1317">
        <v>4577</v>
      </c>
      <c r="M1317" t="s">
        <v>212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">
      <c r="A1318">
        <v>5</v>
      </c>
      <c r="B1318" t="s">
        <v>181</v>
      </c>
      <c r="C1318">
        <v>2019</v>
      </c>
      <c r="D1318">
        <v>8</v>
      </c>
      <c r="E1318" t="s">
        <v>194</v>
      </c>
      <c r="F1318">
        <v>79</v>
      </c>
      <c r="G1318" t="s">
        <v>212</v>
      </c>
      <c r="H1318">
        <v>950</v>
      </c>
      <c r="I1318" t="s">
        <v>184</v>
      </c>
      <c r="J1318" t="s">
        <v>115</v>
      </c>
      <c r="K1318" t="s">
        <v>185</v>
      </c>
      <c r="L1318">
        <v>4579</v>
      </c>
      <c r="M1318" t="s">
        <v>221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">
      <c r="A1319">
        <v>5</v>
      </c>
      <c r="B1319" t="s">
        <v>181</v>
      </c>
      <c r="C1319">
        <v>2019</v>
      </c>
      <c r="D1319">
        <v>8</v>
      </c>
      <c r="E1319" t="s">
        <v>194</v>
      </c>
      <c r="F1319">
        <v>3</v>
      </c>
      <c r="G1319" t="s">
        <v>189</v>
      </c>
      <c r="H1319">
        <v>8</v>
      </c>
      <c r="I1319" t="s">
        <v>248</v>
      </c>
      <c r="J1319" t="s">
        <v>126</v>
      </c>
      <c r="K1319" t="s">
        <v>249</v>
      </c>
      <c r="L1319">
        <v>300</v>
      </c>
      <c r="M1319" t="s">
        <v>191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">
      <c r="A1320">
        <v>5</v>
      </c>
      <c r="B1320" t="s">
        <v>181</v>
      </c>
      <c r="C1320">
        <v>2019</v>
      </c>
      <c r="D1320">
        <v>8</v>
      </c>
      <c r="E1320" t="s">
        <v>194</v>
      </c>
      <c r="F1320">
        <v>5</v>
      </c>
      <c r="G1320" t="s">
        <v>195</v>
      </c>
      <c r="H1320">
        <v>8</v>
      </c>
      <c r="I1320" t="s">
        <v>248</v>
      </c>
      <c r="J1320" t="s">
        <v>126</v>
      </c>
      <c r="K1320" t="s">
        <v>249</v>
      </c>
      <c r="L1320">
        <v>460</v>
      </c>
      <c r="M1320" t="s">
        <v>198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">
      <c r="A1321">
        <v>5</v>
      </c>
      <c r="B1321" t="s">
        <v>181</v>
      </c>
      <c r="C1321">
        <v>2019</v>
      </c>
      <c r="D1321">
        <v>8</v>
      </c>
      <c r="E1321" t="s">
        <v>194</v>
      </c>
      <c r="F1321">
        <v>79</v>
      </c>
      <c r="G1321" t="s">
        <v>212</v>
      </c>
      <c r="H1321">
        <v>5</v>
      </c>
      <c r="I1321" t="s">
        <v>190</v>
      </c>
      <c r="J1321" t="s">
        <v>115</v>
      </c>
      <c r="K1321" t="s">
        <v>185</v>
      </c>
      <c r="L1321">
        <v>1579</v>
      </c>
      <c r="M1321" t="s">
        <v>271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">
      <c r="A1322">
        <v>5</v>
      </c>
      <c r="B1322" t="s">
        <v>181</v>
      </c>
      <c r="C1322">
        <v>2019</v>
      </c>
      <c r="D1322">
        <v>8</v>
      </c>
      <c r="E1322" t="s">
        <v>194</v>
      </c>
      <c r="F1322">
        <v>3</v>
      </c>
      <c r="G1322" t="s">
        <v>189</v>
      </c>
      <c r="H1322">
        <v>309</v>
      </c>
      <c r="I1322" t="s">
        <v>302</v>
      </c>
      <c r="J1322" t="s">
        <v>117</v>
      </c>
      <c r="K1322" t="s">
        <v>236</v>
      </c>
      <c r="L1322">
        <v>300</v>
      </c>
      <c r="M1322" t="s">
        <v>191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">
      <c r="A1323">
        <v>5</v>
      </c>
      <c r="B1323" t="s">
        <v>181</v>
      </c>
      <c r="C1323">
        <v>2019</v>
      </c>
      <c r="D1323">
        <v>8</v>
      </c>
      <c r="E1323" t="s">
        <v>194</v>
      </c>
      <c r="F1323">
        <v>1</v>
      </c>
      <c r="G1323" t="s">
        <v>183</v>
      </c>
      <c r="H1323">
        <v>310</v>
      </c>
      <c r="I1323" t="s">
        <v>254</v>
      </c>
      <c r="J1323" t="s">
        <v>118</v>
      </c>
      <c r="K1323" t="s">
        <v>214</v>
      </c>
      <c r="L1323">
        <v>200</v>
      </c>
      <c r="M1323" t="s">
        <v>210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">
      <c r="A1324">
        <v>5</v>
      </c>
      <c r="B1324" t="s">
        <v>181</v>
      </c>
      <c r="C1324">
        <v>2019</v>
      </c>
      <c r="D1324">
        <v>8</v>
      </c>
      <c r="E1324" t="s">
        <v>194</v>
      </c>
      <c r="F1324">
        <v>3</v>
      </c>
      <c r="G1324" t="s">
        <v>189</v>
      </c>
      <c r="H1324">
        <v>310</v>
      </c>
      <c r="I1324" t="s">
        <v>254</v>
      </c>
      <c r="J1324" t="s">
        <v>118</v>
      </c>
      <c r="K1324" t="s">
        <v>214</v>
      </c>
      <c r="L1324">
        <v>300</v>
      </c>
      <c r="M1324" t="s">
        <v>191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">
      <c r="A1325">
        <v>5</v>
      </c>
      <c r="B1325" t="s">
        <v>181</v>
      </c>
      <c r="C1325">
        <v>2019</v>
      </c>
      <c r="D1325">
        <v>8</v>
      </c>
      <c r="E1325" t="s">
        <v>194</v>
      </c>
      <c r="F1325">
        <v>3</v>
      </c>
      <c r="G1325" t="s">
        <v>189</v>
      </c>
      <c r="H1325">
        <v>16</v>
      </c>
      <c r="I1325" t="s">
        <v>281</v>
      </c>
      <c r="J1325" t="s">
        <v>127</v>
      </c>
      <c r="K1325" t="s">
        <v>263</v>
      </c>
      <c r="L1325">
        <v>300</v>
      </c>
      <c r="M1325" t="s">
        <v>191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">
      <c r="A1326">
        <v>5</v>
      </c>
      <c r="B1326" t="s">
        <v>181</v>
      </c>
      <c r="C1326">
        <v>2019</v>
      </c>
      <c r="D1326">
        <v>8</v>
      </c>
      <c r="E1326" t="s">
        <v>194</v>
      </c>
      <c r="F1326">
        <v>3</v>
      </c>
      <c r="G1326" t="s">
        <v>189</v>
      </c>
      <c r="H1326">
        <v>955</v>
      </c>
      <c r="I1326" t="s">
        <v>282</v>
      </c>
      <c r="J1326" t="s">
        <v>119</v>
      </c>
      <c r="K1326" t="s">
        <v>216</v>
      </c>
      <c r="L1326">
        <v>4532</v>
      </c>
      <c r="M1326" t="s">
        <v>200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">
      <c r="A1327">
        <v>5</v>
      </c>
      <c r="B1327" t="s">
        <v>181</v>
      </c>
      <c r="C1327">
        <v>2019</v>
      </c>
      <c r="D1327">
        <v>8</v>
      </c>
      <c r="E1327" t="s">
        <v>194</v>
      </c>
      <c r="F1327">
        <v>5</v>
      </c>
      <c r="G1327" t="s">
        <v>195</v>
      </c>
      <c r="H1327">
        <v>710</v>
      </c>
      <c r="I1327" t="s">
        <v>220</v>
      </c>
      <c r="J1327" t="s">
        <v>207</v>
      </c>
      <c r="K1327" t="s">
        <v>208</v>
      </c>
      <c r="L1327">
        <v>4552</v>
      </c>
      <c r="M1327" t="s">
        <v>276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">
      <c r="A1328">
        <v>5</v>
      </c>
      <c r="B1328" t="s">
        <v>181</v>
      </c>
      <c r="C1328">
        <v>2019</v>
      </c>
      <c r="D1328">
        <v>8</v>
      </c>
      <c r="E1328" t="s">
        <v>194</v>
      </c>
      <c r="F1328">
        <v>10</v>
      </c>
      <c r="G1328" t="s">
        <v>238</v>
      </c>
      <c r="H1328">
        <v>301</v>
      </c>
      <c r="I1328" t="s">
        <v>247</v>
      </c>
      <c r="J1328" t="s">
        <v>121</v>
      </c>
      <c r="K1328" t="s">
        <v>230</v>
      </c>
      <c r="L1328">
        <v>207</v>
      </c>
      <c r="M1328" t="s">
        <v>243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">
      <c r="A1329">
        <v>5</v>
      </c>
      <c r="B1329" t="s">
        <v>181</v>
      </c>
      <c r="C1329">
        <v>2019</v>
      </c>
      <c r="D1329">
        <v>8</v>
      </c>
      <c r="E1329" t="s">
        <v>194</v>
      </c>
      <c r="F1329">
        <v>72</v>
      </c>
      <c r="G1329" t="s">
        <v>212</v>
      </c>
      <c r="H1329">
        <v>1</v>
      </c>
      <c r="I1329" t="s">
        <v>229</v>
      </c>
      <c r="J1329" t="s">
        <v>121</v>
      </c>
      <c r="K1329" t="s">
        <v>230</v>
      </c>
      <c r="L1329">
        <v>1572</v>
      </c>
      <c r="M1329" t="s">
        <v>231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">
      <c r="A1330">
        <v>5</v>
      </c>
      <c r="B1330" t="s">
        <v>181</v>
      </c>
      <c r="C1330">
        <v>2019</v>
      </c>
      <c r="D1330">
        <v>8</v>
      </c>
      <c r="E1330" t="s">
        <v>194</v>
      </c>
      <c r="F1330">
        <v>5</v>
      </c>
      <c r="G1330" t="s">
        <v>195</v>
      </c>
      <c r="H1330">
        <v>313</v>
      </c>
      <c r="I1330" t="s">
        <v>217</v>
      </c>
      <c r="J1330" t="s">
        <v>119</v>
      </c>
      <c r="K1330" t="s">
        <v>216</v>
      </c>
      <c r="L1330">
        <v>460</v>
      </c>
      <c r="M1330" t="s">
        <v>198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">
      <c r="A1331">
        <v>5</v>
      </c>
      <c r="B1331" t="s">
        <v>181</v>
      </c>
      <c r="C1331">
        <v>2019</v>
      </c>
      <c r="D1331">
        <v>8</v>
      </c>
      <c r="E1331" t="s">
        <v>194</v>
      </c>
      <c r="F1331">
        <v>77</v>
      </c>
      <c r="G1331" t="s">
        <v>212</v>
      </c>
      <c r="H1331">
        <v>18</v>
      </c>
      <c r="I1331" t="s">
        <v>215</v>
      </c>
      <c r="J1331" t="s">
        <v>119</v>
      </c>
      <c r="K1331" t="s">
        <v>216</v>
      </c>
      <c r="L1331">
        <v>1577</v>
      </c>
      <c r="M1331" t="s">
        <v>233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">
      <c r="A1332">
        <v>5</v>
      </c>
      <c r="B1332" t="s">
        <v>181</v>
      </c>
      <c r="C1332">
        <v>2019</v>
      </c>
      <c r="D1332">
        <v>8</v>
      </c>
      <c r="E1332" t="s">
        <v>194</v>
      </c>
      <c r="F1332">
        <v>1</v>
      </c>
      <c r="G1332" t="s">
        <v>183</v>
      </c>
      <c r="H1332">
        <v>616</v>
      </c>
      <c r="I1332" t="s">
        <v>199</v>
      </c>
      <c r="J1332" t="s">
        <v>125</v>
      </c>
      <c r="K1332" t="s">
        <v>197</v>
      </c>
      <c r="L1332">
        <v>4512</v>
      </c>
      <c r="M1332" t="s">
        <v>186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">
      <c r="A1333">
        <v>5</v>
      </c>
      <c r="B1333" t="s">
        <v>181</v>
      </c>
      <c r="C1333">
        <v>2019</v>
      </c>
      <c r="D1333">
        <v>8</v>
      </c>
      <c r="E1333" t="s">
        <v>194</v>
      </c>
      <c r="F1333">
        <v>6</v>
      </c>
      <c r="G1333" t="s">
        <v>192</v>
      </c>
      <c r="H1333">
        <v>602</v>
      </c>
      <c r="I1333" t="s">
        <v>246</v>
      </c>
      <c r="J1333" t="s">
        <v>125</v>
      </c>
      <c r="K1333" t="s">
        <v>197</v>
      </c>
      <c r="L1333">
        <v>700</v>
      </c>
      <c r="M1333" t="s">
        <v>193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">
      <c r="A1334">
        <v>5</v>
      </c>
      <c r="B1334" t="s">
        <v>181</v>
      </c>
      <c r="C1334">
        <v>2019</v>
      </c>
      <c r="D1334">
        <v>8</v>
      </c>
      <c r="E1334" t="s">
        <v>194</v>
      </c>
      <c r="F1334">
        <v>6</v>
      </c>
      <c r="G1334" t="s">
        <v>192</v>
      </c>
      <c r="H1334">
        <v>616</v>
      </c>
      <c r="I1334" t="s">
        <v>199</v>
      </c>
      <c r="J1334" t="s">
        <v>125</v>
      </c>
      <c r="K1334" t="s">
        <v>197</v>
      </c>
      <c r="L1334">
        <v>4562</v>
      </c>
      <c r="M1334" t="s">
        <v>211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">
      <c r="A1335">
        <v>5</v>
      </c>
      <c r="B1335" t="s">
        <v>181</v>
      </c>
      <c r="C1335">
        <v>2019</v>
      </c>
      <c r="D1335">
        <v>8</v>
      </c>
      <c r="E1335" t="s">
        <v>194</v>
      </c>
      <c r="F1335">
        <v>6</v>
      </c>
      <c r="G1335" t="s">
        <v>192</v>
      </c>
      <c r="H1335">
        <v>625</v>
      </c>
      <c r="I1335" t="s">
        <v>286</v>
      </c>
      <c r="J1335" t="s">
        <v>132</v>
      </c>
      <c r="K1335" t="s">
        <v>212</v>
      </c>
      <c r="L1335">
        <v>700</v>
      </c>
      <c r="M1335" t="s">
        <v>193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">
      <c r="A1336">
        <v>5</v>
      </c>
      <c r="B1336" t="s">
        <v>181</v>
      </c>
      <c r="C1336">
        <v>2019</v>
      </c>
      <c r="D1336">
        <v>8</v>
      </c>
      <c r="E1336" t="s">
        <v>194</v>
      </c>
      <c r="F1336">
        <v>6</v>
      </c>
      <c r="G1336" t="s">
        <v>192</v>
      </c>
      <c r="H1336">
        <v>627</v>
      </c>
      <c r="I1336" t="s">
        <v>257</v>
      </c>
      <c r="J1336" t="s">
        <v>132</v>
      </c>
      <c r="K1336" t="s">
        <v>212</v>
      </c>
      <c r="L1336">
        <v>4562</v>
      </c>
      <c r="M1336" t="s">
        <v>211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">
      <c r="A1337">
        <v>5</v>
      </c>
      <c r="B1337" t="s">
        <v>181</v>
      </c>
      <c r="C1337">
        <v>2019</v>
      </c>
      <c r="D1337">
        <v>8</v>
      </c>
      <c r="E1337" t="s">
        <v>194</v>
      </c>
      <c r="F1337">
        <v>6</v>
      </c>
      <c r="G1337" t="s">
        <v>192</v>
      </c>
      <c r="H1337">
        <v>601</v>
      </c>
      <c r="I1337" t="s">
        <v>260</v>
      </c>
      <c r="J1337" t="s">
        <v>123</v>
      </c>
      <c r="K1337" t="s">
        <v>261</v>
      </c>
      <c r="L1337">
        <v>700</v>
      </c>
      <c r="M1337" t="s">
        <v>193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">
      <c r="A1338">
        <v>5</v>
      </c>
      <c r="B1338" t="s">
        <v>181</v>
      </c>
      <c r="C1338">
        <v>2019</v>
      </c>
      <c r="D1338">
        <v>8</v>
      </c>
      <c r="E1338" t="s">
        <v>194</v>
      </c>
      <c r="F1338">
        <v>6</v>
      </c>
      <c r="G1338" t="s">
        <v>192</v>
      </c>
      <c r="H1338">
        <v>612</v>
      </c>
      <c r="I1338" t="s">
        <v>223</v>
      </c>
      <c r="J1338" t="s">
        <v>116</v>
      </c>
      <c r="K1338" t="s">
        <v>224</v>
      </c>
      <c r="L1338">
        <v>700</v>
      </c>
      <c r="M1338" t="s">
        <v>193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">
      <c r="A1339">
        <v>5</v>
      </c>
      <c r="B1339" t="s">
        <v>181</v>
      </c>
      <c r="C1339">
        <v>2019</v>
      </c>
      <c r="D1339">
        <v>8</v>
      </c>
      <c r="E1339" t="s">
        <v>194</v>
      </c>
      <c r="F1339">
        <v>3</v>
      </c>
      <c r="G1339" t="s">
        <v>189</v>
      </c>
      <c r="H1339">
        <v>621</v>
      </c>
      <c r="I1339" t="s">
        <v>259</v>
      </c>
      <c r="J1339" t="s">
        <v>116</v>
      </c>
      <c r="K1339" t="s">
        <v>224</v>
      </c>
      <c r="L1339">
        <v>4532</v>
      </c>
      <c r="M1339" t="s">
        <v>200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">
      <c r="A1340">
        <v>4</v>
      </c>
      <c r="B1340" t="s">
        <v>187</v>
      </c>
      <c r="C1340">
        <v>2019</v>
      </c>
      <c r="D1340">
        <v>8</v>
      </c>
      <c r="E1340" t="s">
        <v>194</v>
      </c>
      <c r="F1340">
        <v>60</v>
      </c>
      <c r="G1340" t="s">
        <v>212</v>
      </c>
      <c r="H1340">
        <v>615</v>
      </c>
      <c r="I1340" t="s">
        <v>292</v>
      </c>
      <c r="J1340" t="s">
        <v>123</v>
      </c>
      <c r="K1340" t="s">
        <v>261</v>
      </c>
      <c r="L1340">
        <v>4563</v>
      </c>
      <c r="M1340" t="s">
        <v>228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">
      <c r="A1341">
        <v>5</v>
      </c>
      <c r="B1341" t="s">
        <v>181</v>
      </c>
      <c r="C1341">
        <v>2019</v>
      </c>
      <c r="D1341">
        <v>8</v>
      </c>
      <c r="E1341" t="s">
        <v>194</v>
      </c>
      <c r="F1341">
        <v>6</v>
      </c>
      <c r="G1341" t="s">
        <v>192</v>
      </c>
      <c r="H1341">
        <v>623</v>
      </c>
      <c r="I1341" t="s">
        <v>295</v>
      </c>
      <c r="J1341" t="s">
        <v>124</v>
      </c>
      <c r="K1341" t="s">
        <v>227</v>
      </c>
      <c r="L1341">
        <v>700</v>
      </c>
      <c r="M1341" t="s">
        <v>193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">
      <c r="A1342">
        <v>5</v>
      </c>
      <c r="B1342" t="s">
        <v>181</v>
      </c>
      <c r="C1342">
        <v>2019</v>
      </c>
      <c r="D1342">
        <v>8</v>
      </c>
      <c r="E1342" t="s">
        <v>194</v>
      </c>
      <c r="F1342">
        <v>60</v>
      </c>
      <c r="G1342" t="s">
        <v>212</v>
      </c>
      <c r="H1342">
        <v>624</v>
      </c>
      <c r="I1342" t="s">
        <v>226</v>
      </c>
      <c r="J1342" t="s">
        <v>124</v>
      </c>
      <c r="K1342" t="s">
        <v>227</v>
      </c>
      <c r="L1342">
        <v>4563</v>
      </c>
      <c r="M1342" t="s">
        <v>228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">
      <c r="A1343">
        <v>5</v>
      </c>
      <c r="B1343" t="s">
        <v>181</v>
      </c>
      <c r="C1343">
        <v>2019</v>
      </c>
      <c r="D1343">
        <v>8</v>
      </c>
      <c r="E1343" t="s">
        <v>194</v>
      </c>
      <c r="F1343">
        <v>1</v>
      </c>
      <c r="G1343" t="s">
        <v>183</v>
      </c>
      <c r="H1343">
        <v>6</v>
      </c>
      <c r="I1343" t="s">
        <v>256</v>
      </c>
      <c r="J1343" t="s">
        <v>122</v>
      </c>
      <c r="K1343" t="s">
        <v>242</v>
      </c>
      <c r="L1343">
        <v>200</v>
      </c>
      <c r="M1343" t="s">
        <v>210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">
      <c r="A1344">
        <v>4</v>
      </c>
      <c r="B1344" t="s">
        <v>187</v>
      </c>
      <c r="C1344">
        <v>2019</v>
      </c>
      <c r="D1344">
        <v>8</v>
      </c>
      <c r="E1344" t="s">
        <v>194</v>
      </c>
      <c r="F1344">
        <v>1</v>
      </c>
      <c r="G1344" t="s">
        <v>183</v>
      </c>
      <c r="H1344">
        <v>6</v>
      </c>
      <c r="I1344" t="s">
        <v>256</v>
      </c>
      <c r="J1344" t="s">
        <v>122</v>
      </c>
      <c r="K1344" t="s">
        <v>242</v>
      </c>
      <c r="L1344">
        <v>200</v>
      </c>
      <c r="M1344" t="s">
        <v>210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">
      <c r="A1345">
        <v>5</v>
      </c>
      <c r="B1345" t="s">
        <v>181</v>
      </c>
      <c r="C1345">
        <v>2019</v>
      </c>
      <c r="D1345">
        <v>8</v>
      </c>
      <c r="E1345" t="s">
        <v>194</v>
      </c>
      <c r="F1345">
        <v>1</v>
      </c>
      <c r="G1345" t="s">
        <v>183</v>
      </c>
      <c r="H1345">
        <v>7</v>
      </c>
      <c r="I1345" t="s">
        <v>241</v>
      </c>
      <c r="J1345" t="s">
        <v>122</v>
      </c>
      <c r="K1345" t="s">
        <v>242</v>
      </c>
      <c r="L1345">
        <v>200</v>
      </c>
      <c r="M1345" t="s">
        <v>210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">
      <c r="A1346">
        <v>5</v>
      </c>
      <c r="B1346" t="s">
        <v>181</v>
      </c>
      <c r="C1346">
        <v>2019</v>
      </c>
      <c r="D1346">
        <v>8</v>
      </c>
      <c r="E1346" t="s">
        <v>194</v>
      </c>
      <c r="F1346">
        <v>10</v>
      </c>
      <c r="G1346" t="s">
        <v>238</v>
      </c>
      <c r="H1346">
        <v>7</v>
      </c>
      <c r="I1346" t="s">
        <v>241</v>
      </c>
      <c r="J1346" t="s">
        <v>122</v>
      </c>
      <c r="K1346" t="s">
        <v>242</v>
      </c>
      <c r="L1346">
        <v>207</v>
      </c>
      <c r="M1346" t="s">
        <v>243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">
      <c r="A1347">
        <v>5</v>
      </c>
      <c r="B1347" t="s">
        <v>181</v>
      </c>
      <c r="C1347">
        <v>2019</v>
      </c>
      <c r="D1347">
        <v>8</v>
      </c>
      <c r="E1347" t="s">
        <v>194</v>
      </c>
      <c r="F1347">
        <v>10</v>
      </c>
      <c r="G1347" t="s">
        <v>238</v>
      </c>
      <c r="H1347">
        <v>911</v>
      </c>
      <c r="I1347" t="s">
        <v>201</v>
      </c>
      <c r="J1347" t="s">
        <v>202</v>
      </c>
      <c r="K1347" t="s">
        <v>203</v>
      </c>
      <c r="L1347">
        <v>4513</v>
      </c>
      <c r="M1347" t="s">
        <v>240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">
      <c r="A1348">
        <v>5</v>
      </c>
      <c r="B1348" t="s">
        <v>181</v>
      </c>
      <c r="C1348">
        <v>2019</v>
      </c>
      <c r="D1348">
        <v>8</v>
      </c>
      <c r="E1348" t="s">
        <v>194</v>
      </c>
      <c r="F1348">
        <v>3</v>
      </c>
      <c r="G1348" t="s">
        <v>189</v>
      </c>
      <c r="H1348">
        <v>950</v>
      </c>
      <c r="I1348" t="s">
        <v>184</v>
      </c>
      <c r="J1348" t="s">
        <v>115</v>
      </c>
      <c r="K1348" t="s">
        <v>185</v>
      </c>
      <c r="L1348">
        <v>4532</v>
      </c>
      <c r="M1348" t="s">
        <v>200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">
      <c r="A1349">
        <v>5</v>
      </c>
      <c r="B1349" t="s">
        <v>181</v>
      </c>
      <c r="C1349">
        <v>2019</v>
      </c>
      <c r="D1349">
        <v>8</v>
      </c>
      <c r="E1349" t="s">
        <v>194</v>
      </c>
      <c r="F1349">
        <v>3</v>
      </c>
      <c r="G1349" t="s">
        <v>189</v>
      </c>
      <c r="H1349">
        <v>952</v>
      </c>
      <c r="I1349" t="s">
        <v>235</v>
      </c>
      <c r="J1349" t="s">
        <v>117</v>
      </c>
      <c r="K1349" t="s">
        <v>236</v>
      </c>
      <c r="L1349">
        <v>4532</v>
      </c>
      <c r="M1349" t="s">
        <v>200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">
      <c r="A1350">
        <v>5</v>
      </c>
      <c r="B1350" t="s">
        <v>181</v>
      </c>
      <c r="C1350">
        <v>2019</v>
      </c>
      <c r="D1350">
        <v>8</v>
      </c>
      <c r="E1350" t="s">
        <v>194</v>
      </c>
      <c r="F1350">
        <v>3</v>
      </c>
      <c r="G1350" t="s">
        <v>189</v>
      </c>
      <c r="H1350">
        <v>17</v>
      </c>
      <c r="I1350" t="s">
        <v>204</v>
      </c>
      <c r="J1350" t="s">
        <v>128</v>
      </c>
      <c r="K1350" t="s">
        <v>205</v>
      </c>
      <c r="L1350">
        <v>300</v>
      </c>
      <c r="M1350" t="s">
        <v>191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">
      <c r="A1351">
        <v>5</v>
      </c>
      <c r="B1351" t="s">
        <v>181</v>
      </c>
      <c r="C1351">
        <v>2019</v>
      </c>
      <c r="D1351">
        <v>8</v>
      </c>
      <c r="E1351" t="s">
        <v>194</v>
      </c>
      <c r="F1351">
        <v>3</v>
      </c>
      <c r="G1351" t="s">
        <v>189</v>
      </c>
      <c r="H1351">
        <v>701</v>
      </c>
      <c r="I1351" t="s">
        <v>206</v>
      </c>
      <c r="J1351" t="s">
        <v>207</v>
      </c>
      <c r="K1351" t="s">
        <v>208</v>
      </c>
      <c r="L1351">
        <v>300</v>
      </c>
      <c r="M1351" t="s">
        <v>191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">
      <c r="A1352">
        <v>4</v>
      </c>
      <c r="B1352" t="s">
        <v>187</v>
      </c>
      <c r="C1352">
        <v>2019</v>
      </c>
      <c r="D1352">
        <v>8</v>
      </c>
      <c r="E1352" t="s">
        <v>194</v>
      </c>
      <c r="F1352">
        <v>5</v>
      </c>
      <c r="G1352" t="s">
        <v>195</v>
      </c>
      <c r="H1352">
        <v>710</v>
      </c>
      <c r="I1352" t="s">
        <v>220</v>
      </c>
      <c r="J1352" t="s">
        <v>207</v>
      </c>
      <c r="K1352" t="s">
        <v>208</v>
      </c>
      <c r="L1352">
        <v>4552</v>
      </c>
      <c r="M1352" t="s">
        <v>276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">
      <c r="A1353">
        <v>5</v>
      </c>
      <c r="B1353" t="s">
        <v>181</v>
      </c>
      <c r="C1353">
        <v>2019</v>
      </c>
      <c r="D1353">
        <v>8</v>
      </c>
      <c r="E1353" t="s">
        <v>194</v>
      </c>
      <c r="F1353">
        <v>1</v>
      </c>
      <c r="G1353" t="s">
        <v>183</v>
      </c>
      <c r="H1353">
        <v>1</v>
      </c>
      <c r="I1353" t="s">
        <v>229</v>
      </c>
      <c r="J1353" t="s">
        <v>121</v>
      </c>
      <c r="K1353" t="s">
        <v>230</v>
      </c>
      <c r="L1353">
        <v>200</v>
      </c>
      <c r="M1353" t="s">
        <v>210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">
      <c r="A1354">
        <v>4</v>
      </c>
      <c r="B1354" t="s">
        <v>187</v>
      </c>
      <c r="C1354">
        <v>2019</v>
      </c>
      <c r="D1354">
        <v>8</v>
      </c>
      <c r="E1354" t="s">
        <v>194</v>
      </c>
      <c r="F1354">
        <v>3</v>
      </c>
      <c r="G1354" t="s">
        <v>189</v>
      </c>
      <c r="H1354">
        <v>1</v>
      </c>
      <c r="I1354" t="s">
        <v>229</v>
      </c>
      <c r="J1354" t="s">
        <v>121</v>
      </c>
      <c r="K1354" t="s">
        <v>230</v>
      </c>
      <c r="L1354">
        <v>300</v>
      </c>
      <c r="M1354" t="s">
        <v>191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">
      <c r="A1355">
        <v>5</v>
      </c>
      <c r="B1355" t="s">
        <v>181</v>
      </c>
      <c r="C1355">
        <v>2019</v>
      </c>
      <c r="D1355">
        <v>8</v>
      </c>
      <c r="E1355" t="s">
        <v>194</v>
      </c>
      <c r="F1355">
        <v>71</v>
      </c>
      <c r="G1355" t="s">
        <v>212</v>
      </c>
      <c r="H1355">
        <v>1</v>
      </c>
      <c r="I1355" t="s">
        <v>229</v>
      </c>
      <c r="J1355" t="s">
        <v>121</v>
      </c>
      <c r="K1355" t="s">
        <v>230</v>
      </c>
      <c r="L1355">
        <v>1571</v>
      </c>
      <c r="M1355" t="s">
        <v>265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">
      <c r="A1356">
        <v>5</v>
      </c>
      <c r="B1356" t="s">
        <v>181</v>
      </c>
      <c r="C1356">
        <v>2019</v>
      </c>
      <c r="D1356">
        <v>8</v>
      </c>
      <c r="E1356" t="s">
        <v>194</v>
      </c>
      <c r="F1356">
        <v>75</v>
      </c>
      <c r="G1356" t="s">
        <v>212</v>
      </c>
      <c r="H1356">
        <v>13</v>
      </c>
      <c r="I1356" t="s">
        <v>296</v>
      </c>
      <c r="J1356" t="s">
        <v>119</v>
      </c>
      <c r="K1356" t="s">
        <v>216</v>
      </c>
      <c r="L1356">
        <v>1575</v>
      </c>
      <c r="M1356" t="s">
        <v>218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">
      <c r="A1357">
        <v>5</v>
      </c>
      <c r="B1357" t="s">
        <v>181</v>
      </c>
      <c r="C1357">
        <v>2019</v>
      </c>
      <c r="D1357">
        <v>8</v>
      </c>
      <c r="E1357" t="s">
        <v>194</v>
      </c>
      <c r="F1357">
        <v>5</v>
      </c>
      <c r="G1357" t="s">
        <v>195</v>
      </c>
      <c r="H1357">
        <v>13</v>
      </c>
      <c r="I1357" t="s">
        <v>296</v>
      </c>
      <c r="J1357" t="s">
        <v>119</v>
      </c>
      <c r="K1357" t="s">
        <v>216</v>
      </c>
      <c r="L1357">
        <v>460</v>
      </c>
      <c r="M1357" t="s">
        <v>198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">
      <c r="A1358">
        <v>5</v>
      </c>
      <c r="B1358" t="s">
        <v>181</v>
      </c>
      <c r="C1358">
        <v>2019</v>
      </c>
      <c r="D1358">
        <v>8</v>
      </c>
      <c r="E1358" t="s">
        <v>194</v>
      </c>
      <c r="F1358">
        <v>10</v>
      </c>
      <c r="G1358" t="s">
        <v>238</v>
      </c>
      <c r="H1358">
        <v>903</v>
      </c>
      <c r="I1358" t="s">
        <v>239</v>
      </c>
      <c r="J1358" t="s">
        <v>121</v>
      </c>
      <c r="K1358" t="s">
        <v>230</v>
      </c>
      <c r="L1358">
        <v>4513</v>
      </c>
      <c r="M1358" t="s">
        <v>240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">
      <c r="A1359">
        <v>4</v>
      </c>
      <c r="B1359" t="s">
        <v>187</v>
      </c>
      <c r="C1359">
        <v>2019</v>
      </c>
      <c r="D1359">
        <v>9</v>
      </c>
      <c r="E1359" t="s">
        <v>188</v>
      </c>
      <c r="F1359">
        <v>3</v>
      </c>
      <c r="G1359" t="s">
        <v>189</v>
      </c>
      <c r="H1359">
        <v>5</v>
      </c>
      <c r="I1359" t="s">
        <v>190</v>
      </c>
      <c r="J1359" t="s">
        <v>115</v>
      </c>
      <c r="K1359" t="s">
        <v>185</v>
      </c>
      <c r="L1359">
        <v>300</v>
      </c>
      <c r="M1359" t="s">
        <v>191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">
      <c r="A1360">
        <v>5</v>
      </c>
      <c r="B1360" t="s">
        <v>181</v>
      </c>
      <c r="C1360">
        <v>2019</v>
      </c>
      <c r="D1360">
        <v>9</v>
      </c>
      <c r="E1360" t="s">
        <v>188</v>
      </c>
      <c r="F1360">
        <v>6</v>
      </c>
      <c r="G1360" t="s">
        <v>192</v>
      </c>
      <c r="H1360">
        <v>5</v>
      </c>
      <c r="I1360" t="s">
        <v>190</v>
      </c>
      <c r="J1360" t="s">
        <v>115</v>
      </c>
      <c r="K1360" t="s">
        <v>185</v>
      </c>
      <c r="L1360">
        <v>700</v>
      </c>
      <c r="M1360" t="s">
        <v>193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">
      <c r="A1361">
        <v>5</v>
      </c>
      <c r="B1361" t="s">
        <v>181</v>
      </c>
      <c r="C1361">
        <v>2019</v>
      </c>
      <c r="D1361">
        <v>9</v>
      </c>
      <c r="E1361" t="s">
        <v>188</v>
      </c>
      <c r="F1361">
        <v>3</v>
      </c>
      <c r="G1361" t="s">
        <v>189</v>
      </c>
      <c r="H1361">
        <v>17</v>
      </c>
      <c r="I1361" t="s">
        <v>204</v>
      </c>
      <c r="J1361" t="s">
        <v>128</v>
      </c>
      <c r="K1361" t="s">
        <v>205</v>
      </c>
      <c r="L1361">
        <v>300</v>
      </c>
      <c r="M1361" t="s">
        <v>191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">
      <c r="A1362">
        <v>5</v>
      </c>
      <c r="B1362" t="s">
        <v>181</v>
      </c>
      <c r="C1362">
        <v>2019</v>
      </c>
      <c r="D1362">
        <v>9</v>
      </c>
      <c r="E1362" t="s">
        <v>188</v>
      </c>
      <c r="F1362">
        <v>3</v>
      </c>
      <c r="G1362" t="s">
        <v>189</v>
      </c>
      <c r="H1362">
        <v>701</v>
      </c>
      <c r="I1362" t="s">
        <v>206</v>
      </c>
      <c r="J1362" t="s">
        <v>207</v>
      </c>
      <c r="K1362" t="s">
        <v>208</v>
      </c>
      <c r="L1362">
        <v>300</v>
      </c>
      <c r="M1362" t="s">
        <v>191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">
      <c r="A1363">
        <v>5</v>
      </c>
      <c r="B1363" t="s">
        <v>181</v>
      </c>
      <c r="C1363">
        <v>2019</v>
      </c>
      <c r="D1363">
        <v>9</v>
      </c>
      <c r="E1363" t="s">
        <v>188</v>
      </c>
      <c r="F1363">
        <v>3</v>
      </c>
      <c r="G1363" t="s">
        <v>189</v>
      </c>
      <c r="H1363">
        <v>953</v>
      </c>
      <c r="I1363" t="s">
        <v>213</v>
      </c>
      <c r="J1363" t="s">
        <v>118</v>
      </c>
      <c r="K1363" t="s">
        <v>214</v>
      </c>
      <c r="L1363">
        <v>4532</v>
      </c>
      <c r="M1363" t="s">
        <v>200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">
      <c r="A1364">
        <v>5</v>
      </c>
      <c r="B1364" t="s">
        <v>181</v>
      </c>
      <c r="C1364">
        <v>2019</v>
      </c>
      <c r="D1364">
        <v>9</v>
      </c>
      <c r="E1364" t="s">
        <v>188</v>
      </c>
      <c r="F1364">
        <v>6</v>
      </c>
      <c r="G1364" t="s">
        <v>192</v>
      </c>
      <c r="H1364">
        <v>950</v>
      </c>
      <c r="I1364" t="s">
        <v>184</v>
      </c>
      <c r="J1364" t="s">
        <v>115</v>
      </c>
      <c r="K1364" t="s">
        <v>185</v>
      </c>
      <c r="L1364">
        <v>4562</v>
      </c>
      <c r="M1364" t="s">
        <v>211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">
      <c r="A1365">
        <v>4</v>
      </c>
      <c r="B1365" t="s">
        <v>187</v>
      </c>
      <c r="C1365">
        <v>2019</v>
      </c>
      <c r="D1365">
        <v>9</v>
      </c>
      <c r="E1365" t="s">
        <v>188</v>
      </c>
      <c r="F1365">
        <v>5</v>
      </c>
      <c r="G1365" t="s">
        <v>195</v>
      </c>
      <c r="H1365">
        <v>18</v>
      </c>
      <c r="I1365" t="s">
        <v>215</v>
      </c>
      <c r="J1365" t="s">
        <v>119</v>
      </c>
      <c r="K1365" t="s">
        <v>216</v>
      </c>
      <c r="L1365">
        <v>460</v>
      </c>
      <c r="M1365" t="s">
        <v>198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">
      <c r="A1366">
        <v>5</v>
      </c>
      <c r="B1366" t="s">
        <v>181</v>
      </c>
      <c r="C1366">
        <v>2019</v>
      </c>
      <c r="D1366">
        <v>9</v>
      </c>
      <c r="E1366" t="s">
        <v>188</v>
      </c>
      <c r="F1366">
        <v>5</v>
      </c>
      <c r="G1366" t="s">
        <v>195</v>
      </c>
      <c r="H1366">
        <v>313</v>
      </c>
      <c r="I1366" t="s">
        <v>217</v>
      </c>
      <c r="J1366" t="s">
        <v>119</v>
      </c>
      <c r="K1366" t="s">
        <v>216</v>
      </c>
      <c r="L1366">
        <v>460</v>
      </c>
      <c r="M1366" t="s">
        <v>198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">
      <c r="A1367">
        <v>5</v>
      </c>
      <c r="B1367" t="s">
        <v>181</v>
      </c>
      <c r="C1367">
        <v>2019</v>
      </c>
      <c r="D1367">
        <v>9</v>
      </c>
      <c r="E1367" t="s">
        <v>188</v>
      </c>
      <c r="F1367">
        <v>75</v>
      </c>
      <c r="G1367" t="s">
        <v>212</v>
      </c>
      <c r="H1367">
        <v>18</v>
      </c>
      <c r="I1367" t="s">
        <v>215</v>
      </c>
      <c r="J1367" t="s">
        <v>119</v>
      </c>
      <c r="K1367" t="s">
        <v>216</v>
      </c>
      <c r="L1367">
        <v>1575</v>
      </c>
      <c r="M1367" t="s">
        <v>218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">
      <c r="A1368">
        <v>5</v>
      </c>
      <c r="B1368" t="s">
        <v>181</v>
      </c>
      <c r="C1368">
        <v>2019</v>
      </c>
      <c r="D1368">
        <v>9</v>
      </c>
      <c r="E1368" t="s">
        <v>188</v>
      </c>
      <c r="F1368">
        <v>60</v>
      </c>
      <c r="G1368" t="s">
        <v>212</v>
      </c>
      <c r="H1368">
        <v>600</v>
      </c>
      <c r="I1368" t="s">
        <v>266</v>
      </c>
      <c r="J1368" t="s">
        <v>123</v>
      </c>
      <c r="K1368" t="s">
        <v>261</v>
      </c>
      <c r="L1368">
        <v>360</v>
      </c>
      <c r="M1368" t="s">
        <v>225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">
      <c r="A1369">
        <v>5</v>
      </c>
      <c r="B1369" t="s">
        <v>181</v>
      </c>
      <c r="C1369">
        <v>2019</v>
      </c>
      <c r="D1369">
        <v>9</v>
      </c>
      <c r="E1369" t="s">
        <v>188</v>
      </c>
      <c r="F1369">
        <v>5</v>
      </c>
      <c r="G1369" t="s">
        <v>195</v>
      </c>
      <c r="H1369">
        <v>602</v>
      </c>
      <c r="I1369" t="s">
        <v>246</v>
      </c>
      <c r="J1369" t="s">
        <v>125</v>
      </c>
      <c r="K1369" t="s">
        <v>197</v>
      </c>
      <c r="L1369">
        <v>460</v>
      </c>
      <c r="M1369" t="s">
        <v>198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">
      <c r="A1370">
        <v>5</v>
      </c>
      <c r="B1370" t="s">
        <v>181</v>
      </c>
      <c r="C1370">
        <v>2019</v>
      </c>
      <c r="D1370">
        <v>9</v>
      </c>
      <c r="E1370" t="s">
        <v>188</v>
      </c>
      <c r="F1370">
        <v>3</v>
      </c>
      <c r="G1370" t="s">
        <v>189</v>
      </c>
      <c r="H1370">
        <v>616</v>
      </c>
      <c r="I1370" t="s">
        <v>199</v>
      </c>
      <c r="J1370" t="s">
        <v>125</v>
      </c>
      <c r="K1370" t="s">
        <v>197</v>
      </c>
      <c r="L1370">
        <v>4532</v>
      </c>
      <c r="M1370" t="s">
        <v>200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">
      <c r="A1371">
        <v>5</v>
      </c>
      <c r="B1371" t="s">
        <v>181</v>
      </c>
      <c r="C1371">
        <v>2019</v>
      </c>
      <c r="D1371">
        <v>9</v>
      </c>
      <c r="E1371" t="s">
        <v>188</v>
      </c>
      <c r="F1371">
        <v>71</v>
      </c>
      <c r="G1371" t="s">
        <v>212</v>
      </c>
      <c r="H1371">
        <v>1</v>
      </c>
      <c r="I1371" t="s">
        <v>229</v>
      </c>
      <c r="J1371" t="s">
        <v>121</v>
      </c>
      <c r="K1371" t="s">
        <v>230</v>
      </c>
      <c r="L1371">
        <v>1571</v>
      </c>
      <c r="M1371" t="s">
        <v>265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">
      <c r="A1372">
        <v>4</v>
      </c>
      <c r="B1372" t="s">
        <v>187</v>
      </c>
      <c r="C1372">
        <v>2019</v>
      </c>
      <c r="D1372">
        <v>9</v>
      </c>
      <c r="E1372" t="s">
        <v>188</v>
      </c>
      <c r="F1372">
        <v>10</v>
      </c>
      <c r="G1372" t="s">
        <v>238</v>
      </c>
      <c r="H1372">
        <v>903</v>
      </c>
      <c r="I1372" t="s">
        <v>239</v>
      </c>
      <c r="J1372" t="s">
        <v>121</v>
      </c>
      <c r="K1372" t="s">
        <v>230</v>
      </c>
      <c r="L1372">
        <v>4513</v>
      </c>
      <c r="M1372" t="s">
        <v>240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">
      <c r="A1373">
        <v>5</v>
      </c>
      <c r="B1373" t="s">
        <v>181</v>
      </c>
      <c r="C1373">
        <v>2019</v>
      </c>
      <c r="D1373">
        <v>9</v>
      </c>
      <c r="E1373" t="s">
        <v>188</v>
      </c>
      <c r="F1373">
        <v>10</v>
      </c>
      <c r="G1373" t="s">
        <v>238</v>
      </c>
      <c r="H1373">
        <v>7</v>
      </c>
      <c r="I1373" t="s">
        <v>241</v>
      </c>
      <c r="J1373" t="s">
        <v>122</v>
      </c>
      <c r="K1373" t="s">
        <v>242</v>
      </c>
      <c r="L1373">
        <v>207</v>
      </c>
      <c r="M1373" t="s">
        <v>243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">
      <c r="A1374">
        <v>5</v>
      </c>
      <c r="B1374" t="s">
        <v>181</v>
      </c>
      <c r="C1374">
        <v>2019</v>
      </c>
      <c r="D1374">
        <v>9</v>
      </c>
      <c r="E1374" t="s">
        <v>188</v>
      </c>
      <c r="F1374">
        <v>6</v>
      </c>
      <c r="G1374" t="s">
        <v>192</v>
      </c>
      <c r="H1374">
        <v>607</v>
      </c>
      <c r="I1374" t="s">
        <v>293</v>
      </c>
      <c r="J1374" t="s">
        <v>130</v>
      </c>
      <c r="K1374" t="s">
        <v>280</v>
      </c>
      <c r="L1374">
        <v>700</v>
      </c>
      <c r="M1374" t="s">
        <v>193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">
      <c r="A1375">
        <v>5</v>
      </c>
      <c r="B1375" t="s">
        <v>181</v>
      </c>
      <c r="C1375">
        <v>2019</v>
      </c>
      <c r="D1375">
        <v>9</v>
      </c>
      <c r="E1375" t="s">
        <v>188</v>
      </c>
      <c r="F1375">
        <v>6</v>
      </c>
      <c r="G1375" t="s">
        <v>192</v>
      </c>
      <c r="H1375">
        <v>624</v>
      </c>
      <c r="I1375" t="s">
        <v>226</v>
      </c>
      <c r="J1375" t="s">
        <v>124</v>
      </c>
      <c r="K1375" t="s">
        <v>227</v>
      </c>
      <c r="L1375">
        <v>4562</v>
      </c>
      <c r="M1375" t="s">
        <v>211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">
      <c r="A1376">
        <v>5</v>
      </c>
      <c r="B1376" t="s">
        <v>181</v>
      </c>
      <c r="C1376">
        <v>2019</v>
      </c>
      <c r="D1376">
        <v>9</v>
      </c>
      <c r="E1376" t="s">
        <v>188</v>
      </c>
      <c r="F1376">
        <v>1</v>
      </c>
      <c r="G1376" t="s">
        <v>183</v>
      </c>
      <c r="H1376">
        <v>602</v>
      </c>
      <c r="I1376" t="s">
        <v>246</v>
      </c>
      <c r="J1376" t="s">
        <v>125</v>
      </c>
      <c r="K1376" t="s">
        <v>197</v>
      </c>
      <c r="L1376">
        <v>200</v>
      </c>
      <c r="M1376" t="s">
        <v>210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">
      <c r="A1377">
        <v>5</v>
      </c>
      <c r="B1377" t="s">
        <v>181</v>
      </c>
      <c r="C1377">
        <v>2019</v>
      </c>
      <c r="D1377">
        <v>9</v>
      </c>
      <c r="E1377" t="s">
        <v>188</v>
      </c>
      <c r="F1377">
        <v>3</v>
      </c>
      <c r="G1377" t="s">
        <v>189</v>
      </c>
      <c r="H1377">
        <v>14</v>
      </c>
      <c r="I1377" t="s">
        <v>299</v>
      </c>
      <c r="J1377" t="s">
        <v>117</v>
      </c>
      <c r="K1377" t="s">
        <v>236</v>
      </c>
      <c r="L1377">
        <v>300</v>
      </c>
      <c r="M1377" t="s">
        <v>191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">
      <c r="A1378">
        <v>5</v>
      </c>
      <c r="B1378" t="s">
        <v>181</v>
      </c>
      <c r="C1378">
        <v>2019</v>
      </c>
      <c r="D1378">
        <v>9</v>
      </c>
      <c r="E1378" t="s">
        <v>188</v>
      </c>
      <c r="F1378">
        <v>10</v>
      </c>
      <c r="G1378" t="s">
        <v>238</v>
      </c>
      <c r="H1378">
        <v>911</v>
      </c>
      <c r="I1378" t="s">
        <v>201</v>
      </c>
      <c r="J1378" t="s">
        <v>202</v>
      </c>
      <c r="K1378" t="s">
        <v>203</v>
      </c>
      <c r="L1378">
        <v>4513</v>
      </c>
      <c r="M1378" t="s">
        <v>240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">
      <c r="A1379">
        <v>5</v>
      </c>
      <c r="B1379" t="s">
        <v>181</v>
      </c>
      <c r="C1379">
        <v>2019</v>
      </c>
      <c r="D1379">
        <v>9</v>
      </c>
      <c r="E1379" t="s">
        <v>188</v>
      </c>
      <c r="F1379">
        <v>79</v>
      </c>
      <c r="G1379" t="s">
        <v>212</v>
      </c>
      <c r="H1379">
        <v>5</v>
      </c>
      <c r="I1379" t="s">
        <v>190</v>
      </c>
      <c r="J1379" t="s">
        <v>115</v>
      </c>
      <c r="K1379" t="s">
        <v>185</v>
      </c>
      <c r="L1379">
        <v>1579</v>
      </c>
      <c r="M1379" t="s">
        <v>271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">
      <c r="A1380">
        <v>5</v>
      </c>
      <c r="B1380" t="s">
        <v>181</v>
      </c>
      <c r="C1380">
        <v>2019</v>
      </c>
      <c r="D1380">
        <v>9</v>
      </c>
      <c r="E1380" t="s">
        <v>188</v>
      </c>
      <c r="F1380">
        <v>79</v>
      </c>
      <c r="G1380" t="s">
        <v>212</v>
      </c>
      <c r="H1380">
        <v>954</v>
      </c>
      <c r="I1380" t="s">
        <v>237</v>
      </c>
      <c r="J1380" t="s">
        <v>119</v>
      </c>
      <c r="K1380" t="s">
        <v>216</v>
      </c>
      <c r="L1380">
        <v>4579</v>
      </c>
      <c r="M1380" t="s">
        <v>221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">
      <c r="A1381">
        <v>5</v>
      </c>
      <c r="B1381" t="s">
        <v>181</v>
      </c>
      <c r="C1381">
        <v>2019</v>
      </c>
      <c r="D1381">
        <v>9</v>
      </c>
      <c r="E1381" t="s">
        <v>188</v>
      </c>
      <c r="F1381">
        <v>3</v>
      </c>
      <c r="G1381" t="s">
        <v>189</v>
      </c>
      <c r="H1381">
        <v>955</v>
      </c>
      <c r="I1381" t="s">
        <v>282</v>
      </c>
      <c r="J1381" t="s">
        <v>119</v>
      </c>
      <c r="K1381" t="s">
        <v>216</v>
      </c>
      <c r="L1381">
        <v>4532</v>
      </c>
      <c r="M1381" t="s">
        <v>200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">
      <c r="A1382">
        <v>5</v>
      </c>
      <c r="B1382" t="s">
        <v>181</v>
      </c>
      <c r="C1382">
        <v>2019</v>
      </c>
      <c r="D1382">
        <v>9</v>
      </c>
      <c r="E1382" t="s">
        <v>188</v>
      </c>
      <c r="F1382">
        <v>79</v>
      </c>
      <c r="G1382" t="s">
        <v>212</v>
      </c>
      <c r="H1382">
        <v>950</v>
      </c>
      <c r="I1382" t="s">
        <v>184</v>
      </c>
      <c r="J1382" t="s">
        <v>115</v>
      </c>
      <c r="K1382" t="s">
        <v>185</v>
      </c>
      <c r="L1382">
        <v>4579</v>
      </c>
      <c r="M1382" t="s">
        <v>221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">
      <c r="A1383">
        <v>5</v>
      </c>
      <c r="B1383" t="s">
        <v>181</v>
      </c>
      <c r="C1383">
        <v>2019</v>
      </c>
      <c r="D1383">
        <v>9</v>
      </c>
      <c r="E1383" t="s">
        <v>188</v>
      </c>
      <c r="F1383">
        <v>3</v>
      </c>
      <c r="G1383" t="s">
        <v>189</v>
      </c>
      <c r="H1383">
        <v>18</v>
      </c>
      <c r="I1383" t="s">
        <v>215</v>
      </c>
      <c r="J1383" t="s">
        <v>119</v>
      </c>
      <c r="K1383" t="s">
        <v>216</v>
      </c>
      <c r="L1383">
        <v>300</v>
      </c>
      <c r="M1383" t="s">
        <v>191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">
      <c r="A1384">
        <v>5</v>
      </c>
      <c r="B1384" t="s">
        <v>181</v>
      </c>
      <c r="C1384">
        <v>2019</v>
      </c>
      <c r="D1384">
        <v>9</v>
      </c>
      <c r="E1384" t="s">
        <v>188</v>
      </c>
      <c r="F1384">
        <v>5</v>
      </c>
      <c r="G1384" t="s">
        <v>195</v>
      </c>
      <c r="H1384">
        <v>13</v>
      </c>
      <c r="I1384" t="s">
        <v>296</v>
      </c>
      <c r="J1384" t="s">
        <v>119</v>
      </c>
      <c r="K1384" t="s">
        <v>216</v>
      </c>
      <c r="L1384">
        <v>460</v>
      </c>
      <c r="M1384" t="s">
        <v>198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">
      <c r="A1385">
        <v>5</v>
      </c>
      <c r="B1385" t="s">
        <v>181</v>
      </c>
      <c r="C1385">
        <v>2019</v>
      </c>
      <c r="D1385">
        <v>9</v>
      </c>
      <c r="E1385" t="s">
        <v>188</v>
      </c>
      <c r="F1385">
        <v>5</v>
      </c>
      <c r="G1385" t="s">
        <v>195</v>
      </c>
      <c r="H1385">
        <v>18</v>
      </c>
      <c r="I1385" t="s">
        <v>215</v>
      </c>
      <c r="J1385" t="s">
        <v>119</v>
      </c>
      <c r="K1385" t="s">
        <v>216</v>
      </c>
      <c r="L1385">
        <v>460</v>
      </c>
      <c r="M1385" t="s">
        <v>198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">
      <c r="A1386">
        <v>4</v>
      </c>
      <c r="B1386" t="s">
        <v>187</v>
      </c>
      <c r="C1386">
        <v>2019</v>
      </c>
      <c r="D1386">
        <v>9</v>
      </c>
      <c r="E1386" t="s">
        <v>188</v>
      </c>
      <c r="F1386">
        <v>5</v>
      </c>
      <c r="G1386" t="s">
        <v>195</v>
      </c>
      <c r="H1386">
        <v>710</v>
      </c>
      <c r="I1386" t="s">
        <v>220</v>
      </c>
      <c r="J1386" t="s">
        <v>207</v>
      </c>
      <c r="K1386" t="s">
        <v>208</v>
      </c>
      <c r="L1386">
        <v>4552</v>
      </c>
      <c r="M1386" t="s">
        <v>276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">
      <c r="A1387">
        <v>5</v>
      </c>
      <c r="B1387" t="s">
        <v>181</v>
      </c>
      <c r="C1387">
        <v>2019</v>
      </c>
      <c r="D1387">
        <v>9</v>
      </c>
      <c r="E1387" t="s">
        <v>188</v>
      </c>
      <c r="F1387">
        <v>1</v>
      </c>
      <c r="G1387" t="s">
        <v>183</v>
      </c>
      <c r="H1387">
        <v>301</v>
      </c>
      <c r="I1387" t="s">
        <v>247</v>
      </c>
      <c r="J1387" t="s">
        <v>121</v>
      </c>
      <c r="K1387" t="s">
        <v>230</v>
      </c>
      <c r="L1387">
        <v>200</v>
      </c>
      <c r="M1387" t="s">
        <v>210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">
      <c r="A1388">
        <v>4</v>
      </c>
      <c r="B1388" t="s">
        <v>187</v>
      </c>
      <c r="C1388">
        <v>2019</v>
      </c>
      <c r="D1388">
        <v>9</v>
      </c>
      <c r="E1388" t="s">
        <v>188</v>
      </c>
      <c r="F1388">
        <v>3</v>
      </c>
      <c r="G1388" t="s">
        <v>189</v>
      </c>
      <c r="H1388">
        <v>1</v>
      </c>
      <c r="I1388" t="s">
        <v>229</v>
      </c>
      <c r="J1388" t="s">
        <v>121</v>
      </c>
      <c r="K1388" t="s">
        <v>230</v>
      </c>
      <c r="L1388">
        <v>300</v>
      </c>
      <c r="M1388" t="s">
        <v>191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">
      <c r="A1389">
        <v>5</v>
      </c>
      <c r="B1389" t="s">
        <v>181</v>
      </c>
      <c r="C1389">
        <v>2019</v>
      </c>
      <c r="D1389">
        <v>9</v>
      </c>
      <c r="E1389" t="s">
        <v>188</v>
      </c>
      <c r="F1389">
        <v>1</v>
      </c>
      <c r="G1389" t="s">
        <v>183</v>
      </c>
      <c r="H1389">
        <v>7</v>
      </c>
      <c r="I1389" t="s">
        <v>241</v>
      </c>
      <c r="J1389" t="s">
        <v>122</v>
      </c>
      <c r="K1389" t="s">
        <v>242</v>
      </c>
      <c r="L1389">
        <v>200</v>
      </c>
      <c r="M1389" t="s">
        <v>210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">
      <c r="A1390">
        <v>4</v>
      </c>
      <c r="B1390" t="s">
        <v>187</v>
      </c>
      <c r="C1390">
        <v>2019</v>
      </c>
      <c r="D1390">
        <v>9</v>
      </c>
      <c r="E1390" t="s">
        <v>188</v>
      </c>
      <c r="F1390">
        <v>1</v>
      </c>
      <c r="G1390" t="s">
        <v>183</v>
      </c>
      <c r="H1390">
        <v>905</v>
      </c>
      <c r="I1390" t="s">
        <v>272</v>
      </c>
      <c r="J1390" t="s">
        <v>122</v>
      </c>
      <c r="K1390" t="s">
        <v>242</v>
      </c>
      <c r="L1390">
        <v>4512</v>
      </c>
      <c r="M1390" t="s">
        <v>186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">
      <c r="A1391">
        <v>5</v>
      </c>
      <c r="B1391" t="s">
        <v>181</v>
      </c>
      <c r="C1391">
        <v>2019</v>
      </c>
      <c r="D1391">
        <v>9</v>
      </c>
      <c r="E1391" t="s">
        <v>188</v>
      </c>
      <c r="F1391">
        <v>60</v>
      </c>
      <c r="G1391" t="s">
        <v>212</v>
      </c>
      <c r="H1391">
        <v>615</v>
      </c>
      <c r="I1391" t="s">
        <v>292</v>
      </c>
      <c r="J1391" t="s">
        <v>123</v>
      </c>
      <c r="K1391" t="s">
        <v>261</v>
      </c>
      <c r="L1391">
        <v>4563</v>
      </c>
      <c r="M1391" t="s">
        <v>228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">
      <c r="A1392">
        <v>5</v>
      </c>
      <c r="B1392" t="s">
        <v>181</v>
      </c>
      <c r="C1392">
        <v>2019</v>
      </c>
      <c r="D1392">
        <v>9</v>
      </c>
      <c r="E1392" t="s">
        <v>188</v>
      </c>
      <c r="F1392">
        <v>6</v>
      </c>
      <c r="G1392" t="s">
        <v>192</v>
      </c>
      <c r="H1392">
        <v>617</v>
      </c>
      <c r="I1392" t="s">
        <v>287</v>
      </c>
      <c r="J1392" t="s">
        <v>288</v>
      </c>
      <c r="K1392" t="s">
        <v>289</v>
      </c>
      <c r="L1392">
        <v>4562</v>
      </c>
      <c r="M1392" t="s">
        <v>211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">
      <c r="A1393">
        <v>5</v>
      </c>
      <c r="B1393" t="s">
        <v>181</v>
      </c>
      <c r="C1393">
        <v>2019</v>
      </c>
      <c r="D1393">
        <v>9</v>
      </c>
      <c r="E1393" t="s">
        <v>188</v>
      </c>
      <c r="F1393">
        <v>10</v>
      </c>
      <c r="G1393" t="s">
        <v>238</v>
      </c>
      <c r="H1393">
        <v>905</v>
      </c>
      <c r="I1393" t="s">
        <v>272</v>
      </c>
      <c r="J1393" t="s">
        <v>122</v>
      </c>
      <c r="K1393" t="s">
        <v>242</v>
      </c>
      <c r="L1393">
        <v>4513</v>
      </c>
      <c r="M1393" t="s">
        <v>240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">
      <c r="A1394">
        <v>4</v>
      </c>
      <c r="B1394" t="s">
        <v>187</v>
      </c>
      <c r="C1394">
        <v>2019</v>
      </c>
      <c r="D1394">
        <v>9</v>
      </c>
      <c r="E1394" t="s">
        <v>188</v>
      </c>
      <c r="F1394">
        <v>10</v>
      </c>
      <c r="G1394" t="s">
        <v>238</v>
      </c>
      <c r="H1394">
        <v>905</v>
      </c>
      <c r="I1394" t="s">
        <v>272</v>
      </c>
      <c r="J1394" t="s">
        <v>122</v>
      </c>
      <c r="K1394" t="s">
        <v>242</v>
      </c>
      <c r="L1394">
        <v>4513</v>
      </c>
      <c r="M1394" t="s">
        <v>240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">
      <c r="A1395">
        <v>5</v>
      </c>
      <c r="B1395" t="s">
        <v>181</v>
      </c>
      <c r="C1395">
        <v>2019</v>
      </c>
      <c r="D1395">
        <v>9</v>
      </c>
      <c r="E1395" t="s">
        <v>188</v>
      </c>
      <c r="F1395">
        <v>3</v>
      </c>
      <c r="G1395" t="s">
        <v>189</v>
      </c>
      <c r="H1395">
        <v>305</v>
      </c>
      <c r="I1395" t="s">
        <v>234</v>
      </c>
      <c r="J1395" t="s">
        <v>115</v>
      </c>
      <c r="K1395" t="s">
        <v>185</v>
      </c>
      <c r="L1395">
        <v>300</v>
      </c>
      <c r="M1395" t="s">
        <v>191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">
      <c r="A1396">
        <v>5</v>
      </c>
      <c r="B1396" t="s">
        <v>181</v>
      </c>
      <c r="C1396">
        <v>2019</v>
      </c>
      <c r="D1396">
        <v>9</v>
      </c>
      <c r="E1396" t="s">
        <v>188</v>
      </c>
      <c r="F1396">
        <v>5</v>
      </c>
      <c r="G1396" t="s">
        <v>195</v>
      </c>
      <c r="H1396">
        <v>11</v>
      </c>
      <c r="I1396" t="s">
        <v>283</v>
      </c>
      <c r="J1396" t="s">
        <v>115</v>
      </c>
      <c r="K1396" t="s">
        <v>185</v>
      </c>
      <c r="L1396">
        <v>460</v>
      </c>
      <c r="M1396" t="s">
        <v>198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">
      <c r="A1397">
        <v>5</v>
      </c>
      <c r="B1397" t="s">
        <v>181</v>
      </c>
      <c r="C1397">
        <v>2019</v>
      </c>
      <c r="D1397">
        <v>9</v>
      </c>
      <c r="E1397" t="s">
        <v>188</v>
      </c>
      <c r="F1397">
        <v>75</v>
      </c>
      <c r="G1397" t="s">
        <v>212</v>
      </c>
      <c r="H1397">
        <v>5</v>
      </c>
      <c r="I1397" t="s">
        <v>190</v>
      </c>
      <c r="J1397" t="s">
        <v>115</v>
      </c>
      <c r="K1397" t="s">
        <v>185</v>
      </c>
      <c r="L1397">
        <v>1575</v>
      </c>
      <c r="M1397" t="s">
        <v>218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">
      <c r="A1398">
        <v>5</v>
      </c>
      <c r="B1398" t="s">
        <v>181</v>
      </c>
      <c r="C1398">
        <v>2019</v>
      </c>
      <c r="D1398">
        <v>9</v>
      </c>
      <c r="E1398" t="s">
        <v>188</v>
      </c>
      <c r="F1398">
        <v>10</v>
      </c>
      <c r="G1398" t="s">
        <v>238</v>
      </c>
      <c r="H1398">
        <v>5</v>
      </c>
      <c r="I1398" t="s">
        <v>190</v>
      </c>
      <c r="J1398" t="s">
        <v>115</v>
      </c>
      <c r="K1398" t="s">
        <v>185</v>
      </c>
      <c r="L1398">
        <v>207</v>
      </c>
      <c r="M1398" t="s">
        <v>243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">
      <c r="A1399">
        <v>5</v>
      </c>
      <c r="B1399" t="s">
        <v>181</v>
      </c>
      <c r="C1399">
        <v>2019</v>
      </c>
      <c r="D1399">
        <v>9</v>
      </c>
      <c r="E1399" t="s">
        <v>188</v>
      </c>
      <c r="F1399">
        <v>3</v>
      </c>
      <c r="G1399" t="s">
        <v>189</v>
      </c>
      <c r="H1399">
        <v>12</v>
      </c>
      <c r="I1399" t="s">
        <v>301</v>
      </c>
      <c r="J1399" t="s">
        <v>126</v>
      </c>
      <c r="K1399" t="s">
        <v>249</v>
      </c>
      <c r="L1399">
        <v>300</v>
      </c>
      <c r="M1399" t="s">
        <v>191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">
      <c r="A1400">
        <v>5</v>
      </c>
      <c r="B1400" t="s">
        <v>181</v>
      </c>
      <c r="C1400">
        <v>2019</v>
      </c>
      <c r="D1400">
        <v>9</v>
      </c>
      <c r="E1400" t="s">
        <v>188</v>
      </c>
      <c r="F1400">
        <v>3</v>
      </c>
      <c r="G1400" t="s">
        <v>189</v>
      </c>
      <c r="H1400">
        <v>954</v>
      </c>
      <c r="I1400" t="s">
        <v>237</v>
      </c>
      <c r="J1400" t="s">
        <v>119</v>
      </c>
      <c r="K1400" t="s">
        <v>216</v>
      </c>
      <c r="L1400">
        <v>4532</v>
      </c>
      <c r="M1400" t="s">
        <v>200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">
      <c r="A1401">
        <v>5</v>
      </c>
      <c r="B1401" t="s">
        <v>181</v>
      </c>
      <c r="C1401">
        <v>2019</v>
      </c>
      <c r="D1401">
        <v>9</v>
      </c>
      <c r="E1401" t="s">
        <v>188</v>
      </c>
      <c r="F1401">
        <v>60</v>
      </c>
      <c r="G1401" t="s">
        <v>212</v>
      </c>
      <c r="H1401">
        <v>601</v>
      </c>
      <c r="I1401" t="s">
        <v>260</v>
      </c>
      <c r="J1401" t="s">
        <v>123</v>
      </c>
      <c r="K1401" t="s">
        <v>261</v>
      </c>
      <c r="L1401">
        <v>360</v>
      </c>
      <c r="M1401" t="s">
        <v>225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">
      <c r="A1402">
        <v>5</v>
      </c>
      <c r="B1402" t="s">
        <v>181</v>
      </c>
      <c r="C1402">
        <v>2019</v>
      </c>
      <c r="D1402">
        <v>9</v>
      </c>
      <c r="E1402" t="s">
        <v>188</v>
      </c>
      <c r="F1402">
        <v>6</v>
      </c>
      <c r="G1402" t="s">
        <v>192</v>
      </c>
      <c r="H1402">
        <v>612</v>
      </c>
      <c r="I1402" t="s">
        <v>223</v>
      </c>
      <c r="J1402" t="s">
        <v>116</v>
      </c>
      <c r="K1402" t="s">
        <v>224</v>
      </c>
      <c r="L1402">
        <v>700</v>
      </c>
      <c r="M1402" t="s">
        <v>193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">
      <c r="A1403">
        <v>5</v>
      </c>
      <c r="B1403" t="s">
        <v>181</v>
      </c>
      <c r="C1403">
        <v>2019</v>
      </c>
      <c r="D1403">
        <v>9</v>
      </c>
      <c r="E1403" t="s">
        <v>188</v>
      </c>
      <c r="F1403">
        <v>6</v>
      </c>
      <c r="G1403" t="s">
        <v>192</v>
      </c>
      <c r="H1403">
        <v>613</v>
      </c>
      <c r="I1403" t="s">
        <v>258</v>
      </c>
      <c r="J1403" t="s">
        <v>116</v>
      </c>
      <c r="K1403" t="s">
        <v>224</v>
      </c>
      <c r="L1403">
        <v>700</v>
      </c>
      <c r="M1403" t="s">
        <v>193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">
      <c r="A1404">
        <v>5</v>
      </c>
      <c r="B1404" t="s">
        <v>181</v>
      </c>
      <c r="C1404">
        <v>2019</v>
      </c>
      <c r="D1404">
        <v>9</v>
      </c>
      <c r="E1404" t="s">
        <v>188</v>
      </c>
      <c r="F1404">
        <v>6</v>
      </c>
      <c r="G1404" t="s">
        <v>192</v>
      </c>
      <c r="H1404">
        <v>621</v>
      </c>
      <c r="I1404" t="s">
        <v>259</v>
      </c>
      <c r="J1404" t="s">
        <v>116</v>
      </c>
      <c r="K1404" t="s">
        <v>224</v>
      </c>
      <c r="L1404">
        <v>4562</v>
      </c>
      <c r="M1404" t="s">
        <v>211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">
      <c r="A1405">
        <v>5</v>
      </c>
      <c r="B1405" t="s">
        <v>181</v>
      </c>
      <c r="C1405">
        <v>2019</v>
      </c>
      <c r="D1405">
        <v>9</v>
      </c>
      <c r="E1405" t="s">
        <v>188</v>
      </c>
      <c r="F1405">
        <v>6</v>
      </c>
      <c r="G1405" t="s">
        <v>192</v>
      </c>
      <c r="H1405">
        <v>616</v>
      </c>
      <c r="I1405" t="s">
        <v>199</v>
      </c>
      <c r="J1405" t="s">
        <v>125</v>
      </c>
      <c r="K1405" t="s">
        <v>197</v>
      </c>
      <c r="L1405">
        <v>4562</v>
      </c>
      <c r="M1405" t="s">
        <v>211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">
      <c r="A1406">
        <v>5</v>
      </c>
      <c r="B1406" t="s">
        <v>181</v>
      </c>
      <c r="C1406">
        <v>2019</v>
      </c>
      <c r="D1406">
        <v>9</v>
      </c>
      <c r="E1406" t="s">
        <v>188</v>
      </c>
      <c r="F1406">
        <v>6</v>
      </c>
      <c r="G1406" t="s">
        <v>192</v>
      </c>
      <c r="H1406">
        <v>609</v>
      </c>
      <c r="I1406" t="s">
        <v>298</v>
      </c>
      <c r="J1406" t="s">
        <v>278</v>
      </c>
      <c r="K1406" t="s">
        <v>212</v>
      </c>
      <c r="L1406">
        <v>700</v>
      </c>
      <c r="M1406" t="s">
        <v>193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">
      <c r="A1407">
        <v>5</v>
      </c>
      <c r="B1407" t="s">
        <v>181</v>
      </c>
      <c r="C1407">
        <v>2019</v>
      </c>
      <c r="D1407">
        <v>9</v>
      </c>
      <c r="E1407" t="s">
        <v>188</v>
      </c>
      <c r="F1407">
        <v>10</v>
      </c>
      <c r="G1407" t="s">
        <v>238</v>
      </c>
      <c r="H1407">
        <v>2</v>
      </c>
      <c r="I1407" t="s">
        <v>264</v>
      </c>
      <c r="J1407" t="s">
        <v>121</v>
      </c>
      <c r="K1407" t="s">
        <v>230</v>
      </c>
      <c r="L1407">
        <v>207</v>
      </c>
      <c r="M1407" t="s">
        <v>243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">
      <c r="A1408">
        <v>5</v>
      </c>
      <c r="B1408" t="s">
        <v>181</v>
      </c>
      <c r="C1408">
        <v>2019</v>
      </c>
      <c r="D1408">
        <v>9</v>
      </c>
      <c r="E1408" t="s">
        <v>188</v>
      </c>
      <c r="F1408">
        <v>1</v>
      </c>
      <c r="G1408" t="s">
        <v>183</v>
      </c>
      <c r="H1408">
        <v>903</v>
      </c>
      <c r="I1408" t="s">
        <v>239</v>
      </c>
      <c r="J1408" t="s">
        <v>121</v>
      </c>
      <c r="K1408" t="s">
        <v>230</v>
      </c>
      <c r="L1408">
        <v>4512</v>
      </c>
      <c r="M1408" t="s">
        <v>186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">
      <c r="A1409">
        <v>5</v>
      </c>
      <c r="B1409" t="s">
        <v>181</v>
      </c>
      <c r="C1409">
        <v>2019</v>
      </c>
      <c r="D1409">
        <v>9</v>
      </c>
      <c r="E1409" t="s">
        <v>188</v>
      </c>
      <c r="F1409">
        <v>3</v>
      </c>
      <c r="G1409" t="s">
        <v>189</v>
      </c>
      <c r="H1409">
        <v>903</v>
      </c>
      <c r="I1409" t="s">
        <v>239</v>
      </c>
      <c r="J1409" t="s">
        <v>121</v>
      </c>
      <c r="K1409" t="s">
        <v>230</v>
      </c>
      <c r="L1409">
        <v>4532</v>
      </c>
      <c r="M1409" t="s">
        <v>200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">
      <c r="A1410">
        <v>5</v>
      </c>
      <c r="B1410" t="s">
        <v>181</v>
      </c>
      <c r="C1410">
        <v>2019</v>
      </c>
      <c r="D1410">
        <v>9</v>
      </c>
      <c r="E1410" t="s">
        <v>188</v>
      </c>
      <c r="F1410">
        <v>10</v>
      </c>
      <c r="G1410" t="s">
        <v>238</v>
      </c>
      <c r="H1410">
        <v>6</v>
      </c>
      <c r="I1410" t="s">
        <v>256</v>
      </c>
      <c r="J1410" t="s">
        <v>122</v>
      </c>
      <c r="K1410" t="s">
        <v>242</v>
      </c>
      <c r="L1410">
        <v>207</v>
      </c>
      <c r="M1410" t="s">
        <v>243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">
      <c r="A1411">
        <v>5</v>
      </c>
      <c r="B1411" t="s">
        <v>181</v>
      </c>
      <c r="C1411">
        <v>2019</v>
      </c>
      <c r="D1411">
        <v>9</v>
      </c>
      <c r="E1411" t="s">
        <v>188</v>
      </c>
      <c r="F1411">
        <v>3</v>
      </c>
      <c r="G1411" t="s">
        <v>189</v>
      </c>
      <c r="H1411">
        <v>10</v>
      </c>
      <c r="I1411" t="s">
        <v>251</v>
      </c>
      <c r="J1411" t="s">
        <v>117</v>
      </c>
      <c r="K1411" t="s">
        <v>236</v>
      </c>
      <c r="L1411">
        <v>300</v>
      </c>
      <c r="M1411" t="s">
        <v>191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">
      <c r="A1412">
        <v>5</v>
      </c>
      <c r="B1412" t="s">
        <v>181</v>
      </c>
      <c r="C1412">
        <v>2019</v>
      </c>
      <c r="D1412">
        <v>9</v>
      </c>
      <c r="E1412" t="s">
        <v>188</v>
      </c>
      <c r="F1412">
        <v>3</v>
      </c>
      <c r="G1412" t="s">
        <v>189</v>
      </c>
      <c r="H1412">
        <v>309</v>
      </c>
      <c r="I1412" t="s">
        <v>302</v>
      </c>
      <c r="J1412" t="s">
        <v>117</v>
      </c>
      <c r="K1412" t="s">
        <v>236</v>
      </c>
      <c r="L1412">
        <v>300</v>
      </c>
      <c r="M1412" t="s">
        <v>191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">
      <c r="A1413">
        <v>4</v>
      </c>
      <c r="B1413" t="s">
        <v>187</v>
      </c>
      <c r="C1413">
        <v>2019</v>
      </c>
      <c r="D1413">
        <v>9</v>
      </c>
      <c r="E1413" t="s">
        <v>188</v>
      </c>
      <c r="F1413">
        <v>3</v>
      </c>
      <c r="G1413" t="s">
        <v>189</v>
      </c>
      <c r="H1413">
        <v>952</v>
      </c>
      <c r="I1413" t="s">
        <v>235</v>
      </c>
      <c r="J1413" t="s">
        <v>117</v>
      </c>
      <c r="K1413" t="s">
        <v>236</v>
      </c>
      <c r="L1413">
        <v>4532</v>
      </c>
      <c r="M1413" t="s">
        <v>200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">
      <c r="A1414">
        <v>5</v>
      </c>
      <c r="B1414" t="s">
        <v>181</v>
      </c>
      <c r="C1414">
        <v>2019</v>
      </c>
      <c r="D1414">
        <v>9</v>
      </c>
      <c r="E1414" t="s">
        <v>188</v>
      </c>
      <c r="F1414">
        <v>72</v>
      </c>
      <c r="G1414" t="s">
        <v>212</v>
      </c>
      <c r="H1414">
        <v>5</v>
      </c>
      <c r="I1414" t="s">
        <v>190</v>
      </c>
      <c r="J1414" t="s">
        <v>115</v>
      </c>
      <c r="K1414" t="s">
        <v>185</v>
      </c>
      <c r="L1414">
        <v>1572</v>
      </c>
      <c r="M1414" t="s">
        <v>231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">
      <c r="A1415">
        <v>5</v>
      </c>
      <c r="B1415" t="s">
        <v>181</v>
      </c>
      <c r="C1415">
        <v>2019</v>
      </c>
      <c r="D1415">
        <v>9</v>
      </c>
      <c r="E1415" t="s">
        <v>188</v>
      </c>
      <c r="F1415">
        <v>1</v>
      </c>
      <c r="G1415" t="s">
        <v>183</v>
      </c>
      <c r="H1415">
        <v>11</v>
      </c>
      <c r="I1415" t="s">
        <v>283</v>
      </c>
      <c r="J1415" t="s">
        <v>115</v>
      </c>
      <c r="K1415" t="s">
        <v>185</v>
      </c>
      <c r="L1415">
        <v>200</v>
      </c>
      <c r="M1415" t="s">
        <v>210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">
      <c r="A1416">
        <v>5</v>
      </c>
      <c r="B1416" t="s">
        <v>181</v>
      </c>
      <c r="C1416">
        <v>2019</v>
      </c>
      <c r="D1416">
        <v>9</v>
      </c>
      <c r="E1416" t="s">
        <v>188</v>
      </c>
      <c r="F1416">
        <v>3</v>
      </c>
      <c r="G1416" t="s">
        <v>189</v>
      </c>
      <c r="H1416">
        <v>956</v>
      </c>
      <c r="I1416" t="s">
        <v>285</v>
      </c>
      <c r="J1416" t="s">
        <v>119</v>
      </c>
      <c r="K1416" t="s">
        <v>216</v>
      </c>
      <c r="L1416">
        <v>4532</v>
      </c>
      <c r="M1416" t="s">
        <v>200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">
      <c r="A1417">
        <v>4</v>
      </c>
      <c r="B1417" t="s">
        <v>187</v>
      </c>
      <c r="C1417">
        <v>2019</v>
      </c>
      <c r="D1417">
        <v>9</v>
      </c>
      <c r="E1417" t="s">
        <v>188</v>
      </c>
      <c r="F1417">
        <v>1</v>
      </c>
      <c r="G1417" t="s">
        <v>183</v>
      </c>
      <c r="H1417">
        <v>953</v>
      </c>
      <c r="I1417" t="s">
        <v>213</v>
      </c>
      <c r="J1417" t="s">
        <v>118</v>
      </c>
      <c r="K1417" t="s">
        <v>214</v>
      </c>
      <c r="L1417">
        <v>4512</v>
      </c>
      <c r="M1417" t="s">
        <v>186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">
      <c r="A1418">
        <v>4</v>
      </c>
      <c r="B1418" t="s">
        <v>187</v>
      </c>
      <c r="C1418">
        <v>2019</v>
      </c>
      <c r="D1418">
        <v>9</v>
      </c>
      <c r="E1418" t="s">
        <v>188</v>
      </c>
      <c r="F1418">
        <v>3</v>
      </c>
      <c r="G1418" t="s">
        <v>189</v>
      </c>
      <c r="H1418">
        <v>953</v>
      </c>
      <c r="I1418" t="s">
        <v>213</v>
      </c>
      <c r="J1418" t="s">
        <v>118</v>
      </c>
      <c r="K1418" t="s">
        <v>214</v>
      </c>
      <c r="L1418">
        <v>4532</v>
      </c>
      <c r="M1418" t="s">
        <v>200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">
      <c r="A1419">
        <v>5</v>
      </c>
      <c r="B1419" t="s">
        <v>181</v>
      </c>
      <c r="C1419">
        <v>2019</v>
      </c>
      <c r="D1419">
        <v>9</v>
      </c>
      <c r="E1419" t="s">
        <v>188</v>
      </c>
      <c r="F1419">
        <v>77</v>
      </c>
      <c r="G1419" t="s">
        <v>212</v>
      </c>
      <c r="H1419">
        <v>950</v>
      </c>
      <c r="I1419" t="s">
        <v>184</v>
      </c>
      <c r="J1419" t="s">
        <v>115</v>
      </c>
      <c r="K1419" t="s">
        <v>185</v>
      </c>
      <c r="L1419">
        <v>4577</v>
      </c>
      <c r="M1419" t="s">
        <v>212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">
      <c r="A1420">
        <v>5</v>
      </c>
      <c r="B1420" t="s">
        <v>181</v>
      </c>
      <c r="C1420">
        <v>2019</v>
      </c>
      <c r="D1420">
        <v>9</v>
      </c>
      <c r="E1420" t="s">
        <v>188</v>
      </c>
      <c r="F1420">
        <v>79</v>
      </c>
      <c r="G1420" t="s">
        <v>212</v>
      </c>
      <c r="H1420">
        <v>18</v>
      </c>
      <c r="I1420" t="s">
        <v>215</v>
      </c>
      <c r="J1420" t="s">
        <v>119</v>
      </c>
      <c r="K1420" t="s">
        <v>216</v>
      </c>
      <c r="L1420">
        <v>1579</v>
      </c>
      <c r="M1420" t="s">
        <v>271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">
      <c r="A1421">
        <v>5</v>
      </c>
      <c r="B1421" t="s">
        <v>181</v>
      </c>
      <c r="C1421">
        <v>2019</v>
      </c>
      <c r="D1421">
        <v>9</v>
      </c>
      <c r="E1421" t="s">
        <v>188</v>
      </c>
      <c r="F1421">
        <v>60</v>
      </c>
      <c r="G1421" t="s">
        <v>212</v>
      </c>
      <c r="H1421">
        <v>612</v>
      </c>
      <c r="I1421" t="s">
        <v>223</v>
      </c>
      <c r="J1421" t="s">
        <v>116</v>
      </c>
      <c r="K1421" t="s">
        <v>224</v>
      </c>
      <c r="L1421">
        <v>360</v>
      </c>
      <c r="M1421" t="s">
        <v>225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">
      <c r="A1422">
        <v>5</v>
      </c>
      <c r="B1422" t="s">
        <v>181</v>
      </c>
      <c r="C1422">
        <v>2019</v>
      </c>
      <c r="D1422">
        <v>9</v>
      </c>
      <c r="E1422" t="s">
        <v>188</v>
      </c>
      <c r="F1422">
        <v>3</v>
      </c>
      <c r="G1422" t="s">
        <v>189</v>
      </c>
      <c r="H1422">
        <v>602</v>
      </c>
      <c r="I1422" t="s">
        <v>246</v>
      </c>
      <c r="J1422" t="s">
        <v>125</v>
      </c>
      <c r="K1422" t="s">
        <v>197</v>
      </c>
      <c r="L1422">
        <v>300</v>
      </c>
      <c r="M1422" t="s">
        <v>191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">
      <c r="A1423">
        <v>5</v>
      </c>
      <c r="B1423" t="s">
        <v>181</v>
      </c>
      <c r="C1423">
        <v>2019</v>
      </c>
      <c r="D1423">
        <v>9</v>
      </c>
      <c r="E1423" t="s">
        <v>188</v>
      </c>
      <c r="F1423">
        <v>10</v>
      </c>
      <c r="G1423" t="s">
        <v>238</v>
      </c>
      <c r="H1423">
        <v>1</v>
      </c>
      <c r="I1423" t="s">
        <v>229</v>
      </c>
      <c r="J1423" t="s">
        <v>121</v>
      </c>
      <c r="K1423" t="s">
        <v>230</v>
      </c>
      <c r="L1423">
        <v>207</v>
      </c>
      <c r="M1423" t="s">
        <v>243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">
      <c r="A1424">
        <v>5</v>
      </c>
      <c r="B1424" t="s">
        <v>181</v>
      </c>
      <c r="C1424">
        <v>2019</v>
      </c>
      <c r="D1424">
        <v>9</v>
      </c>
      <c r="E1424" t="s">
        <v>188</v>
      </c>
      <c r="F1424">
        <v>3</v>
      </c>
      <c r="G1424" t="s">
        <v>189</v>
      </c>
      <c r="H1424">
        <v>2</v>
      </c>
      <c r="I1424" t="s">
        <v>264</v>
      </c>
      <c r="J1424" t="s">
        <v>121</v>
      </c>
      <c r="K1424" t="s">
        <v>230</v>
      </c>
      <c r="L1424">
        <v>300</v>
      </c>
      <c r="M1424" t="s">
        <v>191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">
      <c r="A1425">
        <v>5</v>
      </c>
      <c r="B1425" t="s">
        <v>181</v>
      </c>
      <c r="C1425">
        <v>2019</v>
      </c>
      <c r="D1425">
        <v>9</v>
      </c>
      <c r="E1425" t="s">
        <v>188</v>
      </c>
      <c r="F1425">
        <v>3</v>
      </c>
      <c r="G1425" t="s">
        <v>189</v>
      </c>
      <c r="H1425">
        <v>301</v>
      </c>
      <c r="I1425" t="s">
        <v>247</v>
      </c>
      <c r="J1425" t="s">
        <v>121</v>
      </c>
      <c r="K1425" t="s">
        <v>230</v>
      </c>
      <c r="L1425">
        <v>300</v>
      </c>
      <c r="M1425" t="s">
        <v>191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">
      <c r="A1426">
        <v>5</v>
      </c>
      <c r="B1426" t="s">
        <v>181</v>
      </c>
      <c r="C1426">
        <v>2019</v>
      </c>
      <c r="D1426">
        <v>9</v>
      </c>
      <c r="E1426" t="s">
        <v>188</v>
      </c>
      <c r="F1426">
        <v>10</v>
      </c>
      <c r="G1426" t="s">
        <v>238</v>
      </c>
      <c r="H1426">
        <v>903</v>
      </c>
      <c r="I1426" t="s">
        <v>239</v>
      </c>
      <c r="J1426" t="s">
        <v>121</v>
      </c>
      <c r="K1426" t="s">
        <v>230</v>
      </c>
      <c r="L1426">
        <v>4513</v>
      </c>
      <c r="M1426" t="s">
        <v>240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">
      <c r="A1427">
        <v>5</v>
      </c>
      <c r="B1427" t="s">
        <v>181</v>
      </c>
      <c r="C1427">
        <v>2019</v>
      </c>
      <c r="D1427">
        <v>9</v>
      </c>
      <c r="E1427" t="s">
        <v>188</v>
      </c>
      <c r="F1427">
        <v>1</v>
      </c>
      <c r="G1427" t="s">
        <v>183</v>
      </c>
      <c r="H1427">
        <v>6</v>
      </c>
      <c r="I1427" t="s">
        <v>256</v>
      </c>
      <c r="J1427" t="s">
        <v>122</v>
      </c>
      <c r="K1427" t="s">
        <v>242</v>
      </c>
      <c r="L1427">
        <v>200</v>
      </c>
      <c r="M1427" t="s">
        <v>210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">
      <c r="A1428">
        <v>5</v>
      </c>
      <c r="B1428" t="s">
        <v>181</v>
      </c>
      <c r="C1428">
        <v>2019</v>
      </c>
      <c r="D1428">
        <v>9</v>
      </c>
      <c r="E1428" t="s">
        <v>188</v>
      </c>
      <c r="F1428">
        <v>1</v>
      </c>
      <c r="G1428" t="s">
        <v>183</v>
      </c>
      <c r="H1428">
        <v>306</v>
      </c>
      <c r="I1428" t="s">
        <v>244</v>
      </c>
      <c r="J1428" t="s">
        <v>122</v>
      </c>
      <c r="K1428" t="s">
        <v>242</v>
      </c>
      <c r="L1428">
        <v>200</v>
      </c>
      <c r="M1428" t="s">
        <v>210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">
      <c r="A1429">
        <v>5</v>
      </c>
      <c r="B1429" t="s">
        <v>181</v>
      </c>
      <c r="C1429">
        <v>2019</v>
      </c>
      <c r="D1429">
        <v>9</v>
      </c>
      <c r="E1429" t="s">
        <v>188</v>
      </c>
      <c r="F1429">
        <v>1</v>
      </c>
      <c r="G1429" t="s">
        <v>183</v>
      </c>
      <c r="H1429">
        <v>905</v>
      </c>
      <c r="I1429" t="s">
        <v>272</v>
      </c>
      <c r="J1429" t="s">
        <v>122</v>
      </c>
      <c r="K1429" t="s">
        <v>242</v>
      </c>
      <c r="L1429">
        <v>4512</v>
      </c>
      <c r="M1429" t="s">
        <v>186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">
      <c r="A1430">
        <v>5</v>
      </c>
      <c r="B1430" t="s">
        <v>181</v>
      </c>
      <c r="C1430">
        <v>2019</v>
      </c>
      <c r="D1430">
        <v>9</v>
      </c>
      <c r="E1430" t="s">
        <v>188</v>
      </c>
      <c r="F1430">
        <v>60</v>
      </c>
      <c r="G1430" t="s">
        <v>212</v>
      </c>
      <c r="H1430">
        <v>624</v>
      </c>
      <c r="I1430" t="s">
        <v>226</v>
      </c>
      <c r="J1430" t="s">
        <v>124</v>
      </c>
      <c r="K1430" t="s">
        <v>227</v>
      </c>
      <c r="L1430">
        <v>4563</v>
      </c>
      <c r="M1430" t="s">
        <v>228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">
      <c r="A1431">
        <v>5</v>
      </c>
      <c r="B1431" t="s">
        <v>181</v>
      </c>
      <c r="C1431">
        <v>2019</v>
      </c>
      <c r="D1431">
        <v>9</v>
      </c>
      <c r="E1431" t="s">
        <v>188</v>
      </c>
      <c r="F1431">
        <v>3</v>
      </c>
      <c r="G1431" t="s">
        <v>189</v>
      </c>
      <c r="H1431">
        <v>9</v>
      </c>
      <c r="I1431" t="s">
        <v>275</v>
      </c>
      <c r="J1431" t="s">
        <v>117</v>
      </c>
      <c r="K1431" t="s">
        <v>236</v>
      </c>
      <c r="L1431">
        <v>300</v>
      </c>
      <c r="M1431" t="s">
        <v>191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">
      <c r="A1432">
        <v>4</v>
      </c>
      <c r="B1432" t="s">
        <v>187</v>
      </c>
      <c r="C1432">
        <v>2019</v>
      </c>
      <c r="D1432">
        <v>9</v>
      </c>
      <c r="E1432" t="s">
        <v>188</v>
      </c>
      <c r="F1432">
        <v>1</v>
      </c>
      <c r="G1432" t="s">
        <v>183</v>
      </c>
      <c r="H1432">
        <v>10</v>
      </c>
      <c r="I1432" t="s">
        <v>251</v>
      </c>
      <c r="J1432" t="s">
        <v>118</v>
      </c>
      <c r="K1432" t="s">
        <v>214</v>
      </c>
      <c r="L1432">
        <v>200</v>
      </c>
      <c r="M1432" t="s">
        <v>210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">
      <c r="A1433">
        <v>5</v>
      </c>
      <c r="B1433" t="s">
        <v>181</v>
      </c>
      <c r="C1433">
        <v>2019</v>
      </c>
      <c r="D1433">
        <v>9</v>
      </c>
      <c r="E1433" t="s">
        <v>188</v>
      </c>
      <c r="F1433">
        <v>3</v>
      </c>
      <c r="G1433" t="s">
        <v>189</v>
      </c>
      <c r="H1433">
        <v>5</v>
      </c>
      <c r="I1433" t="s">
        <v>190</v>
      </c>
      <c r="J1433" t="s">
        <v>115</v>
      </c>
      <c r="K1433" t="s">
        <v>185</v>
      </c>
      <c r="L1433">
        <v>300</v>
      </c>
      <c r="M1433" t="s">
        <v>191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">
      <c r="A1434">
        <v>5</v>
      </c>
      <c r="B1434" t="s">
        <v>181</v>
      </c>
      <c r="C1434">
        <v>2019</v>
      </c>
      <c r="D1434">
        <v>9</v>
      </c>
      <c r="E1434" t="s">
        <v>188</v>
      </c>
      <c r="F1434">
        <v>5</v>
      </c>
      <c r="G1434" t="s">
        <v>195</v>
      </c>
      <c r="H1434">
        <v>5</v>
      </c>
      <c r="I1434" t="s">
        <v>190</v>
      </c>
      <c r="J1434" t="s">
        <v>115</v>
      </c>
      <c r="K1434" t="s">
        <v>185</v>
      </c>
      <c r="L1434">
        <v>460</v>
      </c>
      <c r="M1434" t="s">
        <v>198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">
      <c r="A1435">
        <v>5</v>
      </c>
      <c r="B1435" t="s">
        <v>181</v>
      </c>
      <c r="C1435">
        <v>2019</v>
      </c>
      <c r="D1435">
        <v>9</v>
      </c>
      <c r="E1435" t="s">
        <v>188</v>
      </c>
      <c r="F1435">
        <v>5</v>
      </c>
      <c r="G1435" t="s">
        <v>195</v>
      </c>
      <c r="H1435">
        <v>305</v>
      </c>
      <c r="I1435" t="s">
        <v>234</v>
      </c>
      <c r="J1435" t="s">
        <v>115</v>
      </c>
      <c r="K1435" t="s">
        <v>185</v>
      </c>
      <c r="L1435">
        <v>460</v>
      </c>
      <c r="M1435" t="s">
        <v>198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">
      <c r="A1436">
        <v>5</v>
      </c>
      <c r="B1436" t="s">
        <v>181</v>
      </c>
      <c r="C1436">
        <v>2019</v>
      </c>
      <c r="D1436">
        <v>9</v>
      </c>
      <c r="E1436" t="s">
        <v>188</v>
      </c>
      <c r="F1436">
        <v>1</v>
      </c>
      <c r="G1436" t="s">
        <v>183</v>
      </c>
      <c r="H1436">
        <v>950</v>
      </c>
      <c r="I1436" t="s">
        <v>184</v>
      </c>
      <c r="J1436" t="s">
        <v>115</v>
      </c>
      <c r="K1436" t="s">
        <v>185</v>
      </c>
      <c r="L1436">
        <v>4512</v>
      </c>
      <c r="M1436" t="s">
        <v>186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">
      <c r="A1437">
        <v>4</v>
      </c>
      <c r="B1437" t="s">
        <v>187</v>
      </c>
      <c r="C1437">
        <v>2019</v>
      </c>
      <c r="D1437">
        <v>9</v>
      </c>
      <c r="E1437" t="s">
        <v>188</v>
      </c>
      <c r="F1437">
        <v>1</v>
      </c>
      <c r="G1437" t="s">
        <v>183</v>
      </c>
      <c r="H1437">
        <v>950</v>
      </c>
      <c r="I1437" t="s">
        <v>184</v>
      </c>
      <c r="J1437" t="s">
        <v>115</v>
      </c>
      <c r="K1437" t="s">
        <v>185</v>
      </c>
      <c r="L1437">
        <v>4512</v>
      </c>
      <c r="M1437" t="s">
        <v>186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">
      <c r="A1438">
        <v>5</v>
      </c>
      <c r="B1438" t="s">
        <v>181</v>
      </c>
      <c r="C1438">
        <v>2019</v>
      </c>
      <c r="D1438">
        <v>9</v>
      </c>
      <c r="E1438" t="s">
        <v>188</v>
      </c>
      <c r="F1438">
        <v>10</v>
      </c>
      <c r="G1438" t="s">
        <v>238</v>
      </c>
      <c r="H1438">
        <v>950</v>
      </c>
      <c r="I1438" t="s">
        <v>184</v>
      </c>
      <c r="J1438" t="s">
        <v>115</v>
      </c>
      <c r="K1438" t="s">
        <v>185</v>
      </c>
      <c r="L1438">
        <v>4513</v>
      </c>
      <c r="M1438" t="s">
        <v>240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">
      <c r="A1439">
        <v>5</v>
      </c>
      <c r="B1439" t="s">
        <v>181</v>
      </c>
      <c r="C1439">
        <v>2019</v>
      </c>
      <c r="D1439">
        <v>9</v>
      </c>
      <c r="E1439" t="s">
        <v>188</v>
      </c>
      <c r="F1439">
        <v>3</v>
      </c>
      <c r="G1439" t="s">
        <v>189</v>
      </c>
      <c r="H1439">
        <v>16</v>
      </c>
      <c r="I1439" t="s">
        <v>281</v>
      </c>
      <c r="J1439" t="s">
        <v>127</v>
      </c>
      <c r="K1439" t="s">
        <v>263</v>
      </c>
      <c r="L1439">
        <v>300</v>
      </c>
      <c r="M1439" t="s">
        <v>191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">
      <c r="A1440">
        <v>5</v>
      </c>
      <c r="B1440" t="s">
        <v>181</v>
      </c>
      <c r="C1440">
        <v>2019</v>
      </c>
      <c r="D1440">
        <v>9</v>
      </c>
      <c r="E1440" t="s">
        <v>188</v>
      </c>
      <c r="F1440">
        <v>1</v>
      </c>
      <c r="G1440" t="s">
        <v>183</v>
      </c>
      <c r="H1440">
        <v>953</v>
      </c>
      <c r="I1440" t="s">
        <v>213</v>
      </c>
      <c r="J1440" t="s">
        <v>118</v>
      </c>
      <c r="K1440" t="s">
        <v>214</v>
      </c>
      <c r="L1440">
        <v>4512</v>
      </c>
      <c r="M1440" t="s">
        <v>186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">
      <c r="A1441">
        <v>5</v>
      </c>
      <c r="B1441" t="s">
        <v>181</v>
      </c>
      <c r="C1441">
        <v>2019</v>
      </c>
      <c r="D1441">
        <v>9</v>
      </c>
      <c r="E1441" t="s">
        <v>188</v>
      </c>
      <c r="F1441">
        <v>75</v>
      </c>
      <c r="G1441" t="s">
        <v>212</v>
      </c>
      <c r="H1441">
        <v>950</v>
      </c>
      <c r="I1441" t="s">
        <v>184</v>
      </c>
      <c r="J1441" t="s">
        <v>115</v>
      </c>
      <c r="K1441" t="s">
        <v>185</v>
      </c>
      <c r="L1441">
        <v>4575</v>
      </c>
      <c r="M1441" t="s">
        <v>212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">
      <c r="A1442">
        <v>5</v>
      </c>
      <c r="B1442" t="s">
        <v>181</v>
      </c>
      <c r="C1442">
        <v>2019</v>
      </c>
      <c r="D1442">
        <v>9</v>
      </c>
      <c r="E1442" t="s">
        <v>188</v>
      </c>
      <c r="F1442">
        <v>3</v>
      </c>
      <c r="G1442" t="s">
        <v>189</v>
      </c>
      <c r="H1442">
        <v>13</v>
      </c>
      <c r="I1442" t="s">
        <v>296</v>
      </c>
      <c r="J1442" t="s">
        <v>119</v>
      </c>
      <c r="K1442" t="s">
        <v>216</v>
      </c>
      <c r="L1442">
        <v>300</v>
      </c>
      <c r="M1442" t="s">
        <v>191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">
      <c r="A1443">
        <v>4</v>
      </c>
      <c r="B1443" t="s">
        <v>187</v>
      </c>
      <c r="C1443">
        <v>2019</v>
      </c>
      <c r="D1443">
        <v>9</v>
      </c>
      <c r="E1443" t="s">
        <v>188</v>
      </c>
      <c r="F1443">
        <v>3</v>
      </c>
      <c r="G1443" t="s">
        <v>189</v>
      </c>
      <c r="H1443">
        <v>621</v>
      </c>
      <c r="I1443" t="s">
        <v>259</v>
      </c>
      <c r="J1443" t="s">
        <v>116</v>
      </c>
      <c r="K1443" t="s">
        <v>224</v>
      </c>
      <c r="L1443">
        <v>4532</v>
      </c>
      <c r="M1443" t="s">
        <v>200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">
      <c r="A1444">
        <v>5</v>
      </c>
      <c r="B1444" t="s">
        <v>181</v>
      </c>
      <c r="C1444">
        <v>2019</v>
      </c>
      <c r="D1444">
        <v>9</v>
      </c>
      <c r="E1444" t="s">
        <v>188</v>
      </c>
      <c r="F1444">
        <v>3</v>
      </c>
      <c r="G1444" t="s">
        <v>189</v>
      </c>
      <c r="H1444">
        <v>603</v>
      </c>
      <c r="I1444" t="s">
        <v>196</v>
      </c>
      <c r="J1444" t="s">
        <v>125</v>
      </c>
      <c r="K1444" t="s">
        <v>197</v>
      </c>
      <c r="L1444">
        <v>300</v>
      </c>
      <c r="M1444" t="s">
        <v>191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">
      <c r="A1445">
        <v>5</v>
      </c>
      <c r="B1445" t="s">
        <v>181</v>
      </c>
      <c r="C1445">
        <v>2019</v>
      </c>
      <c r="D1445">
        <v>9</v>
      </c>
      <c r="E1445" t="s">
        <v>188</v>
      </c>
      <c r="F1445">
        <v>5</v>
      </c>
      <c r="G1445" t="s">
        <v>195</v>
      </c>
      <c r="H1445">
        <v>603</v>
      </c>
      <c r="I1445" t="s">
        <v>196</v>
      </c>
      <c r="J1445" t="s">
        <v>125</v>
      </c>
      <c r="K1445" t="s">
        <v>197</v>
      </c>
      <c r="L1445">
        <v>460</v>
      </c>
      <c r="M1445" t="s">
        <v>198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">
      <c r="A1446">
        <v>4</v>
      </c>
      <c r="B1446" t="s">
        <v>187</v>
      </c>
      <c r="C1446">
        <v>2019</v>
      </c>
      <c r="D1446">
        <v>9</v>
      </c>
      <c r="E1446" t="s">
        <v>188</v>
      </c>
      <c r="F1446">
        <v>3</v>
      </c>
      <c r="G1446" t="s">
        <v>189</v>
      </c>
      <c r="H1446">
        <v>616</v>
      </c>
      <c r="I1446" t="s">
        <v>199</v>
      </c>
      <c r="J1446" t="s">
        <v>125</v>
      </c>
      <c r="K1446" t="s">
        <v>197</v>
      </c>
      <c r="L1446">
        <v>4532</v>
      </c>
      <c r="M1446" t="s">
        <v>200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">
      <c r="A1447">
        <v>5</v>
      </c>
      <c r="B1447" t="s">
        <v>181</v>
      </c>
      <c r="C1447">
        <v>2019</v>
      </c>
      <c r="D1447">
        <v>9</v>
      </c>
      <c r="E1447" t="s">
        <v>188</v>
      </c>
      <c r="F1447">
        <v>6</v>
      </c>
      <c r="G1447" t="s">
        <v>192</v>
      </c>
      <c r="H1447">
        <v>608</v>
      </c>
      <c r="I1447" t="s">
        <v>290</v>
      </c>
      <c r="J1447" t="s">
        <v>278</v>
      </c>
      <c r="K1447" t="s">
        <v>212</v>
      </c>
      <c r="L1447">
        <v>700</v>
      </c>
      <c r="M1447" t="s">
        <v>193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">
      <c r="A1448">
        <v>5</v>
      </c>
      <c r="B1448" t="s">
        <v>181</v>
      </c>
      <c r="C1448">
        <v>2019</v>
      </c>
      <c r="D1448">
        <v>9</v>
      </c>
      <c r="E1448" t="s">
        <v>188</v>
      </c>
      <c r="F1448">
        <v>6</v>
      </c>
      <c r="G1448" t="s">
        <v>192</v>
      </c>
      <c r="H1448">
        <v>626</v>
      </c>
      <c r="I1448" t="s">
        <v>268</v>
      </c>
      <c r="J1448" t="s">
        <v>132</v>
      </c>
      <c r="K1448" t="s">
        <v>212</v>
      </c>
      <c r="L1448">
        <v>700</v>
      </c>
      <c r="M1448" t="s">
        <v>193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">
      <c r="A1449">
        <v>5</v>
      </c>
      <c r="B1449" t="s">
        <v>181</v>
      </c>
      <c r="C1449">
        <v>2019</v>
      </c>
      <c r="D1449">
        <v>9</v>
      </c>
      <c r="E1449" t="s">
        <v>188</v>
      </c>
      <c r="F1449">
        <v>6</v>
      </c>
      <c r="G1449" t="s">
        <v>192</v>
      </c>
      <c r="H1449">
        <v>627</v>
      </c>
      <c r="I1449" t="s">
        <v>257</v>
      </c>
      <c r="J1449" t="s">
        <v>132</v>
      </c>
      <c r="K1449" t="s">
        <v>212</v>
      </c>
      <c r="L1449">
        <v>4562</v>
      </c>
      <c r="M1449" t="s">
        <v>211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">
      <c r="A1450">
        <v>5</v>
      </c>
      <c r="B1450" t="s">
        <v>181</v>
      </c>
      <c r="C1450">
        <v>2019</v>
      </c>
      <c r="D1450">
        <v>9</v>
      </c>
      <c r="E1450" t="s">
        <v>188</v>
      </c>
      <c r="F1450">
        <v>5</v>
      </c>
      <c r="G1450" t="s">
        <v>195</v>
      </c>
      <c r="H1450">
        <v>700</v>
      </c>
      <c r="I1450" t="s">
        <v>273</v>
      </c>
      <c r="J1450" t="s">
        <v>207</v>
      </c>
      <c r="K1450" t="s">
        <v>208</v>
      </c>
      <c r="L1450">
        <v>460</v>
      </c>
      <c r="M1450" t="s">
        <v>198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">
      <c r="A1451">
        <v>5</v>
      </c>
      <c r="B1451" t="s">
        <v>181</v>
      </c>
      <c r="C1451">
        <v>2019</v>
      </c>
      <c r="D1451">
        <v>9</v>
      </c>
      <c r="E1451" t="s">
        <v>188</v>
      </c>
      <c r="F1451">
        <v>3</v>
      </c>
      <c r="G1451" t="s">
        <v>189</v>
      </c>
      <c r="H1451">
        <v>1</v>
      </c>
      <c r="I1451" t="s">
        <v>229</v>
      </c>
      <c r="J1451" t="s">
        <v>121</v>
      </c>
      <c r="K1451" t="s">
        <v>230</v>
      </c>
      <c r="L1451">
        <v>300</v>
      </c>
      <c r="M1451" t="s">
        <v>191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">
      <c r="A1452">
        <v>5</v>
      </c>
      <c r="B1452" t="s">
        <v>181</v>
      </c>
      <c r="C1452">
        <v>2019</v>
      </c>
      <c r="D1452">
        <v>9</v>
      </c>
      <c r="E1452" t="s">
        <v>188</v>
      </c>
      <c r="F1452">
        <v>6</v>
      </c>
      <c r="G1452" t="s">
        <v>192</v>
      </c>
      <c r="H1452">
        <v>603</v>
      </c>
      <c r="I1452" t="s">
        <v>196</v>
      </c>
      <c r="J1452" t="s">
        <v>125</v>
      </c>
      <c r="K1452" t="s">
        <v>197</v>
      </c>
      <c r="L1452">
        <v>700</v>
      </c>
      <c r="M1452" t="s">
        <v>193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">
      <c r="A1453">
        <v>5</v>
      </c>
      <c r="B1453" t="s">
        <v>181</v>
      </c>
      <c r="C1453">
        <v>2019</v>
      </c>
      <c r="D1453">
        <v>9</v>
      </c>
      <c r="E1453" t="s">
        <v>188</v>
      </c>
      <c r="F1453">
        <v>6</v>
      </c>
      <c r="G1453" t="s">
        <v>192</v>
      </c>
      <c r="H1453">
        <v>606</v>
      </c>
      <c r="I1453" t="s">
        <v>279</v>
      </c>
      <c r="J1453" t="s">
        <v>130</v>
      </c>
      <c r="K1453" t="s">
        <v>280</v>
      </c>
      <c r="L1453">
        <v>700</v>
      </c>
      <c r="M1453" t="s">
        <v>193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">
      <c r="A1454">
        <v>5</v>
      </c>
      <c r="B1454" t="s">
        <v>181</v>
      </c>
      <c r="C1454">
        <v>2019</v>
      </c>
      <c r="D1454">
        <v>9</v>
      </c>
      <c r="E1454" t="s">
        <v>188</v>
      </c>
      <c r="F1454">
        <v>6</v>
      </c>
      <c r="G1454" t="s">
        <v>192</v>
      </c>
      <c r="H1454">
        <v>618</v>
      </c>
      <c r="I1454" t="s">
        <v>294</v>
      </c>
      <c r="J1454" t="s">
        <v>130</v>
      </c>
      <c r="K1454" t="s">
        <v>280</v>
      </c>
      <c r="L1454">
        <v>4562</v>
      </c>
      <c r="M1454" t="s">
        <v>211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">
      <c r="A1455">
        <v>5</v>
      </c>
      <c r="B1455" t="s">
        <v>181</v>
      </c>
      <c r="C1455">
        <v>2019</v>
      </c>
      <c r="D1455">
        <v>9</v>
      </c>
      <c r="E1455" t="s">
        <v>188</v>
      </c>
      <c r="F1455">
        <v>6</v>
      </c>
      <c r="G1455" t="s">
        <v>192</v>
      </c>
      <c r="H1455">
        <v>623</v>
      </c>
      <c r="I1455" t="s">
        <v>295</v>
      </c>
      <c r="J1455" t="s">
        <v>124</v>
      </c>
      <c r="K1455" t="s">
        <v>227</v>
      </c>
      <c r="L1455">
        <v>700</v>
      </c>
      <c r="M1455" t="s">
        <v>193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">
      <c r="A1456">
        <v>4</v>
      </c>
      <c r="B1456" t="s">
        <v>187</v>
      </c>
      <c r="C1456">
        <v>2019</v>
      </c>
      <c r="D1456">
        <v>9</v>
      </c>
      <c r="E1456" t="s">
        <v>188</v>
      </c>
      <c r="F1456">
        <v>60</v>
      </c>
      <c r="G1456" t="s">
        <v>212</v>
      </c>
      <c r="H1456">
        <v>624</v>
      </c>
      <c r="I1456" t="s">
        <v>226</v>
      </c>
      <c r="J1456" t="s">
        <v>124</v>
      </c>
      <c r="K1456" t="s">
        <v>227</v>
      </c>
      <c r="L1456">
        <v>4563</v>
      </c>
      <c r="M1456" t="s">
        <v>228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">
      <c r="A1457">
        <v>5</v>
      </c>
      <c r="B1457" t="s">
        <v>181</v>
      </c>
      <c r="C1457">
        <v>2019</v>
      </c>
      <c r="D1457">
        <v>9</v>
      </c>
      <c r="E1457" t="s">
        <v>188</v>
      </c>
      <c r="F1457">
        <v>3</v>
      </c>
      <c r="G1457" t="s">
        <v>189</v>
      </c>
      <c r="H1457">
        <v>951</v>
      </c>
      <c r="I1457" t="s">
        <v>250</v>
      </c>
      <c r="J1457" t="s">
        <v>126</v>
      </c>
      <c r="K1457" t="s">
        <v>249</v>
      </c>
      <c r="L1457">
        <v>4532</v>
      </c>
      <c r="M1457" t="s">
        <v>200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">
      <c r="A1458">
        <v>5</v>
      </c>
      <c r="B1458" t="s">
        <v>181</v>
      </c>
      <c r="C1458">
        <v>2019</v>
      </c>
      <c r="D1458">
        <v>9</v>
      </c>
      <c r="E1458" t="s">
        <v>188</v>
      </c>
      <c r="F1458">
        <v>79</v>
      </c>
      <c r="G1458" t="s">
        <v>212</v>
      </c>
      <c r="H1458">
        <v>951</v>
      </c>
      <c r="I1458" t="s">
        <v>250</v>
      </c>
      <c r="J1458" t="s">
        <v>126</v>
      </c>
      <c r="K1458" t="s">
        <v>249</v>
      </c>
      <c r="L1458">
        <v>4579</v>
      </c>
      <c r="M1458" t="s">
        <v>221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">
      <c r="A1459">
        <v>5</v>
      </c>
      <c r="B1459" t="s">
        <v>181</v>
      </c>
      <c r="C1459">
        <v>2019</v>
      </c>
      <c r="D1459">
        <v>9</v>
      </c>
      <c r="E1459" t="s">
        <v>188</v>
      </c>
      <c r="F1459">
        <v>1</v>
      </c>
      <c r="G1459" t="s">
        <v>183</v>
      </c>
      <c r="H1459">
        <v>3</v>
      </c>
      <c r="I1459" t="s">
        <v>209</v>
      </c>
      <c r="J1459" t="s">
        <v>202</v>
      </c>
      <c r="K1459" t="s">
        <v>203</v>
      </c>
      <c r="L1459">
        <v>200</v>
      </c>
      <c r="M1459" t="s">
        <v>210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">
      <c r="A1460">
        <v>5</v>
      </c>
      <c r="B1460" t="s">
        <v>181</v>
      </c>
      <c r="C1460">
        <v>2019</v>
      </c>
      <c r="D1460">
        <v>9</v>
      </c>
      <c r="E1460" t="s">
        <v>188</v>
      </c>
      <c r="F1460">
        <v>10</v>
      </c>
      <c r="G1460" t="s">
        <v>238</v>
      </c>
      <c r="H1460">
        <v>3</v>
      </c>
      <c r="I1460" t="s">
        <v>209</v>
      </c>
      <c r="J1460" t="s">
        <v>202</v>
      </c>
      <c r="K1460" t="s">
        <v>203</v>
      </c>
      <c r="L1460">
        <v>207</v>
      </c>
      <c r="M1460" t="s">
        <v>243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">
      <c r="A1461">
        <v>5</v>
      </c>
      <c r="B1461" t="s">
        <v>181</v>
      </c>
      <c r="C1461">
        <v>2019</v>
      </c>
      <c r="D1461">
        <v>9</v>
      </c>
      <c r="E1461" t="s">
        <v>188</v>
      </c>
      <c r="F1461">
        <v>1</v>
      </c>
      <c r="G1461" t="s">
        <v>183</v>
      </c>
      <c r="H1461">
        <v>911</v>
      </c>
      <c r="I1461" t="s">
        <v>201</v>
      </c>
      <c r="J1461" t="s">
        <v>202</v>
      </c>
      <c r="K1461" t="s">
        <v>203</v>
      </c>
      <c r="L1461">
        <v>4512</v>
      </c>
      <c r="M1461" t="s">
        <v>186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">
      <c r="A1462">
        <v>5</v>
      </c>
      <c r="B1462" t="s">
        <v>181</v>
      </c>
      <c r="C1462">
        <v>2019</v>
      </c>
      <c r="D1462">
        <v>9</v>
      </c>
      <c r="E1462" t="s">
        <v>188</v>
      </c>
      <c r="F1462">
        <v>1</v>
      </c>
      <c r="G1462" t="s">
        <v>183</v>
      </c>
      <c r="H1462">
        <v>5</v>
      </c>
      <c r="I1462" t="s">
        <v>190</v>
      </c>
      <c r="J1462" t="s">
        <v>115</v>
      </c>
      <c r="K1462" t="s">
        <v>185</v>
      </c>
      <c r="L1462">
        <v>200</v>
      </c>
      <c r="M1462" t="s">
        <v>210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">
      <c r="A1463">
        <v>4</v>
      </c>
      <c r="B1463" t="s">
        <v>187</v>
      </c>
      <c r="C1463">
        <v>2019</v>
      </c>
      <c r="D1463">
        <v>9</v>
      </c>
      <c r="E1463" t="s">
        <v>188</v>
      </c>
      <c r="F1463">
        <v>1</v>
      </c>
      <c r="G1463" t="s">
        <v>183</v>
      </c>
      <c r="H1463">
        <v>5</v>
      </c>
      <c r="I1463" t="s">
        <v>190</v>
      </c>
      <c r="J1463" t="s">
        <v>115</v>
      </c>
      <c r="K1463" t="s">
        <v>185</v>
      </c>
      <c r="L1463">
        <v>200</v>
      </c>
      <c r="M1463" t="s">
        <v>210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">
      <c r="A1464">
        <v>5</v>
      </c>
      <c r="B1464" t="s">
        <v>181</v>
      </c>
      <c r="C1464">
        <v>2019</v>
      </c>
      <c r="D1464">
        <v>9</v>
      </c>
      <c r="E1464" t="s">
        <v>188</v>
      </c>
      <c r="F1464">
        <v>79</v>
      </c>
      <c r="G1464" t="s">
        <v>212</v>
      </c>
      <c r="H1464">
        <v>153</v>
      </c>
      <c r="I1464" t="s">
        <v>269</v>
      </c>
      <c r="J1464" t="s">
        <v>270</v>
      </c>
      <c r="K1464" t="s">
        <v>270</v>
      </c>
      <c r="L1464">
        <v>1579</v>
      </c>
      <c r="M1464" t="s">
        <v>271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">
      <c r="A1465">
        <v>4</v>
      </c>
      <c r="B1465" t="s">
        <v>187</v>
      </c>
      <c r="C1465">
        <v>2019</v>
      </c>
      <c r="D1465">
        <v>9</v>
      </c>
      <c r="E1465" t="s">
        <v>188</v>
      </c>
      <c r="F1465">
        <v>3</v>
      </c>
      <c r="G1465" t="s">
        <v>189</v>
      </c>
      <c r="H1465">
        <v>15</v>
      </c>
      <c r="I1465" t="s">
        <v>252</v>
      </c>
      <c r="J1465" t="s">
        <v>118</v>
      </c>
      <c r="K1465" t="s">
        <v>214</v>
      </c>
      <c r="L1465">
        <v>300</v>
      </c>
      <c r="M1465" t="s">
        <v>191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">
      <c r="A1466">
        <v>4</v>
      </c>
      <c r="B1466" t="s">
        <v>187</v>
      </c>
      <c r="C1466">
        <v>2019</v>
      </c>
      <c r="D1466">
        <v>9</v>
      </c>
      <c r="E1466" t="s">
        <v>188</v>
      </c>
      <c r="F1466">
        <v>5</v>
      </c>
      <c r="G1466" t="s">
        <v>195</v>
      </c>
      <c r="H1466">
        <v>950</v>
      </c>
      <c r="I1466" t="s">
        <v>184</v>
      </c>
      <c r="J1466" t="s">
        <v>115</v>
      </c>
      <c r="K1466" t="s">
        <v>185</v>
      </c>
      <c r="L1466">
        <v>4552</v>
      </c>
      <c r="M1466" t="s">
        <v>276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">
      <c r="A1467">
        <v>4</v>
      </c>
      <c r="B1467" t="s">
        <v>187</v>
      </c>
      <c r="C1467">
        <v>2019</v>
      </c>
      <c r="D1467">
        <v>9</v>
      </c>
      <c r="E1467" t="s">
        <v>188</v>
      </c>
      <c r="F1467">
        <v>3</v>
      </c>
      <c r="G1467" t="s">
        <v>189</v>
      </c>
      <c r="H1467">
        <v>18</v>
      </c>
      <c r="I1467" t="s">
        <v>215</v>
      </c>
      <c r="J1467" t="s">
        <v>119</v>
      </c>
      <c r="K1467" t="s">
        <v>216</v>
      </c>
      <c r="L1467">
        <v>300</v>
      </c>
      <c r="M1467" t="s">
        <v>191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">
      <c r="A1468">
        <v>5</v>
      </c>
      <c r="B1468" t="s">
        <v>181</v>
      </c>
      <c r="C1468">
        <v>2019</v>
      </c>
      <c r="D1468">
        <v>9</v>
      </c>
      <c r="E1468" t="s">
        <v>188</v>
      </c>
      <c r="F1468">
        <v>3</v>
      </c>
      <c r="G1468" t="s">
        <v>189</v>
      </c>
      <c r="H1468">
        <v>313</v>
      </c>
      <c r="I1468" t="s">
        <v>217</v>
      </c>
      <c r="J1468" t="s">
        <v>119</v>
      </c>
      <c r="K1468" t="s">
        <v>216</v>
      </c>
      <c r="L1468">
        <v>300</v>
      </c>
      <c r="M1468" t="s">
        <v>191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">
      <c r="A1469">
        <v>5</v>
      </c>
      <c r="B1469" t="s">
        <v>181</v>
      </c>
      <c r="C1469">
        <v>2019</v>
      </c>
      <c r="D1469">
        <v>9</v>
      </c>
      <c r="E1469" t="s">
        <v>188</v>
      </c>
      <c r="F1469">
        <v>77</v>
      </c>
      <c r="G1469" t="s">
        <v>212</v>
      </c>
      <c r="H1469">
        <v>18</v>
      </c>
      <c r="I1469" t="s">
        <v>215</v>
      </c>
      <c r="J1469" t="s">
        <v>119</v>
      </c>
      <c r="K1469" t="s">
        <v>216</v>
      </c>
      <c r="L1469">
        <v>1577</v>
      </c>
      <c r="M1469" t="s">
        <v>233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">
      <c r="A1470">
        <v>4</v>
      </c>
      <c r="B1470" t="s">
        <v>187</v>
      </c>
      <c r="C1470">
        <v>2019</v>
      </c>
      <c r="D1470">
        <v>9</v>
      </c>
      <c r="E1470" t="s">
        <v>188</v>
      </c>
      <c r="F1470">
        <v>3</v>
      </c>
      <c r="G1470" t="s">
        <v>189</v>
      </c>
      <c r="H1470">
        <v>954</v>
      </c>
      <c r="I1470" t="s">
        <v>237</v>
      </c>
      <c r="J1470" t="s">
        <v>119</v>
      </c>
      <c r="K1470" t="s">
        <v>216</v>
      </c>
      <c r="L1470">
        <v>4532</v>
      </c>
      <c r="M1470" t="s">
        <v>200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">
      <c r="A1471">
        <v>5</v>
      </c>
      <c r="B1471" t="s">
        <v>181</v>
      </c>
      <c r="C1471">
        <v>2019</v>
      </c>
      <c r="D1471">
        <v>9</v>
      </c>
      <c r="E1471" t="s">
        <v>188</v>
      </c>
      <c r="F1471">
        <v>3</v>
      </c>
      <c r="G1471" t="s">
        <v>189</v>
      </c>
      <c r="H1471">
        <v>621</v>
      </c>
      <c r="I1471" t="s">
        <v>259</v>
      </c>
      <c r="J1471" t="s">
        <v>116</v>
      </c>
      <c r="K1471" t="s">
        <v>224</v>
      </c>
      <c r="L1471">
        <v>4532</v>
      </c>
      <c r="M1471" t="s">
        <v>200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">
      <c r="A1472">
        <v>5</v>
      </c>
      <c r="B1472" t="s">
        <v>181</v>
      </c>
      <c r="C1472">
        <v>2019</v>
      </c>
      <c r="D1472">
        <v>9</v>
      </c>
      <c r="E1472" t="s">
        <v>188</v>
      </c>
      <c r="F1472">
        <v>1</v>
      </c>
      <c r="G1472" t="s">
        <v>183</v>
      </c>
      <c r="H1472">
        <v>603</v>
      </c>
      <c r="I1472" t="s">
        <v>196</v>
      </c>
      <c r="J1472" t="s">
        <v>125</v>
      </c>
      <c r="K1472" t="s">
        <v>197</v>
      </c>
      <c r="L1472">
        <v>200</v>
      </c>
      <c r="M1472" t="s">
        <v>210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">
      <c r="A1473">
        <v>5</v>
      </c>
      <c r="B1473" t="s">
        <v>181</v>
      </c>
      <c r="C1473">
        <v>2019</v>
      </c>
      <c r="D1473">
        <v>9</v>
      </c>
      <c r="E1473" t="s">
        <v>188</v>
      </c>
      <c r="F1473">
        <v>10</v>
      </c>
      <c r="G1473" t="s">
        <v>238</v>
      </c>
      <c r="H1473">
        <v>603</v>
      </c>
      <c r="I1473" t="s">
        <v>196</v>
      </c>
      <c r="J1473" t="s">
        <v>125</v>
      </c>
      <c r="K1473" t="s">
        <v>197</v>
      </c>
      <c r="L1473">
        <v>207</v>
      </c>
      <c r="M1473" t="s">
        <v>243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">
      <c r="A1474">
        <v>5</v>
      </c>
      <c r="B1474" t="s">
        <v>181</v>
      </c>
      <c r="C1474">
        <v>2019</v>
      </c>
      <c r="D1474">
        <v>9</v>
      </c>
      <c r="E1474" t="s">
        <v>188</v>
      </c>
      <c r="F1474">
        <v>10</v>
      </c>
      <c r="G1474" t="s">
        <v>238</v>
      </c>
      <c r="H1474">
        <v>616</v>
      </c>
      <c r="I1474" t="s">
        <v>199</v>
      </c>
      <c r="J1474" t="s">
        <v>125</v>
      </c>
      <c r="K1474" t="s">
        <v>197</v>
      </c>
      <c r="L1474">
        <v>4513</v>
      </c>
      <c r="M1474" t="s">
        <v>240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">
      <c r="A1475">
        <v>5</v>
      </c>
      <c r="B1475" t="s">
        <v>181</v>
      </c>
      <c r="C1475">
        <v>2019</v>
      </c>
      <c r="D1475">
        <v>9</v>
      </c>
      <c r="E1475" t="s">
        <v>188</v>
      </c>
      <c r="F1475">
        <v>5</v>
      </c>
      <c r="G1475" t="s">
        <v>195</v>
      </c>
      <c r="H1475">
        <v>616</v>
      </c>
      <c r="I1475" t="s">
        <v>199</v>
      </c>
      <c r="J1475" t="s">
        <v>125</v>
      </c>
      <c r="K1475" t="s">
        <v>197</v>
      </c>
      <c r="L1475">
        <v>4552</v>
      </c>
      <c r="M1475" t="s">
        <v>276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">
      <c r="A1476">
        <v>5</v>
      </c>
      <c r="B1476" t="s">
        <v>181</v>
      </c>
      <c r="C1476">
        <v>2019</v>
      </c>
      <c r="D1476">
        <v>9</v>
      </c>
      <c r="E1476" t="s">
        <v>188</v>
      </c>
      <c r="F1476">
        <v>3</v>
      </c>
      <c r="G1476" t="s">
        <v>189</v>
      </c>
      <c r="H1476">
        <v>710</v>
      </c>
      <c r="I1476" t="s">
        <v>220</v>
      </c>
      <c r="J1476" t="s">
        <v>207</v>
      </c>
      <c r="K1476" t="s">
        <v>208</v>
      </c>
      <c r="L1476">
        <v>4532</v>
      </c>
      <c r="M1476" t="s">
        <v>200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">
      <c r="A1477">
        <v>5</v>
      </c>
      <c r="B1477" t="s">
        <v>181</v>
      </c>
      <c r="C1477">
        <v>2019</v>
      </c>
      <c r="D1477">
        <v>9</v>
      </c>
      <c r="E1477" t="s">
        <v>188</v>
      </c>
      <c r="F1477">
        <v>5</v>
      </c>
      <c r="G1477" t="s">
        <v>195</v>
      </c>
      <c r="H1477">
        <v>710</v>
      </c>
      <c r="I1477" t="s">
        <v>220</v>
      </c>
      <c r="J1477" t="s">
        <v>207</v>
      </c>
      <c r="K1477" t="s">
        <v>208</v>
      </c>
      <c r="L1477">
        <v>4552</v>
      </c>
      <c r="M1477" t="s">
        <v>276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">
      <c r="A1478">
        <v>4</v>
      </c>
      <c r="B1478" t="s">
        <v>187</v>
      </c>
      <c r="C1478">
        <v>2019</v>
      </c>
      <c r="D1478">
        <v>9</v>
      </c>
      <c r="E1478" t="s">
        <v>188</v>
      </c>
      <c r="F1478">
        <v>3</v>
      </c>
      <c r="G1478" t="s">
        <v>189</v>
      </c>
      <c r="H1478">
        <v>710</v>
      </c>
      <c r="I1478" t="s">
        <v>220</v>
      </c>
      <c r="J1478" t="s">
        <v>207</v>
      </c>
      <c r="K1478" t="s">
        <v>208</v>
      </c>
      <c r="L1478">
        <v>4532</v>
      </c>
      <c r="M1478" t="s">
        <v>200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">
      <c r="A1479">
        <v>5</v>
      </c>
      <c r="B1479" t="s">
        <v>181</v>
      </c>
      <c r="C1479">
        <v>2019</v>
      </c>
      <c r="D1479">
        <v>9</v>
      </c>
      <c r="E1479" t="s">
        <v>188</v>
      </c>
      <c r="F1479">
        <v>1</v>
      </c>
      <c r="G1479" t="s">
        <v>183</v>
      </c>
      <c r="H1479">
        <v>1</v>
      </c>
      <c r="I1479" t="s">
        <v>229</v>
      </c>
      <c r="J1479" t="s">
        <v>121</v>
      </c>
      <c r="K1479" t="s">
        <v>230</v>
      </c>
      <c r="L1479">
        <v>200</v>
      </c>
      <c r="M1479" t="s">
        <v>210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">
      <c r="A1480">
        <v>5</v>
      </c>
      <c r="B1480" t="s">
        <v>181</v>
      </c>
      <c r="C1480">
        <v>2019</v>
      </c>
      <c r="D1480">
        <v>9</v>
      </c>
      <c r="E1480" t="s">
        <v>188</v>
      </c>
      <c r="F1480">
        <v>1</v>
      </c>
      <c r="G1480" t="s">
        <v>183</v>
      </c>
      <c r="H1480">
        <v>2</v>
      </c>
      <c r="I1480" t="s">
        <v>264</v>
      </c>
      <c r="J1480" t="s">
        <v>121</v>
      </c>
      <c r="K1480" t="s">
        <v>230</v>
      </c>
      <c r="L1480">
        <v>200</v>
      </c>
      <c r="M1480" t="s">
        <v>210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">
      <c r="A1481">
        <v>5</v>
      </c>
      <c r="B1481" t="s">
        <v>181</v>
      </c>
      <c r="C1481">
        <v>2019</v>
      </c>
      <c r="D1481">
        <v>9</v>
      </c>
      <c r="E1481" t="s">
        <v>188</v>
      </c>
      <c r="F1481">
        <v>10</v>
      </c>
      <c r="G1481" t="s">
        <v>238</v>
      </c>
      <c r="H1481">
        <v>301</v>
      </c>
      <c r="I1481" t="s">
        <v>247</v>
      </c>
      <c r="J1481" t="s">
        <v>121</v>
      </c>
      <c r="K1481" t="s">
        <v>230</v>
      </c>
      <c r="L1481">
        <v>207</v>
      </c>
      <c r="M1481" t="s">
        <v>243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">
      <c r="A1482">
        <v>4</v>
      </c>
      <c r="B1482" t="s">
        <v>187</v>
      </c>
      <c r="C1482">
        <v>2019</v>
      </c>
      <c r="D1482">
        <v>9</v>
      </c>
      <c r="E1482" t="s">
        <v>188</v>
      </c>
      <c r="F1482">
        <v>1</v>
      </c>
      <c r="G1482" t="s">
        <v>183</v>
      </c>
      <c r="H1482">
        <v>903</v>
      </c>
      <c r="I1482" t="s">
        <v>239</v>
      </c>
      <c r="J1482" t="s">
        <v>121</v>
      </c>
      <c r="K1482" t="s">
        <v>230</v>
      </c>
      <c r="L1482">
        <v>4512</v>
      </c>
      <c r="M1482" t="s">
        <v>186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">
      <c r="A1483">
        <v>5</v>
      </c>
      <c r="B1483" t="s">
        <v>181</v>
      </c>
      <c r="C1483">
        <v>2019</v>
      </c>
      <c r="D1483">
        <v>9</v>
      </c>
      <c r="E1483" t="s">
        <v>188</v>
      </c>
      <c r="F1483">
        <v>10</v>
      </c>
      <c r="G1483" t="s">
        <v>238</v>
      </c>
      <c r="H1483">
        <v>306</v>
      </c>
      <c r="I1483" t="s">
        <v>244</v>
      </c>
      <c r="J1483" t="s">
        <v>122</v>
      </c>
      <c r="K1483" t="s">
        <v>242</v>
      </c>
      <c r="L1483">
        <v>207</v>
      </c>
      <c r="M1483" t="s">
        <v>243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">
      <c r="A1484">
        <v>5</v>
      </c>
      <c r="B1484" t="s">
        <v>181</v>
      </c>
      <c r="C1484">
        <v>2019</v>
      </c>
      <c r="D1484">
        <v>9</v>
      </c>
      <c r="E1484" t="s">
        <v>188</v>
      </c>
      <c r="F1484">
        <v>3</v>
      </c>
      <c r="G1484" t="s">
        <v>189</v>
      </c>
      <c r="H1484">
        <v>6</v>
      </c>
      <c r="I1484" t="s">
        <v>256</v>
      </c>
      <c r="J1484" t="s">
        <v>122</v>
      </c>
      <c r="K1484" t="s">
        <v>242</v>
      </c>
      <c r="L1484">
        <v>300</v>
      </c>
      <c r="M1484" t="s">
        <v>191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">
      <c r="A1485">
        <v>5</v>
      </c>
      <c r="B1485" t="s">
        <v>181</v>
      </c>
      <c r="C1485">
        <v>2019</v>
      </c>
      <c r="D1485">
        <v>9</v>
      </c>
      <c r="E1485" t="s">
        <v>188</v>
      </c>
      <c r="F1485">
        <v>6</v>
      </c>
      <c r="G1485" t="s">
        <v>192</v>
      </c>
      <c r="H1485">
        <v>602</v>
      </c>
      <c r="I1485" t="s">
        <v>246</v>
      </c>
      <c r="J1485" t="s">
        <v>125</v>
      </c>
      <c r="K1485" t="s">
        <v>197</v>
      </c>
      <c r="L1485">
        <v>700</v>
      </c>
      <c r="M1485" t="s">
        <v>193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">
      <c r="A1486">
        <v>4</v>
      </c>
      <c r="B1486" t="s">
        <v>187</v>
      </c>
      <c r="C1486">
        <v>2019</v>
      </c>
      <c r="D1486">
        <v>9</v>
      </c>
      <c r="E1486" t="s">
        <v>188</v>
      </c>
      <c r="F1486">
        <v>6</v>
      </c>
      <c r="G1486" t="s">
        <v>192</v>
      </c>
      <c r="H1486">
        <v>615</v>
      </c>
      <c r="I1486" t="s">
        <v>292</v>
      </c>
      <c r="J1486" t="s">
        <v>123</v>
      </c>
      <c r="K1486" t="s">
        <v>261</v>
      </c>
      <c r="L1486">
        <v>4562</v>
      </c>
      <c r="M1486" t="s">
        <v>211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">
      <c r="A1487">
        <v>4</v>
      </c>
      <c r="B1487" t="s">
        <v>187</v>
      </c>
      <c r="C1487">
        <v>2019</v>
      </c>
      <c r="D1487">
        <v>9</v>
      </c>
      <c r="E1487" t="s">
        <v>188</v>
      </c>
      <c r="F1487">
        <v>3</v>
      </c>
      <c r="G1487" t="s">
        <v>189</v>
      </c>
      <c r="H1487">
        <v>951</v>
      </c>
      <c r="I1487" t="s">
        <v>250</v>
      </c>
      <c r="J1487" t="s">
        <v>126</v>
      </c>
      <c r="K1487" t="s">
        <v>249</v>
      </c>
      <c r="L1487">
        <v>4532</v>
      </c>
      <c r="M1487" t="s">
        <v>200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">
      <c r="A1488">
        <v>5</v>
      </c>
      <c r="B1488" t="s">
        <v>181</v>
      </c>
      <c r="C1488">
        <v>2019</v>
      </c>
      <c r="D1488">
        <v>9</v>
      </c>
      <c r="E1488" t="s">
        <v>188</v>
      </c>
      <c r="F1488">
        <v>5</v>
      </c>
      <c r="G1488" t="s">
        <v>195</v>
      </c>
      <c r="H1488">
        <v>951</v>
      </c>
      <c r="I1488" t="s">
        <v>250</v>
      </c>
      <c r="J1488" t="s">
        <v>126</v>
      </c>
      <c r="K1488" t="s">
        <v>249</v>
      </c>
      <c r="L1488">
        <v>4552</v>
      </c>
      <c r="M1488" t="s">
        <v>276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">
      <c r="A1489">
        <v>4</v>
      </c>
      <c r="B1489" t="s">
        <v>187</v>
      </c>
      <c r="C1489">
        <v>2019</v>
      </c>
      <c r="D1489">
        <v>9</v>
      </c>
      <c r="E1489" t="s">
        <v>188</v>
      </c>
      <c r="F1489">
        <v>3</v>
      </c>
      <c r="G1489" t="s">
        <v>189</v>
      </c>
      <c r="H1489">
        <v>10</v>
      </c>
      <c r="I1489" t="s">
        <v>251</v>
      </c>
      <c r="J1489" t="s">
        <v>118</v>
      </c>
      <c r="K1489" t="s">
        <v>214</v>
      </c>
      <c r="L1489">
        <v>300</v>
      </c>
      <c r="M1489" t="s">
        <v>191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">
      <c r="A1490">
        <v>5</v>
      </c>
      <c r="B1490" t="s">
        <v>181</v>
      </c>
      <c r="C1490">
        <v>2019</v>
      </c>
      <c r="D1490">
        <v>9</v>
      </c>
      <c r="E1490" t="s">
        <v>188</v>
      </c>
      <c r="F1490">
        <v>10</v>
      </c>
      <c r="G1490" t="s">
        <v>238</v>
      </c>
      <c r="H1490">
        <v>4</v>
      </c>
      <c r="I1490" t="s">
        <v>274</v>
      </c>
      <c r="J1490" t="s">
        <v>202</v>
      </c>
      <c r="K1490" t="s">
        <v>203</v>
      </c>
      <c r="L1490">
        <v>207</v>
      </c>
      <c r="M1490" t="s">
        <v>243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">
      <c r="A1491">
        <v>5</v>
      </c>
      <c r="B1491" t="s">
        <v>181</v>
      </c>
      <c r="C1491">
        <v>2019</v>
      </c>
      <c r="D1491">
        <v>9</v>
      </c>
      <c r="E1491" t="s">
        <v>188</v>
      </c>
      <c r="F1491">
        <v>3</v>
      </c>
      <c r="G1491" t="s">
        <v>189</v>
      </c>
      <c r="H1491">
        <v>911</v>
      </c>
      <c r="I1491" t="s">
        <v>201</v>
      </c>
      <c r="J1491" t="s">
        <v>202</v>
      </c>
      <c r="K1491" t="s">
        <v>203</v>
      </c>
      <c r="L1491">
        <v>4532</v>
      </c>
      <c r="M1491" t="s">
        <v>200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">
      <c r="A1492">
        <v>5</v>
      </c>
      <c r="B1492" t="s">
        <v>181</v>
      </c>
      <c r="C1492">
        <v>2019</v>
      </c>
      <c r="D1492">
        <v>9</v>
      </c>
      <c r="E1492" t="s">
        <v>188</v>
      </c>
      <c r="F1492">
        <v>3</v>
      </c>
      <c r="G1492" t="s">
        <v>189</v>
      </c>
      <c r="H1492">
        <v>11</v>
      </c>
      <c r="I1492" t="s">
        <v>283</v>
      </c>
      <c r="J1492" t="s">
        <v>115</v>
      </c>
      <c r="K1492" t="s">
        <v>185</v>
      </c>
      <c r="L1492">
        <v>300</v>
      </c>
      <c r="M1492" t="s">
        <v>191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">
      <c r="A1493">
        <v>5</v>
      </c>
      <c r="B1493" t="s">
        <v>181</v>
      </c>
      <c r="C1493">
        <v>2019</v>
      </c>
      <c r="D1493">
        <v>9</v>
      </c>
      <c r="E1493" t="s">
        <v>188</v>
      </c>
      <c r="F1493">
        <v>1</v>
      </c>
      <c r="G1493" t="s">
        <v>183</v>
      </c>
      <c r="H1493">
        <v>305</v>
      </c>
      <c r="I1493" t="s">
        <v>234</v>
      </c>
      <c r="J1493" t="s">
        <v>115</v>
      </c>
      <c r="K1493" t="s">
        <v>185</v>
      </c>
      <c r="L1493">
        <v>200</v>
      </c>
      <c r="M1493" t="s">
        <v>210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">
      <c r="A1494">
        <v>5</v>
      </c>
      <c r="B1494" t="s">
        <v>181</v>
      </c>
      <c r="C1494">
        <v>2019</v>
      </c>
      <c r="D1494">
        <v>9</v>
      </c>
      <c r="E1494" t="s">
        <v>188</v>
      </c>
      <c r="F1494">
        <v>3</v>
      </c>
      <c r="G1494" t="s">
        <v>189</v>
      </c>
      <c r="H1494">
        <v>19</v>
      </c>
      <c r="I1494" t="s">
        <v>262</v>
      </c>
      <c r="J1494" t="s">
        <v>127</v>
      </c>
      <c r="K1494" t="s">
        <v>263</v>
      </c>
      <c r="L1494">
        <v>300</v>
      </c>
      <c r="M1494" t="s">
        <v>191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">
      <c r="A1495">
        <v>4</v>
      </c>
      <c r="B1495" t="s">
        <v>187</v>
      </c>
      <c r="C1495">
        <v>2019</v>
      </c>
      <c r="D1495">
        <v>9</v>
      </c>
      <c r="E1495" t="s">
        <v>188</v>
      </c>
      <c r="F1495">
        <v>3</v>
      </c>
      <c r="G1495" t="s">
        <v>189</v>
      </c>
      <c r="H1495">
        <v>955</v>
      </c>
      <c r="I1495" t="s">
        <v>282</v>
      </c>
      <c r="J1495" t="s">
        <v>127</v>
      </c>
      <c r="K1495" t="s">
        <v>263</v>
      </c>
      <c r="L1495">
        <v>4532</v>
      </c>
      <c r="M1495" t="s">
        <v>200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">
      <c r="A1496">
        <v>5</v>
      </c>
      <c r="B1496" t="s">
        <v>181</v>
      </c>
      <c r="C1496">
        <v>2019</v>
      </c>
      <c r="D1496">
        <v>9</v>
      </c>
      <c r="E1496" t="s">
        <v>188</v>
      </c>
      <c r="F1496">
        <v>3</v>
      </c>
      <c r="G1496" t="s">
        <v>189</v>
      </c>
      <c r="H1496">
        <v>20</v>
      </c>
      <c r="I1496" t="s">
        <v>300</v>
      </c>
      <c r="J1496" t="s">
        <v>128</v>
      </c>
      <c r="K1496" t="s">
        <v>205</v>
      </c>
      <c r="L1496">
        <v>300</v>
      </c>
      <c r="M1496" t="s">
        <v>191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">
      <c r="A1497">
        <v>5</v>
      </c>
      <c r="B1497" t="s">
        <v>181</v>
      </c>
      <c r="C1497">
        <v>2019</v>
      </c>
      <c r="D1497">
        <v>9</v>
      </c>
      <c r="E1497" t="s">
        <v>188</v>
      </c>
      <c r="F1497">
        <v>3</v>
      </c>
      <c r="G1497" t="s">
        <v>189</v>
      </c>
      <c r="H1497">
        <v>700</v>
      </c>
      <c r="I1497" t="s">
        <v>273</v>
      </c>
      <c r="J1497" t="s">
        <v>207</v>
      </c>
      <c r="K1497" t="s">
        <v>208</v>
      </c>
      <c r="L1497">
        <v>300</v>
      </c>
      <c r="M1497" t="s">
        <v>191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">
      <c r="A1498">
        <v>5</v>
      </c>
      <c r="B1498" t="s">
        <v>181</v>
      </c>
      <c r="C1498">
        <v>2019</v>
      </c>
      <c r="D1498">
        <v>9</v>
      </c>
      <c r="E1498" t="s">
        <v>188</v>
      </c>
      <c r="F1498">
        <v>5</v>
      </c>
      <c r="G1498" t="s">
        <v>195</v>
      </c>
      <c r="H1498">
        <v>8</v>
      </c>
      <c r="I1498" t="s">
        <v>248</v>
      </c>
      <c r="J1498" t="s">
        <v>126</v>
      </c>
      <c r="K1498" t="s">
        <v>249</v>
      </c>
      <c r="L1498">
        <v>460</v>
      </c>
      <c r="M1498" t="s">
        <v>198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">
      <c r="A1499">
        <v>5</v>
      </c>
      <c r="B1499" t="s">
        <v>181</v>
      </c>
      <c r="C1499">
        <v>2019</v>
      </c>
      <c r="D1499">
        <v>9</v>
      </c>
      <c r="E1499" t="s">
        <v>188</v>
      </c>
      <c r="F1499">
        <v>75</v>
      </c>
      <c r="G1499" t="s">
        <v>212</v>
      </c>
      <c r="H1499">
        <v>13</v>
      </c>
      <c r="I1499" t="s">
        <v>296</v>
      </c>
      <c r="J1499" t="s">
        <v>119</v>
      </c>
      <c r="K1499" t="s">
        <v>216</v>
      </c>
      <c r="L1499">
        <v>1575</v>
      </c>
      <c r="M1499" t="s">
        <v>218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">
      <c r="A1500">
        <v>5</v>
      </c>
      <c r="B1500" t="s">
        <v>181</v>
      </c>
      <c r="C1500">
        <v>2019</v>
      </c>
      <c r="D1500">
        <v>9</v>
      </c>
      <c r="E1500" t="s">
        <v>188</v>
      </c>
      <c r="F1500">
        <v>6</v>
      </c>
      <c r="G1500" t="s">
        <v>192</v>
      </c>
      <c r="H1500">
        <v>600</v>
      </c>
      <c r="I1500" t="s">
        <v>266</v>
      </c>
      <c r="J1500" t="s">
        <v>123</v>
      </c>
      <c r="K1500" t="s">
        <v>261</v>
      </c>
      <c r="L1500">
        <v>700</v>
      </c>
      <c r="M1500" t="s">
        <v>193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">
      <c r="A1501">
        <v>5</v>
      </c>
      <c r="B1501" t="s">
        <v>181</v>
      </c>
      <c r="C1501">
        <v>2019</v>
      </c>
      <c r="D1501">
        <v>9</v>
      </c>
      <c r="E1501" t="s">
        <v>188</v>
      </c>
      <c r="F1501">
        <v>6</v>
      </c>
      <c r="G1501" t="s">
        <v>192</v>
      </c>
      <c r="H1501">
        <v>601</v>
      </c>
      <c r="I1501" t="s">
        <v>260</v>
      </c>
      <c r="J1501" t="s">
        <v>123</v>
      </c>
      <c r="K1501" t="s">
        <v>261</v>
      </c>
      <c r="L1501">
        <v>700</v>
      </c>
      <c r="M1501" t="s">
        <v>193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">
      <c r="A1502">
        <v>5</v>
      </c>
      <c r="B1502" t="s">
        <v>181</v>
      </c>
      <c r="C1502">
        <v>2019</v>
      </c>
      <c r="D1502">
        <v>9</v>
      </c>
      <c r="E1502" t="s">
        <v>188</v>
      </c>
      <c r="F1502">
        <v>6</v>
      </c>
      <c r="G1502" t="s">
        <v>192</v>
      </c>
      <c r="H1502">
        <v>619</v>
      </c>
      <c r="I1502" t="s">
        <v>277</v>
      </c>
      <c r="J1502" t="s">
        <v>278</v>
      </c>
      <c r="K1502" t="s">
        <v>212</v>
      </c>
      <c r="L1502">
        <v>4562</v>
      </c>
      <c r="M1502" t="s">
        <v>211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">
      <c r="A1503">
        <v>4</v>
      </c>
      <c r="B1503" t="s">
        <v>187</v>
      </c>
      <c r="C1503">
        <v>2019</v>
      </c>
      <c r="D1503">
        <v>9</v>
      </c>
      <c r="E1503" t="s">
        <v>188</v>
      </c>
      <c r="F1503">
        <v>10</v>
      </c>
      <c r="G1503" t="s">
        <v>238</v>
      </c>
      <c r="H1503">
        <v>1</v>
      </c>
      <c r="I1503" t="s">
        <v>229</v>
      </c>
      <c r="J1503" t="s">
        <v>121</v>
      </c>
      <c r="K1503" t="s">
        <v>230</v>
      </c>
      <c r="L1503">
        <v>207</v>
      </c>
      <c r="M1503" t="s">
        <v>243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">
      <c r="A1504">
        <v>4</v>
      </c>
      <c r="B1504" t="s">
        <v>187</v>
      </c>
      <c r="C1504">
        <v>2019</v>
      </c>
      <c r="D1504">
        <v>9</v>
      </c>
      <c r="E1504" t="s">
        <v>188</v>
      </c>
      <c r="F1504">
        <v>1</v>
      </c>
      <c r="G1504" t="s">
        <v>183</v>
      </c>
      <c r="H1504">
        <v>6</v>
      </c>
      <c r="I1504" t="s">
        <v>256</v>
      </c>
      <c r="J1504" t="s">
        <v>122</v>
      </c>
      <c r="K1504" t="s">
        <v>242</v>
      </c>
      <c r="L1504">
        <v>200</v>
      </c>
      <c r="M1504" t="s">
        <v>210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">
      <c r="A1505">
        <v>4</v>
      </c>
      <c r="B1505" t="s">
        <v>187</v>
      </c>
      <c r="C1505">
        <v>2019</v>
      </c>
      <c r="D1505">
        <v>9</v>
      </c>
      <c r="E1505" t="s">
        <v>188</v>
      </c>
      <c r="F1505">
        <v>60</v>
      </c>
      <c r="G1505" t="s">
        <v>212</v>
      </c>
      <c r="H1505">
        <v>615</v>
      </c>
      <c r="I1505" t="s">
        <v>292</v>
      </c>
      <c r="J1505" t="s">
        <v>123</v>
      </c>
      <c r="K1505" t="s">
        <v>261</v>
      </c>
      <c r="L1505">
        <v>4563</v>
      </c>
      <c r="M1505" t="s">
        <v>228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">
      <c r="A1506">
        <v>5</v>
      </c>
      <c r="B1506" t="s">
        <v>181</v>
      </c>
      <c r="C1506">
        <v>2019</v>
      </c>
      <c r="D1506">
        <v>9</v>
      </c>
      <c r="E1506" t="s">
        <v>188</v>
      </c>
      <c r="F1506">
        <v>60</v>
      </c>
      <c r="G1506" t="s">
        <v>212</v>
      </c>
      <c r="H1506">
        <v>623</v>
      </c>
      <c r="I1506" t="s">
        <v>295</v>
      </c>
      <c r="J1506" t="s">
        <v>124</v>
      </c>
      <c r="K1506" t="s">
        <v>227</v>
      </c>
      <c r="L1506">
        <v>360</v>
      </c>
      <c r="M1506" t="s">
        <v>225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">
      <c r="A1507">
        <v>5</v>
      </c>
      <c r="B1507" t="s">
        <v>181</v>
      </c>
      <c r="C1507">
        <v>2019</v>
      </c>
      <c r="D1507">
        <v>9</v>
      </c>
      <c r="E1507" t="s">
        <v>188</v>
      </c>
      <c r="F1507">
        <v>1</v>
      </c>
      <c r="G1507" t="s">
        <v>183</v>
      </c>
      <c r="H1507">
        <v>10</v>
      </c>
      <c r="I1507" t="s">
        <v>251</v>
      </c>
      <c r="J1507" t="s">
        <v>117</v>
      </c>
      <c r="K1507" t="s">
        <v>236</v>
      </c>
      <c r="L1507">
        <v>200</v>
      </c>
      <c r="M1507" t="s">
        <v>210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">
      <c r="A1508">
        <v>5</v>
      </c>
      <c r="B1508" t="s">
        <v>181</v>
      </c>
      <c r="C1508">
        <v>2019</v>
      </c>
      <c r="D1508">
        <v>9</v>
      </c>
      <c r="E1508" t="s">
        <v>188</v>
      </c>
      <c r="F1508">
        <v>3</v>
      </c>
      <c r="G1508" t="s">
        <v>189</v>
      </c>
      <c r="H1508">
        <v>15</v>
      </c>
      <c r="I1508" t="s">
        <v>252</v>
      </c>
      <c r="J1508" t="s">
        <v>118</v>
      </c>
      <c r="K1508" t="s">
        <v>214</v>
      </c>
      <c r="L1508">
        <v>300</v>
      </c>
      <c r="M1508" t="s">
        <v>191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">
      <c r="A1509">
        <v>5</v>
      </c>
      <c r="B1509" t="s">
        <v>181</v>
      </c>
      <c r="C1509">
        <v>2019</v>
      </c>
      <c r="D1509">
        <v>9</v>
      </c>
      <c r="E1509" t="s">
        <v>188</v>
      </c>
      <c r="F1509">
        <v>3</v>
      </c>
      <c r="G1509" t="s">
        <v>189</v>
      </c>
      <c r="H1509">
        <v>952</v>
      </c>
      <c r="I1509" t="s">
        <v>235</v>
      </c>
      <c r="J1509" t="s">
        <v>117</v>
      </c>
      <c r="K1509" t="s">
        <v>236</v>
      </c>
      <c r="L1509">
        <v>4532</v>
      </c>
      <c r="M1509" t="s">
        <v>200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">
      <c r="A1510">
        <v>5</v>
      </c>
      <c r="B1510" t="s">
        <v>181</v>
      </c>
      <c r="C1510">
        <v>2019</v>
      </c>
      <c r="D1510">
        <v>9</v>
      </c>
      <c r="E1510" t="s">
        <v>188</v>
      </c>
      <c r="F1510">
        <v>1</v>
      </c>
      <c r="G1510" t="s">
        <v>183</v>
      </c>
      <c r="H1510">
        <v>15</v>
      </c>
      <c r="I1510" t="s">
        <v>252</v>
      </c>
      <c r="J1510" t="s">
        <v>118</v>
      </c>
      <c r="K1510" t="s">
        <v>214</v>
      </c>
      <c r="L1510">
        <v>200</v>
      </c>
      <c r="M1510" t="s">
        <v>210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">
      <c r="A1511">
        <v>5</v>
      </c>
      <c r="B1511" t="s">
        <v>181</v>
      </c>
      <c r="C1511">
        <v>2019</v>
      </c>
      <c r="D1511">
        <v>9</v>
      </c>
      <c r="E1511" t="s">
        <v>188</v>
      </c>
      <c r="F1511">
        <v>1</v>
      </c>
      <c r="G1511" t="s">
        <v>183</v>
      </c>
      <c r="H1511">
        <v>310</v>
      </c>
      <c r="I1511" t="s">
        <v>254</v>
      </c>
      <c r="J1511" t="s">
        <v>118</v>
      </c>
      <c r="K1511" t="s">
        <v>214</v>
      </c>
      <c r="L1511">
        <v>200</v>
      </c>
      <c r="M1511" t="s">
        <v>210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">
      <c r="A1512">
        <v>5</v>
      </c>
      <c r="B1512" t="s">
        <v>181</v>
      </c>
      <c r="C1512">
        <v>2019</v>
      </c>
      <c r="D1512">
        <v>9</v>
      </c>
      <c r="E1512" t="s">
        <v>188</v>
      </c>
      <c r="F1512">
        <v>77</v>
      </c>
      <c r="G1512" t="s">
        <v>212</v>
      </c>
      <c r="H1512">
        <v>5</v>
      </c>
      <c r="I1512" t="s">
        <v>190</v>
      </c>
      <c r="J1512" t="s">
        <v>115</v>
      </c>
      <c r="K1512" t="s">
        <v>185</v>
      </c>
      <c r="L1512">
        <v>1577</v>
      </c>
      <c r="M1512" t="s">
        <v>233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">
      <c r="A1513">
        <v>5</v>
      </c>
      <c r="B1513" t="s">
        <v>181</v>
      </c>
      <c r="C1513">
        <v>2019</v>
      </c>
      <c r="D1513">
        <v>9</v>
      </c>
      <c r="E1513" t="s">
        <v>188</v>
      </c>
      <c r="F1513">
        <v>3</v>
      </c>
      <c r="G1513" t="s">
        <v>189</v>
      </c>
      <c r="H1513">
        <v>950</v>
      </c>
      <c r="I1513" t="s">
        <v>184</v>
      </c>
      <c r="J1513" t="s">
        <v>115</v>
      </c>
      <c r="K1513" t="s">
        <v>185</v>
      </c>
      <c r="L1513">
        <v>4532</v>
      </c>
      <c r="M1513" t="s">
        <v>200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">
      <c r="A1514">
        <v>5</v>
      </c>
      <c r="B1514" t="s">
        <v>181</v>
      </c>
      <c r="C1514">
        <v>2019</v>
      </c>
      <c r="D1514">
        <v>9</v>
      </c>
      <c r="E1514" t="s">
        <v>188</v>
      </c>
      <c r="F1514">
        <v>5</v>
      </c>
      <c r="G1514" t="s">
        <v>195</v>
      </c>
      <c r="H1514">
        <v>954</v>
      </c>
      <c r="I1514" t="s">
        <v>237</v>
      </c>
      <c r="J1514" t="s">
        <v>119</v>
      </c>
      <c r="K1514" t="s">
        <v>216</v>
      </c>
      <c r="L1514">
        <v>4552</v>
      </c>
      <c r="M1514" t="s">
        <v>276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">
      <c r="A1515">
        <v>4</v>
      </c>
      <c r="B1515" t="s">
        <v>187</v>
      </c>
      <c r="C1515">
        <v>2019</v>
      </c>
      <c r="D1515">
        <v>9</v>
      </c>
      <c r="E1515" t="s">
        <v>188</v>
      </c>
      <c r="F1515">
        <v>3</v>
      </c>
      <c r="G1515" t="s">
        <v>189</v>
      </c>
      <c r="H1515">
        <v>950</v>
      </c>
      <c r="I1515" t="s">
        <v>184</v>
      </c>
      <c r="J1515" t="s">
        <v>115</v>
      </c>
      <c r="K1515" t="s">
        <v>185</v>
      </c>
      <c r="L1515">
        <v>4532</v>
      </c>
      <c r="M1515" t="s">
        <v>200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">
      <c r="A1516">
        <v>5</v>
      </c>
      <c r="B1516" t="s">
        <v>181</v>
      </c>
      <c r="C1516">
        <v>2019</v>
      </c>
      <c r="D1516">
        <v>9</v>
      </c>
      <c r="E1516" t="s">
        <v>188</v>
      </c>
      <c r="F1516">
        <v>5</v>
      </c>
      <c r="G1516" t="s">
        <v>195</v>
      </c>
      <c r="H1516">
        <v>950</v>
      </c>
      <c r="I1516" t="s">
        <v>184</v>
      </c>
      <c r="J1516" t="s">
        <v>115</v>
      </c>
      <c r="K1516" t="s">
        <v>185</v>
      </c>
      <c r="L1516">
        <v>4552</v>
      </c>
      <c r="M1516" t="s">
        <v>276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">
      <c r="A1517">
        <v>5</v>
      </c>
      <c r="B1517" t="s">
        <v>181</v>
      </c>
      <c r="C1517">
        <v>2019</v>
      </c>
      <c r="D1517">
        <v>9</v>
      </c>
      <c r="E1517" t="s">
        <v>188</v>
      </c>
      <c r="F1517">
        <v>3</v>
      </c>
      <c r="G1517" t="s">
        <v>189</v>
      </c>
      <c r="H1517">
        <v>310</v>
      </c>
      <c r="I1517" t="s">
        <v>254</v>
      </c>
      <c r="J1517" t="s">
        <v>118</v>
      </c>
      <c r="K1517" t="s">
        <v>214</v>
      </c>
      <c r="L1517">
        <v>300</v>
      </c>
      <c r="M1517" t="s">
        <v>191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">
      <c r="A1518">
        <v>5</v>
      </c>
      <c r="B1518" t="s">
        <v>181</v>
      </c>
      <c r="C1518">
        <v>2019</v>
      </c>
      <c r="D1518">
        <v>9</v>
      </c>
      <c r="E1518" t="s">
        <v>188</v>
      </c>
      <c r="F1518">
        <v>3</v>
      </c>
      <c r="G1518" t="s">
        <v>189</v>
      </c>
      <c r="H1518">
        <v>8</v>
      </c>
      <c r="I1518" t="s">
        <v>248</v>
      </c>
      <c r="J1518" t="s">
        <v>126</v>
      </c>
      <c r="K1518" t="s">
        <v>249</v>
      </c>
      <c r="L1518">
        <v>300</v>
      </c>
      <c r="M1518" t="s">
        <v>191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">
      <c r="A1519">
        <v>5</v>
      </c>
      <c r="B1519" t="s">
        <v>181</v>
      </c>
      <c r="C1519">
        <v>2019</v>
      </c>
      <c r="D1519">
        <v>9</v>
      </c>
      <c r="E1519" t="s">
        <v>188</v>
      </c>
      <c r="F1519">
        <v>6</v>
      </c>
      <c r="G1519" t="s">
        <v>192</v>
      </c>
      <c r="H1519">
        <v>615</v>
      </c>
      <c r="I1519" t="s">
        <v>292</v>
      </c>
      <c r="J1519" t="s">
        <v>123</v>
      </c>
      <c r="K1519" t="s">
        <v>261</v>
      </c>
      <c r="L1519">
        <v>4562</v>
      </c>
      <c r="M1519" t="s">
        <v>211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">
      <c r="A1520">
        <v>5</v>
      </c>
      <c r="B1520" t="s">
        <v>181</v>
      </c>
      <c r="C1520">
        <v>2019</v>
      </c>
      <c r="D1520">
        <v>9</v>
      </c>
      <c r="E1520" t="s">
        <v>188</v>
      </c>
      <c r="F1520">
        <v>10</v>
      </c>
      <c r="G1520" t="s">
        <v>238</v>
      </c>
      <c r="H1520">
        <v>602</v>
      </c>
      <c r="I1520" t="s">
        <v>246</v>
      </c>
      <c r="J1520" t="s">
        <v>125</v>
      </c>
      <c r="K1520" t="s">
        <v>197</v>
      </c>
      <c r="L1520">
        <v>207</v>
      </c>
      <c r="M1520" t="s">
        <v>243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">
      <c r="A1521">
        <v>5</v>
      </c>
      <c r="B1521" t="s">
        <v>181</v>
      </c>
      <c r="C1521">
        <v>2019</v>
      </c>
      <c r="D1521">
        <v>9</v>
      </c>
      <c r="E1521" t="s">
        <v>188</v>
      </c>
      <c r="F1521">
        <v>1</v>
      </c>
      <c r="G1521" t="s">
        <v>183</v>
      </c>
      <c r="H1521">
        <v>616</v>
      </c>
      <c r="I1521" t="s">
        <v>199</v>
      </c>
      <c r="J1521" t="s">
        <v>125</v>
      </c>
      <c r="K1521" t="s">
        <v>197</v>
      </c>
      <c r="L1521">
        <v>4512</v>
      </c>
      <c r="M1521" t="s">
        <v>186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">
      <c r="A1522">
        <v>5</v>
      </c>
      <c r="B1522" t="s">
        <v>181</v>
      </c>
      <c r="C1522">
        <v>2019</v>
      </c>
      <c r="D1522">
        <v>9</v>
      </c>
      <c r="E1522" t="s">
        <v>188</v>
      </c>
      <c r="F1522">
        <v>6</v>
      </c>
      <c r="G1522" t="s">
        <v>192</v>
      </c>
      <c r="H1522">
        <v>625</v>
      </c>
      <c r="I1522" t="s">
        <v>286</v>
      </c>
      <c r="J1522" t="s">
        <v>132</v>
      </c>
      <c r="K1522" t="s">
        <v>212</v>
      </c>
      <c r="L1522">
        <v>700</v>
      </c>
      <c r="M1522" t="s">
        <v>193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">
      <c r="A1523">
        <v>5</v>
      </c>
      <c r="B1523" t="s">
        <v>181</v>
      </c>
      <c r="C1523">
        <v>2019</v>
      </c>
      <c r="D1523">
        <v>9</v>
      </c>
      <c r="E1523" t="s">
        <v>188</v>
      </c>
      <c r="F1523">
        <v>5</v>
      </c>
      <c r="G1523" t="s">
        <v>195</v>
      </c>
      <c r="H1523">
        <v>701</v>
      </c>
      <c r="I1523" t="s">
        <v>206</v>
      </c>
      <c r="J1523" t="s">
        <v>207</v>
      </c>
      <c r="K1523" t="s">
        <v>208</v>
      </c>
      <c r="L1523">
        <v>460</v>
      </c>
      <c r="M1523" t="s">
        <v>198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">
      <c r="A1524">
        <v>5</v>
      </c>
      <c r="B1524" t="s">
        <v>181</v>
      </c>
      <c r="C1524">
        <v>2019</v>
      </c>
      <c r="D1524">
        <v>9</v>
      </c>
      <c r="E1524" t="s">
        <v>188</v>
      </c>
      <c r="F1524">
        <v>75</v>
      </c>
      <c r="G1524" t="s">
        <v>212</v>
      </c>
      <c r="H1524">
        <v>701</v>
      </c>
      <c r="I1524" t="s">
        <v>206</v>
      </c>
      <c r="J1524" t="s">
        <v>207</v>
      </c>
      <c r="K1524" t="s">
        <v>208</v>
      </c>
      <c r="L1524">
        <v>1575</v>
      </c>
      <c r="M1524" t="s">
        <v>218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">
      <c r="A1525">
        <v>4</v>
      </c>
      <c r="B1525" t="s">
        <v>187</v>
      </c>
      <c r="C1525">
        <v>2019</v>
      </c>
      <c r="D1525">
        <v>9</v>
      </c>
      <c r="E1525" t="s">
        <v>188</v>
      </c>
      <c r="F1525">
        <v>1</v>
      </c>
      <c r="G1525" t="s">
        <v>183</v>
      </c>
      <c r="H1525">
        <v>1</v>
      </c>
      <c r="I1525" t="s">
        <v>229</v>
      </c>
      <c r="J1525" t="s">
        <v>121</v>
      </c>
      <c r="K1525" t="s">
        <v>230</v>
      </c>
      <c r="L1525">
        <v>200</v>
      </c>
      <c r="M1525" t="s">
        <v>210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">
      <c r="A1526">
        <v>5</v>
      </c>
      <c r="B1526" t="s">
        <v>181</v>
      </c>
      <c r="C1526">
        <v>2019</v>
      </c>
      <c r="D1526">
        <v>9</v>
      </c>
      <c r="E1526" t="s">
        <v>188</v>
      </c>
      <c r="F1526">
        <v>72</v>
      </c>
      <c r="G1526" t="s">
        <v>212</v>
      </c>
      <c r="H1526">
        <v>1</v>
      </c>
      <c r="I1526" t="s">
        <v>229</v>
      </c>
      <c r="J1526" t="s">
        <v>121</v>
      </c>
      <c r="K1526" t="s">
        <v>230</v>
      </c>
      <c r="L1526">
        <v>1572</v>
      </c>
      <c r="M1526" t="s">
        <v>231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">
      <c r="A1527">
        <v>4</v>
      </c>
      <c r="B1527" t="s">
        <v>187</v>
      </c>
      <c r="C1527">
        <v>2019</v>
      </c>
      <c r="D1527">
        <v>9</v>
      </c>
      <c r="E1527" t="s">
        <v>188</v>
      </c>
      <c r="F1527">
        <v>3</v>
      </c>
      <c r="G1527" t="s">
        <v>189</v>
      </c>
      <c r="H1527">
        <v>903</v>
      </c>
      <c r="I1527" t="s">
        <v>239</v>
      </c>
      <c r="J1527" t="s">
        <v>121</v>
      </c>
      <c r="K1527" t="s">
        <v>230</v>
      </c>
      <c r="L1527">
        <v>4532</v>
      </c>
      <c r="M1527" t="s">
        <v>200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">
      <c r="A1528">
        <v>4</v>
      </c>
      <c r="B1528" t="s">
        <v>187</v>
      </c>
      <c r="C1528">
        <v>2019</v>
      </c>
      <c r="D1528">
        <v>9</v>
      </c>
      <c r="E1528" t="s">
        <v>188</v>
      </c>
      <c r="F1528">
        <v>6</v>
      </c>
      <c r="G1528" t="s">
        <v>192</v>
      </c>
      <c r="H1528">
        <v>624</v>
      </c>
      <c r="I1528" t="s">
        <v>226</v>
      </c>
      <c r="J1528" t="s">
        <v>124</v>
      </c>
      <c r="K1528" t="s">
        <v>227</v>
      </c>
      <c r="L1528">
        <v>4562</v>
      </c>
      <c r="M1528" t="s">
        <v>211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">
      <c r="A1529">
        <v>5</v>
      </c>
      <c r="B1529" t="s">
        <v>181</v>
      </c>
      <c r="C1529">
        <v>2019</v>
      </c>
      <c r="D1529">
        <v>10</v>
      </c>
      <c r="E1529" t="s">
        <v>182</v>
      </c>
      <c r="F1529">
        <v>1</v>
      </c>
      <c r="G1529" t="s">
        <v>183</v>
      </c>
      <c r="H1529">
        <v>950</v>
      </c>
      <c r="I1529" t="s">
        <v>184</v>
      </c>
      <c r="J1529" t="s">
        <v>115</v>
      </c>
      <c r="K1529" t="s">
        <v>185</v>
      </c>
      <c r="L1529">
        <v>4512</v>
      </c>
      <c r="M1529" t="s">
        <v>186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">
      <c r="A1530">
        <v>5</v>
      </c>
      <c r="B1530" t="s">
        <v>181</v>
      </c>
      <c r="C1530">
        <v>2019</v>
      </c>
      <c r="D1530">
        <v>10</v>
      </c>
      <c r="E1530" t="s">
        <v>182</v>
      </c>
      <c r="F1530">
        <v>3</v>
      </c>
      <c r="G1530" t="s">
        <v>189</v>
      </c>
      <c r="H1530">
        <v>911</v>
      </c>
      <c r="I1530" t="s">
        <v>201</v>
      </c>
      <c r="J1530" t="s">
        <v>202</v>
      </c>
      <c r="K1530" t="s">
        <v>203</v>
      </c>
      <c r="L1530">
        <v>4532</v>
      </c>
      <c r="M1530" t="s">
        <v>200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">
      <c r="A1531">
        <v>5</v>
      </c>
      <c r="B1531" t="s">
        <v>181</v>
      </c>
      <c r="C1531">
        <v>2019</v>
      </c>
      <c r="D1531">
        <v>10</v>
      </c>
      <c r="E1531" t="s">
        <v>182</v>
      </c>
      <c r="F1531">
        <v>1</v>
      </c>
      <c r="G1531" t="s">
        <v>183</v>
      </c>
      <c r="H1531">
        <v>3</v>
      </c>
      <c r="I1531" t="s">
        <v>209</v>
      </c>
      <c r="J1531" t="s">
        <v>202</v>
      </c>
      <c r="K1531" t="s">
        <v>203</v>
      </c>
      <c r="L1531">
        <v>200</v>
      </c>
      <c r="M1531" t="s">
        <v>210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">
      <c r="A1532">
        <v>5</v>
      </c>
      <c r="B1532" t="s">
        <v>181</v>
      </c>
      <c r="C1532">
        <v>2019</v>
      </c>
      <c r="D1532">
        <v>10</v>
      </c>
      <c r="E1532" t="s">
        <v>182</v>
      </c>
      <c r="F1532">
        <v>6</v>
      </c>
      <c r="G1532" t="s">
        <v>192</v>
      </c>
      <c r="H1532">
        <v>950</v>
      </c>
      <c r="I1532" t="s">
        <v>184</v>
      </c>
      <c r="J1532" t="s">
        <v>115</v>
      </c>
      <c r="K1532" t="s">
        <v>185</v>
      </c>
      <c r="L1532">
        <v>4562</v>
      </c>
      <c r="M1532" t="s">
        <v>211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">
      <c r="A1533">
        <v>5</v>
      </c>
      <c r="B1533" t="s">
        <v>181</v>
      </c>
      <c r="C1533">
        <v>2019</v>
      </c>
      <c r="D1533">
        <v>10</v>
      </c>
      <c r="E1533" t="s">
        <v>182</v>
      </c>
      <c r="F1533">
        <v>75</v>
      </c>
      <c r="G1533" t="s">
        <v>212</v>
      </c>
      <c r="H1533">
        <v>950</v>
      </c>
      <c r="I1533" t="s">
        <v>184</v>
      </c>
      <c r="J1533" t="s">
        <v>115</v>
      </c>
      <c r="K1533" t="s">
        <v>185</v>
      </c>
      <c r="L1533">
        <v>4575</v>
      </c>
      <c r="M1533" t="s">
        <v>212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">
      <c r="A1534">
        <v>5</v>
      </c>
      <c r="B1534" t="s">
        <v>181</v>
      </c>
      <c r="C1534">
        <v>2019</v>
      </c>
      <c r="D1534">
        <v>10</v>
      </c>
      <c r="E1534" t="s">
        <v>182</v>
      </c>
      <c r="F1534">
        <v>3</v>
      </c>
      <c r="G1534" t="s">
        <v>189</v>
      </c>
      <c r="H1534">
        <v>6</v>
      </c>
      <c r="I1534" t="s">
        <v>256</v>
      </c>
      <c r="J1534" t="s">
        <v>122</v>
      </c>
      <c r="K1534" t="s">
        <v>242</v>
      </c>
      <c r="L1534">
        <v>300</v>
      </c>
      <c r="M1534" t="s">
        <v>191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">
      <c r="A1535">
        <v>5</v>
      </c>
      <c r="B1535" t="s">
        <v>181</v>
      </c>
      <c r="C1535">
        <v>2019</v>
      </c>
      <c r="D1535">
        <v>10</v>
      </c>
      <c r="E1535" t="s">
        <v>182</v>
      </c>
      <c r="F1535">
        <v>75</v>
      </c>
      <c r="G1535" t="s">
        <v>212</v>
      </c>
      <c r="H1535">
        <v>701</v>
      </c>
      <c r="I1535" t="s">
        <v>206</v>
      </c>
      <c r="J1535" t="s">
        <v>207</v>
      </c>
      <c r="K1535" t="s">
        <v>208</v>
      </c>
      <c r="L1535">
        <v>1575</v>
      </c>
      <c r="M1535" t="s">
        <v>218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">
      <c r="A1536">
        <v>5</v>
      </c>
      <c r="B1536" t="s">
        <v>181</v>
      </c>
      <c r="C1536">
        <v>2019</v>
      </c>
      <c r="D1536">
        <v>10</v>
      </c>
      <c r="E1536" t="s">
        <v>182</v>
      </c>
      <c r="F1536">
        <v>3</v>
      </c>
      <c r="G1536" t="s">
        <v>189</v>
      </c>
      <c r="H1536">
        <v>19</v>
      </c>
      <c r="I1536" t="s">
        <v>262</v>
      </c>
      <c r="J1536" t="s">
        <v>127</v>
      </c>
      <c r="K1536" t="s">
        <v>263</v>
      </c>
      <c r="L1536">
        <v>300</v>
      </c>
      <c r="M1536" t="s">
        <v>191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">
      <c r="A1537">
        <v>5</v>
      </c>
      <c r="B1537" t="s">
        <v>181</v>
      </c>
      <c r="C1537">
        <v>2019</v>
      </c>
      <c r="D1537">
        <v>10</v>
      </c>
      <c r="E1537" t="s">
        <v>182</v>
      </c>
      <c r="F1537">
        <v>1</v>
      </c>
      <c r="G1537" t="s">
        <v>183</v>
      </c>
      <c r="H1537">
        <v>1</v>
      </c>
      <c r="I1537" t="s">
        <v>229</v>
      </c>
      <c r="J1537" t="s">
        <v>121</v>
      </c>
      <c r="K1537" t="s">
        <v>230</v>
      </c>
      <c r="L1537">
        <v>200</v>
      </c>
      <c r="M1537" t="s">
        <v>210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">
      <c r="A1538">
        <v>4</v>
      </c>
      <c r="B1538" t="s">
        <v>187</v>
      </c>
      <c r="C1538">
        <v>2019</v>
      </c>
      <c r="D1538">
        <v>10</v>
      </c>
      <c r="E1538" t="s">
        <v>182</v>
      </c>
      <c r="F1538">
        <v>10</v>
      </c>
      <c r="G1538" t="s">
        <v>238</v>
      </c>
      <c r="H1538">
        <v>1</v>
      </c>
      <c r="I1538" t="s">
        <v>229</v>
      </c>
      <c r="J1538" t="s">
        <v>121</v>
      </c>
      <c r="K1538" t="s">
        <v>230</v>
      </c>
      <c r="L1538">
        <v>207</v>
      </c>
      <c r="M1538" t="s">
        <v>243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">
      <c r="A1539">
        <v>5</v>
      </c>
      <c r="B1539" t="s">
        <v>181</v>
      </c>
      <c r="C1539">
        <v>2019</v>
      </c>
      <c r="D1539">
        <v>10</v>
      </c>
      <c r="E1539" t="s">
        <v>182</v>
      </c>
      <c r="F1539">
        <v>10</v>
      </c>
      <c r="G1539" t="s">
        <v>238</v>
      </c>
      <c r="H1539">
        <v>2</v>
      </c>
      <c r="I1539" t="s">
        <v>264</v>
      </c>
      <c r="J1539" t="s">
        <v>121</v>
      </c>
      <c r="K1539" t="s">
        <v>230</v>
      </c>
      <c r="L1539">
        <v>207</v>
      </c>
      <c r="M1539" t="s">
        <v>243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">
      <c r="A1540">
        <v>5</v>
      </c>
      <c r="B1540" t="s">
        <v>181</v>
      </c>
      <c r="C1540">
        <v>2019</v>
      </c>
      <c r="D1540">
        <v>10</v>
      </c>
      <c r="E1540" t="s">
        <v>182</v>
      </c>
      <c r="F1540">
        <v>10</v>
      </c>
      <c r="G1540" t="s">
        <v>238</v>
      </c>
      <c r="H1540">
        <v>301</v>
      </c>
      <c r="I1540" t="s">
        <v>247</v>
      </c>
      <c r="J1540" t="s">
        <v>121</v>
      </c>
      <c r="K1540" t="s">
        <v>230</v>
      </c>
      <c r="L1540">
        <v>207</v>
      </c>
      <c r="M1540" t="s">
        <v>243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">
      <c r="A1541">
        <v>5</v>
      </c>
      <c r="B1541" t="s">
        <v>181</v>
      </c>
      <c r="C1541">
        <v>2019</v>
      </c>
      <c r="D1541">
        <v>10</v>
      </c>
      <c r="E1541" t="s">
        <v>182</v>
      </c>
      <c r="F1541">
        <v>71</v>
      </c>
      <c r="G1541" t="s">
        <v>212</v>
      </c>
      <c r="H1541">
        <v>1</v>
      </c>
      <c r="I1541" t="s">
        <v>229</v>
      </c>
      <c r="J1541" t="s">
        <v>121</v>
      </c>
      <c r="K1541" t="s">
        <v>230</v>
      </c>
      <c r="L1541">
        <v>1571</v>
      </c>
      <c r="M1541" t="s">
        <v>265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">
      <c r="A1542">
        <v>5</v>
      </c>
      <c r="B1542" t="s">
        <v>181</v>
      </c>
      <c r="C1542">
        <v>2019</v>
      </c>
      <c r="D1542">
        <v>10</v>
      </c>
      <c r="E1542" t="s">
        <v>182</v>
      </c>
      <c r="F1542">
        <v>3</v>
      </c>
      <c r="G1542" t="s">
        <v>189</v>
      </c>
      <c r="H1542">
        <v>602</v>
      </c>
      <c r="I1542" t="s">
        <v>246</v>
      </c>
      <c r="J1542" t="s">
        <v>125</v>
      </c>
      <c r="K1542" t="s">
        <v>197</v>
      </c>
      <c r="L1542">
        <v>300</v>
      </c>
      <c r="M1542" t="s">
        <v>191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">
      <c r="A1543">
        <v>5</v>
      </c>
      <c r="B1543" t="s">
        <v>181</v>
      </c>
      <c r="C1543">
        <v>2019</v>
      </c>
      <c r="D1543">
        <v>10</v>
      </c>
      <c r="E1543" t="s">
        <v>182</v>
      </c>
      <c r="F1543">
        <v>6</v>
      </c>
      <c r="G1543" t="s">
        <v>192</v>
      </c>
      <c r="H1543">
        <v>600</v>
      </c>
      <c r="I1543" t="s">
        <v>266</v>
      </c>
      <c r="J1543" t="s">
        <v>123</v>
      </c>
      <c r="K1543" t="s">
        <v>261</v>
      </c>
      <c r="L1543">
        <v>700</v>
      </c>
      <c r="M1543" t="s">
        <v>193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">
      <c r="A1544">
        <v>5</v>
      </c>
      <c r="B1544" t="s">
        <v>181</v>
      </c>
      <c r="C1544">
        <v>2019</v>
      </c>
      <c r="D1544">
        <v>10</v>
      </c>
      <c r="E1544" t="s">
        <v>182</v>
      </c>
      <c r="F1544">
        <v>3</v>
      </c>
      <c r="G1544" t="s">
        <v>189</v>
      </c>
      <c r="H1544">
        <v>616</v>
      </c>
      <c r="I1544" t="s">
        <v>199</v>
      </c>
      <c r="J1544" t="s">
        <v>125</v>
      </c>
      <c r="K1544" t="s">
        <v>197</v>
      </c>
      <c r="L1544">
        <v>4532</v>
      </c>
      <c r="M1544" t="s">
        <v>200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">
      <c r="A1545">
        <v>5</v>
      </c>
      <c r="B1545" t="s">
        <v>181</v>
      </c>
      <c r="C1545">
        <v>2019</v>
      </c>
      <c r="D1545">
        <v>10</v>
      </c>
      <c r="E1545" t="s">
        <v>182</v>
      </c>
      <c r="F1545">
        <v>6</v>
      </c>
      <c r="G1545" t="s">
        <v>192</v>
      </c>
      <c r="H1545">
        <v>626</v>
      </c>
      <c r="I1545" t="s">
        <v>268</v>
      </c>
      <c r="J1545" t="s">
        <v>132</v>
      </c>
      <c r="K1545" t="s">
        <v>212</v>
      </c>
      <c r="L1545">
        <v>700</v>
      </c>
      <c r="M1545" t="s">
        <v>193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">
      <c r="A1546">
        <v>5</v>
      </c>
      <c r="B1546" t="s">
        <v>181</v>
      </c>
      <c r="C1546">
        <v>2019</v>
      </c>
      <c r="D1546">
        <v>10</v>
      </c>
      <c r="E1546" t="s">
        <v>182</v>
      </c>
      <c r="F1546">
        <v>6</v>
      </c>
      <c r="G1546" t="s">
        <v>192</v>
      </c>
      <c r="H1546">
        <v>624</v>
      </c>
      <c r="I1546" t="s">
        <v>226</v>
      </c>
      <c r="J1546" t="s">
        <v>124</v>
      </c>
      <c r="K1546" t="s">
        <v>227</v>
      </c>
      <c r="L1546">
        <v>4562</v>
      </c>
      <c r="M1546" t="s">
        <v>211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">
      <c r="A1547">
        <v>5</v>
      </c>
      <c r="B1547" t="s">
        <v>181</v>
      </c>
      <c r="C1547">
        <v>2019</v>
      </c>
      <c r="D1547">
        <v>10</v>
      </c>
      <c r="E1547" t="s">
        <v>182</v>
      </c>
      <c r="F1547">
        <v>3</v>
      </c>
      <c r="G1547" t="s">
        <v>189</v>
      </c>
      <c r="H1547">
        <v>953</v>
      </c>
      <c r="I1547" t="s">
        <v>213</v>
      </c>
      <c r="J1547" t="s">
        <v>118</v>
      </c>
      <c r="K1547" t="s">
        <v>214</v>
      </c>
      <c r="L1547">
        <v>4532</v>
      </c>
      <c r="M1547" t="s">
        <v>200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">
      <c r="A1548">
        <v>4</v>
      </c>
      <c r="B1548" t="s">
        <v>187</v>
      </c>
      <c r="C1548">
        <v>2019</v>
      </c>
      <c r="D1548">
        <v>10</v>
      </c>
      <c r="E1548" t="s">
        <v>182</v>
      </c>
      <c r="F1548">
        <v>1</v>
      </c>
      <c r="G1548" t="s">
        <v>183</v>
      </c>
      <c r="H1548">
        <v>10</v>
      </c>
      <c r="I1548" t="s">
        <v>251</v>
      </c>
      <c r="J1548" t="s">
        <v>118</v>
      </c>
      <c r="K1548" t="s">
        <v>214</v>
      </c>
      <c r="L1548">
        <v>200</v>
      </c>
      <c r="M1548" t="s">
        <v>210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">
      <c r="A1549">
        <v>5</v>
      </c>
      <c r="B1549" t="s">
        <v>181</v>
      </c>
      <c r="C1549">
        <v>2019</v>
      </c>
      <c r="D1549">
        <v>10</v>
      </c>
      <c r="E1549" t="s">
        <v>182</v>
      </c>
      <c r="F1549">
        <v>3</v>
      </c>
      <c r="G1549" t="s">
        <v>189</v>
      </c>
      <c r="H1549">
        <v>310</v>
      </c>
      <c r="I1549" t="s">
        <v>254</v>
      </c>
      <c r="J1549" t="s">
        <v>118</v>
      </c>
      <c r="K1549" t="s">
        <v>214</v>
      </c>
      <c r="L1549">
        <v>300</v>
      </c>
      <c r="M1549" t="s">
        <v>191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">
      <c r="A1550">
        <v>5</v>
      </c>
      <c r="B1550" t="s">
        <v>181</v>
      </c>
      <c r="C1550">
        <v>2019</v>
      </c>
      <c r="D1550">
        <v>10</v>
      </c>
      <c r="E1550" t="s">
        <v>182</v>
      </c>
      <c r="F1550">
        <v>1</v>
      </c>
      <c r="G1550" t="s">
        <v>183</v>
      </c>
      <c r="H1550">
        <v>953</v>
      </c>
      <c r="I1550" t="s">
        <v>213</v>
      </c>
      <c r="J1550" t="s">
        <v>118</v>
      </c>
      <c r="K1550" t="s">
        <v>214</v>
      </c>
      <c r="L1550">
        <v>4512</v>
      </c>
      <c r="M1550" t="s">
        <v>186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">
      <c r="A1551">
        <v>5</v>
      </c>
      <c r="B1551" t="s">
        <v>181</v>
      </c>
      <c r="C1551">
        <v>2019</v>
      </c>
      <c r="D1551">
        <v>10</v>
      </c>
      <c r="E1551" t="s">
        <v>182</v>
      </c>
      <c r="F1551">
        <v>3</v>
      </c>
      <c r="G1551" t="s">
        <v>189</v>
      </c>
      <c r="H1551">
        <v>13</v>
      </c>
      <c r="I1551" t="s">
        <v>296</v>
      </c>
      <c r="J1551" t="s">
        <v>119</v>
      </c>
      <c r="K1551" t="s">
        <v>216</v>
      </c>
      <c r="L1551">
        <v>300</v>
      </c>
      <c r="M1551" t="s">
        <v>191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">
      <c r="A1552">
        <v>5</v>
      </c>
      <c r="B1552" t="s">
        <v>181</v>
      </c>
      <c r="C1552">
        <v>2019</v>
      </c>
      <c r="D1552">
        <v>10</v>
      </c>
      <c r="E1552" t="s">
        <v>182</v>
      </c>
      <c r="F1552">
        <v>3</v>
      </c>
      <c r="G1552" t="s">
        <v>189</v>
      </c>
      <c r="H1552">
        <v>903</v>
      </c>
      <c r="I1552" t="s">
        <v>239</v>
      </c>
      <c r="J1552" t="s">
        <v>121</v>
      </c>
      <c r="K1552" t="s">
        <v>230</v>
      </c>
      <c r="L1552">
        <v>4532</v>
      </c>
      <c r="M1552" t="s">
        <v>200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">
      <c r="A1553">
        <v>5</v>
      </c>
      <c r="B1553" t="s">
        <v>181</v>
      </c>
      <c r="C1553">
        <v>2019</v>
      </c>
      <c r="D1553">
        <v>10</v>
      </c>
      <c r="E1553" t="s">
        <v>182</v>
      </c>
      <c r="F1553">
        <v>10</v>
      </c>
      <c r="G1553" t="s">
        <v>238</v>
      </c>
      <c r="H1553">
        <v>950</v>
      </c>
      <c r="I1553" t="s">
        <v>184</v>
      </c>
      <c r="J1553" t="s">
        <v>115</v>
      </c>
      <c r="K1553" t="s">
        <v>185</v>
      </c>
      <c r="L1553">
        <v>4513</v>
      </c>
      <c r="M1553" t="s">
        <v>240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">
      <c r="A1554">
        <v>5</v>
      </c>
      <c r="B1554" t="s">
        <v>181</v>
      </c>
      <c r="C1554">
        <v>2019</v>
      </c>
      <c r="D1554">
        <v>10</v>
      </c>
      <c r="E1554" t="s">
        <v>182</v>
      </c>
      <c r="F1554">
        <v>1</v>
      </c>
      <c r="G1554" t="s">
        <v>183</v>
      </c>
      <c r="H1554">
        <v>306</v>
      </c>
      <c r="I1554" t="s">
        <v>244</v>
      </c>
      <c r="J1554" t="s">
        <v>122</v>
      </c>
      <c r="K1554" t="s">
        <v>242</v>
      </c>
      <c r="L1554">
        <v>200</v>
      </c>
      <c r="M1554" t="s">
        <v>210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">
      <c r="A1555">
        <v>5</v>
      </c>
      <c r="B1555" t="s">
        <v>181</v>
      </c>
      <c r="C1555">
        <v>2019</v>
      </c>
      <c r="D1555">
        <v>10</v>
      </c>
      <c r="E1555" t="s">
        <v>182</v>
      </c>
      <c r="F1555">
        <v>79</v>
      </c>
      <c r="G1555" t="s">
        <v>212</v>
      </c>
      <c r="H1555">
        <v>153</v>
      </c>
      <c r="I1555" t="s">
        <v>269</v>
      </c>
      <c r="J1555" t="s">
        <v>270</v>
      </c>
      <c r="K1555" t="s">
        <v>270</v>
      </c>
      <c r="L1555">
        <v>1579</v>
      </c>
      <c r="M1555" t="s">
        <v>271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">
      <c r="A1556">
        <v>5</v>
      </c>
      <c r="B1556" t="s">
        <v>181</v>
      </c>
      <c r="C1556">
        <v>2019</v>
      </c>
      <c r="D1556">
        <v>10</v>
      </c>
      <c r="E1556" t="s">
        <v>182</v>
      </c>
      <c r="F1556">
        <v>10</v>
      </c>
      <c r="G1556" t="s">
        <v>238</v>
      </c>
      <c r="H1556">
        <v>5</v>
      </c>
      <c r="I1556" t="s">
        <v>190</v>
      </c>
      <c r="J1556" t="s">
        <v>115</v>
      </c>
      <c r="K1556" t="s">
        <v>185</v>
      </c>
      <c r="L1556">
        <v>207</v>
      </c>
      <c r="M1556" t="s">
        <v>243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">
      <c r="A1557">
        <v>4</v>
      </c>
      <c r="B1557" t="s">
        <v>187</v>
      </c>
      <c r="C1557">
        <v>2019</v>
      </c>
      <c r="D1557">
        <v>10</v>
      </c>
      <c r="E1557" t="s">
        <v>182</v>
      </c>
      <c r="F1557">
        <v>3</v>
      </c>
      <c r="G1557" t="s">
        <v>189</v>
      </c>
      <c r="H1557">
        <v>10</v>
      </c>
      <c r="I1557" t="s">
        <v>251</v>
      </c>
      <c r="J1557" t="s">
        <v>118</v>
      </c>
      <c r="K1557" t="s">
        <v>214</v>
      </c>
      <c r="L1557">
        <v>300</v>
      </c>
      <c r="M1557" t="s">
        <v>191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">
      <c r="A1558">
        <v>5</v>
      </c>
      <c r="B1558" t="s">
        <v>181</v>
      </c>
      <c r="C1558">
        <v>2019</v>
      </c>
      <c r="D1558">
        <v>10</v>
      </c>
      <c r="E1558" t="s">
        <v>182</v>
      </c>
      <c r="F1558">
        <v>79</v>
      </c>
      <c r="G1558" t="s">
        <v>212</v>
      </c>
      <c r="H1558">
        <v>18</v>
      </c>
      <c r="I1558" t="s">
        <v>215</v>
      </c>
      <c r="J1558" t="s">
        <v>119</v>
      </c>
      <c r="K1558" t="s">
        <v>216</v>
      </c>
      <c r="L1558">
        <v>1579</v>
      </c>
      <c r="M1558" t="s">
        <v>271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">
      <c r="A1559">
        <v>4</v>
      </c>
      <c r="B1559" t="s">
        <v>187</v>
      </c>
      <c r="C1559">
        <v>2019</v>
      </c>
      <c r="D1559">
        <v>10</v>
      </c>
      <c r="E1559" t="s">
        <v>182</v>
      </c>
      <c r="F1559">
        <v>10</v>
      </c>
      <c r="G1559" t="s">
        <v>238</v>
      </c>
      <c r="H1559">
        <v>903</v>
      </c>
      <c r="I1559" t="s">
        <v>239</v>
      </c>
      <c r="J1559" t="s">
        <v>121</v>
      </c>
      <c r="K1559" t="s">
        <v>230</v>
      </c>
      <c r="L1559">
        <v>4513</v>
      </c>
      <c r="M1559" t="s">
        <v>240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">
      <c r="A1560">
        <v>5</v>
      </c>
      <c r="B1560" t="s">
        <v>181</v>
      </c>
      <c r="C1560">
        <v>2019</v>
      </c>
      <c r="D1560">
        <v>10</v>
      </c>
      <c r="E1560" t="s">
        <v>182</v>
      </c>
      <c r="F1560">
        <v>3</v>
      </c>
      <c r="G1560" t="s">
        <v>189</v>
      </c>
      <c r="H1560">
        <v>14</v>
      </c>
      <c r="I1560" t="s">
        <v>299</v>
      </c>
      <c r="J1560" t="s">
        <v>117</v>
      </c>
      <c r="K1560" t="s">
        <v>236</v>
      </c>
      <c r="L1560">
        <v>300</v>
      </c>
      <c r="M1560" t="s">
        <v>191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">
      <c r="A1561">
        <v>4</v>
      </c>
      <c r="B1561" t="s">
        <v>187</v>
      </c>
      <c r="C1561">
        <v>2019</v>
      </c>
      <c r="D1561">
        <v>10</v>
      </c>
      <c r="E1561" t="s">
        <v>182</v>
      </c>
      <c r="F1561">
        <v>5</v>
      </c>
      <c r="G1561" t="s">
        <v>195</v>
      </c>
      <c r="H1561">
        <v>950</v>
      </c>
      <c r="I1561" t="s">
        <v>184</v>
      </c>
      <c r="J1561" t="s">
        <v>115</v>
      </c>
      <c r="K1561" t="s">
        <v>185</v>
      </c>
      <c r="L1561">
        <v>4552</v>
      </c>
      <c r="M1561" t="s">
        <v>276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">
      <c r="A1562">
        <v>4</v>
      </c>
      <c r="B1562" t="s">
        <v>187</v>
      </c>
      <c r="C1562">
        <v>2019</v>
      </c>
      <c r="D1562">
        <v>10</v>
      </c>
      <c r="E1562" t="s">
        <v>182</v>
      </c>
      <c r="F1562">
        <v>1</v>
      </c>
      <c r="G1562" t="s">
        <v>183</v>
      </c>
      <c r="H1562">
        <v>6</v>
      </c>
      <c r="I1562" t="s">
        <v>256</v>
      </c>
      <c r="J1562" t="s">
        <v>122</v>
      </c>
      <c r="K1562" t="s">
        <v>242</v>
      </c>
      <c r="L1562">
        <v>200</v>
      </c>
      <c r="M1562" t="s">
        <v>210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">
      <c r="A1563">
        <v>5</v>
      </c>
      <c r="B1563" t="s">
        <v>181</v>
      </c>
      <c r="C1563">
        <v>2019</v>
      </c>
      <c r="D1563">
        <v>10</v>
      </c>
      <c r="E1563" t="s">
        <v>182</v>
      </c>
      <c r="F1563">
        <v>10</v>
      </c>
      <c r="G1563" t="s">
        <v>238</v>
      </c>
      <c r="H1563">
        <v>7</v>
      </c>
      <c r="I1563" t="s">
        <v>241</v>
      </c>
      <c r="J1563" t="s">
        <v>122</v>
      </c>
      <c r="K1563" t="s">
        <v>242</v>
      </c>
      <c r="L1563">
        <v>207</v>
      </c>
      <c r="M1563" t="s">
        <v>243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">
      <c r="A1564">
        <v>5</v>
      </c>
      <c r="B1564" t="s">
        <v>181</v>
      </c>
      <c r="C1564">
        <v>2019</v>
      </c>
      <c r="D1564">
        <v>10</v>
      </c>
      <c r="E1564" t="s">
        <v>182</v>
      </c>
      <c r="F1564">
        <v>3</v>
      </c>
      <c r="G1564" t="s">
        <v>189</v>
      </c>
      <c r="H1564">
        <v>955</v>
      </c>
      <c r="I1564" t="s">
        <v>282</v>
      </c>
      <c r="J1564" t="s">
        <v>119</v>
      </c>
      <c r="K1564" t="s">
        <v>216</v>
      </c>
      <c r="L1564">
        <v>4532</v>
      </c>
      <c r="M1564" t="s">
        <v>200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">
      <c r="A1565">
        <v>5</v>
      </c>
      <c r="B1565" t="s">
        <v>181</v>
      </c>
      <c r="C1565">
        <v>2019</v>
      </c>
      <c r="D1565">
        <v>10</v>
      </c>
      <c r="E1565" t="s">
        <v>182</v>
      </c>
      <c r="F1565">
        <v>5</v>
      </c>
      <c r="G1565" t="s">
        <v>195</v>
      </c>
      <c r="H1565">
        <v>954</v>
      </c>
      <c r="I1565" t="s">
        <v>237</v>
      </c>
      <c r="J1565" t="s">
        <v>119</v>
      </c>
      <c r="K1565" t="s">
        <v>216</v>
      </c>
      <c r="L1565">
        <v>4552</v>
      </c>
      <c r="M1565" t="s">
        <v>276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">
      <c r="A1566">
        <v>5</v>
      </c>
      <c r="B1566" t="s">
        <v>181</v>
      </c>
      <c r="C1566">
        <v>2019</v>
      </c>
      <c r="D1566">
        <v>10</v>
      </c>
      <c r="E1566" t="s">
        <v>182</v>
      </c>
      <c r="F1566">
        <v>3</v>
      </c>
      <c r="G1566" t="s">
        <v>189</v>
      </c>
      <c r="H1566">
        <v>701</v>
      </c>
      <c r="I1566" t="s">
        <v>206</v>
      </c>
      <c r="J1566" t="s">
        <v>207</v>
      </c>
      <c r="K1566" t="s">
        <v>208</v>
      </c>
      <c r="L1566">
        <v>300</v>
      </c>
      <c r="M1566" t="s">
        <v>191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">
      <c r="A1567">
        <v>5</v>
      </c>
      <c r="B1567" t="s">
        <v>181</v>
      </c>
      <c r="C1567">
        <v>2019</v>
      </c>
      <c r="D1567">
        <v>10</v>
      </c>
      <c r="E1567" t="s">
        <v>182</v>
      </c>
      <c r="F1567">
        <v>1</v>
      </c>
      <c r="G1567" t="s">
        <v>183</v>
      </c>
      <c r="H1567">
        <v>2</v>
      </c>
      <c r="I1567" t="s">
        <v>264</v>
      </c>
      <c r="J1567" t="s">
        <v>121</v>
      </c>
      <c r="K1567" t="s">
        <v>230</v>
      </c>
      <c r="L1567">
        <v>200</v>
      </c>
      <c r="M1567" t="s">
        <v>210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">
      <c r="A1568">
        <v>5</v>
      </c>
      <c r="B1568" t="s">
        <v>181</v>
      </c>
      <c r="C1568">
        <v>2019</v>
      </c>
      <c r="D1568">
        <v>10</v>
      </c>
      <c r="E1568" t="s">
        <v>182</v>
      </c>
      <c r="F1568">
        <v>5</v>
      </c>
      <c r="G1568" t="s">
        <v>195</v>
      </c>
      <c r="H1568">
        <v>710</v>
      </c>
      <c r="I1568" t="s">
        <v>220</v>
      </c>
      <c r="J1568" t="s">
        <v>207</v>
      </c>
      <c r="K1568" t="s">
        <v>208</v>
      </c>
      <c r="L1568">
        <v>4552</v>
      </c>
      <c r="M1568" t="s">
        <v>276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">
      <c r="A1569">
        <v>4</v>
      </c>
      <c r="B1569" t="s">
        <v>187</v>
      </c>
      <c r="C1569">
        <v>2019</v>
      </c>
      <c r="D1569">
        <v>10</v>
      </c>
      <c r="E1569" t="s">
        <v>182</v>
      </c>
      <c r="F1569">
        <v>5</v>
      </c>
      <c r="G1569" t="s">
        <v>195</v>
      </c>
      <c r="H1569">
        <v>710</v>
      </c>
      <c r="I1569" t="s">
        <v>220</v>
      </c>
      <c r="J1569" t="s">
        <v>207</v>
      </c>
      <c r="K1569" t="s">
        <v>208</v>
      </c>
      <c r="L1569">
        <v>4552</v>
      </c>
      <c r="M1569" t="s">
        <v>276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">
      <c r="A1570">
        <v>5</v>
      </c>
      <c r="B1570" t="s">
        <v>181</v>
      </c>
      <c r="C1570">
        <v>2019</v>
      </c>
      <c r="D1570">
        <v>10</v>
      </c>
      <c r="E1570" t="s">
        <v>182</v>
      </c>
      <c r="F1570">
        <v>1</v>
      </c>
      <c r="G1570" t="s">
        <v>183</v>
      </c>
      <c r="H1570">
        <v>903</v>
      </c>
      <c r="I1570" t="s">
        <v>239</v>
      </c>
      <c r="J1570" t="s">
        <v>121</v>
      </c>
      <c r="K1570" t="s">
        <v>230</v>
      </c>
      <c r="L1570">
        <v>4512</v>
      </c>
      <c r="M1570" t="s">
        <v>186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">
      <c r="A1571">
        <v>5</v>
      </c>
      <c r="B1571" t="s">
        <v>181</v>
      </c>
      <c r="C1571">
        <v>2019</v>
      </c>
      <c r="D1571">
        <v>10</v>
      </c>
      <c r="E1571" t="s">
        <v>182</v>
      </c>
      <c r="F1571">
        <v>3</v>
      </c>
      <c r="G1571" t="s">
        <v>189</v>
      </c>
      <c r="H1571">
        <v>1</v>
      </c>
      <c r="I1571" t="s">
        <v>229</v>
      </c>
      <c r="J1571" t="s">
        <v>121</v>
      </c>
      <c r="K1571" t="s">
        <v>230</v>
      </c>
      <c r="L1571">
        <v>300</v>
      </c>
      <c r="M1571" t="s">
        <v>191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">
      <c r="A1572">
        <v>5</v>
      </c>
      <c r="B1572" t="s">
        <v>181</v>
      </c>
      <c r="C1572">
        <v>2019</v>
      </c>
      <c r="D1572">
        <v>10</v>
      </c>
      <c r="E1572" t="s">
        <v>182</v>
      </c>
      <c r="F1572">
        <v>72</v>
      </c>
      <c r="G1572" t="s">
        <v>212</v>
      </c>
      <c r="H1572">
        <v>1</v>
      </c>
      <c r="I1572" t="s">
        <v>229</v>
      </c>
      <c r="J1572" t="s">
        <v>121</v>
      </c>
      <c r="K1572" t="s">
        <v>230</v>
      </c>
      <c r="L1572">
        <v>1572</v>
      </c>
      <c r="M1572" t="s">
        <v>231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">
      <c r="A1573">
        <v>5</v>
      </c>
      <c r="B1573" t="s">
        <v>181</v>
      </c>
      <c r="C1573">
        <v>2019</v>
      </c>
      <c r="D1573">
        <v>10</v>
      </c>
      <c r="E1573" t="s">
        <v>182</v>
      </c>
      <c r="F1573">
        <v>6</v>
      </c>
      <c r="G1573" t="s">
        <v>192</v>
      </c>
      <c r="H1573">
        <v>612</v>
      </c>
      <c r="I1573" t="s">
        <v>223</v>
      </c>
      <c r="J1573" t="s">
        <v>116</v>
      </c>
      <c r="K1573" t="s">
        <v>224</v>
      </c>
      <c r="L1573">
        <v>700</v>
      </c>
      <c r="M1573" t="s">
        <v>193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">
      <c r="A1574">
        <v>5</v>
      </c>
      <c r="B1574" t="s">
        <v>181</v>
      </c>
      <c r="C1574">
        <v>2019</v>
      </c>
      <c r="D1574">
        <v>10</v>
      </c>
      <c r="E1574" t="s">
        <v>182</v>
      </c>
      <c r="F1574">
        <v>3</v>
      </c>
      <c r="G1574" t="s">
        <v>189</v>
      </c>
      <c r="H1574">
        <v>603</v>
      </c>
      <c r="I1574" t="s">
        <v>196</v>
      </c>
      <c r="J1574" t="s">
        <v>125</v>
      </c>
      <c r="K1574" t="s">
        <v>197</v>
      </c>
      <c r="L1574">
        <v>300</v>
      </c>
      <c r="M1574" t="s">
        <v>191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">
      <c r="A1575">
        <v>5</v>
      </c>
      <c r="B1575" t="s">
        <v>181</v>
      </c>
      <c r="C1575">
        <v>2019</v>
      </c>
      <c r="D1575">
        <v>10</v>
      </c>
      <c r="E1575" t="s">
        <v>182</v>
      </c>
      <c r="F1575">
        <v>6</v>
      </c>
      <c r="G1575" t="s">
        <v>192</v>
      </c>
      <c r="H1575">
        <v>602</v>
      </c>
      <c r="I1575" t="s">
        <v>246</v>
      </c>
      <c r="J1575" t="s">
        <v>125</v>
      </c>
      <c r="K1575" t="s">
        <v>197</v>
      </c>
      <c r="L1575">
        <v>700</v>
      </c>
      <c r="M1575" t="s">
        <v>193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">
      <c r="A1576">
        <v>5</v>
      </c>
      <c r="B1576" t="s">
        <v>181</v>
      </c>
      <c r="C1576">
        <v>2019</v>
      </c>
      <c r="D1576">
        <v>10</v>
      </c>
      <c r="E1576" t="s">
        <v>182</v>
      </c>
      <c r="F1576">
        <v>5</v>
      </c>
      <c r="G1576" t="s">
        <v>195</v>
      </c>
      <c r="H1576">
        <v>616</v>
      </c>
      <c r="I1576" t="s">
        <v>199</v>
      </c>
      <c r="J1576" t="s">
        <v>125</v>
      </c>
      <c r="K1576" t="s">
        <v>197</v>
      </c>
      <c r="L1576">
        <v>4552</v>
      </c>
      <c r="M1576" t="s">
        <v>276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">
      <c r="A1577">
        <v>5</v>
      </c>
      <c r="B1577" t="s">
        <v>181</v>
      </c>
      <c r="C1577">
        <v>2019</v>
      </c>
      <c r="D1577">
        <v>10</v>
      </c>
      <c r="E1577" t="s">
        <v>182</v>
      </c>
      <c r="F1577">
        <v>6</v>
      </c>
      <c r="G1577" t="s">
        <v>192</v>
      </c>
      <c r="H1577">
        <v>616</v>
      </c>
      <c r="I1577" t="s">
        <v>199</v>
      </c>
      <c r="J1577" t="s">
        <v>125</v>
      </c>
      <c r="K1577" t="s">
        <v>197</v>
      </c>
      <c r="L1577">
        <v>4562</v>
      </c>
      <c r="M1577" t="s">
        <v>211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">
      <c r="A1578">
        <v>5</v>
      </c>
      <c r="B1578" t="s">
        <v>181</v>
      </c>
      <c r="C1578">
        <v>2019</v>
      </c>
      <c r="D1578">
        <v>10</v>
      </c>
      <c r="E1578" t="s">
        <v>182</v>
      </c>
      <c r="F1578">
        <v>6</v>
      </c>
      <c r="G1578" t="s">
        <v>192</v>
      </c>
      <c r="H1578">
        <v>625</v>
      </c>
      <c r="I1578" t="s">
        <v>286</v>
      </c>
      <c r="J1578" t="s">
        <v>132</v>
      </c>
      <c r="K1578" t="s">
        <v>212</v>
      </c>
      <c r="L1578">
        <v>700</v>
      </c>
      <c r="M1578" t="s">
        <v>193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">
      <c r="A1579">
        <v>5</v>
      </c>
      <c r="B1579" t="s">
        <v>181</v>
      </c>
      <c r="C1579">
        <v>2019</v>
      </c>
      <c r="D1579">
        <v>10</v>
      </c>
      <c r="E1579" t="s">
        <v>182</v>
      </c>
      <c r="F1579">
        <v>1</v>
      </c>
      <c r="G1579" t="s">
        <v>183</v>
      </c>
      <c r="H1579">
        <v>603</v>
      </c>
      <c r="I1579" t="s">
        <v>196</v>
      </c>
      <c r="J1579" t="s">
        <v>125</v>
      </c>
      <c r="K1579" t="s">
        <v>197</v>
      </c>
      <c r="L1579">
        <v>200</v>
      </c>
      <c r="M1579" t="s">
        <v>210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">
      <c r="A1580">
        <v>5</v>
      </c>
      <c r="B1580" t="s">
        <v>181</v>
      </c>
      <c r="C1580">
        <v>2019</v>
      </c>
      <c r="D1580">
        <v>10</v>
      </c>
      <c r="E1580" t="s">
        <v>182</v>
      </c>
      <c r="F1580">
        <v>10</v>
      </c>
      <c r="G1580" t="s">
        <v>238</v>
      </c>
      <c r="H1580">
        <v>602</v>
      </c>
      <c r="I1580" t="s">
        <v>246</v>
      </c>
      <c r="J1580" t="s">
        <v>125</v>
      </c>
      <c r="K1580" t="s">
        <v>197</v>
      </c>
      <c r="L1580">
        <v>207</v>
      </c>
      <c r="M1580" t="s">
        <v>243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">
      <c r="A1581">
        <v>4</v>
      </c>
      <c r="B1581" t="s">
        <v>187</v>
      </c>
      <c r="C1581">
        <v>2019</v>
      </c>
      <c r="D1581">
        <v>10</v>
      </c>
      <c r="E1581" t="s">
        <v>182</v>
      </c>
      <c r="F1581">
        <v>60</v>
      </c>
      <c r="G1581" t="s">
        <v>212</v>
      </c>
      <c r="H1581">
        <v>624</v>
      </c>
      <c r="I1581" t="s">
        <v>226</v>
      </c>
      <c r="J1581" t="s">
        <v>124</v>
      </c>
      <c r="K1581" t="s">
        <v>227</v>
      </c>
      <c r="L1581">
        <v>4563</v>
      </c>
      <c r="M1581" t="s">
        <v>228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">
      <c r="A1582">
        <v>5</v>
      </c>
      <c r="B1582" t="s">
        <v>181</v>
      </c>
      <c r="C1582">
        <v>2019</v>
      </c>
      <c r="D1582">
        <v>10</v>
      </c>
      <c r="E1582" t="s">
        <v>182</v>
      </c>
      <c r="F1582">
        <v>3</v>
      </c>
      <c r="G1582" t="s">
        <v>189</v>
      </c>
      <c r="H1582">
        <v>15</v>
      </c>
      <c r="I1582" t="s">
        <v>252</v>
      </c>
      <c r="J1582" t="s">
        <v>118</v>
      </c>
      <c r="K1582" t="s">
        <v>214</v>
      </c>
      <c r="L1582">
        <v>300</v>
      </c>
      <c r="M1582" t="s">
        <v>191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">
      <c r="A1583">
        <v>5</v>
      </c>
      <c r="B1583" t="s">
        <v>181</v>
      </c>
      <c r="C1583">
        <v>2019</v>
      </c>
      <c r="D1583">
        <v>10</v>
      </c>
      <c r="E1583" t="s">
        <v>182</v>
      </c>
      <c r="F1583">
        <v>5</v>
      </c>
      <c r="G1583" t="s">
        <v>195</v>
      </c>
      <c r="H1583">
        <v>18</v>
      </c>
      <c r="I1583" t="s">
        <v>215</v>
      </c>
      <c r="J1583" t="s">
        <v>119</v>
      </c>
      <c r="K1583" t="s">
        <v>216</v>
      </c>
      <c r="L1583">
        <v>460</v>
      </c>
      <c r="M1583" t="s">
        <v>198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">
      <c r="A1584">
        <v>5</v>
      </c>
      <c r="B1584" t="s">
        <v>181</v>
      </c>
      <c r="C1584">
        <v>2019</v>
      </c>
      <c r="D1584">
        <v>10</v>
      </c>
      <c r="E1584" t="s">
        <v>182</v>
      </c>
      <c r="F1584">
        <v>5</v>
      </c>
      <c r="G1584" t="s">
        <v>195</v>
      </c>
      <c r="H1584">
        <v>11</v>
      </c>
      <c r="I1584" t="s">
        <v>283</v>
      </c>
      <c r="J1584" t="s">
        <v>115</v>
      </c>
      <c r="K1584" t="s">
        <v>185</v>
      </c>
      <c r="L1584">
        <v>460</v>
      </c>
      <c r="M1584" t="s">
        <v>198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">
      <c r="A1585">
        <v>4</v>
      </c>
      <c r="B1585" t="s">
        <v>187</v>
      </c>
      <c r="C1585">
        <v>2019</v>
      </c>
      <c r="D1585">
        <v>10</v>
      </c>
      <c r="E1585" t="s">
        <v>182</v>
      </c>
      <c r="F1585">
        <v>1</v>
      </c>
      <c r="G1585" t="s">
        <v>183</v>
      </c>
      <c r="H1585">
        <v>950</v>
      </c>
      <c r="I1585" t="s">
        <v>184</v>
      </c>
      <c r="J1585" t="s">
        <v>115</v>
      </c>
      <c r="K1585" t="s">
        <v>185</v>
      </c>
      <c r="L1585">
        <v>4512</v>
      </c>
      <c r="M1585" t="s">
        <v>186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">
      <c r="A1586">
        <v>5</v>
      </c>
      <c r="B1586" t="s">
        <v>181</v>
      </c>
      <c r="C1586">
        <v>2019</v>
      </c>
      <c r="D1586">
        <v>10</v>
      </c>
      <c r="E1586" t="s">
        <v>182</v>
      </c>
      <c r="F1586">
        <v>10</v>
      </c>
      <c r="G1586" t="s">
        <v>238</v>
      </c>
      <c r="H1586">
        <v>905</v>
      </c>
      <c r="I1586" t="s">
        <v>272</v>
      </c>
      <c r="J1586" t="s">
        <v>122</v>
      </c>
      <c r="K1586" t="s">
        <v>242</v>
      </c>
      <c r="L1586">
        <v>4513</v>
      </c>
      <c r="M1586" t="s">
        <v>240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">
      <c r="A1587">
        <v>5</v>
      </c>
      <c r="B1587" t="s">
        <v>181</v>
      </c>
      <c r="C1587">
        <v>2019</v>
      </c>
      <c r="D1587">
        <v>10</v>
      </c>
      <c r="E1587" t="s">
        <v>182</v>
      </c>
      <c r="F1587">
        <v>10</v>
      </c>
      <c r="G1587" t="s">
        <v>238</v>
      </c>
      <c r="H1587">
        <v>6</v>
      </c>
      <c r="I1587" t="s">
        <v>256</v>
      </c>
      <c r="J1587" t="s">
        <v>122</v>
      </c>
      <c r="K1587" t="s">
        <v>242</v>
      </c>
      <c r="L1587">
        <v>207</v>
      </c>
      <c r="M1587" t="s">
        <v>243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">
      <c r="A1588">
        <v>5</v>
      </c>
      <c r="B1588" t="s">
        <v>181</v>
      </c>
      <c r="C1588">
        <v>2019</v>
      </c>
      <c r="D1588">
        <v>10</v>
      </c>
      <c r="E1588" t="s">
        <v>182</v>
      </c>
      <c r="F1588">
        <v>1</v>
      </c>
      <c r="G1588" t="s">
        <v>183</v>
      </c>
      <c r="H1588">
        <v>905</v>
      </c>
      <c r="I1588" t="s">
        <v>272</v>
      </c>
      <c r="J1588" t="s">
        <v>122</v>
      </c>
      <c r="K1588" t="s">
        <v>242</v>
      </c>
      <c r="L1588">
        <v>4512</v>
      </c>
      <c r="M1588" t="s">
        <v>186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">
      <c r="A1589">
        <v>4</v>
      </c>
      <c r="B1589" t="s">
        <v>187</v>
      </c>
      <c r="C1589">
        <v>2019</v>
      </c>
      <c r="D1589">
        <v>10</v>
      </c>
      <c r="E1589" t="s">
        <v>182</v>
      </c>
      <c r="F1589">
        <v>3</v>
      </c>
      <c r="G1589" t="s">
        <v>189</v>
      </c>
      <c r="H1589">
        <v>954</v>
      </c>
      <c r="I1589" t="s">
        <v>237</v>
      </c>
      <c r="J1589" t="s">
        <v>119</v>
      </c>
      <c r="K1589" t="s">
        <v>216</v>
      </c>
      <c r="L1589">
        <v>4532</v>
      </c>
      <c r="M1589" t="s">
        <v>200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">
      <c r="A1590">
        <v>5</v>
      </c>
      <c r="B1590" t="s">
        <v>181</v>
      </c>
      <c r="C1590">
        <v>2019</v>
      </c>
      <c r="D1590">
        <v>10</v>
      </c>
      <c r="E1590" t="s">
        <v>182</v>
      </c>
      <c r="F1590">
        <v>3</v>
      </c>
      <c r="G1590" t="s">
        <v>189</v>
      </c>
      <c r="H1590">
        <v>16</v>
      </c>
      <c r="I1590" t="s">
        <v>281</v>
      </c>
      <c r="J1590" t="s">
        <v>127</v>
      </c>
      <c r="K1590" t="s">
        <v>263</v>
      </c>
      <c r="L1590">
        <v>300</v>
      </c>
      <c r="M1590" t="s">
        <v>191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">
      <c r="A1591">
        <v>5</v>
      </c>
      <c r="B1591" t="s">
        <v>181</v>
      </c>
      <c r="C1591">
        <v>2019</v>
      </c>
      <c r="D1591">
        <v>10</v>
      </c>
      <c r="E1591" t="s">
        <v>182</v>
      </c>
      <c r="F1591">
        <v>3</v>
      </c>
      <c r="G1591" t="s">
        <v>189</v>
      </c>
      <c r="H1591">
        <v>17</v>
      </c>
      <c r="I1591" t="s">
        <v>204</v>
      </c>
      <c r="J1591" t="s">
        <v>128</v>
      </c>
      <c r="K1591" t="s">
        <v>205</v>
      </c>
      <c r="L1591">
        <v>300</v>
      </c>
      <c r="M1591" t="s">
        <v>191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">
      <c r="A1592">
        <v>4</v>
      </c>
      <c r="B1592" t="s">
        <v>187</v>
      </c>
      <c r="C1592">
        <v>2019</v>
      </c>
      <c r="D1592">
        <v>10</v>
      </c>
      <c r="E1592" t="s">
        <v>182</v>
      </c>
      <c r="F1592">
        <v>1</v>
      </c>
      <c r="G1592" t="s">
        <v>183</v>
      </c>
      <c r="H1592">
        <v>1</v>
      </c>
      <c r="I1592" t="s">
        <v>229</v>
      </c>
      <c r="J1592" t="s">
        <v>121</v>
      </c>
      <c r="K1592" t="s">
        <v>230</v>
      </c>
      <c r="L1592">
        <v>200</v>
      </c>
      <c r="M1592" t="s">
        <v>210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">
      <c r="A1593">
        <v>5</v>
      </c>
      <c r="B1593" t="s">
        <v>181</v>
      </c>
      <c r="C1593">
        <v>2019</v>
      </c>
      <c r="D1593">
        <v>10</v>
      </c>
      <c r="E1593" t="s">
        <v>182</v>
      </c>
      <c r="F1593">
        <v>3</v>
      </c>
      <c r="G1593" t="s">
        <v>189</v>
      </c>
      <c r="H1593">
        <v>11</v>
      </c>
      <c r="I1593" t="s">
        <v>283</v>
      </c>
      <c r="J1593" t="s">
        <v>115</v>
      </c>
      <c r="K1593" t="s">
        <v>185</v>
      </c>
      <c r="L1593">
        <v>300</v>
      </c>
      <c r="M1593" t="s">
        <v>191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">
      <c r="A1594">
        <v>4</v>
      </c>
      <c r="B1594" t="s">
        <v>187</v>
      </c>
      <c r="C1594">
        <v>2019</v>
      </c>
      <c r="D1594">
        <v>10</v>
      </c>
      <c r="E1594" t="s">
        <v>182</v>
      </c>
      <c r="F1594">
        <v>3</v>
      </c>
      <c r="G1594" t="s">
        <v>189</v>
      </c>
      <c r="H1594">
        <v>621</v>
      </c>
      <c r="I1594" t="s">
        <v>259</v>
      </c>
      <c r="J1594" t="s">
        <v>116</v>
      </c>
      <c r="K1594" t="s">
        <v>224</v>
      </c>
      <c r="L1594">
        <v>4532</v>
      </c>
      <c r="M1594" t="s">
        <v>200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">
      <c r="A1595">
        <v>5</v>
      </c>
      <c r="B1595" t="s">
        <v>181</v>
      </c>
      <c r="C1595">
        <v>2019</v>
      </c>
      <c r="D1595">
        <v>10</v>
      </c>
      <c r="E1595" t="s">
        <v>182</v>
      </c>
      <c r="F1595">
        <v>6</v>
      </c>
      <c r="G1595" t="s">
        <v>192</v>
      </c>
      <c r="H1595">
        <v>601</v>
      </c>
      <c r="I1595" t="s">
        <v>260</v>
      </c>
      <c r="J1595" t="s">
        <v>123</v>
      </c>
      <c r="K1595" t="s">
        <v>261</v>
      </c>
      <c r="L1595">
        <v>700</v>
      </c>
      <c r="M1595" t="s">
        <v>193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">
      <c r="A1596">
        <v>5</v>
      </c>
      <c r="B1596" t="s">
        <v>181</v>
      </c>
      <c r="C1596">
        <v>2019</v>
      </c>
      <c r="D1596">
        <v>10</v>
      </c>
      <c r="E1596" t="s">
        <v>182</v>
      </c>
      <c r="F1596">
        <v>6</v>
      </c>
      <c r="G1596" t="s">
        <v>192</v>
      </c>
      <c r="H1596">
        <v>627</v>
      </c>
      <c r="I1596" t="s">
        <v>257</v>
      </c>
      <c r="J1596" t="s">
        <v>132</v>
      </c>
      <c r="K1596" t="s">
        <v>212</v>
      </c>
      <c r="L1596">
        <v>4562</v>
      </c>
      <c r="M1596" t="s">
        <v>211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">
      <c r="A1597">
        <v>5</v>
      </c>
      <c r="B1597" t="s">
        <v>181</v>
      </c>
      <c r="C1597">
        <v>2019</v>
      </c>
      <c r="D1597">
        <v>10</v>
      </c>
      <c r="E1597" t="s">
        <v>182</v>
      </c>
      <c r="F1597">
        <v>6</v>
      </c>
      <c r="G1597" t="s">
        <v>192</v>
      </c>
      <c r="H1597">
        <v>617</v>
      </c>
      <c r="I1597" t="s">
        <v>287</v>
      </c>
      <c r="J1597" t="s">
        <v>288</v>
      </c>
      <c r="K1597" t="s">
        <v>289</v>
      </c>
      <c r="L1597">
        <v>4562</v>
      </c>
      <c r="M1597" t="s">
        <v>211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">
      <c r="A1598">
        <v>5</v>
      </c>
      <c r="B1598" t="s">
        <v>181</v>
      </c>
      <c r="C1598">
        <v>2019</v>
      </c>
      <c r="D1598">
        <v>10</v>
      </c>
      <c r="E1598" t="s">
        <v>182</v>
      </c>
      <c r="F1598">
        <v>6</v>
      </c>
      <c r="G1598" t="s">
        <v>192</v>
      </c>
      <c r="H1598">
        <v>618</v>
      </c>
      <c r="I1598" t="s">
        <v>294</v>
      </c>
      <c r="J1598" t="s">
        <v>130</v>
      </c>
      <c r="K1598" t="s">
        <v>280</v>
      </c>
      <c r="L1598">
        <v>4562</v>
      </c>
      <c r="M1598" t="s">
        <v>211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">
      <c r="A1599">
        <v>4</v>
      </c>
      <c r="B1599" t="s">
        <v>187</v>
      </c>
      <c r="C1599">
        <v>2019</v>
      </c>
      <c r="D1599">
        <v>10</v>
      </c>
      <c r="E1599" t="s">
        <v>182</v>
      </c>
      <c r="F1599">
        <v>6</v>
      </c>
      <c r="G1599" t="s">
        <v>192</v>
      </c>
      <c r="H1599">
        <v>624</v>
      </c>
      <c r="I1599" t="s">
        <v>226</v>
      </c>
      <c r="J1599" t="s">
        <v>124</v>
      </c>
      <c r="K1599" t="s">
        <v>227</v>
      </c>
      <c r="L1599">
        <v>4562</v>
      </c>
      <c r="M1599" t="s">
        <v>211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">
      <c r="A1600">
        <v>4</v>
      </c>
      <c r="B1600" t="s">
        <v>187</v>
      </c>
      <c r="C1600">
        <v>2019</v>
      </c>
      <c r="D1600">
        <v>10</v>
      </c>
      <c r="E1600" t="s">
        <v>182</v>
      </c>
      <c r="F1600">
        <v>3</v>
      </c>
      <c r="G1600" t="s">
        <v>189</v>
      </c>
      <c r="H1600">
        <v>953</v>
      </c>
      <c r="I1600" t="s">
        <v>213</v>
      </c>
      <c r="J1600" t="s">
        <v>118</v>
      </c>
      <c r="K1600" t="s">
        <v>214</v>
      </c>
      <c r="L1600">
        <v>4532</v>
      </c>
      <c r="M1600" t="s">
        <v>200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">
      <c r="A1601">
        <v>5</v>
      </c>
      <c r="B1601" t="s">
        <v>181</v>
      </c>
      <c r="C1601">
        <v>2019</v>
      </c>
      <c r="D1601">
        <v>10</v>
      </c>
      <c r="E1601" t="s">
        <v>182</v>
      </c>
      <c r="F1601">
        <v>3</v>
      </c>
      <c r="G1601" t="s">
        <v>189</v>
      </c>
      <c r="H1601">
        <v>18</v>
      </c>
      <c r="I1601" t="s">
        <v>215</v>
      </c>
      <c r="J1601" t="s">
        <v>119</v>
      </c>
      <c r="K1601" t="s">
        <v>216</v>
      </c>
      <c r="L1601">
        <v>300</v>
      </c>
      <c r="M1601" t="s">
        <v>191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">
      <c r="A1602">
        <v>4</v>
      </c>
      <c r="B1602" t="s">
        <v>187</v>
      </c>
      <c r="C1602">
        <v>2019</v>
      </c>
      <c r="D1602">
        <v>10</v>
      </c>
      <c r="E1602" t="s">
        <v>182</v>
      </c>
      <c r="F1602">
        <v>3</v>
      </c>
      <c r="G1602" t="s">
        <v>189</v>
      </c>
      <c r="H1602">
        <v>18</v>
      </c>
      <c r="I1602" t="s">
        <v>215</v>
      </c>
      <c r="J1602" t="s">
        <v>119</v>
      </c>
      <c r="K1602" t="s">
        <v>216</v>
      </c>
      <c r="L1602">
        <v>300</v>
      </c>
      <c r="M1602" t="s">
        <v>191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">
      <c r="A1603">
        <v>5</v>
      </c>
      <c r="B1603" t="s">
        <v>181</v>
      </c>
      <c r="C1603">
        <v>2019</v>
      </c>
      <c r="D1603">
        <v>10</v>
      </c>
      <c r="E1603" t="s">
        <v>182</v>
      </c>
      <c r="F1603">
        <v>75</v>
      </c>
      <c r="G1603" t="s">
        <v>212</v>
      </c>
      <c r="H1603">
        <v>13</v>
      </c>
      <c r="I1603" t="s">
        <v>296</v>
      </c>
      <c r="J1603" t="s">
        <v>119</v>
      </c>
      <c r="K1603" t="s">
        <v>216</v>
      </c>
      <c r="L1603">
        <v>1575</v>
      </c>
      <c r="M1603" t="s">
        <v>218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">
      <c r="A1604">
        <v>5</v>
      </c>
      <c r="B1604" t="s">
        <v>181</v>
      </c>
      <c r="C1604">
        <v>2019</v>
      </c>
      <c r="D1604">
        <v>10</v>
      </c>
      <c r="E1604" t="s">
        <v>182</v>
      </c>
      <c r="F1604">
        <v>10</v>
      </c>
      <c r="G1604" t="s">
        <v>238</v>
      </c>
      <c r="H1604">
        <v>903</v>
      </c>
      <c r="I1604" t="s">
        <v>239</v>
      </c>
      <c r="J1604" t="s">
        <v>121</v>
      </c>
      <c r="K1604" t="s">
        <v>230</v>
      </c>
      <c r="L1604">
        <v>4513</v>
      </c>
      <c r="M1604" t="s">
        <v>240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">
      <c r="A1605">
        <v>5</v>
      </c>
      <c r="B1605" t="s">
        <v>181</v>
      </c>
      <c r="C1605">
        <v>2019</v>
      </c>
      <c r="D1605">
        <v>10</v>
      </c>
      <c r="E1605" t="s">
        <v>182</v>
      </c>
      <c r="F1605">
        <v>79</v>
      </c>
      <c r="G1605" t="s">
        <v>212</v>
      </c>
      <c r="H1605">
        <v>5</v>
      </c>
      <c r="I1605" t="s">
        <v>190</v>
      </c>
      <c r="J1605" t="s">
        <v>115</v>
      </c>
      <c r="K1605" t="s">
        <v>185</v>
      </c>
      <c r="L1605">
        <v>1579</v>
      </c>
      <c r="M1605" t="s">
        <v>271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">
      <c r="A1606">
        <v>4</v>
      </c>
      <c r="B1606" t="s">
        <v>187</v>
      </c>
      <c r="C1606">
        <v>2019</v>
      </c>
      <c r="D1606">
        <v>10</v>
      </c>
      <c r="E1606" t="s">
        <v>182</v>
      </c>
      <c r="F1606">
        <v>3</v>
      </c>
      <c r="G1606" t="s">
        <v>189</v>
      </c>
      <c r="H1606">
        <v>950</v>
      </c>
      <c r="I1606" t="s">
        <v>184</v>
      </c>
      <c r="J1606" t="s">
        <v>115</v>
      </c>
      <c r="K1606" t="s">
        <v>185</v>
      </c>
      <c r="L1606">
        <v>4532</v>
      </c>
      <c r="M1606" t="s">
        <v>200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">
      <c r="A1607">
        <v>5</v>
      </c>
      <c r="B1607" t="s">
        <v>181</v>
      </c>
      <c r="C1607">
        <v>2019</v>
      </c>
      <c r="D1607">
        <v>10</v>
      </c>
      <c r="E1607" t="s">
        <v>182</v>
      </c>
      <c r="F1607">
        <v>10</v>
      </c>
      <c r="G1607" t="s">
        <v>238</v>
      </c>
      <c r="H1607">
        <v>3</v>
      </c>
      <c r="I1607" t="s">
        <v>209</v>
      </c>
      <c r="J1607" t="s">
        <v>202</v>
      </c>
      <c r="K1607" t="s">
        <v>203</v>
      </c>
      <c r="L1607">
        <v>207</v>
      </c>
      <c r="M1607" t="s">
        <v>243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">
      <c r="A1608">
        <v>5</v>
      </c>
      <c r="B1608" t="s">
        <v>181</v>
      </c>
      <c r="C1608">
        <v>2019</v>
      </c>
      <c r="D1608">
        <v>10</v>
      </c>
      <c r="E1608" t="s">
        <v>182</v>
      </c>
      <c r="F1608">
        <v>3</v>
      </c>
      <c r="G1608" t="s">
        <v>189</v>
      </c>
      <c r="H1608">
        <v>710</v>
      </c>
      <c r="I1608" t="s">
        <v>220</v>
      </c>
      <c r="J1608" t="s">
        <v>207</v>
      </c>
      <c r="K1608" t="s">
        <v>208</v>
      </c>
      <c r="L1608">
        <v>4532</v>
      </c>
      <c r="M1608" t="s">
        <v>200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">
      <c r="A1609">
        <v>5</v>
      </c>
      <c r="B1609" t="s">
        <v>181</v>
      </c>
      <c r="C1609">
        <v>2019</v>
      </c>
      <c r="D1609">
        <v>10</v>
      </c>
      <c r="E1609" t="s">
        <v>182</v>
      </c>
      <c r="F1609">
        <v>3</v>
      </c>
      <c r="G1609" t="s">
        <v>189</v>
      </c>
      <c r="H1609">
        <v>956</v>
      </c>
      <c r="I1609" t="s">
        <v>285</v>
      </c>
      <c r="J1609" t="s">
        <v>119</v>
      </c>
      <c r="K1609" t="s">
        <v>216</v>
      </c>
      <c r="L1609">
        <v>4532</v>
      </c>
      <c r="M1609" t="s">
        <v>200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">
      <c r="A1610">
        <v>5</v>
      </c>
      <c r="B1610" t="s">
        <v>181</v>
      </c>
      <c r="C1610">
        <v>2019</v>
      </c>
      <c r="D1610">
        <v>10</v>
      </c>
      <c r="E1610" t="s">
        <v>182</v>
      </c>
      <c r="F1610">
        <v>10</v>
      </c>
      <c r="G1610" t="s">
        <v>238</v>
      </c>
      <c r="H1610">
        <v>1</v>
      </c>
      <c r="I1610" t="s">
        <v>229</v>
      </c>
      <c r="J1610" t="s">
        <v>121</v>
      </c>
      <c r="K1610" t="s">
        <v>230</v>
      </c>
      <c r="L1610">
        <v>207</v>
      </c>
      <c r="M1610" t="s">
        <v>243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">
      <c r="A1611">
        <v>4</v>
      </c>
      <c r="B1611" t="s">
        <v>187</v>
      </c>
      <c r="C1611">
        <v>2019</v>
      </c>
      <c r="D1611">
        <v>10</v>
      </c>
      <c r="E1611" t="s">
        <v>182</v>
      </c>
      <c r="F1611">
        <v>1</v>
      </c>
      <c r="G1611" t="s">
        <v>183</v>
      </c>
      <c r="H1611">
        <v>5</v>
      </c>
      <c r="I1611" t="s">
        <v>190</v>
      </c>
      <c r="J1611" t="s">
        <v>115</v>
      </c>
      <c r="K1611" t="s">
        <v>185</v>
      </c>
      <c r="L1611">
        <v>200</v>
      </c>
      <c r="M1611" t="s">
        <v>210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">
      <c r="A1612">
        <v>5</v>
      </c>
      <c r="B1612" t="s">
        <v>181</v>
      </c>
      <c r="C1612">
        <v>2019</v>
      </c>
      <c r="D1612">
        <v>10</v>
      </c>
      <c r="E1612" t="s">
        <v>182</v>
      </c>
      <c r="F1612">
        <v>3</v>
      </c>
      <c r="G1612" t="s">
        <v>189</v>
      </c>
      <c r="H1612">
        <v>621</v>
      </c>
      <c r="I1612" t="s">
        <v>259</v>
      </c>
      <c r="J1612" t="s">
        <v>116</v>
      </c>
      <c r="K1612" t="s">
        <v>224</v>
      </c>
      <c r="L1612">
        <v>4532</v>
      </c>
      <c r="M1612" t="s">
        <v>200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">
      <c r="A1613">
        <v>5</v>
      </c>
      <c r="B1613" t="s">
        <v>181</v>
      </c>
      <c r="C1613">
        <v>2019</v>
      </c>
      <c r="D1613">
        <v>10</v>
      </c>
      <c r="E1613" t="s">
        <v>182</v>
      </c>
      <c r="F1613">
        <v>6</v>
      </c>
      <c r="G1613" t="s">
        <v>192</v>
      </c>
      <c r="H1613">
        <v>621</v>
      </c>
      <c r="I1613" t="s">
        <v>259</v>
      </c>
      <c r="J1613" t="s">
        <v>116</v>
      </c>
      <c r="K1613" t="s">
        <v>224</v>
      </c>
      <c r="L1613">
        <v>4562</v>
      </c>
      <c r="M1613" t="s">
        <v>211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">
      <c r="A1614">
        <v>5</v>
      </c>
      <c r="B1614" t="s">
        <v>181</v>
      </c>
      <c r="C1614">
        <v>2019</v>
      </c>
      <c r="D1614">
        <v>10</v>
      </c>
      <c r="E1614" t="s">
        <v>182</v>
      </c>
      <c r="F1614">
        <v>5</v>
      </c>
      <c r="G1614" t="s">
        <v>195</v>
      </c>
      <c r="H1614">
        <v>602</v>
      </c>
      <c r="I1614" t="s">
        <v>246</v>
      </c>
      <c r="J1614" t="s">
        <v>125</v>
      </c>
      <c r="K1614" t="s">
        <v>197</v>
      </c>
      <c r="L1614">
        <v>460</v>
      </c>
      <c r="M1614" t="s">
        <v>198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">
      <c r="A1615">
        <v>5</v>
      </c>
      <c r="B1615" t="s">
        <v>181</v>
      </c>
      <c r="C1615">
        <v>2019</v>
      </c>
      <c r="D1615">
        <v>10</v>
      </c>
      <c r="E1615" t="s">
        <v>182</v>
      </c>
      <c r="F1615">
        <v>60</v>
      </c>
      <c r="G1615" t="s">
        <v>212</v>
      </c>
      <c r="H1615">
        <v>600</v>
      </c>
      <c r="I1615" t="s">
        <v>266</v>
      </c>
      <c r="J1615" t="s">
        <v>123</v>
      </c>
      <c r="K1615" t="s">
        <v>261</v>
      </c>
      <c r="L1615">
        <v>360</v>
      </c>
      <c r="M1615" t="s">
        <v>225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">
      <c r="A1616">
        <v>5</v>
      </c>
      <c r="B1616" t="s">
        <v>181</v>
      </c>
      <c r="C1616">
        <v>2019</v>
      </c>
      <c r="D1616">
        <v>10</v>
      </c>
      <c r="E1616" t="s">
        <v>182</v>
      </c>
      <c r="F1616">
        <v>6</v>
      </c>
      <c r="G1616" t="s">
        <v>192</v>
      </c>
      <c r="H1616">
        <v>609</v>
      </c>
      <c r="I1616" t="s">
        <v>298</v>
      </c>
      <c r="J1616" t="s">
        <v>278</v>
      </c>
      <c r="K1616" t="s">
        <v>212</v>
      </c>
      <c r="L1616">
        <v>700</v>
      </c>
      <c r="M1616" t="s">
        <v>193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">
      <c r="A1617">
        <v>5</v>
      </c>
      <c r="B1617" t="s">
        <v>181</v>
      </c>
      <c r="C1617">
        <v>2019</v>
      </c>
      <c r="D1617">
        <v>10</v>
      </c>
      <c r="E1617" t="s">
        <v>182</v>
      </c>
      <c r="F1617">
        <v>6</v>
      </c>
      <c r="G1617" t="s">
        <v>192</v>
      </c>
      <c r="H1617">
        <v>619</v>
      </c>
      <c r="I1617" t="s">
        <v>277</v>
      </c>
      <c r="J1617" t="s">
        <v>278</v>
      </c>
      <c r="K1617" t="s">
        <v>212</v>
      </c>
      <c r="L1617">
        <v>4562</v>
      </c>
      <c r="M1617" t="s">
        <v>211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">
      <c r="A1618">
        <v>5</v>
      </c>
      <c r="B1618" t="s">
        <v>181</v>
      </c>
      <c r="C1618">
        <v>2019</v>
      </c>
      <c r="D1618">
        <v>10</v>
      </c>
      <c r="E1618" t="s">
        <v>182</v>
      </c>
      <c r="F1618">
        <v>1</v>
      </c>
      <c r="G1618" t="s">
        <v>183</v>
      </c>
      <c r="H1618">
        <v>616</v>
      </c>
      <c r="I1618" t="s">
        <v>199</v>
      </c>
      <c r="J1618" t="s">
        <v>125</v>
      </c>
      <c r="K1618" t="s">
        <v>197</v>
      </c>
      <c r="L1618">
        <v>4512</v>
      </c>
      <c r="M1618" t="s">
        <v>186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">
      <c r="A1619">
        <v>5</v>
      </c>
      <c r="B1619" t="s">
        <v>181</v>
      </c>
      <c r="C1619">
        <v>2019</v>
      </c>
      <c r="D1619">
        <v>10</v>
      </c>
      <c r="E1619" t="s">
        <v>182</v>
      </c>
      <c r="F1619">
        <v>1</v>
      </c>
      <c r="G1619" t="s">
        <v>183</v>
      </c>
      <c r="H1619">
        <v>602</v>
      </c>
      <c r="I1619" t="s">
        <v>246</v>
      </c>
      <c r="J1619" t="s">
        <v>125</v>
      </c>
      <c r="K1619" t="s">
        <v>197</v>
      </c>
      <c r="L1619">
        <v>200</v>
      </c>
      <c r="M1619" t="s">
        <v>210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">
      <c r="A1620">
        <v>5</v>
      </c>
      <c r="B1620" t="s">
        <v>181</v>
      </c>
      <c r="C1620">
        <v>2019</v>
      </c>
      <c r="D1620">
        <v>10</v>
      </c>
      <c r="E1620" t="s">
        <v>182</v>
      </c>
      <c r="F1620">
        <v>60</v>
      </c>
      <c r="G1620" t="s">
        <v>212</v>
      </c>
      <c r="H1620">
        <v>615</v>
      </c>
      <c r="I1620" t="s">
        <v>292</v>
      </c>
      <c r="J1620" t="s">
        <v>123</v>
      </c>
      <c r="K1620" t="s">
        <v>261</v>
      </c>
      <c r="L1620">
        <v>4563</v>
      </c>
      <c r="M1620" t="s">
        <v>228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">
      <c r="A1621">
        <v>4</v>
      </c>
      <c r="B1621" t="s">
        <v>187</v>
      </c>
      <c r="C1621">
        <v>2019</v>
      </c>
      <c r="D1621">
        <v>10</v>
      </c>
      <c r="E1621" t="s">
        <v>182</v>
      </c>
      <c r="F1621">
        <v>60</v>
      </c>
      <c r="G1621" t="s">
        <v>212</v>
      </c>
      <c r="H1621">
        <v>615</v>
      </c>
      <c r="I1621" t="s">
        <v>292</v>
      </c>
      <c r="J1621" t="s">
        <v>123</v>
      </c>
      <c r="K1621" t="s">
        <v>261</v>
      </c>
      <c r="L1621">
        <v>4563</v>
      </c>
      <c r="M1621" t="s">
        <v>228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">
      <c r="A1622">
        <v>5</v>
      </c>
      <c r="B1622" t="s">
        <v>181</v>
      </c>
      <c r="C1622">
        <v>2019</v>
      </c>
      <c r="D1622">
        <v>10</v>
      </c>
      <c r="E1622" t="s">
        <v>182</v>
      </c>
      <c r="F1622">
        <v>60</v>
      </c>
      <c r="G1622" t="s">
        <v>212</v>
      </c>
      <c r="H1622">
        <v>623</v>
      </c>
      <c r="I1622" t="s">
        <v>295</v>
      </c>
      <c r="J1622" t="s">
        <v>124</v>
      </c>
      <c r="K1622" t="s">
        <v>227</v>
      </c>
      <c r="L1622">
        <v>360</v>
      </c>
      <c r="M1622" t="s">
        <v>225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">
      <c r="A1623">
        <v>5</v>
      </c>
      <c r="B1623" t="s">
        <v>181</v>
      </c>
      <c r="C1623">
        <v>2019</v>
      </c>
      <c r="D1623">
        <v>10</v>
      </c>
      <c r="E1623" t="s">
        <v>182</v>
      </c>
      <c r="F1623">
        <v>60</v>
      </c>
      <c r="G1623" t="s">
        <v>212</v>
      </c>
      <c r="H1623">
        <v>624</v>
      </c>
      <c r="I1623" t="s">
        <v>226</v>
      </c>
      <c r="J1623" t="s">
        <v>124</v>
      </c>
      <c r="K1623" t="s">
        <v>227</v>
      </c>
      <c r="L1623">
        <v>4563</v>
      </c>
      <c r="M1623" t="s">
        <v>228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">
      <c r="A1624">
        <v>4</v>
      </c>
      <c r="B1624" t="s">
        <v>187</v>
      </c>
      <c r="C1624">
        <v>2019</v>
      </c>
      <c r="D1624">
        <v>10</v>
      </c>
      <c r="E1624" t="s">
        <v>182</v>
      </c>
      <c r="F1624">
        <v>3</v>
      </c>
      <c r="G1624" t="s">
        <v>189</v>
      </c>
      <c r="H1624">
        <v>952</v>
      </c>
      <c r="I1624" t="s">
        <v>235</v>
      </c>
      <c r="J1624" t="s">
        <v>117</v>
      </c>
      <c r="K1624" t="s">
        <v>236</v>
      </c>
      <c r="L1624">
        <v>4532</v>
      </c>
      <c r="M1624" t="s">
        <v>200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">
      <c r="A1625">
        <v>5</v>
      </c>
      <c r="B1625" t="s">
        <v>181</v>
      </c>
      <c r="C1625">
        <v>2019</v>
      </c>
      <c r="D1625">
        <v>10</v>
      </c>
      <c r="E1625" t="s">
        <v>182</v>
      </c>
      <c r="F1625">
        <v>1</v>
      </c>
      <c r="G1625" t="s">
        <v>183</v>
      </c>
      <c r="H1625">
        <v>15</v>
      </c>
      <c r="I1625" t="s">
        <v>252</v>
      </c>
      <c r="J1625" t="s">
        <v>118</v>
      </c>
      <c r="K1625" t="s">
        <v>214</v>
      </c>
      <c r="L1625">
        <v>200</v>
      </c>
      <c r="M1625" t="s">
        <v>210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">
      <c r="A1626">
        <v>4</v>
      </c>
      <c r="B1626" t="s">
        <v>187</v>
      </c>
      <c r="C1626">
        <v>2019</v>
      </c>
      <c r="D1626">
        <v>10</v>
      </c>
      <c r="E1626" t="s">
        <v>182</v>
      </c>
      <c r="F1626">
        <v>3</v>
      </c>
      <c r="G1626" t="s">
        <v>189</v>
      </c>
      <c r="H1626">
        <v>15</v>
      </c>
      <c r="I1626" t="s">
        <v>252</v>
      </c>
      <c r="J1626" t="s">
        <v>118</v>
      </c>
      <c r="K1626" t="s">
        <v>214</v>
      </c>
      <c r="L1626">
        <v>300</v>
      </c>
      <c r="M1626" t="s">
        <v>191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">
      <c r="A1627">
        <v>5</v>
      </c>
      <c r="B1627" t="s">
        <v>181</v>
      </c>
      <c r="C1627">
        <v>2019</v>
      </c>
      <c r="D1627">
        <v>10</v>
      </c>
      <c r="E1627" t="s">
        <v>182</v>
      </c>
      <c r="F1627">
        <v>75</v>
      </c>
      <c r="G1627" t="s">
        <v>212</v>
      </c>
      <c r="H1627">
        <v>18</v>
      </c>
      <c r="I1627" t="s">
        <v>215</v>
      </c>
      <c r="J1627" t="s">
        <v>119</v>
      </c>
      <c r="K1627" t="s">
        <v>216</v>
      </c>
      <c r="L1627">
        <v>1575</v>
      </c>
      <c r="M1627" t="s">
        <v>218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">
      <c r="A1628">
        <v>5</v>
      </c>
      <c r="B1628" t="s">
        <v>181</v>
      </c>
      <c r="C1628">
        <v>2019</v>
      </c>
      <c r="D1628">
        <v>10</v>
      </c>
      <c r="E1628" t="s">
        <v>182</v>
      </c>
      <c r="F1628">
        <v>1</v>
      </c>
      <c r="G1628" t="s">
        <v>183</v>
      </c>
      <c r="H1628">
        <v>6</v>
      </c>
      <c r="I1628" t="s">
        <v>256</v>
      </c>
      <c r="J1628" t="s">
        <v>122</v>
      </c>
      <c r="K1628" t="s">
        <v>242</v>
      </c>
      <c r="L1628">
        <v>200</v>
      </c>
      <c r="M1628" t="s">
        <v>210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">
      <c r="A1629">
        <v>5</v>
      </c>
      <c r="B1629" t="s">
        <v>181</v>
      </c>
      <c r="C1629">
        <v>2019</v>
      </c>
      <c r="D1629">
        <v>10</v>
      </c>
      <c r="E1629" t="s">
        <v>182</v>
      </c>
      <c r="F1629">
        <v>6</v>
      </c>
      <c r="G1629" t="s">
        <v>192</v>
      </c>
      <c r="H1629">
        <v>5</v>
      </c>
      <c r="I1629" t="s">
        <v>190</v>
      </c>
      <c r="J1629" t="s">
        <v>115</v>
      </c>
      <c r="K1629" t="s">
        <v>185</v>
      </c>
      <c r="L1629">
        <v>700</v>
      </c>
      <c r="M1629" t="s">
        <v>193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">
      <c r="A1630">
        <v>5</v>
      </c>
      <c r="B1630" t="s">
        <v>181</v>
      </c>
      <c r="C1630">
        <v>2019</v>
      </c>
      <c r="D1630">
        <v>10</v>
      </c>
      <c r="E1630" t="s">
        <v>182</v>
      </c>
      <c r="F1630">
        <v>75</v>
      </c>
      <c r="G1630" t="s">
        <v>212</v>
      </c>
      <c r="H1630">
        <v>5</v>
      </c>
      <c r="I1630" t="s">
        <v>190</v>
      </c>
      <c r="J1630" t="s">
        <v>115</v>
      </c>
      <c r="K1630" t="s">
        <v>185</v>
      </c>
      <c r="L1630">
        <v>1575</v>
      </c>
      <c r="M1630" t="s">
        <v>218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">
      <c r="A1631">
        <v>5</v>
      </c>
      <c r="B1631" t="s">
        <v>181</v>
      </c>
      <c r="C1631">
        <v>2019</v>
      </c>
      <c r="D1631">
        <v>10</v>
      </c>
      <c r="E1631" t="s">
        <v>182</v>
      </c>
      <c r="F1631">
        <v>5</v>
      </c>
      <c r="G1631" t="s">
        <v>195</v>
      </c>
      <c r="H1631">
        <v>951</v>
      </c>
      <c r="I1631" t="s">
        <v>250</v>
      </c>
      <c r="J1631" t="s">
        <v>126</v>
      </c>
      <c r="K1631" t="s">
        <v>249</v>
      </c>
      <c r="L1631">
        <v>4552</v>
      </c>
      <c r="M1631" t="s">
        <v>276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">
      <c r="A1632">
        <v>5</v>
      </c>
      <c r="B1632" t="s">
        <v>181</v>
      </c>
      <c r="C1632">
        <v>2019</v>
      </c>
      <c r="D1632">
        <v>10</v>
      </c>
      <c r="E1632" t="s">
        <v>182</v>
      </c>
      <c r="F1632">
        <v>1</v>
      </c>
      <c r="G1632" t="s">
        <v>183</v>
      </c>
      <c r="H1632">
        <v>911</v>
      </c>
      <c r="I1632" t="s">
        <v>201</v>
      </c>
      <c r="J1632" t="s">
        <v>202</v>
      </c>
      <c r="K1632" t="s">
        <v>203</v>
      </c>
      <c r="L1632">
        <v>4512</v>
      </c>
      <c r="M1632" t="s">
        <v>186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">
      <c r="A1633">
        <v>5</v>
      </c>
      <c r="B1633" t="s">
        <v>181</v>
      </c>
      <c r="C1633">
        <v>2019</v>
      </c>
      <c r="D1633">
        <v>10</v>
      </c>
      <c r="E1633" t="s">
        <v>182</v>
      </c>
      <c r="F1633">
        <v>77</v>
      </c>
      <c r="G1633" t="s">
        <v>212</v>
      </c>
      <c r="H1633">
        <v>950</v>
      </c>
      <c r="I1633" t="s">
        <v>184</v>
      </c>
      <c r="J1633" t="s">
        <v>115</v>
      </c>
      <c r="K1633" t="s">
        <v>185</v>
      </c>
      <c r="L1633">
        <v>4577</v>
      </c>
      <c r="M1633" t="s">
        <v>212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">
      <c r="A1634">
        <v>5</v>
      </c>
      <c r="B1634" t="s">
        <v>181</v>
      </c>
      <c r="C1634">
        <v>2019</v>
      </c>
      <c r="D1634">
        <v>10</v>
      </c>
      <c r="E1634" t="s">
        <v>182</v>
      </c>
      <c r="F1634">
        <v>79</v>
      </c>
      <c r="G1634" t="s">
        <v>212</v>
      </c>
      <c r="H1634">
        <v>950</v>
      </c>
      <c r="I1634" t="s">
        <v>184</v>
      </c>
      <c r="J1634" t="s">
        <v>115</v>
      </c>
      <c r="K1634" t="s">
        <v>185</v>
      </c>
      <c r="L1634">
        <v>4579</v>
      </c>
      <c r="M1634" t="s">
        <v>221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">
      <c r="A1635">
        <v>5</v>
      </c>
      <c r="B1635" t="s">
        <v>181</v>
      </c>
      <c r="C1635">
        <v>2019</v>
      </c>
      <c r="D1635">
        <v>10</v>
      </c>
      <c r="E1635" t="s">
        <v>182</v>
      </c>
      <c r="F1635">
        <v>3</v>
      </c>
      <c r="G1635" t="s">
        <v>189</v>
      </c>
      <c r="H1635">
        <v>2</v>
      </c>
      <c r="I1635" t="s">
        <v>264</v>
      </c>
      <c r="J1635" t="s">
        <v>121</v>
      </c>
      <c r="K1635" t="s">
        <v>230</v>
      </c>
      <c r="L1635">
        <v>300</v>
      </c>
      <c r="M1635" t="s">
        <v>191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">
      <c r="A1636">
        <v>5</v>
      </c>
      <c r="B1636" t="s">
        <v>181</v>
      </c>
      <c r="C1636">
        <v>2019</v>
      </c>
      <c r="D1636">
        <v>10</v>
      </c>
      <c r="E1636" t="s">
        <v>182</v>
      </c>
      <c r="F1636">
        <v>6</v>
      </c>
      <c r="G1636" t="s">
        <v>192</v>
      </c>
      <c r="H1636">
        <v>613</v>
      </c>
      <c r="I1636" t="s">
        <v>258</v>
      </c>
      <c r="J1636" t="s">
        <v>116</v>
      </c>
      <c r="K1636" t="s">
        <v>224</v>
      </c>
      <c r="L1636">
        <v>700</v>
      </c>
      <c r="M1636" t="s">
        <v>193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">
      <c r="A1637">
        <v>5</v>
      </c>
      <c r="B1637" t="s">
        <v>181</v>
      </c>
      <c r="C1637">
        <v>2019</v>
      </c>
      <c r="D1637">
        <v>10</v>
      </c>
      <c r="E1637" t="s">
        <v>182</v>
      </c>
      <c r="F1637">
        <v>6</v>
      </c>
      <c r="G1637" t="s">
        <v>192</v>
      </c>
      <c r="H1637">
        <v>615</v>
      </c>
      <c r="I1637" t="s">
        <v>292</v>
      </c>
      <c r="J1637" t="s">
        <v>123</v>
      </c>
      <c r="K1637" t="s">
        <v>261</v>
      </c>
      <c r="L1637">
        <v>4562</v>
      </c>
      <c r="M1637" t="s">
        <v>211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">
      <c r="A1638">
        <v>5</v>
      </c>
      <c r="B1638" t="s">
        <v>181</v>
      </c>
      <c r="C1638">
        <v>2019</v>
      </c>
      <c r="D1638">
        <v>10</v>
      </c>
      <c r="E1638" t="s">
        <v>182</v>
      </c>
      <c r="F1638">
        <v>6</v>
      </c>
      <c r="G1638" t="s">
        <v>192</v>
      </c>
      <c r="H1638">
        <v>603</v>
      </c>
      <c r="I1638" t="s">
        <v>196</v>
      </c>
      <c r="J1638" t="s">
        <v>125</v>
      </c>
      <c r="K1638" t="s">
        <v>197</v>
      </c>
      <c r="L1638">
        <v>700</v>
      </c>
      <c r="M1638" t="s">
        <v>193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">
      <c r="A1639">
        <v>5</v>
      </c>
      <c r="B1639" t="s">
        <v>181</v>
      </c>
      <c r="C1639">
        <v>2019</v>
      </c>
      <c r="D1639">
        <v>10</v>
      </c>
      <c r="E1639" t="s">
        <v>182</v>
      </c>
      <c r="F1639">
        <v>60</v>
      </c>
      <c r="G1639" t="s">
        <v>212</v>
      </c>
      <c r="H1639">
        <v>601</v>
      </c>
      <c r="I1639" t="s">
        <v>260</v>
      </c>
      <c r="J1639" t="s">
        <v>123</v>
      </c>
      <c r="K1639" t="s">
        <v>261</v>
      </c>
      <c r="L1639">
        <v>360</v>
      </c>
      <c r="M1639" t="s">
        <v>225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">
      <c r="A1640">
        <v>5</v>
      </c>
      <c r="B1640" t="s">
        <v>181</v>
      </c>
      <c r="C1640">
        <v>2019</v>
      </c>
      <c r="D1640">
        <v>10</v>
      </c>
      <c r="E1640" t="s">
        <v>182</v>
      </c>
      <c r="F1640">
        <v>6</v>
      </c>
      <c r="G1640" t="s">
        <v>192</v>
      </c>
      <c r="H1640">
        <v>606</v>
      </c>
      <c r="I1640" t="s">
        <v>279</v>
      </c>
      <c r="J1640" t="s">
        <v>130</v>
      </c>
      <c r="K1640" t="s">
        <v>280</v>
      </c>
      <c r="L1640">
        <v>700</v>
      </c>
      <c r="M1640" t="s">
        <v>193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">
      <c r="A1641">
        <v>5</v>
      </c>
      <c r="B1641" t="s">
        <v>181</v>
      </c>
      <c r="C1641">
        <v>2019</v>
      </c>
      <c r="D1641">
        <v>10</v>
      </c>
      <c r="E1641" t="s">
        <v>182</v>
      </c>
      <c r="F1641">
        <v>6</v>
      </c>
      <c r="G1641" t="s">
        <v>192</v>
      </c>
      <c r="H1641">
        <v>607</v>
      </c>
      <c r="I1641" t="s">
        <v>293</v>
      </c>
      <c r="J1641" t="s">
        <v>130</v>
      </c>
      <c r="K1641" t="s">
        <v>280</v>
      </c>
      <c r="L1641">
        <v>700</v>
      </c>
      <c r="M1641" t="s">
        <v>193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">
      <c r="A1642">
        <v>5</v>
      </c>
      <c r="B1642" t="s">
        <v>181</v>
      </c>
      <c r="C1642">
        <v>2019</v>
      </c>
      <c r="D1642">
        <v>10</v>
      </c>
      <c r="E1642" t="s">
        <v>182</v>
      </c>
      <c r="F1642">
        <v>5</v>
      </c>
      <c r="G1642" t="s">
        <v>195</v>
      </c>
      <c r="H1642">
        <v>13</v>
      </c>
      <c r="I1642" t="s">
        <v>296</v>
      </c>
      <c r="J1642" t="s">
        <v>119</v>
      </c>
      <c r="K1642" t="s">
        <v>216</v>
      </c>
      <c r="L1642">
        <v>460</v>
      </c>
      <c r="M1642" t="s">
        <v>198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">
      <c r="A1643">
        <v>4</v>
      </c>
      <c r="B1643" t="s">
        <v>187</v>
      </c>
      <c r="C1643">
        <v>2019</v>
      </c>
      <c r="D1643">
        <v>10</v>
      </c>
      <c r="E1643" t="s">
        <v>182</v>
      </c>
      <c r="F1643">
        <v>3</v>
      </c>
      <c r="G1643" t="s">
        <v>189</v>
      </c>
      <c r="H1643">
        <v>903</v>
      </c>
      <c r="I1643" t="s">
        <v>239</v>
      </c>
      <c r="J1643" t="s">
        <v>121</v>
      </c>
      <c r="K1643" t="s">
        <v>230</v>
      </c>
      <c r="L1643">
        <v>4532</v>
      </c>
      <c r="M1643" t="s">
        <v>200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">
      <c r="A1644">
        <v>5</v>
      </c>
      <c r="B1644" t="s">
        <v>181</v>
      </c>
      <c r="C1644">
        <v>2019</v>
      </c>
      <c r="D1644">
        <v>10</v>
      </c>
      <c r="E1644" t="s">
        <v>182</v>
      </c>
      <c r="F1644">
        <v>5</v>
      </c>
      <c r="G1644" t="s">
        <v>195</v>
      </c>
      <c r="H1644">
        <v>5</v>
      </c>
      <c r="I1644" t="s">
        <v>190</v>
      </c>
      <c r="J1644" t="s">
        <v>115</v>
      </c>
      <c r="K1644" t="s">
        <v>185</v>
      </c>
      <c r="L1644">
        <v>460</v>
      </c>
      <c r="M1644" t="s">
        <v>198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">
      <c r="A1645">
        <v>5</v>
      </c>
      <c r="B1645" t="s">
        <v>181</v>
      </c>
      <c r="C1645">
        <v>2019</v>
      </c>
      <c r="D1645">
        <v>10</v>
      </c>
      <c r="E1645" t="s">
        <v>182</v>
      </c>
      <c r="F1645">
        <v>72</v>
      </c>
      <c r="G1645" t="s">
        <v>212</v>
      </c>
      <c r="H1645">
        <v>5</v>
      </c>
      <c r="I1645" t="s">
        <v>190</v>
      </c>
      <c r="J1645" t="s">
        <v>115</v>
      </c>
      <c r="K1645" t="s">
        <v>185</v>
      </c>
      <c r="L1645">
        <v>1572</v>
      </c>
      <c r="M1645" t="s">
        <v>231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">
      <c r="A1646">
        <v>5</v>
      </c>
      <c r="B1646" t="s">
        <v>181</v>
      </c>
      <c r="C1646">
        <v>2019</v>
      </c>
      <c r="D1646">
        <v>10</v>
      </c>
      <c r="E1646" t="s">
        <v>182</v>
      </c>
      <c r="F1646">
        <v>3</v>
      </c>
      <c r="G1646" t="s">
        <v>189</v>
      </c>
      <c r="H1646">
        <v>952</v>
      </c>
      <c r="I1646" t="s">
        <v>235</v>
      </c>
      <c r="J1646" t="s">
        <v>117</v>
      </c>
      <c r="K1646" t="s">
        <v>236</v>
      </c>
      <c r="L1646">
        <v>4532</v>
      </c>
      <c r="M1646" t="s">
        <v>200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">
      <c r="A1647">
        <v>5</v>
      </c>
      <c r="B1647" t="s">
        <v>181</v>
      </c>
      <c r="C1647">
        <v>2019</v>
      </c>
      <c r="D1647">
        <v>10</v>
      </c>
      <c r="E1647" t="s">
        <v>182</v>
      </c>
      <c r="F1647">
        <v>3</v>
      </c>
      <c r="G1647" t="s">
        <v>189</v>
      </c>
      <c r="H1647">
        <v>951</v>
      </c>
      <c r="I1647" t="s">
        <v>250</v>
      </c>
      <c r="J1647" t="s">
        <v>126</v>
      </c>
      <c r="K1647" t="s">
        <v>249</v>
      </c>
      <c r="L1647">
        <v>4532</v>
      </c>
      <c r="M1647" t="s">
        <v>200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">
      <c r="A1648">
        <v>5</v>
      </c>
      <c r="B1648" t="s">
        <v>181</v>
      </c>
      <c r="C1648">
        <v>2019</v>
      </c>
      <c r="D1648">
        <v>10</v>
      </c>
      <c r="E1648" t="s">
        <v>182</v>
      </c>
      <c r="F1648">
        <v>79</v>
      </c>
      <c r="G1648" t="s">
        <v>212</v>
      </c>
      <c r="H1648">
        <v>951</v>
      </c>
      <c r="I1648" t="s">
        <v>250</v>
      </c>
      <c r="J1648" t="s">
        <v>126</v>
      </c>
      <c r="K1648" t="s">
        <v>249</v>
      </c>
      <c r="L1648">
        <v>4579</v>
      </c>
      <c r="M1648" t="s">
        <v>221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">
      <c r="A1649">
        <v>5</v>
      </c>
      <c r="B1649" t="s">
        <v>181</v>
      </c>
      <c r="C1649">
        <v>2019</v>
      </c>
      <c r="D1649">
        <v>10</v>
      </c>
      <c r="E1649" t="s">
        <v>182</v>
      </c>
      <c r="F1649">
        <v>1</v>
      </c>
      <c r="G1649" t="s">
        <v>183</v>
      </c>
      <c r="H1649">
        <v>10</v>
      </c>
      <c r="I1649" t="s">
        <v>251</v>
      </c>
      <c r="J1649" t="s">
        <v>117</v>
      </c>
      <c r="K1649" t="s">
        <v>236</v>
      </c>
      <c r="L1649">
        <v>200</v>
      </c>
      <c r="M1649" t="s">
        <v>210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">
      <c r="A1650">
        <v>5</v>
      </c>
      <c r="B1650" t="s">
        <v>181</v>
      </c>
      <c r="C1650">
        <v>2019</v>
      </c>
      <c r="D1650">
        <v>10</v>
      </c>
      <c r="E1650" t="s">
        <v>182</v>
      </c>
      <c r="F1650">
        <v>10</v>
      </c>
      <c r="G1650" t="s">
        <v>238</v>
      </c>
      <c r="H1650">
        <v>911</v>
      </c>
      <c r="I1650" t="s">
        <v>201</v>
      </c>
      <c r="J1650" t="s">
        <v>202</v>
      </c>
      <c r="K1650" t="s">
        <v>203</v>
      </c>
      <c r="L1650">
        <v>4513</v>
      </c>
      <c r="M1650" t="s">
        <v>240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">
      <c r="A1651">
        <v>5</v>
      </c>
      <c r="B1651" t="s">
        <v>181</v>
      </c>
      <c r="C1651">
        <v>2019</v>
      </c>
      <c r="D1651">
        <v>10</v>
      </c>
      <c r="E1651" t="s">
        <v>182</v>
      </c>
      <c r="F1651">
        <v>5</v>
      </c>
      <c r="G1651" t="s">
        <v>195</v>
      </c>
      <c r="H1651">
        <v>950</v>
      </c>
      <c r="I1651" t="s">
        <v>184</v>
      </c>
      <c r="J1651" t="s">
        <v>115</v>
      </c>
      <c r="K1651" t="s">
        <v>185</v>
      </c>
      <c r="L1651">
        <v>4552</v>
      </c>
      <c r="M1651" t="s">
        <v>276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">
      <c r="A1652">
        <v>5</v>
      </c>
      <c r="B1652" t="s">
        <v>181</v>
      </c>
      <c r="C1652">
        <v>2019</v>
      </c>
      <c r="D1652">
        <v>10</v>
      </c>
      <c r="E1652" t="s">
        <v>182</v>
      </c>
      <c r="F1652">
        <v>10</v>
      </c>
      <c r="G1652" t="s">
        <v>238</v>
      </c>
      <c r="H1652">
        <v>4</v>
      </c>
      <c r="I1652" t="s">
        <v>274</v>
      </c>
      <c r="J1652" t="s">
        <v>202</v>
      </c>
      <c r="K1652" t="s">
        <v>203</v>
      </c>
      <c r="L1652">
        <v>207</v>
      </c>
      <c r="M1652" t="s">
        <v>243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">
      <c r="A1653">
        <v>5</v>
      </c>
      <c r="B1653" t="s">
        <v>181</v>
      </c>
      <c r="C1653">
        <v>2019</v>
      </c>
      <c r="D1653">
        <v>10</v>
      </c>
      <c r="E1653" t="s">
        <v>182</v>
      </c>
      <c r="F1653">
        <v>3</v>
      </c>
      <c r="G1653" t="s">
        <v>189</v>
      </c>
      <c r="H1653">
        <v>9</v>
      </c>
      <c r="I1653" t="s">
        <v>275</v>
      </c>
      <c r="J1653" t="s">
        <v>117</v>
      </c>
      <c r="K1653" t="s">
        <v>236</v>
      </c>
      <c r="L1653">
        <v>300</v>
      </c>
      <c r="M1653" t="s">
        <v>191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">
      <c r="A1654">
        <v>4</v>
      </c>
      <c r="B1654" t="s">
        <v>187</v>
      </c>
      <c r="C1654">
        <v>2019</v>
      </c>
      <c r="D1654">
        <v>10</v>
      </c>
      <c r="E1654" t="s">
        <v>182</v>
      </c>
      <c r="F1654">
        <v>1</v>
      </c>
      <c r="G1654" t="s">
        <v>183</v>
      </c>
      <c r="H1654">
        <v>905</v>
      </c>
      <c r="I1654" t="s">
        <v>272</v>
      </c>
      <c r="J1654" t="s">
        <v>122</v>
      </c>
      <c r="K1654" t="s">
        <v>242</v>
      </c>
      <c r="L1654">
        <v>4512</v>
      </c>
      <c r="M1654" t="s">
        <v>186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">
      <c r="A1655">
        <v>5</v>
      </c>
      <c r="B1655" t="s">
        <v>181</v>
      </c>
      <c r="C1655">
        <v>2019</v>
      </c>
      <c r="D1655">
        <v>10</v>
      </c>
      <c r="E1655" t="s">
        <v>182</v>
      </c>
      <c r="F1655">
        <v>5</v>
      </c>
      <c r="G1655" t="s">
        <v>195</v>
      </c>
      <c r="H1655">
        <v>701</v>
      </c>
      <c r="I1655" t="s">
        <v>206</v>
      </c>
      <c r="J1655" t="s">
        <v>207</v>
      </c>
      <c r="K1655" t="s">
        <v>208</v>
      </c>
      <c r="L1655">
        <v>460</v>
      </c>
      <c r="M1655" t="s">
        <v>198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">
      <c r="A1656">
        <v>5</v>
      </c>
      <c r="B1656" t="s">
        <v>181</v>
      </c>
      <c r="C1656">
        <v>2019</v>
      </c>
      <c r="D1656">
        <v>10</v>
      </c>
      <c r="E1656" t="s">
        <v>182</v>
      </c>
      <c r="F1656">
        <v>3</v>
      </c>
      <c r="G1656" t="s">
        <v>189</v>
      </c>
      <c r="H1656">
        <v>20</v>
      </c>
      <c r="I1656" t="s">
        <v>300</v>
      </c>
      <c r="J1656" t="s">
        <v>128</v>
      </c>
      <c r="K1656" t="s">
        <v>205</v>
      </c>
      <c r="L1656">
        <v>300</v>
      </c>
      <c r="M1656" t="s">
        <v>191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">
      <c r="A1657">
        <v>5</v>
      </c>
      <c r="B1657" t="s">
        <v>181</v>
      </c>
      <c r="C1657">
        <v>2019</v>
      </c>
      <c r="D1657">
        <v>10</v>
      </c>
      <c r="E1657" t="s">
        <v>182</v>
      </c>
      <c r="F1657">
        <v>3</v>
      </c>
      <c r="G1657" t="s">
        <v>189</v>
      </c>
      <c r="H1657">
        <v>954</v>
      </c>
      <c r="I1657" t="s">
        <v>237</v>
      </c>
      <c r="J1657" t="s">
        <v>119</v>
      </c>
      <c r="K1657" t="s">
        <v>216</v>
      </c>
      <c r="L1657">
        <v>4532</v>
      </c>
      <c r="M1657" t="s">
        <v>200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">
      <c r="A1658">
        <v>5</v>
      </c>
      <c r="B1658" t="s">
        <v>181</v>
      </c>
      <c r="C1658">
        <v>2019</v>
      </c>
      <c r="D1658">
        <v>10</v>
      </c>
      <c r="E1658" t="s">
        <v>182</v>
      </c>
      <c r="F1658">
        <v>79</v>
      </c>
      <c r="G1658" t="s">
        <v>212</v>
      </c>
      <c r="H1658">
        <v>954</v>
      </c>
      <c r="I1658" t="s">
        <v>237</v>
      </c>
      <c r="J1658" t="s">
        <v>119</v>
      </c>
      <c r="K1658" t="s">
        <v>216</v>
      </c>
      <c r="L1658">
        <v>4579</v>
      </c>
      <c r="M1658" t="s">
        <v>221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">
      <c r="A1659">
        <v>5</v>
      </c>
      <c r="B1659" t="s">
        <v>181</v>
      </c>
      <c r="C1659">
        <v>2019</v>
      </c>
      <c r="D1659">
        <v>10</v>
      </c>
      <c r="E1659" t="s">
        <v>182</v>
      </c>
      <c r="F1659">
        <v>1</v>
      </c>
      <c r="G1659" t="s">
        <v>183</v>
      </c>
      <c r="H1659">
        <v>301</v>
      </c>
      <c r="I1659" t="s">
        <v>247</v>
      </c>
      <c r="J1659" t="s">
        <v>121</v>
      </c>
      <c r="K1659" t="s">
        <v>230</v>
      </c>
      <c r="L1659">
        <v>200</v>
      </c>
      <c r="M1659" t="s">
        <v>210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">
      <c r="A1660">
        <v>4</v>
      </c>
      <c r="B1660" t="s">
        <v>187</v>
      </c>
      <c r="C1660">
        <v>2019</v>
      </c>
      <c r="D1660">
        <v>10</v>
      </c>
      <c r="E1660" t="s">
        <v>182</v>
      </c>
      <c r="F1660">
        <v>3</v>
      </c>
      <c r="G1660" t="s">
        <v>189</v>
      </c>
      <c r="H1660">
        <v>710</v>
      </c>
      <c r="I1660" t="s">
        <v>220</v>
      </c>
      <c r="J1660" t="s">
        <v>207</v>
      </c>
      <c r="K1660" t="s">
        <v>208</v>
      </c>
      <c r="L1660">
        <v>4532</v>
      </c>
      <c r="M1660" t="s">
        <v>200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">
      <c r="A1661">
        <v>4</v>
      </c>
      <c r="B1661" t="s">
        <v>187</v>
      </c>
      <c r="C1661">
        <v>2019</v>
      </c>
      <c r="D1661">
        <v>10</v>
      </c>
      <c r="E1661" t="s">
        <v>182</v>
      </c>
      <c r="F1661">
        <v>3</v>
      </c>
      <c r="G1661" t="s">
        <v>189</v>
      </c>
      <c r="H1661">
        <v>1</v>
      </c>
      <c r="I1661" t="s">
        <v>229</v>
      </c>
      <c r="J1661" t="s">
        <v>121</v>
      </c>
      <c r="K1661" t="s">
        <v>230</v>
      </c>
      <c r="L1661">
        <v>300</v>
      </c>
      <c r="M1661" t="s">
        <v>191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">
      <c r="A1662">
        <v>4</v>
      </c>
      <c r="B1662" t="s">
        <v>187</v>
      </c>
      <c r="C1662">
        <v>2019</v>
      </c>
      <c r="D1662">
        <v>10</v>
      </c>
      <c r="E1662" t="s">
        <v>182</v>
      </c>
      <c r="F1662">
        <v>1</v>
      </c>
      <c r="G1662" t="s">
        <v>183</v>
      </c>
      <c r="H1662">
        <v>903</v>
      </c>
      <c r="I1662" t="s">
        <v>239</v>
      </c>
      <c r="J1662" t="s">
        <v>121</v>
      </c>
      <c r="K1662" t="s">
        <v>230</v>
      </c>
      <c r="L1662">
        <v>4512</v>
      </c>
      <c r="M1662" t="s">
        <v>186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">
      <c r="A1663">
        <v>5</v>
      </c>
      <c r="B1663" t="s">
        <v>181</v>
      </c>
      <c r="C1663">
        <v>2019</v>
      </c>
      <c r="D1663">
        <v>10</v>
      </c>
      <c r="E1663" t="s">
        <v>182</v>
      </c>
      <c r="F1663">
        <v>3</v>
      </c>
      <c r="G1663" t="s">
        <v>189</v>
      </c>
      <c r="H1663">
        <v>5</v>
      </c>
      <c r="I1663" t="s">
        <v>190</v>
      </c>
      <c r="J1663" t="s">
        <v>115</v>
      </c>
      <c r="K1663" t="s">
        <v>185</v>
      </c>
      <c r="L1663">
        <v>300</v>
      </c>
      <c r="M1663" t="s">
        <v>191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">
      <c r="A1664">
        <v>5</v>
      </c>
      <c r="B1664" t="s">
        <v>181</v>
      </c>
      <c r="C1664">
        <v>2019</v>
      </c>
      <c r="D1664">
        <v>10</v>
      </c>
      <c r="E1664" t="s">
        <v>182</v>
      </c>
      <c r="F1664">
        <v>1</v>
      </c>
      <c r="G1664" t="s">
        <v>183</v>
      </c>
      <c r="H1664">
        <v>5</v>
      </c>
      <c r="I1664" t="s">
        <v>190</v>
      </c>
      <c r="J1664" t="s">
        <v>115</v>
      </c>
      <c r="K1664" t="s">
        <v>185</v>
      </c>
      <c r="L1664">
        <v>200</v>
      </c>
      <c r="M1664" t="s">
        <v>210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">
      <c r="A1665">
        <v>4</v>
      </c>
      <c r="B1665" t="s">
        <v>187</v>
      </c>
      <c r="C1665">
        <v>2019</v>
      </c>
      <c r="D1665">
        <v>10</v>
      </c>
      <c r="E1665" t="s">
        <v>182</v>
      </c>
      <c r="F1665">
        <v>3</v>
      </c>
      <c r="G1665" t="s">
        <v>189</v>
      </c>
      <c r="H1665">
        <v>616</v>
      </c>
      <c r="I1665" t="s">
        <v>199</v>
      </c>
      <c r="J1665" t="s">
        <v>125</v>
      </c>
      <c r="K1665" t="s">
        <v>197</v>
      </c>
      <c r="L1665">
        <v>4532</v>
      </c>
      <c r="M1665" t="s">
        <v>200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">
      <c r="A1666">
        <v>4</v>
      </c>
      <c r="B1666" t="s">
        <v>187</v>
      </c>
      <c r="C1666">
        <v>2019</v>
      </c>
      <c r="D1666">
        <v>10</v>
      </c>
      <c r="E1666" t="s">
        <v>182</v>
      </c>
      <c r="F1666">
        <v>6</v>
      </c>
      <c r="G1666" t="s">
        <v>192</v>
      </c>
      <c r="H1666">
        <v>615</v>
      </c>
      <c r="I1666" t="s">
        <v>292</v>
      </c>
      <c r="J1666" t="s">
        <v>123</v>
      </c>
      <c r="K1666" t="s">
        <v>261</v>
      </c>
      <c r="L1666">
        <v>4562</v>
      </c>
      <c r="M1666" t="s">
        <v>211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">
      <c r="A1667">
        <v>5</v>
      </c>
      <c r="B1667" t="s">
        <v>181</v>
      </c>
      <c r="C1667">
        <v>2019</v>
      </c>
      <c r="D1667">
        <v>10</v>
      </c>
      <c r="E1667" t="s">
        <v>182</v>
      </c>
      <c r="F1667">
        <v>6</v>
      </c>
      <c r="G1667" t="s">
        <v>192</v>
      </c>
      <c r="H1667">
        <v>623</v>
      </c>
      <c r="I1667" t="s">
        <v>295</v>
      </c>
      <c r="J1667" t="s">
        <v>124</v>
      </c>
      <c r="K1667" t="s">
        <v>227</v>
      </c>
      <c r="L1667">
        <v>700</v>
      </c>
      <c r="M1667" t="s">
        <v>193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">
      <c r="A1668">
        <v>4</v>
      </c>
      <c r="B1668" t="s">
        <v>187</v>
      </c>
      <c r="C1668">
        <v>2019</v>
      </c>
      <c r="D1668">
        <v>10</v>
      </c>
      <c r="E1668" t="s">
        <v>182</v>
      </c>
      <c r="F1668">
        <v>1</v>
      </c>
      <c r="G1668" t="s">
        <v>183</v>
      </c>
      <c r="H1668">
        <v>953</v>
      </c>
      <c r="I1668" t="s">
        <v>213</v>
      </c>
      <c r="J1668" t="s">
        <v>118</v>
      </c>
      <c r="K1668" t="s">
        <v>214</v>
      </c>
      <c r="L1668">
        <v>4512</v>
      </c>
      <c r="M1668" t="s">
        <v>186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">
      <c r="A1669">
        <v>4</v>
      </c>
      <c r="B1669" t="s">
        <v>187</v>
      </c>
      <c r="C1669">
        <v>2019</v>
      </c>
      <c r="D1669">
        <v>10</v>
      </c>
      <c r="E1669" t="s">
        <v>182</v>
      </c>
      <c r="F1669">
        <v>5</v>
      </c>
      <c r="G1669" t="s">
        <v>195</v>
      </c>
      <c r="H1669">
        <v>18</v>
      </c>
      <c r="I1669" t="s">
        <v>215</v>
      </c>
      <c r="J1669" t="s">
        <v>119</v>
      </c>
      <c r="K1669" t="s">
        <v>216</v>
      </c>
      <c r="L1669">
        <v>460</v>
      </c>
      <c r="M1669" t="s">
        <v>198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">
      <c r="A1670">
        <v>5</v>
      </c>
      <c r="B1670" t="s">
        <v>181</v>
      </c>
      <c r="C1670">
        <v>2019</v>
      </c>
      <c r="D1670">
        <v>10</v>
      </c>
      <c r="E1670" t="s">
        <v>182</v>
      </c>
      <c r="F1670">
        <v>5</v>
      </c>
      <c r="G1670" t="s">
        <v>195</v>
      </c>
      <c r="H1670">
        <v>8</v>
      </c>
      <c r="I1670" t="s">
        <v>248</v>
      </c>
      <c r="J1670" t="s">
        <v>126</v>
      </c>
      <c r="K1670" t="s">
        <v>249</v>
      </c>
      <c r="L1670">
        <v>460</v>
      </c>
      <c r="M1670" t="s">
        <v>198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">
      <c r="A1671">
        <v>5</v>
      </c>
      <c r="B1671" t="s">
        <v>181</v>
      </c>
      <c r="C1671">
        <v>2019</v>
      </c>
      <c r="D1671">
        <v>10</v>
      </c>
      <c r="E1671" t="s">
        <v>182</v>
      </c>
      <c r="F1671">
        <v>77</v>
      </c>
      <c r="G1671" t="s">
        <v>212</v>
      </c>
      <c r="H1671">
        <v>5</v>
      </c>
      <c r="I1671" t="s">
        <v>190</v>
      </c>
      <c r="J1671" t="s">
        <v>115</v>
      </c>
      <c r="K1671" t="s">
        <v>185</v>
      </c>
      <c r="L1671">
        <v>1577</v>
      </c>
      <c r="M1671" t="s">
        <v>233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">
      <c r="A1672">
        <v>5</v>
      </c>
      <c r="B1672" t="s">
        <v>181</v>
      </c>
      <c r="C1672">
        <v>2019</v>
      </c>
      <c r="D1672">
        <v>10</v>
      </c>
      <c r="E1672" t="s">
        <v>182</v>
      </c>
      <c r="F1672">
        <v>3</v>
      </c>
      <c r="G1672" t="s">
        <v>189</v>
      </c>
      <c r="H1672">
        <v>10</v>
      </c>
      <c r="I1672" t="s">
        <v>251</v>
      </c>
      <c r="J1672" t="s">
        <v>117</v>
      </c>
      <c r="K1672" t="s">
        <v>236</v>
      </c>
      <c r="L1672">
        <v>300</v>
      </c>
      <c r="M1672" t="s">
        <v>191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">
      <c r="A1673">
        <v>4</v>
      </c>
      <c r="B1673" t="s">
        <v>187</v>
      </c>
      <c r="C1673">
        <v>2019</v>
      </c>
      <c r="D1673">
        <v>10</v>
      </c>
      <c r="E1673" t="s">
        <v>182</v>
      </c>
      <c r="F1673">
        <v>3</v>
      </c>
      <c r="G1673" t="s">
        <v>189</v>
      </c>
      <c r="H1673">
        <v>951</v>
      </c>
      <c r="I1673" t="s">
        <v>250</v>
      </c>
      <c r="J1673" t="s">
        <v>126</v>
      </c>
      <c r="K1673" t="s">
        <v>249</v>
      </c>
      <c r="L1673">
        <v>4532</v>
      </c>
      <c r="M1673" t="s">
        <v>200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">
      <c r="A1674">
        <v>5</v>
      </c>
      <c r="B1674" t="s">
        <v>181</v>
      </c>
      <c r="C1674">
        <v>2019</v>
      </c>
      <c r="D1674">
        <v>10</v>
      </c>
      <c r="E1674" t="s">
        <v>182</v>
      </c>
      <c r="F1674">
        <v>3</v>
      </c>
      <c r="G1674" t="s">
        <v>189</v>
      </c>
      <c r="H1674">
        <v>950</v>
      </c>
      <c r="I1674" t="s">
        <v>184</v>
      </c>
      <c r="J1674" t="s">
        <v>115</v>
      </c>
      <c r="K1674" t="s">
        <v>185</v>
      </c>
      <c r="L1674">
        <v>4532</v>
      </c>
      <c r="M1674" t="s">
        <v>200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">
      <c r="A1675">
        <v>4</v>
      </c>
      <c r="B1675" t="s">
        <v>187</v>
      </c>
      <c r="C1675">
        <v>2019</v>
      </c>
      <c r="D1675">
        <v>10</v>
      </c>
      <c r="E1675" t="s">
        <v>182</v>
      </c>
      <c r="F1675">
        <v>10</v>
      </c>
      <c r="G1675" t="s">
        <v>238</v>
      </c>
      <c r="H1675">
        <v>905</v>
      </c>
      <c r="I1675" t="s">
        <v>272</v>
      </c>
      <c r="J1675" t="s">
        <v>122</v>
      </c>
      <c r="K1675" t="s">
        <v>242</v>
      </c>
      <c r="L1675">
        <v>4513</v>
      </c>
      <c r="M1675" t="s">
        <v>240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">
      <c r="A1676">
        <v>5</v>
      </c>
      <c r="B1676" t="s">
        <v>181</v>
      </c>
      <c r="C1676">
        <v>2019</v>
      </c>
      <c r="D1676">
        <v>10</v>
      </c>
      <c r="E1676" t="s">
        <v>182</v>
      </c>
      <c r="F1676">
        <v>1</v>
      </c>
      <c r="G1676" t="s">
        <v>183</v>
      </c>
      <c r="H1676">
        <v>7</v>
      </c>
      <c r="I1676" t="s">
        <v>241</v>
      </c>
      <c r="J1676" t="s">
        <v>122</v>
      </c>
      <c r="K1676" t="s">
        <v>242</v>
      </c>
      <c r="L1676">
        <v>200</v>
      </c>
      <c r="M1676" t="s">
        <v>210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">
      <c r="A1677">
        <v>5</v>
      </c>
      <c r="B1677" t="s">
        <v>181</v>
      </c>
      <c r="C1677">
        <v>2019</v>
      </c>
      <c r="D1677">
        <v>10</v>
      </c>
      <c r="E1677" t="s">
        <v>182</v>
      </c>
      <c r="F1677">
        <v>3</v>
      </c>
      <c r="G1677" t="s">
        <v>189</v>
      </c>
      <c r="H1677">
        <v>700</v>
      </c>
      <c r="I1677" t="s">
        <v>273</v>
      </c>
      <c r="J1677" t="s">
        <v>207</v>
      </c>
      <c r="K1677" t="s">
        <v>208</v>
      </c>
      <c r="L1677">
        <v>300</v>
      </c>
      <c r="M1677" t="s">
        <v>191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">
      <c r="A1678">
        <v>5</v>
      </c>
      <c r="B1678" t="s">
        <v>181</v>
      </c>
      <c r="C1678">
        <v>2019</v>
      </c>
      <c r="D1678">
        <v>10</v>
      </c>
      <c r="E1678" t="s">
        <v>182</v>
      </c>
      <c r="F1678">
        <v>5</v>
      </c>
      <c r="G1678" t="s">
        <v>195</v>
      </c>
      <c r="H1678">
        <v>700</v>
      </c>
      <c r="I1678" t="s">
        <v>273</v>
      </c>
      <c r="J1678" t="s">
        <v>207</v>
      </c>
      <c r="K1678" t="s">
        <v>208</v>
      </c>
      <c r="L1678">
        <v>460</v>
      </c>
      <c r="M1678" t="s">
        <v>198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">
      <c r="A1679">
        <v>5</v>
      </c>
      <c r="B1679" t="s">
        <v>181</v>
      </c>
      <c r="C1679">
        <v>2019</v>
      </c>
      <c r="D1679">
        <v>10</v>
      </c>
      <c r="E1679" t="s">
        <v>182</v>
      </c>
      <c r="F1679">
        <v>79</v>
      </c>
      <c r="G1679" t="s">
        <v>212</v>
      </c>
      <c r="H1679">
        <v>710</v>
      </c>
      <c r="I1679" t="s">
        <v>220</v>
      </c>
      <c r="J1679" t="s">
        <v>207</v>
      </c>
      <c r="K1679" t="s">
        <v>208</v>
      </c>
      <c r="L1679">
        <v>4579</v>
      </c>
      <c r="M1679" t="s">
        <v>221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">
      <c r="A1680">
        <v>5</v>
      </c>
      <c r="B1680" t="s">
        <v>181</v>
      </c>
      <c r="C1680">
        <v>2019</v>
      </c>
      <c r="D1680">
        <v>10</v>
      </c>
      <c r="E1680" t="s">
        <v>182</v>
      </c>
      <c r="F1680">
        <v>1</v>
      </c>
      <c r="G1680" t="s">
        <v>183</v>
      </c>
      <c r="H1680">
        <v>11</v>
      </c>
      <c r="I1680" t="s">
        <v>283</v>
      </c>
      <c r="J1680" t="s">
        <v>115</v>
      </c>
      <c r="K1680" t="s">
        <v>185</v>
      </c>
      <c r="L1680">
        <v>200</v>
      </c>
      <c r="M1680" t="s">
        <v>210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">
      <c r="A1681">
        <v>4</v>
      </c>
      <c r="B1681" t="s">
        <v>187</v>
      </c>
      <c r="C1681">
        <v>2019</v>
      </c>
      <c r="D1681">
        <v>10</v>
      </c>
      <c r="E1681" t="s">
        <v>182</v>
      </c>
      <c r="F1681">
        <v>3</v>
      </c>
      <c r="G1681" t="s">
        <v>189</v>
      </c>
      <c r="H1681">
        <v>5</v>
      </c>
      <c r="I1681" t="s">
        <v>190</v>
      </c>
      <c r="J1681" t="s">
        <v>115</v>
      </c>
      <c r="K1681" t="s">
        <v>185</v>
      </c>
      <c r="L1681">
        <v>300</v>
      </c>
      <c r="M1681" t="s">
        <v>191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">
      <c r="A1682">
        <v>5</v>
      </c>
      <c r="B1682" t="s">
        <v>181</v>
      </c>
      <c r="C1682">
        <v>2019</v>
      </c>
      <c r="D1682">
        <v>10</v>
      </c>
      <c r="E1682" t="s">
        <v>182</v>
      </c>
      <c r="F1682">
        <v>60</v>
      </c>
      <c r="G1682" t="s">
        <v>212</v>
      </c>
      <c r="H1682">
        <v>612</v>
      </c>
      <c r="I1682" t="s">
        <v>223</v>
      </c>
      <c r="J1682" t="s">
        <v>116</v>
      </c>
      <c r="K1682" t="s">
        <v>224</v>
      </c>
      <c r="L1682">
        <v>360</v>
      </c>
      <c r="M1682" t="s">
        <v>225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">
      <c r="A1683">
        <v>5</v>
      </c>
      <c r="B1683" t="s">
        <v>181</v>
      </c>
      <c r="C1683">
        <v>2019</v>
      </c>
      <c r="D1683">
        <v>10</v>
      </c>
      <c r="E1683" t="s">
        <v>182</v>
      </c>
      <c r="F1683">
        <v>5</v>
      </c>
      <c r="G1683" t="s">
        <v>195</v>
      </c>
      <c r="H1683">
        <v>603</v>
      </c>
      <c r="I1683" t="s">
        <v>196</v>
      </c>
      <c r="J1683" t="s">
        <v>125</v>
      </c>
      <c r="K1683" t="s">
        <v>197</v>
      </c>
      <c r="L1683">
        <v>460</v>
      </c>
      <c r="M1683" t="s">
        <v>198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">
      <c r="A1684">
        <v>5</v>
      </c>
      <c r="B1684" t="s">
        <v>181</v>
      </c>
      <c r="C1684">
        <v>2019</v>
      </c>
      <c r="D1684">
        <v>10</v>
      </c>
      <c r="E1684" t="s">
        <v>182</v>
      </c>
      <c r="F1684">
        <v>10</v>
      </c>
      <c r="G1684" t="s">
        <v>238</v>
      </c>
      <c r="H1684">
        <v>603</v>
      </c>
      <c r="I1684" t="s">
        <v>196</v>
      </c>
      <c r="J1684" t="s">
        <v>125</v>
      </c>
      <c r="K1684" t="s">
        <v>197</v>
      </c>
      <c r="L1684">
        <v>207</v>
      </c>
      <c r="M1684" t="s">
        <v>243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">
      <c r="A1685">
        <v>5</v>
      </c>
      <c r="B1685" t="s">
        <v>181</v>
      </c>
      <c r="C1685">
        <v>2019</v>
      </c>
      <c r="D1685">
        <v>10</v>
      </c>
      <c r="E1685" t="s">
        <v>182</v>
      </c>
      <c r="F1685">
        <v>6</v>
      </c>
      <c r="G1685" t="s">
        <v>192</v>
      </c>
      <c r="H1685">
        <v>608</v>
      </c>
      <c r="I1685" t="s">
        <v>290</v>
      </c>
      <c r="J1685" t="s">
        <v>278</v>
      </c>
      <c r="K1685" t="s">
        <v>212</v>
      </c>
      <c r="L1685">
        <v>700</v>
      </c>
      <c r="M1685" t="s">
        <v>193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">
      <c r="A1686">
        <v>5</v>
      </c>
      <c r="B1686" t="s">
        <v>181</v>
      </c>
      <c r="C1686">
        <v>2019</v>
      </c>
      <c r="D1686">
        <v>10</v>
      </c>
      <c r="E1686" t="s">
        <v>182</v>
      </c>
      <c r="F1686">
        <v>10</v>
      </c>
      <c r="G1686" t="s">
        <v>238</v>
      </c>
      <c r="H1686">
        <v>616</v>
      </c>
      <c r="I1686" t="s">
        <v>199</v>
      </c>
      <c r="J1686" t="s">
        <v>125</v>
      </c>
      <c r="K1686" t="s">
        <v>197</v>
      </c>
      <c r="L1686">
        <v>4513</v>
      </c>
      <c r="M1686" t="s">
        <v>240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">
      <c r="A1687">
        <v>5</v>
      </c>
      <c r="B1687" t="s">
        <v>181</v>
      </c>
      <c r="C1687">
        <v>2019</v>
      </c>
      <c r="D1687">
        <v>10</v>
      </c>
      <c r="E1687" t="s">
        <v>182</v>
      </c>
      <c r="F1687">
        <v>3</v>
      </c>
      <c r="G1687" t="s">
        <v>189</v>
      </c>
      <c r="H1687">
        <v>305</v>
      </c>
      <c r="I1687" t="s">
        <v>234</v>
      </c>
      <c r="J1687" t="s">
        <v>115</v>
      </c>
      <c r="K1687" t="s">
        <v>185</v>
      </c>
      <c r="L1687">
        <v>300</v>
      </c>
      <c r="M1687" t="s">
        <v>191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">
      <c r="A1688">
        <v>5</v>
      </c>
      <c r="B1688" t="s">
        <v>181</v>
      </c>
      <c r="C1688">
        <v>2019</v>
      </c>
      <c r="D1688">
        <v>10</v>
      </c>
      <c r="E1688" t="s">
        <v>182</v>
      </c>
      <c r="F1688">
        <v>3</v>
      </c>
      <c r="G1688" t="s">
        <v>189</v>
      </c>
      <c r="H1688">
        <v>8</v>
      </c>
      <c r="I1688" t="s">
        <v>248</v>
      </c>
      <c r="J1688" t="s">
        <v>126</v>
      </c>
      <c r="K1688" t="s">
        <v>249</v>
      </c>
      <c r="L1688">
        <v>300</v>
      </c>
      <c r="M1688" t="s">
        <v>191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">
      <c r="A1689">
        <v>4</v>
      </c>
      <c r="B1689" t="s">
        <v>187</v>
      </c>
      <c r="C1689">
        <v>2019</v>
      </c>
      <c r="D1689">
        <v>11</v>
      </c>
      <c r="E1689" t="s">
        <v>267</v>
      </c>
      <c r="F1689">
        <v>3</v>
      </c>
      <c r="G1689" t="s">
        <v>189</v>
      </c>
      <c r="H1689">
        <v>952</v>
      </c>
      <c r="I1689" t="s">
        <v>235</v>
      </c>
      <c r="J1689" t="s">
        <v>117</v>
      </c>
      <c r="K1689" t="s">
        <v>236</v>
      </c>
      <c r="L1689">
        <v>4532</v>
      </c>
      <c r="M1689" t="s">
        <v>200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">
      <c r="A1690">
        <v>5</v>
      </c>
      <c r="B1690" t="s">
        <v>181</v>
      </c>
      <c r="C1690">
        <v>2019</v>
      </c>
      <c r="D1690">
        <v>11</v>
      </c>
      <c r="E1690" t="s">
        <v>267</v>
      </c>
      <c r="F1690">
        <v>1</v>
      </c>
      <c r="G1690" t="s">
        <v>183</v>
      </c>
      <c r="H1690">
        <v>7</v>
      </c>
      <c r="I1690" t="s">
        <v>241</v>
      </c>
      <c r="J1690" t="s">
        <v>122</v>
      </c>
      <c r="K1690" t="s">
        <v>242</v>
      </c>
      <c r="L1690">
        <v>200</v>
      </c>
      <c r="M1690" t="s">
        <v>210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">
      <c r="A1691">
        <v>5</v>
      </c>
      <c r="B1691" t="s">
        <v>181</v>
      </c>
      <c r="C1691">
        <v>2019</v>
      </c>
      <c r="D1691">
        <v>11</v>
      </c>
      <c r="E1691" t="s">
        <v>267</v>
      </c>
      <c r="F1691">
        <v>1</v>
      </c>
      <c r="G1691" t="s">
        <v>183</v>
      </c>
      <c r="H1691">
        <v>5</v>
      </c>
      <c r="I1691" t="s">
        <v>190</v>
      </c>
      <c r="J1691" t="s">
        <v>115</v>
      </c>
      <c r="K1691" t="s">
        <v>185</v>
      </c>
      <c r="L1691">
        <v>200</v>
      </c>
      <c r="M1691" t="s">
        <v>210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">
      <c r="A1692">
        <v>5</v>
      </c>
      <c r="B1692" t="s">
        <v>181</v>
      </c>
      <c r="C1692">
        <v>2019</v>
      </c>
      <c r="D1692">
        <v>11</v>
      </c>
      <c r="E1692" t="s">
        <v>267</v>
      </c>
      <c r="F1692">
        <v>1</v>
      </c>
      <c r="G1692" t="s">
        <v>183</v>
      </c>
      <c r="H1692">
        <v>2</v>
      </c>
      <c r="I1692" t="s">
        <v>264</v>
      </c>
      <c r="J1692" t="s">
        <v>121</v>
      </c>
      <c r="K1692" t="s">
        <v>230</v>
      </c>
      <c r="L1692">
        <v>200</v>
      </c>
      <c r="M1692" t="s">
        <v>210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">
      <c r="A1693">
        <v>5</v>
      </c>
      <c r="B1693" t="s">
        <v>181</v>
      </c>
      <c r="C1693">
        <v>2019</v>
      </c>
      <c r="D1693">
        <v>11</v>
      </c>
      <c r="E1693" t="s">
        <v>267</v>
      </c>
      <c r="F1693">
        <v>77</v>
      </c>
      <c r="G1693" t="s">
        <v>212</v>
      </c>
      <c r="H1693">
        <v>5</v>
      </c>
      <c r="I1693" t="s">
        <v>190</v>
      </c>
      <c r="J1693" t="s">
        <v>115</v>
      </c>
      <c r="K1693" t="s">
        <v>185</v>
      </c>
      <c r="L1693">
        <v>1577</v>
      </c>
      <c r="M1693" t="s">
        <v>233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">
      <c r="A1694">
        <v>5</v>
      </c>
      <c r="B1694" t="s">
        <v>181</v>
      </c>
      <c r="C1694">
        <v>2019</v>
      </c>
      <c r="D1694">
        <v>11</v>
      </c>
      <c r="E1694" t="s">
        <v>267</v>
      </c>
      <c r="F1694">
        <v>3</v>
      </c>
      <c r="G1694" t="s">
        <v>189</v>
      </c>
      <c r="H1694">
        <v>305</v>
      </c>
      <c r="I1694" t="s">
        <v>234</v>
      </c>
      <c r="J1694" t="s">
        <v>115</v>
      </c>
      <c r="K1694" t="s">
        <v>185</v>
      </c>
      <c r="L1694">
        <v>300</v>
      </c>
      <c r="M1694" t="s">
        <v>191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">
      <c r="A1695">
        <v>5</v>
      </c>
      <c r="B1695" t="s">
        <v>181</v>
      </c>
      <c r="C1695">
        <v>2019</v>
      </c>
      <c r="D1695">
        <v>11</v>
      </c>
      <c r="E1695" t="s">
        <v>267</v>
      </c>
      <c r="F1695">
        <v>5</v>
      </c>
      <c r="G1695" t="s">
        <v>195</v>
      </c>
      <c r="H1695">
        <v>18</v>
      </c>
      <c r="I1695" t="s">
        <v>215</v>
      </c>
      <c r="J1695" t="s">
        <v>119</v>
      </c>
      <c r="K1695" t="s">
        <v>216</v>
      </c>
      <c r="L1695">
        <v>460</v>
      </c>
      <c r="M1695" t="s">
        <v>198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">
      <c r="A1696">
        <v>5</v>
      </c>
      <c r="B1696" t="s">
        <v>181</v>
      </c>
      <c r="C1696">
        <v>2019</v>
      </c>
      <c r="D1696">
        <v>11</v>
      </c>
      <c r="E1696" t="s">
        <v>267</v>
      </c>
      <c r="F1696">
        <v>10</v>
      </c>
      <c r="G1696" t="s">
        <v>238</v>
      </c>
      <c r="H1696">
        <v>301</v>
      </c>
      <c r="I1696" t="s">
        <v>247</v>
      </c>
      <c r="J1696" t="s">
        <v>121</v>
      </c>
      <c r="K1696" t="s">
        <v>230</v>
      </c>
      <c r="L1696">
        <v>207</v>
      </c>
      <c r="M1696" t="s">
        <v>243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">
      <c r="A1697">
        <v>5</v>
      </c>
      <c r="B1697" t="s">
        <v>181</v>
      </c>
      <c r="C1697">
        <v>2019</v>
      </c>
      <c r="D1697">
        <v>11</v>
      </c>
      <c r="E1697" t="s">
        <v>267</v>
      </c>
      <c r="F1697">
        <v>79</v>
      </c>
      <c r="G1697" t="s">
        <v>212</v>
      </c>
      <c r="H1697">
        <v>153</v>
      </c>
      <c r="I1697" t="s">
        <v>269</v>
      </c>
      <c r="J1697" t="s">
        <v>270</v>
      </c>
      <c r="K1697" t="s">
        <v>270</v>
      </c>
      <c r="L1697">
        <v>1579</v>
      </c>
      <c r="M1697" t="s">
        <v>271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">
      <c r="A1698">
        <v>5</v>
      </c>
      <c r="B1698" t="s">
        <v>181</v>
      </c>
      <c r="C1698">
        <v>2019</v>
      </c>
      <c r="D1698">
        <v>11</v>
      </c>
      <c r="E1698" t="s">
        <v>267</v>
      </c>
      <c r="F1698">
        <v>10</v>
      </c>
      <c r="G1698" t="s">
        <v>238</v>
      </c>
      <c r="H1698">
        <v>6</v>
      </c>
      <c r="I1698" t="s">
        <v>256</v>
      </c>
      <c r="J1698" t="s">
        <v>122</v>
      </c>
      <c r="K1698" t="s">
        <v>242</v>
      </c>
      <c r="L1698">
        <v>207</v>
      </c>
      <c r="M1698" t="s">
        <v>243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">
      <c r="A1699">
        <v>5</v>
      </c>
      <c r="B1699" t="s">
        <v>181</v>
      </c>
      <c r="C1699">
        <v>2019</v>
      </c>
      <c r="D1699">
        <v>11</v>
      </c>
      <c r="E1699" t="s">
        <v>267</v>
      </c>
      <c r="F1699">
        <v>1</v>
      </c>
      <c r="G1699" t="s">
        <v>183</v>
      </c>
      <c r="H1699">
        <v>905</v>
      </c>
      <c r="I1699" t="s">
        <v>272</v>
      </c>
      <c r="J1699" t="s">
        <v>122</v>
      </c>
      <c r="K1699" t="s">
        <v>242</v>
      </c>
      <c r="L1699">
        <v>4512</v>
      </c>
      <c r="M1699" t="s">
        <v>186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">
      <c r="A1700">
        <v>5</v>
      </c>
      <c r="B1700" t="s">
        <v>181</v>
      </c>
      <c r="C1700">
        <v>2019</v>
      </c>
      <c r="D1700">
        <v>11</v>
      </c>
      <c r="E1700" t="s">
        <v>267</v>
      </c>
      <c r="F1700">
        <v>3</v>
      </c>
      <c r="G1700" t="s">
        <v>189</v>
      </c>
      <c r="H1700">
        <v>700</v>
      </c>
      <c r="I1700" t="s">
        <v>273</v>
      </c>
      <c r="J1700" t="s">
        <v>207</v>
      </c>
      <c r="K1700" t="s">
        <v>208</v>
      </c>
      <c r="L1700">
        <v>300</v>
      </c>
      <c r="M1700" t="s">
        <v>191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">
      <c r="A1701">
        <v>5</v>
      </c>
      <c r="B1701" t="s">
        <v>181</v>
      </c>
      <c r="C1701">
        <v>2019</v>
      </c>
      <c r="D1701">
        <v>11</v>
      </c>
      <c r="E1701" t="s">
        <v>267</v>
      </c>
      <c r="F1701">
        <v>1</v>
      </c>
      <c r="G1701" t="s">
        <v>183</v>
      </c>
      <c r="H1701">
        <v>10</v>
      </c>
      <c r="I1701" t="s">
        <v>251</v>
      </c>
      <c r="J1701" t="s">
        <v>117</v>
      </c>
      <c r="K1701" t="s">
        <v>236</v>
      </c>
      <c r="L1701">
        <v>200</v>
      </c>
      <c r="M1701" t="s">
        <v>210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">
      <c r="A1702">
        <v>5</v>
      </c>
      <c r="B1702" t="s">
        <v>181</v>
      </c>
      <c r="C1702">
        <v>2019</v>
      </c>
      <c r="D1702">
        <v>11</v>
      </c>
      <c r="E1702" t="s">
        <v>267</v>
      </c>
      <c r="F1702">
        <v>10</v>
      </c>
      <c r="G1702" t="s">
        <v>238</v>
      </c>
      <c r="H1702">
        <v>4</v>
      </c>
      <c r="I1702" t="s">
        <v>274</v>
      </c>
      <c r="J1702" t="s">
        <v>202</v>
      </c>
      <c r="K1702" t="s">
        <v>203</v>
      </c>
      <c r="L1702">
        <v>207</v>
      </c>
      <c r="M1702" t="s">
        <v>243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">
      <c r="A1703">
        <v>5</v>
      </c>
      <c r="B1703" t="s">
        <v>181</v>
      </c>
      <c r="C1703">
        <v>2019</v>
      </c>
      <c r="D1703">
        <v>11</v>
      </c>
      <c r="E1703" t="s">
        <v>267</v>
      </c>
      <c r="F1703">
        <v>6</v>
      </c>
      <c r="G1703" t="s">
        <v>192</v>
      </c>
      <c r="H1703">
        <v>602</v>
      </c>
      <c r="I1703" t="s">
        <v>246</v>
      </c>
      <c r="J1703" t="s">
        <v>125</v>
      </c>
      <c r="K1703" t="s">
        <v>197</v>
      </c>
      <c r="L1703">
        <v>700</v>
      </c>
      <c r="M1703" t="s">
        <v>193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">
      <c r="A1704">
        <v>5</v>
      </c>
      <c r="B1704" t="s">
        <v>181</v>
      </c>
      <c r="C1704">
        <v>2019</v>
      </c>
      <c r="D1704">
        <v>11</v>
      </c>
      <c r="E1704" t="s">
        <v>267</v>
      </c>
      <c r="F1704">
        <v>6</v>
      </c>
      <c r="G1704" t="s">
        <v>192</v>
      </c>
      <c r="H1704">
        <v>619</v>
      </c>
      <c r="I1704" t="s">
        <v>277</v>
      </c>
      <c r="J1704" t="s">
        <v>278</v>
      </c>
      <c r="K1704" t="s">
        <v>212</v>
      </c>
      <c r="L1704">
        <v>4562</v>
      </c>
      <c r="M1704" t="s">
        <v>211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">
      <c r="A1705">
        <v>5</v>
      </c>
      <c r="B1705" t="s">
        <v>181</v>
      </c>
      <c r="C1705">
        <v>2019</v>
      </c>
      <c r="D1705">
        <v>11</v>
      </c>
      <c r="E1705" t="s">
        <v>267</v>
      </c>
      <c r="F1705">
        <v>5</v>
      </c>
      <c r="G1705" t="s">
        <v>195</v>
      </c>
      <c r="H1705">
        <v>616</v>
      </c>
      <c r="I1705" t="s">
        <v>199</v>
      </c>
      <c r="J1705" t="s">
        <v>125</v>
      </c>
      <c r="K1705" t="s">
        <v>197</v>
      </c>
      <c r="L1705">
        <v>4552</v>
      </c>
      <c r="M1705" t="s">
        <v>276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">
      <c r="A1706">
        <v>4</v>
      </c>
      <c r="B1706" t="s">
        <v>187</v>
      </c>
      <c r="C1706">
        <v>2019</v>
      </c>
      <c r="D1706">
        <v>11</v>
      </c>
      <c r="E1706" t="s">
        <v>267</v>
      </c>
      <c r="F1706">
        <v>3</v>
      </c>
      <c r="G1706" t="s">
        <v>189</v>
      </c>
      <c r="H1706">
        <v>710</v>
      </c>
      <c r="I1706" t="s">
        <v>220</v>
      </c>
      <c r="J1706" t="s">
        <v>207</v>
      </c>
      <c r="K1706" t="s">
        <v>208</v>
      </c>
      <c r="L1706">
        <v>4532</v>
      </c>
      <c r="M1706" t="s">
        <v>200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">
      <c r="A1707">
        <v>4</v>
      </c>
      <c r="B1707" t="s">
        <v>187</v>
      </c>
      <c r="C1707">
        <v>2019</v>
      </c>
      <c r="D1707">
        <v>11</v>
      </c>
      <c r="E1707" t="s">
        <v>267</v>
      </c>
      <c r="F1707">
        <v>60</v>
      </c>
      <c r="G1707" t="s">
        <v>212</v>
      </c>
      <c r="H1707">
        <v>624</v>
      </c>
      <c r="I1707" t="s">
        <v>226</v>
      </c>
      <c r="J1707" t="s">
        <v>124</v>
      </c>
      <c r="K1707" t="s">
        <v>227</v>
      </c>
      <c r="L1707">
        <v>4563</v>
      </c>
      <c r="M1707" t="s">
        <v>228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">
      <c r="A1708">
        <v>5</v>
      </c>
      <c r="B1708" t="s">
        <v>181</v>
      </c>
      <c r="C1708">
        <v>2019</v>
      </c>
      <c r="D1708">
        <v>11</v>
      </c>
      <c r="E1708" t="s">
        <v>267</v>
      </c>
      <c r="F1708">
        <v>6</v>
      </c>
      <c r="G1708" t="s">
        <v>192</v>
      </c>
      <c r="H1708">
        <v>601</v>
      </c>
      <c r="I1708" t="s">
        <v>260</v>
      </c>
      <c r="J1708" t="s">
        <v>123</v>
      </c>
      <c r="K1708" t="s">
        <v>261</v>
      </c>
      <c r="L1708">
        <v>700</v>
      </c>
      <c r="M1708" t="s">
        <v>193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">
      <c r="A1709">
        <v>5</v>
      </c>
      <c r="B1709" t="s">
        <v>181</v>
      </c>
      <c r="C1709">
        <v>2019</v>
      </c>
      <c r="D1709">
        <v>11</v>
      </c>
      <c r="E1709" t="s">
        <v>267</v>
      </c>
      <c r="F1709">
        <v>3</v>
      </c>
      <c r="G1709" t="s">
        <v>189</v>
      </c>
      <c r="H1709">
        <v>10</v>
      </c>
      <c r="I1709" t="s">
        <v>251</v>
      </c>
      <c r="J1709" t="s">
        <v>117</v>
      </c>
      <c r="K1709" t="s">
        <v>236</v>
      </c>
      <c r="L1709">
        <v>300</v>
      </c>
      <c r="M1709" t="s">
        <v>191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">
      <c r="A1710">
        <v>5</v>
      </c>
      <c r="B1710" t="s">
        <v>181</v>
      </c>
      <c r="C1710">
        <v>2019</v>
      </c>
      <c r="D1710">
        <v>11</v>
      </c>
      <c r="E1710" t="s">
        <v>267</v>
      </c>
      <c r="F1710">
        <v>1</v>
      </c>
      <c r="G1710" t="s">
        <v>183</v>
      </c>
      <c r="H1710">
        <v>903</v>
      </c>
      <c r="I1710" t="s">
        <v>239</v>
      </c>
      <c r="J1710" t="s">
        <v>121</v>
      </c>
      <c r="K1710" t="s">
        <v>230</v>
      </c>
      <c r="L1710">
        <v>4512</v>
      </c>
      <c r="M1710" t="s">
        <v>186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">
      <c r="A1711">
        <v>5</v>
      </c>
      <c r="B1711" t="s">
        <v>181</v>
      </c>
      <c r="C1711">
        <v>2019</v>
      </c>
      <c r="D1711">
        <v>11</v>
      </c>
      <c r="E1711" t="s">
        <v>267</v>
      </c>
      <c r="F1711">
        <v>5</v>
      </c>
      <c r="G1711" t="s">
        <v>195</v>
      </c>
      <c r="H1711">
        <v>11</v>
      </c>
      <c r="I1711" t="s">
        <v>283</v>
      </c>
      <c r="J1711" t="s">
        <v>115</v>
      </c>
      <c r="K1711" t="s">
        <v>185</v>
      </c>
      <c r="L1711">
        <v>460</v>
      </c>
      <c r="M1711" t="s">
        <v>198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">
      <c r="A1712">
        <v>5</v>
      </c>
      <c r="B1712" t="s">
        <v>181</v>
      </c>
      <c r="C1712">
        <v>2019</v>
      </c>
      <c r="D1712">
        <v>11</v>
      </c>
      <c r="E1712" t="s">
        <v>267</v>
      </c>
      <c r="F1712">
        <v>1</v>
      </c>
      <c r="G1712" t="s">
        <v>183</v>
      </c>
      <c r="H1712">
        <v>11</v>
      </c>
      <c r="I1712" t="s">
        <v>283</v>
      </c>
      <c r="J1712" t="s">
        <v>115</v>
      </c>
      <c r="K1712" t="s">
        <v>185</v>
      </c>
      <c r="L1712">
        <v>200</v>
      </c>
      <c r="M1712" t="s">
        <v>210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">
      <c r="A1713">
        <v>5</v>
      </c>
      <c r="B1713" t="s">
        <v>181</v>
      </c>
      <c r="C1713">
        <v>2019</v>
      </c>
      <c r="D1713">
        <v>11</v>
      </c>
      <c r="E1713" t="s">
        <v>267</v>
      </c>
      <c r="F1713">
        <v>79</v>
      </c>
      <c r="G1713" t="s">
        <v>212</v>
      </c>
      <c r="H1713">
        <v>18</v>
      </c>
      <c r="I1713" t="s">
        <v>215</v>
      </c>
      <c r="J1713" t="s">
        <v>119</v>
      </c>
      <c r="K1713" t="s">
        <v>216</v>
      </c>
      <c r="L1713">
        <v>1579</v>
      </c>
      <c r="M1713" t="s">
        <v>271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">
      <c r="A1714">
        <v>5</v>
      </c>
      <c r="B1714" t="s">
        <v>181</v>
      </c>
      <c r="C1714">
        <v>2019</v>
      </c>
      <c r="D1714">
        <v>11</v>
      </c>
      <c r="E1714" t="s">
        <v>267</v>
      </c>
      <c r="F1714">
        <v>3</v>
      </c>
      <c r="G1714" t="s">
        <v>189</v>
      </c>
      <c r="H1714">
        <v>13</v>
      </c>
      <c r="I1714" t="s">
        <v>296</v>
      </c>
      <c r="J1714" t="s">
        <v>119</v>
      </c>
      <c r="K1714" t="s">
        <v>216</v>
      </c>
      <c r="L1714">
        <v>300</v>
      </c>
      <c r="M1714" t="s">
        <v>191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">
      <c r="A1715">
        <v>5</v>
      </c>
      <c r="B1715" t="s">
        <v>181</v>
      </c>
      <c r="C1715">
        <v>2019</v>
      </c>
      <c r="D1715">
        <v>11</v>
      </c>
      <c r="E1715" t="s">
        <v>267</v>
      </c>
      <c r="F1715">
        <v>1</v>
      </c>
      <c r="G1715" t="s">
        <v>183</v>
      </c>
      <c r="H1715">
        <v>603</v>
      </c>
      <c r="I1715" t="s">
        <v>196</v>
      </c>
      <c r="J1715" t="s">
        <v>125</v>
      </c>
      <c r="K1715" t="s">
        <v>197</v>
      </c>
      <c r="L1715">
        <v>200</v>
      </c>
      <c r="M1715" t="s">
        <v>210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">
      <c r="A1716">
        <v>5</v>
      </c>
      <c r="B1716" t="s">
        <v>181</v>
      </c>
      <c r="C1716">
        <v>2019</v>
      </c>
      <c r="D1716">
        <v>11</v>
      </c>
      <c r="E1716" t="s">
        <v>267</v>
      </c>
      <c r="F1716">
        <v>10</v>
      </c>
      <c r="G1716" t="s">
        <v>238</v>
      </c>
      <c r="H1716">
        <v>603</v>
      </c>
      <c r="I1716" t="s">
        <v>196</v>
      </c>
      <c r="J1716" t="s">
        <v>125</v>
      </c>
      <c r="K1716" t="s">
        <v>197</v>
      </c>
      <c r="L1716">
        <v>207</v>
      </c>
      <c r="M1716" t="s">
        <v>243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">
      <c r="A1717">
        <v>5</v>
      </c>
      <c r="B1717" t="s">
        <v>181</v>
      </c>
      <c r="C1717">
        <v>2019</v>
      </c>
      <c r="D1717">
        <v>11</v>
      </c>
      <c r="E1717" t="s">
        <v>267</v>
      </c>
      <c r="F1717">
        <v>5</v>
      </c>
      <c r="G1717" t="s">
        <v>195</v>
      </c>
      <c r="H1717">
        <v>701</v>
      </c>
      <c r="I1717" t="s">
        <v>206</v>
      </c>
      <c r="J1717" t="s">
        <v>207</v>
      </c>
      <c r="K1717" t="s">
        <v>208</v>
      </c>
      <c r="L1717">
        <v>460</v>
      </c>
      <c r="M1717" t="s">
        <v>198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">
      <c r="A1718">
        <v>5</v>
      </c>
      <c r="B1718" t="s">
        <v>181</v>
      </c>
      <c r="C1718">
        <v>2019</v>
      </c>
      <c r="D1718">
        <v>11</v>
      </c>
      <c r="E1718" t="s">
        <v>267</v>
      </c>
      <c r="F1718">
        <v>10</v>
      </c>
      <c r="G1718" t="s">
        <v>238</v>
      </c>
      <c r="H1718">
        <v>903</v>
      </c>
      <c r="I1718" t="s">
        <v>239</v>
      </c>
      <c r="J1718" t="s">
        <v>121</v>
      </c>
      <c r="K1718" t="s">
        <v>230</v>
      </c>
      <c r="L1718">
        <v>4513</v>
      </c>
      <c r="M1718" t="s">
        <v>240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">
      <c r="A1719">
        <v>4</v>
      </c>
      <c r="B1719" t="s">
        <v>187</v>
      </c>
      <c r="C1719">
        <v>2019</v>
      </c>
      <c r="D1719">
        <v>11</v>
      </c>
      <c r="E1719" t="s">
        <v>267</v>
      </c>
      <c r="F1719">
        <v>10</v>
      </c>
      <c r="G1719" t="s">
        <v>238</v>
      </c>
      <c r="H1719">
        <v>1</v>
      </c>
      <c r="I1719" t="s">
        <v>229</v>
      </c>
      <c r="J1719" t="s">
        <v>121</v>
      </c>
      <c r="K1719" t="s">
        <v>230</v>
      </c>
      <c r="L1719">
        <v>207</v>
      </c>
      <c r="M1719" t="s">
        <v>243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">
      <c r="A1720">
        <v>5</v>
      </c>
      <c r="B1720" t="s">
        <v>181</v>
      </c>
      <c r="C1720">
        <v>2019</v>
      </c>
      <c r="D1720">
        <v>11</v>
      </c>
      <c r="E1720" t="s">
        <v>267</v>
      </c>
      <c r="F1720">
        <v>1</v>
      </c>
      <c r="G1720" t="s">
        <v>183</v>
      </c>
      <c r="H1720">
        <v>911</v>
      </c>
      <c r="I1720" t="s">
        <v>201</v>
      </c>
      <c r="J1720" t="s">
        <v>202</v>
      </c>
      <c r="K1720" t="s">
        <v>203</v>
      </c>
      <c r="L1720">
        <v>4512</v>
      </c>
      <c r="M1720" t="s">
        <v>186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">
      <c r="A1721">
        <v>5</v>
      </c>
      <c r="B1721" t="s">
        <v>181</v>
      </c>
      <c r="C1721">
        <v>2019</v>
      </c>
      <c r="D1721">
        <v>11</v>
      </c>
      <c r="E1721" t="s">
        <v>267</v>
      </c>
      <c r="F1721">
        <v>5</v>
      </c>
      <c r="G1721" t="s">
        <v>195</v>
      </c>
      <c r="H1721">
        <v>602</v>
      </c>
      <c r="I1721" t="s">
        <v>246</v>
      </c>
      <c r="J1721" t="s">
        <v>125</v>
      </c>
      <c r="K1721" t="s">
        <v>197</v>
      </c>
      <c r="L1721">
        <v>460</v>
      </c>
      <c r="M1721" t="s">
        <v>198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">
      <c r="A1722">
        <v>5</v>
      </c>
      <c r="B1722" t="s">
        <v>181</v>
      </c>
      <c r="C1722">
        <v>2019</v>
      </c>
      <c r="D1722">
        <v>11</v>
      </c>
      <c r="E1722" t="s">
        <v>267</v>
      </c>
      <c r="F1722">
        <v>6</v>
      </c>
      <c r="G1722" t="s">
        <v>192</v>
      </c>
      <c r="H1722">
        <v>625</v>
      </c>
      <c r="I1722" t="s">
        <v>286</v>
      </c>
      <c r="J1722" t="s">
        <v>132</v>
      </c>
      <c r="K1722" t="s">
        <v>212</v>
      </c>
      <c r="L1722">
        <v>700</v>
      </c>
      <c r="M1722" t="s">
        <v>193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">
      <c r="A1723">
        <v>5</v>
      </c>
      <c r="B1723" t="s">
        <v>181</v>
      </c>
      <c r="C1723">
        <v>2019</v>
      </c>
      <c r="D1723">
        <v>11</v>
      </c>
      <c r="E1723" t="s">
        <v>267</v>
      </c>
      <c r="F1723">
        <v>6</v>
      </c>
      <c r="G1723" t="s">
        <v>192</v>
      </c>
      <c r="H1723">
        <v>608</v>
      </c>
      <c r="I1723" t="s">
        <v>290</v>
      </c>
      <c r="J1723" t="s">
        <v>278</v>
      </c>
      <c r="K1723" t="s">
        <v>212</v>
      </c>
      <c r="L1723">
        <v>700</v>
      </c>
      <c r="M1723" t="s">
        <v>193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">
      <c r="A1724">
        <v>5</v>
      </c>
      <c r="B1724" t="s">
        <v>181</v>
      </c>
      <c r="C1724">
        <v>2019</v>
      </c>
      <c r="D1724">
        <v>11</v>
      </c>
      <c r="E1724" t="s">
        <v>267</v>
      </c>
      <c r="F1724">
        <v>6</v>
      </c>
      <c r="G1724" t="s">
        <v>192</v>
      </c>
      <c r="H1724">
        <v>609</v>
      </c>
      <c r="I1724" t="s">
        <v>298</v>
      </c>
      <c r="J1724" t="s">
        <v>278</v>
      </c>
      <c r="K1724" t="s">
        <v>212</v>
      </c>
      <c r="L1724">
        <v>700</v>
      </c>
      <c r="M1724" t="s">
        <v>193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">
      <c r="A1725">
        <v>5</v>
      </c>
      <c r="B1725" t="s">
        <v>181</v>
      </c>
      <c r="C1725">
        <v>2019</v>
      </c>
      <c r="D1725">
        <v>11</v>
      </c>
      <c r="E1725" t="s">
        <v>267</v>
      </c>
      <c r="F1725">
        <v>6</v>
      </c>
      <c r="G1725" t="s">
        <v>192</v>
      </c>
      <c r="H1725">
        <v>603</v>
      </c>
      <c r="I1725" t="s">
        <v>196</v>
      </c>
      <c r="J1725" t="s">
        <v>125</v>
      </c>
      <c r="K1725" t="s">
        <v>197</v>
      </c>
      <c r="L1725">
        <v>700</v>
      </c>
      <c r="M1725" t="s">
        <v>193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">
      <c r="A1726">
        <v>5</v>
      </c>
      <c r="B1726" t="s">
        <v>181</v>
      </c>
      <c r="C1726">
        <v>2019</v>
      </c>
      <c r="D1726">
        <v>11</v>
      </c>
      <c r="E1726" t="s">
        <v>267</v>
      </c>
      <c r="F1726">
        <v>6</v>
      </c>
      <c r="G1726" t="s">
        <v>192</v>
      </c>
      <c r="H1726">
        <v>615</v>
      </c>
      <c r="I1726" t="s">
        <v>292</v>
      </c>
      <c r="J1726" t="s">
        <v>123</v>
      </c>
      <c r="K1726" t="s">
        <v>261</v>
      </c>
      <c r="L1726">
        <v>4562</v>
      </c>
      <c r="M1726" t="s">
        <v>211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">
      <c r="A1727">
        <v>5</v>
      </c>
      <c r="B1727" t="s">
        <v>181</v>
      </c>
      <c r="C1727">
        <v>2019</v>
      </c>
      <c r="D1727">
        <v>11</v>
      </c>
      <c r="E1727" t="s">
        <v>267</v>
      </c>
      <c r="F1727">
        <v>6</v>
      </c>
      <c r="G1727" t="s">
        <v>192</v>
      </c>
      <c r="H1727">
        <v>617</v>
      </c>
      <c r="I1727" t="s">
        <v>287</v>
      </c>
      <c r="J1727" t="s">
        <v>288</v>
      </c>
      <c r="K1727" t="s">
        <v>289</v>
      </c>
      <c r="L1727">
        <v>4562</v>
      </c>
      <c r="M1727" t="s">
        <v>211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">
      <c r="A1728">
        <v>5</v>
      </c>
      <c r="B1728" t="s">
        <v>181</v>
      </c>
      <c r="C1728">
        <v>2019</v>
      </c>
      <c r="D1728">
        <v>11</v>
      </c>
      <c r="E1728" t="s">
        <v>267</v>
      </c>
      <c r="F1728">
        <v>6</v>
      </c>
      <c r="G1728" t="s">
        <v>192</v>
      </c>
      <c r="H1728">
        <v>607</v>
      </c>
      <c r="I1728" t="s">
        <v>293</v>
      </c>
      <c r="J1728" t="s">
        <v>130</v>
      </c>
      <c r="K1728" t="s">
        <v>280</v>
      </c>
      <c r="L1728">
        <v>700</v>
      </c>
      <c r="M1728" t="s">
        <v>193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">
      <c r="A1729">
        <v>5</v>
      </c>
      <c r="B1729" t="s">
        <v>181</v>
      </c>
      <c r="C1729">
        <v>2019</v>
      </c>
      <c r="D1729">
        <v>11</v>
      </c>
      <c r="E1729" t="s">
        <v>267</v>
      </c>
      <c r="F1729">
        <v>6</v>
      </c>
      <c r="G1729" t="s">
        <v>192</v>
      </c>
      <c r="H1729">
        <v>624</v>
      </c>
      <c r="I1729" t="s">
        <v>226</v>
      </c>
      <c r="J1729" t="s">
        <v>124</v>
      </c>
      <c r="K1729" t="s">
        <v>227</v>
      </c>
      <c r="L1729">
        <v>4562</v>
      </c>
      <c r="M1729" t="s">
        <v>211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">
      <c r="A1730">
        <v>5</v>
      </c>
      <c r="B1730" t="s">
        <v>181</v>
      </c>
      <c r="C1730">
        <v>2019</v>
      </c>
      <c r="D1730">
        <v>11</v>
      </c>
      <c r="E1730" t="s">
        <v>267</v>
      </c>
      <c r="F1730">
        <v>75</v>
      </c>
      <c r="G1730" t="s">
        <v>212</v>
      </c>
      <c r="H1730">
        <v>5</v>
      </c>
      <c r="I1730" t="s">
        <v>190</v>
      </c>
      <c r="J1730" t="s">
        <v>115</v>
      </c>
      <c r="K1730" t="s">
        <v>185</v>
      </c>
      <c r="L1730">
        <v>1575</v>
      </c>
      <c r="M1730" t="s">
        <v>218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">
      <c r="A1731">
        <v>5</v>
      </c>
      <c r="B1731" t="s">
        <v>181</v>
      </c>
      <c r="C1731">
        <v>2019</v>
      </c>
      <c r="D1731">
        <v>11</v>
      </c>
      <c r="E1731" t="s">
        <v>267</v>
      </c>
      <c r="F1731">
        <v>10</v>
      </c>
      <c r="G1731" t="s">
        <v>238</v>
      </c>
      <c r="H1731">
        <v>5</v>
      </c>
      <c r="I1731" t="s">
        <v>190</v>
      </c>
      <c r="J1731" t="s">
        <v>115</v>
      </c>
      <c r="K1731" t="s">
        <v>185</v>
      </c>
      <c r="L1731">
        <v>207</v>
      </c>
      <c r="M1731" t="s">
        <v>243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">
      <c r="A1732">
        <v>4</v>
      </c>
      <c r="B1732" t="s">
        <v>187</v>
      </c>
      <c r="C1732">
        <v>2019</v>
      </c>
      <c r="D1732">
        <v>11</v>
      </c>
      <c r="E1732" t="s">
        <v>267</v>
      </c>
      <c r="F1732">
        <v>3</v>
      </c>
      <c r="G1732" t="s">
        <v>189</v>
      </c>
      <c r="H1732">
        <v>18</v>
      </c>
      <c r="I1732" t="s">
        <v>215</v>
      </c>
      <c r="J1732" t="s">
        <v>119</v>
      </c>
      <c r="K1732" t="s">
        <v>216</v>
      </c>
      <c r="L1732">
        <v>300</v>
      </c>
      <c r="M1732" t="s">
        <v>191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">
      <c r="A1733">
        <v>5</v>
      </c>
      <c r="B1733" t="s">
        <v>181</v>
      </c>
      <c r="C1733">
        <v>2019</v>
      </c>
      <c r="D1733">
        <v>11</v>
      </c>
      <c r="E1733" t="s">
        <v>267</v>
      </c>
      <c r="F1733">
        <v>75</v>
      </c>
      <c r="G1733" t="s">
        <v>212</v>
      </c>
      <c r="H1733">
        <v>950</v>
      </c>
      <c r="I1733" t="s">
        <v>184</v>
      </c>
      <c r="J1733" t="s">
        <v>115</v>
      </c>
      <c r="K1733" t="s">
        <v>185</v>
      </c>
      <c r="L1733">
        <v>4575</v>
      </c>
      <c r="M1733" t="s">
        <v>212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">
      <c r="A1734">
        <v>5</v>
      </c>
      <c r="B1734" t="s">
        <v>181</v>
      </c>
      <c r="C1734">
        <v>2019</v>
      </c>
      <c r="D1734">
        <v>11</v>
      </c>
      <c r="E1734" t="s">
        <v>267</v>
      </c>
      <c r="F1734">
        <v>3</v>
      </c>
      <c r="G1734" t="s">
        <v>189</v>
      </c>
      <c r="H1734">
        <v>951</v>
      </c>
      <c r="I1734" t="s">
        <v>250</v>
      </c>
      <c r="J1734" t="s">
        <v>126</v>
      </c>
      <c r="K1734" t="s">
        <v>249</v>
      </c>
      <c r="L1734">
        <v>4532</v>
      </c>
      <c r="M1734" t="s">
        <v>200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">
      <c r="A1735">
        <v>5</v>
      </c>
      <c r="B1735" t="s">
        <v>181</v>
      </c>
      <c r="C1735">
        <v>2019</v>
      </c>
      <c r="D1735">
        <v>11</v>
      </c>
      <c r="E1735" t="s">
        <v>267</v>
      </c>
      <c r="F1735">
        <v>60</v>
      </c>
      <c r="G1735" t="s">
        <v>212</v>
      </c>
      <c r="H1735">
        <v>601</v>
      </c>
      <c r="I1735" t="s">
        <v>260</v>
      </c>
      <c r="J1735" t="s">
        <v>123</v>
      </c>
      <c r="K1735" t="s">
        <v>261</v>
      </c>
      <c r="L1735">
        <v>360</v>
      </c>
      <c r="M1735" t="s">
        <v>225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">
      <c r="A1736">
        <v>5</v>
      </c>
      <c r="B1736" t="s">
        <v>181</v>
      </c>
      <c r="C1736">
        <v>2019</v>
      </c>
      <c r="D1736">
        <v>11</v>
      </c>
      <c r="E1736" t="s">
        <v>267</v>
      </c>
      <c r="F1736">
        <v>60</v>
      </c>
      <c r="G1736" t="s">
        <v>212</v>
      </c>
      <c r="H1736">
        <v>612</v>
      </c>
      <c r="I1736" t="s">
        <v>223</v>
      </c>
      <c r="J1736" t="s">
        <v>116</v>
      </c>
      <c r="K1736" t="s">
        <v>224</v>
      </c>
      <c r="L1736">
        <v>360</v>
      </c>
      <c r="M1736" t="s">
        <v>225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">
      <c r="A1737">
        <v>5</v>
      </c>
      <c r="B1737" t="s">
        <v>181</v>
      </c>
      <c r="C1737">
        <v>2019</v>
      </c>
      <c r="D1737">
        <v>11</v>
      </c>
      <c r="E1737" t="s">
        <v>267</v>
      </c>
      <c r="F1737">
        <v>3</v>
      </c>
      <c r="G1737" t="s">
        <v>189</v>
      </c>
      <c r="H1737">
        <v>16</v>
      </c>
      <c r="I1737" t="s">
        <v>281</v>
      </c>
      <c r="J1737" t="s">
        <v>127</v>
      </c>
      <c r="K1737" t="s">
        <v>263</v>
      </c>
      <c r="L1737">
        <v>300</v>
      </c>
      <c r="M1737" t="s">
        <v>191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">
      <c r="A1738">
        <v>5</v>
      </c>
      <c r="B1738" t="s">
        <v>181</v>
      </c>
      <c r="C1738">
        <v>2019</v>
      </c>
      <c r="D1738">
        <v>11</v>
      </c>
      <c r="E1738" t="s">
        <v>267</v>
      </c>
      <c r="F1738">
        <v>75</v>
      </c>
      <c r="G1738" t="s">
        <v>212</v>
      </c>
      <c r="H1738">
        <v>701</v>
      </c>
      <c r="I1738" t="s">
        <v>206</v>
      </c>
      <c r="J1738" t="s">
        <v>207</v>
      </c>
      <c r="K1738" t="s">
        <v>208</v>
      </c>
      <c r="L1738">
        <v>1575</v>
      </c>
      <c r="M1738" t="s">
        <v>218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">
      <c r="A1739">
        <v>5</v>
      </c>
      <c r="B1739" t="s">
        <v>181</v>
      </c>
      <c r="C1739">
        <v>2019</v>
      </c>
      <c r="D1739">
        <v>11</v>
      </c>
      <c r="E1739" t="s">
        <v>267</v>
      </c>
      <c r="F1739">
        <v>5</v>
      </c>
      <c r="G1739" t="s">
        <v>195</v>
      </c>
      <c r="H1739">
        <v>951</v>
      </c>
      <c r="I1739" t="s">
        <v>250</v>
      </c>
      <c r="J1739" t="s">
        <v>126</v>
      </c>
      <c r="K1739" t="s">
        <v>249</v>
      </c>
      <c r="L1739">
        <v>4552</v>
      </c>
      <c r="M1739" t="s">
        <v>276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">
      <c r="A1740">
        <v>5</v>
      </c>
      <c r="B1740" t="s">
        <v>181</v>
      </c>
      <c r="C1740">
        <v>2019</v>
      </c>
      <c r="D1740">
        <v>11</v>
      </c>
      <c r="E1740" t="s">
        <v>267</v>
      </c>
      <c r="F1740">
        <v>60</v>
      </c>
      <c r="G1740" t="s">
        <v>212</v>
      </c>
      <c r="H1740">
        <v>615</v>
      </c>
      <c r="I1740" t="s">
        <v>292</v>
      </c>
      <c r="J1740" t="s">
        <v>123</v>
      </c>
      <c r="K1740" t="s">
        <v>261</v>
      </c>
      <c r="L1740">
        <v>4563</v>
      </c>
      <c r="M1740" t="s">
        <v>228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">
      <c r="A1741">
        <v>5</v>
      </c>
      <c r="B1741" t="s">
        <v>181</v>
      </c>
      <c r="C1741">
        <v>2019</v>
      </c>
      <c r="D1741">
        <v>11</v>
      </c>
      <c r="E1741" t="s">
        <v>267</v>
      </c>
      <c r="F1741">
        <v>6</v>
      </c>
      <c r="G1741" t="s">
        <v>192</v>
      </c>
      <c r="H1741">
        <v>618</v>
      </c>
      <c r="I1741" t="s">
        <v>294</v>
      </c>
      <c r="J1741" t="s">
        <v>130</v>
      </c>
      <c r="K1741" t="s">
        <v>280</v>
      </c>
      <c r="L1741">
        <v>4562</v>
      </c>
      <c r="M1741" t="s">
        <v>211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">
      <c r="A1742">
        <v>4</v>
      </c>
      <c r="B1742" t="s">
        <v>187</v>
      </c>
      <c r="C1742">
        <v>2019</v>
      </c>
      <c r="D1742">
        <v>11</v>
      </c>
      <c r="E1742" t="s">
        <v>267</v>
      </c>
      <c r="F1742">
        <v>6</v>
      </c>
      <c r="G1742" t="s">
        <v>192</v>
      </c>
      <c r="H1742">
        <v>624</v>
      </c>
      <c r="I1742" t="s">
        <v>226</v>
      </c>
      <c r="J1742" t="s">
        <v>124</v>
      </c>
      <c r="K1742" t="s">
        <v>227</v>
      </c>
      <c r="L1742">
        <v>4562</v>
      </c>
      <c r="M1742" t="s">
        <v>211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">
      <c r="A1743">
        <v>5</v>
      </c>
      <c r="B1743" t="s">
        <v>181</v>
      </c>
      <c r="C1743">
        <v>2019</v>
      </c>
      <c r="D1743">
        <v>11</v>
      </c>
      <c r="E1743" t="s">
        <v>267</v>
      </c>
      <c r="F1743">
        <v>1</v>
      </c>
      <c r="G1743" t="s">
        <v>183</v>
      </c>
      <c r="H1743">
        <v>602</v>
      </c>
      <c r="I1743" t="s">
        <v>246</v>
      </c>
      <c r="J1743" t="s">
        <v>125</v>
      </c>
      <c r="K1743" t="s">
        <v>197</v>
      </c>
      <c r="L1743">
        <v>200</v>
      </c>
      <c r="M1743" t="s">
        <v>210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">
      <c r="A1744">
        <v>5</v>
      </c>
      <c r="B1744" t="s">
        <v>181</v>
      </c>
      <c r="C1744">
        <v>2019</v>
      </c>
      <c r="D1744">
        <v>11</v>
      </c>
      <c r="E1744" t="s">
        <v>267</v>
      </c>
      <c r="F1744">
        <v>3</v>
      </c>
      <c r="G1744" t="s">
        <v>189</v>
      </c>
      <c r="H1744">
        <v>2</v>
      </c>
      <c r="I1744" t="s">
        <v>264</v>
      </c>
      <c r="J1744" t="s">
        <v>121</v>
      </c>
      <c r="K1744" t="s">
        <v>230</v>
      </c>
      <c r="L1744">
        <v>300</v>
      </c>
      <c r="M1744" t="s">
        <v>191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">
      <c r="A1745">
        <v>5</v>
      </c>
      <c r="B1745" t="s">
        <v>181</v>
      </c>
      <c r="C1745">
        <v>2019</v>
      </c>
      <c r="D1745">
        <v>11</v>
      </c>
      <c r="E1745" t="s">
        <v>267</v>
      </c>
      <c r="F1745">
        <v>1</v>
      </c>
      <c r="G1745" t="s">
        <v>183</v>
      </c>
      <c r="H1745">
        <v>950</v>
      </c>
      <c r="I1745" t="s">
        <v>184</v>
      </c>
      <c r="J1745" t="s">
        <v>115</v>
      </c>
      <c r="K1745" t="s">
        <v>185</v>
      </c>
      <c r="L1745">
        <v>4512</v>
      </c>
      <c r="M1745" t="s">
        <v>186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">
      <c r="A1746">
        <v>5</v>
      </c>
      <c r="B1746" t="s">
        <v>181</v>
      </c>
      <c r="C1746">
        <v>2019</v>
      </c>
      <c r="D1746">
        <v>11</v>
      </c>
      <c r="E1746" t="s">
        <v>267</v>
      </c>
      <c r="F1746">
        <v>3</v>
      </c>
      <c r="G1746" t="s">
        <v>189</v>
      </c>
      <c r="H1746">
        <v>5</v>
      </c>
      <c r="I1746" t="s">
        <v>190</v>
      </c>
      <c r="J1746" t="s">
        <v>115</v>
      </c>
      <c r="K1746" t="s">
        <v>185</v>
      </c>
      <c r="L1746">
        <v>300</v>
      </c>
      <c r="M1746" t="s">
        <v>191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">
      <c r="A1747">
        <v>5</v>
      </c>
      <c r="B1747" t="s">
        <v>181</v>
      </c>
      <c r="C1747">
        <v>2019</v>
      </c>
      <c r="D1747">
        <v>11</v>
      </c>
      <c r="E1747" t="s">
        <v>267</v>
      </c>
      <c r="F1747">
        <v>10</v>
      </c>
      <c r="G1747" t="s">
        <v>238</v>
      </c>
      <c r="H1747">
        <v>602</v>
      </c>
      <c r="I1747" t="s">
        <v>246</v>
      </c>
      <c r="J1747" t="s">
        <v>125</v>
      </c>
      <c r="K1747" t="s">
        <v>197</v>
      </c>
      <c r="L1747">
        <v>207</v>
      </c>
      <c r="M1747" t="s">
        <v>243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">
      <c r="A1748">
        <v>5</v>
      </c>
      <c r="B1748" t="s">
        <v>181</v>
      </c>
      <c r="C1748">
        <v>2019</v>
      </c>
      <c r="D1748">
        <v>11</v>
      </c>
      <c r="E1748" t="s">
        <v>267</v>
      </c>
      <c r="F1748">
        <v>3</v>
      </c>
      <c r="G1748" t="s">
        <v>189</v>
      </c>
      <c r="H1748">
        <v>6</v>
      </c>
      <c r="I1748" t="s">
        <v>256</v>
      </c>
      <c r="J1748" t="s">
        <v>122</v>
      </c>
      <c r="K1748" t="s">
        <v>242</v>
      </c>
      <c r="L1748">
        <v>300</v>
      </c>
      <c r="M1748" t="s">
        <v>191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">
      <c r="A1749">
        <v>4</v>
      </c>
      <c r="B1749" t="s">
        <v>187</v>
      </c>
      <c r="C1749">
        <v>2019</v>
      </c>
      <c r="D1749">
        <v>11</v>
      </c>
      <c r="E1749" t="s">
        <v>267</v>
      </c>
      <c r="F1749">
        <v>3</v>
      </c>
      <c r="G1749" t="s">
        <v>189</v>
      </c>
      <c r="H1749">
        <v>954</v>
      </c>
      <c r="I1749" t="s">
        <v>237</v>
      </c>
      <c r="J1749" t="s">
        <v>119</v>
      </c>
      <c r="K1749" t="s">
        <v>216</v>
      </c>
      <c r="L1749">
        <v>4532</v>
      </c>
      <c r="M1749" t="s">
        <v>200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">
      <c r="A1750">
        <v>5</v>
      </c>
      <c r="B1750" t="s">
        <v>181</v>
      </c>
      <c r="C1750">
        <v>2019</v>
      </c>
      <c r="D1750">
        <v>11</v>
      </c>
      <c r="E1750" t="s">
        <v>267</v>
      </c>
      <c r="F1750">
        <v>3</v>
      </c>
      <c r="G1750" t="s">
        <v>189</v>
      </c>
      <c r="H1750">
        <v>955</v>
      </c>
      <c r="I1750" t="s">
        <v>282</v>
      </c>
      <c r="J1750" t="s">
        <v>119</v>
      </c>
      <c r="K1750" t="s">
        <v>216</v>
      </c>
      <c r="L1750">
        <v>4532</v>
      </c>
      <c r="M1750" t="s">
        <v>200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">
      <c r="A1751">
        <v>5</v>
      </c>
      <c r="B1751" t="s">
        <v>181</v>
      </c>
      <c r="C1751">
        <v>2019</v>
      </c>
      <c r="D1751">
        <v>11</v>
      </c>
      <c r="E1751" t="s">
        <v>267</v>
      </c>
      <c r="F1751">
        <v>3</v>
      </c>
      <c r="G1751" t="s">
        <v>189</v>
      </c>
      <c r="H1751">
        <v>950</v>
      </c>
      <c r="I1751" t="s">
        <v>184</v>
      </c>
      <c r="J1751" t="s">
        <v>115</v>
      </c>
      <c r="K1751" t="s">
        <v>185</v>
      </c>
      <c r="L1751">
        <v>4532</v>
      </c>
      <c r="M1751" t="s">
        <v>200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">
      <c r="A1752">
        <v>5</v>
      </c>
      <c r="B1752" t="s">
        <v>181</v>
      </c>
      <c r="C1752">
        <v>2019</v>
      </c>
      <c r="D1752">
        <v>11</v>
      </c>
      <c r="E1752" t="s">
        <v>267</v>
      </c>
      <c r="F1752">
        <v>10</v>
      </c>
      <c r="G1752" t="s">
        <v>238</v>
      </c>
      <c r="H1752">
        <v>905</v>
      </c>
      <c r="I1752" t="s">
        <v>272</v>
      </c>
      <c r="J1752" t="s">
        <v>122</v>
      </c>
      <c r="K1752" t="s">
        <v>242</v>
      </c>
      <c r="L1752">
        <v>4513</v>
      </c>
      <c r="M1752" t="s">
        <v>240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">
      <c r="A1753">
        <v>5</v>
      </c>
      <c r="B1753" t="s">
        <v>181</v>
      </c>
      <c r="C1753">
        <v>2019</v>
      </c>
      <c r="D1753">
        <v>11</v>
      </c>
      <c r="E1753" t="s">
        <v>267</v>
      </c>
      <c r="F1753">
        <v>1</v>
      </c>
      <c r="G1753" t="s">
        <v>183</v>
      </c>
      <c r="H1753">
        <v>3</v>
      </c>
      <c r="I1753" t="s">
        <v>209</v>
      </c>
      <c r="J1753" t="s">
        <v>202</v>
      </c>
      <c r="K1753" t="s">
        <v>203</v>
      </c>
      <c r="L1753">
        <v>200</v>
      </c>
      <c r="M1753" t="s">
        <v>210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">
      <c r="A1754">
        <v>5</v>
      </c>
      <c r="B1754" t="s">
        <v>181</v>
      </c>
      <c r="C1754">
        <v>2019</v>
      </c>
      <c r="D1754">
        <v>11</v>
      </c>
      <c r="E1754" t="s">
        <v>267</v>
      </c>
      <c r="F1754">
        <v>3</v>
      </c>
      <c r="G1754" t="s">
        <v>189</v>
      </c>
      <c r="H1754">
        <v>603</v>
      </c>
      <c r="I1754" t="s">
        <v>196</v>
      </c>
      <c r="J1754" t="s">
        <v>125</v>
      </c>
      <c r="K1754" t="s">
        <v>197</v>
      </c>
      <c r="L1754">
        <v>300</v>
      </c>
      <c r="M1754" t="s">
        <v>191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">
      <c r="A1755">
        <v>5</v>
      </c>
      <c r="B1755" t="s">
        <v>181</v>
      </c>
      <c r="C1755">
        <v>2019</v>
      </c>
      <c r="D1755">
        <v>11</v>
      </c>
      <c r="E1755" t="s">
        <v>267</v>
      </c>
      <c r="F1755">
        <v>6</v>
      </c>
      <c r="G1755" t="s">
        <v>192</v>
      </c>
      <c r="H1755">
        <v>626</v>
      </c>
      <c r="I1755" t="s">
        <v>268</v>
      </c>
      <c r="J1755" t="s">
        <v>132</v>
      </c>
      <c r="K1755" t="s">
        <v>212</v>
      </c>
      <c r="L1755">
        <v>700</v>
      </c>
      <c r="M1755" t="s">
        <v>193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">
      <c r="A1756">
        <v>5</v>
      </c>
      <c r="B1756" t="s">
        <v>181</v>
      </c>
      <c r="C1756">
        <v>2019</v>
      </c>
      <c r="D1756">
        <v>11</v>
      </c>
      <c r="E1756" t="s">
        <v>267</v>
      </c>
      <c r="F1756">
        <v>10</v>
      </c>
      <c r="G1756" t="s">
        <v>238</v>
      </c>
      <c r="H1756">
        <v>616</v>
      </c>
      <c r="I1756" t="s">
        <v>199</v>
      </c>
      <c r="J1756" t="s">
        <v>125</v>
      </c>
      <c r="K1756" t="s">
        <v>197</v>
      </c>
      <c r="L1756">
        <v>4513</v>
      </c>
      <c r="M1756" t="s">
        <v>240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">
      <c r="A1757">
        <v>5</v>
      </c>
      <c r="B1757" t="s">
        <v>181</v>
      </c>
      <c r="C1757">
        <v>2019</v>
      </c>
      <c r="D1757">
        <v>11</v>
      </c>
      <c r="E1757" t="s">
        <v>267</v>
      </c>
      <c r="F1757">
        <v>5</v>
      </c>
      <c r="G1757" t="s">
        <v>195</v>
      </c>
      <c r="H1757">
        <v>710</v>
      </c>
      <c r="I1757" t="s">
        <v>220</v>
      </c>
      <c r="J1757" t="s">
        <v>207</v>
      </c>
      <c r="K1757" t="s">
        <v>208</v>
      </c>
      <c r="L1757">
        <v>4552</v>
      </c>
      <c r="M1757" t="s">
        <v>276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">
      <c r="A1758">
        <v>5</v>
      </c>
      <c r="B1758" t="s">
        <v>181</v>
      </c>
      <c r="C1758">
        <v>2019</v>
      </c>
      <c r="D1758">
        <v>11</v>
      </c>
      <c r="E1758" t="s">
        <v>267</v>
      </c>
      <c r="F1758">
        <v>6</v>
      </c>
      <c r="G1758" t="s">
        <v>192</v>
      </c>
      <c r="H1758">
        <v>606</v>
      </c>
      <c r="I1758" t="s">
        <v>279</v>
      </c>
      <c r="J1758" t="s">
        <v>130</v>
      </c>
      <c r="K1758" t="s">
        <v>280</v>
      </c>
      <c r="L1758">
        <v>700</v>
      </c>
      <c r="M1758" t="s">
        <v>193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">
      <c r="A1759">
        <v>5</v>
      </c>
      <c r="B1759" t="s">
        <v>181</v>
      </c>
      <c r="C1759">
        <v>2019</v>
      </c>
      <c r="D1759">
        <v>11</v>
      </c>
      <c r="E1759" t="s">
        <v>267</v>
      </c>
      <c r="F1759">
        <v>1</v>
      </c>
      <c r="G1759" t="s">
        <v>183</v>
      </c>
      <c r="H1759">
        <v>6</v>
      </c>
      <c r="I1759" t="s">
        <v>256</v>
      </c>
      <c r="J1759" t="s">
        <v>122</v>
      </c>
      <c r="K1759" t="s">
        <v>242</v>
      </c>
      <c r="L1759">
        <v>200</v>
      </c>
      <c r="M1759" t="s">
        <v>210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">
      <c r="A1760">
        <v>5</v>
      </c>
      <c r="B1760" t="s">
        <v>181</v>
      </c>
      <c r="C1760">
        <v>2019</v>
      </c>
      <c r="D1760">
        <v>11</v>
      </c>
      <c r="E1760" t="s">
        <v>267</v>
      </c>
      <c r="F1760">
        <v>72</v>
      </c>
      <c r="G1760" t="s">
        <v>212</v>
      </c>
      <c r="H1760">
        <v>1</v>
      </c>
      <c r="I1760" t="s">
        <v>229</v>
      </c>
      <c r="J1760" t="s">
        <v>121</v>
      </c>
      <c r="K1760" t="s">
        <v>230</v>
      </c>
      <c r="L1760">
        <v>1572</v>
      </c>
      <c r="M1760" t="s">
        <v>231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">
      <c r="A1761">
        <v>5</v>
      </c>
      <c r="B1761" t="s">
        <v>181</v>
      </c>
      <c r="C1761">
        <v>2019</v>
      </c>
      <c r="D1761">
        <v>11</v>
      </c>
      <c r="E1761" t="s">
        <v>267</v>
      </c>
      <c r="F1761">
        <v>1</v>
      </c>
      <c r="G1761" t="s">
        <v>183</v>
      </c>
      <c r="H1761">
        <v>301</v>
      </c>
      <c r="I1761" t="s">
        <v>247</v>
      </c>
      <c r="J1761" t="s">
        <v>121</v>
      </c>
      <c r="K1761" t="s">
        <v>230</v>
      </c>
      <c r="L1761">
        <v>200</v>
      </c>
      <c r="M1761" t="s">
        <v>210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">
      <c r="A1762">
        <v>4</v>
      </c>
      <c r="B1762" t="s">
        <v>187</v>
      </c>
      <c r="C1762">
        <v>2019</v>
      </c>
      <c r="D1762">
        <v>11</v>
      </c>
      <c r="E1762" t="s">
        <v>267</v>
      </c>
      <c r="F1762">
        <v>1</v>
      </c>
      <c r="G1762" t="s">
        <v>183</v>
      </c>
      <c r="H1762">
        <v>5</v>
      </c>
      <c r="I1762" t="s">
        <v>190</v>
      </c>
      <c r="J1762" t="s">
        <v>115</v>
      </c>
      <c r="K1762" t="s">
        <v>185</v>
      </c>
      <c r="L1762">
        <v>200</v>
      </c>
      <c r="M1762" t="s">
        <v>210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">
      <c r="A1763">
        <v>5</v>
      </c>
      <c r="B1763" t="s">
        <v>181</v>
      </c>
      <c r="C1763">
        <v>2019</v>
      </c>
      <c r="D1763">
        <v>11</v>
      </c>
      <c r="E1763" t="s">
        <v>267</v>
      </c>
      <c r="F1763">
        <v>3</v>
      </c>
      <c r="G1763" t="s">
        <v>189</v>
      </c>
      <c r="H1763">
        <v>11</v>
      </c>
      <c r="I1763" t="s">
        <v>283</v>
      </c>
      <c r="J1763" t="s">
        <v>115</v>
      </c>
      <c r="K1763" t="s">
        <v>185</v>
      </c>
      <c r="L1763">
        <v>300</v>
      </c>
      <c r="M1763" t="s">
        <v>191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">
      <c r="A1764">
        <v>5</v>
      </c>
      <c r="B1764" t="s">
        <v>181</v>
      </c>
      <c r="C1764">
        <v>2019</v>
      </c>
      <c r="D1764">
        <v>11</v>
      </c>
      <c r="E1764" t="s">
        <v>267</v>
      </c>
      <c r="F1764">
        <v>75</v>
      </c>
      <c r="G1764" t="s">
        <v>212</v>
      </c>
      <c r="H1764">
        <v>18</v>
      </c>
      <c r="I1764" t="s">
        <v>215</v>
      </c>
      <c r="J1764" t="s">
        <v>119</v>
      </c>
      <c r="K1764" t="s">
        <v>216</v>
      </c>
      <c r="L1764">
        <v>1575</v>
      </c>
      <c r="M1764" t="s">
        <v>218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">
      <c r="A1765">
        <v>5</v>
      </c>
      <c r="B1765" t="s">
        <v>181</v>
      </c>
      <c r="C1765">
        <v>2019</v>
      </c>
      <c r="D1765">
        <v>11</v>
      </c>
      <c r="E1765" t="s">
        <v>267</v>
      </c>
      <c r="F1765">
        <v>77</v>
      </c>
      <c r="G1765" t="s">
        <v>212</v>
      </c>
      <c r="H1765">
        <v>18</v>
      </c>
      <c r="I1765" t="s">
        <v>215</v>
      </c>
      <c r="J1765" t="s">
        <v>119</v>
      </c>
      <c r="K1765" t="s">
        <v>216</v>
      </c>
      <c r="L1765">
        <v>1577</v>
      </c>
      <c r="M1765" t="s">
        <v>233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">
      <c r="A1766">
        <v>5</v>
      </c>
      <c r="B1766" t="s">
        <v>181</v>
      </c>
      <c r="C1766">
        <v>2019</v>
      </c>
      <c r="D1766">
        <v>11</v>
      </c>
      <c r="E1766" t="s">
        <v>267</v>
      </c>
      <c r="F1766">
        <v>3</v>
      </c>
      <c r="G1766" t="s">
        <v>189</v>
      </c>
      <c r="H1766">
        <v>954</v>
      </c>
      <c r="I1766" t="s">
        <v>237</v>
      </c>
      <c r="J1766" t="s">
        <v>119</v>
      </c>
      <c r="K1766" t="s">
        <v>216</v>
      </c>
      <c r="L1766">
        <v>4532</v>
      </c>
      <c r="M1766" t="s">
        <v>200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">
      <c r="A1767">
        <v>5</v>
      </c>
      <c r="B1767" t="s">
        <v>181</v>
      </c>
      <c r="C1767">
        <v>2019</v>
      </c>
      <c r="D1767">
        <v>11</v>
      </c>
      <c r="E1767" t="s">
        <v>267</v>
      </c>
      <c r="F1767">
        <v>6</v>
      </c>
      <c r="G1767" t="s">
        <v>192</v>
      </c>
      <c r="H1767">
        <v>950</v>
      </c>
      <c r="I1767" t="s">
        <v>184</v>
      </c>
      <c r="J1767" t="s">
        <v>115</v>
      </c>
      <c r="K1767" t="s">
        <v>185</v>
      </c>
      <c r="L1767">
        <v>4562</v>
      </c>
      <c r="M1767" t="s">
        <v>211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">
      <c r="A1768">
        <v>5</v>
      </c>
      <c r="B1768" t="s">
        <v>181</v>
      </c>
      <c r="C1768">
        <v>2019</v>
      </c>
      <c r="D1768">
        <v>11</v>
      </c>
      <c r="E1768" t="s">
        <v>267</v>
      </c>
      <c r="F1768">
        <v>5</v>
      </c>
      <c r="G1768" t="s">
        <v>195</v>
      </c>
      <c r="H1768">
        <v>8</v>
      </c>
      <c r="I1768" t="s">
        <v>248</v>
      </c>
      <c r="J1768" t="s">
        <v>126</v>
      </c>
      <c r="K1768" t="s">
        <v>249</v>
      </c>
      <c r="L1768">
        <v>460</v>
      </c>
      <c r="M1768" t="s">
        <v>198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">
      <c r="A1769">
        <v>5</v>
      </c>
      <c r="B1769" t="s">
        <v>181</v>
      </c>
      <c r="C1769">
        <v>2019</v>
      </c>
      <c r="D1769">
        <v>11</v>
      </c>
      <c r="E1769" t="s">
        <v>267</v>
      </c>
      <c r="F1769">
        <v>6</v>
      </c>
      <c r="G1769" t="s">
        <v>192</v>
      </c>
      <c r="H1769">
        <v>600</v>
      </c>
      <c r="I1769" t="s">
        <v>266</v>
      </c>
      <c r="J1769" t="s">
        <v>123</v>
      </c>
      <c r="K1769" t="s">
        <v>261</v>
      </c>
      <c r="L1769">
        <v>700</v>
      </c>
      <c r="M1769" t="s">
        <v>193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">
      <c r="A1770">
        <v>5</v>
      </c>
      <c r="B1770" t="s">
        <v>181</v>
      </c>
      <c r="C1770">
        <v>2019</v>
      </c>
      <c r="D1770">
        <v>11</v>
      </c>
      <c r="E1770" t="s">
        <v>267</v>
      </c>
      <c r="F1770">
        <v>6</v>
      </c>
      <c r="G1770" t="s">
        <v>192</v>
      </c>
      <c r="H1770">
        <v>612</v>
      </c>
      <c r="I1770" t="s">
        <v>223</v>
      </c>
      <c r="J1770" t="s">
        <v>116</v>
      </c>
      <c r="K1770" t="s">
        <v>224</v>
      </c>
      <c r="L1770">
        <v>700</v>
      </c>
      <c r="M1770" t="s">
        <v>193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">
      <c r="A1771">
        <v>5</v>
      </c>
      <c r="B1771" t="s">
        <v>181</v>
      </c>
      <c r="C1771">
        <v>2019</v>
      </c>
      <c r="D1771">
        <v>11</v>
      </c>
      <c r="E1771" t="s">
        <v>267</v>
      </c>
      <c r="F1771">
        <v>6</v>
      </c>
      <c r="G1771" t="s">
        <v>192</v>
      </c>
      <c r="H1771">
        <v>613</v>
      </c>
      <c r="I1771" t="s">
        <v>258</v>
      </c>
      <c r="J1771" t="s">
        <v>116</v>
      </c>
      <c r="K1771" t="s">
        <v>224</v>
      </c>
      <c r="L1771">
        <v>700</v>
      </c>
      <c r="M1771" t="s">
        <v>193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">
      <c r="A1772">
        <v>5</v>
      </c>
      <c r="B1772" t="s">
        <v>181</v>
      </c>
      <c r="C1772">
        <v>2019</v>
      </c>
      <c r="D1772">
        <v>11</v>
      </c>
      <c r="E1772" t="s">
        <v>267</v>
      </c>
      <c r="F1772">
        <v>3</v>
      </c>
      <c r="G1772" t="s">
        <v>189</v>
      </c>
      <c r="H1772">
        <v>621</v>
      </c>
      <c r="I1772" t="s">
        <v>259</v>
      </c>
      <c r="J1772" t="s">
        <v>116</v>
      </c>
      <c r="K1772" t="s">
        <v>224</v>
      </c>
      <c r="L1772">
        <v>4532</v>
      </c>
      <c r="M1772" t="s">
        <v>200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">
      <c r="A1773">
        <v>5</v>
      </c>
      <c r="B1773" t="s">
        <v>181</v>
      </c>
      <c r="C1773">
        <v>2019</v>
      </c>
      <c r="D1773">
        <v>11</v>
      </c>
      <c r="E1773" t="s">
        <v>267</v>
      </c>
      <c r="F1773">
        <v>6</v>
      </c>
      <c r="G1773" t="s">
        <v>192</v>
      </c>
      <c r="H1773">
        <v>621</v>
      </c>
      <c r="I1773" t="s">
        <v>259</v>
      </c>
      <c r="J1773" t="s">
        <v>116</v>
      </c>
      <c r="K1773" t="s">
        <v>224</v>
      </c>
      <c r="L1773">
        <v>4562</v>
      </c>
      <c r="M1773" t="s">
        <v>211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">
      <c r="A1774">
        <v>5</v>
      </c>
      <c r="B1774" t="s">
        <v>181</v>
      </c>
      <c r="C1774">
        <v>2019</v>
      </c>
      <c r="D1774">
        <v>11</v>
      </c>
      <c r="E1774" t="s">
        <v>267</v>
      </c>
      <c r="F1774">
        <v>3</v>
      </c>
      <c r="G1774" t="s">
        <v>189</v>
      </c>
      <c r="H1774">
        <v>14</v>
      </c>
      <c r="I1774" t="s">
        <v>299</v>
      </c>
      <c r="J1774" t="s">
        <v>117</v>
      </c>
      <c r="K1774" t="s">
        <v>236</v>
      </c>
      <c r="L1774">
        <v>300</v>
      </c>
      <c r="M1774" t="s">
        <v>191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">
      <c r="A1775">
        <v>5</v>
      </c>
      <c r="B1775" t="s">
        <v>181</v>
      </c>
      <c r="C1775">
        <v>2019</v>
      </c>
      <c r="D1775">
        <v>11</v>
      </c>
      <c r="E1775" t="s">
        <v>267</v>
      </c>
      <c r="F1775">
        <v>3</v>
      </c>
      <c r="G1775" t="s">
        <v>189</v>
      </c>
      <c r="H1775">
        <v>956</v>
      </c>
      <c r="I1775" t="s">
        <v>285</v>
      </c>
      <c r="J1775" t="s">
        <v>119</v>
      </c>
      <c r="K1775" t="s">
        <v>216</v>
      </c>
      <c r="L1775">
        <v>4532</v>
      </c>
      <c r="M1775" t="s">
        <v>200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">
      <c r="A1776">
        <v>4</v>
      </c>
      <c r="B1776" t="s">
        <v>187</v>
      </c>
      <c r="C1776">
        <v>2019</v>
      </c>
      <c r="D1776">
        <v>11</v>
      </c>
      <c r="E1776" t="s">
        <v>267</v>
      </c>
      <c r="F1776">
        <v>1</v>
      </c>
      <c r="G1776" t="s">
        <v>183</v>
      </c>
      <c r="H1776">
        <v>953</v>
      </c>
      <c r="I1776" t="s">
        <v>213</v>
      </c>
      <c r="J1776" t="s">
        <v>118</v>
      </c>
      <c r="K1776" t="s">
        <v>214</v>
      </c>
      <c r="L1776">
        <v>4512</v>
      </c>
      <c r="M1776" t="s">
        <v>186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">
      <c r="A1777">
        <v>5</v>
      </c>
      <c r="B1777" t="s">
        <v>181</v>
      </c>
      <c r="C1777">
        <v>2019</v>
      </c>
      <c r="D1777">
        <v>11</v>
      </c>
      <c r="E1777" t="s">
        <v>267</v>
      </c>
      <c r="F1777">
        <v>1</v>
      </c>
      <c r="G1777" t="s">
        <v>183</v>
      </c>
      <c r="H1777">
        <v>616</v>
      </c>
      <c r="I1777" t="s">
        <v>199</v>
      </c>
      <c r="J1777" t="s">
        <v>125</v>
      </c>
      <c r="K1777" t="s">
        <v>197</v>
      </c>
      <c r="L1777">
        <v>4512</v>
      </c>
      <c r="M1777" t="s">
        <v>186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">
      <c r="A1778">
        <v>4</v>
      </c>
      <c r="B1778" t="s">
        <v>187</v>
      </c>
      <c r="C1778">
        <v>2019</v>
      </c>
      <c r="D1778">
        <v>11</v>
      </c>
      <c r="E1778" t="s">
        <v>267</v>
      </c>
      <c r="F1778">
        <v>1</v>
      </c>
      <c r="G1778" t="s">
        <v>183</v>
      </c>
      <c r="H1778">
        <v>10</v>
      </c>
      <c r="I1778" t="s">
        <v>251</v>
      </c>
      <c r="J1778" t="s">
        <v>118</v>
      </c>
      <c r="K1778" t="s">
        <v>214</v>
      </c>
      <c r="L1778">
        <v>200</v>
      </c>
      <c r="M1778" t="s">
        <v>210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">
      <c r="A1779">
        <v>4</v>
      </c>
      <c r="B1779" t="s">
        <v>187</v>
      </c>
      <c r="C1779">
        <v>2019</v>
      </c>
      <c r="D1779">
        <v>11</v>
      </c>
      <c r="E1779" t="s">
        <v>267</v>
      </c>
      <c r="F1779">
        <v>1</v>
      </c>
      <c r="G1779" t="s">
        <v>183</v>
      </c>
      <c r="H1779">
        <v>6</v>
      </c>
      <c r="I1779" t="s">
        <v>256</v>
      </c>
      <c r="J1779" t="s">
        <v>122</v>
      </c>
      <c r="K1779" t="s">
        <v>242</v>
      </c>
      <c r="L1779">
        <v>200</v>
      </c>
      <c r="M1779" t="s">
        <v>210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">
      <c r="A1780">
        <v>5</v>
      </c>
      <c r="B1780" t="s">
        <v>181</v>
      </c>
      <c r="C1780">
        <v>2019</v>
      </c>
      <c r="D1780">
        <v>11</v>
      </c>
      <c r="E1780" t="s">
        <v>267</v>
      </c>
      <c r="F1780">
        <v>1</v>
      </c>
      <c r="G1780" t="s">
        <v>183</v>
      </c>
      <c r="H1780">
        <v>1</v>
      </c>
      <c r="I1780" t="s">
        <v>229</v>
      </c>
      <c r="J1780" t="s">
        <v>121</v>
      </c>
      <c r="K1780" t="s">
        <v>230</v>
      </c>
      <c r="L1780">
        <v>200</v>
      </c>
      <c r="M1780" t="s">
        <v>210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">
      <c r="A1781">
        <v>5</v>
      </c>
      <c r="B1781" t="s">
        <v>181</v>
      </c>
      <c r="C1781">
        <v>2019</v>
      </c>
      <c r="D1781">
        <v>11</v>
      </c>
      <c r="E1781" t="s">
        <v>267</v>
      </c>
      <c r="F1781">
        <v>3</v>
      </c>
      <c r="G1781" t="s">
        <v>189</v>
      </c>
      <c r="H1781">
        <v>903</v>
      </c>
      <c r="I1781" t="s">
        <v>239</v>
      </c>
      <c r="J1781" t="s">
        <v>121</v>
      </c>
      <c r="K1781" t="s">
        <v>230</v>
      </c>
      <c r="L1781">
        <v>4532</v>
      </c>
      <c r="M1781" t="s">
        <v>200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">
      <c r="A1782">
        <v>4</v>
      </c>
      <c r="B1782" t="s">
        <v>187</v>
      </c>
      <c r="C1782">
        <v>2019</v>
      </c>
      <c r="D1782">
        <v>11</v>
      </c>
      <c r="E1782" t="s">
        <v>267</v>
      </c>
      <c r="F1782">
        <v>3</v>
      </c>
      <c r="G1782" t="s">
        <v>189</v>
      </c>
      <c r="H1782">
        <v>903</v>
      </c>
      <c r="I1782" t="s">
        <v>239</v>
      </c>
      <c r="J1782" t="s">
        <v>121</v>
      </c>
      <c r="K1782" t="s">
        <v>230</v>
      </c>
      <c r="L1782">
        <v>4532</v>
      </c>
      <c r="M1782" t="s">
        <v>200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">
      <c r="A1783">
        <v>4</v>
      </c>
      <c r="B1783" t="s">
        <v>187</v>
      </c>
      <c r="C1783">
        <v>2019</v>
      </c>
      <c r="D1783">
        <v>11</v>
      </c>
      <c r="E1783" t="s">
        <v>267</v>
      </c>
      <c r="F1783">
        <v>1</v>
      </c>
      <c r="G1783" t="s">
        <v>183</v>
      </c>
      <c r="H1783">
        <v>1</v>
      </c>
      <c r="I1783" t="s">
        <v>229</v>
      </c>
      <c r="J1783" t="s">
        <v>121</v>
      </c>
      <c r="K1783" t="s">
        <v>230</v>
      </c>
      <c r="L1783">
        <v>200</v>
      </c>
      <c r="M1783" t="s">
        <v>210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">
      <c r="A1784">
        <v>5</v>
      </c>
      <c r="B1784" t="s">
        <v>181</v>
      </c>
      <c r="C1784">
        <v>2019</v>
      </c>
      <c r="D1784">
        <v>11</v>
      </c>
      <c r="E1784" t="s">
        <v>267</v>
      </c>
      <c r="F1784">
        <v>3</v>
      </c>
      <c r="G1784" t="s">
        <v>189</v>
      </c>
      <c r="H1784">
        <v>18</v>
      </c>
      <c r="I1784" t="s">
        <v>215</v>
      </c>
      <c r="J1784" t="s">
        <v>119</v>
      </c>
      <c r="K1784" t="s">
        <v>216</v>
      </c>
      <c r="L1784">
        <v>300</v>
      </c>
      <c r="M1784" t="s">
        <v>191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">
      <c r="A1785">
        <v>5</v>
      </c>
      <c r="B1785" t="s">
        <v>181</v>
      </c>
      <c r="C1785">
        <v>2019</v>
      </c>
      <c r="D1785">
        <v>11</v>
      </c>
      <c r="E1785" t="s">
        <v>267</v>
      </c>
      <c r="F1785">
        <v>5</v>
      </c>
      <c r="G1785" t="s">
        <v>195</v>
      </c>
      <c r="H1785">
        <v>13</v>
      </c>
      <c r="I1785" t="s">
        <v>296</v>
      </c>
      <c r="J1785" t="s">
        <v>119</v>
      </c>
      <c r="K1785" t="s">
        <v>216</v>
      </c>
      <c r="L1785">
        <v>460</v>
      </c>
      <c r="M1785" t="s">
        <v>198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">
      <c r="A1786">
        <v>5</v>
      </c>
      <c r="B1786" t="s">
        <v>181</v>
      </c>
      <c r="C1786">
        <v>2019</v>
      </c>
      <c r="D1786">
        <v>11</v>
      </c>
      <c r="E1786" t="s">
        <v>267</v>
      </c>
      <c r="F1786">
        <v>5</v>
      </c>
      <c r="G1786" t="s">
        <v>195</v>
      </c>
      <c r="H1786">
        <v>950</v>
      </c>
      <c r="I1786" t="s">
        <v>184</v>
      </c>
      <c r="J1786" t="s">
        <v>115</v>
      </c>
      <c r="K1786" t="s">
        <v>185</v>
      </c>
      <c r="L1786">
        <v>4552</v>
      </c>
      <c r="M1786" t="s">
        <v>276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">
      <c r="A1787">
        <v>5</v>
      </c>
      <c r="B1787" t="s">
        <v>181</v>
      </c>
      <c r="C1787">
        <v>2019</v>
      </c>
      <c r="D1787">
        <v>11</v>
      </c>
      <c r="E1787" t="s">
        <v>267</v>
      </c>
      <c r="F1787">
        <v>79</v>
      </c>
      <c r="G1787" t="s">
        <v>212</v>
      </c>
      <c r="H1787">
        <v>950</v>
      </c>
      <c r="I1787" t="s">
        <v>184</v>
      </c>
      <c r="J1787" t="s">
        <v>115</v>
      </c>
      <c r="K1787" t="s">
        <v>185</v>
      </c>
      <c r="L1787">
        <v>4579</v>
      </c>
      <c r="M1787" t="s">
        <v>221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">
      <c r="A1788">
        <v>4</v>
      </c>
      <c r="B1788" t="s">
        <v>187</v>
      </c>
      <c r="C1788">
        <v>2019</v>
      </c>
      <c r="D1788">
        <v>11</v>
      </c>
      <c r="E1788" t="s">
        <v>267</v>
      </c>
      <c r="F1788">
        <v>3</v>
      </c>
      <c r="G1788" t="s">
        <v>189</v>
      </c>
      <c r="H1788">
        <v>621</v>
      </c>
      <c r="I1788" t="s">
        <v>259</v>
      </c>
      <c r="J1788" t="s">
        <v>116</v>
      </c>
      <c r="K1788" t="s">
        <v>224</v>
      </c>
      <c r="L1788">
        <v>4532</v>
      </c>
      <c r="M1788" t="s">
        <v>200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">
      <c r="A1789">
        <v>4</v>
      </c>
      <c r="B1789" t="s">
        <v>187</v>
      </c>
      <c r="C1789">
        <v>2019</v>
      </c>
      <c r="D1789">
        <v>11</v>
      </c>
      <c r="E1789" t="s">
        <v>267</v>
      </c>
      <c r="F1789">
        <v>1</v>
      </c>
      <c r="G1789" t="s">
        <v>183</v>
      </c>
      <c r="H1789">
        <v>950</v>
      </c>
      <c r="I1789" t="s">
        <v>184</v>
      </c>
      <c r="J1789" t="s">
        <v>115</v>
      </c>
      <c r="K1789" t="s">
        <v>185</v>
      </c>
      <c r="L1789">
        <v>4512</v>
      </c>
      <c r="M1789" t="s">
        <v>186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">
      <c r="A1790">
        <v>4</v>
      </c>
      <c r="B1790" t="s">
        <v>187</v>
      </c>
      <c r="C1790">
        <v>2019</v>
      </c>
      <c r="D1790">
        <v>11</v>
      </c>
      <c r="E1790" t="s">
        <v>267</v>
      </c>
      <c r="F1790">
        <v>1</v>
      </c>
      <c r="G1790" t="s">
        <v>183</v>
      </c>
      <c r="H1790">
        <v>903</v>
      </c>
      <c r="I1790" t="s">
        <v>239</v>
      </c>
      <c r="J1790" t="s">
        <v>121</v>
      </c>
      <c r="K1790" t="s">
        <v>230</v>
      </c>
      <c r="L1790">
        <v>4512</v>
      </c>
      <c r="M1790" t="s">
        <v>186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">
      <c r="A1791">
        <v>4</v>
      </c>
      <c r="B1791" t="s">
        <v>187</v>
      </c>
      <c r="C1791">
        <v>2019</v>
      </c>
      <c r="D1791">
        <v>11</v>
      </c>
      <c r="E1791" t="s">
        <v>267</v>
      </c>
      <c r="F1791">
        <v>1</v>
      </c>
      <c r="G1791" t="s">
        <v>183</v>
      </c>
      <c r="H1791">
        <v>905</v>
      </c>
      <c r="I1791" t="s">
        <v>272</v>
      </c>
      <c r="J1791" t="s">
        <v>122</v>
      </c>
      <c r="K1791" t="s">
        <v>242</v>
      </c>
      <c r="L1791">
        <v>4512</v>
      </c>
      <c r="M1791" t="s">
        <v>186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">
      <c r="A1792">
        <v>5</v>
      </c>
      <c r="B1792" t="s">
        <v>181</v>
      </c>
      <c r="C1792">
        <v>2019</v>
      </c>
      <c r="D1792">
        <v>11</v>
      </c>
      <c r="E1792" t="s">
        <v>267</v>
      </c>
      <c r="F1792">
        <v>79</v>
      </c>
      <c r="G1792" t="s">
        <v>212</v>
      </c>
      <c r="H1792">
        <v>951</v>
      </c>
      <c r="I1792" t="s">
        <v>250</v>
      </c>
      <c r="J1792" t="s">
        <v>126</v>
      </c>
      <c r="K1792" t="s">
        <v>249</v>
      </c>
      <c r="L1792">
        <v>4579</v>
      </c>
      <c r="M1792" t="s">
        <v>221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">
      <c r="A1793">
        <v>5</v>
      </c>
      <c r="B1793" t="s">
        <v>181</v>
      </c>
      <c r="C1793">
        <v>2019</v>
      </c>
      <c r="D1793">
        <v>11</v>
      </c>
      <c r="E1793" t="s">
        <v>267</v>
      </c>
      <c r="F1793">
        <v>6</v>
      </c>
      <c r="G1793" t="s">
        <v>192</v>
      </c>
      <c r="H1793">
        <v>627</v>
      </c>
      <c r="I1793" t="s">
        <v>257</v>
      </c>
      <c r="J1793" t="s">
        <v>132</v>
      </c>
      <c r="K1793" t="s">
        <v>212</v>
      </c>
      <c r="L1793">
        <v>4562</v>
      </c>
      <c r="M1793" t="s">
        <v>211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">
      <c r="A1794">
        <v>5</v>
      </c>
      <c r="B1794" t="s">
        <v>181</v>
      </c>
      <c r="C1794">
        <v>2019</v>
      </c>
      <c r="D1794">
        <v>11</v>
      </c>
      <c r="E1794" t="s">
        <v>267</v>
      </c>
      <c r="F1794">
        <v>79</v>
      </c>
      <c r="G1794" t="s">
        <v>212</v>
      </c>
      <c r="H1794">
        <v>710</v>
      </c>
      <c r="I1794" t="s">
        <v>220</v>
      </c>
      <c r="J1794" t="s">
        <v>207</v>
      </c>
      <c r="K1794" t="s">
        <v>208</v>
      </c>
      <c r="L1794">
        <v>4579</v>
      </c>
      <c r="M1794" t="s">
        <v>221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">
      <c r="A1795">
        <v>4</v>
      </c>
      <c r="B1795" t="s">
        <v>187</v>
      </c>
      <c r="C1795">
        <v>2019</v>
      </c>
      <c r="D1795">
        <v>11</v>
      </c>
      <c r="E1795" t="s">
        <v>267</v>
      </c>
      <c r="F1795">
        <v>60</v>
      </c>
      <c r="G1795" t="s">
        <v>212</v>
      </c>
      <c r="H1795">
        <v>615</v>
      </c>
      <c r="I1795" t="s">
        <v>292</v>
      </c>
      <c r="J1795" t="s">
        <v>123</v>
      </c>
      <c r="K1795" t="s">
        <v>261</v>
      </c>
      <c r="L1795">
        <v>4563</v>
      </c>
      <c r="M1795" t="s">
        <v>228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">
      <c r="A1796">
        <v>5</v>
      </c>
      <c r="B1796" t="s">
        <v>181</v>
      </c>
      <c r="C1796">
        <v>2019</v>
      </c>
      <c r="D1796">
        <v>11</v>
      </c>
      <c r="E1796" t="s">
        <v>267</v>
      </c>
      <c r="F1796">
        <v>60</v>
      </c>
      <c r="G1796" t="s">
        <v>212</v>
      </c>
      <c r="H1796">
        <v>623</v>
      </c>
      <c r="I1796" t="s">
        <v>295</v>
      </c>
      <c r="J1796" t="s">
        <v>124</v>
      </c>
      <c r="K1796" t="s">
        <v>227</v>
      </c>
      <c r="L1796">
        <v>360</v>
      </c>
      <c r="M1796" t="s">
        <v>225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">
      <c r="A1797">
        <v>5</v>
      </c>
      <c r="B1797" t="s">
        <v>181</v>
      </c>
      <c r="C1797">
        <v>2019</v>
      </c>
      <c r="D1797">
        <v>11</v>
      </c>
      <c r="E1797" t="s">
        <v>267</v>
      </c>
      <c r="F1797">
        <v>60</v>
      </c>
      <c r="G1797" t="s">
        <v>212</v>
      </c>
      <c r="H1797">
        <v>624</v>
      </c>
      <c r="I1797" t="s">
        <v>226</v>
      </c>
      <c r="J1797" t="s">
        <v>124</v>
      </c>
      <c r="K1797" t="s">
        <v>227</v>
      </c>
      <c r="L1797">
        <v>4563</v>
      </c>
      <c r="M1797" t="s">
        <v>228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">
      <c r="A1798">
        <v>5</v>
      </c>
      <c r="B1798" t="s">
        <v>181</v>
      </c>
      <c r="C1798">
        <v>2019</v>
      </c>
      <c r="D1798">
        <v>11</v>
      </c>
      <c r="E1798" t="s">
        <v>267</v>
      </c>
      <c r="F1798">
        <v>1</v>
      </c>
      <c r="G1798" t="s">
        <v>183</v>
      </c>
      <c r="H1798">
        <v>15</v>
      </c>
      <c r="I1798" t="s">
        <v>252</v>
      </c>
      <c r="J1798" t="s">
        <v>118</v>
      </c>
      <c r="K1798" t="s">
        <v>214</v>
      </c>
      <c r="L1798">
        <v>200</v>
      </c>
      <c r="M1798" t="s">
        <v>210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">
      <c r="A1799">
        <v>4</v>
      </c>
      <c r="B1799" t="s">
        <v>187</v>
      </c>
      <c r="C1799">
        <v>2019</v>
      </c>
      <c r="D1799">
        <v>11</v>
      </c>
      <c r="E1799" t="s">
        <v>267</v>
      </c>
      <c r="F1799">
        <v>3</v>
      </c>
      <c r="G1799" t="s">
        <v>189</v>
      </c>
      <c r="H1799">
        <v>10</v>
      </c>
      <c r="I1799" t="s">
        <v>251</v>
      </c>
      <c r="J1799" t="s">
        <v>118</v>
      </c>
      <c r="K1799" t="s">
        <v>214</v>
      </c>
      <c r="L1799">
        <v>300</v>
      </c>
      <c r="M1799" t="s">
        <v>191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">
      <c r="A1800">
        <v>5</v>
      </c>
      <c r="B1800" t="s">
        <v>181</v>
      </c>
      <c r="C1800">
        <v>2019</v>
      </c>
      <c r="D1800">
        <v>11</v>
      </c>
      <c r="E1800" t="s">
        <v>267</v>
      </c>
      <c r="F1800">
        <v>3</v>
      </c>
      <c r="G1800" t="s">
        <v>189</v>
      </c>
      <c r="H1800">
        <v>15</v>
      </c>
      <c r="I1800" t="s">
        <v>252</v>
      </c>
      <c r="J1800" t="s">
        <v>118</v>
      </c>
      <c r="K1800" t="s">
        <v>214</v>
      </c>
      <c r="L1800">
        <v>300</v>
      </c>
      <c r="M1800" t="s">
        <v>191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">
      <c r="A1801">
        <v>4</v>
      </c>
      <c r="B1801" t="s">
        <v>187</v>
      </c>
      <c r="C1801">
        <v>2019</v>
      </c>
      <c r="D1801">
        <v>11</v>
      </c>
      <c r="E1801" t="s">
        <v>267</v>
      </c>
      <c r="F1801">
        <v>3</v>
      </c>
      <c r="G1801" t="s">
        <v>189</v>
      </c>
      <c r="H1801">
        <v>15</v>
      </c>
      <c r="I1801" t="s">
        <v>252</v>
      </c>
      <c r="J1801" t="s">
        <v>118</v>
      </c>
      <c r="K1801" t="s">
        <v>214</v>
      </c>
      <c r="L1801">
        <v>300</v>
      </c>
      <c r="M1801" t="s">
        <v>191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">
      <c r="A1802">
        <v>5</v>
      </c>
      <c r="B1802" t="s">
        <v>181</v>
      </c>
      <c r="C1802">
        <v>2019</v>
      </c>
      <c r="D1802">
        <v>11</v>
      </c>
      <c r="E1802" t="s">
        <v>267</v>
      </c>
      <c r="F1802">
        <v>3</v>
      </c>
      <c r="G1802" t="s">
        <v>189</v>
      </c>
      <c r="H1802">
        <v>9</v>
      </c>
      <c r="I1802" t="s">
        <v>275</v>
      </c>
      <c r="J1802" t="s">
        <v>117</v>
      </c>
      <c r="K1802" t="s">
        <v>236</v>
      </c>
      <c r="L1802">
        <v>300</v>
      </c>
      <c r="M1802" t="s">
        <v>191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">
      <c r="A1803">
        <v>5</v>
      </c>
      <c r="B1803" t="s">
        <v>181</v>
      </c>
      <c r="C1803">
        <v>2019</v>
      </c>
      <c r="D1803">
        <v>11</v>
      </c>
      <c r="E1803" t="s">
        <v>267</v>
      </c>
      <c r="F1803">
        <v>3</v>
      </c>
      <c r="G1803" t="s">
        <v>189</v>
      </c>
      <c r="H1803">
        <v>1</v>
      </c>
      <c r="I1803" t="s">
        <v>229</v>
      </c>
      <c r="J1803" t="s">
        <v>121</v>
      </c>
      <c r="K1803" t="s">
        <v>230</v>
      </c>
      <c r="L1803">
        <v>300</v>
      </c>
      <c r="M1803" t="s">
        <v>191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">
      <c r="A1804">
        <v>5</v>
      </c>
      <c r="B1804" t="s">
        <v>181</v>
      </c>
      <c r="C1804">
        <v>2019</v>
      </c>
      <c r="D1804">
        <v>11</v>
      </c>
      <c r="E1804" t="s">
        <v>267</v>
      </c>
      <c r="F1804">
        <v>10</v>
      </c>
      <c r="G1804" t="s">
        <v>238</v>
      </c>
      <c r="H1804">
        <v>1</v>
      </c>
      <c r="I1804" t="s">
        <v>229</v>
      </c>
      <c r="J1804" t="s">
        <v>121</v>
      </c>
      <c r="K1804" t="s">
        <v>230</v>
      </c>
      <c r="L1804">
        <v>207</v>
      </c>
      <c r="M1804" t="s">
        <v>243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">
      <c r="A1805">
        <v>5</v>
      </c>
      <c r="B1805" t="s">
        <v>181</v>
      </c>
      <c r="C1805">
        <v>2019</v>
      </c>
      <c r="D1805">
        <v>11</v>
      </c>
      <c r="E1805" t="s">
        <v>267</v>
      </c>
      <c r="F1805">
        <v>6</v>
      </c>
      <c r="G1805" t="s">
        <v>192</v>
      </c>
      <c r="H1805">
        <v>5</v>
      </c>
      <c r="I1805" t="s">
        <v>190</v>
      </c>
      <c r="J1805" t="s">
        <v>115</v>
      </c>
      <c r="K1805" t="s">
        <v>185</v>
      </c>
      <c r="L1805">
        <v>700</v>
      </c>
      <c r="M1805" t="s">
        <v>193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">
      <c r="A1806">
        <v>5</v>
      </c>
      <c r="B1806" t="s">
        <v>181</v>
      </c>
      <c r="C1806">
        <v>2019</v>
      </c>
      <c r="D1806">
        <v>11</v>
      </c>
      <c r="E1806" t="s">
        <v>267</v>
      </c>
      <c r="F1806">
        <v>79</v>
      </c>
      <c r="G1806" t="s">
        <v>212</v>
      </c>
      <c r="H1806">
        <v>5</v>
      </c>
      <c r="I1806" t="s">
        <v>190</v>
      </c>
      <c r="J1806" t="s">
        <v>115</v>
      </c>
      <c r="K1806" t="s">
        <v>185</v>
      </c>
      <c r="L1806">
        <v>1579</v>
      </c>
      <c r="M1806" t="s">
        <v>271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">
      <c r="A1807">
        <v>4</v>
      </c>
      <c r="B1807" t="s">
        <v>187</v>
      </c>
      <c r="C1807">
        <v>2019</v>
      </c>
      <c r="D1807">
        <v>11</v>
      </c>
      <c r="E1807" t="s">
        <v>267</v>
      </c>
      <c r="F1807">
        <v>3</v>
      </c>
      <c r="G1807" t="s">
        <v>189</v>
      </c>
      <c r="H1807">
        <v>5</v>
      </c>
      <c r="I1807" t="s">
        <v>190</v>
      </c>
      <c r="J1807" t="s">
        <v>115</v>
      </c>
      <c r="K1807" t="s">
        <v>185</v>
      </c>
      <c r="L1807">
        <v>300</v>
      </c>
      <c r="M1807" t="s">
        <v>191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">
      <c r="A1808">
        <v>5</v>
      </c>
      <c r="B1808" t="s">
        <v>181</v>
      </c>
      <c r="C1808">
        <v>2019</v>
      </c>
      <c r="D1808">
        <v>11</v>
      </c>
      <c r="E1808" t="s">
        <v>267</v>
      </c>
      <c r="F1808">
        <v>10</v>
      </c>
      <c r="G1808" t="s">
        <v>238</v>
      </c>
      <c r="H1808">
        <v>2</v>
      </c>
      <c r="I1808" t="s">
        <v>264</v>
      </c>
      <c r="J1808" t="s">
        <v>121</v>
      </c>
      <c r="K1808" t="s">
        <v>230</v>
      </c>
      <c r="L1808">
        <v>207</v>
      </c>
      <c r="M1808" t="s">
        <v>243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">
      <c r="A1809">
        <v>5</v>
      </c>
      <c r="B1809" t="s">
        <v>181</v>
      </c>
      <c r="C1809">
        <v>2019</v>
      </c>
      <c r="D1809">
        <v>11</v>
      </c>
      <c r="E1809" t="s">
        <v>267</v>
      </c>
      <c r="F1809">
        <v>3</v>
      </c>
      <c r="G1809" t="s">
        <v>189</v>
      </c>
      <c r="H1809">
        <v>8</v>
      </c>
      <c r="I1809" t="s">
        <v>248</v>
      </c>
      <c r="J1809" t="s">
        <v>126</v>
      </c>
      <c r="K1809" t="s">
        <v>249</v>
      </c>
      <c r="L1809">
        <v>300</v>
      </c>
      <c r="M1809" t="s">
        <v>191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">
      <c r="A1810">
        <v>5</v>
      </c>
      <c r="B1810" t="s">
        <v>181</v>
      </c>
      <c r="C1810">
        <v>2019</v>
      </c>
      <c r="D1810">
        <v>11</v>
      </c>
      <c r="E1810" t="s">
        <v>267</v>
      </c>
      <c r="F1810">
        <v>3</v>
      </c>
      <c r="G1810" t="s">
        <v>189</v>
      </c>
      <c r="H1810">
        <v>953</v>
      </c>
      <c r="I1810" t="s">
        <v>213</v>
      </c>
      <c r="J1810" t="s">
        <v>118</v>
      </c>
      <c r="K1810" t="s">
        <v>214</v>
      </c>
      <c r="L1810">
        <v>4532</v>
      </c>
      <c r="M1810" t="s">
        <v>200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">
      <c r="A1811">
        <v>4</v>
      </c>
      <c r="B1811" t="s">
        <v>187</v>
      </c>
      <c r="C1811">
        <v>2019</v>
      </c>
      <c r="D1811">
        <v>11</v>
      </c>
      <c r="E1811" t="s">
        <v>267</v>
      </c>
      <c r="F1811">
        <v>3</v>
      </c>
      <c r="G1811" t="s">
        <v>189</v>
      </c>
      <c r="H1811">
        <v>953</v>
      </c>
      <c r="I1811" t="s">
        <v>213</v>
      </c>
      <c r="J1811" t="s">
        <v>118</v>
      </c>
      <c r="K1811" t="s">
        <v>214</v>
      </c>
      <c r="L1811">
        <v>4532</v>
      </c>
      <c r="M1811" t="s">
        <v>200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">
      <c r="A1812">
        <v>5</v>
      </c>
      <c r="B1812" t="s">
        <v>181</v>
      </c>
      <c r="C1812">
        <v>2019</v>
      </c>
      <c r="D1812">
        <v>11</v>
      </c>
      <c r="E1812" t="s">
        <v>267</v>
      </c>
      <c r="F1812">
        <v>5</v>
      </c>
      <c r="G1812" t="s">
        <v>195</v>
      </c>
      <c r="H1812">
        <v>954</v>
      </c>
      <c r="I1812" t="s">
        <v>237</v>
      </c>
      <c r="J1812" t="s">
        <v>119</v>
      </c>
      <c r="K1812" t="s">
        <v>216</v>
      </c>
      <c r="L1812">
        <v>4552</v>
      </c>
      <c r="M1812" t="s">
        <v>276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">
      <c r="A1813">
        <v>5</v>
      </c>
      <c r="B1813" t="s">
        <v>181</v>
      </c>
      <c r="C1813">
        <v>2019</v>
      </c>
      <c r="D1813">
        <v>11</v>
      </c>
      <c r="E1813" t="s">
        <v>267</v>
      </c>
      <c r="F1813">
        <v>79</v>
      </c>
      <c r="G1813" t="s">
        <v>212</v>
      </c>
      <c r="H1813">
        <v>954</v>
      </c>
      <c r="I1813" t="s">
        <v>237</v>
      </c>
      <c r="J1813" t="s">
        <v>119</v>
      </c>
      <c r="K1813" t="s">
        <v>216</v>
      </c>
      <c r="L1813">
        <v>4579</v>
      </c>
      <c r="M1813" t="s">
        <v>221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">
      <c r="A1814">
        <v>5</v>
      </c>
      <c r="B1814" t="s">
        <v>181</v>
      </c>
      <c r="C1814">
        <v>2019</v>
      </c>
      <c r="D1814">
        <v>11</v>
      </c>
      <c r="E1814" t="s">
        <v>267</v>
      </c>
      <c r="F1814">
        <v>3</v>
      </c>
      <c r="G1814" t="s">
        <v>189</v>
      </c>
      <c r="H1814">
        <v>19</v>
      </c>
      <c r="I1814" t="s">
        <v>262</v>
      </c>
      <c r="J1814" t="s">
        <v>127</v>
      </c>
      <c r="K1814" t="s">
        <v>263</v>
      </c>
      <c r="L1814">
        <v>300</v>
      </c>
      <c r="M1814" t="s">
        <v>191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">
      <c r="A1815">
        <v>5</v>
      </c>
      <c r="B1815" t="s">
        <v>181</v>
      </c>
      <c r="C1815">
        <v>2019</v>
      </c>
      <c r="D1815">
        <v>11</v>
      </c>
      <c r="E1815" t="s">
        <v>267</v>
      </c>
      <c r="F1815">
        <v>3</v>
      </c>
      <c r="G1815" t="s">
        <v>189</v>
      </c>
      <c r="H1815">
        <v>17</v>
      </c>
      <c r="I1815" t="s">
        <v>204</v>
      </c>
      <c r="J1815" t="s">
        <v>128</v>
      </c>
      <c r="K1815" t="s">
        <v>205</v>
      </c>
      <c r="L1815">
        <v>300</v>
      </c>
      <c r="M1815" t="s">
        <v>191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">
      <c r="A1816">
        <v>5</v>
      </c>
      <c r="B1816" t="s">
        <v>181</v>
      </c>
      <c r="C1816">
        <v>2019</v>
      </c>
      <c r="D1816">
        <v>11</v>
      </c>
      <c r="E1816" t="s">
        <v>267</v>
      </c>
      <c r="F1816">
        <v>3</v>
      </c>
      <c r="G1816" t="s">
        <v>189</v>
      </c>
      <c r="H1816">
        <v>701</v>
      </c>
      <c r="I1816" t="s">
        <v>206</v>
      </c>
      <c r="J1816" t="s">
        <v>207</v>
      </c>
      <c r="K1816" t="s">
        <v>208</v>
      </c>
      <c r="L1816">
        <v>300</v>
      </c>
      <c r="M1816" t="s">
        <v>191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">
      <c r="A1817">
        <v>5</v>
      </c>
      <c r="B1817" t="s">
        <v>181</v>
      </c>
      <c r="C1817">
        <v>2019</v>
      </c>
      <c r="D1817">
        <v>11</v>
      </c>
      <c r="E1817" t="s">
        <v>267</v>
      </c>
      <c r="F1817">
        <v>3</v>
      </c>
      <c r="G1817" t="s">
        <v>189</v>
      </c>
      <c r="H1817">
        <v>710</v>
      </c>
      <c r="I1817" t="s">
        <v>220</v>
      </c>
      <c r="J1817" t="s">
        <v>207</v>
      </c>
      <c r="K1817" t="s">
        <v>208</v>
      </c>
      <c r="L1817">
        <v>4532</v>
      </c>
      <c r="M1817" t="s">
        <v>200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">
      <c r="A1818">
        <v>4</v>
      </c>
      <c r="B1818" t="s">
        <v>187</v>
      </c>
      <c r="C1818">
        <v>2019</v>
      </c>
      <c r="D1818">
        <v>11</v>
      </c>
      <c r="E1818" t="s">
        <v>267</v>
      </c>
      <c r="F1818">
        <v>3</v>
      </c>
      <c r="G1818" t="s">
        <v>189</v>
      </c>
      <c r="H1818">
        <v>950</v>
      </c>
      <c r="I1818" t="s">
        <v>184</v>
      </c>
      <c r="J1818" t="s">
        <v>115</v>
      </c>
      <c r="K1818" t="s">
        <v>185</v>
      </c>
      <c r="L1818">
        <v>4532</v>
      </c>
      <c r="M1818" t="s">
        <v>200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">
      <c r="A1819">
        <v>4</v>
      </c>
      <c r="B1819" t="s">
        <v>187</v>
      </c>
      <c r="C1819">
        <v>2019</v>
      </c>
      <c r="D1819">
        <v>11</v>
      </c>
      <c r="E1819" t="s">
        <v>267</v>
      </c>
      <c r="F1819">
        <v>10</v>
      </c>
      <c r="G1819" t="s">
        <v>238</v>
      </c>
      <c r="H1819">
        <v>903</v>
      </c>
      <c r="I1819" t="s">
        <v>239</v>
      </c>
      <c r="J1819" t="s">
        <v>121</v>
      </c>
      <c r="K1819" t="s">
        <v>230</v>
      </c>
      <c r="L1819">
        <v>4513</v>
      </c>
      <c r="M1819" t="s">
        <v>240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">
      <c r="A1820">
        <v>4</v>
      </c>
      <c r="B1820" t="s">
        <v>187</v>
      </c>
      <c r="C1820">
        <v>2019</v>
      </c>
      <c r="D1820">
        <v>11</v>
      </c>
      <c r="E1820" t="s">
        <v>267</v>
      </c>
      <c r="F1820">
        <v>10</v>
      </c>
      <c r="G1820" t="s">
        <v>238</v>
      </c>
      <c r="H1820">
        <v>905</v>
      </c>
      <c r="I1820" t="s">
        <v>272</v>
      </c>
      <c r="J1820" t="s">
        <v>122</v>
      </c>
      <c r="K1820" t="s">
        <v>242</v>
      </c>
      <c r="L1820">
        <v>4513</v>
      </c>
      <c r="M1820" t="s">
        <v>240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">
      <c r="A1821">
        <v>5</v>
      </c>
      <c r="B1821" t="s">
        <v>181</v>
      </c>
      <c r="C1821">
        <v>2019</v>
      </c>
      <c r="D1821">
        <v>11</v>
      </c>
      <c r="E1821" t="s">
        <v>267</v>
      </c>
      <c r="F1821">
        <v>3</v>
      </c>
      <c r="G1821" t="s">
        <v>189</v>
      </c>
      <c r="H1821">
        <v>911</v>
      </c>
      <c r="I1821" t="s">
        <v>201</v>
      </c>
      <c r="J1821" t="s">
        <v>202</v>
      </c>
      <c r="K1821" t="s">
        <v>203</v>
      </c>
      <c r="L1821">
        <v>4532</v>
      </c>
      <c r="M1821" t="s">
        <v>200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">
      <c r="A1822">
        <v>5</v>
      </c>
      <c r="B1822" t="s">
        <v>181</v>
      </c>
      <c r="C1822">
        <v>2019</v>
      </c>
      <c r="D1822">
        <v>11</v>
      </c>
      <c r="E1822" t="s">
        <v>267</v>
      </c>
      <c r="F1822">
        <v>5</v>
      </c>
      <c r="G1822" t="s">
        <v>195</v>
      </c>
      <c r="H1822">
        <v>603</v>
      </c>
      <c r="I1822" t="s">
        <v>196</v>
      </c>
      <c r="J1822" t="s">
        <v>125</v>
      </c>
      <c r="K1822" t="s">
        <v>197</v>
      </c>
      <c r="L1822">
        <v>460</v>
      </c>
      <c r="M1822" t="s">
        <v>198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">
      <c r="A1823">
        <v>5</v>
      </c>
      <c r="B1823" t="s">
        <v>181</v>
      </c>
      <c r="C1823">
        <v>2019</v>
      </c>
      <c r="D1823">
        <v>11</v>
      </c>
      <c r="E1823" t="s">
        <v>267</v>
      </c>
      <c r="F1823">
        <v>3</v>
      </c>
      <c r="G1823" t="s">
        <v>189</v>
      </c>
      <c r="H1823">
        <v>602</v>
      </c>
      <c r="I1823" t="s">
        <v>246</v>
      </c>
      <c r="J1823" t="s">
        <v>125</v>
      </c>
      <c r="K1823" t="s">
        <v>197</v>
      </c>
      <c r="L1823">
        <v>300</v>
      </c>
      <c r="M1823" t="s">
        <v>191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">
      <c r="A1824">
        <v>5</v>
      </c>
      <c r="B1824" t="s">
        <v>181</v>
      </c>
      <c r="C1824">
        <v>2019</v>
      </c>
      <c r="D1824">
        <v>11</v>
      </c>
      <c r="E1824" t="s">
        <v>267</v>
      </c>
      <c r="F1824">
        <v>3</v>
      </c>
      <c r="G1824" t="s">
        <v>189</v>
      </c>
      <c r="H1824">
        <v>616</v>
      </c>
      <c r="I1824" t="s">
        <v>199</v>
      </c>
      <c r="J1824" t="s">
        <v>125</v>
      </c>
      <c r="K1824" t="s">
        <v>197</v>
      </c>
      <c r="L1824">
        <v>4532</v>
      </c>
      <c r="M1824" t="s">
        <v>200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">
      <c r="A1825">
        <v>4</v>
      </c>
      <c r="B1825" t="s">
        <v>187</v>
      </c>
      <c r="C1825">
        <v>2019</v>
      </c>
      <c r="D1825">
        <v>11</v>
      </c>
      <c r="E1825" t="s">
        <v>267</v>
      </c>
      <c r="F1825">
        <v>3</v>
      </c>
      <c r="G1825" t="s">
        <v>189</v>
      </c>
      <c r="H1825">
        <v>616</v>
      </c>
      <c r="I1825" t="s">
        <v>199</v>
      </c>
      <c r="J1825" t="s">
        <v>125</v>
      </c>
      <c r="K1825" t="s">
        <v>197</v>
      </c>
      <c r="L1825">
        <v>4532</v>
      </c>
      <c r="M1825" t="s">
        <v>200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">
      <c r="A1826">
        <v>4</v>
      </c>
      <c r="B1826" t="s">
        <v>187</v>
      </c>
      <c r="C1826">
        <v>2019</v>
      </c>
      <c r="D1826">
        <v>11</v>
      </c>
      <c r="E1826" t="s">
        <v>267</v>
      </c>
      <c r="F1826">
        <v>5</v>
      </c>
      <c r="G1826" t="s">
        <v>195</v>
      </c>
      <c r="H1826">
        <v>710</v>
      </c>
      <c r="I1826" t="s">
        <v>220</v>
      </c>
      <c r="J1826" t="s">
        <v>207</v>
      </c>
      <c r="K1826" t="s">
        <v>208</v>
      </c>
      <c r="L1826">
        <v>4552</v>
      </c>
      <c r="M1826" t="s">
        <v>276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">
      <c r="A1827">
        <v>4</v>
      </c>
      <c r="B1827" t="s">
        <v>187</v>
      </c>
      <c r="C1827">
        <v>2019</v>
      </c>
      <c r="D1827">
        <v>11</v>
      </c>
      <c r="E1827" t="s">
        <v>267</v>
      </c>
      <c r="F1827">
        <v>6</v>
      </c>
      <c r="G1827" t="s">
        <v>192</v>
      </c>
      <c r="H1827">
        <v>615</v>
      </c>
      <c r="I1827" t="s">
        <v>292</v>
      </c>
      <c r="J1827" t="s">
        <v>123</v>
      </c>
      <c r="K1827" t="s">
        <v>261</v>
      </c>
      <c r="L1827">
        <v>4562</v>
      </c>
      <c r="M1827" t="s">
        <v>211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">
      <c r="A1828">
        <v>5</v>
      </c>
      <c r="B1828" t="s">
        <v>181</v>
      </c>
      <c r="C1828">
        <v>2019</v>
      </c>
      <c r="D1828">
        <v>11</v>
      </c>
      <c r="E1828" t="s">
        <v>267</v>
      </c>
      <c r="F1828">
        <v>6</v>
      </c>
      <c r="G1828" t="s">
        <v>192</v>
      </c>
      <c r="H1828">
        <v>623</v>
      </c>
      <c r="I1828" t="s">
        <v>295</v>
      </c>
      <c r="J1828" t="s">
        <v>124</v>
      </c>
      <c r="K1828" t="s">
        <v>227</v>
      </c>
      <c r="L1828">
        <v>700</v>
      </c>
      <c r="M1828" t="s">
        <v>193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">
      <c r="A1829">
        <v>5</v>
      </c>
      <c r="B1829" t="s">
        <v>181</v>
      </c>
      <c r="C1829">
        <v>2019</v>
      </c>
      <c r="D1829">
        <v>11</v>
      </c>
      <c r="E1829" t="s">
        <v>267</v>
      </c>
      <c r="F1829">
        <v>3</v>
      </c>
      <c r="G1829" t="s">
        <v>189</v>
      </c>
      <c r="H1829">
        <v>952</v>
      </c>
      <c r="I1829" t="s">
        <v>235</v>
      </c>
      <c r="J1829" t="s">
        <v>117</v>
      </c>
      <c r="K1829" t="s">
        <v>236</v>
      </c>
      <c r="L1829">
        <v>4532</v>
      </c>
      <c r="M1829" t="s">
        <v>200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">
      <c r="A1830">
        <v>5</v>
      </c>
      <c r="B1830" t="s">
        <v>181</v>
      </c>
      <c r="C1830">
        <v>2019</v>
      </c>
      <c r="D1830">
        <v>11</v>
      </c>
      <c r="E1830" t="s">
        <v>267</v>
      </c>
      <c r="F1830">
        <v>1</v>
      </c>
      <c r="G1830" t="s">
        <v>183</v>
      </c>
      <c r="H1830">
        <v>953</v>
      </c>
      <c r="I1830" t="s">
        <v>213</v>
      </c>
      <c r="J1830" t="s">
        <v>118</v>
      </c>
      <c r="K1830" t="s">
        <v>214</v>
      </c>
      <c r="L1830">
        <v>4512</v>
      </c>
      <c r="M1830" t="s">
        <v>186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">
      <c r="A1831">
        <v>4</v>
      </c>
      <c r="B1831" t="s">
        <v>187</v>
      </c>
      <c r="C1831">
        <v>2019</v>
      </c>
      <c r="D1831">
        <v>11</v>
      </c>
      <c r="E1831" t="s">
        <v>267</v>
      </c>
      <c r="F1831">
        <v>3</v>
      </c>
      <c r="G1831" t="s">
        <v>189</v>
      </c>
      <c r="H1831">
        <v>1</v>
      </c>
      <c r="I1831" t="s">
        <v>229</v>
      </c>
      <c r="J1831" t="s">
        <v>121</v>
      </c>
      <c r="K1831" t="s">
        <v>230</v>
      </c>
      <c r="L1831">
        <v>300</v>
      </c>
      <c r="M1831" t="s">
        <v>191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">
      <c r="A1832">
        <v>5</v>
      </c>
      <c r="B1832" t="s">
        <v>181</v>
      </c>
      <c r="C1832">
        <v>2019</v>
      </c>
      <c r="D1832">
        <v>11</v>
      </c>
      <c r="E1832" t="s">
        <v>267</v>
      </c>
      <c r="F1832">
        <v>71</v>
      </c>
      <c r="G1832" t="s">
        <v>212</v>
      </c>
      <c r="H1832">
        <v>1</v>
      </c>
      <c r="I1832" t="s">
        <v>229</v>
      </c>
      <c r="J1832" t="s">
        <v>121</v>
      </c>
      <c r="K1832" t="s">
        <v>230</v>
      </c>
      <c r="L1832">
        <v>1571</v>
      </c>
      <c r="M1832" t="s">
        <v>265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">
      <c r="A1833">
        <v>4</v>
      </c>
      <c r="B1833" t="s">
        <v>187</v>
      </c>
      <c r="C1833">
        <v>2019</v>
      </c>
      <c r="D1833">
        <v>11</v>
      </c>
      <c r="E1833" t="s">
        <v>267</v>
      </c>
      <c r="F1833">
        <v>1</v>
      </c>
      <c r="G1833" t="s">
        <v>183</v>
      </c>
      <c r="H1833">
        <v>2</v>
      </c>
      <c r="I1833" t="s">
        <v>264</v>
      </c>
      <c r="J1833" t="s">
        <v>121</v>
      </c>
      <c r="K1833" t="s">
        <v>230</v>
      </c>
      <c r="L1833">
        <v>200</v>
      </c>
      <c r="M1833" t="s">
        <v>210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">
      <c r="A1834">
        <v>5</v>
      </c>
      <c r="B1834" t="s">
        <v>181</v>
      </c>
      <c r="C1834">
        <v>2019</v>
      </c>
      <c r="D1834">
        <v>11</v>
      </c>
      <c r="E1834" t="s">
        <v>267</v>
      </c>
      <c r="F1834">
        <v>5</v>
      </c>
      <c r="G1834" t="s">
        <v>195</v>
      </c>
      <c r="H1834">
        <v>5</v>
      </c>
      <c r="I1834" t="s">
        <v>190</v>
      </c>
      <c r="J1834" t="s">
        <v>115</v>
      </c>
      <c r="K1834" t="s">
        <v>185</v>
      </c>
      <c r="L1834">
        <v>460</v>
      </c>
      <c r="M1834" t="s">
        <v>198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">
      <c r="A1835">
        <v>4</v>
      </c>
      <c r="B1835" t="s">
        <v>187</v>
      </c>
      <c r="C1835">
        <v>2019</v>
      </c>
      <c r="D1835">
        <v>11</v>
      </c>
      <c r="E1835" t="s">
        <v>267</v>
      </c>
      <c r="F1835">
        <v>5</v>
      </c>
      <c r="G1835" t="s">
        <v>195</v>
      </c>
      <c r="H1835">
        <v>18</v>
      </c>
      <c r="I1835" t="s">
        <v>215</v>
      </c>
      <c r="J1835" t="s">
        <v>119</v>
      </c>
      <c r="K1835" t="s">
        <v>216</v>
      </c>
      <c r="L1835">
        <v>460</v>
      </c>
      <c r="M1835" t="s">
        <v>198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">
      <c r="A1836">
        <v>5</v>
      </c>
      <c r="B1836" t="s">
        <v>181</v>
      </c>
      <c r="C1836">
        <v>2019</v>
      </c>
      <c r="D1836">
        <v>11</v>
      </c>
      <c r="E1836" t="s">
        <v>267</v>
      </c>
      <c r="F1836">
        <v>75</v>
      </c>
      <c r="G1836" t="s">
        <v>212</v>
      </c>
      <c r="H1836">
        <v>13</v>
      </c>
      <c r="I1836" t="s">
        <v>296</v>
      </c>
      <c r="J1836" t="s">
        <v>119</v>
      </c>
      <c r="K1836" t="s">
        <v>216</v>
      </c>
      <c r="L1836">
        <v>1575</v>
      </c>
      <c r="M1836" t="s">
        <v>218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">
      <c r="A1837">
        <v>4</v>
      </c>
      <c r="B1837" t="s">
        <v>187</v>
      </c>
      <c r="C1837">
        <v>2019</v>
      </c>
      <c r="D1837">
        <v>11</v>
      </c>
      <c r="E1837" t="s">
        <v>267</v>
      </c>
      <c r="F1837">
        <v>5</v>
      </c>
      <c r="G1837" t="s">
        <v>195</v>
      </c>
      <c r="H1837">
        <v>950</v>
      </c>
      <c r="I1837" t="s">
        <v>184</v>
      </c>
      <c r="J1837" t="s">
        <v>115</v>
      </c>
      <c r="K1837" t="s">
        <v>185</v>
      </c>
      <c r="L1837">
        <v>4552</v>
      </c>
      <c r="M1837" t="s">
        <v>276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">
      <c r="A1838">
        <v>5</v>
      </c>
      <c r="B1838" t="s">
        <v>181</v>
      </c>
      <c r="C1838">
        <v>2019</v>
      </c>
      <c r="D1838">
        <v>11</v>
      </c>
      <c r="E1838" t="s">
        <v>267</v>
      </c>
      <c r="F1838">
        <v>3</v>
      </c>
      <c r="G1838" t="s">
        <v>189</v>
      </c>
      <c r="H1838">
        <v>12</v>
      </c>
      <c r="I1838" t="s">
        <v>301</v>
      </c>
      <c r="J1838" t="s">
        <v>126</v>
      </c>
      <c r="K1838" t="s">
        <v>249</v>
      </c>
      <c r="L1838">
        <v>300</v>
      </c>
      <c r="M1838" t="s">
        <v>191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">
      <c r="A1839">
        <v>5</v>
      </c>
      <c r="B1839" t="s">
        <v>181</v>
      </c>
      <c r="C1839">
        <v>2019</v>
      </c>
      <c r="D1839">
        <v>11</v>
      </c>
      <c r="E1839" t="s">
        <v>267</v>
      </c>
      <c r="F1839">
        <v>60</v>
      </c>
      <c r="G1839" t="s">
        <v>212</v>
      </c>
      <c r="H1839">
        <v>600</v>
      </c>
      <c r="I1839" t="s">
        <v>266</v>
      </c>
      <c r="J1839" t="s">
        <v>123</v>
      </c>
      <c r="K1839" t="s">
        <v>261</v>
      </c>
      <c r="L1839">
        <v>360</v>
      </c>
      <c r="M1839" t="s">
        <v>225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">
      <c r="A1840">
        <v>5</v>
      </c>
      <c r="B1840" t="s">
        <v>181</v>
      </c>
      <c r="C1840">
        <v>2019</v>
      </c>
      <c r="D1840">
        <v>11</v>
      </c>
      <c r="E1840" t="s">
        <v>267</v>
      </c>
      <c r="F1840">
        <v>10</v>
      </c>
      <c r="G1840" t="s">
        <v>238</v>
      </c>
      <c r="H1840">
        <v>7</v>
      </c>
      <c r="I1840" t="s">
        <v>241</v>
      </c>
      <c r="J1840" t="s">
        <v>122</v>
      </c>
      <c r="K1840" t="s">
        <v>242</v>
      </c>
      <c r="L1840">
        <v>207</v>
      </c>
      <c r="M1840" t="s">
        <v>243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">
      <c r="A1841">
        <v>5</v>
      </c>
      <c r="B1841" t="s">
        <v>181</v>
      </c>
      <c r="C1841">
        <v>2019</v>
      </c>
      <c r="D1841">
        <v>11</v>
      </c>
      <c r="E1841" t="s">
        <v>267</v>
      </c>
      <c r="F1841">
        <v>3</v>
      </c>
      <c r="G1841" t="s">
        <v>189</v>
      </c>
      <c r="H1841">
        <v>20</v>
      </c>
      <c r="I1841" t="s">
        <v>300</v>
      </c>
      <c r="J1841" t="s">
        <v>128</v>
      </c>
      <c r="K1841" t="s">
        <v>205</v>
      </c>
      <c r="L1841">
        <v>300</v>
      </c>
      <c r="M1841" t="s">
        <v>191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">
      <c r="A1842">
        <v>5</v>
      </c>
      <c r="B1842" t="s">
        <v>181</v>
      </c>
      <c r="C1842">
        <v>2019</v>
      </c>
      <c r="D1842">
        <v>11</v>
      </c>
      <c r="E1842" t="s">
        <v>267</v>
      </c>
      <c r="F1842">
        <v>5</v>
      </c>
      <c r="G1842" t="s">
        <v>195</v>
      </c>
      <c r="H1842">
        <v>700</v>
      </c>
      <c r="I1842" t="s">
        <v>273</v>
      </c>
      <c r="J1842" t="s">
        <v>207</v>
      </c>
      <c r="K1842" t="s">
        <v>208</v>
      </c>
      <c r="L1842">
        <v>460</v>
      </c>
      <c r="M1842" t="s">
        <v>198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">
      <c r="A1843">
        <v>5</v>
      </c>
      <c r="B1843" t="s">
        <v>181</v>
      </c>
      <c r="C1843">
        <v>2019</v>
      </c>
      <c r="D1843">
        <v>11</v>
      </c>
      <c r="E1843" t="s">
        <v>267</v>
      </c>
      <c r="F1843">
        <v>10</v>
      </c>
      <c r="G1843" t="s">
        <v>238</v>
      </c>
      <c r="H1843">
        <v>950</v>
      </c>
      <c r="I1843" t="s">
        <v>184</v>
      </c>
      <c r="J1843" t="s">
        <v>115</v>
      </c>
      <c r="K1843" t="s">
        <v>185</v>
      </c>
      <c r="L1843">
        <v>4513</v>
      </c>
      <c r="M1843" t="s">
        <v>240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">
      <c r="A1844">
        <v>5</v>
      </c>
      <c r="B1844" t="s">
        <v>181</v>
      </c>
      <c r="C1844">
        <v>2019</v>
      </c>
      <c r="D1844">
        <v>11</v>
      </c>
      <c r="E1844" t="s">
        <v>267</v>
      </c>
      <c r="F1844">
        <v>10</v>
      </c>
      <c r="G1844" t="s">
        <v>238</v>
      </c>
      <c r="H1844">
        <v>3</v>
      </c>
      <c r="I1844" t="s">
        <v>209</v>
      </c>
      <c r="J1844" t="s">
        <v>202</v>
      </c>
      <c r="K1844" t="s">
        <v>203</v>
      </c>
      <c r="L1844">
        <v>207</v>
      </c>
      <c r="M1844" t="s">
        <v>243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">
      <c r="A1845">
        <v>5</v>
      </c>
      <c r="B1845" t="s">
        <v>181</v>
      </c>
      <c r="C1845">
        <v>2019</v>
      </c>
      <c r="D1845">
        <v>11</v>
      </c>
      <c r="E1845" t="s">
        <v>267</v>
      </c>
      <c r="F1845">
        <v>10</v>
      </c>
      <c r="G1845" t="s">
        <v>238</v>
      </c>
      <c r="H1845">
        <v>911</v>
      </c>
      <c r="I1845" t="s">
        <v>201</v>
      </c>
      <c r="J1845" t="s">
        <v>202</v>
      </c>
      <c r="K1845" t="s">
        <v>203</v>
      </c>
      <c r="L1845">
        <v>4513</v>
      </c>
      <c r="M1845" t="s">
        <v>240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">
      <c r="A1846">
        <v>4</v>
      </c>
      <c r="B1846" t="s">
        <v>187</v>
      </c>
      <c r="C1846">
        <v>2019</v>
      </c>
      <c r="D1846">
        <v>11</v>
      </c>
      <c r="E1846" t="s">
        <v>267</v>
      </c>
      <c r="F1846">
        <v>3</v>
      </c>
      <c r="G1846" t="s">
        <v>189</v>
      </c>
      <c r="H1846">
        <v>951</v>
      </c>
      <c r="I1846" t="s">
        <v>250</v>
      </c>
      <c r="J1846" t="s">
        <v>126</v>
      </c>
      <c r="K1846" t="s">
        <v>249</v>
      </c>
      <c r="L1846">
        <v>4532</v>
      </c>
      <c r="M1846" t="s">
        <v>200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">
      <c r="A1847">
        <v>5</v>
      </c>
      <c r="B1847" t="s">
        <v>181</v>
      </c>
      <c r="C1847">
        <v>2019</v>
      </c>
      <c r="D1847">
        <v>11</v>
      </c>
      <c r="E1847" t="s">
        <v>267</v>
      </c>
      <c r="F1847">
        <v>6</v>
      </c>
      <c r="G1847" t="s">
        <v>192</v>
      </c>
      <c r="H1847">
        <v>616</v>
      </c>
      <c r="I1847" t="s">
        <v>199</v>
      </c>
      <c r="J1847" t="s">
        <v>125</v>
      </c>
      <c r="K1847" t="s">
        <v>197</v>
      </c>
      <c r="L1847">
        <v>4562</v>
      </c>
      <c r="M1847" t="s">
        <v>211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">
      <c r="A1848">
        <v>4</v>
      </c>
      <c r="B1848" t="s">
        <v>187</v>
      </c>
      <c r="C1848">
        <v>2019</v>
      </c>
      <c r="D1848">
        <v>12</v>
      </c>
      <c r="E1848" t="s">
        <v>255</v>
      </c>
      <c r="F1848">
        <v>3</v>
      </c>
      <c r="G1848" t="s">
        <v>189</v>
      </c>
      <c r="H1848">
        <v>18</v>
      </c>
      <c r="I1848" t="s">
        <v>215</v>
      </c>
      <c r="J1848" t="s">
        <v>119</v>
      </c>
      <c r="K1848" t="s">
        <v>216</v>
      </c>
      <c r="L1848">
        <v>300</v>
      </c>
      <c r="M1848" t="s">
        <v>191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">
      <c r="A1849">
        <v>5</v>
      </c>
      <c r="B1849" t="s">
        <v>181</v>
      </c>
      <c r="C1849">
        <v>2019</v>
      </c>
      <c r="D1849">
        <v>12</v>
      </c>
      <c r="E1849" t="s">
        <v>255</v>
      </c>
      <c r="F1849">
        <v>3</v>
      </c>
      <c r="G1849" t="s">
        <v>189</v>
      </c>
      <c r="H1849">
        <v>701</v>
      </c>
      <c r="I1849" t="s">
        <v>206</v>
      </c>
      <c r="J1849" t="s">
        <v>207</v>
      </c>
      <c r="K1849" t="s">
        <v>208</v>
      </c>
      <c r="L1849">
        <v>300</v>
      </c>
      <c r="M1849" t="s">
        <v>191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">
      <c r="A1850">
        <v>5</v>
      </c>
      <c r="B1850" t="s">
        <v>181</v>
      </c>
      <c r="C1850">
        <v>2019</v>
      </c>
      <c r="D1850">
        <v>12</v>
      </c>
      <c r="E1850" t="s">
        <v>255</v>
      </c>
      <c r="F1850">
        <v>75</v>
      </c>
      <c r="G1850" t="s">
        <v>212</v>
      </c>
      <c r="H1850">
        <v>701</v>
      </c>
      <c r="I1850" t="s">
        <v>206</v>
      </c>
      <c r="J1850" t="s">
        <v>207</v>
      </c>
      <c r="K1850" t="s">
        <v>208</v>
      </c>
      <c r="L1850">
        <v>1575</v>
      </c>
      <c r="M1850" t="s">
        <v>218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">
      <c r="A1851">
        <v>4</v>
      </c>
      <c r="B1851" t="s">
        <v>187</v>
      </c>
      <c r="C1851">
        <v>2019</v>
      </c>
      <c r="D1851">
        <v>12</v>
      </c>
      <c r="E1851" t="s">
        <v>255</v>
      </c>
      <c r="F1851">
        <v>3</v>
      </c>
      <c r="G1851" t="s">
        <v>189</v>
      </c>
      <c r="H1851">
        <v>953</v>
      </c>
      <c r="I1851" t="s">
        <v>213</v>
      </c>
      <c r="J1851" t="s">
        <v>118</v>
      </c>
      <c r="K1851" t="s">
        <v>214</v>
      </c>
      <c r="L1851">
        <v>4532</v>
      </c>
      <c r="M1851" t="s">
        <v>200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">
      <c r="A1852">
        <v>5</v>
      </c>
      <c r="B1852" t="s">
        <v>181</v>
      </c>
      <c r="C1852">
        <v>2019</v>
      </c>
      <c r="D1852">
        <v>12</v>
      </c>
      <c r="E1852" t="s">
        <v>255</v>
      </c>
      <c r="F1852">
        <v>10</v>
      </c>
      <c r="G1852" t="s">
        <v>238</v>
      </c>
      <c r="H1852">
        <v>6</v>
      </c>
      <c r="I1852" t="s">
        <v>256</v>
      </c>
      <c r="J1852" t="s">
        <v>122</v>
      </c>
      <c r="K1852" t="s">
        <v>242</v>
      </c>
      <c r="L1852">
        <v>207</v>
      </c>
      <c r="M1852" t="s">
        <v>243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">
      <c r="A1853">
        <v>5</v>
      </c>
      <c r="B1853" t="s">
        <v>181</v>
      </c>
      <c r="C1853">
        <v>2019</v>
      </c>
      <c r="D1853">
        <v>12</v>
      </c>
      <c r="E1853" t="s">
        <v>255</v>
      </c>
      <c r="F1853">
        <v>6</v>
      </c>
      <c r="G1853" t="s">
        <v>192</v>
      </c>
      <c r="H1853">
        <v>627</v>
      </c>
      <c r="I1853" t="s">
        <v>257</v>
      </c>
      <c r="J1853" t="s">
        <v>132</v>
      </c>
      <c r="K1853" t="s">
        <v>212</v>
      </c>
      <c r="L1853">
        <v>4562</v>
      </c>
      <c r="M1853" t="s">
        <v>211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">
      <c r="A1854">
        <v>5</v>
      </c>
      <c r="B1854" t="s">
        <v>181</v>
      </c>
      <c r="C1854">
        <v>2019</v>
      </c>
      <c r="D1854">
        <v>12</v>
      </c>
      <c r="E1854" t="s">
        <v>255</v>
      </c>
      <c r="F1854">
        <v>79</v>
      </c>
      <c r="G1854" t="s">
        <v>212</v>
      </c>
      <c r="H1854">
        <v>954</v>
      </c>
      <c r="I1854" t="s">
        <v>237</v>
      </c>
      <c r="J1854" t="s">
        <v>119</v>
      </c>
      <c r="K1854" t="s">
        <v>216</v>
      </c>
      <c r="L1854">
        <v>4579</v>
      </c>
      <c r="M1854" t="s">
        <v>221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">
      <c r="A1855">
        <v>5</v>
      </c>
      <c r="B1855" t="s">
        <v>181</v>
      </c>
      <c r="C1855">
        <v>2019</v>
      </c>
      <c r="D1855">
        <v>12</v>
      </c>
      <c r="E1855" t="s">
        <v>255</v>
      </c>
      <c r="F1855">
        <v>6</v>
      </c>
      <c r="G1855" t="s">
        <v>192</v>
      </c>
      <c r="H1855">
        <v>612</v>
      </c>
      <c r="I1855" t="s">
        <v>223</v>
      </c>
      <c r="J1855" t="s">
        <v>116</v>
      </c>
      <c r="K1855" t="s">
        <v>224</v>
      </c>
      <c r="L1855">
        <v>700</v>
      </c>
      <c r="M1855" t="s">
        <v>193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">
      <c r="A1856">
        <v>5</v>
      </c>
      <c r="B1856" t="s">
        <v>181</v>
      </c>
      <c r="C1856">
        <v>2019</v>
      </c>
      <c r="D1856">
        <v>12</v>
      </c>
      <c r="E1856" t="s">
        <v>255</v>
      </c>
      <c r="F1856">
        <v>6</v>
      </c>
      <c r="G1856" t="s">
        <v>192</v>
      </c>
      <c r="H1856">
        <v>613</v>
      </c>
      <c r="I1856" t="s">
        <v>258</v>
      </c>
      <c r="J1856" t="s">
        <v>116</v>
      </c>
      <c r="K1856" t="s">
        <v>224</v>
      </c>
      <c r="L1856">
        <v>700</v>
      </c>
      <c r="M1856" t="s">
        <v>193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">
      <c r="A1857">
        <v>4</v>
      </c>
      <c r="B1857" t="s">
        <v>187</v>
      </c>
      <c r="C1857">
        <v>2019</v>
      </c>
      <c r="D1857">
        <v>12</v>
      </c>
      <c r="E1857" t="s">
        <v>255</v>
      </c>
      <c r="F1857">
        <v>3</v>
      </c>
      <c r="G1857" t="s">
        <v>189</v>
      </c>
      <c r="H1857">
        <v>621</v>
      </c>
      <c r="I1857" t="s">
        <v>259</v>
      </c>
      <c r="J1857" t="s">
        <v>116</v>
      </c>
      <c r="K1857" t="s">
        <v>224</v>
      </c>
      <c r="L1857">
        <v>4532</v>
      </c>
      <c r="M1857" t="s">
        <v>200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">
      <c r="A1858">
        <v>5</v>
      </c>
      <c r="B1858" t="s">
        <v>181</v>
      </c>
      <c r="C1858">
        <v>2019</v>
      </c>
      <c r="D1858">
        <v>12</v>
      </c>
      <c r="E1858" t="s">
        <v>255</v>
      </c>
      <c r="F1858">
        <v>1</v>
      </c>
      <c r="G1858" t="s">
        <v>183</v>
      </c>
      <c r="H1858">
        <v>603</v>
      </c>
      <c r="I1858" t="s">
        <v>196</v>
      </c>
      <c r="J1858" t="s">
        <v>125</v>
      </c>
      <c r="K1858" t="s">
        <v>197</v>
      </c>
      <c r="L1858">
        <v>200</v>
      </c>
      <c r="M1858" t="s">
        <v>210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">
      <c r="A1859">
        <v>5</v>
      </c>
      <c r="B1859" t="s">
        <v>181</v>
      </c>
      <c r="C1859">
        <v>2019</v>
      </c>
      <c r="D1859">
        <v>12</v>
      </c>
      <c r="E1859" t="s">
        <v>255</v>
      </c>
      <c r="F1859">
        <v>6</v>
      </c>
      <c r="G1859" t="s">
        <v>192</v>
      </c>
      <c r="H1859">
        <v>601</v>
      </c>
      <c r="I1859" t="s">
        <v>260</v>
      </c>
      <c r="J1859" t="s">
        <v>123</v>
      </c>
      <c r="K1859" t="s">
        <v>261</v>
      </c>
      <c r="L1859">
        <v>700</v>
      </c>
      <c r="M1859" t="s">
        <v>193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">
      <c r="A1860">
        <v>5</v>
      </c>
      <c r="B1860" t="s">
        <v>181</v>
      </c>
      <c r="C1860">
        <v>2019</v>
      </c>
      <c r="D1860">
        <v>12</v>
      </c>
      <c r="E1860" t="s">
        <v>255</v>
      </c>
      <c r="F1860">
        <v>5</v>
      </c>
      <c r="G1860" t="s">
        <v>195</v>
      </c>
      <c r="H1860">
        <v>603</v>
      </c>
      <c r="I1860" t="s">
        <v>196</v>
      </c>
      <c r="J1860" t="s">
        <v>125</v>
      </c>
      <c r="K1860" t="s">
        <v>197</v>
      </c>
      <c r="L1860">
        <v>460</v>
      </c>
      <c r="M1860" t="s">
        <v>198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">
      <c r="A1861">
        <v>4</v>
      </c>
      <c r="B1861" t="s">
        <v>187</v>
      </c>
      <c r="C1861">
        <v>2019</v>
      </c>
      <c r="D1861">
        <v>12</v>
      </c>
      <c r="E1861" t="s">
        <v>255</v>
      </c>
      <c r="F1861">
        <v>1</v>
      </c>
      <c r="G1861" t="s">
        <v>183</v>
      </c>
      <c r="H1861">
        <v>905</v>
      </c>
      <c r="I1861" t="s">
        <v>272</v>
      </c>
      <c r="J1861" t="s">
        <v>122</v>
      </c>
      <c r="K1861" t="s">
        <v>242</v>
      </c>
      <c r="L1861">
        <v>4512</v>
      </c>
      <c r="M1861" t="s">
        <v>186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">
      <c r="A1862">
        <v>5</v>
      </c>
      <c r="B1862" t="s">
        <v>181</v>
      </c>
      <c r="C1862">
        <v>2019</v>
      </c>
      <c r="D1862">
        <v>12</v>
      </c>
      <c r="E1862" t="s">
        <v>255</v>
      </c>
      <c r="F1862">
        <v>3</v>
      </c>
      <c r="G1862" t="s">
        <v>189</v>
      </c>
      <c r="H1862">
        <v>903</v>
      </c>
      <c r="I1862" t="s">
        <v>239</v>
      </c>
      <c r="J1862" t="s">
        <v>121</v>
      </c>
      <c r="K1862" t="s">
        <v>230</v>
      </c>
      <c r="L1862">
        <v>4532</v>
      </c>
      <c r="M1862" t="s">
        <v>200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">
      <c r="A1863">
        <v>4</v>
      </c>
      <c r="B1863" t="s">
        <v>187</v>
      </c>
      <c r="C1863">
        <v>2019</v>
      </c>
      <c r="D1863">
        <v>12</v>
      </c>
      <c r="E1863" t="s">
        <v>255</v>
      </c>
      <c r="F1863">
        <v>3</v>
      </c>
      <c r="G1863" t="s">
        <v>189</v>
      </c>
      <c r="H1863">
        <v>903</v>
      </c>
      <c r="I1863" t="s">
        <v>239</v>
      </c>
      <c r="J1863" t="s">
        <v>121</v>
      </c>
      <c r="K1863" t="s">
        <v>230</v>
      </c>
      <c r="L1863">
        <v>4532</v>
      </c>
      <c r="M1863" t="s">
        <v>200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">
      <c r="A1864">
        <v>5</v>
      </c>
      <c r="B1864" t="s">
        <v>181</v>
      </c>
      <c r="C1864">
        <v>2019</v>
      </c>
      <c r="D1864">
        <v>12</v>
      </c>
      <c r="E1864" t="s">
        <v>255</v>
      </c>
      <c r="F1864">
        <v>10</v>
      </c>
      <c r="G1864" t="s">
        <v>238</v>
      </c>
      <c r="H1864">
        <v>950</v>
      </c>
      <c r="I1864" t="s">
        <v>184</v>
      </c>
      <c r="J1864" t="s">
        <v>115</v>
      </c>
      <c r="K1864" t="s">
        <v>185</v>
      </c>
      <c r="L1864">
        <v>4513</v>
      </c>
      <c r="M1864" t="s">
        <v>240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">
      <c r="A1865">
        <v>5</v>
      </c>
      <c r="B1865" t="s">
        <v>181</v>
      </c>
      <c r="C1865">
        <v>2019</v>
      </c>
      <c r="D1865">
        <v>12</v>
      </c>
      <c r="E1865" t="s">
        <v>255</v>
      </c>
      <c r="F1865">
        <v>77</v>
      </c>
      <c r="G1865" t="s">
        <v>212</v>
      </c>
      <c r="H1865">
        <v>5</v>
      </c>
      <c r="I1865" t="s">
        <v>190</v>
      </c>
      <c r="J1865" t="s">
        <v>115</v>
      </c>
      <c r="K1865" t="s">
        <v>185</v>
      </c>
      <c r="L1865">
        <v>1577</v>
      </c>
      <c r="M1865" t="s">
        <v>233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">
      <c r="A1866">
        <v>5</v>
      </c>
      <c r="B1866" t="s">
        <v>181</v>
      </c>
      <c r="C1866">
        <v>2019</v>
      </c>
      <c r="D1866">
        <v>12</v>
      </c>
      <c r="E1866" t="s">
        <v>255</v>
      </c>
      <c r="F1866">
        <v>72</v>
      </c>
      <c r="G1866" t="s">
        <v>212</v>
      </c>
      <c r="H1866">
        <v>1</v>
      </c>
      <c r="I1866" t="s">
        <v>229</v>
      </c>
      <c r="J1866" t="s">
        <v>121</v>
      </c>
      <c r="K1866" t="s">
        <v>230</v>
      </c>
      <c r="L1866">
        <v>1572</v>
      </c>
      <c r="M1866" t="s">
        <v>231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">
      <c r="A1867">
        <v>5</v>
      </c>
      <c r="B1867" t="s">
        <v>181</v>
      </c>
      <c r="C1867">
        <v>2019</v>
      </c>
      <c r="D1867">
        <v>12</v>
      </c>
      <c r="E1867" t="s">
        <v>255</v>
      </c>
      <c r="F1867">
        <v>3</v>
      </c>
      <c r="G1867" t="s">
        <v>189</v>
      </c>
      <c r="H1867">
        <v>10</v>
      </c>
      <c r="I1867" t="s">
        <v>251</v>
      </c>
      <c r="J1867" t="s">
        <v>117</v>
      </c>
      <c r="K1867" t="s">
        <v>236</v>
      </c>
      <c r="L1867">
        <v>300</v>
      </c>
      <c r="M1867" t="s">
        <v>191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">
      <c r="A1868">
        <v>5</v>
      </c>
      <c r="B1868" t="s">
        <v>181</v>
      </c>
      <c r="C1868">
        <v>2019</v>
      </c>
      <c r="D1868">
        <v>12</v>
      </c>
      <c r="E1868" t="s">
        <v>255</v>
      </c>
      <c r="F1868">
        <v>5</v>
      </c>
      <c r="G1868" t="s">
        <v>195</v>
      </c>
      <c r="H1868">
        <v>13</v>
      </c>
      <c r="I1868" t="s">
        <v>296</v>
      </c>
      <c r="J1868" t="s">
        <v>119</v>
      </c>
      <c r="K1868" t="s">
        <v>216</v>
      </c>
      <c r="L1868">
        <v>460</v>
      </c>
      <c r="M1868" t="s">
        <v>198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">
      <c r="A1869">
        <v>5</v>
      </c>
      <c r="B1869" t="s">
        <v>181</v>
      </c>
      <c r="C1869">
        <v>2019</v>
      </c>
      <c r="D1869">
        <v>12</v>
      </c>
      <c r="E1869" t="s">
        <v>255</v>
      </c>
      <c r="F1869">
        <v>3</v>
      </c>
      <c r="G1869" t="s">
        <v>189</v>
      </c>
      <c r="H1869">
        <v>954</v>
      </c>
      <c r="I1869" t="s">
        <v>237</v>
      </c>
      <c r="J1869" t="s">
        <v>119</v>
      </c>
      <c r="K1869" t="s">
        <v>216</v>
      </c>
      <c r="L1869">
        <v>4532</v>
      </c>
      <c r="M1869" t="s">
        <v>200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">
      <c r="A1870">
        <v>5</v>
      </c>
      <c r="B1870" t="s">
        <v>181</v>
      </c>
      <c r="C1870">
        <v>2019</v>
      </c>
      <c r="D1870">
        <v>12</v>
      </c>
      <c r="E1870" t="s">
        <v>255</v>
      </c>
      <c r="F1870">
        <v>5</v>
      </c>
      <c r="G1870" t="s">
        <v>195</v>
      </c>
      <c r="H1870">
        <v>710</v>
      </c>
      <c r="I1870" t="s">
        <v>220</v>
      </c>
      <c r="J1870" t="s">
        <v>207</v>
      </c>
      <c r="K1870" t="s">
        <v>208</v>
      </c>
      <c r="L1870">
        <v>4552</v>
      </c>
      <c r="M1870" t="s">
        <v>276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">
      <c r="A1871">
        <v>5</v>
      </c>
      <c r="B1871" t="s">
        <v>181</v>
      </c>
      <c r="C1871">
        <v>2019</v>
      </c>
      <c r="D1871">
        <v>12</v>
      </c>
      <c r="E1871" t="s">
        <v>255</v>
      </c>
      <c r="F1871">
        <v>3</v>
      </c>
      <c r="G1871" t="s">
        <v>189</v>
      </c>
      <c r="H1871">
        <v>700</v>
      </c>
      <c r="I1871" t="s">
        <v>273</v>
      </c>
      <c r="J1871" t="s">
        <v>207</v>
      </c>
      <c r="K1871" t="s">
        <v>208</v>
      </c>
      <c r="L1871">
        <v>300</v>
      </c>
      <c r="M1871" t="s">
        <v>191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">
      <c r="A1872">
        <v>5</v>
      </c>
      <c r="B1872" t="s">
        <v>181</v>
      </c>
      <c r="C1872">
        <v>2019</v>
      </c>
      <c r="D1872">
        <v>12</v>
      </c>
      <c r="E1872" t="s">
        <v>255</v>
      </c>
      <c r="F1872">
        <v>5</v>
      </c>
      <c r="G1872" t="s">
        <v>195</v>
      </c>
      <c r="H1872">
        <v>700</v>
      </c>
      <c r="I1872" t="s">
        <v>273</v>
      </c>
      <c r="J1872" t="s">
        <v>207</v>
      </c>
      <c r="K1872" t="s">
        <v>208</v>
      </c>
      <c r="L1872">
        <v>460</v>
      </c>
      <c r="M1872" t="s">
        <v>198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">
      <c r="A1873">
        <v>5</v>
      </c>
      <c r="B1873" t="s">
        <v>181</v>
      </c>
      <c r="C1873">
        <v>2019</v>
      </c>
      <c r="D1873">
        <v>12</v>
      </c>
      <c r="E1873" t="s">
        <v>255</v>
      </c>
      <c r="F1873">
        <v>5</v>
      </c>
      <c r="G1873" t="s">
        <v>195</v>
      </c>
      <c r="H1873">
        <v>701</v>
      </c>
      <c r="I1873" t="s">
        <v>206</v>
      </c>
      <c r="J1873" t="s">
        <v>207</v>
      </c>
      <c r="K1873" t="s">
        <v>208</v>
      </c>
      <c r="L1873">
        <v>460</v>
      </c>
      <c r="M1873" t="s">
        <v>198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">
      <c r="A1874">
        <v>5</v>
      </c>
      <c r="B1874" t="s">
        <v>181</v>
      </c>
      <c r="C1874">
        <v>2019</v>
      </c>
      <c r="D1874">
        <v>12</v>
      </c>
      <c r="E1874" t="s">
        <v>255</v>
      </c>
      <c r="F1874">
        <v>6</v>
      </c>
      <c r="G1874" t="s">
        <v>192</v>
      </c>
      <c r="H1874">
        <v>616</v>
      </c>
      <c r="I1874" t="s">
        <v>199</v>
      </c>
      <c r="J1874" t="s">
        <v>125</v>
      </c>
      <c r="K1874" t="s">
        <v>197</v>
      </c>
      <c r="L1874">
        <v>4562</v>
      </c>
      <c r="M1874" t="s">
        <v>211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">
      <c r="A1875">
        <v>5</v>
      </c>
      <c r="B1875" t="s">
        <v>181</v>
      </c>
      <c r="C1875">
        <v>2019</v>
      </c>
      <c r="D1875">
        <v>12</v>
      </c>
      <c r="E1875" t="s">
        <v>255</v>
      </c>
      <c r="F1875">
        <v>6</v>
      </c>
      <c r="G1875" t="s">
        <v>192</v>
      </c>
      <c r="H1875">
        <v>626</v>
      </c>
      <c r="I1875" t="s">
        <v>268</v>
      </c>
      <c r="J1875" t="s">
        <v>132</v>
      </c>
      <c r="K1875" t="s">
        <v>212</v>
      </c>
      <c r="L1875">
        <v>700</v>
      </c>
      <c r="M1875" t="s">
        <v>193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">
      <c r="A1876">
        <v>4</v>
      </c>
      <c r="B1876" t="s">
        <v>187</v>
      </c>
      <c r="C1876">
        <v>2019</v>
      </c>
      <c r="D1876">
        <v>12</v>
      </c>
      <c r="E1876" t="s">
        <v>255</v>
      </c>
      <c r="F1876">
        <v>3</v>
      </c>
      <c r="G1876" t="s">
        <v>189</v>
      </c>
      <c r="H1876">
        <v>950</v>
      </c>
      <c r="I1876" t="s">
        <v>184</v>
      </c>
      <c r="J1876" t="s">
        <v>115</v>
      </c>
      <c r="K1876" t="s">
        <v>185</v>
      </c>
      <c r="L1876">
        <v>4532</v>
      </c>
      <c r="M1876" t="s">
        <v>200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">
      <c r="A1877">
        <v>5</v>
      </c>
      <c r="B1877" t="s">
        <v>181</v>
      </c>
      <c r="C1877">
        <v>2019</v>
      </c>
      <c r="D1877">
        <v>12</v>
      </c>
      <c r="E1877" t="s">
        <v>255</v>
      </c>
      <c r="F1877">
        <v>3</v>
      </c>
      <c r="G1877" t="s">
        <v>189</v>
      </c>
      <c r="H1877">
        <v>956</v>
      </c>
      <c r="I1877" t="s">
        <v>285</v>
      </c>
      <c r="J1877" t="s">
        <v>119</v>
      </c>
      <c r="K1877" t="s">
        <v>216</v>
      </c>
      <c r="L1877">
        <v>4532</v>
      </c>
      <c r="M1877" t="s">
        <v>200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">
      <c r="A1878">
        <v>5</v>
      </c>
      <c r="B1878" t="s">
        <v>181</v>
      </c>
      <c r="C1878">
        <v>2019</v>
      </c>
      <c r="D1878">
        <v>12</v>
      </c>
      <c r="E1878" t="s">
        <v>255</v>
      </c>
      <c r="F1878">
        <v>60</v>
      </c>
      <c r="G1878" t="s">
        <v>212</v>
      </c>
      <c r="H1878">
        <v>612</v>
      </c>
      <c r="I1878" t="s">
        <v>223</v>
      </c>
      <c r="J1878" t="s">
        <v>116</v>
      </c>
      <c r="K1878" t="s">
        <v>224</v>
      </c>
      <c r="L1878">
        <v>360</v>
      </c>
      <c r="M1878" t="s">
        <v>225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">
      <c r="A1879">
        <v>4</v>
      </c>
      <c r="B1879" t="s">
        <v>187</v>
      </c>
      <c r="C1879">
        <v>2019</v>
      </c>
      <c r="D1879">
        <v>12</v>
      </c>
      <c r="E1879" t="s">
        <v>255</v>
      </c>
      <c r="F1879">
        <v>10</v>
      </c>
      <c r="G1879" t="s">
        <v>238</v>
      </c>
      <c r="H1879">
        <v>905</v>
      </c>
      <c r="I1879" t="s">
        <v>272</v>
      </c>
      <c r="J1879" t="s">
        <v>122</v>
      </c>
      <c r="K1879" t="s">
        <v>242</v>
      </c>
      <c r="L1879">
        <v>4513</v>
      </c>
      <c r="M1879" t="s">
        <v>240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">
      <c r="A1880">
        <v>5</v>
      </c>
      <c r="B1880" t="s">
        <v>181</v>
      </c>
      <c r="C1880">
        <v>2019</v>
      </c>
      <c r="D1880">
        <v>12</v>
      </c>
      <c r="E1880" t="s">
        <v>255</v>
      </c>
      <c r="F1880">
        <v>10</v>
      </c>
      <c r="G1880" t="s">
        <v>238</v>
      </c>
      <c r="H1880">
        <v>7</v>
      </c>
      <c r="I1880" t="s">
        <v>241</v>
      </c>
      <c r="J1880" t="s">
        <v>122</v>
      </c>
      <c r="K1880" t="s">
        <v>242</v>
      </c>
      <c r="L1880">
        <v>207</v>
      </c>
      <c r="M1880" t="s">
        <v>243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">
      <c r="A1881">
        <v>5</v>
      </c>
      <c r="B1881" t="s">
        <v>181</v>
      </c>
      <c r="C1881">
        <v>2019</v>
      </c>
      <c r="D1881">
        <v>12</v>
      </c>
      <c r="E1881" t="s">
        <v>255</v>
      </c>
      <c r="F1881">
        <v>60</v>
      </c>
      <c r="G1881" t="s">
        <v>212</v>
      </c>
      <c r="H1881">
        <v>623</v>
      </c>
      <c r="I1881" t="s">
        <v>295</v>
      </c>
      <c r="J1881" t="s">
        <v>124</v>
      </c>
      <c r="K1881" t="s">
        <v>227</v>
      </c>
      <c r="L1881">
        <v>360</v>
      </c>
      <c r="M1881" t="s">
        <v>225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">
      <c r="A1882">
        <v>4</v>
      </c>
      <c r="B1882" t="s">
        <v>187</v>
      </c>
      <c r="C1882">
        <v>2019</v>
      </c>
      <c r="D1882">
        <v>12</v>
      </c>
      <c r="E1882" t="s">
        <v>255</v>
      </c>
      <c r="F1882">
        <v>10</v>
      </c>
      <c r="G1882" t="s">
        <v>238</v>
      </c>
      <c r="H1882">
        <v>903</v>
      </c>
      <c r="I1882" t="s">
        <v>239</v>
      </c>
      <c r="J1882" t="s">
        <v>121</v>
      </c>
      <c r="K1882" t="s">
        <v>230</v>
      </c>
      <c r="L1882">
        <v>4513</v>
      </c>
      <c r="M1882" t="s">
        <v>240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">
      <c r="A1883">
        <v>5</v>
      </c>
      <c r="B1883" t="s">
        <v>181</v>
      </c>
      <c r="C1883">
        <v>2019</v>
      </c>
      <c r="D1883">
        <v>12</v>
      </c>
      <c r="E1883" t="s">
        <v>255</v>
      </c>
      <c r="F1883">
        <v>1</v>
      </c>
      <c r="G1883" t="s">
        <v>183</v>
      </c>
      <c r="H1883">
        <v>5</v>
      </c>
      <c r="I1883" t="s">
        <v>190</v>
      </c>
      <c r="J1883" t="s">
        <v>115</v>
      </c>
      <c r="K1883" t="s">
        <v>185</v>
      </c>
      <c r="L1883">
        <v>200</v>
      </c>
      <c r="M1883" t="s">
        <v>210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">
      <c r="A1884">
        <v>5</v>
      </c>
      <c r="B1884" t="s">
        <v>181</v>
      </c>
      <c r="C1884">
        <v>2019</v>
      </c>
      <c r="D1884">
        <v>12</v>
      </c>
      <c r="E1884" t="s">
        <v>255</v>
      </c>
      <c r="F1884">
        <v>77</v>
      </c>
      <c r="G1884" t="s">
        <v>212</v>
      </c>
      <c r="H1884">
        <v>950</v>
      </c>
      <c r="I1884" t="s">
        <v>184</v>
      </c>
      <c r="J1884" t="s">
        <v>115</v>
      </c>
      <c r="K1884" t="s">
        <v>185</v>
      </c>
      <c r="L1884">
        <v>4577</v>
      </c>
      <c r="M1884" t="s">
        <v>212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">
      <c r="A1885">
        <v>5</v>
      </c>
      <c r="B1885" t="s">
        <v>181</v>
      </c>
      <c r="C1885">
        <v>2019</v>
      </c>
      <c r="D1885">
        <v>12</v>
      </c>
      <c r="E1885" t="s">
        <v>255</v>
      </c>
      <c r="F1885">
        <v>5</v>
      </c>
      <c r="G1885" t="s">
        <v>195</v>
      </c>
      <c r="H1885">
        <v>5</v>
      </c>
      <c r="I1885" t="s">
        <v>190</v>
      </c>
      <c r="J1885" t="s">
        <v>115</v>
      </c>
      <c r="K1885" t="s">
        <v>185</v>
      </c>
      <c r="L1885">
        <v>460</v>
      </c>
      <c r="M1885" t="s">
        <v>198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">
      <c r="A1886">
        <v>5</v>
      </c>
      <c r="B1886" t="s">
        <v>181</v>
      </c>
      <c r="C1886">
        <v>2019</v>
      </c>
      <c r="D1886">
        <v>12</v>
      </c>
      <c r="E1886" t="s">
        <v>255</v>
      </c>
      <c r="F1886">
        <v>10</v>
      </c>
      <c r="G1886" t="s">
        <v>238</v>
      </c>
      <c r="H1886">
        <v>2</v>
      </c>
      <c r="I1886" t="s">
        <v>264</v>
      </c>
      <c r="J1886" t="s">
        <v>121</v>
      </c>
      <c r="K1886" t="s">
        <v>230</v>
      </c>
      <c r="L1886">
        <v>207</v>
      </c>
      <c r="M1886" t="s">
        <v>243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">
      <c r="A1887">
        <v>5</v>
      </c>
      <c r="B1887" t="s">
        <v>181</v>
      </c>
      <c r="C1887">
        <v>2019</v>
      </c>
      <c r="D1887">
        <v>12</v>
      </c>
      <c r="E1887" t="s">
        <v>255</v>
      </c>
      <c r="F1887">
        <v>3</v>
      </c>
      <c r="G1887" t="s">
        <v>189</v>
      </c>
      <c r="H1887">
        <v>9</v>
      </c>
      <c r="I1887" t="s">
        <v>275</v>
      </c>
      <c r="J1887" t="s">
        <v>117</v>
      </c>
      <c r="K1887" t="s">
        <v>236</v>
      </c>
      <c r="L1887">
        <v>300</v>
      </c>
      <c r="M1887" t="s">
        <v>191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">
      <c r="A1888">
        <v>5</v>
      </c>
      <c r="B1888" t="s">
        <v>181</v>
      </c>
      <c r="C1888">
        <v>2019</v>
      </c>
      <c r="D1888">
        <v>12</v>
      </c>
      <c r="E1888" t="s">
        <v>255</v>
      </c>
      <c r="F1888">
        <v>75</v>
      </c>
      <c r="G1888" t="s">
        <v>212</v>
      </c>
      <c r="H1888">
        <v>13</v>
      </c>
      <c r="I1888" t="s">
        <v>296</v>
      </c>
      <c r="J1888" t="s">
        <v>119</v>
      </c>
      <c r="K1888" t="s">
        <v>216</v>
      </c>
      <c r="L1888">
        <v>1575</v>
      </c>
      <c r="M1888" t="s">
        <v>218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">
      <c r="A1889">
        <v>5</v>
      </c>
      <c r="B1889" t="s">
        <v>181</v>
      </c>
      <c r="C1889">
        <v>2019</v>
      </c>
      <c r="D1889">
        <v>12</v>
      </c>
      <c r="E1889" t="s">
        <v>255</v>
      </c>
      <c r="F1889">
        <v>79</v>
      </c>
      <c r="G1889" t="s">
        <v>212</v>
      </c>
      <c r="H1889">
        <v>18</v>
      </c>
      <c r="I1889" t="s">
        <v>215</v>
      </c>
      <c r="J1889" t="s">
        <v>119</v>
      </c>
      <c r="K1889" t="s">
        <v>216</v>
      </c>
      <c r="L1889">
        <v>1579</v>
      </c>
      <c r="M1889" t="s">
        <v>271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">
      <c r="A1890">
        <v>5</v>
      </c>
      <c r="B1890" t="s">
        <v>181</v>
      </c>
      <c r="C1890">
        <v>2019</v>
      </c>
      <c r="D1890">
        <v>12</v>
      </c>
      <c r="E1890" t="s">
        <v>255</v>
      </c>
      <c r="F1890">
        <v>3</v>
      </c>
      <c r="G1890" t="s">
        <v>189</v>
      </c>
      <c r="H1890">
        <v>953</v>
      </c>
      <c r="I1890" t="s">
        <v>213</v>
      </c>
      <c r="J1890" t="s">
        <v>118</v>
      </c>
      <c r="K1890" t="s">
        <v>214</v>
      </c>
      <c r="L1890">
        <v>4532</v>
      </c>
      <c r="M1890" t="s">
        <v>200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">
      <c r="A1891">
        <v>4</v>
      </c>
      <c r="B1891" t="s">
        <v>187</v>
      </c>
      <c r="C1891">
        <v>2019</v>
      </c>
      <c r="D1891">
        <v>12</v>
      </c>
      <c r="E1891" t="s">
        <v>255</v>
      </c>
      <c r="F1891">
        <v>1</v>
      </c>
      <c r="G1891" t="s">
        <v>183</v>
      </c>
      <c r="H1891">
        <v>10</v>
      </c>
      <c r="I1891" t="s">
        <v>251</v>
      </c>
      <c r="J1891" t="s">
        <v>118</v>
      </c>
      <c r="K1891" t="s">
        <v>214</v>
      </c>
      <c r="L1891">
        <v>200</v>
      </c>
      <c r="M1891" t="s">
        <v>210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">
      <c r="A1892">
        <v>5</v>
      </c>
      <c r="B1892" t="s">
        <v>181</v>
      </c>
      <c r="C1892">
        <v>2019</v>
      </c>
      <c r="D1892">
        <v>12</v>
      </c>
      <c r="E1892" t="s">
        <v>255</v>
      </c>
      <c r="F1892">
        <v>3</v>
      </c>
      <c r="G1892" t="s">
        <v>189</v>
      </c>
      <c r="H1892">
        <v>15</v>
      </c>
      <c r="I1892" t="s">
        <v>252</v>
      </c>
      <c r="J1892" t="s">
        <v>118</v>
      </c>
      <c r="K1892" t="s">
        <v>214</v>
      </c>
      <c r="L1892">
        <v>300</v>
      </c>
      <c r="M1892" t="s">
        <v>191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">
      <c r="A1893">
        <v>5</v>
      </c>
      <c r="B1893" t="s">
        <v>181</v>
      </c>
      <c r="C1893">
        <v>2019</v>
      </c>
      <c r="D1893">
        <v>12</v>
      </c>
      <c r="E1893" t="s">
        <v>255</v>
      </c>
      <c r="F1893">
        <v>6</v>
      </c>
      <c r="G1893" t="s">
        <v>192</v>
      </c>
      <c r="H1893">
        <v>608</v>
      </c>
      <c r="I1893" t="s">
        <v>290</v>
      </c>
      <c r="J1893" t="s">
        <v>278</v>
      </c>
      <c r="K1893" t="s">
        <v>212</v>
      </c>
      <c r="L1893">
        <v>700</v>
      </c>
      <c r="M1893" t="s">
        <v>193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">
      <c r="A1894">
        <v>5</v>
      </c>
      <c r="B1894" t="s">
        <v>181</v>
      </c>
      <c r="C1894">
        <v>2019</v>
      </c>
      <c r="D1894">
        <v>12</v>
      </c>
      <c r="E1894" t="s">
        <v>255</v>
      </c>
      <c r="F1894">
        <v>5</v>
      </c>
      <c r="G1894" t="s">
        <v>195</v>
      </c>
      <c r="H1894">
        <v>616</v>
      </c>
      <c r="I1894" t="s">
        <v>199</v>
      </c>
      <c r="J1894" t="s">
        <v>125</v>
      </c>
      <c r="K1894" t="s">
        <v>197</v>
      </c>
      <c r="L1894">
        <v>4552</v>
      </c>
      <c r="M1894" t="s">
        <v>276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">
      <c r="A1895">
        <v>5</v>
      </c>
      <c r="B1895" t="s">
        <v>181</v>
      </c>
      <c r="C1895">
        <v>2019</v>
      </c>
      <c r="D1895">
        <v>12</v>
      </c>
      <c r="E1895" t="s">
        <v>255</v>
      </c>
      <c r="F1895">
        <v>5</v>
      </c>
      <c r="G1895" t="s">
        <v>195</v>
      </c>
      <c r="H1895">
        <v>950</v>
      </c>
      <c r="I1895" t="s">
        <v>184</v>
      </c>
      <c r="J1895" t="s">
        <v>115</v>
      </c>
      <c r="K1895" t="s">
        <v>185</v>
      </c>
      <c r="L1895">
        <v>4552</v>
      </c>
      <c r="M1895" t="s">
        <v>276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">
      <c r="A1896">
        <v>5</v>
      </c>
      <c r="B1896" t="s">
        <v>181</v>
      </c>
      <c r="C1896">
        <v>2019</v>
      </c>
      <c r="D1896">
        <v>12</v>
      </c>
      <c r="E1896" t="s">
        <v>255</v>
      </c>
      <c r="F1896">
        <v>6</v>
      </c>
      <c r="G1896" t="s">
        <v>192</v>
      </c>
      <c r="H1896">
        <v>615</v>
      </c>
      <c r="I1896" t="s">
        <v>292</v>
      </c>
      <c r="J1896" t="s">
        <v>123</v>
      </c>
      <c r="K1896" t="s">
        <v>261</v>
      </c>
      <c r="L1896">
        <v>4562</v>
      </c>
      <c r="M1896" t="s">
        <v>211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">
      <c r="A1897">
        <v>5</v>
      </c>
      <c r="B1897" t="s">
        <v>181</v>
      </c>
      <c r="C1897">
        <v>2019</v>
      </c>
      <c r="D1897">
        <v>12</v>
      </c>
      <c r="E1897" t="s">
        <v>255</v>
      </c>
      <c r="F1897">
        <v>60</v>
      </c>
      <c r="G1897" t="s">
        <v>212</v>
      </c>
      <c r="H1897">
        <v>600</v>
      </c>
      <c r="I1897" t="s">
        <v>266</v>
      </c>
      <c r="J1897" t="s">
        <v>123</v>
      </c>
      <c r="K1897" t="s">
        <v>261</v>
      </c>
      <c r="L1897">
        <v>360</v>
      </c>
      <c r="M1897" t="s">
        <v>225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">
      <c r="A1898">
        <v>5</v>
      </c>
      <c r="B1898" t="s">
        <v>181</v>
      </c>
      <c r="C1898">
        <v>2019</v>
      </c>
      <c r="D1898">
        <v>12</v>
      </c>
      <c r="E1898" t="s">
        <v>255</v>
      </c>
      <c r="F1898">
        <v>6</v>
      </c>
      <c r="G1898" t="s">
        <v>192</v>
      </c>
      <c r="H1898">
        <v>603</v>
      </c>
      <c r="I1898" t="s">
        <v>196</v>
      </c>
      <c r="J1898" t="s">
        <v>125</v>
      </c>
      <c r="K1898" t="s">
        <v>197</v>
      </c>
      <c r="L1898">
        <v>700</v>
      </c>
      <c r="M1898" t="s">
        <v>193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">
      <c r="A1899">
        <v>5</v>
      </c>
      <c r="B1899" t="s">
        <v>181</v>
      </c>
      <c r="C1899">
        <v>2019</v>
      </c>
      <c r="D1899">
        <v>12</v>
      </c>
      <c r="E1899" t="s">
        <v>255</v>
      </c>
      <c r="F1899">
        <v>6</v>
      </c>
      <c r="G1899" t="s">
        <v>192</v>
      </c>
      <c r="H1899">
        <v>602</v>
      </c>
      <c r="I1899" t="s">
        <v>246</v>
      </c>
      <c r="J1899" t="s">
        <v>125</v>
      </c>
      <c r="K1899" t="s">
        <v>197</v>
      </c>
      <c r="L1899">
        <v>700</v>
      </c>
      <c r="M1899" t="s">
        <v>193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">
      <c r="A1900">
        <v>5</v>
      </c>
      <c r="B1900" t="s">
        <v>181</v>
      </c>
      <c r="C1900">
        <v>2019</v>
      </c>
      <c r="D1900">
        <v>12</v>
      </c>
      <c r="E1900" t="s">
        <v>255</v>
      </c>
      <c r="F1900">
        <v>1</v>
      </c>
      <c r="G1900" t="s">
        <v>183</v>
      </c>
      <c r="H1900">
        <v>911</v>
      </c>
      <c r="I1900" t="s">
        <v>201</v>
      </c>
      <c r="J1900" t="s">
        <v>202</v>
      </c>
      <c r="K1900" t="s">
        <v>203</v>
      </c>
      <c r="L1900">
        <v>4512</v>
      </c>
      <c r="M1900" t="s">
        <v>186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">
      <c r="A1901">
        <v>5</v>
      </c>
      <c r="B1901" t="s">
        <v>181</v>
      </c>
      <c r="C1901">
        <v>2019</v>
      </c>
      <c r="D1901">
        <v>12</v>
      </c>
      <c r="E1901" t="s">
        <v>255</v>
      </c>
      <c r="F1901">
        <v>1</v>
      </c>
      <c r="G1901" t="s">
        <v>183</v>
      </c>
      <c r="H1901">
        <v>905</v>
      </c>
      <c r="I1901" t="s">
        <v>272</v>
      </c>
      <c r="J1901" t="s">
        <v>122</v>
      </c>
      <c r="K1901" t="s">
        <v>242</v>
      </c>
      <c r="L1901">
        <v>4512</v>
      </c>
      <c r="M1901" t="s">
        <v>186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">
      <c r="A1902">
        <v>4</v>
      </c>
      <c r="B1902" t="s">
        <v>187</v>
      </c>
      <c r="C1902">
        <v>2019</v>
      </c>
      <c r="D1902">
        <v>12</v>
      </c>
      <c r="E1902" t="s">
        <v>255</v>
      </c>
      <c r="F1902">
        <v>1</v>
      </c>
      <c r="G1902" t="s">
        <v>183</v>
      </c>
      <c r="H1902">
        <v>6</v>
      </c>
      <c r="I1902" t="s">
        <v>256</v>
      </c>
      <c r="J1902" t="s">
        <v>122</v>
      </c>
      <c r="K1902" t="s">
        <v>242</v>
      </c>
      <c r="L1902">
        <v>200</v>
      </c>
      <c r="M1902" t="s">
        <v>210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">
      <c r="A1903">
        <v>5</v>
      </c>
      <c r="B1903" t="s">
        <v>181</v>
      </c>
      <c r="C1903">
        <v>2019</v>
      </c>
      <c r="D1903">
        <v>12</v>
      </c>
      <c r="E1903" t="s">
        <v>255</v>
      </c>
      <c r="F1903">
        <v>60</v>
      </c>
      <c r="G1903" t="s">
        <v>212</v>
      </c>
      <c r="H1903">
        <v>615</v>
      </c>
      <c r="I1903" t="s">
        <v>292</v>
      </c>
      <c r="J1903" t="s">
        <v>123</v>
      </c>
      <c r="K1903" t="s">
        <v>261</v>
      </c>
      <c r="L1903">
        <v>4563</v>
      </c>
      <c r="M1903" t="s">
        <v>228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">
      <c r="A1904">
        <v>5</v>
      </c>
      <c r="B1904" t="s">
        <v>181</v>
      </c>
      <c r="C1904">
        <v>2019</v>
      </c>
      <c r="D1904">
        <v>12</v>
      </c>
      <c r="E1904" t="s">
        <v>255</v>
      </c>
      <c r="F1904">
        <v>10</v>
      </c>
      <c r="G1904" t="s">
        <v>238</v>
      </c>
      <c r="H1904">
        <v>5</v>
      </c>
      <c r="I1904" t="s">
        <v>190</v>
      </c>
      <c r="J1904" t="s">
        <v>115</v>
      </c>
      <c r="K1904" t="s">
        <v>185</v>
      </c>
      <c r="L1904">
        <v>207</v>
      </c>
      <c r="M1904" t="s">
        <v>243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">
      <c r="A1905">
        <v>5</v>
      </c>
      <c r="B1905" t="s">
        <v>181</v>
      </c>
      <c r="C1905">
        <v>2019</v>
      </c>
      <c r="D1905">
        <v>12</v>
      </c>
      <c r="E1905" t="s">
        <v>255</v>
      </c>
      <c r="F1905">
        <v>3</v>
      </c>
      <c r="G1905" t="s">
        <v>189</v>
      </c>
      <c r="H1905">
        <v>8</v>
      </c>
      <c r="I1905" t="s">
        <v>248</v>
      </c>
      <c r="J1905" t="s">
        <v>126</v>
      </c>
      <c r="K1905" t="s">
        <v>249</v>
      </c>
      <c r="L1905">
        <v>300</v>
      </c>
      <c r="M1905" t="s">
        <v>191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">
      <c r="A1906">
        <v>5</v>
      </c>
      <c r="B1906" t="s">
        <v>181</v>
      </c>
      <c r="C1906">
        <v>2019</v>
      </c>
      <c r="D1906">
        <v>12</v>
      </c>
      <c r="E1906" t="s">
        <v>255</v>
      </c>
      <c r="F1906">
        <v>1</v>
      </c>
      <c r="G1906" t="s">
        <v>183</v>
      </c>
      <c r="H1906">
        <v>950</v>
      </c>
      <c r="I1906" t="s">
        <v>184</v>
      </c>
      <c r="J1906" t="s">
        <v>115</v>
      </c>
      <c r="K1906" t="s">
        <v>185</v>
      </c>
      <c r="L1906">
        <v>4512</v>
      </c>
      <c r="M1906" t="s">
        <v>186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">
      <c r="A1907">
        <v>5</v>
      </c>
      <c r="B1907" t="s">
        <v>181</v>
      </c>
      <c r="C1907">
        <v>2019</v>
      </c>
      <c r="D1907">
        <v>12</v>
      </c>
      <c r="E1907" t="s">
        <v>255</v>
      </c>
      <c r="F1907">
        <v>6</v>
      </c>
      <c r="G1907" t="s">
        <v>192</v>
      </c>
      <c r="H1907">
        <v>5</v>
      </c>
      <c r="I1907" t="s">
        <v>190</v>
      </c>
      <c r="J1907" t="s">
        <v>115</v>
      </c>
      <c r="K1907" t="s">
        <v>185</v>
      </c>
      <c r="L1907">
        <v>700</v>
      </c>
      <c r="M1907" t="s">
        <v>193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">
      <c r="A1908">
        <v>5</v>
      </c>
      <c r="B1908" t="s">
        <v>181</v>
      </c>
      <c r="C1908">
        <v>2019</v>
      </c>
      <c r="D1908">
        <v>12</v>
      </c>
      <c r="E1908" t="s">
        <v>255</v>
      </c>
      <c r="F1908">
        <v>3</v>
      </c>
      <c r="G1908" t="s">
        <v>189</v>
      </c>
      <c r="H1908">
        <v>18</v>
      </c>
      <c r="I1908" t="s">
        <v>215</v>
      </c>
      <c r="J1908" t="s">
        <v>119</v>
      </c>
      <c r="K1908" t="s">
        <v>216</v>
      </c>
      <c r="L1908">
        <v>300</v>
      </c>
      <c r="M1908" t="s">
        <v>191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">
      <c r="A1909">
        <v>5</v>
      </c>
      <c r="B1909" t="s">
        <v>181</v>
      </c>
      <c r="C1909">
        <v>2019</v>
      </c>
      <c r="D1909">
        <v>12</v>
      </c>
      <c r="E1909" t="s">
        <v>255</v>
      </c>
      <c r="F1909">
        <v>3</v>
      </c>
      <c r="G1909" t="s">
        <v>189</v>
      </c>
      <c r="H1909">
        <v>14</v>
      </c>
      <c r="I1909" t="s">
        <v>299</v>
      </c>
      <c r="J1909" t="s">
        <v>117</v>
      </c>
      <c r="K1909" t="s">
        <v>236</v>
      </c>
      <c r="L1909">
        <v>300</v>
      </c>
      <c r="M1909" t="s">
        <v>191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">
      <c r="A1910">
        <v>5</v>
      </c>
      <c r="B1910" t="s">
        <v>181</v>
      </c>
      <c r="C1910">
        <v>2019</v>
      </c>
      <c r="D1910">
        <v>12</v>
      </c>
      <c r="E1910" t="s">
        <v>255</v>
      </c>
      <c r="F1910">
        <v>1</v>
      </c>
      <c r="G1910" t="s">
        <v>183</v>
      </c>
      <c r="H1910">
        <v>15</v>
      </c>
      <c r="I1910" t="s">
        <v>252</v>
      </c>
      <c r="J1910" t="s">
        <v>118</v>
      </c>
      <c r="K1910" t="s">
        <v>214</v>
      </c>
      <c r="L1910">
        <v>200</v>
      </c>
      <c r="M1910" t="s">
        <v>210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">
      <c r="A1911">
        <v>4</v>
      </c>
      <c r="B1911" t="s">
        <v>187</v>
      </c>
      <c r="C1911">
        <v>2019</v>
      </c>
      <c r="D1911">
        <v>12</v>
      </c>
      <c r="E1911" t="s">
        <v>255</v>
      </c>
      <c r="F1911">
        <v>1</v>
      </c>
      <c r="G1911" t="s">
        <v>183</v>
      </c>
      <c r="H1911">
        <v>953</v>
      </c>
      <c r="I1911" t="s">
        <v>213</v>
      </c>
      <c r="J1911" t="s">
        <v>118</v>
      </c>
      <c r="K1911" t="s">
        <v>214</v>
      </c>
      <c r="L1911">
        <v>4512</v>
      </c>
      <c r="M1911" t="s">
        <v>186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">
      <c r="A1912">
        <v>5</v>
      </c>
      <c r="B1912" t="s">
        <v>181</v>
      </c>
      <c r="C1912">
        <v>2019</v>
      </c>
      <c r="D1912">
        <v>12</v>
      </c>
      <c r="E1912" t="s">
        <v>255</v>
      </c>
      <c r="F1912">
        <v>10</v>
      </c>
      <c r="G1912" t="s">
        <v>238</v>
      </c>
      <c r="H1912">
        <v>903</v>
      </c>
      <c r="I1912" t="s">
        <v>239</v>
      </c>
      <c r="J1912" t="s">
        <v>121</v>
      </c>
      <c r="K1912" t="s">
        <v>230</v>
      </c>
      <c r="L1912">
        <v>4513</v>
      </c>
      <c r="M1912" t="s">
        <v>240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">
      <c r="A1913">
        <v>5</v>
      </c>
      <c r="B1913" t="s">
        <v>181</v>
      </c>
      <c r="C1913">
        <v>2019</v>
      </c>
      <c r="D1913">
        <v>12</v>
      </c>
      <c r="E1913" t="s">
        <v>255</v>
      </c>
      <c r="F1913">
        <v>6</v>
      </c>
      <c r="G1913" t="s">
        <v>192</v>
      </c>
      <c r="H1913">
        <v>609</v>
      </c>
      <c r="I1913" t="s">
        <v>298</v>
      </c>
      <c r="J1913" t="s">
        <v>278</v>
      </c>
      <c r="K1913" t="s">
        <v>212</v>
      </c>
      <c r="L1913">
        <v>700</v>
      </c>
      <c r="M1913" t="s">
        <v>193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">
      <c r="A1914">
        <v>5</v>
      </c>
      <c r="B1914" t="s">
        <v>181</v>
      </c>
      <c r="C1914">
        <v>2019</v>
      </c>
      <c r="D1914">
        <v>12</v>
      </c>
      <c r="E1914" t="s">
        <v>255</v>
      </c>
      <c r="F1914">
        <v>3</v>
      </c>
      <c r="G1914" t="s">
        <v>189</v>
      </c>
      <c r="H1914">
        <v>950</v>
      </c>
      <c r="I1914" t="s">
        <v>184</v>
      </c>
      <c r="J1914" t="s">
        <v>115</v>
      </c>
      <c r="K1914" t="s">
        <v>185</v>
      </c>
      <c r="L1914">
        <v>4532</v>
      </c>
      <c r="M1914" t="s">
        <v>200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">
      <c r="A1915">
        <v>5</v>
      </c>
      <c r="B1915" t="s">
        <v>181</v>
      </c>
      <c r="C1915">
        <v>2019</v>
      </c>
      <c r="D1915">
        <v>12</v>
      </c>
      <c r="E1915" t="s">
        <v>255</v>
      </c>
      <c r="F1915">
        <v>3</v>
      </c>
      <c r="G1915" t="s">
        <v>189</v>
      </c>
      <c r="H1915">
        <v>955</v>
      </c>
      <c r="I1915" t="s">
        <v>282</v>
      </c>
      <c r="J1915" t="s">
        <v>119</v>
      </c>
      <c r="K1915" t="s">
        <v>216</v>
      </c>
      <c r="L1915">
        <v>4532</v>
      </c>
      <c r="M1915" t="s">
        <v>200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">
      <c r="A1916">
        <v>4</v>
      </c>
      <c r="B1916" t="s">
        <v>187</v>
      </c>
      <c r="C1916">
        <v>2019</v>
      </c>
      <c r="D1916">
        <v>12</v>
      </c>
      <c r="E1916" t="s">
        <v>255</v>
      </c>
      <c r="F1916">
        <v>5</v>
      </c>
      <c r="G1916" t="s">
        <v>195</v>
      </c>
      <c r="H1916">
        <v>710</v>
      </c>
      <c r="I1916" t="s">
        <v>220</v>
      </c>
      <c r="J1916" t="s">
        <v>207</v>
      </c>
      <c r="K1916" t="s">
        <v>208</v>
      </c>
      <c r="L1916">
        <v>4552</v>
      </c>
      <c r="M1916" t="s">
        <v>276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">
      <c r="A1917">
        <v>5</v>
      </c>
      <c r="B1917" t="s">
        <v>181</v>
      </c>
      <c r="C1917">
        <v>2019</v>
      </c>
      <c r="D1917">
        <v>12</v>
      </c>
      <c r="E1917" t="s">
        <v>255</v>
      </c>
      <c r="F1917">
        <v>3</v>
      </c>
      <c r="G1917" t="s">
        <v>189</v>
      </c>
      <c r="H1917">
        <v>602</v>
      </c>
      <c r="I1917" t="s">
        <v>246</v>
      </c>
      <c r="J1917" t="s">
        <v>125</v>
      </c>
      <c r="K1917" t="s">
        <v>197</v>
      </c>
      <c r="L1917">
        <v>300</v>
      </c>
      <c r="M1917" t="s">
        <v>191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">
      <c r="A1918">
        <v>5</v>
      </c>
      <c r="B1918" t="s">
        <v>181</v>
      </c>
      <c r="C1918">
        <v>2019</v>
      </c>
      <c r="D1918">
        <v>12</v>
      </c>
      <c r="E1918" t="s">
        <v>255</v>
      </c>
      <c r="F1918">
        <v>3</v>
      </c>
      <c r="G1918" t="s">
        <v>189</v>
      </c>
      <c r="H1918">
        <v>621</v>
      </c>
      <c r="I1918" t="s">
        <v>259</v>
      </c>
      <c r="J1918" t="s">
        <v>116</v>
      </c>
      <c r="K1918" t="s">
        <v>224</v>
      </c>
      <c r="L1918">
        <v>4532</v>
      </c>
      <c r="M1918" t="s">
        <v>200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">
      <c r="A1919">
        <v>5</v>
      </c>
      <c r="B1919" t="s">
        <v>181</v>
      </c>
      <c r="C1919">
        <v>2019</v>
      </c>
      <c r="D1919">
        <v>12</v>
      </c>
      <c r="E1919" t="s">
        <v>255</v>
      </c>
      <c r="F1919">
        <v>10</v>
      </c>
      <c r="G1919" t="s">
        <v>238</v>
      </c>
      <c r="H1919">
        <v>603</v>
      </c>
      <c r="I1919" t="s">
        <v>196</v>
      </c>
      <c r="J1919" t="s">
        <v>125</v>
      </c>
      <c r="K1919" t="s">
        <v>197</v>
      </c>
      <c r="L1919">
        <v>207</v>
      </c>
      <c r="M1919" t="s">
        <v>243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">
      <c r="A1920">
        <v>5</v>
      </c>
      <c r="B1920" t="s">
        <v>181</v>
      </c>
      <c r="C1920">
        <v>2019</v>
      </c>
      <c r="D1920">
        <v>12</v>
      </c>
      <c r="E1920" t="s">
        <v>255</v>
      </c>
      <c r="F1920">
        <v>60</v>
      </c>
      <c r="G1920" t="s">
        <v>212</v>
      </c>
      <c r="H1920">
        <v>601</v>
      </c>
      <c r="I1920" t="s">
        <v>260</v>
      </c>
      <c r="J1920" t="s">
        <v>123</v>
      </c>
      <c r="K1920" t="s">
        <v>261</v>
      </c>
      <c r="L1920">
        <v>360</v>
      </c>
      <c r="M1920" t="s">
        <v>225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">
      <c r="A1921">
        <v>5</v>
      </c>
      <c r="B1921" t="s">
        <v>181</v>
      </c>
      <c r="C1921">
        <v>2019</v>
      </c>
      <c r="D1921">
        <v>12</v>
      </c>
      <c r="E1921" t="s">
        <v>255</v>
      </c>
      <c r="F1921">
        <v>3</v>
      </c>
      <c r="G1921" t="s">
        <v>189</v>
      </c>
      <c r="H1921">
        <v>911</v>
      </c>
      <c r="I1921" t="s">
        <v>201</v>
      </c>
      <c r="J1921" t="s">
        <v>202</v>
      </c>
      <c r="K1921" t="s">
        <v>203</v>
      </c>
      <c r="L1921">
        <v>4532</v>
      </c>
      <c r="M1921" t="s">
        <v>200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">
      <c r="A1922">
        <v>4</v>
      </c>
      <c r="B1922" t="s">
        <v>187</v>
      </c>
      <c r="C1922">
        <v>2019</v>
      </c>
      <c r="D1922">
        <v>12</v>
      </c>
      <c r="E1922" t="s">
        <v>255</v>
      </c>
      <c r="F1922">
        <v>3</v>
      </c>
      <c r="G1922" t="s">
        <v>189</v>
      </c>
      <c r="H1922">
        <v>5</v>
      </c>
      <c r="I1922" t="s">
        <v>190</v>
      </c>
      <c r="J1922" t="s">
        <v>115</v>
      </c>
      <c r="K1922" t="s">
        <v>185</v>
      </c>
      <c r="L1922">
        <v>300</v>
      </c>
      <c r="M1922" t="s">
        <v>191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">
      <c r="A1923">
        <v>5</v>
      </c>
      <c r="B1923" t="s">
        <v>181</v>
      </c>
      <c r="C1923">
        <v>2019</v>
      </c>
      <c r="D1923">
        <v>12</v>
      </c>
      <c r="E1923" t="s">
        <v>255</v>
      </c>
      <c r="F1923">
        <v>3</v>
      </c>
      <c r="G1923" t="s">
        <v>189</v>
      </c>
      <c r="H1923">
        <v>11</v>
      </c>
      <c r="I1923" t="s">
        <v>283</v>
      </c>
      <c r="J1923" t="s">
        <v>115</v>
      </c>
      <c r="K1923" t="s">
        <v>185</v>
      </c>
      <c r="L1923">
        <v>300</v>
      </c>
      <c r="M1923" t="s">
        <v>191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">
      <c r="A1924">
        <v>4</v>
      </c>
      <c r="B1924" t="s">
        <v>187</v>
      </c>
      <c r="C1924">
        <v>2019</v>
      </c>
      <c r="D1924">
        <v>12</v>
      </c>
      <c r="E1924" t="s">
        <v>255</v>
      </c>
      <c r="F1924">
        <v>1</v>
      </c>
      <c r="G1924" t="s">
        <v>183</v>
      </c>
      <c r="H1924">
        <v>950</v>
      </c>
      <c r="I1924" t="s">
        <v>184</v>
      </c>
      <c r="J1924" t="s">
        <v>115</v>
      </c>
      <c r="K1924" t="s">
        <v>185</v>
      </c>
      <c r="L1924">
        <v>4512</v>
      </c>
      <c r="M1924" t="s">
        <v>186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">
      <c r="A1925">
        <v>5</v>
      </c>
      <c r="B1925" t="s">
        <v>181</v>
      </c>
      <c r="C1925">
        <v>2019</v>
      </c>
      <c r="D1925">
        <v>12</v>
      </c>
      <c r="E1925" t="s">
        <v>255</v>
      </c>
      <c r="F1925">
        <v>72</v>
      </c>
      <c r="G1925" t="s">
        <v>212</v>
      </c>
      <c r="H1925">
        <v>5</v>
      </c>
      <c r="I1925" t="s">
        <v>190</v>
      </c>
      <c r="J1925" t="s">
        <v>115</v>
      </c>
      <c r="K1925" t="s">
        <v>185</v>
      </c>
      <c r="L1925">
        <v>1572</v>
      </c>
      <c r="M1925" t="s">
        <v>231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">
      <c r="A1926">
        <v>5</v>
      </c>
      <c r="B1926" t="s">
        <v>181</v>
      </c>
      <c r="C1926">
        <v>2019</v>
      </c>
      <c r="D1926">
        <v>12</v>
      </c>
      <c r="E1926" t="s">
        <v>255</v>
      </c>
      <c r="F1926">
        <v>79</v>
      </c>
      <c r="G1926" t="s">
        <v>212</v>
      </c>
      <c r="H1926">
        <v>5</v>
      </c>
      <c r="I1926" t="s">
        <v>190</v>
      </c>
      <c r="J1926" t="s">
        <v>115</v>
      </c>
      <c r="K1926" t="s">
        <v>185</v>
      </c>
      <c r="L1926">
        <v>1579</v>
      </c>
      <c r="M1926" t="s">
        <v>271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">
      <c r="A1927">
        <v>5</v>
      </c>
      <c r="B1927" t="s">
        <v>181</v>
      </c>
      <c r="C1927">
        <v>2019</v>
      </c>
      <c r="D1927">
        <v>12</v>
      </c>
      <c r="E1927" t="s">
        <v>255</v>
      </c>
      <c r="F1927">
        <v>3</v>
      </c>
      <c r="G1927" t="s">
        <v>189</v>
      </c>
      <c r="H1927">
        <v>2</v>
      </c>
      <c r="I1927" t="s">
        <v>264</v>
      </c>
      <c r="J1927" t="s">
        <v>121</v>
      </c>
      <c r="K1927" t="s">
        <v>230</v>
      </c>
      <c r="L1927">
        <v>300</v>
      </c>
      <c r="M1927" t="s">
        <v>191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">
      <c r="A1928">
        <v>5</v>
      </c>
      <c r="B1928" t="s">
        <v>181</v>
      </c>
      <c r="C1928">
        <v>2019</v>
      </c>
      <c r="D1928">
        <v>12</v>
      </c>
      <c r="E1928" t="s">
        <v>255</v>
      </c>
      <c r="F1928">
        <v>71</v>
      </c>
      <c r="G1928" t="s">
        <v>212</v>
      </c>
      <c r="H1928">
        <v>1</v>
      </c>
      <c r="I1928" t="s">
        <v>229</v>
      </c>
      <c r="J1928" t="s">
        <v>121</v>
      </c>
      <c r="K1928" t="s">
        <v>230</v>
      </c>
      <c r="L1928">
        <v>1571</v>
      </c>
      <c r="M1928" t="s">
        <v>265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">
      <c r="A1929">
        <v>4</v>
      </c>
      <c r="B1929" t="s">
        <v>187</v>
      </c>
      <c r="C1929">
        <v>2019</v>
      </c>
      <c r="D1929">
        <v>12</v>
      </c>
      <c r="E1929" t="s">
        <v>255</v>
      </c>
      <c r="F1929">
        <v>5</v>
      </c>
      <c r="G1929" t="s">
        <v>195</v>
      </c>
      <c r="H1929">
        <v>18</v>
      </c>
      <c r="I1929" t="s">
        <v>215</v>
      </c>
      <c r="J1929" t="s">
        <v>119</v>
      </c>
      <c r="K1929" t="s">
        <v>216</v>
      </c>
      <c r="L1929">
        <v>460</v>
      </c>
      <c r="M1929" t="s">
        <v>198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">
      <c r="A1930">
        <v>5</v>
      </c>
      <c r="B1930" t="s">
        <v>181</v>
      </c>
      <c r="C1930">
        <v>2019</v>
      </c>
      <c r="D1930">
        <v>12</v>
      </c>
      <c r="E1930" t="s">
        <v>255</v>
      </c>
      <c r="F1930">
        <v>3</v>
      </c>
      <c r="G1930" t="s">
        <v>189</v>
      </c>
      <c r="H1930">
        <v>20</v>
      </c>
      <c r="I1930" t="s">
        <v>300</v>
      </c>
      <c r="J1930" t="s">
        <v>128</v>
      </c>
      <c r="K1930" t="s">
        <v>205</v>
      </c>
      <c r="L1930">
        <v>300</v>
      </c>
      <c r="M1930" t="s">
        <v>191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">
      <c r="A1931">
        <v>4</v>
      </c>
      <c r="B1931" t="s">
        <v>187</v>
      </c>
      <c r="C1931">
        <v>2019</v>
      </c>
      <c r="D1931">
        <v>12</v>
      </c>
      <c r="E1931" t="s">
        <v>255</v>
      </c>
      <c r="F1931">
        <v>3</v>
      </c>
      <c r="G1931" t="s">
        <v>189</v>
      </c>
      <c r="H1931">
        <v>10</v>
      </c>
      <c r="I1931" t="s">
        <v>251</v>
      </c>
      <c r="J1931" t="s">
        <v>118</v>
      </c>
      <c r="K1931" t="s">
        <v>214</v>
      </c>
      <c r="L1931">
        <v>300</v>
      </c>
      <c r="M1931" t="s">
        <v>191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">
      <c r="A1932">
        <v>5</v>
      </c>
      <c r="B1932" t="s">
        <v>181</v>
      </c>
      <c r="C1932">
        <v>2019</v>
      </c>
      <c r="D1932">
        <v>12</v>
      </c>
      <c r="E1932" t="s">
        <v>255</v>
      </c>
      <c r="F1932">
        <v>1</v>
      </c>
      <c r="G1932" t="s">
        <v>183</v>
      </c>
      <c r="H1932">
        <v>903</v>
      </c>
      <c r="I1932" t="s">
        <v>239</v>
      </c>
      <c r="J1932" t="s">
        <v>121</v>
      </c>
      <c r="K1932" t="s">
        <v>230</v>
      </c>
      <c r="L1932">
        <v>4512</v>
      </c>
      <c r="M1932" t="s">
        <v>186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">
      <c r="A1933">
        <v>5</v>
      </c>
      <c r="B1933" t="s">
        <v>181</v>
      </c>
      <c r="C1933">
        <v>2019</v>
      </c>
      <c r="D1933">
        <v>12</v>
      </c>
      <c r="E1933" t="s">
        <v>255</v>
      </c>
      <c r="F1933">
        <v>79</v>
      </c>
      <c r="G1933" t="s">
        <v>212</v>
      </c>
      <c r="H1933">
        <v>710</v>
      </c>
      <c r="I1933" t="s">
        <v>220</v>
      </c>
      <c r="J1933" t="s">
        <v>207</v>
      </c>
      <c r="K1933" t="s">
        <v>208</v>
      </c>
      <c r="L1933">
        <v>4579</v>
      </c>
      <c r="M1933" t="s">
        <v>221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">
      <c r="A1934">
        <v>5</v>
      </c>
      <c r="B1934" t="s">
        <v>181</v>
      </c>
      <c r="C1934">
        <v>2019</v>
      </c>
      <c r="D1934">
        <v>12</v>
      </c>
      <c r="E1934" t="s">
        <v>255</v>
      </c>
      <c r="F1934">
        <v>3</v>
      </c>
      <c r="G1934" t="s">
        <v>189</v>
      </c>
      <c r="H1934">
        <v>603</v>
      </c>
      <c r="I1934" t="s">
        <v>196</v>
      </c>
      <c r="J1934" t="s">
        <v>125</v>
      </c>
      <c r="K1934" t="s">
        <v>197</v>
      </c>
      <c r="L1934">
        <v>300</v>
      </c>
      <c r="M1934" t="s">
        <v>191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">
      <c r="A1935">
        <v>5</v>
      </c>
      <c r="B1935" t="s">
        <v>181</v>
      </c>
      <c r="C1935">
        <v>2019</v>
      </c>
      <c r="D1935">
        <v>12</v>
      </c>
      <c r="E1935" t="s">
        <v>255</v>
      </c>
      <c r="F1935">
        <v>5</v>
      </c>
      <c r="G1935" t="s">
        <v>195</v>
      </c>
      <c r="H1935">
        <v>602</v>
      </c>
      <c r="I1935" t="s">
        <v>246</v>
      </c>
      <c r="J1935" t="s">
        <v>125</v>
      </c>
      <c r="K1935" t="s">
        <v>197</v>
      </c>
      <c r="L1935">
        <v>460</v>
      </c>
      <c r="M1935" t="s">
        <v>198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">
      <c r="A1936">
        <v>4</v>
      </c>
      <c r="B1936" t="s">
        <v>187</v>
      </c>
      <c r="C1936">
        <v>2019</v>
      </c>
      <c r="D1936">
        <v>12</v>
      </c>
      <c r="E1936" t="s">
        <v>255</v>
      </c>
      <c r="F1936">
        <v>60</v>
      </c>
      <c r="G1936" t="s">
        <v>212</v>
      </c>
      <c r="H1936">
        <v>615</v>
      </c>
      <c r="I1936" t="s">
        <v>292</v>
      </c>
      <c r="J1936" t="s">
        <v>123</v>
      </c>
      <c r="K1936" t="s">
        <v>261</v>
      </c>
      <c r="L1936">
        <v>4563</v>
      </c>
      <c r="M1936" t="s">
        <v>228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">
      <c r="A1937">
        <v>5</v>
      </c>
      <c r="B1937" t="s">
        <v>181</v>
      </c>
      <c r="C1937">
        <v>2019</v>
      </c>
      <c r="D1937">
        <v>12</v>
      </c>
      <c r="E1937" t="s">
        <v>255</v>
      </c>
      <c r="F1937">
        <v>6</v>
      </c>
      <c r="G1937" t="s">
        <v>192</v>
      </c>
      <c r="H1937">
        <v>606</v>
      </c>
      <c r="I1937" t="s">
        <v>279</v>
      </c>
      <c r="J1937" t="s">
        <v>130</v>
      </c>
      <c r="K1937" t="s">
        <v>280</v>
      </c>
      <c r="L1937">
        <v>700</v>
      </c>
      <c r="M1937" t="s">
        <v>193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">
      <c r="A1938">
        <v>5</v>
      </c>
      <c r="B1938" t="s">
        <v>181</v>
      </c>
      <c r="C1938">
        <v>2019</v>
      </c>
      <c r="D1938">
        <v>12</v>
      </c>
      <c r="E1938" t="s">
        <v>255</v>
      </c>
      <c r="F1938">
        <v>6</v>
      </c>
      <c r="G1938" t="s">
        <v>192</v>
      </c>
      <c r="H1938">
        <v>624</v>
      </c>
      <c r="I1938" t="s">
        <v>226</v>
      </c>
      <c r="J1938" t="s">
        <v>124</v>
      </c>
      <c r="K1938" t="s">
        <v>227</v>
      </c>
      <c r="L1938">
        <v>4562</v>
      </c>
      <c r="M1938" t="s">
        <v>211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">
      <c r="A1939">
        <v>4</v>
      </c>
      <c r="B1939" t="s">
        <v>187</v>
      </c>
      <c r="C1939">
        <v>2019</v>
      </c>
      <c r="D1939">
        <v>12</v>
      </c>
      <c r="E1939" t="s">
        <v>255</v>
      </c>
      <c r="F1939">
        <v>6</v>
      </c>
      <c r="G1939" t="s">
        <v>192</v>
      </c>
      <c r="H1939">
        <v>624</v>
      </c>
      <c r="I1939" t="s">
        <v>226</v>
      </c>
      <c r="J1939" t="s">
        <v>124</v>
      </c>
      <c r="K1939" t="s">
        <v>227</v>
      </c>
      <c r="L1939">
        <v>4562</v>
      </c>
      <c r="M1939" t="s">
        <v>211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">
      <c r="A1940">
        <v>4</v>
      </c>
      <c r="B1940" t="s">
        <v>187</v>
      </c>
      <c r="C1940">
        <v>2019</v>
      </c>
      <c r="D1940">
        <v>12</v>
      </c>
      <c r="E1940" t="s">
        <v>255</v>
      </c>
      <c r="F1940">
        <v>1</v>
      </c>
      <c r="G1940" t="s">
        <v>183</v>
      </c>
      <c r="H1940">
        <v>5</v>
      </c>
      <c r="I1940" t="s">
        <v>190</v>
      </c>
      <c r="J1940" t="s">
        <v>115</v>
      </c>
      <c r="K1940" t="s">
        <v>185</v>
      </c>
      <c r="L1940">
        <v>200</v>
      </c>
      <c r="M1940" t="s">
        <v>210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">
      <c r="A1941">
        <v>5</v>
      </c>
      <c r="B1941" t="s">
        <v>181</v>
      </c>
      <c r="C1941">
        <v>2019</v>
      </c>
      <c r="D1941">
        <v>12</v>
      </c>
      <c r="E1941" t="s">
        <v>255</v>
      </c>
      <c r="F1941">
        <v>79</v>
      </c>
      <c r="G1941" t="s">
        <v>212</v>
      </c>
      <c r="H1941">
        <v>951</v>
      </c>
      <c r="I1941" t="s">
        <v>250</v>
      </c>
      <c r="J1941" t="s">
        <v>126</v>
      </c>
      <c r="K1941" t="s">
        <v>249</v>
      </c>
      <c r="L1941">
        <v>4579</v>
      </c>
      <c r="M1941" t="s">
        <v>221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">
      <c r="A1942">
        <v>5</v>
      </c>
      <c r="B1942" t="s">
        <v>181</v>
      </c>
      <c r="C1942">
        <v>2019</v>
      </c>
      <c r="D1942">
        <v>12</v>
      </c>
      <c r="E1942" t="s">
        <v>255</v>
      </c>
      <c r="F1942">
        <v>5</v>
      </c>
      <c r="G1942" t="s">
        <v>195</v>
      </c>
      <c r="H1942">
        <v>11</v>
      </c>
      <c r="I1942" t="s">
        <v>283</v>
      </c>
      <c r="J1942" t="s">
        <v>115</v>
      </c>
      <c r="K1942" t="s">
        <v>185</v>
      </c>
      <c r="L1942">
        <v>460</v>
      </c>
      <c r="M1942" t="s">
        <v>198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">
      <c r="A1943">
        <v>5</v>
      </c>
      <c r="B1943" t="s">
        <v>181</v>
      </c>
      <c r="C1943">
        <v>2019</v>
      </c>
      <c r="D1943">
        <v>12</v>
      </c>
      <c r="E1943" t="s">
        <v>255</v>
      </c>
      <c r="F1943">
        <v>3</v>
      </c>
      <c r="G1943" t="s">
        <v>189</v>
      </c>
      <c r="H1943">
        <v>1</v>
      </c>
      <c r="I1943" t="s">
        <v>229</v>
      </c>
      <c r="J1943" t="s">
        <v>121</v>
      </c>
      <c r="K1943" t="s">
        <v>230</v>
      </c>
      <c r="L1943">
        <v>300</v>
      </c>
      <c r="M1943" t="s">
        <v>191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">
      <c r="A1944">
        <v>5</v>
      </c>
      <c r="B1944" t="s">
        <v>181</v>
      </c>
      <c r="C1944">
        <v>2019</v>
      </c>
      <c r="D1944">
        <v>12</v>
      </c>
      <c r="E1944" t="s">
        <v>255</v>
      </c>
      <c r="F1944">
        <v>1</v>
      </c>
      <c r="G1944" t="s">
        <v>183</v>
      </c>
      <c r="H1944">
        <v>10</v>
      </c>
      <c r="I1944" t="s">
        <v>251</v>
      </c>
      <c r="J1944" t="s">
        <v>117</v>
      </c>
      <c r="K1944" t="s">
        <v>236</v>
      </c>
      <c r="L1944">
        <v>200</v>
      </c>
      <c r="M1944" t="s">
        <v>210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">
      <c r="A1945">
        <v>5</v>
      </c>
      <c r="B1945" t="s">
        <v>181</v>
      </c>
      <c r="C1945">
        <v>2019</v>
      </c>
      <c r="D1945">
        <v>12</v>
      </c>
      <c r="E1945" t="s">
        <v>255</v>
      </c>
      <c r="F1945">
        <v>5</v>
      </c>
      <c r="G1945" t="s">
        <v>195</v>
      </c>
      <c r="H1945">
        <v>18</v>
      </c>
      <c r="I1945" t="s">
        <v>215</v>
      </c>
      <c r="J1945" t="s">
        <v>119</v>
      </c>
      <c r="K1945" t="s">
        <v>216</v>
      </c>
      <c r="L1945">
        <v>460</v>
      </c>
      <c r="M1945" t="s">
        <v>198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">
      <c r="A1946">
        <v>5</v>
      </c>
      <c r="B1946" t="s">
        <v>181</v>
      </c>
      <c r="C1946">
        <v>2019</v>
      </c>
      <c r="D1946">
        <v>12</v>
      </c>
      <c r="E1946" t="s">
        <v>255</v>
      </c>
      <c r="F1946">
        <v>75</v>
      </c>
      <c r="G1946" t="s">
        <v>212</v>
      </c>
      <c r="H1946">
        <v>18</v>
      </c>
      <c r="I1946" t="s">
        <v>215</v>
      </c>
      <c r="J1946" t="s">
        <v>119</v>
      </c>
      <c r="K1946" t="s">
        <v>216</v>
      </c>
      <c r="L1946">
        <v>1575</v>
      </c>
      <c r="M1946" t="s">
        <v>218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">
      <c r="A1947">
        <v>4</v>
      </c>
      <c r="B1947" t="s">
        <v>187</v>
      </c>
      <c r="C1947">
        <v>2019</v>
      </c>
      <c r="D1947">
        <v>12</v>
      </c>
      <c r="E1947" t="s">
        <v>255</v>
      </c>
      <c r="F1947">
        <v>3</v>
      </c>
      <c r="G1947" t="s">
        <v>189</v>
      </c>
      <c r="H1947">
        <v>15</v>
      </c>
      <c r="I1947" t="s">
        <v>252</v>
      </c>
      <c r="J1947" t="s">
        <v>118</v>
      </c>
      <c r="K1947" t="s">
        <v>214</v>
      </c>
      <c r="L1947">
        <v>300</v>
      </c>
      <c r="M1947" t="s">
        <v>191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">
      <c r="A1948">
        <v>4</v>
      </c>
      <c r="B1948" t="s">
        <v>187</v>
      </c>
      <c r="C1948">
        <v>2019</v>
      </c>
      <c r="D1948">
        <v>12</v>
      </c>
      <c r="E1948" t="s">
        <v>255</v>
      </c>
      <c r="F1948">
        <v>3</v>
      </c>
      <c r="G1948" t="s">
        <v>189</v>
      </c>
      <c r="H1948">
        <v>954</v>
      </c>
      <c r="I1948" t="s">
        <v>237</v>
      </c>
      <c r="J1948" t="s">
        <v>119</v>
      </c>
      <c r="K1948" t="s">
        <v>216</v>
      </c>
      <c r="L1948">
        <v>4532</v>
      </c>
      <c r="M1948" t="s">
        <v>200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">
      <c r="A1949">
        <v>5</v>
      </c>
      <c r="B1949" t="s">
        <v>181</v>
      </c>
      <c r="C1949">
        <v>2019</v>
      </c>
      <c r="D1949">
        <v>12</v>
      </c>
      <c r="E1949" t="s">
        <v>255</v>
      </c>
      <c r="F1949">
        <v>3</v>
      </c>
      <c r="G1949" t="s">
        <v>189</v>
      </c>
      <c r="H1949">
        <v>19</v>
      </c>
      <c r="I1949" t="s">
        <v>262</v>
      </c>
      <c r="J1949" t="s">
        <v>127</v>
      </c>
      <c r="K1949" t="s">
        <v>263</v>
      </c>
      <c r="L1949">
        <v>300</v>
      </c>
      <c r="M1949" t="s">
        <v>191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">
      <c r="A1950">
        <v>5</v>
      </c>
      <c r="B1950" t="s">
        <v>181</v>
      </c>
      <c r="C1950">
        <v>2019</v>
      </c>
      <c r="D1950">
        <v>12</v>
      </c>
      <c r="E1950" t="s">
        <v>255</v>
      </c>
      <c r="F1950">
        <v>10</v>
      </c>
      <c r="G1950" t="s">
        <v>238</v>
      </c>
      <c r="H1950">
        <v>905</v>
      </c>
      <c r="I1950" t="s">
        <v>272</v>
      </c>
      <c r="J1950" t="s">
        <v>122</v>
      </c>
      <c r="K1950" t="s">
        <v>242</v>
      </c>
      <c r="L1950">
        <v>4513</v>
      </c>
      <c r="M1950" t="s">
        <v>240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">
      <c r="A1951">
        <v>5</v>
      </c>
      <c r="B1951" t="s">
        <v>181</v>
      </c>
      <c r="C1951">
        <v>2019</v>
      </c>
      <c r="D1951">
        <v>12</v>
      </c>
      <c r="E1951" t="s">
        <v>255</v>
      </c>
      <c r="F1951">
        <v>6</v>
      </c>
      <c r="G1951" t="s">
        <v>192</v>
      </c>
      <c r="H1951">
        <v>618</v>
      </c>
      <c r="I1951" t="s">
        <v>294</v>
      </c>
      <c r="J1951" t="s">
        <v>130</v>
      </c>
      <c r="K1951" t="s">
        <v>280</v>
      </c>
      <c r="L1951">
        <v>4562</v>
      </c>
      <c r="M1951" t="s">
        <v>211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">
      <c r="A1952">
        <v>5</v>
      </c>
      <c r="B1952" t="s">
        <v>181</v>
      </c>
      <c r="C1952">
        <v>2019</v>
      </c>
      <c r="D1952">
        <v>12</v>
      </c>
      <c r="E1952" t="s">
        <v>255</v>
      </c>
      <c r="F1952">
        <v>60</v>
      </c>
      <c r="G1952" t="s">
        <v>212</v>
      </c>
      <c r="H1952">
        <v>624</v>
      </c>
      <c r="I1952" t="s">
        <v>226</v>
      </c>
      <c r="J1952" t="s">
        <v>124</v>
      </c>
      <c r="K1952" t="s">
        <v>227</v>
      </c>
      <c r="L1952">
        <v>4563</v>
      </c>
      <c r="M1952" t="s">
        <v>228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">
      <c r="A1953">
        <v>4</v>
      </c>
      <c r="B1953" t="s">
        <v>187</v>
      </c>
      <c r="C1953">
        <v>2019</v>
      </c>
      <c r="D1953">
        <v>12</v>
      </c>
      <c r="E1953" t="s">
        <v>255</v>
      </c>
      <c r="F1953">
        <v>1</v>
      </c>
      <c r="G1953" t="s">
        <v>183</v>
      </c>
      <c r="H1953">
        <v>1</v>
      </c>
      <c r="I1953" t="s">
        <v>229</v>
      </c>
      <c r="J1953" t="s">
        <v>121</v>
      </c>
      <c r="K1953" t="s">
        <v>230</v>
      </c>
      <c r="L1953">
        <v>200</v>
      </c>
      <c r="M1953" t="s">
        <v>210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">
      <c r="A1954">
        <v>5</v>
      </c>
      <c r="B1954" t="s">
        <v>181</v>
      </c>
      <c r="C1954">
        <v>2019</v>
      </c>
      <c r="D1954">
        <v>12</v>
      </c>
      <c r="E1954" t="s">
        <v>255</v>
      </c>
      <c r="F1954">
        <v>1</v>
      </c>
      <c r="G1954" t="s">
        <v>183</v>
      </c>
      <c r="H1954">
        <v>2</v>
      </c>
      <c r="I1954" t="s">
        <v>264</v>
      </c>
      <c r="J1954" t="s">
        <v>121</v>
      </c>
      <c r="K1954" t="s">
        <v>230</v>
      </c>
      <c r="L1954">
        <v>200</v>
      </c>
      <c r="M1954" t="s">
        <v>210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">
      <c r="A1955">
        <v>4</v>
      </c>
      <c r="B1955" t="s">
        <v>187</v>
      </c>
      <c r="C1955">
        <v>2019</v>
      </c>
      <c r="D1955">
        <v>12</v>
      </c>
      <c r="E1955" t="s">
        <v>255</v>
      </c>
      <c r="F1955">
        <v>1</v>
      </c>
      <c r="G1955" t="s">
        <v>183</v>
      </c>
      <c r="H1955">
        <v>2</v>
      </c>
      <c r="I1955" t="s">
        <v>264</v>
      </c>
      <c r="J1955" t="s">
        <v>121</v>
      </c>
      <c r="K1955" t="s">
        <v>230</v>
      </c>
      <c r="L1955">
        <v>200</v>
      </c>
      <c r="M1955" t="s">
        <v>210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">
      <c r="A1956">
        <v>5</v>
      </c>
      <c r="B1956" t="s">
        <v>181</v>
      </c>
      <c r="C1956">
        <v>2019</v>
      </c>
      <c r="D1956">
        <v>12</v>
      </c>
      <c r="E1956" t="s">
        <v>255</v>
      </c>
      <c r="F1956">
        <v>75</v>
      </c>
      <c r="G1956" t="s">
        <v>212</v>
      </c>
      <c r="H1956">
        <v>950</v>
      </c>
      <c r="I1956" t="s">
        <v>184</v>
      </c>
      <c r="J1956" t="s">
        <v>115</v>
      </c>
      <c r="K1956" t="s">
        <v>185</v>
      </c>
      <c r="L1956">
        <v>4575</v>
      </c>
      <c r="M1956" t="s">
        <v>212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">
      <c r="A1957">
        <v>5</v>
      </c>
      <c r="B1957" t="s">
        <v>181</v>
      </c>
      <c r="C1957">
        <v>2019</v>
      </c>
      <c r="D1957">
        <v>12</v>
      </c>
      <c r="E1957" t="s">
        <v>255</v>
      </c>
      <c r="F1957">
        <v>3</v>
      </c>
      <c r="G1957" t="s">
        <v>189</v>
      </c>
      <c r="H1957">
        <v>305</v>
      </c>
      <c r="I1957" t="s">
        <v>234</v>
      </c>
      <c r="J1957" t="s">
        <v>115</v>
      </c>
      <c r="K1957" t="s">
        <v>185</v>
      </c>
      <c r="L1957">
        <v>300</v>
      </c>
      <c r="M1957" t="s">
        <v>191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">
      <c r="A1958">
        <v>5</v>
      </c>
      <c r="B1958" t="s">
        <v>181</v>
      </c>
      <c r="C1958">
        <v>2019</v>
      </c>
      <c r="D1958">
        <v>12</v>
      </c>
      <c r="E1958" t="s">
        <v>255</v>
      </c>
      <c r="F1958">
        <v>75</v>
      </c>
      <c r="G1958" t="s">
        <v>212</v>
      </c>
      <c r="H1958">
        <v>5</v>
      </c>
      <c r="I1958" t="s">
        <v>190</v>
      </c>
      <c r="J1958" t="s">
        <v>115</v>
      </c>
      <c r="K1958" t="s">
        <v>185</v>
      </c>
      <c r="L1958">
        <v>1575</v>
      </c>
      <c r="M1958" t="s">
        <v>218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">
      <c r="A1959">
        <v>5</v>
      </c>
      <c r="B1959" t="s">
        <v>181</v>
      </c>
      <c r="C1959">
        <v>2019</v>
      </c>
      <c r="D1959">
        <v>12</v>
      </c>
      <c r="E1959" t="s">
        <v>255</v>
      </c>
      <c r="F1959">
        <v>10</v>
      </c>
      <c r="G1959" t="s">
        <v>238</v>
      </c>
      <c r="H1959">
        <v>301</v>
      </c>
      <c r="I1959" t="s">
        <v>247</v>
      </c>
      <c r="J1959" t="s">
        <v>121</v>
      </c>
      <c r="K1959" t="s">
        <v>230</v>
      </c>
      <c r="L1959">
        <v>207</v>
      </c>
      <c r="M1959" t="s">
        <v>243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">
      <c r="A1960">
        <v>5</v>
      </c>
      <c r="B1960" t="s">
        <v>181</v>
      </c>
      <c r="C1960">
        <v>2019</v>
      </c>
      <c r="D1960">
        <v>12</v>
      </c>
      <c r="E1960" t="s">
        <v>255</v>
      </c>
      <c r="F1960">
        <v>3</v>
      </c>
      <c r="G1960" t="s">
        <v>189</v>
      </c>
      <c r="H1960">
        <v>710</v>
      </c>
      <c r="I1960" t="s">
        <v>220</v>
      </c>
      <c r="J1960" t="s">
        <v>207</v>
      </c>
      <c r="K1960" t="s">
        <v>208</v>
      </c>
      <c r="L1960">
        <v>4532</v>
      </c>
      <c r="M1960" t="s">
        <v>200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">
      <c r="A1961">
        <v>5</v>
      </c>
      <c r="B1961" t="s">
        <v>181</v>
      </c>
      <c r="C1961">
        <v>2019</v>
      </c>
      <c r="D1961">
        <v>12</v>
      </c>
      <c r="E1961" t="s">
        <v>255</v>
      </c>
      <c r="F1961">
        <v>79</v>
      </c>
      <c r="G1961" t="s">
        <v>212</v>
      </c>
      <c r="H1961">
        <v>153</v>
      </c>
      <c r="I1961" t="s">
        <v>269</v>
      </c>
      <c r="J1961" t="s">
        <v>270</v>
      </c>
      <c r="K1961" t="s">
        <v>270</v>
      </c>
      <c r="L1961">
        <v>1579</v>
      </c>
      <c r="M1961" t="s">
        <v>271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">
      <c r="A1962">
        <v>5</v>
      </c>
      <c r="B1962" t="s">
        <v>181</v>
      </c>
      <c r="C1962">
        <v>2019</v>
      </c>
      <c r="D1962">
        <v>12</v>
      </c>
      <c r="E1962" t="s">
        <v>255</v>
      </c>
      <c r="F1962">
        <v>3</v>
      </c>
      <c r="G1962" t="s">
        <v>189</v>
      </c>
      <c r="H1962">
        <v>952</v>
      </c>
      <c r="I1962" t="s">
        <v>235</v>
      </c>
      <c r="J1962" t="s">
        <v>117</v>
      </c>
      <c r="K1962" t="s">
        <v>236</v>
      </c>
      <c r="L1962">
        <v>4532</v>
      </c>
      <c r="M1962" t="s">
        <v>200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">
      <c r="A1963">
        <v>4</v>
      </c>
      <c r="B1963" t="s">
        <v>187</v>
      </c>
      <c r="C1963">
        <v>2019</v>
      </c>
      <c r="D1963">
        <v>12</v>
      </c>
      <c r="E1963" t="s">
        <v>255</v>
      </c>
      <c r="F1963">
        <v>1</v>
      </c>
      <c r="G1963" t="s">
        <v>183</v>
      </c>
      <c r="H1963">
        <v>903</v>
      </c>
      <c r="I1963" t="s">
        <v>239</v>
      </c>
      <c r="J1963" t="s">
        <v>121</v>
      </c>
      <c r="K1963" t="s">
        <v>230</v>
      </c>
      <c r="L1963">
        <v>4512</v>
      </c>
      <c r="M1963" t="s">
        <v>186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">
      <c r="A1964">
        <v>5</v>
      </c>
      <c r="B1964" t="s">
        <v>181</v>
      </c>
      <c r="C1964">
        <v>2019</v>
      </c>
      <c r="D1964">
        <v>12</v>
      </c>
      <c r="E1964" t="s">
        <v>255</v>
      </c>
      <c r="F1964">
        <v>6</v>
      </c>
      <c r="G1964" t="s">
        <v>192</v>
      </c>
      <c r="H1964">
        <v>625</v>
      </c>
      <c r="I1964" t="s">
        <v>286</v>
      </c>
      <c r="J1964" t="s">
        <v>132</v>
      </c>
      <c r="K1964" t="s">
        <v>212</v>
      </c>
      <c r="L1964">
        <v>700</v>
      </c>
      <c r="M1964" t="s">
        <v>193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">
      <c r="A1965">
        <v>5</v>
      </c>
      <c r="B1965" t="s">
        <v>181</v>
      </c>
      <c r="C1965">
        <v>2019</v>
      </c>
      <c r="D1965">
        <v>12</v>
      </c>
      <c r="E1965" t="s">
        <v>255</v>
      </c>
      <c r="F1965">
        <v>5</v>
      </c>
      <c r="G1965" t="s">
        <v>195</v>
      </c>
      <c r="H1965">
        <v>954</v>
      </c>
      <c r="I1965" t="s">
        <v>237</v>
      </c>
      <c r="J1965" t="s">
        <v>119</v>
      </c>
      <c r="K1965" t="s">
        <v>216</v>
      </c>
      <c r="L1965">
        <v>4552</v>
      </c>
      <c r="M1965" t="s">
        <v>276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">
      <c r="A1966">
        <v>5</v>
      </c>
      <c r="B1966" t="s">
        <v>181</v>
      </c>
      <c r="C1966">
        <v>2019</v>
      </c>
      <c r="D1966">
        <v>12</v>
      </c>
      <c r="E1966" t="s">
        <v>255</v>
      </c>
      <c r="F1966">
        <v>3</v>
      </c>
      <c r="G1966" t="s">
        <v>189</v>
      </c>
      <c r="H1966">
        <v>17</v>
      </c>
      <c r="I1966" t="s">
        <v>204</v>
      </c>
      <c r="J1966" t="s">
        <v>128</v>
      </c>
      <c r="K1966" t="s">
        <v>205</v>
      </c>
      <c r="L1966">
        <v>300</v>
      </c>
      <c r="M1966" t="s">
        <v>191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">
      <c r="A1967">
        <v>5</v>
      </c>
      <c r="B1967" t="s">
        <v>181</v>
      </c>
      <c r="C1967">
        <v>2019</v>
      </c>
      <c r="D1967">
        <v>12</v>
      </c>
      <c r="E1967" t="s">
        <v>255</v>
      </c>
      <c r="F1967">
        <v>6</v>
      </c>
      <c r="G1967" t="s">
        <v>192</v>
      </c>
      <c r="H1967">
        <v>621</v>
      </c>
      <c r="I1967" t="s">
        <v>259</v>
      </c>
      <c r="J1967" t="s">
        <v>116</v>
      </c>
      <c r="K1967" t="s">
        <v>224</v>
      </c>
      <c r="L1967">
        <v>4562</v>
      </c>
      <c r="M1967" t="s">
        <v>211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">
      <c r="A1968">
        <v>4</v>
      </c>
      <c r="B1968" t="s">
        <v>187</v>
      </c>
      <c r="C1968">
        <v>2019</v>
      </c>
      <c r="D1968">
        <v>12</v>
      </c>
      <c r="E1968" t="s">
        <v>255</v>
      </c>
      <c r="F1968">
        <v>3</v>
      </c>
      <c r="G1968" t="s">
        <v>189</v>
      </c>
      <c r="H1968">
        <v>616</v>
      </c>
      <c r="I1968" t="s">
        <v>199</v>
      </c>
      <c r="J1968" t="s">
        <v>125</v>
      </c>
      <c r="K1968" t="s">
        <v>197</v>
      </c>
      <c r="L1968">
        <v>4532</v>
      </c>
      <c r="M1968" t="s">
        <v>200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">
      <c r="A1969">
        <v>5</v>
      </c>
      <c r="B1969" t="s">
        <v>181</v>
      </c>
      <c r="C1969">
        <v>2019</v>
      </c>
      <c r="D1969">
        <v>12</v>
      </c>
      <c r="E1969" t="s">
        <v>255</v>
      </c>
      <c r="F1969">
        <v>1</v>
      </c>
      <c r="G1969" t="s">
        <v>183</v>
      </c>
      <c r="H1969">
        <v>616</v>
      </c>
      <c r="I1969" t="s">
        <v>199</v>
      </c>
      <c r="J1969" t="s">
        <v>125</v>
      </c>
      <c r="K1969" t="s">
        <v>197</v>
      </c>
      <c r="L1969">
        <v>4512</v>
      </c>
      <c r="M1969" t="s">
        <v>186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">
      <c r="A1970">
        <v>5</v>
      </c>
      <c r="B1970" t="s">
        <v>181</v>
      </c>
      <c r="C1970">
        <v>2019</v>
      </c>
      <c r="D1970">
        <v>12</v>
      </c>
      <c r="E1970" t="s">
        <v>255</v>
      </c>
      <c r="F1970">
        <v>10</v>
      </c>
      <c r="G1970" t="s">
        <v>238</v>
      </c>
      <c r="H1970">
        <v>616</v>
      </c>
      <c r="I1970" t="s">
        <v>199</v>
      </c>
      <c r="J1970" t="s">
        <v>125</v>
      </c>
      <c r="K1970" t="s">
        <v>197</v>
      </c>
      <c r="L1970">
        <v>4513</v>
      </c>
      <c r="M1970" t="s">
        <v>240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">
      <c r="A1971">
        <v>5</v>
      </c>
      <c r="B1971" t="s">
        <v>181</v>
      </c>
      <c r="C1971">
        <v>2019</v>
      </c>
      <c r="D1971">
        <v>12</v>
      </c>
      <c r="E1971" t="s">
        <v>255</v>
      </c>
      <c r="F1971">
        <v>1</v>
      </c>
      <c r="G1971" t="s">
        <v>183</v>
      </c>
      <c r="H1971">
        <v>3</v>
      </c>
      <c r="I1971" t="s">
        <v>209</v>
      </c>
      <c r="J1971" t="s">
        <v>202</v>
      </c>
      <c r="K1971" t="s">
        <v>203</v>
      </c>
      <c r="L1971">
        <v>200</v>
      </c>
      <c r="M1971" t="s">
        <v>210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">
      <c r="A1972">
        <v>5</v>
      </c>
      <c r="B1972" t="s">
        <v>181</v>
      </c>
      <c r="C1972">
        <v>2019</v>
      </c>
      <c r="D1972">
        <v>12</v>
      </c>
      <c r="E1972" t="s">
        <v>255</v>
      </c>
      <c r="F1972">
        <v>10</v>
      </c>
      <c r="G1972" t="s">
        <v>238</v>
      </c>
      <c r="H1972">
        <v>911</v>
      </c>
      <c r="I1972" t="s">
        <v>201</v>
      </c>
      <c r="J1972" t="s">
        <v>202</v>
      </c>
      <c r="K1972" t="s">
        <v>203</v>
      </c>
      <c r="L1972">
        <v>4513</v>
      </c>
      <c r="M1972" t="s">
        <v>240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">
      <c r="A1973">
        <v>5</v>
      </c>
      <c r="B1973" t="s">
        <v>181</v>
      </c>
      <c r="C1973">
        <v>2019</v>
      </c>
      <c r="D1973">
        <v>12</v>
      </c>
      <c r="E1973" t="s">
        <v>255</v>
      </c>
      <c r="F1973">
        <v>1</v>
      </c>
      <c r="G1973" t="s">
        <v>183</v>
      </c>
      <c r="H1973">
        <v>7</v>
      </c>
      <c r="I1973" t="s">
        <v>241</v>
      </c>
      <c r="J1973" t="s">
        <v>122</v>
      </c>
      <c r="K1973" t="s">
        <v>242</v>
      </c>
      <c r="L1973">
        <v>200</v>
      </c>
      <c r="M1973" t="s">
        <v>210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">
      <c r="A1974">
        <v>4</v>
      </c>
      <c r="B1974" t="s">
        <v>187</v>
      </c>
      <c r="C1974">
        <v>2019</v>
      </c>
      <c r="D1974">
        <v>12</v>
      </c>
      <c r="E1974" t="s">
        <v>255</v>
      </c>
      <c r="F1974">
        <v>6</v>
      </c>
      <c r="G1974" t="s">
        <v>192</v>
      </c>
      <c r="H1974">
        <v>615</v>
      </c>
      <c r="I1974" t="s">
        <v>292</v>
      </c>
      <c r="J1974" t="s">
        <v>123</v>
      </c>
      <c r="K1974" t="s">
        <v>261</v>
      </c>
      <c r="L1974">
        <v>4562</v>
      </c>
      <c r="M1974" t="s">
        <v>211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">
      <c r="A1975">
        <v>5</v>
      </c>
      <c r="B1975" t="s">
        <v>181</v>
      </c>
      <c r="C1975">
        <v>2019</v>
      </c>
      <c r="D1975">
        <v>12</v>
      </c>
      <c r="E1975" t="s">
        <v>255</v>
      </c>
      <c r="F1975">
        <v>6</v>
      </c>
      <c r="G1975" t="s">
        <v>192</v>
      </c>
      <c r="H1975">
        <v>617</v>
      </c>
      <c r="I1975" t="s">
        <v>287</v>
      </c>
      <c r="J1975" t="s">
        <v>288</v>
      </c>
      <c r="K1975" t="s">
        <v>289</v>
      </c>
      <c r="L1975">
        <v>4562</v>
      </c>
      <c r="M1975" t="s">
        <v>211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">
      <c r="A1976">
        <v>5</v>
      </c>
      <c r="B1976" t="s">
        <v>181</v>
      </c>
      <c r="C1976">
        <v>2019</v>
      </c>
      <c r="D1976">
        <v>12</v>
      </c>
      <c r="E1976" t="s">
        <v>255</v>
      </c>
      <c r="F1976">
        <v>6</v>
      </c>
      <c r="G1976" t="s">
        <v>192</v>
      </c>
      <c r="H1976">
        <v>607</v>
      </c>
      <c r="I1976" t="s">
        <v>293</v>
      </c>
      <c r="J1976" t="s">
        <v>130</v>
      </c>
      <c r="K1976" t="s">
        <v>280</v>
      </c>
      <c r="L1976">
        <v>700</v>
      </c>
      <c r="M1976" t="s">
        <v>193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">
      <c r="A1977">
        <v>4</v>
      </c>
      <c r="B1977" t="s">
        <v>187</v>
      </c>
      <c r="C1977">
        <v>2019</v>
      </c>
      <c r="D1977">
        <v>12</v>
      </c>
      <c r="E1977" t="s">
        <v>255</v>
      </c>
      <c r="F1977">
        <v>60</v>
      </c>
      <c r="G1977" t="s">
        <v>212</v>
      </c>
      <c r="H1977">
        <v>624</v>
      </c>
      <c r="I1977" t="s">
        <v>226</v>
      </c>
      <c r="J1977" t="s">
        <v>124</v>
      </c>
      <c r="K1977" t="s">
        <v>227</v>
      </c>
      <c r="L1977">
        <v>4563</v>
      </c>
      <c r="M1977" t="s">
        <v>228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">
      <c r="A1978">
        <v>5</v>
      </c>
      <c r="B1978" t="s">
        <v>181</v>
      </c>
      <c r="C1978">
        <v>2019</v>
      </c>
      <c r="D1978">
        <v>12</v>
      </c>
      <c r="E1978" t="s">
        <v>255</v>
      </c>
      <c r="F1978">
        <v>1</v>
      </c>
      <c r="G1978" t="s">
        <v>183</v>
      </c>
      <c r="H1978">
        <v>11</v>
      </c>
      <c r="I1978" t="s">
        <v>283</v>
      </c>
      <c r="J1978" t="s">
        <v>115</v>
      </c>
      <c r="K1978" t="s">
        <v>185</v>
      </c>
      <c r="L1978">
        <v>200</v>
      </c>
      <c r="M1978" t="s">
        <v>210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">
      <c r="A1979">
        <v>5</v>
      </c>
      <c r="B1979" t="s">
        <v>181</v>
      </c>
      <c r="C1979">
        <v>2019</v>
      </c>
      <c r="D1979">
        <v>12</v>
      </c>
      <c r="E1979" t="s">
        <v>255</v>
      </c>
      <c r="F1979">
        <v>3</v>
      </c>
      <c r="G1979" t="s">
        <v>189</v>
      </c>
      <c r="H1979">
        <v>5</v>
      </c>
      <c r="I1979" t="s">
        <v>190</v>
      </c>
      <c r="J1979" t="s">
        <v>115</v>
      </c>
      <c r="K1979" t="s">
        <v>185</v>
      </c>
      <c r="L1979">
        <v>300</v>
      </c>
      <c r="M1979" t="s">
        <v>191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">
      <c r="A1980">
        <v>5</v>
      </c>
      <c r="B1980" t="s">
        <v>181</v>
      </c>
      <c r="C1980">
        <v>2019</v>
      </c>
      <c r="D1980">
        <v>12</v>
      </c>
      <c r="E1980" t="s">
        <v>255</v>
      </c>
      <c r="F1980">
        <v>6</v>
      </c>
      <c r="G1980" t="s">
        <v>192</v>
      </c>
      <c r="H1980">
        <v>950</v>
      </c>
      <c r="I1980" t="s">
        <v>184</v>
      </c>
      <c r="J1980" t="s">
        <v>115</v>
      </c>
      <c r="K1980" t="s">
        <v>185</v>
      </c>
      <c r="L1980">
        <v>4562</v>
      </c>
      <c r="M1980" t="s">
        <v>211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">
      <c r="A1981">
        <v>4</v>
      </c>
      <c r="B1981" t="s">
        <v>187</v>
      </c>
      <c r="C1981">
        <v>2019</v>
      </c>
      <c r="D1981">
        <v>12</v>
      </c>
      <c r="E1981" t="s">
        <v>255</v>
      </c>
      <c r="F1981">
        <v>3</v>
      </c>
      <c r="G1981" t="s">
        <v>189</v>
      </c>
      <c r="H1981">
        <v>951</v>
      </c>
      <c r="I1981" t="s">
        <v>250</v>
      </c>
      <c r="J1981" t="s">
        <v>126</v>
      </c>
      <c r="K1981" t="s">
        <v>249</v>
      </c>
      <c r="L1981">
        <v>4532</v>
      </c>
      <c r="M1981" t="s">
        <v>200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">
      <c r="A1982">
        <v>5</v>
      </c>
      <c r="B1982" t="s">
        <v>181</v>
      </c>
      <c r="C1982">
        <v>2019</v>
      </c>
      <c r="D1982">
        <v>12</v>
      </c>
      <c r="E1982" t="s">
        <v>255</v>
      </c>
      <c r="F1982">
        <v>5</v>
      </c>
      <c r="G1982" t="s">
        <v>195</v>
      </c>
      <c r="H1982">
        <v>951</v>
      </c>
      <c r="I1982" t="s">
        <v>250</v>
      </c>
      <c r="J1982" t="s">
        <v>126</v>
      </c>
      <c r="K1982" t="s">
        <v>249</v>
      </c>
      <c r="L1982">
        <v>4552</v>
      </c>
      <c r="M1982" t="s">
        <v>276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">
      <c r="A1983">
        <v>5</v>
      </c>
      <c r="B1983" t="s">
        <v>181</v>
      </c>
      <c r="C1983">
        <v>2019</v>
      </c>
      <c r="D1983">
        <v>12</v>
      </c>
      <c r="E1983" t="s">
        <v>255</v>
      </c>
      <c r="F1983">
        <v>5</v>
      </c>
      <c r="G1983" t="s">
        <v>195</v>
      </c>
      <c r="H1983">
        <v>8</v>
      </c>
      <c r="I1983" t="s">
        <v>248</v>
      </c>
      <c r="J1983" t="s">
        <v>126</v>
      </c>
      <c r="K1983" t="s">
        <v>249</v>
      </c>
      <c r="L1983">
        <v>460</v>
      </c>
      <c r="M1983" t="s">
        <v>198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">
      <c r="A1984">
        <v>5</v>
      </c>
      <c r="B1984" t="s">
        <v>181</v>
      </c>
      <c r="C1984">
        <v>2019</v>
      </c>
      <c r="D1984">
        <v>12</v>
      </c>
      <c r="E1984" t="s">
        <v>255</v>
      </c>
      <c r="F1984">
        <v>3</v>
      </c>
      <c r="G1984" t="s">
        <v>189</v>
      </c>
      <c r="H1984">
        <v>13</v>
      </c>
      <c r="I1984" t="s">
        <v>296</v>
      </c>
      <c r="J1984" t="s">
        <v>119</v>
      </c>
      <c r="K1984" t="s">
        <v>216</v>
      </c>
      <c r="L1984">
        <v>300</v>
      </c>
      <c r="M1984" t="s">
        <v>191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">
      <c r="A1985">
        <v>4</v>
      </c>
      <c r="B1985" t="s">
        <v>187</v>
      </c>
      <c r="C1985">
        <v>2019</v>
      </c>
      <c r="D1985">
        <v>12</v>
      </c>
      <c r="E1985" t="s">
        <v>255</v>
      </c>
      <c r="F1985">
        <v>3</v>
      </c>
      <c r="G1985" t="s">
        <v>189</v>
      </c>
      <c r="H1985">
        <v>710</v>
      </c>
      <c r="I1985" t="s">
        <v>220</v>
      </c>
      <c r="J1985" t="s">
        <v>207</v>
      </c>
      <c r="K1985" t="s">
        <v>208</v>
      </c>
      <c r="L1985">
        <v>4532</v>
      </c>
      <c r="M1985" t="s">
        <v>200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">
      <c r="A1986">
        <v>4</v>
      </c>
      <c r="B1986" t="s">
        <v>187</v>
      </c>
      <c r="C1986">
        <v>2019</v>
      </c>
      <c r="D1986">
        <v>12</v>
      </c>
      <c r="E1986" t="s">
        <v>255</v>
      </c>
      <c r="F1986">
        <v>3</v>
      </c>
      <c r="G1986" t="s">
        <v>189</v>
      </c>
      <c r="H1986">
        <v>952</v>
      </c>
      <c r="I1986" t="s">
        <v>235</v>
      </c>
      <c r="J1986" t="s">
        <v>117</v>
      </c>
      <c r="K1986" t="s">
        <v>236</v>
      </c>
      <c r="L1986">
        <v>4532</v>
      </c>
      <c r="M1986" t="s">
        <v>200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">
      <c r="A1987">
        <v>5</v>
      </c>
      <c r="B1987" t="s">
        <v>181</v>
      </c>
      <c r="C1987">
        <v>2019</v>
      </c>
      <c r="D1987">
        <v>12</v>
      </c>
      <c r="E1987" t="s">
        <v>255</v>
      </c>
      <c r="F1987">
        <v>1</v>
      </c>
      <c r="G1987" t="s">
        <v>183</v>
      </c>
      <c r="H1987">
        <v>953</v>
      </c>
      <c r="I1987" t="s">
        <v>213</v>
      </c>
      <c r="J1987" t="s">
        <v>118</v>
      </c>
      <c r="K1987" t="s">
        <v>214</v>
      </c>
      <c r="L1987">
        <v>4512</v>
      </c>
      <c r="M1987" t="s">
        <v>186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">
      <c r="A1988">
        <v>5</v>
      </c>
      <c r="B1988" t="s">
        <v>181</v>
      </c>
      <c r="C1988">
        <v>2019</v>
      </c>
      <c r="D1988">
        <v>12</v>
      </c>
      <c r="E1988" t="s">
        <v>255</v>
      </c>
      <c r="F1988">
        <v>10</v>
      </c>
      <c r="G1988" t="s">
        <v>238</v>
      </c>
      <c r="H1988">
        <v>1</v>
      </c>
      <c r="I1988" t="s">
        <v>229</v>
      </c>
      <c r="J1988" t="s">
        <v>121</v>
      </c>
      <c r="K1988" t="s">
        <v>230</v>
      </c>
      <c r="L1988">
        <v>207</v>
      </c>
      <c r="M1988" t="s">
        <v>243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">
      <c r="A1989">
        <v>5</v>
      </c>
      <c r="B1989" t="s">
        <v>181</v>
      </c>
      <c r="C1989">
        <v>2019</v>
      </c>
      <c r="D1989">
        <v>12</v>
      </c>
      <c r="E1989" t="s">
        <v>255</v>
      </c>
      <c r="F1989">
        <v>6</v>
      </c>
      <c r="G1989" t="s">
        <v>192</v>
      </c>
      <c r="H1989">
        <v>619</v>
      </c>
      <c r="I1989" t="s">
        <v>277</v>
      </c>
      <c r="J1989" t="s">
        <v>278</v>
      </c>
      <c r="K1989" t="s">
        <v>212</v>
      </c>
      <c r="L1989">
        <v>4562</v>
      </c>
      <c r="M1989" t="s">
        <v>211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">
      <c r="A1990">
        <v>5</v>
      </c>
      <c r="B1990" t="s">
        <v>181</v>
      </c>
      <c r="C1990">
        <v>2019</v>
      </c>
      <c r="D1990">
        <v>12</v>
      </c>
      <c r="E1990" t="s">
        <v>255</v>
      </c>
      <c r="F1990">
        <v>3</v>
      </c>
      <c r="G1990" t="s">
        <v>189</v>
      </c>
      <c r="H1990">
        <v>16</v>
      </c>
      <c r="I1990" t="s">
        <v>281</v>
      </c>
      <c r="J1990" t="s">
        <v>127</v>
      </c>
      <c r="K1990" t="s">
        <v>263</v>
      </c>
      <c r="L1990">
        <v>300</v>
      </c>
      <c r="M1990" t="s">
        <v>191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">
      <c r="A1991">
        <v>5</v>
      </c>
      <c r="B1991" t="s">
        <v>181</v>
      </c>
      <c r="C1991">
        <v>2019</v>
      </c>
      <c r="D1991">
        <v>12</v>
      </c>
      <c r="E1991" t="s">
        <v>255</v>
      </c>
      <c r="F1991">
        <v>1</v>
      </c>
      <c r="G1991" t="s">
        <v>183</v>
      </c>
      <c r="H1991">
        <v>1</v>
      </c>
      <c r="I1991" t="s">
        <v>229</v>
      </c>
      <c r="J1991" t="s">
        <v>121</v>
      </c>
      <c r="K1991" t="s">
        <v>230</v>
      </c>
      <c r="L1991">
        <v>200</v>
      </c>
      <c r="M1991" t="s">
        <v>210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">
      <c r="A1992">
        <v>5</v>
      </c>
      <c r="B1992" t="s">
        <v>181</v>
      </c>
      <c r="C1992">
        <v>2019</v>
      </c>
      <c r="D1992">
        <v>12</v>
      </c>
      <c r="E1992" t="s">
        <v>255</v>
      </c>
      <c r="F1992">
        <v>1</v>
      </c>
      <c r="G1992" t="s">
        <v>183</v>
      </c>
      <c r="H1992">
        <v>602</v>
      </c>
      <c r="I1992" t="s">
        <v>246</v>
      </c>
      <c r="J1992" t="s">
        <v>125</v>
      </c>
      <c r="K1992" t="s">
        <v>197</v>
      </c>
      <c r="L1992">
        <v>200</v>
      </c>
      <c r="M1992" t="s">
        <v>210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">
      <c r="A1993">
        <v>5</v>
      </c>
      <c r="B1993" t="s">
        <v>181</v>
      </c>
      <c r="C1993">
        <v>2019</v>
      </c>
      <c r="D1993">
        <v>12</v>
      </c>
      <c r="E1993" t="s">
        <v>255</v>
      </c>
      <c r="F1993">
        <v>10</v>
      </c>
      <c r="G1993" t="s">
        <v>238</v>
      </c>
      <c r="H1993">
        <v>602</v>
      </c>
      <c r="I1993" t="s">
        <v>246</v>
      </c>
      <c r="J1993" t="s">
        <v>125</v>
      </c>
      <c r="K1993" t="s">
        <v>197</v>
      </c>
      <c r="L1993">
        <v>207</v>
      </c>
      <c r="M1993" t="s">
        <v>243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">
      <c r="A1994">
        <v>5</v>
      </c>
      <c r="B1994" t="s">
        <v>181</v>
      </c>
      <c r="C1994">
        <v>2019</v>
      </c>
      <c r="D1994">
        <v>12</v>
      </c>
      <c r="E1994" t="s">
        <v>255</v>
      </c>
      <c r="F1994">
        <v>6</v>
      </c>
      <c r="G1994" t="s">
        <v>192</v>
      </c>
      <c r="H1994">
        <v>600</v>
      </c>
      <c r="I1994" t="s">
        <v>266</v>
      </c>
      <c r="J1994" t="s">
        <v>123</v>
      </c>
      <c r="K1994" t="s">
        <v>261</v>
      </c>
      <c r="L1994">
        <v>700</v>
      </c>
      <c r="M1994" t="s">
        <v>193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">
      <c r="A1995">
        <v>5</v>
      </c>
      <c r="B1995" t="s">
        <v>181</v>
      </c>
      <c r="C1995">
        <v>2019</v>
      </c>
      <c r="D1995">
        <v>12</v>
      </c>
      <c r="E1995" t="s">
        <v>255</v>
      </c>
      <c r="F1995">
        <v>3</v>
      </c>
      <c r="G1995" t="s">
        <v>189</v>
      </c>
      <c r="H1995">
        <v>616</v>
      </c>
      <c r="I1995" t="s">
        <v>199</v>
      </c>
      <c r="J1995" t="s">
        <v>125</v>
      </c>
      <c r="K1995" t="s">
        <v>197</v>
      </c>
      <c r="L1995">
        <v>4532</v>
      </c>
      <c r="M1995" t="s">
        <v>200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">
      <c r="A1996">
        <v>5</v>
      </c>
      <c r="B1996" t="s">
        <v>181</v>
      </c>
      <c r="C1996">
        <v>2019</v>
      </c>
      <c r="D1996">
        <v>12</v>
      </c>
      <c r="E1996" t="s">
        <v>255</v>
      </c>
      <c r="F1996">
        <v>10</v>
      </c>
      <c r="G1996" t="s">
        <v>238</v>
      </c>
      <c r="H1996">
        <v>3</v>
      </c>
      <c r="I1996" t="s">
        <v>209</v>
      </c>
      <c r="J1996" t="s">
        <v>202</v>
      </c>
      <c r="K1996" t="s">
        <v>203</v>
      </c>
      <c r="L1996">
        <v>207</v>
      </c>
      <c r="M1996" t="s">
        <v>243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">
      <c r="A1997">
        <v>5</v>
      </c>
      <c r="B1997" t="s">
        <v>181</v>
      </c>
      <c r="C1997">
        <v>2019</v>
      </c>
      <c r="D1997">
        <v>12</v>
      </c>
      <c r="E1997" t="s">
        <v>255</v>
      </c>
      <c r="F1997">
        <v>1</v>
      </c>
      <c r="G1997" t="s">
        <v>183</v>
      </c>
      <c r="H1997">
        <v>6</v>
      </c>
      <c r="I1997" t="s">
        <v>256</v>
      </c>
      <c r="J1997" t="s">
        <v>122</v>
      </c>
      <c r="K1997" t="s">
        <v>242</v>
      </c>
      <c r="L1997">
        <v>200</v>
      </c>
      <c r="M1997" t="s">
        <v>210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">
      <c r="A1998">
        <v>5</v>
      </c>
      <c r="B1998" t="s">
        <v>181</v>
      </c>
      <c r="C1998">
        <v>2019</v>
      </c>
      <c r="D1998">
        <v>12</v>
      </c>
      <c r="E1998" t="s">
        <v>255</v>
      </c>
      <c r="F1998">
        <v>6</v>
      </c>
      <c r="G1998" t="s">
        <v>192</v>
      </c>
      <c r="H1998">
        <v>623</v>
      </c>
      <c r="I1998" t="s">
        <v>295</v>
      </c>
      <c r="J1998" t="s">
        <v>124</v>
      </c>
      <c r="K1998" t="s">
        <v>227</v>
      </c>
      <c r="L1998">
        <v>700</v>
      </c>
      <c r="M1998" t="s">
        <v>193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">
      <c r="A1999">
        <v>5</v>
      </c>
      <c r="B1999" t="s">
        <v>181</v>
      </c>
      <c r="C1999">
        <v>2019</v>
      </c>
      <c r="D1999">
        <v>12</v>
      </c>
      <c r="E1999" t="s">
        <v>255</v>
      </c>
      <c r="F1999">
        <v>1</v>
      </c>
      <c r="G1999" t="s">
        <v>183</v>
      </c>
      <c r="H1999">
        <v>301</v>
      </c>
      <c r="I1999" t="s">
        <v>247</v>
      </c>
      <c r="J1999" t="s">
        <v>121</v>
      </c>
      <c r="K1999" t="s">
        <v>230</v>
      </c>
      <c r="L1999">
        <v>200</v>
      </c>
      <c r="M1999" t="s">
        <v>210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">
      <c r="A2000">
        <v>4</v>
      </c>
      <c r="B2000" t="s">
        <v>187</v>
      </c>
      <c r="C2000">
        <v>2019</v>
      </c>
      <c r="D2000">
        <v>12</v>
      </c>
      <c r="E2000" t="s">
        <v>255</v>
      </c>
      <c r="F2000">
        <v>5</v>
      </c>
      <c r="G2000" t="s">
        <v>195</v>
      </c>
      <c r="H2000">
        <v>950</v>
      </c>
      <c r="I2000" t="s">
        <v>184</v>
      </c>
      <c r="J2000" t="s">
        <v>115</v>
      </c>
      <c r="K2000" t="s">
        <v>185</v>
      </c>
      <c r="L2000">
        <v>4552</v>
      </c>
      <c r="M2000" t="s">
        <v>276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">
      <c r="A2001">
        <v>5</v>
      </c>
      <c r="B2001" t="s">
        <v>181</v>
      </c>
      <c r="C2001">
        <v>2019</v>
      </c>
      <c r="D2001">
        <v>12</v>
      </c>
      <c r="E2001" t="s">
        <v>255</v>
      </c>
      <c r="F2001">
        <v>79</v>
      </c>
      <c r="G2001" t="s">
        <v>212</v>
      </c>
      <c r="H2001">
        <v>950</v>
      </c>
      <c r="I2001" t="s">
        <v>184</v>
      </c>
      <c r="J2001" t="s">
        <v>115</v>
      </c>
      <c r="K2001" t="s">
        <v>185</v>
      </c>
      <c r="L2001">
        <v>4579</v>
      </c>
      <c r="M2001" t="s">
        <v>221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">
      <c r="A2002">
        <v>5</v>
      </c>
      <c r="B2002" t="s">
        <v>181</v>
      </c>
      <c r="C2002">
        <v>2019</v>
      </c>
      <c r="D2002">
        <v>12</v>
      </c>
      <c r="E2002" t="s">
        <v>255</v>
      </c>
      <c r="F2002">
        <v>3</v>
      </c>
      <c r="G2002" t="s">
        <v>189</v>
      </c>
      <c r="H2002">
        <v>951</v>
      </c>
      <c r="I2002" t="s">
        <v>250</v>
      </c>
      <c r="J2002" t="s">
        <v>126</v>
      </c>
      <c r="K2002" t="s">
        <v>249</v>
      </c>
      <c r="L2002">
        <v>4532</v>
      </c>
      <c r="M2002" t="s">
        <v>200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">
      <c r="A2003">
        <v>4</v>
      </c>
      <c r="B2003" t="s">
        <v>187</v>
      </c>
      <c r="C2003">
        <v>2019</v>
      </c>
      <c r="D2003">
        <v>12</v>
      </c>
      <c r="E2003" t="s">
        <v>255</v>
      </c>
      <c r="F2003">
        <v>10</v>
      </c>
      <c r="G2003" t="s">
        <v>238</v>
      </c>
      <c r="H2003">
        <v>1</v>
      </c>
      <c r="I2003" t="s">
        <v>229</v>
      </c>
      <c r="J2003" t="s">
        <v>121</v>
      </c>
      <c r="K2003" t="s">
        <v>230</v>
      </c>
      <c r="L2003">
        <v>207</v>
      </c>
      <c r="M2003" t="s">
        <v>243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">
      <c r="A2004">
        <v>4</v>
      </c>
      <c r="B2004" t="s">
        <v>187</v>
      </c>
      <c r="C2004">
        <v>2019</v>
      </c>
      <c r="D2004">
        <v>12</v>
      </c>
      <c r="E2004" t="s">
        <v>255</v>
      </c>
      <c r="F2004">
        <v>3</v>
      </c>
      <c r="G2004" t="s">
        <v>189</v>
      </c>
      <c r="H2004">
        <v>1</v>
      </c>
      <c r="I2004" t="s">
        <v>229</v>
      </c>
      <c r="J2004" t="s">
        <v>121</v>
      </c>
      <c r="K2004" t="s">
        <v>230</v>
      </c>
      <c r="L2004">
        <v>300</v>
      </c>
      <c r="M2004" t="s">
        <v>191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">
      <c r="A2005" s="155">
        <v>5</v>
      </c>
      <c r="B2005" s="155" t="s">
        <v>181</v>
      </c>
      <c r="C2005" s="152">
        <v>2020</v>
      </c>
      <c r="D2005" s="155">
        <v>1</v>
      </c>
      <c r="E2005" s="155" t="s">
        <v>253</v>
      </c>
      <c r="F2005" s="156">
        <v>10</v>
      </c>
      <c r="G2005" s="155" t="s">
        <v>238</v>
      </c>
      <c r="H2005" s="155">
        <v>616</v>
      </c>
      <c r="I2005" s="155" t="s">
        <v>199</v>
      </c>
      <c r="J2005" s="155" t="s">
        <v>125</v>
      </c>
      <c r="K2005" s="155" t="s">
        <v>197</v>
      </c>
      <c r="L2005" s="155">
        <v>4513</v>
      </c>
      <c r="M2005" s="155" t="s">
        <v>240</v>
      </c>
      <c r="N2005" s="155">
        <v>3</v>
      </c>
      <c r="O2005" s="155">
        <v>89.68</v>
      </c>
      <c r="P2005" s="155">
        <v>485</v>
      </c>
      <c r="Q2005" t="str">
        <f t="shared" si="31"/>
        <v>Street</v>
      </c>
      <c r="R2005" s="157"/>
      <c r="U2005" s="157"/>
    </row>
    <row r="2006" spans="1:21" x14ac:dyDescent="0.3">
      <c r="A2006" s="155">
        <v>5</v>
      </c>
      <c r="B2006" s="155" t="s">
        <v>181</v>
      </c>
      <c r="C2006" s="152">
        <v>2020</v>
      </c>
      <c r="D2006" s="155">
        <v>1</v>
      </c>
      <c r="E2006" s="155" t="s">
        <v>253</v>
      </c>
      <c r="F2006" s="156">
        <v>1</v>
      </c>
      <c r="G2006" s="155" t="s">
        <v>183</v>
      </c>
      <c r="H2006" s="155">
        <v>603</v>
      </c>
      <c r="I2006" s="155" t="s">
        <v>196</v>
      </c>
      <c r="J2006" s="155" t="s">
        <v>125</v>
      </c>
      <c r="K2006" s="155" t="s">
        <v>197</v>
      </c>
      <c r="L2006" s="155">
        <v>200</v>
      </c>
      <c r="M2006" s="155" t="s">
        <v>210</v>
      </c>
      <c r="N2006" s="155">
        <v>762</v>
      </c>
      <c r="O2006" s="155">
        <v>28237.46</v>
      </c>
      <c r="P2006" s="155">
        <v>71956</v>
      </c>
      <c r="Q2006" t="str">
        <f t="shared" si="31"/>
        <v>Street</v>
      </c>
      <c r="R2006" s="157"/>
      <c r="U2006" s="157"/>
    </row>
    <row r="2007" spans="1:21" x14ac:dyDescent="0.3">
      <c r="A2007" s="155">
        <v>5</v>
      </c>
      <c r="B2007" s="155" t="s">
        <v>181</v>
      </c>
      <c r="C2007" s="152">
        <v>2020</v>
      </c>
      <c r="D2007" s="155">
        <v>1</v>
      </c>
      <c r="E2007" s="155" t="s">
        <v>253</v>
      </c>
      <c r="F2007" s="156">
        <v>3</v>
      </c>
      <c r="G2007" s="155" t="s">
        <v>189</v>
      </c>
      <c r="H2007" s="155">
        <v>954</v>
      </c>
      <c r="I2007" s="155" t="s">
        <v>237</v>
      </c>
      <c r="J2007" s="155" t="s">
        <v>119</v>
      </c>
      <c r="K2007" s="155" t="s">
        <v>216</v>
      </c>
      <c r="L2007" s="155">
        <v>4532</v>
      </c>
      <c r="M2007" s="155" t="s">
        <v>200</v>
      </c>
      <c r="N2007" s="155">
        <v>7926</v>
      </c>
      <c r="O2007" s="155">
        <v>12393264.01</v>
      </c>
      <c r="P2007" s="155">
        <v>167291909</v>
      </c>
      <c r="Q2007" t="str">
        <f t="shared" si="31"/>
        <v>4-Medium C&amp;I</v>
      </c>
      <c r="R2007" s="157"/>
      <c r="U2007" s="157"/>
    </row>
    <row r="2008" spans="1:21" x14ac:dyDescent="0.3">
      <c r="A2008" s="155">
        <v>4</v>
      </c>
      <c r="B2008" s="155" t="s">
        <v>187</v>
      </c>
      <c r="C2008" s="152">
        <v>2020</v>
      </c>
      <c r="D2008" s="155">
        <v>1</v>
      </c>
      <c r="E2008" s="155" t="s">
        <v>253</v>
      </c>
      <c r="F2008" s="156">
        <v>1</v>
      </c>
      <c r="G2008" s="155" t="s">
        <v>183</v>
      </c>
      <c r="H2008" s="155">
        <v>5</v>
      </c>
      <c r="I2008" s="155" t="s">
        <v>190</v>
      </c>
      <c r="J2008" s="155" t="s">
        <v>115</v>
      </c>
      <c r="K2008" s="155" t="s">
        <v>185</v>
      </c>
      <c r="L2008" s="155">
        <v>200</v>
      </c>
      <c r="M2008" s="155" t="s">
        <v>210</v>
      </c>
      <c r="N2008" s="155">
        <v>12</v>
      </c>
      <c r="O2008" s="155">
        <v>1195.47</v>
      </c>
      <c r="P2008" s="155">
        <v>4852</v>
      </c>
      <c r="Q2008" t="str">
        <f t="shared" si="31"/>
        <v>3-Small C&amp;I</v>
      </c>
      <c r="R2008" s="157"/>
      <c r="U2008" s="157"/>
    </row>
    <row r="2009" spans="1:21" x14ac:dyDescent="0.3">
      <c r="A2009" s="155">
        <v>5</v>
      </c>
      <c r="B2009" s="155" t="s">
        <v>181</v>
      </c>
      <c r="C2009" s="152">
        <v>2020</v>
      </c>
      <c r="D2009" s="155">
        <v>1</v>
      </c>
      <c r="E2009" s="155" t="s">
        <v>253</v>
      </c>
      <c r="F2009" s="156">
        <v>1</v>
      </c>
      <c r="G2009" s="155" t="s">
        <v>183</v>
      </c>
      <c r="H2009" s="155">
        <v>11</v>
      </c>
      <c r="I2009" s="155" t="s">
        <v>283</v>
      </c>
      <c r="J2009" s="155" t="s">
        <v>115</v>
      </c>
      <c r="K2009" s="155" t="s">
        <v>185</v>
      </c>
      <c r="L2009" s="155">
        <v>200</v>
      </c>
      <c r="M2009" s="155" t="s">
        <v>210</v>
      </c>
      <c r="N2009" s="155">
        <v>12</v>
      </c>
      <c r="O2009" s="155">
        <v>-10303.620000000001</v>
      </c>
      <c r="P2009" s="155">
        <v>6294</v>
      </c>
      <c r="Q2009" t="str">
        <f t="shared" si="31"/>
        <v>3-Small C&amp;I</v>
      </c>
      <c r="R2009" s="157"/>
      <c r="U2009" s="157"/>
    </row>
    <row r="2010" spans="1:21" x14ac:dyDescent="0.3">
      <c r="A2010" s="155">
        <v>5</v>
      </c>
      <c r="B2010" s="155" t="s">
        <v>181</v>
      </c>
      <c r="C2010" s="152">
        <v>2020</v>
      </c>
      <c r="D2010" s="155">
        <v>1</v>
      </c>
      <c r="E2010" s="155" t="s">
        <v>253</v>
      </c>
      <c r="F2010" s="156">
        <v>10</v>
      </c>
      <c r="G2010" s="155" t="s">
        <v>238</v>
      </c>
      <c r="H2010" s="155">
        <v>5</v>
      </c>
      <c r="I2010" s="155" t="s">
        <v>190</v>
      </c>
      <c r="J2010" s="155" t="s">
        <v>115</v>
      </c>
      <c r="K2010" s="155" t="s">
        <v>185</v>
      </c>
      <c r="L2010" s="155">
        <v>207</v>
      </c>
      <c r="M2010" s="155" t="s">
        <v>243</v>
      </c>
      <c r="N2010" s="155">
        <v>13</v>
      </c>
      <c r="O2010" s="155">
        <v>3704.3</v>
      </c>
      <c r="P2010" s="155">
        <v>16842</v>
      </c>
      <c r="Q2010" t="str">
        <f t="shared" si="31"/>
        <v>3-Small C&amp;I</v>
      </c>
      <c r="R2010" s="157"/>
      <c r="U2010" s="157"/>
    </row>
    <row r="2011" spans="1:21" x14ac:dyDescent="0.3">
      <c r="A2011" s="155">
        <v>5</v>
      </c>
      <c r="B2011" s="155" t="s">
        <v>181</v>
      </c>
      <c r="C2011" s="152">
        <v>2020</v>
      </c>
      <c r="D2011" s="155">
        <v>1</v>
      </c>
      <c r="E2011" s="155" t="s">
        <v>253</v>
      </c>
      <c r="F2011" s="156">
        <v>5</v>
      </c>
      <c r="G2011" s="155" t="s">
        <v>195</v>
      </c>
      <c r="H2011" s="155">
        <v>950</v>
      </c>
      <c r="I2011" s="155" t="s">
        <v>184</v>
      </c>
      <c r="J2011" s="155" t="s">
        <v>115</v>
      </c>
      <c r="K2011" s="155" t="s">
        <v>185</v>
      </c>
      <c r="L2011" s="155">
        <v>4552</v>
      </c>
      <c r="M2011" s="155" t="s">
        <v>276</v>
      </c>
      <c r="N2011" s="155">
        <v>1294</v>
      </c>
      <c r="O2011" s="155">
        <v>366608.09</v>
      </c>
      <c r="P2011" s="155">
        <v>3920100</v>
      </c>
      <c r="Q2011" t="str">
        <f t="shared" si="31"/>
        <v>3-Small C&amp;I</v>
      </c>
      <c r="R2011" s="157"/>
      <c r="U2011" s="157"/>
    </row>
    <row r="2012" spans="1:21" x14ac:dyDescent="0.3">
      <c r="A2012" s="155">
        <v>5</v>
      </c>
      <c r="B2012" s="155" t="s">
        <v>181</v>
      </c>
      <c r="C2012" s="152">
        <v>2020</v>
      </c>
      <c r="D2012" s="155">
        <v>1</v>
      </c>
      <c r="E2012" s="155" t="s">
        <v>253</v>
      </c>
      <c r="F2012" s="156">
        <v>3</v>
      </c>
      <c r="G2012" s="155" t="s">
        <v>189</v>
      </c>
      <c r="H2012" s="155">
        <v>950</v>
      </c>
      <c r="I2012" s="155" t="s">
        <v>184</v>
      </c>
      <c r="J2012" s="155" t="s">
        <v>115</v>
      </c>
      <c r="K2012" s="155" t="s">
        <v>185</v>
      </c>
      <c r="L2012" s="155">
        <v>4532</v>
      </c>
      <c r="M2012" s="155" t="s">
        <v>200</v>
      </c>
      <c r="N2012" s="155">
        <v>57640</v>
      </c>
      <c r="O2012" s="155">
        <v>7831207.3799999999</v>
      </c>
      <c r="P2012" s="155">
        <v>100562492</v>
      </c>
      <c r="Q2012" t="str">
        <f t="shared" si="31"/>
        <v>3-Small C&amp;I</v>
      </c>
      <c r="R2012" s="157"/>
      <c r="U2012" s="157"/>
    </row>
    <row r="2013" spans="1:21" x14ac:dyDescent="0.3">
      <c r="A2013" s="155">
        <v>4</v>
      </c>
      <c r="B2013" s="155" t="s">
        <v>187</v>
      </c>
      <c r="C2013" s="152">
        <v>2020</v>
      </c>
      <c r="D2013" s="155">
        <v>1</v>
      </c>
      <c r="E2013" s="155" t="s">
        <v>253</v>
      </c>
      <c r="F2013" s="156">
        <v>1</v>
      </c>
      <c r="G2013" s="155" t="s">
        <v>183</v>
      </c>
      <c r="H2013" s="155">
        <v>953</v>
      </c>
      <c r="I2013" s="155" t="s">
        <v>213</v>
      </c>
      <c r="J2013" s="155" t="s">
        <v>118</v>
      </c>
      <c r="K2013" s="155" t="s">
        <v>214</v>
      </c>
      <c r="L2013" s="155">
        <v>4512</v>
      </c>
      <c r="M2013" s="155" t="s">
        <v>186</v>
      </c>
      <c r="N2013" s="155">
        <v>1</v>
      </c>
      <c r="O2013" s="155">
        <v>55.03</v>
      </c>
      <c r="P2013" s="155">
        <v>455</v>
      </c>
      <c r="Q2013" t="str">
        <f t="shared" si="31"/>
        <v>3-Small C&amp;I</v>
      </c>
      <c r="R2013" s="157"/>
      <c r="U2013" s="157"/>
    </row>
    <row r="2014" spans="1:21" x14ac:dyDescent="0.3">
      <c r="A2014" s="155">
        <v>4</v>
      </c>
      <c r="B2014" s="155" t="s">
        <v>187</v>
      </c>
      <c r="C2014" s="152">
        <v>2020</v>
      </c>
      <c r="D2014" s="155">
        <v>1</v>
      </c>
      <c r="E2014" s="155" t="s">
        <v>253</v>
      </c>
      <c r="F2014" s="156">
        <v>1</v>
      </c>
      <c r="G2014" s="155" t="s">
        <v>183</v>
      </c>
      <c r="H2014" s="155">
        <v>950</v>
      </c>
      <c r="I2014" s="155" t="s">
        <v>184</v>
      </c>
      <c r="J2014" s="155" t="s">
        <v>115</v>
      </c>
      <c r="K2014" s="155" t="s">
        <v>185</v>
      </c>
      <c r="L2014" s="155">
        <v>4512</v>
      </c>
      <c r="M2014" s="155" t="s">
        <v>186</v>
      </c>
      <c r="N2014" s="155">
        <v>28</v>
      </c>
      <c r="O2014" s="155">
        <v>1801.6</v>
      </c>
      <c r="P2014" s="155">
        <v>15208</v>
      </c>
      <c r="Q2014" t="str">
        <f t="shared" si="31"/>
        <v>3-Small C&amp;I</v>
      </c>
      <c r="R2014" s="157"/>
      <c r="U2014" s="157"/>
    </row>
    <row r="2015" spans="1:21" x14ac:dyDescent="0.3">
      <c r="A2015" s="155">
        <v>5</v>
      </c>
      <c r="B2015" s="155" t="s">
        <v>181</v>
      </c>
      <c r="C2015" s="152">
        <v>2020</v>
      </c>
      <c r="D2015" s="155">
        <v>1</v>
      </c>
      <c r="E2015" s="155" t="s">
        <v>253</v>
      </c>
      <c r="F2015" s="156">
        <v>10</v>
      </c>
      <c r="G2015" s="155" t="s">
        <v>238</v>
      </c>
      <c r="H2015" s="155">
        <v>950</v>
      </c>
      <c r="I2015" s="155" t="s">
        <v>184</v>
      </c>
      <c r="J2015" s="155" t="s">
        <v>115</v>
      </c>
      <c r="K2015" s="155" t="s">
        <v>185</v>
      </c>
      <c r="L2015" s="155">
        <v>4513</v>
      </c>
      <c r="M2015" s="155" t="s">
        <v>240</v>
      </c>
      <c r="N2015" s="155">
        <v>17</v>
      </c>
      <c r="O2015" s="155">
        <v>2891.1</v>
      </c>
      <c r="P2015" s="155">
        <v>30330</v>
      </c>
      <c r="Q2015" t="str">
        <f t="shared" si="31"/>
        <v>3-Small C&amp;I</v>
      </c>
      <c r="R2015" s="157"/>
      <c r="U2015" s="157"/>
    </row>
    <row r="2016" spans="1:21" x14ac:dyDescent="0.3">
      <c r="A2016" s="155">
        <v>5</v>
      </c>
      <c r="B2016" s="155" t="s">
        <v>181</v>
      </c>
      <c r="C2016" s="152">
        <v>2020</v>
      </c>
      <c r="D2016" s="155">
        <v>1</v>
      </c>
      <c r="E2016" s="155" t="s">
        <v>253</v>
      </c>
      <c r="F2016" s="156">
        <v>6</v>
      </c>
      <c r="G2016" s="155" t="s">
        <v>192</v>
      </c>
      <c r="H2016" s="155">
        <v>626</v>
      </c>
      <c r="I2016" s="155" t="s">
        <v>268</v>
      </c>
      <c r="J2016" s="155" t="s">
        <v>132</v>
      </c>
      <c r="K2016" s="155" t="s">
        <v>212</v>
      </c>
      <c r="L2016" s="155">
        <v>700</v>
      </c>
      <c r="M2016" s="155" t="s">
        <v>193</v>
      </c>
      <c r="N2016" s="155">
        <v>3</v>
      </c>
      <c r="O2016" s="155">
        <v>2178.7800000000002</v>
      </c>
      <c r="P2016" s="155">
        <v>773</v>
      </c>
      <c r="Q2016" t="str">
        <f t="shared" si="31"/>
        <v>Street</v>
      </c>
      <c r="R2016" s="157"/>
      <c r="U2016" s="157"/>
    </row>
    <row r="2017" spans="1:21" x14ac:dyDescent="0.3">
      <c r="A2017" s="155">
        <v>4</v>
      </c>
      <c r="B2017" s="155" t="s">
        <v>187</v>
      </c>
      <c r="C2017" s="152">
        <v>2020</v>
      </c>
      <c r="D2017" s="155">
        <v>1</v>
      </c>
      <c r="E2017" s="155" t="s">
        <v>253</v>
      </c>
      <c r="F2017" s="156">
        <v>3</v>
      </c>
      <c r="G2017" s="155" t="s">
        <v>189</v>
      </c>
      <c r="H2017" s="155">
        <v>951</v>
      </c>
      <c r="I2017" s="155" t="s">
        <v>250</v>
      </c>
      <c r="J2017" s="155" t="s">
        <v>126</v>
      </c>
      <c r="K2017" s="155" t="s">
        <v>249</v>
      </c>
      <c r="L2017" s="155">
        <v>4532</v>
      </c>
      <c r="M2017" s="155" t="s">
        <v>200</v>
      </c>
      <c r="N2017" s="155">
        <v>6</v>
      </c>
      <c r="O2017" s="155">
        <v>177.62</v>
      </c>
      <c r="P2017" s="155">
        <v>1366</v>
      </c>
      <c r="Q2017" t="str">
        <f t="shared" si="31"/>
        <v>3-Small C&amp;I</v>
      </c>
      <c r="R2017" s="157"/>
      <c r="U2017" s="157"/>
    </row>
    <row r="2018" spans="1:21" x14ac:dyDescent="0.3">
      <c r="A2018" s="155">
        <v>4</v>
      </c>
      <c r="B2018" s="155" t="s">
        <v>187</v>
      </c>
      <c r="C2018" s="152">
        <v>2020</v>
      </c>
      <c r="D2018" s="155">
        <v>1</v>
      </c>
      <c r="E2018" s="155" t="s">
        <v>253</v>
      </c>
      <c r="F2018" s="156">
        <v>3</v>
      </c>
      <c r="G2018" s="155" t="s">
        <v>189</v>
      </c>
      <c r="H2018" s="155">
        <v>955</v>
      </c>
      <c r="I2018" s="155" t="s">
        <v>282</v>
      </c>
      <c r="J2018" s="155" t="s">
        <v>127</v>
      </c>
      <c r="K2018" s="155" t="s">
        <v>263</v>
      </c>
      <c r="L2018" s="155">
        <v>4532</v>
      </c>
      <c r="M2018" s="155" t="s">
        <v>200</v>
      </c>
      <c r="N2018" s="155">
        <v>1</v>
      </c>
      <c r="O2018" s="155">
        <v>-209.62</v>
      </c>
      <c r="P2018" s="155">
        <v>-118</v>
      </c>
      <c r="Q2018" t="str">
        <f t="shared" si="31"/>
        <v>4-Medium C&amp;I</v>
      </c>
      <c r="R2018" s="157"/>
      <c r="U2018" s="157"/>
    </row>
    <row r="2019" spans="1:21" x14ac:dyDescent="0.3">
      <c r="A2019" s="155">
        <v>5</v>
      </c>
      <c r="B2019" s="155" t="s">
        <v>181</v>
      </c>
      <c r="C2019" s="152">
        <v>2020</v>
      </c>
      <c r="D2019" s="155">
        <v>1</v>
      </c>
      <c r="E2019" s="155" t="s">
        <v>253</v>
      </c>
      <c r="F2019" s="156">
        <v>6</v>
      </c>
      <c r="G2019" s="155" t="s">
        <v>192</v>
      </c>
      <c r="H2019" s="155">
        <v>612</v>
      </c>
      <c r="I2019" s="155" t="s">
        <v>223</v>
      </c>
      <c r="J2019" s="155" t="s">
        <v>116</v>
      </c>
      <c r="K2019" s="155" t="s">
        <v>224</v>
      </c>
      <c r="L2019" s="155">
        <v>700</v>
      </c>
      <c r="M2019" s="155" t="s">
        <v>193</v>
      </c>
      <c r="N2019" s="155">
        <v>3</v>
      </c>
      <c r="O2019" s="155">
        <v>97.73</v>
      </c>
      <c r="P2019" s="155">
        <v>355</v>
      </c>
      <c r="Q2019" t="str">
        <f t="shared" si="31"/>
        <v>3-Small C&amp;I</v>
      </c>
      <c r="R2019" s="157"/>
      <c r="U2019" s="157"/>
    </row>
    <row r="2020" spans="1:21" x14ac:dyDescent="0.3">
      <c r="A2020" s="155">
        <v>4</v>
      </c>
      <c r="B2020" s="155" t="s">
        <v>187</v>
      </c>
      <c r="C2020" s="152">
        <v>2020</v>
      </c>
      <c r="D2020" s="155">
        <v>1</v>
      </c>
      <c r="E2020" s="155" t="s">
        <v>253</v>
      </c>
      <c r="F2020" s="156">
        <v>3</v>
      </c>
      <c r="G2020" s="155" t="s">
        <v>189</v>
      </c>
      <c r="H2020" s="155">
        <v>621</v>
      </c>
      <c r="I2020" s="155" t="s">
        <v>259</v>
      </c>
      <c r="J2020" s="155" t="s">
        <v>116</v>
      </c>
      <c r="K2020" s="155" t="s">
        <v>224</v>
      </c>
      <c r="L2020" s="155">
        <v>4532</v>
      </c>
      <c r="M2020" s="155" t="s">
        <v>200</v>
      </c>
      <c r="N2020" s="155">
        <v>8</v>
      </c>
      <c r="O2020" s="155">
        <v>212.09</v>
      </c>
      <c r="P2020" s="155">
        <v>1564</v>
      </c>
      <c r="Q2020" t="str">
        <f t="shared" si="31"/>
        <v>3-Small C&amp;I</v>
      </c>
      <c r="R2020" s="157"/>
      <c r="U2020" s="157"/>
    </row>
    <row r="2021" spans="1:21" x14ac:dyDescent="0.3">
      <c r="A2021" s="155">
        <v>5</v>
      </c>
      <c r="B2021" s="155" t="s">
        <v>181</v>
      </c>
      <c r="C2021" s="152">
        <v>2020</v>
      </c>
      <c r="D2021" s="155">
        <v>1</v>
      </c>
      <c r="E2021" s="155" t="s">
        <v>253</v>
      </c>
      <c r="F2021" s="156">
        <v>6</v>
      </c>
      <c r="G2021" s="155" t="s">
        <v>192</v>
      </c>
      <c r="H2021" s="155">
        <v>607</v>
      </c>
      <c r="I2021" s="155" t="s">
        <v>293</v>
      </c>
      <c r="J2021" s="155" t="s">
        <v>130</v>
      </c>
      <c r="K2021" s="155" t="s">
        <v>280</v>
      </c>
      <c r="L2021" s="155">
        <v>700</v>
      </c>
      <c r="M2021" s="155" t="s">
        <v>193</v>
      </c>
      <c r="N2021" s="155">
        <v>3</v>
      </c>
      <c r="O2021" s="155">
        <v>22061.22</v>
      </c>
      <c r="P2021" s="155">
        <v>57613</v>
      </c>
      <c r="Q2021" t="str">
        <f t="shared" si="31"/>
        <v>Street</v>
      </c>
      <c r="R2021" s="157"/>
      <c r="U2021" s="157"/>
    </row>
    <row r="2022" spans="1:21" x14ac:dyDescent="0.3">
      <c r="A2022" s="155">
        <v>4</v>
      </c>
      <c r="B2022" s="155" t="s">
        <v>187</v>
      </c>
      <c r="C2022" s="152">
        <v>2020</v>
      </c>
      <c r="D2022" s="155">
        <v>1</v>
      </c>
      <c r="E2022" s="155" t="s">
        <v>253</v>
      </c>
      <c r="F2022" s="156">
        <v>60</v>
      </c>
      <c r="G2022" s="155" t="s">
        <v>212</v>
      </c>
      <c r="H2022" s="155">
        <v>624</v>
      </c>
      <c r="I2022" s="155" t="s">
        <v>226</v>
      </c>
      <c r="J2022" s="155" t="s">
        <v>124</v>
      </c>
      <c r="K2022" s="155" t="s">
        <v>227</v>
      </c>
      <c r="L2022" s="155">
        <v>4563</v>
      </c>
      <c r="M2022" s="155" t="s">
        <v>228</v>
      </c>
      <c r="N2022" s="155">
        <v>2</v>
      </c>
      <c r="O2022" s="155">
        <v>28.78</v>
      </c>
      <c r="P2022" s="155">
        <v>174</v>
      </c>
      <c r="Q2022" t="str">
        <f t="shared" si="31"/>
        <v>Street</v>
      </c>
      <c r="R2022" s="157"/>
      <c r="U2022" s="157"/>
    </row>
    <row r="2023" spans="1:21" x14ac:dyDescent="0.3">
      <c r="A2023" s="155">
        <v>4</v>
      </c>
      <c r="B2023" s="155" t="s">
        <v>187</v>
      </c>
      <c r="C2023" s="152">
        <v>2020</v>
      </c>
      <c r="D2023" s="155">
        <v>1</v>
      </c>
      <c r="E2023" s="155" t="s">
        <v>253</v>
      </c>
      <c r="F2023" s="156">
        <v>1</v>
      </c>
      <c r="G2023" s="155" t="s">
        <v>183</v>
      </c>
      <c r="H2023" s="155">
        <v>905</v>
      </c>
      <c r="I2023" s="155" t="s">
        <v>272</v>
      </c>
      <c r="J2023" s="155" t="s">
        <v>122</v>
      </c>
      <c r="K2023" s="155" t="s">
        <v>242</v>
      </c>
      <c r="L2023" s="155">
        <v>4512</v>
      </c>
      <c r="M2023" s="155" t="s">
        <v>186</v>
      </c>
      <c r="N2023" s="155">
        <v>106</v>
      </c>
      <c r="O2023" s="155">
        <v>5185.6099999999997</v>
      </c>
      <c r="P2023" s="155">
        <v>109698</v>
      </c>
      <c r="Q2023" t="str">
        <f t="shared" si="31"/>
        <v>2-Low Income Residential</v>
      </c>
      <c r="R2023" s="157"/>
      <c r="U2023" s="157"/>
    </row>
    <row r="2024" spans="1:21" x14ac:dyDescent="0.3">
      <c r="A2024" s="155">
        <v>5</v>
      </c>
      <c r="B2024" s="155" t="s">
        <v>181</v>
      </c>
      <c r="C2024" s="152">
        <v>2020</v>
      </c>
      <c r="D2024" s="155">
        <v>1</v>
      </c>
      <c r="E2024" s="155" t="s">
        <v>253</v>
      </c>
      <c r="F2024" s="156">
        <v>5</v>
      </c>
      <c r="G2024" s="155" t="s">
        <v>195</v>
      </c>
      <c r="H2024" s="155">
        <v>616</v>
      </c>
      <c r="I2024" s="155" t="s">
        <v>199</v>
      </c>
      <c r="J2024" s="155" t="s">
        <v>125</v>
      </c>
      <c r="K2024" s="155" t="s">
        <v>197</v>
      </c>
      <c r="L2024" s="155">
        <v>4552</v>
      </c>
      <c r="M2024" s="155" t="s">
        <v>276</v>
      </c>
      <c r="N2024" s="155">
        <v>103</v>
      </c>
      <c r="O2024" s="155">
        <v>14957.21</v>
      </c>
      <c r="P2024" s="155">
        <v>77818</v>
      </c>
      <c r="Q2024" t="str">
        <f t="shared" si="31"/>
        <v>Street</v>
      </c>
      <c r="R2024" s="157"/>
      <c r="U2024" s="157"/>
    </row>
    <row r="2025" spans="1:21" x14ac:dyDescent="0.3">
      <c r="A2025" s="155">
        <v>5</v>
      </c>
      <c r="B2025" s="155" t="s">
        <v>181</v>
      </c>
      <c r="C2025" s="152">
        <v>2020</v>
      </c>
      <c r="D2025" s="155">
        <v>1</v>
      </c>
      <c r="E2025" s="155" t="s">
        <v>253</v>
      </c>
      <c r="F2025" s="156">
        <v>1</v>
      </c>
      <c r="G2025" s="155" t="s">
        <v>183</v>
      </c>
      <c r="H2025" s="155">
        <v>1</v>
      </c>
      <c r="I2025" s="155" t="s">
        <v>229</v>
      </c>
      <c r="J2025" s="155" t="s">
        <v>121</v>
      </c>
      <c r="K2025" s="155" t="s">
        <v>230</v>
      </c>
      <c r="L2025" s="155">
        <v>200</v>
      </c>
      <c r="M2025" s="155" t="s">
        <v>210</v>
      </c>
      <c r="N2025" s="155">
        <v>542411</v>
      </c>
      <c r="O2025" s="155">
        <v>89307421.129999995</v>
      </c>
      <c r="P2025" s="155">
        <v>332638957</v>
      </c>
      <c r="Q2025" t="str">
        <f t="shared" si="31"/>
        <v>1-Residential</v>
      </c>
      <c r="R2025" s="157"/>
      <c r="U2025" s="157"/>
    </row>
    <row r="2026" spans="1:21" x14ac:dyDescent="0.3">
      <c r="A2026" s="155">
        <v>5</v>
      </c>
      <c r="B2026" s="155" t="s">
        <v>181</v>
      </c>
      <c r="C2026" s="152">
        <v>2020</v>
      </c>
      <c r="D2026" s="155">
        <v>1</v>
      </c>
      <c r="E2026" s="155" t="s">
        <v>253</v>
      </c>
      <c r="F2026" s="156">
        <v>3</v>
      </c>
      <c r="G2026" s="155" t="s">
        <v>189</v>
      </c>
      <c r="H2026" s="155">
        <v>11</v>
      </c>
      <c r="I2026" s="155" t="s">
        <v>283</v>
      </c>
      <c r="J2026" s="155" t="s">
        <v>115</v>
      </c>
      <c r="K2026" s="155" t="s">
        <v>185</v>
      </c>
      <c r="L2026" s="155">
        <v>300</v>
      </c>
      <c r="M2026" s="155" t="s">
        <v>191</v>
      </c>
      <c r="N2026" s="155">
        <v>232</v>
      </c>
      <c r="O2026" s="155">
        <v>74625.740000000005</v>
      </c>
      <c r="P2026" s="155">
        <v>326059</v>
      </c>
      <c r="Q2026" t="str">
        <f t="shared" si="31"/>
        <v>3-Small C&amp;I</v>
      </c>
      <c r="R2026" s="157"/>
      <c r="U2026" s="157"/>
    </row>
    <row r="2027" spans="1:21" x14ac:dyDescent="0.3">
      <c r="A2027" s="155">
        <v>5</v>
      </c>
      <c r="B2027" s="155" t="s">
        <v>181</v>
      </c>
      <c r="C2027" s="152">
        <v>2020</v>
      </c>
      <c r="D2027" s="155">
        <v>1</v>
      </c>
      <c r="E2027" s="155" t="s">
        <v>253</v>
      </c>
      <c r="F2027" s="156">
        <v>3</v>
      </c>
      <c r="G2027" s="155" t="s">
        <v>189</v>
      </c>
      <c r="H2027" s="155">
        <v>5</v>
      </c>
      <c r="I2027" s="155" t="s">
        <v>190</v>
      </c>
      <c r="J2027" s="155" t="s">
        <v>115</v>
      </c>
      <c r="K2027" s="155" t="s">
        <v>185</v>
      </c>
      <c r="L2027" s="155">
        <v>300</v>
      </c>
      <c r="M2027" s="155" t="s">
        <v>191</v>
      </c>
      <c r="N2027" s="155">
        <v>46523</v>
      </c>
      <c r="O2027" s="155">
        <v>9583032.5399999991</v>
      </c>
      <c r="P2027" s="155">
        <v>62040825</v>
      </c>
      <c r="Q2027" t="str">
        <f t="shared" si="31"/>
        <v>3-Small C&amp;I</v>
      </c>
      <c r="R2027" s="157"/>
      <c r="U2027" s="157"/>
    </row>
    <row r="2028" spans="1:21" x14ac:dyDescent="0.3">
      <c r="A2028" s="155">
        <v>4</v>
      </c>
      <c r="B2028" s="155" t="s">
        <v>187</v>
      </c>
      <c r="C2028" s="152">
        <v>2020</v>
      </c>
      <c r="D2028" s="155">
        <v>1</v>
      </c>
      <c r="E2028" s="155" t="s">
        <v>253</v>
      </c>
      <c r="F2028" s="156">
        <v>3</v>
      </c>
      <c r="G2028" s="155" t="s">
        <v>189</v>
      </c>
      <c r="H2028" s="155">
        <v>10</v>
      </c>
      <c r="I2028" s="155" t="s">
        <v>251</v>
      </c>
      <c r="J2028" s="155" t="s">
        <v>118</v>
      </c>
      <c r="K2028" s="155" t="s">
        <v>214</v>
      </c>
      <c r="L2028" s="155">
        <v>300</v>
      </c>
      <c r="M2028" s="155" t="s">
        <v>191</v>
      </c>
      <c r="N2028" s="155">
        <v>13</v>
      </c>
      <c r="O2028" s="155">
        <v>1539.12</v>
      </c>
      <c r="P2028" s="155">
        <v>6380</v>
      </c>
      <c r="Q2028" t="str">
        <f t="shared" si="31"/>
        <v>3-Small C&amp;I</v>
      </c>
      <c r="R2028" s="157"/>
      <c r="U2028" s="157"/>
    </row>
    <row r="2029" spans="1:21" x14ac:dyDescent="0.3">
      <c r="A2029" s="155">
        <v>5</v>
      </c>
      <c r="B2029" s="155" t="s">
        <v>181</v>
      </c>
      <c r="C2029" s="152">
        <v>2020</v>
      </c>
      <c r="D2029" s="155">
        <v>1</v>
      </c>
      <c r="E2029" s="155" t="s">
        <v>253</v>
      </c>
      <c r="F2029" s="156">
        <v>75</v>
      </c>
      <c r="G2029" s="155" t="s">
        <v>212</v>
      </c>
      <c r="H2029" s="155">
        <v>950</v>
      </c>
      <c r="I2029" s="155" t="s">
        <v>184</v>
      </c>
      <c r="J2029" s="155" t="s">
        <v>115</v>
      </c>
      <c r="K2029" s="155" t="s">
        <v>185</v>
      </c>
      <c r="L2029" s="155">
        <v>4575</v>
      </c>
      <c r="M2029" s="155" t="s">
        <v>212</v>
      </c>
      <c r="N2029" s="155">
        <v>2</v>
      </c>
      <c r="O2029" s="155">
        <v>1280.6199999999999</v>
      </c>
      <c r="P2029" s="155">
        <v>14000</v>
      </c>
      <c r="Q2029" t="str">
        <f t="shared" si="31"/>
        <v>3-Small C&amp;I</v>
      </c>
      <c r="R2029" s="157"/>
      <c r="U2029" s="157"/>
    </row>
    <row r="2030" spans="1:21" x14ac:dyDescent="0.3">
      <c r="A2030" s="155">
        <v>5</v>
      </c>
      <c r="B2030" s="155" t="s">
        <v>181</v>
      </c>
      <c r="C2030" s="152">
        <v>2020</v>
      </c>
      <c r="D2030" s="155">
        <v>1</v>
      </c>
      <c r="E2030" s="155" t="s">
        <v>253</v>
      </c>
      <c r="F2030" s="156">
        <v>3</v>
      </c>
      <c r="G2030" s="155" t="s">
        <v>189</v>
      </c>
      <c r="H2030" s="155">
        <v>8</v>
      </c>
      <c r="I2030" s="155" t="s">
        <v>248</v>
      </c>
      <c r="J2030" s="155" t="s">
        <v>126</v>
      </c>
      <c r="K2030" s="155" t="s">
        <v>249</v>
      </c>
      <c r="L2030" s="155">
        <v>300</v>
      </c>
      <c r="M2030" s="155" t="s">
        <v>191</v>
      </c>
      <c r="N2030" s="155">
        <v>417</v>
      </c>
      <c r="O2030" s="155">
        <v>25673.75</v>
      </c>
      <c r="P2030" s="155">
        <v>106926</v>
      </c>
      <c r="Q2030" t="str">
        <f t="shared" si="31"/>
        <v>3-Small C&amp;I</v>
      </c>
      <c r="R2030" s="157"/>
      <c r="U2030" s="157"/>
    </row>
    <row r="2031" spans="1:21" x14ac:dyDescent="0.3">
      <c r="A2031" s="155">
        <v>5</v>
      </c>
      <c r="B2031" s="155" t="s">
        <v>181</v>
      </c>
      <c r="C2031" s="152">
        <v>2020</v>
      </c>
      <c r="D2031" s="155">
        <v>1</v>
      </c>
      <c r="E2031" s="155" t="s">
        <v>253</v>
      </c>
      <c r="F2031" s="156">
        <v>1</v>
      </c>
      <c r="G2031" s="155" t="s">
        <v>183</v>
      </c>
      <c r="H2031" s="155">
        <v>903</v>
      </c>
      <c r="I2031" s="155" t="s">
        <v>239</v>
      </c>
      <c r="J2031" s="155" t="s">
        <v>121</v>
      </c>
      <c r="K2031" s="155" t="s">
        <v>230</v>
      </c>
      <c r="L2031" s="155">
        <v>4512</v>
      </c>
      <c r="M2031" s="155" t="s">
        <v>186</v>
      </c>
      <c r="N2031" s="155">
        <v>417981</v>
      </c>
      <c r="O2031" s="155">
        <v>36088362.670000002</v>
      </c>
      <c r="P2031" s="155">
        <v>280495718</v>
      </c>
      <c r="Q2031" t="str">
        <f t="shared" si="31"/>
        <v>1-Residential</v>
      </c>
      <c r="R2031" s="157"/>
      <c r="U2031" s="157"/>
    </row>
    <row r="2032" spans="1:21" x14ac:dyDescent="0.3">
      <c r="A2032" s="155">
        <v>5</v>
      </c>
      <c r="B2032" s="155" t="s">
        <v>181</v>
      </c>
      <c r="C2032" s="152">
        <v>2020</v>
      </c>
      <c r="D2032" s="155">
        <v>1</v>
      </c>
      <c r="E2032" s="155" t="s">
        <v>253</v>
      </c>
      <c r="F2032" s="156">
        <v>1</v>
      </c>
      <c r="G2032" s="155" t="s">
        <v>183</v>
      </c>
      <c r="H2032" s="155">
        <v>950</v>
      </c>
      <c r="I2032" s="155" t="s">
        <v>184</v>
      </c>
      <c r="J2032" s="155" t="s">
        <v>115</v>
      </c>
      <c r="K2032" s="155" t="s">
        <v>185</v>
      </c>
      <c r="L2032" s="155">
        <v>4512</v>
      </c>
      <c r="M2032" s="155" t="s">
        <v>186</v>
      </c>
      <c r="N2032" s="155">
        <v>675</v>
      </c>
      <c r="O2032" s="155">
        <v>45441.05</v>
      </c>
      <c r="P2032" s="155">
        <v>428936</v>
      </c>
      <c r="Q2032" t="str">
        <f t="shared" si="31"/>
        <v>3-Small C&amp;I</v>
      </c>
      <c r="R2032" s="157"/>
      <c r="U2032" s="157"/>
    </row>
    <row r="2033" spans="1:21" x14ac:dyDescent="0.3">
      <c r="A2033" s="155">
        <v>5</v>
      </c>
      <c r="B2033" s="155" t="s">
        <v>181</v>
      </c>
      <c r="C2033" s="152">
        <v>2020</v>
      </c>
      <c r="D2033" s="155">
        <v>1</v>
      </c>
      <c r="E2033" s="155" t="s">
        <v>253</v>
      </c>
      <c r="F2033" s="156">
        <v>75</v>
      </c>
      <c r="G2033" s="155" t="s">
        <v>212</v>
      </c>
      <c r="H2033" s="155">
        <v>5</v>
      </c>
      <c r="I2033" s="155" t="s">
        <v>190</v>
      </c>
      <c r="J2033" s="155" t="s">
        <v>115</v>
      </c>
      <c r="K2033" s="155" t="s">
        <v>185</v>
      </c>
      <c r="L2033" s="155">
        <v>1575</v>
      </c>
      <c r="M2033" s="155" t="s">
        <v>218</v>
      </c>
      <c r="N2033" s="155">
        <v>5</v>
      </c>
      <c r="O2033" s="155">
        <v>2833.9</v>
      </c>
      <c r="P2033" s="155">
        <v>13090</v>
      </c>
      <c r="Q2033" t="str">
        <f t="shared" si="31"/>
        <v>3-Small C&amp;I</v>
      </c>
      <c r="R2033" s="157"/>
      <c r="U2033" s="157"/>
    </row>
    <row r="2034" spans="1:21" x14ac:dyDescent="0.3">
      <c r="A2034" s="155">
        <v>5</v>
      </c>
      <c r="B2034" s="155" t="s">
        <v>181</v>
      </c>
      <c r="C2034" s="152">
        <v>2020</v>
      </c>
      <c r="D2034" s="155">
        <v>1</v>
      </c>
      <c r="E2034" s="155" t="s">
        <v>253</v>
      </c>
      <c r="F2034" s="156">
        <v>6</v>
      </c>
      <c r="G2034" s="155" t="s">
        <v>192</v>
      </c>
      <c r="H2034" s="155">
        <v>602</v>
      </c>
      <c r="I2034" s="155" t="s">
        <v>246</v>
      </c>
      <c r="J2034" s="155" t="s">
        <v>125</v>
      </c>
      <c r="K2034" s="155" t="s">
        <v>197</v>
      </c>
      <c r="L2034" s="155">
        <v>700</v>
      </c>
      <c r="M2034" s="155" t="s">
        <v>193</v>
      </c>
      <c r="N2034" s="155">
        <v>348</v>
      </c>
      <c r="O2034" s="155">
        <v>37979.5</v>
      </c>
      <c r="P2034" s="155">
        <v>120332</v>
      </c>
      <c r="Q2034" t="str">
        <f t="shared" si="31"/>
        <v>Street</v>
      </c>
      <c r="R2034" s="157"/>
      <c r="U2034" s="157"/>
    </row>
    <row r="2035" spans="1:21" x14ac:dyDescent="0.3">
      <c r="A2035" s="155">
        <v>4</v>
      </c>
      <c r="B2035" s="155" t="s">
        <v>187</v>
      </c>
      <c r="C2035" s="152">
        <v>2020</v>
      </c>
      <c r="D2035" s="155">
        <v>1</v>
      </c>
      <c r="E2035" s="155" t="s">
        <v>253</v>
      </c>
      <c r="F2035" s="156">
        <v>3</v>
      </c>
      <c r="G2035" s="155" t="s">
        <v>189</v>
      </c>
      <c r="H2035" s="155">
        <v>710</v>
      </c>
      <c r="I2035" s="155" t="s">
        <v>220</v>
      </c>
      <c r="J2035" s="155" t="s">
        <v>207</v>
      </c>
      <c r="K2035" s="155" t="s">
        <v>208</v>
      </c>
      <c r="L2035" s="155">
        <v>4532</v>
      </c>
      <c r="M2035" s="155" t="s">
        <v>200</v>
      </c>
      <c r="N2035" s="155">
        <v>10</v>
      </c>
      <c r="O2035" s="155">
        <v>39729.550000000003</v>
      </c>
      <c r="P2035" s="155">
        <v>248567</v>
      </c>
      <c r="Q2035" t="str">
        <f t="shared" si="31"/>
        <v>5-Large C&amp;I</v>
      </c>
      <c r="R2035" s="157"/>
      <c r="U2035" s="157"/>
    </row>
    <row r="2036" spans="1:21" x14ac:dyDescent="0.3">
      <c r="A2036" s="155">
        <v>5</v>
      </c>
      <c r="B2036" s="155" t="s">
        <v>181</v>
      </c>
      <c r="C2036" s="152">
        <v>2020</v>
      </c>
      <c r="D2036" s="155">
        <v>1</v>
      </c>
      <c r="E2036" s="155" t="s">
        <v>253</v>
      </c>
      <c r="F2036" s="156">
        <v>3</v>
      </c>
      <c r="G2036" s="155" t="s">
        <v>189</v>
      </c>
      <c r="H2036" s="155">
        <v>17</v>
      </c>
      <c r="I2036" s="155" t="s">
        <v>204</v>
      </c>
      <c r="J2036" s="155" t="s">
        <v>128</v>
      </c>
      <c r="K2036" s="155" t="s">
        <v>205</v>
      </c>
      <c r="L2036" s="155">
        <v>300</v>
      </c>
      <c r="M2036" s="155" t="s">
        <v>191</v>
      </c>
      <c r="N2036" s="155">
        <v>2</v>
      </c>
      <c r="O2036" s="155">
        <v>2824.03</v>
      </c>
      <c r="P2036" s="155">
        <v>13600</v>
      </c>
      <c r="Q2036" t="str">
        <f t="shared" si="31"/>
        <v>4-Medium C&amp;I</v>
      </c>
      <c r="R2036" s="157"/>
      <c r="U2036" s="157"/>
    </row>
    <row r="2037" spans="1:21" x14ac:dyDescent="0.3">
      <c r="A2037" s="155">
        <v>5</v>
      </c>
      <c r="B2037" s="155" t="s">
        <v>181</v>
      </c>
      <c r="C2037" s="152">
        <v>2020</v>
      </c>
      <c r="D2037" s="155">
        <v>1</v>
      </c>
      <c r="E2037" s="155" t="s">
        <v>253</v>
      </c>
      <c r="F2037" s="156">
        <v>3</v>
      </c>
      <c r="G2037" s="155" t="s">
        <v>189</v>
      </c>
      <c r="H2037" s="155">
        <v>602</v>
      </c>
      <c r="I2037" s="155" t="s">
        <v>246</v>
      </c>
      <c r="J2037" s="155" t="s">
        <v>125</v>
      </c>
      <c r="K2037" s="155" t="s">
        <v>197</v>
      </c>
      <c r="L2037" s="155">
        <v>300</v>
      </c>
      <c r="M2037" s="155" t="s">
        <v>191</v>
      </c>
      <c r="N2037" s="155">
        <v>1000</v>
      </c>
      <c r="O2037" s="155">
        <v>128493.72</v>
      </c>
      <c r="P2037" s="155">
        <v>401186</v>
      </c>
      <c r="Q2037" t="str">
        <f t="shared" si="31"/>
        <v>Street</v>
      </c>
      <c r="R2037" s="157"/>
      <c r="U2037" s="157"/>
    </row>
    <row r="2038" spans="1:21" x14ac:dyDescent="0.3">
      <c r="A2038" s="155">
        <v>5</v>
      </c>
      <c r="B2038" s="155" t="s">
        <v>181</v>
      </c>
      <c r="C2038" s="152">
        <v>2020</v>
      </c>
      <c r="D2038" s="155">
        <v>1</v>
      </c>
      <c r="E2038" s="155" t="s">
        <v>253</v>
      </c>
      <c r="F2038" s="156">
        <v>3</v>
      </c>
      <c r="G2038" s="155" t="s">
        <v>189</v>
      </c>
      <c r="H2038" s="155">
        <v>603</v>
      </c>
      <c r="I2038" s="155" t="s">
        <v>196</v>
      </c>
      <c r="J2038" s="155" t="s">
        <v>125</v>
      </c>
      <c r="K2038" s="155" t="s">
        <v>197</v>
      </c>
      <c r="L2038" s="155">
        <v>300</v>
      </c>
      <c r="M2038" s="155" t="s">
        <v>191</v>
      </c>
      <c r="N2038" s="155">
        <v>2004</v>
      </c>
      <c r="O2038" s="155">
        <v>237739.6</v>
      </c>
      <c r="P2038" s="155">
        <v>713741</v>
      </c>
      <c r="Q2038" t="str">
        <f t="shared" si="31"/>
        <v>Street</v>
      </c>
      <c r="R2038" s="157"/>
      <c r="U2038" s="157"/>
    </row>
    <row r="2039" spans="1:21" x14ac:dyDescent="0.3">
      <c r="A2039" s="155">
        <v>5</v>
      </c>
      <c r="B2039" s="155" t="s">
        <v>181</v>
      </c>
      <c r="C2039" s="152">
        <v>2020</v>
      </c>
      <c r="D2039" s="155">
        <v>1</v>
      </c>
      <c r="E2039" s="155" t="s">
        <v>253</v>
      </c>
      <c r="F2039" s="156">
        <v>60</v>
      </c>
      <c r="G2039" s="155" t="s">
        <v>212</v>
      </c>
      <c r="H2039" s="155">
        <v>624</v>
      </c>
      <c r="I2039" s="155" t="s">
        <v>226</v>
      </c>
      <c r="J2039" s="155" t="s">
        <v>124</v>
      </c>
      <c r="K2039" s="155" t="s">
        <v>227</v>
      </c>
      <c r="L2039" s="155">
        <v>4563</v>
      </c>
      <c r="M2039" s="155" t="s">
        <v>228</v>
      </c>
      <c r="N2039" s="155">
        <v>2</v>
      </c>
      <c r="O2039" s="155">
        <v>42.17</v>
      </c>
      <c r="P2039" s="155">
        <v>335</v>
      </c>
      <c r="Q2039" t="str">
        <f t="shared" si="31"/>
        <v>Street</v>
      </c>
      <c r="R2039" s="157"/>
      <c r="U2039" s="157"/>
    </row>
    <row r="2040" spans="1:21" x14ac:dyDescent="0.3">
      <c r="A2040" s="155">
        <v>5</v>
      </c>
      <c r="B2040" s="155" t="s">
        <v>181</v>
      </c>
      <c r="C2040" s="152">
        <v>2020</v>
      </c>
      <c r="D2040" s="155">
        <v>1</v>
      </c>
      <c r="E2040" s="155" t="s">
        <v>253</v>
      </c>
      <c r="F2040" s="156">
        <v>1</v>
      </c>
      <c r="G2040" s="155" t="s">
        <v>183</v>
      </c>
      <c r="H2040" s="155">
        <v>7</v>
      </c>
      <c r="I2040" s="155" t="s">
        <v>241</v>
      </c>
      <c r="J2040" s="155" t="s">
        <v>122</v>
      </c>
      <c r="K2040" s="155" t="s">
        <v>242</v>
      </c>
      <c r="L2040" s="155">
        <v>200</v>
      </c>
      <c r="M2040" s="155" t="s">
        <v>210</v>
      </c>
      <c r="N2040" s="155">
        <v>69</v>
      </c>
      <c r="O2040" s="155">
        <v>8750.76</v>
      </c>
      <c r="P2040" s="155">
        <v>49376</v>
      </c>
      <c r="Q2040" t="str">
        <f t="shared" si="31"/>
        <v>2-Low Income Residential</v>
      </c>
      <c r="R2040" s="157"/>
      <c r="U2040" s="157"/>
    </row>
    <row r="2041" spans="1:21" x14ac:dyDescent="0.3">
      <c r="A2041" s="155">
        <v>5</v>
      </c>
      <c r="B2041" s="155" t="s">
        <v>181</v>
      </c>
      <c r="C2041" s="155">
        <v>2020</v>
      </c>
      <c r="D2041" s="155">
        <v>1</v>
      </c>
      <c r="E2041" s="155" t="s">
        <v>253</v>
      </c>
      <c r="F2041" s="156">
        <v>1</v>
      </c>
      <c r="G2041" s="155" t="s">
        <v>183</v>
      </c>
      <c r="H2041" s="155">
        <v>616</v>
      </c>
      <c r="I2041" s="155" t="s">
        <v>199</v>
      </c>
      <c r="J2041" s="155" t="s">
        <v>125</v>
      </c>
      <c r="K2041" s="155" t="s">
        <v>197</v>
      </c>
      <c r="L2041" s="155">
        <v>4512</v>
      </c>
      <c r="M2041" s="155" t="s">
        <v>186</v>
      </c>
      <c r="N2041" s="155">
        <v>589</v>
      </c>
      <c r="O2041" s="155">
        <v>21604.19</v>
      </c>
      <c r="P2041" s="155">
        <v>86332</v>
      </c>
      <c r="Q2041" t="str">
        <f t="shared" si="31"/>
        <v>Street</v>
      </c>
      <c r="R2041" s="157"/>
      <c r="U2041" s="157"/>
    </row>
    <row r="2042" spans="1:21" x14ac:dyDescent="0.3">
      <c r="A2042" s="155">
        <v>4</v>
      </c>
      <c r="B2042" s="155" t="s">
        <v>187</v>
      </c>
      <c r="C2042" s="155">
        <v>2020</v>
      </c>
      <c r="D2042" s="155">
        <v>1</v>
      </c>
      <c r="E2042" s="155" t="s">
        <v>253</v>
      </c>
      <c r="F2042" s="156">
        <v>1</v>
      </c>
      <c r="G2042" s="155" t="s">
        <v>183</v>
      </c>
      <c r="H2042" s="155">
        <v>1</v>
      </c>
      <c r="I2042" s="155" t="s">
        <v>229</v>
      </c>
      <c r="J2042" s="155" t="s">
        <v>121</v>
      </c>
      <c r="K2042" s="155" t="s">
        <v>230</v>
      </c>
      <c r="L2042" s="155">
        <v>200</v>
      </c>
      <c r="M2042" s="155" t="s">
        <v>210</v>
      </c>
      <c r="N2042" s="155">
        <v>1400</v>
      </c>
      <c r="O2042" s="155">
        <v>325295.2</v>
      </c>
      <c r="P2042" s="155">
        <v>1218902</v>
      </c>
      <c r="Q2042" t="str">
        <f t="shared" si="31"/>
        <v>1-Residential</v>
      </c>
      <c r="R2042" s="157"/>
      <c r="U2042" s="157"/>
    </row>
    <row r="2043" spans="1:21" x14ac:dyDescent="0.3">
      <c r="A2043" s="155">
        <v>4</v>
      </c>
      <c r="B2043" s="155" t="s">
        <v>187</v>
      </c>
      <c r="C2043" s="155">
        <v>2020</v>
      </c>
      <c r="D2043" s="155">
        <v>1</v>
      </c>
      <c r="E2043" s="155" t="s">
        <v>253</v>
      </c>
      <c r="F2043" s="156">
        <v>5</v>
      </c>
      <c r="G2043" s="155" t="s">
        <v>195</v>
      </c>
      <c r="H2043" s="155">
        <v>950</v>
      </c>
      <c r="I2043" s="155" t="s">
        <v>184</v>
      </c>
      <c r="J2043" s="155" t="s">
        <v>115</v>
      </c>
      <c r="K2043" s="155" t="s">
        <v>185</v>
      </c>
      <c r="L2043" s="155">
        <v>4552</v>
      </c>
      <c r="M2043" s="155" t="s">
        <v>276</v>
      </c>
      <c r="N2043" s="155">
        <v>2</v>
      </c>
      <c r="O2043" s="155">
        <v>30.04</v>
      </c>
      <c r="P2043" s="155">
        <v>106</v>
      </c>
      <c r="Q2043" t="str">
        <f t="shared" si="31"/>
        <v>3-Small C&amp;I</v>
      </c>
      <c r="R2043" s="157"/>
      <c r="U2043" s="157"/>
    </row>
    <row r="2044" spans="1:21" x14ac:dyDescent="0.3">
      <c r="A2044" s="155">
        <v>5</v>
      </c>
      <c r="B2044" s="155" t="s">
        <v>181</v>
      </c>
      <c r="C2044" s="155">
        <v>2020</v>
      </c>
      <c r="D2044" s="155">
        <v>1</v>
      </c>
      <c r="E2044" s="155" t="s">
        <v>253</v>
      </c>
      <c r="F2044" s="156">
        <v>77</v>
      </c>
      <c r="G2044" s="155" t="s">
        <v>212</v>
      </c>
      <c r="H2044" s="155">
        <v>950</v>
      </c>
      <c r="I2044" s="155" t="s">
        <v>184</v>
      </c>
      <c r="J2044" s="155" t="s">
        <v>115</v>
      </c>
      <c r="K2044" s="155" t="s">
        <v>185</v>
      </c>
      <c r="L2044" s="155">
        <v>4577</v>
      </c>
      <c r="M2044" s="155" t="s">
        <v>212</v>
      </c>
      <c r="N2044" s="155">
        <v>1</v>
      </c>
      <c r="O2044" s="155">
        <v>258.07</v>
      </c>
      <c r="P2044" s="155">
        <v>2782</v>
      </c>
      <c r="Q2044" t="str">
        <f t="shared" si="31"/>
        <v>3-Small C&amp;I</v>
      </c>
      <c r="R2044" s="157"/>
      <c r="U2044" s="157"/>
    </row>
    <row r="2045" spans="1:21" x14ac:dyDescent="0.3">
      <c r="A2045" s="155">
        <v>5</v>
      </c>
      <c r="B2045" s="155" t="s">
        <v>181</v>
      </c>
      <c r="C2045" s="155">
        <v>2020</v>
      </c>
      <c r="D2045" s="155">
        <v>1</v>
      </c>
      <c r="E2045" s="155" t="s">
        <v>253</v>
      </c>
      <c r="F2045" s="156">
        <v>72</v>
      </c>
      <c r="G2045" s="155" t="s">
        <v>212</v>
      </c>
      <c r="H2045" s="155">
        <v>1</v>
      </c>
      <c r="I2045" s="155" t="s">
        <v>229</v>
      </c>
      <c r="J2045" s="155" t="s">
        <v>121</v>
      </c>
      <c r="K2045" s="155" t="s">
        <v>230</v>
      </c>
      <c r="L2045" s="155">
        <v>1572</v>
      </c>
      <c r="M2045" s="155" t="s">
        <v>231</v>
      </c>
      <c r="N2045" s="155">
        <v>1</v>
      </c>
      <c r="O2045" s="155">
        <v>122.89</v>
      </c>
      <c r="P2045" s="155">
        <v>451</v>
      </c>
      <c r="Q2045" t="str">
        <f t="shared" si="31"/>
        <v>1-Residential</v>
      </c>
      <c r="R2045" s="157"/>
      <c r="U2045" s="157"/>
    </row>
    <row r="2046" spans="1:21" x14ac:dyDescent="0.3">
      <c r="A2046" s="155">
        <v>5</v>
      </c>
      <c r="B2046" s="155" t="s">
        <v>181</v>
      </c>
      <c r="C2046" s="155">
        <v>2020</v>
      </c>
      <c r="D2046" s="155">
        <v>1</v>
      </c>
      <c r="E2046" s="155" t="s">
        <v>253</v>
      </c>
      <c r="F2046" s="156">
        <v>3</v>
      </c>
      <c r="G2046" s="155" t="s">
        <v>189</v>
      </c>
      <c r="H2046" s="155">
        <v>18</v>
      </c>
      <c r="I2046" s="155" t="s">
        <v>215</v>
      </c>
      <c r="J2046" s="155" t="s">
        <v>119</v>
      </c>
      <c r="K2046" s="155" t="s">
        <v>216</v>
      </c>
      <c r="L2046" s="155">
        <v>300</v>
      </c>
      <c r="M2046" s="155" t="s">
        <v>191</v>
      </c>
      <c r="N2046" s="155">
        <v>2366</v>
      </c>
      <c r="O2046" s="155">
        <v>7280976.9900000002</v>
      </c>
      <c r="P2046" s="155">
        <v>36070156</v>
      </c>
      <c r="Q2046" t="str">
        <f t="shared" si="31"/>
        <v>4-Medium C&amp;I</v>
      </c>
      <c r="R2046" s="157"/>
      <c r="U2046" s="157"/>
    </row>
    <row r="2047" spans="1:21" x14ac:dyDescent="0.3">
      <c r="A2047" s="155">
        <v>5</v>
      </c>
      <c r="B2047" s="155" t="s">
        <v>181</v>
      </c>
      <c r="C2047" s="155">
        <v>2020</v>
      </c>
      <c r="D2047" s="155">
        <v>1</v>
      </c>
      <c r="E2047" s="155" t="s">
        <v>253</v>
      </c>
      <c r="F2047" s="156">
        <v>3</v>
      </c>
      <c r="G2047" s="155" t="s">
        <v>189</v>
      </c>
      <c r="H2047" s="155">
        <v>953</v>
      </c>
      <c r="I2047" s="155" t="s">
        <v>213</v>
      </c>
      <c r="J2047" s="155" t="s">
        <v>118</v>
      </c>
      <c r="K2047" s="155" t="s">
        <v>214</v>
      </c>
      <c r="L2047" s="155">
        <v>4532</v>
      </c>
      <c r="M2047" s="155" t="s">
        <v>200</v>
      </c>
      <c r="N2047" s="155">
        <v>15225</v>
      </c>
      <c r="O2047" s="155">
        <v>760753.66</v>
      </c>
      <c r="P2047" s="155">
        <v>10341426</v>
      </c>
      <c r="Q2047" t="str">
        <f t="shared" si="31"/>
        <v>3-Small C&amp;I</v>
      </c>
      <c r="R2047" s="157"/>
      <c r="U2047" s="157"/>
    </row>
    <row r="2048" spans="1:21" x14ac:dyDescent="0.3">
      <c r="A2048" s="155">
        <v>5</v>
      </c>
      <c r="B2048" s="155" t="s">
        <v>181</v>
      </c>
      <c r="C2048" s="155">
        <v>2020</v>
      </c>
      <c r="D2048" s="155">
        <v>1</v>
      </c>
      <c r="E2048" s="155" t="s">
        <v>253</v>
      </c>
      <c r="F2048" s="156">
        <v>3</v>
      </c>
      <c r="G2048" s="155" t="s">
        <v>189</v>
      </c>
      <c r="H2048" s="155">
        <v>956</v>
      </c>
      <c r="I2048" s="155" t="s">
        <v>285</v>
      </c>
      <c r="J2048" s="155" t="s">
        <v>119</v>
      </c>
      <c r="K2048" s="155" t="s">
        <v>216</v>
      </c>
      <c r="L2048" s="155">
        <v>4532</v>
      </c>
      <c r="M2048" s="155" t="s">
        <v>200</v>
      </c>
      <c r="N2048" s="155">
        <v>224</v>
      </c>
      <c r="O2048" s="155">
        <v>359030.41</v>
      </c>
      <c r="P2048" s="155">
        <v>5069927</v>
      </c>
      <c r="Q2048" t="str">
        <f t="shared" si="31"/>
        <v>4-Medium C&amp;I</v>
      </c>
      <c r="R2048" s="157"/>
      <c r="U2048" s="157"/>
    </row>
    <row r="2049" spans="1:21" x14ac:dyDescent="0.3">
      <c r="A2049" s="155">
        <v>5</v>
      </c>
      <c r="B2049" s="155" t="s">
        <v>181</v>
      </c>
      <c r="C2049" s="155">
        <v>2020</v>
      </c>
      <c r="D2049" s="155">
        <v>1</v>
      </c>
      <c r="E2049" s="155" t="s">
        <v>253</v>
      </c>
      <c r="F2049" s="156">
        <v>77</v>
      </c>
      <c r="G2049" s="155" t="s">
        <v>212</v>
      </c>
      <c r="H2049" s="155">
        <v>5</v>
      </c>
      <c r="I2049" s="155" t="s">
        <v>190</v>
      </c>
      <c r="J2049" s="155" t="s">
        <v>115</v>
      </c>
      <c r="K2049" s="155" t="s">
        <v>185</v>
      </c>
      <c r="L2049" s="155">
        <v>1577</v>
      </c>
      <c r="M2049" s="155" t="s">
        <v>233</v>
      </c>
      <c r="N2049" s="155">
        <v>2</v>
      </c>
      <c r="O2049" s="155">
        <v>1654.32</v>
      </c>
      <c r="P2049" s="155">
        <v>7754</v>
      </c>
      <c r="Q2049" t="str">
        <f t="shared" si="31"/>
        <v>3-Small C&amp;I</v>
      </c>
      <c r="R2049" s="157"/>
      <c r="U2049" s="157"/>
    </row>
    <row r="2050" spans="1:21" x14ac:dyDescent="0.3">
      <c r="A2050" s="155">
        <v>5</v>
      </c>
      <c r="B2050" s="155" t="s">
        <v>181</v>
      </c>
      <c r="C2050" s="155">
        <v>2020</v>
      </c>
      <c r="D2050" s="155">
        <v>1</v>
      </c>
      <c r="E2050" s="155" t="s">
        <v>253</v>
      </c>
      <c r="F2050" s="156">
        <v>10</v>
      </c>
      <c r="G2050" s="155" t="s">
        <v>238</v>
      </c>
      <c r="H2050" s="155">
        <v>903</v>
      </c>
      <c r="I2050" s="155" t="s">
        <v>239</v>
      </c>
      <c r="J2050" s="155" t="s">
        <v>121</v>
      </c>
      <c r="K2050" s="155" t="s">
        <v>230</v>
      </c>
      <c r="L2050" s="155">
        <v>4513</v>
      </c>
      <c r="M2050" s="155" t="s">
        <v>240</v>
      </c>
      <c r="N2050" s="155">
        <v>30572</v>
      </c>
      <c r="O2050" s="155">
        <v>4934740.8</v>
      </c>
      <c r="P2050" s="155">
        <v>39925534</v>
      </c>
      <c r="Q2050" t="str">
        <f t="shared" ref="Q2050:Q2113" si="32">VLOOKUP(J2050,S:T,2,FALSE)</f>
        <v>1-Residential</v>
      </c>
      <c r="R2050" s="157"/>
      <c r="U2050" s="157"/>
    </row>
    <row r="2051" spans="1:21" x14ac:dyDescent="0.3">
      <c r="A2051" s="155">
        <v>5</v>
      </c>
      <c r="B2051" s="155" t="s">
        <v>181</v>
      </c>
      <c r="C2051" s="155">
        <v>2020</v>
      </c>
      <c r="D2051" s="155">
        <v>1</v>
      </c>
      <c r="E2051" s="155" t="s">
        <v>253</v>
      </c>
      <c r="F2051" s="156">
        <v>3</v>
      </c>
      <c r="G2051" s="155" t="s">
        <v>189</v>
      </c>
      <c r="H2051" s="155">
        <v>16</v>
      </c>
      <c r="I2051" s="155" t="s">
        <v>281</v>
      </c>
      <c r="J2051" s="155" t="s">
        <v>127</v>
      </c>
      <c r="K2051" s="155" t="s">
        <v>263</v>
      </c>
      <c r="L2051" s="155">
        <v>300</v>
      </c>
      <c r="M2051" s="155" t="s">
        <v>191</v>
      </c>
      <c r="N2051" s="155">
        <v>1</v>
      </c>
      <c r="O2051" s="155">
        <v>2297.79</v>
      </c>
      <c r="P2051" s="155">
        <v>11240</v>
      </c>
      <c r="Q2051" t="str">
        <f t="shared" si="32"/>
        <v>4-Medium C&amp;I</v>
      </c>
      <c r="R2051" s="157"/>
      <c r="U2051" s="157"/>
    </row>
    <row r="2052" spans="1:21" x14ac:dyDescent="0.3">
      <c r="A2052" s="155">
        <v>5</v>
      </c>
      <c r="B2052" s="155" t="s">
        <v>181</v>
      </c>
      <c r="C2052" s="155">
        <v>2020</v>
      </c>
      <c r="D2052" s="155">
        <v>1</v>
      </c>
      <c r="E2052" s="155" t="s">
        <v>253</v>
      </c>
      <c r="F2052" s="156">
        <v>75</v>
      </c>
      <c r="G2052" s="155" t="s">
        <v>212</v>
      </c>
      <c r="H2052" s="155">
        <v>701</v>
      </c>
      <c r="I2052" s="155" t="s">
        <v>206</v>
      </c>
      <c r="J2052" s="155" t="s">
        <v>207</v>
      </c>
      <c r="K2052" s="155" t="s">
        <v>208</v>
      </c>
      <c r="L2052" s="155">
        <v>1575</v>
      </c>
      <c r="M2052" s="155" t="s">
        <v>218</v>
      </c>
      <c r="N2052" s="155">
        <v>1</v>
      </c>
      <c r="O2052" s="155">
        <v>38806.44</v>
      </c>
      <c r="P2052" s="155">
        <v>210000</v>
      </c>
      <c r="Q2052" t="str">
        <f t="shared" si="32"/>
        <v>5-Large C&amp;I</v>
      </c>
      <c r="R2052" s="157"/>
      <c r="U2052" s="157"/>
    </row>
    <row r="2053" spans="1:21" x14ac:dyDescent="0.3">
      <c r="A2053" s="155">
        <v>5</v>
      </c>
      <c r="B2053" s="155" t="s">
        <v>181</v>
      </c>
      <c r="C2053" s="155">
        <v>2020</v>
      </c>
      <c r="D2053" s="155">
        <v>1</v>
      </c>
      <c r="E2053" s="155" t="s">
        <v>253</v>
      </c>
      <c r="F2053" s="156">
        <v>5</v>
      </c>
      <c r="G2053" s="155" t="s">
        <v>195</v>
      </c>
      <c r="H2053" s="155">
        <v>602</v>
      </c>
      <c r="I2053" s="155" t="s">
        <v>246</v>
      </c>
      <c r="J2053" s="155" t="s">
        <v>125</v>
      </c>
      <c r="K2053" s="155" t="s">
        <v>197</v>
      </c>
      <c r="L2053" s="155">
        <v>460</v>
      </c>
      <c r="M2053" s="155" t="s">
        <v>198</v>
      </c>
      <c r="N2053" s="155">
        <v>30</v>
      </c>
      <c r="O2053" s="155">
        <v>5161.2</v>
      </c>
      <c r="P2053" s="155">
        <v>16616</v>
      </c>
      <c r="Q2053" t="str">
        <f t="shared" si="32"/>
        <v>Street</v>
      </c>
      <c r="R2053" s="157"/>
      <c r="U2053" s="157"/>
    </row>
    <row r="2054" spans="1:21" x14ac:dyDescent="0.3">
      <c r="A2054" s="155">
        <v>5</v>
      </c>
      <c r="B2054" s="155" t="s">
        <v>181</v>
      </c>
      <c r="C2054" s="155">
        <v>2020</v>
      </c>
      <c r="D2054" s="155">
        <v>1</v>
      </c>
      <c r="E2054" s="155" t="s">
        <v>253</v>
      </c>
      <c r="F2054" s="156">
        <v>6</v>
      </c>
      <c r="G2054" s="155" t="s">
        <v>192</v>
      </c>
      <c r="H2054" s="155">
        <v>600</v>
      </c>
      <c r="I2054" s="155" t="s">
        <v>266</v>
      </c>
      <c r="J2054" s="155" t="s">
        <v>123</v>
      </c>
      <c r="K2054" s="155" t="s">
        <v>261</v>
      </c>
      <c r="L2054" s="155">
        <v>700</v>
      </c>
      <c r="M2054" s="155" t="s">
        <v>193</v>
      </c>
      <c r="N2054" s="155">
        <v>77</v>
      </c>
      <c r="O2054" s="155">
        <v>50907.48</v>
      </c>
      <c r="P2054" s="155">
        <v>84134</v>
      </c>
      <c r="Q2054" t="str">
        <f t="shared" si="32"/>
        <v>Street</v>
      </c>
      <c r="R2054" s="157"/>
      <c r="U2054" s="157"/>
    </row>
    <row r="2055" spans="1:21" x14ac:dyDescent="0.3">
      <c r="A2055" s="155">
        <v>5</v>
      </c>
      <c r="B2055" s="155" t="s">
        <v>181</v>
      </c>
      <c r="C2055" s="155">
        <v>2020</v>
      </c>
      <c r="D2055" s="155">
        <v>1</v>
      </c>
      <c r="E2055" s="155" t="s">
        <v>253</v>
      </c>
      <c r="F2055" s="156">
        <v>6</v>
      </c>
      <c r="G2055" s="155" t="s">
        <v>192</v>
      </c>
      <c r="H2055" s="155">
        <v>617</v>
      </c>
      <c r="I2055" s="155" t="s">
        <v>287</v>
      </c>
      <c r="J2055" s="155" t="s">
        <v>288</v>
      </c>
      <c r="K2055" s="155" t="s">
        <v>289</v>
      </c>
      <c r="L2055" s="155">
        <v>4562</v>
      </c>
      <c r="M2055" s="155" t="s">
        <v>211</v>
      </c>
      <c r="N2055" s="155">
        <v>11</v>
      </c>
      <c r="O2055" s="155">
        <v>17315.87</v>
      </c>
      <c r="P2055" s="155">
        <v>105125</v>
      </c>
      <c r="Q2055" t="str">
        <f t="shared" si="32"/>
        <v>Street</v>
      </c>
      <c r="R2055" s="157"/>
      <c r="U2055" s="157"/>
    </row>
    <row r="2056" spans="1:21" x14ac:dyDescent="0.3">
      <c r="A2056" s="155">
        <v>4</v>
      </c>
      <c r="B2056" s="155" t="s">
        <v>187</v>
      </c>
      <c r="C2056" s="155">
        <v>2020</v>
      </c>
      <c r="D2056" s="155">
        <v>1</v>
      </c>
      <c r="E2056" s="155" t="s">
        <v>253</v>
      </c>
      <c r="F2056" s="156">
        <v>6</v>
      </c>
      <c r="G2056" s="155" t="s">
        <v>192</v>
      </c>
      <c r="H2056" s="155">
        <v>624</v>
      </c>
      <c r="I2056" s="155" t="s">
        <v>226</v>
      </c>
      <c r="J2056" s="155" t="s">
        <v>124</v>
      </c>
      <c r="K2056" s="155" t="s">
        <v>227</v>
      </c>
      <c r="L2056" s="155">
        <v>4562</v>
      </c>
      <c r="M2056" s="155" t="s">
        <v>211</v>
      </c>
      <c r="N2056" s="155">
        <v>2</v>
      </c>
      <c r="O2056" s="155">
        <v>1307.1300000000001</v>
      </c>
      <c r="P2056" s="155">
        <v>8524</v>
      </c>
      <c r="Q2056" t="str">
        <f t="shared" si="32"/>
        <v>Street</v>
      </c>
      <c r="R2056" s="157"/>
      <c r="U2056" s="157"/>
    </row>
    <row r="2057" spans="1:21" x14ac:dyDescent="0.3">
      <c r="A2057" s="155">
        <v>5</v>
      </c>
      <c r="B2057" s="155" t="s">
        <v>181</v>
      </c>
      <c r="C2057" s="155">
        <v>2020</v>
      </c>
      <c r="D2057" s="155">
        <v>1</v>
      </c>
      <c r="E2057" s="155" t="s">
        <v>253</v>
      </c>
      <c r="F2057" s="156">
        <v>3</v>
      </c>
      <c r="G2057" s="155" t="s">
        <v>189</v>
      </c>
      <c r="H2057" s="155">
        <v>616</v>
      </c>
      <c r="I2057" s="155" t="s">
        <v>199</v>
      </c>
      <c r="J2057" s="155" t="s">
        <v>125</v>
      </c>
      <c r="K2057" s="155" t="s">
        <v>197</v>
      </c>
      <c r="L2057" s="155">
        <v>4532</v>
      </c>
      <c r="M2057" s="155" t="s">
        <v>200</v>
      </c>
      <c r="N2057" s="155">
        <v>3196</v>
      </c>
      <c r="O2057" s="155">
        <v>277678.67</v>
      </c>
      <c r="P2057" s="155">
        <v>1398830</v>
      </c>
      <c r="Q2057" t="str">
        <f t="shared" si="32"/>
        <v>Street</v>
      </c>
      <c r="R2057" s="157"/>
      <c r="U2057" s="157"/>
    </row>
    <row r="2058" spans="1:21" x14ac:dyDescent="0.3">
      <c r="A2058" s="155">
        <v>4</v>
      </c>
      <c r="B2058" s="155" t="s">
        <v>187</v>
      </c>
      <c r="C2058" s="155">
        <v>2020</v>
      </c>
      <c r="D2058" s="155">
        <v>1</v>
      </c>
      <c r="E2058" s="155" t="s">
        <v>253</v>
      </c>
      <c r="F2058" s="156">
        <v>3</v>
      </c>
      <c r="G2058" s="155" t="s">
        <v>189</v>
      </c>
      <c r="H2058" s="155">
        <v>616</v>
      </c>
      <c r="I2058" s="155" t="s">
        <v>199</v>
      </c>
      <c r="J2058" s="155" t="s">
        <v>125</v>
      </c>
      <c r="K2058" s="155" t="s">
        <v>197</v>
      </c>
      <c r="L2058" s="155">
        <v>4532</v>
      </c>
      <c r="M2058" s="155" t="s">
        <v>200</v>
      </c>
      <c r="N2058" s="155">
        <v>1</v>
      </c>
      <c r="O2058" s="155">
        <v>9.1300000000000008</v>
      </c>
      <c r="P2058" s="155">
        <v>27</v>
      </c>
      <c r="Q2058" t="str">
        <f t="shared" si="32"/>
        <v>Street</v>
      </c>
      <c r="R2058" s="157"/>
      <c r="U2058" s="157"/>
    </row>
    <row r="2059" spans="1:21" x14ac:dyDescent="0.3">
      <c r="A2059" s="155">
        <v>5</v>
      </c>
      <c r="B2059" s="155" t="s">
        <v>181</v>
      </c>
      <c r="C2059" s="155">
        <v>2020</v>
      </c>
      <c r="D2059" s="155">
        <v>1</v>
      </c>
      <c r="E2059" s="155" t="s">
        <v>253</v>
      </c>
      <c r="F2059" s="156">
        <v>75</v>
      </c>
      <c r="G2059" s="155" t="s">
        <v>212</v>
      </c>
      <c r="H2059" s="155">
        <v>13</v>
      </c>
      <c r="I2059" s="155" t="s">
        <v>296</v>
      </c>
      <c r="J2059" s="155" t="s">
        <v>119</v>
      </c>
      <c r="K2059" s="155" t="s">
        <v>216</v>
      </c>
      <c r="L2059" s="155">
        <v>1575</v>
      </c>
      <c r="M2059" s="155" t="s">
        <v>218</v>
      </c>
      <c r="N2059" s="155">
        <v>1</v>
      </c>
      <c r="O2059" s="155">
        <v>1216.74</v>
      </c>
      <c r="P2059" s="155">
        <v>6020</v>
      </c>
      <c r="Q2059" t="str">
        <f t="shared" si="32"/>
        <v>4-Medium C&amp;I</v>
      </c>
      <c r="R2059" s="157"/>
      <c r="U2059" s="157"/>
    </row>
    <row r="2060" spans="1:21" x14ac:dyDescent="0.3">
      <c r="A2060" s="155">
        <v>5</v>
      </c>
      <c r="B2060" s="155" t="s">
        <v>181</v>
      </c>
      <c r="C2060" s="155">
        <v>2020</v>
      </c>
      <c r="D2060" s="155">
        <v>1</v>
      </c>
      <c r="E2060" s="155" t="s">
        <v>253</v>
      </c>
      <c r="F2060" s="156">
        <v>10</v>
      </c>
      <c r="G2060" s="155" t="s">
        <v>238</v>
      </c>
      <c r="H2060" s="155">
        <v>2</v>
      </c>
      <c r="I2060" s="155" t="s">
        <v>264</v>
      </c>
      <c r="J2060" s="155" t="s">
        <v>121</v>
      </c>
      <c r="K2060" s="155" t="s">
        <v>230</v>
      </c>
      <c r="L2060" s="155">
        <v>207</v>
      </c>
      <c r="M2060" s="155" t="s">
        <v>243</v>
      </c>
      <c r="N2060" s="155">
        <v>29</v>
      </c>
      <c r="O2060" s="155">
        <v>13316.02</v>
      </c>
      <c r="P2060" s="155">
        <v>49480</v>
      </c>
      <c r="Q2060" t="str">
        <f t="shared" si="32"/>
        <v>1-Residential</v>
      </c>
      <c r="R2060" s="157"/>
      <c r="U2060" s="157"/>
    </row>
    <row r="2061" spans="1:21" x14ac:dyDescent="0.3">
      <c r="A2061" s="155">
        <v>5</v>
      </c>
      <c r="B2061" s="155" t="s">
        <v>181</v>
      </c>
      <c r="C2061" s="155">
        <v>2020</v>
      </c>
      <c r="D2061" s="155">
        <v>1</v>
      </c>
      <c r="E2061" s="155" t="s">
        <v>253</v>
      </c>
      <c r="F2061" s="156">
        <v>79</v>
      </c>
      <c r="G2061" s="155" t="s">
        <v>212</v>
      </c>
      <c r="H2061" s="155">
        <v>153</v>
      </c>
      <c r="I2061" s="155" t="s">
        <v>269</v>
      </c>
      <c r="J2061" s="155" t="s">
        <v>270</v>
      </c>
      <c r="K2061" s="155" t="s">
        <v>270</v>
      </c>
      <c r="L2061" s="155">
        <v>1579</v>
      </c>
      <c r="M2061" s="155" t="s">
        <v>271</v>
      </c>
      <c r="N2061" s="155">
        <v>18</v>
      </c>
      <c r="O2061" s="155">
        <v>0</v>
      </c>
      <c r="P2061" s="155">
        <v>5365984</v>
      </c>
      <c r="Q2061" t="str">
        <f t="shared" si="32"/>
        <v>OTHER</v>
      </c>
      <c r="R2061" s="157"/>
      <c r="U2061" s="157"/>
    </row>
    <row r="2062" spans="1:21" x14ac:dyDescent="0.3">
      <c r="A2062" s="155">
        <v>4</v>
      </c>
      <c r="B2062" s="155" t="s">
        <v>187</v>
      </c>
      <c r="C2062" s="155">
        <v>2020</v>
      </c>
      <c r="D2062" s="155">
        <v>1</v>
      </c>
      <c r="E2062" s="155" t="s">
        <v>253</v>
      </c>
      <c r="F2062" s="156">
        <v>3</v>
      </c>
      <c r="G2062" s="155" t="s">
        <v>189</v>
      </c>
      <c r="H2062" s="155">
        <v>952</v>
      </c>
      <c r="I2062" s="155" t="s">
        <v>235</v>
      </c>
      <c r="J2062" s="155" t="s">
        <v>117</v>
      </c>
      <c r="K2062" s="155" t="s">
        <v>236</v>
      </c>
      <c r="L2062" s="155">
        <v>4532</v>
      </c>
      <c r="M2062" s="155" t="s">
        <v>200</v>
      </c>
      <c r="N2062" s="155">
        <v>12</v>
      </c>
      <c r="O2062" s="155">
        <v>662.96</v>
      </c>
      <c r="P2062" s="155">
        <v>5194</v>
      </c>
      <c r="Q2062" t="str">
        <f t="shared" si="32"/>
        <v>3-Small C&amp;I</v>
      </c>
      <c r="R2062" s="157"/>
      <c r="U2062" s="157"/>
    </row>
    <row r="2063" spans="1:21" x14ac:dyDescent="0.3">
      <c r="A2063" s="155">
        <v>5</v>
      </c>
      <c r="B2063" s="155" t="s">
        <v>181</v>
      </c>
      <c r="C2063" s="155">
        <v>2020</v>
      </c>
      <c r="D2063" s="155">
        <v>1</v>
      </c>
      <c r="E2063" s="155" t="s">
        <v>253</v>
      </c>
      <c r="F2063" s="156">
        <v>3</v>
      </c>
      <c r="G2063" s="155" t="s">
        <v>189</v>
      </c>
      <c r="H2063" s="155">
        <v>15</v>
      </c>
      <c r="I2063" s="155" t="s">
        <v>252</v>
      </c>
      <c r="J2063" s="155" t="s">
        <v>118</v>
      </c>
      <c r="K2063" s="155" t="s">
        <v>214</v>
      </c>
      <c r="L2063" s="155">
        <v>300</v>
      </c>
      <c r="M2063" s="155" t="s">
        <v>191</v>
      </c>
      <c r="N2063" s="155">
        <v>105</v>
      </c>
      <c r="O2063" s="155">
        <v>7496.34</v>
      </c>
      <c r="P2063" s="155">
        <v>30452</v>
      </c>
      <c r="Q2063" t="str">
        <f t="shared" si="32"/>
        <v>3-Small C&amp;I</v>
      </c>
      <c r="R2063" s="157"/>
      <c r="U2063" s="157"/>
    </row>
    <row r="2064" spans="1:21" x14ac:dyDescent="0.3">
      <c r="A2064" s="155">
        <v>4</v>
      </c>
      <c r="B2064" s="155" t="s">
        <v>187</v>
      </c>
      <c r="C2064" s="155">
        <v>2020</v>
      </c>
      <c r="D2064" s="155">
        <v>1</v>
      </c>
      <c r="E2064" s="155" t="s">
        <v>253</v>
      </c>
      <c r="F2064" s="156">
        <v>3</v>
      </c>
      <c r="G2064" s="155" t="s">
        <v>189</v>
      </c>
      <c r="H2064" s="155">
        <v>15</v>
      </c>
      <c r="I2064" s="155" t="s">
        <v>252</v>
      </c>
      <c r="J2064" s="155" t="s">
        <v>118</v>
      </c>
      <c r="K2064" s="155" t="s">
        <v>214</v>
      </c>
      <c r="L2064" s="155">
        <v>300</v>
      </c>
      <c r="M2064" s="155" t="s">
        <v>191</v>
      </c>
      <c r="N2064" s="155">
        <v>1</v>
      </c>
      <c r="O2064" s="155">
        <v>12.36</v>
      </c>
      <c r="P2064" s="155">
        <v>10</v>
      </c>
      <c r="Q2064" t="str">
        <f t="shared" si="32"/>
        <v>3-Small C&amp;I</v>
      </c>
      <c r="R2064" s="157"/>
      <c r="U2064" s="157"/>
    </row>
    <row r="2065" spans="1:21" x14ac:dyDescent="0.3">
      <c r="A2065" s="155">
        <v>5</v>
      </c>
      <c r="B2065" s="155" t="s">
        <v>181</v>
      </c>
      <c r="C2065" s="155">
        <v>2020</v>
      </c>
      <c r="D2065" s="155">
        <v>1</v>
      </c>
      <c r="E2065" s="155" t="s">
        <v>253</v>
      </c>
      <c r="F2065" s="156">
        <v>1</v>
      </c>
      <c r="G2065" s="155" t="s">
        <v>183</v>
      </c>
      <c r="H2065" s="155">
        <v>953</v>
      </c>
      <c r="I2065" s="155" t="s">
        <v>213</v>
      </c>
      <c r="J2065" s="155" t="s">
        <v>118</v>
      </c>
      <c r="K2065" s="155" t="s">
        <v>214</v>
      </c>
      <c r="L2065" s="155">
        <v>4512</v>
      </c>
      <c r="M2065" s="155" t="s">
        <v>186</v>
      </c>
      <c r="N2065" s="155">
        <v>609</v>
      </c>
      <c r="O2065" s="155">
        <v>29945.29</v>
      </c>
      <c r="P2065" s="155">
        <v>265132</v>
      </c>
      <c r="Q2065" t="str">
        <f t="shared" si="32"/>
        <v>3-Small C&amp;I</v>
      </c>
      <c r="R2065" s="157"/>
      <c r="U2065" s="157"/>
    </row>
    <row r="2066" spans="1:21" x14ac:dyDescent="0.3">
      <c r="A2066" s="155">
        <v>5</v>
      </c>
      <c r="B2066" s="155" t="s">
        <v>181</v>
      </c>
      <c r="C2066" s="155">
        <v>2020</v>
      </c>
      <c r="D2066" s="155">
        <v>1</v>
      </c>
      <c r="E2066" s="155" t="s">
        <v>253</v>
      </c>
      <c r="F2066" s="156">
        <v>79</v>
      </c>
      <c r="G2066" s="155" t="s">
        <v>212</v>
      </c>
      <c r="H2066" s="155">
        <v>950</v>
      </c>
      <c r="I2066" s="155" t="s">
        <v>184</v>
      </c>
      <c r="J2066" s="155" t="s">
        <v>115</v>
      </c>
      <c r="K2066" s="155" t="s">
        <v>185</v>
      </c>
      <c r="L2066" s="155">
        <v>4579</v>
      </c>
      <c r="M2066" s="155" t="s">
        <v>221</v>
      </c>
      <c r="N2066" s="155">
        <v>84</v>
      </c>
      <c r="O2066" s="155">
        <v>17600.28</v>
      </c>
      <c r="P2066" s="155">
        <v>186607</v>
      </c>
      <c r="Q2066" t="str">
        <f t="shared" si="32"/>
        <v>3-Small C&amp;I</v>
      </c>
      <c r="R2066" s="157"/>
      <c r="U2066" s="157"/>
    </row>
    <row r="2067" spans="1:21" x14ac:dyDescent="0.3">
      <c r="A2067" s="155">
        <v>5</v>
      </c>
      <c r="B2067" s="155" t="s">
        <v>181</v>
      </c>
      <c r="C2067" s="155">
        <v>2020</v>
      </c>
      <c r="D2067" s="155">
        <v>1</v>
      </c>
      <c r="E2067" s="155" t="s">
        <v>253</v>
      </c>
      <c r="F2067" s="156">
        <v>5</v>
      </c>
      <c r="G2067" s="155" t="s">
        <v>195</v>
      </c>
      <c r="H2067" s="155">
        <v>8</v>
      </c>
      <c r="I2067" s="155" t="s">
        <v>248</v>
      </c>
      <c r="J2067" s="155" t="s">
        <v>126</v>
      </c>
      <c r="K2067" s="155" t="s">
        <v>249</v>
      </c>
      <c r="L2067" s="155">
        <v>460</v>
      </c>
      <c r="M2067" s="155" t="s">
        <v>198</v>
      </c>
      <c r="N2067" s="155">
        <v>1</v>
      </c>
      <c r="O2067" s="155">
        <v>69.150000000000006</v>
      </c>
      <c r="P2067" s="155">
        <v>292</v>
      </c>
      <c r="Q2067" t="str">
        <f t="shared" si="32"/>
        <v>3-Small C&amp;I</v>
      </c>
      <c r="R2067" s="157"/>
      <c r="U2067" s="157"/>
    </row>
    <row r="2068" spans="1:21" x14ac:dyDescent="0.3">
      <c r="A2068" s="155">
        <v>5</v>
      </c>
      <c r="B2068" s="155" t="s">
        <v>181</v>
      </c>
      <c r="C2068" s="155">
        <v>2020</v>
      </c>
      <c r="D2068" s="155">
        <v>1</v>
      </c>
      <c r="E2068" s="155" t="s">
        <v>253</v>
      </c>
      <c r="F2068" s="156">
        <v>5</v>
      </c>
      <c r="G2068" s="155" t="s">
        <v>195</v>
      </c>
      <c r="H2068" s="155">
        <v>954</v>
      </c>
      <c r="I2068" s="155" t="s">
        <v>237</v>
      </c>
      <c r="J2068" s="155" t="s">
        <v>119</v>
      </c>
      <c r="K2068" s="155" t="s">
        <v>216</v>
      </c>
      <c r="L2068" s="155">
        <v>4552</v>
      </c>
      <c r="M2068" s="155" t="s">
        <v>276</v>
      </c>
      <c r="N2068" s="155">
        <v>520</v>
      </c>
      <c r="O2068" s="155">
        <v>1079338.4099999999</v>
      </c>
      <c r="P2068" s="155">
        <v>12784650</v>
      </c>
      <c r="Q2068" t="str">
        <f t="shared" si="32"/>
        <v>4-Medium C&amp;I</v>
      </c>
      <c r="R2068" s="157"/>
      <c r="U2068" s="157"/>
    </row>
    <row r="2069" spans="1:21" x14ac:dyDescent="0.3">
      <c r="A2069" s="155">
        <v>5</v>
      </c>
      <c r="B2069" s="155" t="s">
        <v>181</v>
      </c>
      <c r="C2069" s="155">
        <v>2020</v>
      </c>
      <c r="D2069" s="155">
        <v>1</v>
      </c>
      <c r="E2069" s="155" t="s">
        <v>253</v>
      </c>
      <c r="F2069" s="156">
        <v>6</v>
      </c>
      <c r="G2069" s="155" t="s">
        <v>192</v>
      </c>
      <c r="H2069" s="155">
        <v>608</v>
      </c>
      <c r="I2069" s="155" t="s">
        <v>290</v>
      </c>
      <c r="J2069" s="155" t="s">
        <v>278</v>
      </c>
      <c r="K2069" s="155" t="s">
        <v>212</v>
      </c>
      <c r="L2069" s="155">
        <v>700</v>
      </c>
      <c r="M2069" s="155" t="s">
        <v>193</v>
      </c>
      <c r="N2069" s="155">
        <v>65</v>
      </c>
      <c r="O2069" s="155">
        <v>82259.210000000006</v>
      </c>
      <c r="P2069" s="155">
        <v>375341</v>
      </c>
      <c r="Q2069" t="str">
        <f t="shared" si="32"/>
        <v>Street</v>
      </c>
      <c r="R2069" s="157"/>
      <c r="U2069" s="157"/>
    </row>
    <row r="2070" spans="1:21" x14ac:dyDescent="0.3">
      <c r="A2070" s="155">
        <v>5</v>
      </c>
      <c r="B2070" s="155" t="s">
        <v>181</v>
      </c>
      <c r="C2070" s="155">
        <v>2020</v>
      </c>
      <c r="D2070" s="155">
        <v>1</v>
      </c>
      <c r="E2070" s="155" t="s">
        <v>253</v>
      </c>
      <c r="F2070" s="156">
        <v>6</v>
      </c>
      <c r="G2070" s="155" t="s">
        <v>192</v>
      </c>
      <c r="H2070" s="155">
        <v>625</v>
      </c>
      <c r="I2070" s="155" t="s">
        <v>286</v>
      </c>
      <c r="J2070" s="155" t="s">
        <v>132</v>
      </c>
      <c r="K2070" s="155" t="s">
        <v>212</v>
      </c>
      <c r="L2070" s="155">
        <v>700</v>
      </c>
      <c r="M2070" s="155" t="s">
        <v>193</v>
      </c>
      <c r="N2070" s="155">
        <v>1</v>
      </c>
      <c r="O2070" s="155">
        <v>21.33</v>
      </c>
      <c r="P2070" s="155">
        <v>28</v>
      </c>
      <c r="Q2070" t="str">
        <f t="shared" si="32"/>
        <v>Street</v>
      </c>
      <c r="R2070" s="157"/>
      <c r="U2070" s="157"/>
    </row>
    <row r="2071" spans="1:21" x14ac:dyDescent="0.3">
      <c r="A2071" s="155">
        <v>5</v>
      </c>
      <c r="B2071" s="155" t="s">
        <v>181</v>
      </c>
      <c r="C2071" s="155">
        <v>2020</v>
      </c>
      <c r="D2071" s="155">
        <v>1</v>
      </c>
      <c r="E2071" s="155" t="s">
        <v>253</v>
      </c>
      <c r="F2071" s="156">
        <v>3</v>
      </c>
      <c r="G2071" s="155" t="s">
        <v>189</v>
      </c>
      <c r="H2071" s="155">
        <v>700</v>
      </c>
      <c r="I2071" s="155" t="s">
        <v>273</v>
      </c>
      <c r="J2071" s="155" t="s">
        <v>207</v>
      </c>
      <c r="K2071" s="155" t="s">
        <v>208</v>
      </c>
      <c r="L2071" s="155">
        <v>300</v>
      </c>
      <c r="M2071" s="155" t="s">
        <v>191</v>
      </c>
      <c r="N2071" s="155">
        <v>4</v>
      </c>
      <c r="O2071" s="155">
        <v>29542.87</v>
      </c>
      <c r="P2071" s="155">
        <v>156960</v>
      </c>
      <c r="Q2071" t="str">
        <f t="shared" si="32"/>
        <v>5-Large C&amp;I</v>
      </c>
      <c r="R2071" s="157"/>
      <c r="U2071" s="157"/>
    </row>
    <row r="2072" spans="1:21" x14ac:dyDescent="0.3">
      <c r="A2072" s="155">
        <v>5</v>
      </c>
      <c r="B2072" s="155" t="s">
        <v>181</v>
      </c>
      <c r="C2072" s="155">
        <v>2020</v>
      </c>
      <c r="D2072" s="155">
        <v>1</v>
      </c>
      <c r="E2072" s="155" t="s">
        <v>253</v>
      </c>
      <c r="F2072" s="156">
        <v>60</v>
      </c>
      <c r="G2072" s="155" t="s">
        <v>212</v>
      </c>
      <c r="H2072" s="155">
        <v>612</v>
      </c>
      <c r="I2072" s="155" t="s">
        <v>223</v>
      </c>
      <c r="J2072" s="155" t="s">
        <v>116</v>
      </c>
      <c r="K2072" s="155" t="s">
        <v>224</v>
      </c>
      <c r="L2072" s="155">
        <v>360</v>
      </c>
      <c r="M2072" s="155" t="s">
        <v>225</v>
      </c>
      <c r="N2072" s="155">
        <v>1</v>
      </c>
      <c r="O2072" s="155">
        <v>9.4600000000000009</v>
      </c>
      <c r="P2072" s="155">
        <v>11</v>
      </c>
      <c r="Q2072" t="str">
        <f t="shared" si="32"/>
        <v>3-Small C&amp;I</v>
      </c>
      <c r="R2072" s="157"/>
      <c r="U2072" s="157"/>
    </row>
    <row r="2073" spans="1:21" x14ac:dyDescent="0.3">
      <c r="A2073" s="155">
        <v>4</v>
      </c>
      <c r="B2073" s="155" t="s">
        <v>187</v>
      </c>
      <c r="C2073" s="155">
        <v>2020</v>
      </c>
      <c r="D2073" s="155">
        <v>1</v>
      </c>
      <c r="E2073" s="155" t="s">
        <v>253</v>
      </c>
      <c r="F2073" s="156">
        <v>3</v>
      </c>
      <c r="G2073" s="155" t="s">
        <v>189</v>
      </c>
      <c r="H2073" s="155">
        <v>953</v>
      </c>
      <c r="I2073" s="155" t="s">
        <v>213</v>
      </c>
      <c r="J2073" s="155" t="s">
        <v>118</v>
      </c>
      <c r="K2073" s="155" t="s">
        <v>214</v>
      </c>
      <c r="L2073" s="155">
        <v>4532</v>
      </c>
      <c r="M2073" s="155" t="s">
        <v>200</v>
      </c>
      <c r="N2073" s="155">
        <v>48</v>
      </c>
      <c r="O2073" s="155">
        <v>4473.8999999999996</v>
      </c>
      <c r="P2073" s="155">
        <v>39627</v>
      </c>
      <c r="Q2073" t="str">
        <f t="shared" si="32"/>
        <v>3-Small C&amp;I</v>
      </c>
      <c r="R2073" s="157"/>
      <c r="U2073" s="157"/>
    </row>
    <row r="2074" spans="1:21" x14ac:dyDescent="0.3">
      <c r="A2074" s="155">
        <v>5</v>
      </c>
      <c r="B2074" s="155" t="s">
        <v>181</v>
      </c>
      <c r="C2074" s="155">
        <v>2020</v>
      </c>
      <c r="D2074" s="155">
        <v>1</v>
      </c>
      <c r="E2074" s="155" t="s">
        <v>253</v>
      </c>
      <c r="F2074" s="156">
        <v>60</v>
      </c>
      <c r="G2074" s="155" t="s">
        <v>212</v>
      </c>
      <c r="H2074" s="155">
        <v>601</v>
      </c>
      <c r="I2074" s="155" t="s">
        <v>260</v>
      </c>
      <c r="J2074" s="155" t="s">
        <v>123</v>
      </c>
      <c r="K2074" s="155" t="s">
        <v>261</v>
      </c>
      <c r="L2074" s="155">
        <v>360</v>
      </c>
      <c r="M2074" s="155" t="s">
        <v>225</v>
      </c>
      <c r="N2074" s="155">
        <v>49</v>
      </c>
      <c r="O2074" s="155">
        <v>1812.56</v>
      </c>
      <c r="P2074" s="155">
        <v>3440</v>
      </c>
      <c r="Q2074" t="str">
        <f t="shared" si="32"/>
        <v>Street</v>
      </c>
      <c r="R2074" s="157"/>
      <c r="U2074" s="157"/>
    </row>
    <row r="2075" spans="1:21" x14ac:dyDescent="0.3">
      <c r="A2075" s="155">
        <v>4</v>
      </c>
      <c r="B2075" s="155" t="s">
        <v>187</v>
      </c>
      <c r="C2075" s="155">
        <v>2020</v>
      </c>
      <c r="D2075" s="155">
        <v>1</v>
      </c>
      <c r="E2075" s="155" t="s">
        <v>253</v>
      </c>
      <c r="F2075" s="156">
        <v>6</v>
      </c>
      <c r="G2075" s="155" t="s">
        <v>192</v>
      </c>
      <c r="H2075" s="155">
        <v>615</v>
      </c>
      <c r="I2075" s="155" t="s">
        <v>292</v>
      </c>
      <c r="J2075" s="155" t="s">
        <v>123</v>
      </c>
      <c r="K2075" s="155" t="s">
        <v>261</v>
      </c>
      <c r="L2075" s="155">
        <v>4562</v>
      </c>
      <c r="M2075" s="155" t="s">
        <v>211</v>
      </c>
      <c r="N2075" s="155">
        <v>1</v>
      </c>
      <c r="O2075" s="155">
        <v>6136.58</v>
      </c>
      <c r="P2075" s="155">
        <v>20279</v>
      </c>
      <c r="Q2075" t="str">
        <f t="shared" si="32"/>
        <v>Street</v>
      </c>
      <c r="R2075" s="157"/>
      <c r="U2075" s="157"/>
    </row>
    <row r="2076" spans="1:21" x14ac:dyDescent="0.3">
      <c r="A2076" s="155">
        <v>5</v>
      </c>
      <c r="B2076" s="155" t="s">
        <v>181</v>
      </c>
      <c r="C2076" s="155">
        <v>2020</v>
      </c>
      <c r="D2076" s="155">
        <v>1</v>
      </c>
      <c r="E2076" s="155" t="s">
        <v>253</v>
      </c>
      <c r="F2076" s="156">
        <v>6</v>
      </c>
      <c r="G2076" s="155" t="s">
        <v>192</v>
      </c>
      <c r="H2076" s="155">
        <v>624</v>
      </c>
      <c r="I2076" s="155" t="s">
        <v>226</v>
      </c>
      <c r="J2076" s="155" t="s">
        <v>124</v>
      </c>
      <c r="K2076" s="155" t="s">
        <v>227</v>
      </c>
      <c r="L2076" s="155">
        <v>4562</v>
      </c>
      <c r="M2076" s="155" t="s">
        <v>211</v>
      </c>
      <c r="N2076" s="155">
        <v>15</v>
      </c>
      <c r="O2076" s="155">
        <v>-326.19</v>
      </c>
      <c r="P2076" s="155">
        <v>3375</v>
      </c>
      <c r="Q2076" t="str">
        <f t="shared" si="32"/>
        <v>Street</v>
      </c>
      <c r="R2076" s="157"/>
      <c r="U2076" s="157"/>
    </row>
    <row r="2077" spans="1:21" x14ac:dyDescent="0.3">
      <c r="A2077" s="155">
        <v>5</v>
      </c>
      <c r="B2077" s="155" t="s">
        <v>181</v>
      </c>
      <c r="C2077" s="155">
        <v>2020</v>
      </c>
      <c r="D2077" s="155">
        <v>1</v>
      </c>
      <c r="E2077" s="155" t="s">
        <v>253</v>
      </c>
      <c r="F2077" s="156">
        <v>1</v>
      </c>
      <c r="G2077" s="155" t="s">
        <v>183</v>
      </c>
      <c r="H2077" s="155">
        <v>905</v>
      </c>
      <c r="I2077" s="155" t="s">
        <v>272</v>
      </c>
      <c r="J2077" s="155" t="s">
        <v>122</v>
      </c>
      <c r="K2077" s="155" t="s">
        <v>242</v>
      </c>
      <c r="L2077" s="155">
        <v>4512</v>
      </c>
      <c r="M2077" s="155" t="s">
        <v>186</v>
      </c>
      <c r="N2077" s="155">
        <v>57049</v>
      </c>
      <c r="O2077" s="155">
        <v>1299544.23</v>
      </c>
      <c r="P2077" s="155">
        <v>35995275</v>
      </c>
      <c r="Q2077" t="str">
        <f t="shared" si="32"/>
        <v>2-Low Income Residential</v>
      </c>
      <c r="R2077" s="157"/>
      <c r="U2077" s="157"/>
    </row>
    <row r="2078" spans="1:21" x14ac:dyDescent="0.3">
      <c r="A2078" s="155">
        <v>4</v>
      </c>
      <c r="B2078" s="155" t="s">
        <v>187</v>
      </c>
      <c r="C2078" s="155">
        <v>2020</v>
      </c>
      <c r="D2078" s="155">
        <v>1</v>
      </c>
      <c r="E2078" s="155" t="s">
        <v>253</v>
      </c>
      <c r="F2078" s="156">
        <v>3</v>
      </c>
      <c r="G2078" s="155" t="s">
        <v>189</v>
      </c>
      <c r="H2078" s="155">
        <v>903</v>
      </c>
      <c r="I2078" s="155" t="s">
        <v>239</v>
      </c>
      <c r="J2078" s="155" t="s">
        <v>121</v>
      </c>
      <c r="K2078" s="155" t="s">
        <v>230</v>
      </c>
      <c r="L2078" s="155">
        <v>4532</v>
      </c>
      <c r="M2078" s="155" t="s">
        <v>200</v>
      </c>
      <c r="N2078" s="155">
        <v>20</v>
      </c>
      <c r="O2078" s="155">
        <v>2953.69</v>
      </c>
      <c r="P2078" s="155">
        <v>22567</v>
      </c>
      <c r="Q2078" t="str">
        <f t="shared" si="32"/>
        <v>1-Residential</v>
      </c>
      <c r="R2078" s="157"/>
      <c r="U2078" s="157"/>
    </row>
    <row r="2079" spans="1:21" x14ac:dyDescent="0.3">
      <c r="A2079" s="155">
        <v>5</v>
      </c>
      <c r="B2079" s="155" t="s">
        <v>181</v>
      </c>
      <c r="C2079" s="155">
        <v>2020</v>
      </c>
      <c r="D2079" s="155">
        <v>1</v>
      </c>
      <c r="E2079" s="155" t="s">
        <v>253</v>
      </c>
      <c r="F2079" s="156">
        <v>6</v>
      </c>
      <c r="G2079" s="155" t="s">
        <v>192</v>
      </c>
      <c r="H2079" s="155">
        <v>603</v>
      </c>
      <c r="I2079" s="155" t="s">
        <v>196</v>
      </c>
      <c r="J2079" s="155" t="s">
        <v>125</v>
      </c>
      <c r="K2079" s="155" t="s">
        <v>197</v>
      </c>
      <c r="L2079" s="155">
        <v>700</v>
      </c>
      <c r="M2079" s="155" t="s">
        <v>193</v>
      </c>
      <c r="N2079" s="155">
        <v>690</v>
      </c>
      <c r="O2079" s="155">
        <v>68088.960000000006</v>
      </c>
      <c r="P2079" s="155">
        <v>195911</v>
      </c>
      <c r="Q2079" t="str">
        <f t="shared" si="32"/>
        <v>Street</v>
      </c>
      <c r="R2079" s="157"/>
      <c r="U2079" s="157"/>
    </row>
    <row r="2080" spans="1:21" x14ac:dyDescent="0.3">
      <c r="A2080" s="155">
        <v>5</v>
      </c>
      <c r="B2080" s="155" t="s">
        <v>181</v>
      </c>
      <c r="C2080" s="155">
        <v>2020</v>
      </c>
      <c r="D2080" s="155">
        <v>1</v>
      </c>
      <c r="E2080" s="155" t="s">
        <v>253</v>
      </c>
      <c r="F2080" s="156">
        <v>77</v>
      </c>
      <c r="G2080" s="155" t="s">
        <v>212</v>
      </c>
      <c r="H2080" s="155">
        <v>18</v>
      </c>
      <c r="I2080" s="155" t="s">
        <v>215</v>
      </c>
      <c r="J2080" s="155" t="s">
        <v>119</v>
      </c>
      <c r="K2080" s="155" t="s">
        <v>216</v>
      </c>
      <c r="L2080" s="155">
        <v>1577</v>
      </c>
      <c r="M2080" s="155" t="s">
        <v>233</v>
      </c>
      <c r="N2080" s="155">
        <v>1</v>
      </c>
      <c r="O2080" s="155">
        <v>2765.71</v>
      </c>
      <c r="P2080" s="155">
        <v>13600</v>
      </c>
      <c r="Q2080" t="str">
        <f t="shared" si="32"/>
        <v>4-Medium C&amp;I</v>
      </c>
      <c r="R2080" s="157"/>
      <c r="U2080" s="157"/>
    </row>
    <row r="2081" spans="1:21" x14ac:dyDescent="0.3">
      <c r="A2081" s="155">
        <v>5</v>
      </c>
      <c r="B2081" s="155" t="s">
        <v>181</v>
      </c>
      <c r="C2081" s="155">
        <v>2020</v>
      </c>
      <c r="D2081" s="155">
        <v>1</v>
      </c>
      <c r="E2081" s="155" t="s">
        <v>253</v>
      </c>
      <c r="F2081" s="156">
        <v>79</v>
      </c>
      <c r="G2081" s="155" t="s">
        <v>212</v>
      </c>
      <c r="H2081" s="155">
        <v>18</v>
      </c>
      <c r="I2081" s="155" t="s">
        <v>215</v>
      </c>
      <c r="J2081" s="155" t="s">
        <v>119</v>
      </c>
      <c r="K2081" s="155" t="s">
        <v>216</v>
      </c>
      <c r="L2081" s="155">
        <v>1579</v>
      </c>
      <c r="M2081" s="155" t="s">
        <v>271</v>
      </c>
      <c r="N2081" s="155">
        <v>1</v>
      </c>
      <c r="O2081" s="155">
        <v>13257.89</v>
      </c>
      <c r="P2081" s="155">
        <v>71000</v>
      </c>
      <c r="Q2081" t="str">
        <f t="shared" si="32"/>
        <v>4-Medium C&amp;I</v>
      </c>
      <c r="R2081" s="157"/>
      <c r="U2081" s="157"/>
    </row>
    <row r="2082" spans="1:21" x14ac:dyDescent="0.3">
      <c r="A2082" s="155">
        <v>4</v>
      </c>
      <c r="B2082" s="155" t="s">
        <v>187</v>
      </c>
      <c r="C2082" s="155">
        <v>2020</v>
      </c>
      <c r="D2082" s="155">
        <v>1</v>
      </c>
      <c r="E2082" s="155" t="s">
        <v>253</v>
      </c>
      <c r="F2082" s="156">
        <v>5</v>
      </c>
      <c r="G2082" s="155" t="s">
        <v>195</v>
      </c>
      <c r="H2082" s="155">
        <v>710</v>
      </c>
      <c r="I2082" s="155" t="s">
        <v>220</v>
      </c>
      <c r="J2082" s="155" t="s">
        <v>207</v>
      </c>
      <c r="K2082" s="155" t="s">
        <v>208</v>
      </c>
      <c r="L2082" s="155">
        <v>4552</v>
      </c>
      <c r="M2082" s="155" t="s">
        <v>276</v>
      </c>
      <c r="N2082" s="155">
        <v>1</v>
      </c>
      <c r="O2082" s="155">
        <v>4893.25</v>
      </c>
      <c r="P2082" s="155">
        <v>68985</v>
      </c>
      <c r="Q2082" t="str">
        <f t="shared" si="32"/>
        <v>5-Large C&amp;I</v>
      </c>
      <c r="R2082" s="157"/>
      <c r="U2082" s="157"/>
    </row>
    <row r="2083" spans="1:21" x14ac:dyDescent="0.3">
      <c r="A2083" s="155">
        <v>4</v>
      </c>
      <c r="B2083" s="155" t="s">
        <v>187</v>
      </c>
      <c r="C2083" s="155">
        <v>2020</v>
      </c>
      <c r="D2083" s="155">
        <v>1</v>
      </c>
      <c r="E2083" s="155" t="s">
        <v>253</v>
      </c>
      <c r="F2083" s="156">
        <v>3</v>
      </c>
      <c r="G2083" s="155" t="s">
        <v>189</v>
      </c>
      <c r="H2083" s="155">
        <v>5</v>
      </c>
      <c r="I2083" s="155" t="s">
        <v>190</v>
      </c>
      <c r="J2083" s="155" t="s">
        <v>115</v>
      </c>
      <c r="K2083" s="155" t="s">
        <v>185</v>
      </c>
      <c r="L2083" s="155">
        <v>300</v>
      </c>
      <c r="M2083" s="155" t="s">
        <v>191</v>
      </c>
      <c r="N2083" s="155">
        <v>168</v>
      </c>
      <c r="O2083" s="155">
        <v>50701.79</v>
      </c>
      <c r="P2083" s="155">
        <v>227648</v>
      </c>
      <c r="Q2083" t="str">
        <f t="shared" si="32"/>
        <v>3-Small C&amp;I</v>
      </c>
      <c r="R2083" s="157"/>
      <c r="U2083" s="157"/>
    </row>
    <row r="2084" spans="1:21" x14ac:dyDescent="0.3">
      <c r="A2084" s="155">
        <v>5</v>
      </c>
      <c r="B2084" s="155" t="s">
        <v>181</v>
      </c>
      <c r="C2084" s="155">
        <v>2020</v>
      </c>
      <c r="D2084" s="155">
        <v>1</v>
      </c>
      <c r="E2084" s="155" t="s">
        <v>253</v>
      </c>
      <c r="F2084" s="156">
        <v>3</v>
      </c>
      <c r="G2084" s="155" t="s">
        <v>189</v>
      </c>
      <c r="H2084" s="155">
        <v>2</v>
      </c>
      <c r="I2084" s="155" t="s">
        <v>264</v>
      </c>
      <c r="J2084" s="155" t="s">
        <v>121</v>
      </c>
      <c r="K2084" s="155" t="s">
        <v>230</v>
      </c>
      <c r="L2084" s="155">
        <v>300</v>
      </c>
      <c r="M2084" s="155" t="s">
        <v>191</v>
      </c>
      <c r="N2084" s="155">
        <v>3</v>
      </c>
      <c r="O2084" s="155">
        <v>146.77000000000001</v>
      </c>
      <c r="P2084" s="155">
        <v>482</v>
      </c>
      <c r="Q2084" t="str">
        <f t="shared" si="32"/>
        <v>1-Residential</v>
      </c>
      <c r="R2084" s="157"/>
      <c r="U2084" s="157"/>
    </row>
    <row r="2085" spans="1:21" x14ac:dyDescent="0.3">
      <c r="A2085" s="155">
        <v>5</v>
      </c>
      <c r="B2085" s="155" t="s">
        <v>181</v>
      </c>
      <c r="C2085" s="155">
        <v>2020</v>
      </c>
      <c r="D2085" s="155">
        <v>1</v>
      </c>
      <c r="E2085" s="155" t="s">
        <v>253</v>
      </c>
      <c r="F2085" s="156">
        <v>6</v>
      </c>
      <c r="G2085" s="155" t="s">
        <v>192</v>
      </c>
      <c r="H2085" s="155">
        <v>5</v>
      </c>
      <c r="I2085" s="155" t="s">
        <v>190</v>
      </c>
      <c r="J2085" s="155" t="s">
        <v>115</v>
      </c>
      <c r="K2085" s="155" t="s">
        <v>185</v>
      </c>
      <c r="L2085" s="155">
        <v>700</v>
      </c>
      <c r="M2085" s="155" t="s">
        <v>193</v>
      </c>
      <c r="N2085" s="155">
        <v>6</v>
      </c>
      <c r="O2085" s="155">
        <v>563.07000000000005</v>
      </c>
      <c r="P2085" s="155">
        <v>2382</v>
      </c>
      <c r="Q2085" t="str">
        <f t="shared" si="32"/>
        <v>3-Small C&amp;I</v>
      </c>
      <c r="R2085" s="157"/>
      <c r="U2085" s="157"/>
    </row>
    <row r="2086" spans="1:21" x14ac:dyDescent="0.3">
      <c r="A2086" s="155">
        <v>5</v>
      </c>
      <c r="B2086" s="155" t="s">
        <v>181</v>
      </c>
      <c r="C2086" s="155">
        <v>2020</v>
      </c>
      <c r="D2086" s="155">
        <v>1</v>
      </c>
      <c r="E2086" s="155" t="s">
        <v>253</v>
      </c>
      <c r="F2086" s="156">
        <v>72</v>
      </c>
      <c r="G2086" s="155" t="s">
        <v>212</v>
      </c>
      <c r="H2086" s="155">
        <v>5</v>
      </c>
      <c r="I2086" s="155" t="s">
        <v>190</v>
      </c>
      <c r="J2086" s="155" t="s">
        <v>115</v>
      </c>
      <c r="K2086" s="155" t="s">
        <v>185</v>
      </c>
      <c r="L2086" s="155">
        <v>1572</v>
      </c>
      <c r="M2086" s="155" t="s">
        <v>231</v>
      </c>
      <c r="N2086" s="155">
        <v>1</v>
      </c>
      <c r="O2086" s="155">
        <v>3796.93</v>
      </c>
      <c r="P2086" s="155">
        <v>17967</v>
      </c>
      <c r="Q2086" t="str">
        <f t="shared" si="32"/>
        <v>3-Small C&amp;I</v>
      </c>
      <c r="R2086" s="157"/>
      <c r="U2086" s="157"/>
    </row>
    <row r="2087" spans="1:21" x14ac:dyDescent="0.3">
      <c r="A2087" s="155">
        <v>5</v>
      </c>
      <c r="B2087" s="155" t="s">
        <v>181</v>
      </c>
      <c r="C2087" s="155">
        <v>2020</v>
      </c>
      <c r="D2087" s="155">
        <v>1</v>
      </c>
      <c r="E2087" s="155" t="s">
        <v>253</v>
      </c>
      <c r="F2087" s="156">
        <v>6</v>
      </c>
      <c r="G2087" s="155" t="s">
        <v>192</v>
      </c>
      <c r="H2087" s="155">
        <v>619</v>
      </c>
      <c r="I2087" s="155" t="s">
        <v>277</v>
      </c>
      <c r="J2087" s="155" t="s">
        <v>278</v>
      </c>
      <c r="K2087" s="155" t="s">
        <v>212</v>
      </c>
      <c r="L2087" s="155">
        <v>4562</v>
      </c>
      <c r="M2087" s="155" t="s">
        <v>211</v>
      </c>
      <c r="N2087" s="155">
        <v>311</v>
      </c>
      <c r="O2087" s="155">
        <v>446947.23</v>
      </c>
      <c r="P2087" s="155">
        <v>4431820</v>
      </c>
      <c r="Q2087" t="str">
        <f t="shared" si="32"/>
        <v>Street</v>
      </c>
      <c r="R2087" s="157"/>
      <c r="U2087" s="157"/>
    </row>
    <row r="2088" spans="1:21" x14ac:dyDescent="0.3">
      <c r="A2088" s="155">
        <v>5</v>
      </c>
      <c r="B2088" s="155" t="s">
        <v>181</v>
      </c>
      <c r="C2088" s="155">
        <v>2020</v>
      </c>
      <c r="D2088" s="155">
        <v>1</v>
      </c>
      <c r="E2088" s="155" t="s">
        <v>253</v>
      </c>
      <c r="F2088" s="156">
        <v>1</v>
      </c>
      <c r="G2088" s="155" t="s">
        <v>183</v>
      </c>
      <c r="H2088" s="155">
        <v>10</v>
      </c>
      <c r="I2088" s="155" t="s">
        <v>251</v>
      </c>
      <c r="J2088" s="155" t="s">
        <v>117</v>
      </c>
      <c r="K2088" s="155" t="s">
        <v>236</v>
      </c>
      <c r="L2088" s="155">
        <v>200</v>
      </c>
      <c r="M2088" s="155" t="s">
        <v>210</v>
      </c>
      <c r="N2088" s="155">
        <v>1143</v>
      </c>
      <c r="O2088" s="155">
        <v>100060.57</v>
      </c>
      <c r="P2088" s="155">
        <v>422765</v>
      </c>
      <c r="Q2088" t="str">
        <f t="shared" si="32"/>
        <v>3-Small C&amp;I</v>
      </c>
      <c r="R2088" s="157"/>
      <c r="U2088" s="157"/>
    </row>
    <row r="2089" spans="1:21" x14ac:dyDescent="0.3">
      <c r="A2089" s="155">
        <v>5</v>
      </c>
      <c r="B2089" s="155" t="s">
        <v>181</v>
      </c>
      <c r="C2089" s="155">
        <v>2020</v>
      </c>
      <c r="D2089" s="155">
        <v>1</v>
      </c>
      <c r="E2089" s="155" t="s">
        <v>253</v>
      </c>
      <c r="F2089" s="156">
        <v>3</v>
      </c>
      <c r="G2089" s="155" t="s">
        <v>189</v>
      </c>
      <c r="H2089" s="155">
        <v>9</v>
      </c>
      <c r="I2089" s="155" t="s">
        <v>275</v>
      </c>
      <c r="J2089" s="155" t="s">
        <v>117</v>
      </c>
      <c r="K2089" s="155" t="s">
        <v>236</v>
      </c>
      <c r="L2089" s="155">
        <v>300</v>
      </c>
      <c r="M2089" s="155" t="s">
        <v>191</v>
      </c>
      <c r="N2089" s="155">
        <v>320</v>
      </c>
      <c r="O2089" s="155">
        <v>-5755.62</v>
      </c>
      <c r="P2089" s="155">
        <v>674898</v>
      </c>
      <c r="Q2089" t="str">
        <f t="shared" si="32"/>
        <v>3-Small C&amp;I</v>
      </c>
      <c r="R2089" s="157"/>
      <c r="U2089" s="157"/>
    </row>
    <row r="2090" spans="1:21" x14ac:dyDescent="0.3">
      <c r="A2090" s="155">
        <v>5</v>
      </c>
      <c r="B2090" s="155" t="s">
        <v>181</v>
      </c>
      <c r="C2090" s="155">
        <v>2020</v>
      </c>
      <c r="D2090" s="155">
        <v>1</v>
      </c>
      <c r="E2090" s="155" t="s">
        <v>253</v>
      </c>
      <c r="F2090" s="156">
        <v>5</v>
      </c>
      <c r="G2090" s="155" t="s">
        <v>195</v>
      </c>
      <c r="H2090" s="155">
        <v>951</v>
      </c>
      <c r="I2090" s="155" t="s">
        <v>250</v>
      </c>
      <c r="J2090" s="155" t="s">
        <v>126</v>
      </c>
      <c r="K2090" s="155" t="s">
        <v>249</v>
      </c>
      <c r="L2090" s="155">
        <v>4552</v>
      </c>
      <c r="M2090" s="155" t="s">
        <v>276</v>
      </c>
      <c r="N2090" s="155">
        <v>1</v>
      </c>
      <c r="O2090" s="155">
        <v>34.619999999999997</v>
      </c>
      <c r="P2090" s="155">
        <v>300</v>
      </c>
      <c r="Q2090" t="str">
        <f t="shared" si="32"/>
        <v>3-Small C&amp;I</v>
      </c>
      <c r="R2090" s="157"/>
      <c r="U2090" s="157"/>
    </row>
    <row r="2091" spans="1:21" x14ac:dyDescent="0.3">
      <c r="A2091" s="155">
        <v>5</v>
      </c>
      <c r="B2091" s="155" t="s">
        <v>181</v>
      </c>
      <c r="C2091" s="155">
        <v>2020</v>
      </c>
      <c r="D2091" s="155">
        <v>1</v>
      </c>
      <c r="E2091" s="155" t="s">
        <v>253</v>
      </c>
      <c r="F2091" s="156">
        <v>3</v>
      </c>
      <c r="G2091" s="155" t="s">
        <v>189</v>
      </c>
      <c r="H2091" s="155">
        <v>14</v>
      </c>
      <c r="I2091" s="155" t="s">
        <v>299</v>
      </c>
      <c r="J2091" s="155" t="s">
        <v>117</v>
      </c>
      <c r="K2091" s="155" t="s">
        <v>236</v>
      </c>
      <c r="L2091" s="155">
        <v>300</v>
      </c>
      <c r="M2091" s="155" t="s">
        <v>191</v>
      </c>
      <c r="N2091" s="155">
        <v>1</v>
      </c>
      <c r="O2091" s="155">
        <v>84.16</v>
      </c>
      <c r="P2091" s="155">
        <v>329</v>
      </c>
      <c r="Q2091" t="str">
        <f t="shared" si="32"/>
        <v>3-Small C&amp;I</v>
      </c>
      <c r="R2091" s="157"/>
      <c r="U2091" s="157"/>
    </row>
    <row r="2092" spans="1:21" x14ac:dyDescent="0.3">
      <c r="A2092" s="155">
        <v>4</v>
      </c>
      <c r="B2092" s="155" t="s">
        <v>187</v>
      </c>
      <c r="C2092" s="155">
        <v>2020</v>
      </c>
      <c r="D2092" s="155">
        <v>1</v>
      </c>
      <c r="E2092" s="155" t="s">
        <v>253</v>
      </c>
      <c r="F2092" s="156">
        <v>1</v>
      </c>
      <c r="G2092" s="155" t="s">
        <v>183</v>
      </c>
      <c r="H2092" s="155">
        <v>903</v>
      </c>
      <c r="I2092" s="155" t="s">
        <v>239</v>
      </c>
      <c r="J2092" s="155" t="s">
        <v>121</v>
      </c>
      <c r="K2092" s="155" t="s">
        <v>230</v>
      </c>
      <c r="L2092" s="155">
        <v>4512</v>
      </c>
      <c r="M2092" s="155" t="s">
        <v>186</v>
      </c>
      <c r="N2092" s="155">
        <v>10360</v>
      </c>
      <c r="O2092" s="155">
        <v>1177558.28</v>
      </c>
      <c r="P2092" s="155">
        <v>8888155</v>
      </c>
      <c r="Q2092" t="str">
        <f t="shared" si="32"/>
        <v>1-Residential</v>
      </c>
      <c r="R2092" s="157"/>
      <c r="U2092" s="157"/>
    </row>
    <row r="2093" spans="1:21" x14ac:dyDescent="0.3">
      <c r="A2093" s="155">
        <v>5</v>
      </c>
      <c r="B2093" s="155" t="s">
        <v>181</v>
      </c>
      <c r="C2093" s="155">
        <v>2020</v>
      </c>
      <c r="D2093" s="155">
        <v>1</v>
      </c>
      <c r="E2093" s="155" t="s">
        <v>253</v>
      </c>
      <c r="F2093" s="156">
        <v>3</v>
      </c>
      <c r="G2093" s="155" t="s">
        <v>189</v>
      </c>
      <c r="H2093" s="155">
        <v>701</v>
      </c>
      <c r="I2093" s="155" t="s">
        <v>206</v>
      </c>
      <c r="J2093" s="155" t="s">
        <v>207</v>
      </c>
      <c r="K2093" s="155" t="s">
        <v>208</v>
      </c>
      <c r="L2093" s="155">
        <v>300</v>
      </c>
      <c r="M2093" s="155" t="s">
        <v>191</v>
      </c>
      <c r="N2093" s="155">
        <v>193</v>
      </c>
      <c r="O2093" s="155">
        <v>3163972.78</v>
      </c>
      <c r="P2093" s="155">
        <v>17407361</v>
      </c>
      <c r="Q2093" t="str">
        <f t="shared" si="32"/>
        <v>5-Large C&amp;I</v>
      </c>
      <c r="R2093" s="157"/>
      <c r="U2093" s="157"/>
    </row>
    <row r="2094" spans="1:21" x14ac:dyDescent="0.3">
      <c r="A2094" s="155">
        <v>5</v>
      </c>
      <c r="B2094" s="155" t="s">
        <v>181</v>
      </c>
      <c r="C2094" s="155">
        <v>2020</v>
      </c>
      <c r="D2094" s="155">
        <v>1</v>
      </c>
      <c r="E2094" s="155" t="s">
        <v>253</v>
      </c>
      <c r="F2094" s="156">
        <v>3</v>
      </c>
      <c r="G2094" s="155" t="s">
        <v>189</v>
      </c>
      <c r="H2094" s="155">
        <v>621</v>
      </c>
      <c r="I2094" s="155" t="s">
        <v>259</v>
      </c>
      <c r="J2094" s="155" t="s">
        <v>116</v>
      </c>
      <c r="K2094" s="155" t="s">
        <v>224</v>
      </c>
      <c r="L2094" s="155">
        <v>4532</v>
      </c>
      <c r="M2094" s="155" t="s">
        <v>200</v>
      </c>
      <c r="N2094" s="155">
        <v>6</v>
      </c>
      <c r="O2094" s="155">
        <v>624.41</v>
      </c>
      <c r="P2094" s="155">
        <v>6493</v>
      </c>
      <c r="Q2094" t="str">
        <f t="shared" si="32"/>
        <v>3-Small C&amp;I</v>
      </c>
      <c r="R2094" s="157"/>
      <c r="U2094" s="157"/>
    </row>
    <row r="2095" spans="1:21" x14ac:dyDescent="0.3">
      <c r="A2095" s="155">
        <v>5</v>
      </c>
      <c r="B2095" s="155" t="s">
        <v>181</v>
      </c>
      <c r="C2095" s="155">
        <v>2020</v>
      </c>
      <c r="D2095" s="155">
        <v>1</v>
      </c>
      <c r="E2095" s="155" t="s">
        <v>253</v>
      </c>
      <c r="F2095" s="156">
        <v>6</v>
      </c>
      <c r="G2095" s="155" t="s">
        <v>192</v>
      </c>
      <c r="H2095" s="155">
        <v>601</v>
      </c>
      <c r="I2095" s="155" t="s">
        <v>260</v>
      </c>
      <c r="J2095" s="155" t="s">
        <v>123</v>
      </c>
      <c r="K2095" s="155" t="s">
        <v>261</v>
      </c>
      <c r="L2095" s="155">
        <v>700</v>
      </c>
      <c r="M2095" s="155" t="s">
        <v>193</v>
      </c>
      <c r="N2095" s="155">
        <v>118</v>
      </c>
      <c r="O2095" s="155">
        <v>64834.1</v>
      </c>
      <c r="P2095" s="155">
        <v>122721</v>
      </c>
      <c r="Q2095" t="str">
        <f t="shared" si="32"/>
        <v>Street</v>
      </c>
      <c r="R2095" s="157"/>
      <c r="U2095" s="157"/>
    </row>
    <row r="2096" spans="1:21" x14ac:dyDescent="0.3">
      <c r="A2096" s="155">
        <v>5</v>
      </c>
      <c r="B2096" s="155" t="s">
        <v>181</v>
      </c>
      <c r="C2096" s="155">
        <v>2020</v>
      </c>
      <c r="D2096" s="155">
        <v>1</v>
      </c>
      <c r="E2096" s="155" t="s">
        <v>253</v>
      </c>
      <c r="F2096" s="156">
        <v>10</v>
      </c>
      <c r="G2096" s="155" t="s">
        <v>238</v>
      </c>
      <c r="H2096" s="155">
        <v>7</v>
      </c>
      <c r="I2096" s="155" t="s">
        <v>241</v>
      </c>
      <c r="J2096" s="155" t="s">
        <v>122</v>
      </c>
      <c r="K2096" s="155" t="s">
        <v>242</v>
      </c>
      <c r="L2096" s="155">
        <v>207</v>
      </c>
      <c r="M2096" s="155" t="s">
        <v>243</v>
      </c>
      <c r="N2096" s="155">
        <v>6</v>
      </c>
      <c r="O2096" s="155">
        <v>1293.6600000000001</v>
      </c>
      <c r="P2096" s="155">
        <v>7377</v>
      </c>
      <c r="Q2096" t="str">
        <f t="shared" si="32"/>
        <v>2-Low Income Residential</v>
      </c>
      <c r="R2096" s="157"/>
      <c r="U2096" s="157"/>
    </row>
    <row r="2097" spans="1:21" x14ac:dyDescent="0.3">
      <c r="A2097" s="155">
        <v>5</v>
      </c>
      <c r="B2097" s="155" t="s">
        <v>181</v>
      </c>
      <c r="C2097" s="155">
        <v>2020</v>
      </c>
      <c r="D2097" s="155">
        <v>1</v>
      </c>
      <c r="E2097" s="155" t="s">
        <v>253</v>
      </c>
      <c r="F2097" s="156">
        <v>10</v>
      </c>
      <c r="G2097" s="155" t="s">
        <v>238</v>
      </c>
      <c r="H2097" s="155">
        <v>905</v>
      </c>
      <c r="I2097" s="155" t="s">
        <v>272</v>
      </c>
      <c r="J2097" s="155" t="s">
        <v>122</v>
      </c>
      <c r="K2097" s="155" t="s">
        <v>242</v>
      </c>
      <c r="L2097" s="155">
        <v>4513</v>
      </c>
      <c r="M2097" s="155" t="s">
        <v>240</v>
      </c>
      <c r="N2097" s="155">
        <v>4440</v>
      </c>
      <c r="O2097" s="155">
        <v>181047.64</v>
      </c>
      <c r="P2097" s="155">
        <v>5483284</v>
      </c>
      <c r="Q2097" t="str">
        <f t="shared" si="32"/>
        <v>2-Low Income Residential</v>
      </c>
      <c r="R2097" s="157"/>
      <c r="U2097" s="157"/>
    </row>
    <row r="2098" spans="1:21" x14ac:dyDescent="0.3">
      <c r="A2098" s="155">
        <v>4</v>
      </c>
      <c r="B2098" s="155" t="s">
        <v>187</v>
      </c>
      <c r="C2098" s="155">
        <v>2020</v>
      </c>
      <c r="D2098" s="155">
        <v>1</v>
      </c>
      <c r="E2098" s="155" t="s">
        <v>253</v>
      </c>
      <c r="F2098" s="156">
        <v>10</v>
      </c>
      <c r="G2098" s="155" t="s">
        <v>238</v>
      </c>
      <c r="H2098" s="155">
        <v>905</v>
      </c>
      <c r="I2098" s="155" t="s">
        <v>272</v>
      </c>
      <c r="J2098" s="155" t="s">
        <v>122</v>
      </c>
      <c r="K2098" s="155" t="s">
        <v>242</v>
      </c>
      <c r="L2098" s="155">
        <v>4513</v>
      </c>
      <c r="M2098" s="155" t="s">
        <v>240</v>
      </c>
      <c r="N2098" s="155">
        <v>4</v>
      </c>
      <c r="O2098" s="155">
        <v>231.35</v>
      </c>
      <c r="P2098" s="155">
        <v>4724</v>
      </c>
      <c r="Q2098" t="str">
        <f t="shared" si="32"/>
        <v>2-Low Income Residential</v>
      </c>
      <c r="R2098" s="157"/>
      <c r="U2098" s="157"/>
    </row>
    <row r="2099" spans="1:21" x14ac:dyDescent="0.3">
      <c r="A2099" s="155">
        <v>5</v>
      </c>
      <c r="B2099" s="155" t="s">
        <v>181</v>
      </c>
      <c r="C2099" s="155">
        <v>2020</v>
      </c>
      <c r="D2099" s="155">
        <v>1</v>
      </c>
      <c r="E2099" s="155" t="s">
        <v>253</v>
      </c>
      <c r="F2099" s="156">
        <v>6</v>
      </c>
      <c r="G2099" s="155" t="s">
        <v>192</v>
      </c>
      <c r="H2099" s="155">
        <v>616</v>
      </c>
      <c r="I2099" s="155" t="s">
        <v>199</v>
      </c>
      <c r="J2099" s="155" t="s">
        <v>125</v>
      </c>
      <c r="K2099" s="155" t="s">
        <v>197</v>
      </c>
      <c r="L2099" s="155">
        <v>4562</v>
      </c>
      <c r="M2099" s="155" t="s">
        <v>211</v>
      </c>
      <c r="N2099" s="155">
        <v>860</v>
      </c>
      <c r="O2099" s="155">
        <v>61249.06</v>
      </c>
      <c r="P2099" s="155">
        <v>296595</v>
      </c>
      <c r="Q2099" t="str">
        <f t="shared" si="32"/>
        <v>Street</v>
      </c>
      <c r="R2099" s="157"/>
      <c r="U2099" s="157"/>
    </row>
    <row r="2100" spans="1:21" x14ac:dyDescent="0.3">
      <c r="A2100" s="155">
        <v>5</v>
      </c>
      <c r="B2100" s="155" t="s">
        <v>181</v>
      </c>
      <c r="C2100" s="155">
        <v>2020</v>
      </c>
      <c r="D2100" s="155">
        <v>1</v>
      </c>
      <c r="E2100" s="155" t="s">
        <v>253</v>
      </c>
      <c r="F2100" s="156">
        <v>5</v>
      </c>
      <c r="G2100" s="155" t="s">
        <v>195</v>
      </c>
      <c r="H2100" s="155">
        <v>710</v>
      </c>
      <c r="I2100" s="155" t="s">
        <v>220</v>
      </c>
      <c r="J2100" s="155" t="s">
        <v>207</v>
      </c>
      <c r="K2100" s="155" t="s">
        <v>208</v>
      </c>
      <c r="L2100" s="155">
        <v>4552</v>
      </c>
      <c r="M2100" s="155" t="s">
        <v>276</v>
      </c>
      <c r="N2100" s="155">
        <v>669</v>
      </c>
      <c r="O2100" s="155">
        <v>10784350.050000001</v>
      </c>
      <c r="P2100" s="155">
        <v>191904314</v>
      </c>
      <c r="Q2100" t="str">
        <f t="shared" si="32"/>
        <v>5-Large C&amp;I</v>
      </c>
      <c r="R2100" s="157"/>
      <c r="U2100" s="157"/>
    </row>
    <row r="2101" spans="1:21" x14ac:dyDescent="0.3">
      <c r="A2101" s="155">
        <v>4</v>
      </c>
      <c r="B2101" s="155" t="s">
        <v>187</v>
      </c>
      <c r="C2101" s="155">
        <v>2020</v>
      </c>
      <c r="D2101" s="155">
        <v>1</v>
      </c>
      <c r="E2101" s="155" t="s">
        <v>253</v>
      </c>
      <c r="F2101" s="156">
        <v>1</v>
      </c>
      <c r="G2101" s="155" t="s">
        <v>183</v>
      </c>
      <c r="H2101" s="155">
        <v>2</v>
      </c>
      <c r="I2101" s="155" t="s">
        <v>264</v>
      </c>
      <c r="J2101" s="155" t="s">
        <v>121</v>
      </c>
      <c r="K2101" s="155" t="s">
        <v>230</v>
      </c>
      <c r="L2101" s="155">
        <v>200</v>
      </c>
      <c r="M2101" s="155" t="s">
        <v>210</v>
      </c>
      <c r="N2101" s="155">
        <v>1</v>
      </c>
      <c r="O2101" s="155">
        <v>2172.66</v>
      </c>
      <c r="P2101" s="155">
        <v>7807</v>
      </c>
      <c r="Q2101" t="str">
        <f t="shared" si="32"/>
        <v>1-Residential</v>
      </c>
      <c r="R2101" s="157"/>
      <c r="U2101" s="157"/>
    </row>
    <row r="2102" spans="1:21" x14ac:dyDescent="0.3">
      <c r="A2102" s="155">
        <v>4</v>
      </c>
      <c r="B2102" s="155" t="s">
        <v>187</v>
      </c>
      <c r="C2102" s="155">
        <v>2020</v>
      </c>
      <c r="D2102" s="155">
        <v>1</v>
      </c>
      <c r="E2102" s="155" t="s">
        <v>253</v>
      </c>
      <c r="F2102" s="156">
        <v>1</v>
      </c>
      <c r="G2102" s="155" t="s">
        <v>183</v>
      </c>
      <c r="H2102" s="155">
        <v>10</v>
      </c>
      <c r="I2102" s="155" t="s">
        <v>251</v>
      </c>
      <c r="J2102" s="155" t="s">
        <v>118</v>
      </c>
      <c r="K2102" s="155" t="s">
        <v>214</v>
      </c>
      <c r="L2102" s="155">
        <v>200</v>
      </c>
      <c r="M2102" s="155" t="s">
        <v>210</v>
      </c>
      <c r="N2102" s="155">
        <v>3</v>
      </c>
      <c r="O2102" s="155">
        <v>436.61</v>
      </c>
      <c r="P2102" s="155">
        <v>1881</v>
      </c>
      <c r="Q2102" t="str">
        <f t="shared" si="32"/>
        <v>3-Small C&amp;I</v>
      </c>
      <c r="R2102" s="157"/>
      <c r="U2102" s="157"/>
    </row>
    <row r="2103" spans="1:21" x14ac:dyDescent="0.3">
      <c r="A2103" s="155">
        <v>5</v>
      </c>
      <c r="B2103" s="155" t="s">
        <v>181</v>
      </c>
      <c r="C2103" s="155">
        <v>2020</v>
      </c>
      <c r="D2103" s="155">
        <v>1</v>
      </c>
      <c r="E2103" s="155" t="s">
        <v>253</v>
      </c>
      <c r="F2103" s="156">
        <v>5</v>
      </c>
      <c r="G2103" s="155" t="s">
        <v>195</v>
      </c>
      <c r="H2103" s="155">
        <v>13</v>
      </c>
      <c r="I2103" s="155" t="s">
        <v>296</v>
      </c>
      <c r="J2103" s="155" t="s">
        <v>119</v>
      </c>
      <c r="K2103" s="155" t="s">
        <v>216</v>
      </c>
      <c r="L2103" s="155">
        <v>460</v>
      </c>
      <c r="M2103" s="155" t="s">
        <v>198</v>
      </c>
      <c r="N2103" s="155">
        <v>7</v>
      </c>
      <c r="O2103" s="155">
        <v>17038.080000000002</v>
      </c>
      <c r="P2103" s="155">
        <v>83560</v>
      </c>
      <c r="Q2103" t="str">
        <f t="shared" si="32"/>
        <v>4-Medium C&amp;I</v>
      </c>
      <c r="R2103" s="157"/>
      <c r="U2103" s="157"/>
    </row>
    <row r="2104" spans="1:21" x14ac:dyDescent="0.3">
      <c r="A2104" s="155">
        <v>4</v>
      </c>
      <c r="B2104" s="155" t="s">
        <v>187</v>
      </c>
      <c r="C2104" s="155">
        <v>2020</v>
      </c>
      <c r="D2104" s="155">
        <v>1</v>
      </c>
      <c r="E2104" s="155" t="s">
        <v>253</v>
      </c>
      <c r="F2104" s="156">
        <v>10</v>
      </c>
      <c r="G2104" s="155" t="s">
        <v>238</v>
      </c>
      <c r="H2104" s="155">
        <v>903</v>
      </c>
      <c r="I2104" s="155" t="s">
        <v>239</v>
      </c>
      <c r="J2104" s="155" t="s">
        <v>121</v>
      </c>
      <c r="K2104" s="155" t="s">
        <v>230</v>
      </c>
      <c r="L2104" s="155">
        <v>4513</v>
      </c>
      <c r="M2104" s="155" t="s">
        <v>240</v>
      </c>
      <c r="N2104" s="155">
        <v>156</v>
      </c>
      <c r="O2104" s="155">
        <v>22475.73</v>
      </c>
      <c r="P2104" s="155">
        <v>171493</v>
      </c>
      <c r="Q2104" t="str">
        <f t="shared" si="32"/>
        <v>1-Residential</v>
      </c>
      <c r="R2104" s="157"/>
      <c r="U2104" s="157"/>
    </row>
    <row r="2105" spans="1:21" x14ac:dyDescent="0.3">
      <c r="A2105" s="155">
        <v>5</v>
      </c>
      <c r="B2105" s="155" t="s">
        <v>181</v>
      </c>
      <c r="C2105" s="155">
        <v>2020</v>
      </c>
      <c r="D2105" s="155">
        <v>1</v>
      </c>
      <c r="E2105" s="155" t="s">
        <v>253</v>
      </c>
      <c r="F2105" s="156">
        <v>3</v>
      </c>
      <c r="G2105" s="155" t="s">
        <v>189</v>
      </c>
      <c r="H2105" s="155">
        <v>710</v>
      </c>
      <c r="I2105" s="155" t="s">
        <v>220</v>
      </c>
      <c r="J2105" s="155" t="s">
        <v>207</v>
      </c>
      <c r="K2105" s="155" t="s">
        <v>208</v>
      </c>
      <c r="L2105" s="155">
        <v>4532</v>
      </c>
      <c r="M2105" s="155" t="s">
        <v>200</v>
      </c>
      <c r="N2105" s="155">
        <v>2049</v>
      </c>
      <c r="O2105" s="155">
        <v>19857150.52</v>
      </c>
      <c r="P2105" s="155">
        <v>348287425</v>
      </c>
      <c r="Q2105" t="str">
        <f t="shared" si="32"/>
        <v>5-Large C&amp;I</v>
      </c>
      <c r="R2105" s="157"/>
      <c r="U2105" s="157"/>
    </row>
    <row r="2106" spans="1:21" x14ac:dyDescent="0.3">
      <c r="A2106" s="155">
        <v>5</v>
      </c>
      <c r="B2106" s="155" t="s">
        <v>181</v>
      </c>
      <c r="C2106" s="155">
        <v>2020</v>
      </c>
      <c r="D2106" s="155">
        <v>1</v>
      </c>
      <c r="E2106" s="155" t="s">
        <v>253</v>
      </c>
      <c r="F2106" s="156">
        <v>79</v>
      </c>
      <c r="G2106" s="155" t="s">
        <v>212</v>
      </c>
      <c r="H2106" s="155">
        <v>951</v>
      </c>
      <c r="I2106" s="155" t="s">
        <v>250</v>
      </c>
      <c r="J2106" s="155" t="s">
        <v>126</v>
      </c>
      <c r="K2106" s="155" t="s">
        <v>249</v>
      </c>
      <c r="L2106" s="155">
        <v>4579</v>
      </c>
      <c r="M2106" s="155" t="s">
        <v>221</v>
      </c>
      <c r="N2106" s="155">
        <v>7</v>
      </c>
      <c r="O2106" s="155">
        <v>306.68</v>
      </c>
      <c r="P2106" s="155">
        <v>2844</v>
      </c>
      <c r="Q2106" t="str">
        <f t="shared" si="32"/>
        <v>3-Small C&amp;I</v>
      </c>
      <c r="R2106" s="157"/>
      <c r="U2106" s="157"/>
    </row>
    <row r="2107" spans="1:21" x14ac:dyDescent="0.3">
      <c r="A2107" s="155">
        <v>5</v>
      </c>
      <c r="B2107" s="155" t="s">
        <v>181</v>
      </c>
      <c r="C2107" s="155">
        <v>2020</v>
      </c>
      <c r="D2107" s="155">
        <v>1</v>
      </c>
      <c r="E2107" s="155" t="s">
        <v>253</v>
      </c>
      <c r="F2107" s="156">
        <v>79</v>
      </c>
      <c r="G2107" s="155" t="s">
        <v>212</v>
      </c>
      <c r="H2107" s="155">
        <v>954</v>
      </c>
      <c r="I2107" s="155" t="s">
        <v>237</v>
      </c>
      <c r="J2107" s="155" t="s">
        <v>119</v>
      </c>
      <c r="K2107" s="155" t="s">
        <v>216</v>
      </c>
      <c r="L2107" s="155">
        <v>4579</v>
      </c>
      <c r="M2107" s="155" t="s">
        <v>221</v>
      </c>
      <c r="N2107" s="155">
        <v>5</v>
      </c>
      <c r="O2107" s="155">
        <v>7665.66</v>
      </c>
      <c r="P2107" s="155">
        <v>97060</v>
      </c>
      <c r="Q2107" t="str">
        <f t="shared" si="32"/>
        <v>4-Medium C&amp;I</v>
      </c>
      <c r="R2107" s="157"/>
      <c r="U2107" s="157"/>
    </row>
    <row r="2108" spans="1:21" x14ac:dyDescent="0.3">
      <c r="A2108" s="155">
        <v>5</v>
      </c>
      <c r="B2108" s="155" t="s">
        <v>181</v>
      </c>
      <c r="C2108" s="155">
        <v>2020</v>
      </c>
      <c r="D2108" s="155">
        <v>1</v>
      </c>
      <c r="E2108" s="155" t="s">
        <v>253</v>
      </c>
      <c r="F2108" s="156">
        <v>6</v>
      </c>
      <c r="G2108" s="155" t="s">
        <v>192</v>
      </c>
      <c r="H2108" s="155">
        <v>615</v>
      </c>
      <c r="I2108" s="155" t="s">
        <v>292</v>
      </c>
      <c r="J2108" s="155" t="s">
        <v>123</v>
      </c>
      <c r="K2108" s="155" t="s">
        <v>261</v>
      </c>
      <c r="L2108" s="155">
        <v>4562</v>
      </c>
      <c r="M2108" s="155" t="s">
        <v>211</v>
      </c>
      <c r="N2108" s="155">
        <v>569</v>
      </c>
      <c r="O2108" s="155">
        <v>582535.31999999995</v>
      </c>
      <c r="P2108" s="155">
        <v>1865998</v>
      </c>
      <c r="Q2108" t="str">
        <f t="shared" si="32"/>
        <v>Street</v>
      </c>
      <c r="R2108" s="157"/>
      <c r="U2108" s="157"/>
    </row>
    <row r="2109" spans="1:21" x14ac:dyDescent="0.3">
      <c r="A2109" s="155">
        <v>5</v>
      </c>
      <c r="B2109" s="155" t="s">
        <v>181</v>
      </c>
      <c r="C2109" s="155">
        <v>2020</v>
      </c>
      <c r="D2109" s="155">
        <v>1</v>
      </c>
      <c r="E2109" s="155" t="s">
        <v>253</v>
      </c>
      <c r="F2109" s="156">
        <v>60</v>
      </c>
      <c r="G2109" s="155" t="s">
        <v>212</v>
      </c>
      <c r="H2109" s="155">
        <v>615</v>
      </c>
      <c r="I2109" s="155" t="s">
        <v>292</v>
      </c>
      <c r="J2109" s="155" t="s">
        <v>123</v>
      </c>
      <c r="K2109" s="155" t="s">
        <v>261</v>
      </c>
      <c r="L2109" s="155">
        <v>4563</v>
      </c>
      <c r="M2109" s="155" t="s">
        <v>228</v>
      </c>
      <c r="N2109" s="155">
        <v>37</v>
      </c>
      <c r="O2109" s="155">
        <v>4514.66</v>
      </c>
      <c r="P2109" s="155">
        <v>13224</v>
      </c>
      <c r="Q2109" t="str">
        <f t="shared" si="32"/>
        <v>Street</v>
      </c>
      <c r="R2109" s="157"/>
      <c r="U2109" s="157"/>
    </row>
    <row r="2110" spans="1:21" x14ac:dyDescent="0.3">
      <c r="A2110" s="155">
        <v>4</v>
      </c>
      <c r="B2110" s="155" t="s">
        <v>187</v>
      </c>
      <c r="C2110" s="155">
        <v>2020</v>
      </c>
      <c r="D2110" s="155">
        <v>1</v>
      </c>
      <c r="E2110" s="155" t="s">
        <v>253</v>
      </c>
      <c r="F2110" s="156">
        <v>60</v>
      </c>
      <c r="G2110" s="155" t="s">
        <v>212</v>
      </c>
      <c r="H2110" s="155">
        <v>615</v>
      </c>
      <c r="I2110" s="155" t="s">
        <v>292</v>
      </c>
      <c r="J2110" s="155" t="s">
        <v>123</v>
      </c>
      <c r="K2110" s="155" t="s">
        <v>261</v>
      </c>
      <c r="L2110" s="155">
        <v>4563</v>
      </c>
      <c r="M2110" s="155" t="s">
        <v>228</v>
      </c>
      <c r="N2110" s="155">
        <v>1</v>
      </c>
      <c r="O2110" s="155">
        <v>11.54</v>
      </c>
      <c r="P2110" s="155">
        <v>38</v>
      </c>
      <c r="Q2110" t="str">
        <f t="shared" si="32"/>
        <v>Street</v>
      </c>
      <c r="R2110" s="157"/>
      <c r="U2110" s="157"/>
    </row>
    <row r="2111" spans="1:21" x14ac:dyDescent="0.3">
      <c r="A2111" s="155">
        <v>5</v>
      </c>
      <c r="B2111" s="155" t="s">
        <v>181</v>
      </c>
      <c r="C2111" s="155">
        <v>2020</v>
      </c>
      <c r="D2111" s="155">
        <v>1</v>
      </c>
      <c r="E2111" s="155" t="s">
        <v>253</v>
      </c>
      <c r="F2111" s="156">
        <v>6</v>
      </c>
      <c r="G2111" s="155" t="s">
        <v>192</v>
      </c>
      <c r="H2111" s="155">
        <v>606</v>
      </c>
      <c r="I2111" s="155" t="s">
        <v>279</v>
      </c>
      <c r="J2111" s="155" t="s">
        <v>130</v>
      </c>
      <c r="K2111" s="155" t="s">
        <v>280</v>
      </c>
      <c r="L2111" s="155">
        <v>700</v>
      </c>
      <c r="M2111" s="155" t="s">
        <v>193</v>
      </c>
      <c r="N2111" s="155">
        <v>2</v>
      </c>
      <c r="O2111" s="155">
        <v>822.69</v>
      </c>
      <c r="P2111" s="155">
        <v>1776</v>
      </c>
      <c r="Q2111" t="str">
        <f t="shared" si="32"/>
        <v>Street</v>
      </c>
      <c r="R2111" s="157"/>
      <c r="U2111" s="157"/>
    </row>
    <row r="2112" spans="1:21" x14ac:dyDescent="0.3">
      <c r="A2112" s="155">
        <v>5</v>
      </c>
      <c r="B2112" s="155" t="s">
        <v>181</v>
      </c>
      <c r="C2112" s="155">
        <v>2020</v>
      </c>
      <c r="D2112" s="155">
        <v>1</v>
      </c>
      <c r="E2112" s="155" t="s">
        <v>253</v>
      </c>
      <c r="F2112" s="156">
        <v>10</v>
      </c>
      <c r="G2112" s="155" t="s">
        <v>238</v>
      </c>
      <c r="H2112" s="155">
        <v>6</v>
      </c>
      <c r="I2112" s="155" t="s">
        <v>256</v>
      </c>
      <c r="J2112" s="155" t="s">
        <v>122</v>
      </c>
      <c r="K2112" s="155" t="s">
        <v>242</v>
      </c>
      <c r="L2112" s="155">
        <v>207</v>
      </c>
      <c r="M2112" s="155" t="s">
        <v>243</v>
      </c>
      <c r="N2112" s="155">
        <v>5487</v>
      </c>
      <c r="O2112" s="155">
        <v>1135995.51</v>
      </c>
      <c r="P2112" s="155">
        <v>6674554</v>
      </c>
      <c r="Q2112" t="str">
        <f t="shared" si="32"/>
        <v>2-Low Income Residential</v>
      </c>
      <c r="R2112" s="157"/>
      <c r="U2112" s="157"/>
    </row>
    <row r="2113" spans="1:21" x14ac:dyDescent="0.3">
      <c r="A2113" s="155">
        <v>5</v>
      </c>
      <c r="B2113" s="155" t="s">
        <v>181</v>
      </c>
      <c r="C2113" s="155">
        <v>2020</v>
      </c>
      <c r="D2113" s="155">
        <v>1</v>
      </c>
      <c r="E2113" s="155" t="s">
        <v>253</v>
      </c>
      <c r="F2113" s="156">
        <v>1</v>
      </c>
      <c r="G2113" s="155" t="s">
        <v>183</v>
      </c>
      <c r="H2113" s="155">
        <v>6</v>
      </c>
      <c r="I2113" s="155" t="s">
        <v>256</v>
      </c>
      <c r="J2113" s="155" t="s">
        <v>122</v>
      </c>
      <c r="K2113" s="155" t="s">
        <v>242</v>
      </c>
      <c r="L2113" s="155">
        <v>200</v>
      </c>
      <c r="M2113" s="155" t="s">
        <v>210</v>
      </c>
      <c r="N2113" s="155">
        <v>58492</v>
      </c>
      <c r="O2113" s="155">
        <v>6640956.2300000004</v>
      </c>
      <c r="P2113" s="155">
        <v>38219009</v>
      </c>
      <c r="Q2113" t="str">
        <f t="shared" si="32"/>
        <v>2-Low Income Residential</v>
      </c>
      <c r="R2113" s="157"/>
      <c r="U2113" s="157"/>
    </row>
    <row r="2114" spans="1:21" x14ac:dyDescent="0.3">
      <c r="A2114" s="155">
        <v>5</v>
      </c>
      <c r="B2114" s="155" t="s">
        <v>181</v>
      </c>
      <c r="C2114" s="155">
        <v>2020</v>
      </c>
      <c r="D2114" s="155">
        <v>1</v>
      </c>
      <c r="E2114" s="155" t="s">
        <v>253</v>
      </c>
      <c r="F2114" s="156">
        <v>5</v>
      </c>
      <c r="G2114" s="155" t="s">
        <v>195</v>
      </c>
      <c r="H2114" s="155">
        <v>18</v>
      </c>
      <c r="I2114" s="155" t="s">
        <v>215</v>
      </c>
      <c r="J2114" s="155" t="s">
        <v>119</v>
      </c>
      <c r="K2114" s="155" t="s">
        <v>216</v>
      </c>
      <c r="L2114" s="155">
        <v>460</v>
      </c>
      <c r="M2114" s="155" t="s">
        <v>198</v>
      </c>
      <c r="N2114" s="155">
        <v>205</v>
      </c>
      <c r="O2114" s="155">
        <v>949005.64</v>
      </c>
      <c r="P2114" s="155">
        <v>4543039</v>
      </c>
      <c r="Q2114" t="str">
        <f t="shared" ref="Q2114:Q2177" si="33">VLOOKUP(J2114,S:T,2,FALSE)</f>
        <v>4-Medium C&amp;I</v>
      </c>
      <c r="R2114" s="157"/>
      <c r="U2114" s="157"/>
    </row>
    <row r="2115" spans="1:21" x14ac:dyDescent="0.3">
      <c r="A2115" s="155">
        <v>5</v>
      </c>
      <c r="B2115" s="155" t="s">
        <v>181</v>
      </c>
      <c r="C2115" s="155">
        <v>2020</v>
      </c>
      <c r="D2115" s="155">
        <v>1</v>
      </c>
      <c r="E2115" s="155" t="s">
        <v>253</v>
      </c>
      <c r="F2115" s="156">
        <v>75</v>
      </c>
      <c r="G2115" s="155" t="s">
        <v>212</v>
      </c>
      <c r="H2115" s="155">
        <v>18</v>
      </c>
      <c r="I2115" s="155" t="s">
        <v>215</v>
      </c>
      <c r="J2115" s="155" t="s">
        <v>119</v>
      </c>
      <c r="K2115" s="155" t="s">
        <v>216</v>
      </c>
      <c r="L2115" s="155">
        <v>1575</v>
      </c>
      <c r="M2115" s="155" t="s">
        <v>218</v>
      </c>
      <c r="N2115" s="155">
        <v>2</v>
      </c>
      <c r="O2115" s="155">
        <v>11900.61</v>
      </c>
      <c r="P2115" s="155">
        <v>58580</v>
      </c>
      <c r="Q2115" t="str">
        <f t="shared" si="33"/>
        <v>4-Medium C&amp;I</v>
      </c>
      <c r="R2115" s="157"/>
      <c r="U2115" s="157"/>
    </row>
    <row r="2116" spans="1:21" x14ac:dyDescent="0.3">
      <c r="A2116" s="155">
        <v>5</v>
      </c>
      <c r="B2116" s="155" t="s">
        <v>181</v>
      </c>
      <c r="C2116" s="155">
        <v>2020</v>
      </c>
      <c r="D2116" s="155">
        <v>1</v>
      </c>
      <c r="E2116" s="155" t="s">
        <v>253</v>
      </c>
      <c r="F2116" s="156">
        <v>3</v>
      </c>
      <c r="G2116" s="155" t="s">
        <v>189</v>
      </c>
      <c r="H2116" s="155">
        <v>955</v>
      </c>
      <c r="I2116" s="155" t="s">
        <v>282</v>
      </c>
      <c r="J2116" s="155" t="s">
        <v>119</v>
      </c>
      <c r="K2116" s="155" t="s">
        <v>216</v>
      </c>
      <c r="L2116" s="155">
        <v>4532</v>
      </c>
      <c r="M2116" s="155" t="s">
        <v>200</v>
      </c>
      <c r="N2116" s="155">
        <v>356</v>
      </c>
      <c r="O2116" s="155">
        <v>703061.51</v>
      </c>
      <c r="P2116" s="155">
        <v>9768954</v>
      </c>
      <c r="Q2116" t="str">
        <f t="shared" si="33"/>
        <v>4-Medium C&amp;I</v>
      </c>
      <c r="R2116" s="157"/>
      <c r="U2116" s="157"/>
    </row>
    <row r="2117" spans="1:21" x14ac:dyDescent="0.3">
      <c r="A2117" s="155">
        <v>5</v>
      </c>
      <c r="B2117" s="155" t="s">
        <v>181</v>
      </c>
      <c r="C2117" s="155">
        <v>2020</v>
      </c>
      <c r="D2117" s="155">
        <v>1</v>
      </c>
      <c r="E2117" s="155" t="s">
        <v>253</v>
      </c>
      <c r="F2117" s="156">
        <v>1</v>
      </c>
      <c r="G2117" s="155" t="s">
        <v>183</v>
      </c>
      <c r="H2117" s="155">
        <v>2</v>
      </c>
      <c r="I2117" s="155" t="s">
        <v>264</v>
      </c>
      <c r="J2117" s="155" t="s">
        <v>121</v>
      </c>
      <c r="K2117" s="155" t="s">
        <v>230</v>
      </c>
      <c r="L2117" s="155">
        <v>200</v>
      </c>
      <c r="M2117" s="155" t="s">
        <v>210</v>
      </c>
      <c r="N2117" s="155">
        <v>258</v>
      </c>
      <c r="O2117" s="155">
        <v>46819.57</v>
      </c>
      <c r="P2117" s="155">
        <v>170337</v>
      </c>
      <c r="Q2117" t="str">
        <f t="shared" si="33"/>
        <v>1-Residential</v>
      </c>
      <c r="R2117" s="157"/>
      <c r="U2117" s="157"/>
    </row>
    <row r="2118" spans="1:21" x14ac:dyDescent="0.3">
      <c r="A2118" s="155">
        <v>4</v>
      </c>
      <c r="B2118" s="155" t="s">
        <v>187</v>
      </c>
      <c r="C2118" s="155">
        <v>2020</v>
      </c>
      <c r="D2118" s="155">
        <v>1</v>
      </c>
      <c r="E2118" s="155" t="s">
        <v>253</v>
      </c>
      <c r="F2118" s="156">
        <v>10</v>
      </c>
      <c r="G2118" s="155" t="s">
        <v>238</v>
      </c>
      <c r="H2118" s="155">
        <v>1</v>
      </c>
      <c r="I2118" s="155" t="s">
        <v>229</v>
      </c>
      <c r="J2118" s="155" t="s">
        <v>121</v>
      </c>
      <c r="K2118" s="155" t="s">
        <v>230</v>
      </c>
      <c r="L2118" s="155">
        <v>207</v>
      </c>
      <c r="M2118" s="155" t="s">
        <v>243</v>
      </c>
      <c r="N2118" s="155">
        <v>17</v>
      </c>
      <c r="O2118" s="155">
        <v>3512.12</v>
      </c>
      <c r="P2118" s="155">
        <v>12773</v>
      </c>
      <c r="Q2118" t="str">
        <f t="shared" si="33"/>
        <v>1-Residential</v>
      </c>
      <c r="R2118" s="157"/>
      <c r="U2118" s="157"/>
    </row>
    <row r="2119" spans="1:21" x14ac:dyDescent="0.3">
      <c r="A2119" s="155">
        <v>5</v>
      </c>
      <c r="B2119" s="155" t="s">
        <v>181</v>
      </c>
      <c r="C2119" s="155">
        <v>2020</v>
      </c>
      <c r="D2119" s="155">
        <v>1</v>
      </c>
      <c r="E2119" s="155" t="s">
        <v>253</v>
      </c>
      <c r="F2119" s="156">
        <v>5</v>
      </c>
      <c r="G2119" s="155" t="s">
        <v>195</v>
      </c>
      <c r="H2119" s="155">
        <v>5</v>
      </c>
      <c r="I2119" s="155" t="s">
        <v>190</v>
      </c>
      <c r="J2119" s="155" t="s">
        <v>115</v>
      </c>
      <c r="K2119" s="155" t="s">
        <v>185</v>
      </c>
      <c r="L2119" s="155">
        <v>460</v>
      </c>
      <c r="M2119" s="155" t="s">
        <v>198</v>
      </c>
      <c r="N2119" s="155">
        <v>1092</v>
      </c>
      <c r="O2119" s="155">
        <v>412835.01</v>
      </c>
      <c r="P2119" s="155">
        <v>2250464</v>
      </c>
      <c r="Q2119" t="str">
        <f t="shared" si="33"/>
        <v>3-Small C&amp;I</v>
      </c>
      <c r="R2119" s="157"/>
      <c r="U2119" s="157"/>
    </row>
    <row r="2120" spans="1:21" x14ac:dyDescent="0.3">
      <c r="A2120" s="155">
        <v>5</v>
      </c>
      <c r="B2120" s="155" t="s">
        <v>181</v>
      </c>
      <c r="C2120" s="155">
        <v>2020</v>
      </c>
      <c r="D2120" s="155">
        <v>1</v>
      </c>
      <c r="E2120" s="155" t="s">
        <v>253</v>
      </c>
      <c r="F2120" s="156">
        <v>1</v>
      </c>
      <c r="G2120" s="155" t="s">
        <v>183</v>
      </c>
      <c r="H2120" s="155">
        <v>15</v>
      </c>
      <c r="I2120" s="155" t="s">
        <v>252</v>
      </c>
      <c r="J2120" s="155" t="s">
        <v>118</v>
      </c>
      <c r="K2120" s="155" t="s">
        <v>214</v>
      </c>
      <c r="L2120" s="155">
        <v>200</v>
      </c>
      <c r="M2120" s="155" t="s">
        <v>210</v>
      </c>
      <c r="N2120" s="155">
        <v>2</v>
      </c>
      <c r="O2120" s="155">
        <v>85.97</v>
      </c>
      <c r="P2120" s="155">
        <v>302</v>
      </c>
      <c r="Q2120" t="str">
        <f t="shared" si="33"/>
        <v>3-Small C&amp;I</v>
      </c>
      <c r="R2120" s="157"/>
      <c r="U2120" s="157"/>
    </row>
    <row r="2121" spans="1:21" x14ac:dyDescent="0.3">
      <c r="A2121" s="155">
        <v>4</v>
      </c>
      <c r="B2121" s="155" t="s">
        <v>187</v>
      </c>
      <c r="C2121" s="155">
        <v>2020</v>
      </c>
      <c r="D2121" s="155">
        <v>1</v>
      </c>
      <c r="E2121" s="155" t="s">
        <v>253</v>
      </c>
      <c r="F2121" s="156">
        <v>3</v>
      </c>
      <c r="G2121" s="155" t="s">
        <v>189</v>
      </c>
      <c r="H2121" s="155">
        <v>1</v>
      </c>
      <c r="I2121" s="155" t="s">
        <v>229</v>
      </c>
      <c r="J2121" s="155" t="s">
        <v>121</v>
      </c>
      <c r="K2121" s="155" t="s">
        <v>230</v>
      </c>
      <c r="L2121" s="155">
        <v>300</v>
      </c>
      <c r="M2121" s="155" t="s">
        <v>191</v>
      </c>
      <c r="N2121" s="155">
        <v>24</v>
      </c>
      <c r="O2121" s="155">
        <v>3078.97</v>
      </c>
      <c r="P2121" s="155">
        <v>10989</v>
      </c>
      <c r="Q2121" t="str">
        <f t="shared" si="33"/>
        <v>1-Residential</v>
      </c>
      <c r="R2121" s="157"/>
      <c r="U2121" s="157"/>
    </row>
    <row r="2122" spans="1:21" x14ac:dyDescent="0.3">
      <c r="A2122" s="155">
        <v>5</v>
      </c>
      <c r="B2122" s="155" t="s">
        <v>181</v>
      </c>
      <c r="C2122" s="155">
        <v>2020</v>
      </c>
      <c r="D2122" s="155">
        <v>1</v>
      </c>
      <c r="E2122" s="155" t="s">
        <v>253</v>
      </c>
      <c r="F2122" s="156">
        <v>71</v>
      </c>
      <c r="G2122" s="155" t="s">
        <v>212</v>
      </c>
      <c r="H2122" s="155">
        <v>1</v>
      </c>
      <c r="I2122" s="155" t="s">
        <v>229</v>
      </c>
      <c r="J2122" s="155" t="s">
        <v>121</v>
      </c>
      <c r="K2122" s="155" t="s">
        <v>230</v>
      </c>
      <c r="L2122" s="155">
        <v>1571</v>
      </c>
      <c r="M2122" s="155" t="s">
        <v>265</v>
      </c>
      <c r="N2122" s="155">
        <v>1</v>
      </c>
      <c r="O2122" s="155">
        <v>7</v>
      </c>
      <c r="P2122" s="155">
        <v>0</v>
      </c>
      <c r="Q2122" t="str">
        <f t="shared" si="33"/>
        <v>1-Residential</v>
      </c>
      <c r="R2122" s="157"/>
      <c r="U2122" s="157"/>
    </row>
    <row r="2123" spans="1:21" x14ac:dyDescent="0.3">
      <c r="A2123" s="155">
        <v>4</v>
      </c>
      <c r="B2123" s="155" t="s">
        <v>187</v>
      </c>
      <c r="C2123" s="155">
        <v>2020</v>
      </c>
      <c r="D2123" s="155">
        <v>1</v>
      </c>
      <c r="E2123" s="155" t="s">
        <v>253</v>
      </c>
      <c r="F2123" s="156">
        <v>3</v>
      </c>
      <c r="G2123" s="155" t="s">
        <v>189</v>
      </c>
      <c r="H2123" s="155">
        <v>950</v>
      </c>
      <c r="I2123" s="155" t="s">
        <v>184</v>
      </c>
      <c r="J2123" s="155" t="s">
        <v>115</v>
      </c>
      <c r="K2123" s="155" t="s">
        <v>185</v>
      </c>
      <c r="L2123" s="155">
        <v>4532</v>
      </c>
      <c r="M2123" s="155" t="s">
        <v>200</v>
      </c>
      <c r="N2123" s="155">
        <v>1271</v>
      </c>
      <c r="O2123" s="155">
        <v>227150.8</v>
      </c>
      <c r="P2123" s="155">
        <v>2167083</v>
      </c>
      <c r="Q2123" t="str">
        <f t="shared" si="33"/>
        <v>3-Small C&amp;I</v>
      </c>
      <c r="R2123" s="157"/>
      <c r="U2123" s="157"/>
    </row>
    <row r="2124" spans="1:21" x14ac:dyDescent="0.3">
      <c r="A2124" s="155">
        <v>5</v>
      </c>
      <c r="B2124" s="155" t="s">
        <v>181</v>
      </c>
      <c r="C2124" s="155">
        <v>2020</v>
      </c>
      <c r="D2124" s="155">
        <v>1</v>
      </c>
      <c r="E2124" s="155" t="s">
        <v>253</v>
      </c>
      <c r="F2124" s="156">
        <v>79</v>
      </c>
      <c r="G2124" s="155" t="s">
        <v>212</v>
      </c>
      <c r="H2124" s="155">
        <v>5</v>
      </c>
      <c r="I2124" s="155" t="s">
        <v>190</v>
      </c>
      <c r="J2124" s="155" t="s">
        <v>115</v>
      </c>
      <c r="K2124" s="155" t="s">
        <v>185</v>
      </c>
      <c r="L2124" s="155">
        <v>1579</v>
      </c>
      <c r="M2124" s="155" t="s">
        <v>271</v>
      </c>
      <c r="N2124" s="155">
        <v>1</v>
      </c>
      <c r="O2124" s="155">
        <v>9.64</v>
      </c>
      <c r="P2124" s="155">
        <v>0</v>
      </c>
      <c r="Q2124" t="str">
        <f t="shared" si="33"/>
        <v>3-Small C&amp;I</v>
      </c>
      <c r="R2124" s="157"/>
      <c r="U2124" s="157"/>
    </row>
    <row r="2125" spans="1:21" x14ac:dyDescent="0.3">
      <c r="A2125" s="155">
        <v>5</v>
      </c>
      <c r="B2125" s="155" t="s">
        <v>181</v>
      </c>
      <c r="C2125" s="155">
        <v>2020</v>
      </c>
      <c r="D2125" s="155">
        <v>1</v>
      </c>
      <c r="E2125" s="155" t="s">
        <v>253</v>
      </c>
      <c r="F2125" s="156">
        <v>6</v>
      </c>
      <c r="G2125" s="155" t="s">
        <v>192</v>
      </c>
      <c r="H2125" s="155">
        <v>627</v>
      </c>
      <c r="I2125" s="155" t="s">
        <v>257</v>
      </c>
      <c r="J2125" s="155" t="s">
        <v>132</v>
      </c>
      <c r="K2125" s="155" t="s">
        <v>212</v>
      </c>
      <c r="L2125" s="155">
        <v>4562</v>
      </c>
      <c r="M2125" s="155" t="s">
        <v>211</v>
      </c>
      <c r="N2125" s="155">
        <v>3</v>
      </c>
      <c r="O2125" s="155">
        <v>1169.32</v>
      </c>
      <c r="P2125" s="155">
        <v>364</v>
      </c>
      <c r="Q2125" t="str">
        <f t="shared" si="33"/>
        <v>Street</v>
      </c>
      <c r="R2125" s="157"/>
      <c r="U2125" s="157"/>
    </row>
    <row r="2126" spans="1:21" x14ac:dyDescent="0.3">
      <c r="A2126" s="155">
        <v>5</v>
      </c>
      <c r="B2126" s="155" t="s">
        <v>181</v>
      </c>
      <c r="C2126" s="155">
        <v>2020</v>
      </c>
      <c r="D2126" s="155">
        <v>1</v>
      </c>
      <c r="E2126" s="155" t="s">
        <v>253</v>
      </c>
      <c r="F2126" s="156">
        <v>3</v>
      </c>
      <c r="G2126" s="155" t="s">
        <v>189</v>
      </c>
      <c r="H2126" s="155">
        <v>20</v>
      </c>
      <c r="I2126" s="155" t="s">
        <v>300</v>
      </c>
      <c r="J2126" s="155" t="s">
        <v>128</v>
      </c>
      <c r="K2126" s="155" t="s">
        <v>205</v>
      </c>
      <c r="L2126" s="155">
        <v>300</v>
      </c>
      <c r="M2126" s="155" t="s">
        <v>191</v>
      </c>
      <c r="N2126" s="155">
        <v>82</v>
      </c>
      <c r="O2126" s="155">
        <v>234098.53</v>
      </c>
      <c r="P2126" s="155">
        <v>1165537</v>
      </c>
      <c r="Q2126" t="str">
        <f t="shared" si="33"/>
        <v>4-Medium C&amp;I</v>
      </c>
      <c r="R2126" s="157"/>
      <c r="U2126" s="157"/>
    </row>
    <row r="2127" spans="1:21" x14ac:dyDescent="0.3">
      <c r="A2127" s="155">
        <v>5</v>
      </c>
      <c r="B2127" s="155" t="s">
        <v>181</v>
      </c>
      <c r="C2127" s="155">
        <v>2020</v>
      </c>
      <c r="D2127" s="155">
        <v>1</v>
      </c>
      <c r="E2127" s="155" t="s">
        <v>253</v>
      </c>
      <c r="F2127" s="156">
        <v>3</v>
      </c>
      <c r="G2127" s="155" t="s">
        <v>189</v>
      </c>
      <c r="H2127" s="155">
        <v>19</v>
      </c>
      <c r="I2127" s="155" t="s">
        <v>262</v>
      </c>
      <c r="J2127" s="155" t="s">
        <v>127</v>
      </c>
      <c r="K2127" s="155" t="s">
        <v>263</v>
      </c>
      <c r="L2127" s="155">
        <v>300</v>
      </c>
      <c r="M2127" s="155" t="s">
        <v>191</v>
      </c>
      <c r="N2127" s="155">
        <v>51</v>
      </c>
      <c r="O2127" s="155">
        <v>221264.42</v>
      </c>
      <c r="P2127" s="155">
        <v>1110094</v>
      </c>
      <c r="Q2127" t="str">
        <f t="shared" si="33"/>
        <v>4-Medium C&amp;I</v>
      </c>
      <c r="R2127" s="157"/>
      <c r="U2127" s="157"/>
    </row>
    <row r="2128" spans="1:21" x14ac:dyDescent="0.3">
      <c r="A2128" s="155">
        <v>5</v>
      </c>
      <c r="B2128" s="155" t="s">
        <v>181</v>
      </c>
      <c r="C2128" s="155">
        <v>2020</v>
      </c>
      <c r="D2128" s="155">
        <v>1</v>
      </c>
      <c r="E2128" s="155" t="s">
        <v>253</v>
      </c>
      <c r="F2128" s="156">
        <v>5</v>
      </c>
      <c r="G2128" s="155" t="s">
        <v>195</v>
      </c>
      <c r="H2128" s="155">
        <v>700</v>
      </c>
      <c r="I2128" s="155" t="s">
        <v>273</v>
      </c>
      <c r="J2128" s="155" t="s">
        <v>207</v>
      </c>
      <c r="K2128" s="155" t="s">
        <v>208</v>
      </c>
      <c r="L2128" s="155">
        <v>460</v>
      </c>
      <c r="M2128" s="155" t="s">
        <v>198</v>
      </c>
      <c r="N2128" s="155">
        <v>4</v>
      </c>
      <c r="O2128" s="155">
        <v>141790.01</v>
      </c>
      <c r="P2128" s="155">
        <v>588450</v>
      </c>
      <c r="Q2128" t="str">
        <f t="shared" si="33"/>
        <v>5-Large C&amp;I</v>
      </c>
      <c r="R2128" s="157"/>
      <c r="U2128" s="157"/>
    </row>
    <row r="2129" spans="1:21" x14ac:dyDescent="0.3">
      <c r="A2129" s="155">
        <v>5</v>
      </c>
      <c r="B2129" s="155" t="s">
        <v>181</v>
      </c>
      <c r="C2129" s="155">
        <v>2020</v>
      </c>
      <c r="D2129" s="155">
        <v>1</v>
      </c>
      <c r="E2129" s="155" t="s">
        <v>253</v>
      </c>
      <c r="F2129" s="156">
        <v>3</v>
      </c>
      <c r="G2129" s="155" t="s">
        <v>189</v>
      </c>
      <c r="H2129" s="155">
        <v>13</v>
      </c>
      <c r="I2129" s="155" t="s">
        <v>296</v>
      </c>
      <c r="J2129" s="155" t="s">
        <v>119</v>
      </c>
      <c r="K2129" s="155" t="s">
        <v>216</v>
      </c>
      <c r="L2129" s="155">
        <v>300</v>
      </c>
      <c r="M2129" s="155" t="s">
        <v>191</v>
      </c>
      <c r="N2129" s="155">
        <v>114</v>
      </c>
      <c r="O2129" s="155">
        <v>295357.88</v>
      </c>
      <c r="P2129" s="155">
        <v>1482854</v>
      </c>
      <c r="Q2129" t="str">
        <f t="shared" si="33"/>
        <v>4-Medium C&amp;I</v>
      </c>
      <c r="R2129" s="157"/>
      <c r="U2129" s="157"/>
    </row>
    <row r="2130" spans="1:21" x14ac:dyDescent="0.3">
      <c r="A2130" s="155">
        <v>5</v>
      </c>
      <c r="B2130" s="155" t="s">
        <v>181</v>
      </c>
      <c r="C2130" s="155">
        <v>2020</v>
      </c>
      <c r="D2130" s="155">
        <v>1</v>
      </c>
      <c r="E2130" s="155" t="s">
        <v>253</v>
      </c>
      <c r="F2130" s="156">
        <v>6</v>
      </c>
      <c r="G2130" s="155" t="s">
        <v>192</v>
      </c>
      <c r="H2130" s="155">
        <v>613</v>
      </c>
      <c r="I2130" s="155" t="s">
        <v>258</v>
      </c>
      <c r="J2130" s="155" t="s">
        <v>116</v>
      </c>
      <c r="K2130" s="155" t="s">
        <v>224</v>
      </c>
      <c r="L2130" s="155">
        <v>700</v>
      </c>
      <c r="M2130" s="155" t="s">
        <v>193</v>
      </c>
      <c r="N2130" s="155">
        <v>6</v>
      </c>
      <c r="O2130" s="155">
        <v>154.1</v>
      </c>
      <c r="P2130" s="155">
        <v>485</v>
      </c>
      <c r="Q2130" t="str">
        <f t="shared" si="33"/>
        <v>3-Small C&amp;I</v>
      </c>
      <c r="R2130" s="157"/>
      <c r="U2130" s="157"/>
    </row>
    <row r="2131" spans="1:21" x14ac:dyDescent="0.3">
      <c r="A2131" s="155">
        <v>5</v>
      </c>
      <c r="B2131" s="155" t="s">
        <v>181</v>
      </c>
      <c r="C2131" s="155">
        <v>2020</v>
      </c>
      <c r="D2131" s="155">
        <v>1</v>
      </c>
      <c r="E2131" s="155" t="s">
        <v>253</v>
      </c>
      <c r="F2131" s="156">
        <v>10</v>
      </c>
      <c r="G2131" s="155" t="s">
        <v>238</v>
      </c>
      <c r="H2131" s="155">
        <v>602</v>
      </c>
      <c r="I2131" s="155" t="s">
        <v>246</v>
      </c>
      <c r="J2131" s="155" t="s">
        <v>125</v>
      </c>
      <c r="K2131" s="155" t="s">
        <v>197</v>
      </c>
      <c r="L2131" s="155">
        <v>207</v>
      </c>
      <c r="M2131" s="155" t="s">
        <v>243</v>
      </c>
      <c r="N2131" s="155">
        <v>2</v>
      </c>
      <c r="O2131" s="155">
        <v>79.72</v>
      </c>
      <c r="P2131" s="155">
        <v>188</v>
      </c>
      <c r="Q2131" t="str">
        <f t="shared" si="33"/>
        <v>Street</v>
      </c>
      <c r="R2131" s="157"/>
      <c r="U2131" s="157"/>
    </row>
    <row r="2132" spans="1:21" x14ac:dyDescent="0.3">
      <c r="A2132" s="155">
        <v>5</v>
      </c>
      <c r="B2132" s="155" t="s">
        <v>181</v>
      </c>
      <c r="C2132" s="155">
        <v>2020</v>
      </c>
      <c r="D2132" s="155">
        <v>1</v>
      </c>
      <c r="E2132" s="155" t="s">
        <v>253</v>
      </c>
      <c r="F2132" s="156">
        <v>60</v>
      </c>
      <c r="G2132" s="155" t="s">
        <v>212</v>
      </c>
      <c r="H2132" s="155">
        <v>600</v>
      </c>
      <c r="I2132" s="155" t="s">
        <v>266</v>
      </c>
      <c r="J2132" s="155" t="s">
        <v>123</v>
      </c>
      <c r="K2132" s="155" t="s">
        <v>261</v>
      </c>
      <c r="L2132" s="155">
        <v>360</v>
      </c>
      <c r="M2132" s="155" t="s">
        <v>225</v>
      </c>
      <c r="N2132" s="155">
        <v>9</v>
      </c>
      <c r="O2132" s="155">
        <v>4543.96</v>
      </c>
      <c r="P2132" s="155">
        <v>6610</v>
      </c>
      <c r="Q2132" t="str">
        <f t="shared" si="33"/>
        <v>Street</v>
      </c>
      <c r="R2132" s="157"/>
      <c r="U2132" s="157"/>
    </row>
    <row r="2133" spans="1:21" x14ac:dyDescent="0.3">
      <c r="A2133" s="155">
        <v>5</v>
      </c>
      <c r="B2133" s="155" t="s">
        <v>181</v>
      </c>
      <c r="C2133" s="155">
        <v>2020</v>
      </c>
      <c r="D2133" s="155">
        <v>1</v>
      </c>
      <c r="E2133" s="155" t="s">
        <v>253</v>
      </c>
      <c r="F2133" s="156">
        <v>60</v>
      </c>
      <c r="G2133" s="155" t="s">
        <v>212</v>
      </c>
      <c r="H2133" s="155">
        <v>623</v>
      </c>
      <c r="I2133" s="155" t="s">
        <v>295</v>
      </c>
      <c r="J2133" s="155" t="s">
        <v>124</v>
      </c>
      <c r="K2133" s="155" t="s">
        <v>227</v>
      </c>
      <c r="L2133" s="155">
        <v>360</v>
      </c>
      <c r="M2133" s="155" t="s">
        <v>225</v>
      </c>
      <c r="N2133" s="155">
        <v>3</v>
      </c>
      <c r="O2133" s="155">
        <v>74.34</v>
      </c>
      <c r="P2133" s="155">
        <v>246</v>
      </c>
      <c r="Q2133" t="str">
        <f t="shared" si="33"/>
        <v>Street</v>
      </c>
      <c r="R2133" s="157"/>
      <c r="U2133" s="157"/>
    </row>
    <row r="2134" spans="1:21" x14ac:dyDescent="0.3">
      <c r="A2134" s="155">
        <v>4</v>
      </c>
      <c r="B2134" s="155" t="s">
        <v>187</v>
      </c>
      <c r="C2134" s="155">
        <v>2020</v>
      </c>
      <c r="D2134" s="155">
        <v>1</v>
      </c>
      <c r="E2134" s="155" t="s">
        <v>253</v>
      </c>
      <c r="F2134" s="156">
        <v>1</v>
      </c>
      <c r="G2134" s="155" t="s">
        <v>183</v>
      </c>
      <c r="H2134" s="155">
        <v>6</v>
      </c>
      <c r="I2134" s="155" t="s">
        <v>256</v>
      </c>
      <c r="J2134" s="155" t="s">
        <v>122</v>
      </c>
      <c r="K2134" s="155" t="s">
        <v>242</v>
      </c>
      <c r="L2134" s="155">
        <v>200</v>
      </c>
      <c r="M2134" s="155" t="s">
        <v>210</v>
      </c>
      <c r="N2134" s="155">
        <v>26</v>
      </c>
      <c r="O2134" s="155">
        <v>4482.1000000000004</v>
      </c>
      <c r="P2134" s="155">
        <v>25748</v>
      </c>
      <c r="Q2134" t="str">
        <f t="shared" si="33"/>
        <v>2-Low Income Residential</v>
      </c>
      <c r="R2134" s="157"/>
      <c r="U2134" s="157"/>
    </row>
    <row r="2135" spans="1:21" x14ac:dyDescent="0.3">
      <c r="A2135" s="155">
        <v>5</v>
      </c>
      <c r="B2135" s="155" t="s">
        <v>181</v>
      </c>
      <c r="C2135" s="155">
        <v>2020</v>
      </c>
      <c r="D2135" s="155">
        <v>1</v>
      </c>
      <c r="E2135" s="155" t="s">
        <v>253</v>
      </c>
      <c r="F2135" s="156">
        <v>1</v>
      </c>
      <c r="G2135" s="155" t="s">
        <v>183</v>
      </c>
      <c r="H2135" s="155">
        <v>602</v>
      </c>
      <c r="I2135" s="155" t="s">
        <v>246</v>
      </c>
      <c r="J2135" s="155" t="s">
        <v>125</v>
      </c>
      <c r="K2135" s="155" t="s">
        <v>197</v>
      </c>
      <c r="L2135" s="155">
        <v>200</v>
      </c>
      <c r="M2135" s="155" t="s">
        <v>210</v>
      </c>
      <c r="N2135" s="155">
        <v>191</v>
      </c>
      <c r="O2135" s="155">
        <v>9280.23</v>
      </c>
      <c r="P2135" s="155">
        <v>24814</v>
      </c>
      <c r="Q2135" t="str">
        <f t="shared" si="33"/>
        <v>Street</v>
      </c>
      <c r="R2135" s="157"/>
      <c r="U2135" s="157"/>
    </row>
    <row r="2136" spans="1:21" x14ac:dyDescent="0.3">
      <c r="A2136" s="155">
        <v>4</v>
      </c>
      <c r="B2136" s="155" t="s">
        <v>187</v>
      </c>
      <c r="C2136" s="155">
        <v>2020</v>
      </c>
      <c r="D2136" s="155">
        <v>1</v>
      </c>
      <c r="E2136" s="155" t="s">
        <v>253</v>
      </c>
      <c r="F2136" s="156">
        <v>5</v>
      </c>
      <c r="G2136" s="155" t="s">
        <v>195</v>
      </c>
      <c r="H2136" s="155">
        <v>18</v>
      </c>
      <c r="I2136" s="155" t="s">
        <v>215</v>
      </c>
      <c r="J2136" s="155" t="s">
        <v>119</v>
      </c>
      <c r="K2136" s="155" t="s">
        <v>216</v>
      </c>
      <c r="L2136" s="155">
        <v>460</v>
      </c>
      <c r="M2136" s="155" t="s">
        <v>198</v>
      </c>
      <c r="N2136" s="155">
        <v>1</v>
      </c>
      <c r="O2136" s="155">
        <v>608.02</v>
      </c>
      <c r="P2136" s="155">
        <v>2400</v>
      </c>
      <c r="Q2136" t="str">
        <f t="shared" si="33"/>
        <v>4-Medium C&amp;I</v>
      </c>
      <c r="R2136" s="157"/>
      <c r="U2136" s="157"/>
    </row>
    <row r="2137" spans="1:21" x14ac:dyDescent="0.3">
      <c r="A2137" s="155">
        <v>4</v>
      </c>
      <c r="B2137" s="155" t="s">
        <v>187</v>
      </c>
      <c r="C2137" s="155">
        <v>2020</v>
      </c>
      <c r="D2137" s="155">
        <v>1</v>
      </c>
      <c r="E2137" s="155" t="s">
        <v>253</v>
      </c>
      <c r="F2137" s="156">
        <v>3</v>
      </c>
      <c r="G2137" s="155" t="s">
        <v>189</v>
      </c>
      <c r="H2137" s="155">
        <v>954</v>
      </c>
      <c r="I2137" s="155" t="s">
        <v>237</v>
      </c>
      <c r="J2137" s="155" t="s">
        <v>119</v>
      </c>
      <c r="K2137" s="155" t="s">
        <v>216</v>
      </c>
      <c r="L2137" s="155">
        <v>4532</v>
      </c>
      <c r="M2137" s="155" t="s">
        <v>200</v>
      </c>
      <c r="N2137" s="155">
        <v>72</v>
      </c>
      <c r="O2137" s="155">
        <v>161892.4</v>
      </c>
      <c r="P2137" s="155">
        <v>1851503</v>
      </c>
      <c r="Q2137" t="str">
        <f t="shared" si="33"/>
        <v>4-Medium C&amp;I</v>
      </c>
      <c r="R2137" s="157"/>
      <c r="U2137" s="157"/>
    </row>
    <row r="2138" spans="1:21" x14ac:dyDescent="0.3">
      <c r="A2138" s="155">
        <v>5</v>
      </c>
      <c r="B2138" s="155" t="s">
        <v>181</v>
      </c>
      <c r="C2138" s="155">
        <v>2020</v>
      </c>
      <c r="D2138" s="155">
        <v>1</v>
      </c>
      <c r="E2138" s="155" t="s">
        <v>253</v>
      </c>
      <c r="F2138" s="156">
        <v>79</v>
      </c>
      <c r="G2138" s="155" t="s">
        <v>212</v>
      </c>
      <c r="H2138" s="155">
        <v>710</v>
      </c>
      <c r="I2138" s="155" t="s">
        <v>220</v>
      </c>
      <c r="J2138" s="155" t="s">
        <v>207</v>
      </c>
      <c r="K2138" s="155" t="s">
        <v>208</v>
      </c>
      <c r="L2138" s="155">
        <v>4579</v>
      </c>
      <c r="M2138" s="155" t="s">
        <v>221</v>
      </c>
      <c r="N2138" s="155">
        <v>1</v>
      </c>
      <c r="O2138" s="155">
        <v>3316.46</v>
      </c>
      <c r="P2138" s="155">
        <v>62030</v>
      </c>
      <c r="Q2138" t="str">
        <f t="shared" si="33"/>
        <v>5-Large C&amp;I</v>
      </c>
      <c r="R2138" s="157"/>
      <c r="U2138" s="157"/>
    </row>
    <row r="2139" spans="1:21" x14ac:dyDescent="0.3">
      <c r="A2139" s="155">
        <v>5</v>
      </c>
      <c r="B2139" s="155" t="s">
        <v>181</v>
      </c>
      <c r="C2139" s="155">
        <v>2020</v>
      </c>
      <c r="D2139" s="155">
        <v>1</v>
      </c>
      <c r="E2139" s="155" t="s">
        <v>253</v>
      </c>
      <c r="F2139" s="156">
        <v>10</v>
      </c>
      <c r="G2139" s="155" t="s">
        <v>238</v>
      </c>
      <c r="H2139" s="155">
        <v>1</v>
      </c>
      <c r="I2139" s="155" t="s">
        <v>229</v>
      </c>
      <c r="J2139" s="155" t="s">
        <v>121</v>
      </c>
      <c r="K2139" s="155" t="s">
        <v>230</v>
      </c>
      <c r="L2139" s="155">
        <v>207</v>
      </c>
      <c r="M2139" s="155" t="s">
        <v>243</v>
      </c>
      <c r="N2139" s="155">
        <v>40299</v>
      </c>
      <c r="O2139" s="155">
        <v>11805293.470000001</v>
      </c>
      <c r="P2139" s="155">
        <v>44733160</v>
      </c>
      <c r="Q2139" t="str">
        <f t="shared" si="33"/>
        <v>1-Residential</v>
      </c>
      <c r="R2139" s="157"/>
      <c r="U2139" s="157"/>
    </row>
    <row r="2140" spans="1:21" x14ac:dyDescent="0.3">
      <c r="A2140" s="155">
        <v>5</v>
      </c>
      <c r="B2140" s="155" t="s">
        <v>181</v>
      </c>
      <c r="C2140" s="155">
        <v>2020</v>
      </c>
      <c r="D2140" s="155">
        <v>1</v>
      </c>
      <c r="E2140" s="155" t="s">
        <v>253</v>
      </c>
      <c r="F2140" s="156">
        <v>3</v>
      </c>
      <c r="G2140" s="155" t="s">
        <v>189</v>
      </c>
      <c r="H2140" s="155">
        <v>1</v>
      </c>
      <c r="I2140" s="155" t="s">
        <v>229</v>
      </c>
      <c r="J2140" s="155" t="s">
        <v>121</v>
      </c>
      <c r="K2140" s="155" t="s">
        <v>230</v>
      </c>
      <c r="L2140" s="155">
        <v>300</v>
      </c>
      <c r="M2140" s="155" t="s">
        <v>191</v>
      </c>
      <c r="N2140" s="155">
        <v>1369</v>
      </c>
      <c r="O2140" s="155">
        <v>484597.85</v>
      </c>
      <c r="P2140" s="155">
        <v>1844058</v>
      </c>
      <c r="Q2140" t="str">
        <f t="shared" si="33"/>
        <v>1-Residential</v>
      </c>
      <c r="R2140" s="157"/>
      <c r="U2140" s="157"/>
    </row>
    <row r="2141" spans="1:21" x14ac:dyDescent="0.3">
      <c r="A2141" s="155">
        <v>5</v>
      </c>
      <c r="B2141" s="155" t="s">
        <v>181</v>
      </c>
      <c r="C2141" s="155">
        <v>2020</v>
      </c>
      <c r="D2141" s="155">
        <v>1</v>
      </c>
      <c r="E2141" s="155" t="s">
        <v>253</v>
      </c>
      <c r="F2141" s="156">
        <v>1</v>
      </c>
      <c r="G2141" s="155" t="s">
        <v>183</v>
      </c>
      <c r="H2141" s="155">
        <v>5</v>
      </c>
      <c r="I2141" s="155" t="s">
        <v>190</v>
      </c>
      <c r="J2141" s="155" t="s">
        <v>115</v>
      </c>
      <c r="K2141" s="155" t="s">
        <v>185</v>
      </c>
      <c r="L2141" s="155">
        <v>200</v>
      </c>
      <c r="M2141" s="155" t="s">
        <v>210</v>
      </c>
      <c r="N2141" s="155">
        <v>1284</v>
      </c>
      <c r="O2141" s="155">
        <v>117951.91</v>
      </c>
      <c r="P2141" s="155">
        <v>662920</v>
      </c>
      <c r="Q2141" t="str">
        <f t="shared" si="33"/>
        <v>3-Small C&amp;I</v>
      </c>
      <c r="R2141" s="157"/>
      <c r="U2141" s="157"/>
    </row>
    <row r="2142" spans="1:21" x14ac:dyDescent="0.3">
      <c r="A2142" s="155">
        <v>5</v>
      </c>
      <c r="B2142" s="155" t="s">
        <v>181</v>
      </c>
      <c r="C2142" s="155">
        <v>2020</v>
      </c>
      <c r="D2142" s="155">
        <v>1</v>
      </c>
      <c r="E2142" s="155" t="s">
        <v>253</v>
      </c>
      <c r="F2142" s="156">
        <v>3</v>
      </c>
      <c r="G2142" s="155" t="s">
        <v>189</v>
      </c>
      <c r="H2142" s="155">
        <v>952</v>
      </c>
      <c r="I2142" s="155" t="s">
        <v>235</v>
      </c>
      <c r="J2142" s="155" t="s">
        <v>117</v>
      </c>
      <c r="K2142" s="155" t="s">
        <v>236</v>
      </c>
      <c r="L2142" s="155">
        <v>4532</v>
      </c>
      <c r="M2142" s="155" t="s">
        <v>200</v>
      </c>
      <c r="N2142" s="155">
        <v>420</v>
      </c>
      <c r="O2142" s="155">
        <v>163944.67000000001</v>
      </c>
      <c r="P2142" s="155">
        <v>1991317</v>
      </c>
      <c r="Q2142" t="str">
        <f t="shared" si="33"/>
        <v>3-Small C&amp;I</v>
      </c>
      <c r="R2142" s="157"/>
      <c r="U2142" s="157"/>
    </row>
    <row r="2143" spans="1:21" x14ac:dyDescent="0.3">
      <c r="A2143" s="155">
        <v>5</v>
      </c>
      <c r="B2143" s="155" t="s">
        <v>181</v>
      </c>
      <c r="C2143" s="155">
        <v>2020</v>
      </c>
      <c r="D2143" s="155">
        <v>1</v>
      </c>
      <c r="E2143" s="155" t="s">
        <v>253</v>
      </c>
      <c r="F2143" s="156">
        <v>6</v>
      </c>
      <c r="G2143" s="155" t="s">
        <v>192</v>
      </c>
      <c r="H2143" s="155">
        <v>950</v>
      </c>
      <c r="I2143" s="155" t="s">
        <v>184</v>
      </c>
      <c r="J2143" s="155" t="s">
        <v>115</v>
      </c>
      <c r="K2143" s="155" t="s">
        <v>185</v>
      </c>
      <c r="L2143" s="155">
        <v>4562</v>
      </c>
      <c r="M2143" s="155" t="s">
        <v>211</v>
      </c>
      <c r="N2143" s="155">
        <v>30</v>
      </c>
      <c r="O2143" s="155">
        <v>1001.5</v>
      </c>
      <c r="P2143" s="155">
        <v>7911</v>
      </c>
      <c r="Q2143" t="str">
        <f t="shared" si="33"/>
        <v>3-Small C&amp;I</v>
      </c>
      <c r="R2143" s="157"/>
      <c r="U2143" s="157"/>
    </row>
    <row r="2144" spans="1:21" x14ac:dyDescent="0.3">
      <c r="A2144" s="155">
        <v>5</v>
      </c>
      <c r="B2144" s="155" t="s">
        <v>181</v>
      </c>
      <c r="C2144" s="155">
        <v>2020</v>
      </c>
      <c r="D2144" s="155">
        <v>1</v>
      </c>
      <c r="E2144" s="155" t="s">
        <v>253</v>
      </c>
      <c r="F2144" s="156">
        <v>3</v>
      </c>
      <c r="G2144" s="155" t="s">
        <v>189</v>
      </c>
      <c r="H2144" s="155">
        <v>951</v>
      </c>
      <c r="I2144" s="155" t="s">
        <v>250</v>
      </c>
      <c r="J2144" s="155" t="s">
        <v>126</v>
      </c>
      <c r="K2144" s="155" t="s">
        <v>249</v>
      </c>
      <c r="L2144" s="155">
        <v>4532</v>
      </c>
      <c r="M2144" s="155" t="s">
        <v>200</v>
      </c>
      <c r="N2144" s="155">
        <v>1188</v>
      </c>
      <c r="O2144" s="155">
        <v>45132.79</v>
      </c>
      <c r="P2144" s="155">
        <v>405238</v>
      </c>
      <c r="Q2144" t="str">
        <f t="shared" si="33"/>
        <v>3-Small C&amp;I</v>
      </c>
      <c r="R2144" s="157"/>
      <c r="U2144" s="157"/>
    </row>
    <row r="2145" spans="1:21" x14ac:dyDescent="0.3">
      <c r="A2145" s="155">
        <v>4</v>
      </c>
      <c r="B2145" s="155" t="s">
        <v>187</v>
      </c>
      <c r="C2145" s="155">
        <v>2020</v>
      </c>
      <c r="D2145" s="155">
        <v>1</v>
      </c>
      <c r="E2145" s="155" t="s">
        <v>253</v>
      </c>
      <c r="F2145" s="156">
        <v>3</v>
      </c>
      <c r="G2145" s="155" t="s">
        <v>189</v>
      </c>
      <c r="H2145" s="155">
        <v>18</v>
      </c>
      <c r="I2145" s="155" t="s">
        <v>215</v>
      </c>
      <c r="J2145" s="155" t="s">
        <v>119</v>
      </c>
      <c r="K2145" s="155" t="s">
        <v>216</v>
      </c>
      <c r="L2145" s="155">
        <v>300</v>
      </c>
      <c r="M2145" s="155" t="s">
        <v>191</v>
      </c>
      <c r="N2145" s="155">
        <v>4</v>
      </c>
      <c r="O2145" s="155">
        <v>3963.63</v>
      </c>
      <c r="P2145" s="155">
        <v>14981</v>
      </c>
      <c r="Q2145" t="str">
        <f t="shared" si="33"/>
        <v>4-Medium C&amp;I</v>
      </c>
      <c r="R2145" s="157"/>
      <c r="U2145" s="157"/>
    </row>
    <row r="2146" spans="1:21" x14ac:dyDescent="0.3">
      <c r="A2146" s="155">
        <v>5</v>
      </c>
      <c r="B2146" s="155" t="s">
        <v>181</v>
      </c>
      <c r="C2146" s="155">
        <v>2020</v>
      </c>
      <c r="D2146" s="155">
        <v>1</v>
      </c>
      <c r="E2146" s="155" t="s">
        <v>253</v>
      </c>
      <c r="F2146" s="156">
        <v>3</v>
      </c>
      <c r="G2146" s="155" t="s">
        <v>189</v>
      </c>
      <c r="H2146" s="155">
        <v>903</v>
      </c>
      <c r="I2146" s="155" t="s">
        <v>239</v>
      </c>
      <c r="J2146" s="155" t="s">
        <v>121</v>
      </c>
      <c r="K2146" s="155" t="s">
        <v>230</v>
      </c>
      <c r="L2146" s="155">
        <v>4532</v>
      </c>
      <c r="M2146" s="155" t="s">
        <v>200</v>
      </c>
      <c r="N2146" s="155">
        <v>1025</v>
      </c>
      <c r="O2146" s="155">
        <v>424133.08</v>
      </c>
      <c r="P2146" s="155">
        <v>3530496</v>
      </c>
      <c r="Q2146" t="str">
        <f t="shared" si="33"/>
        <v>1-Residential</v>
      </c>
      <c r="R2146" s="157"/>
      <c r="U2146" s="157"/>
    </row>
    <row r="2147" spans="1:21" x14ac:dyDescent="0.3">
      <c r="A2147" s="155">
        <v>5</v>
      </c>
      <c r="B2147" s="155" t="s">
        <v>181</v>
      </c>
      <c r="C2147" s="155">
        <v>2020</v>
      </c>
      <c r="D2147" s="155">
        <v>1</v>
      </c>
      <c r="E2147" s="155" t="s">
        <v>253</v>
      </c>
      <c r="F2147" s="156">
        <v>5</v>
      </c>
      <c r="G2147" s="155" t="s">
        <v>195</v>
      </c>
      <c r="H2147" s="155">
        <v>11</v>
      </c>
      <c r="I2147" s="155" t="s">
        <v>283</v>
      </c>
      <c r="J2147" s="155" t="s">
        <v>115</v>
      </c>
      <c r="K2147" s="155" t="s">
        <v>185</v>
      </c>
      <c r="L2147" s="155">
        <v>460</v>
      </c>
      <c r="M2147" s="155" t="s">
        <v>198</v>
      </c>
      <c r="N2147" s="155">
        <v>2</v>
      </c>
      <c r="O2147" s="155">
        <v>157.80000000000001</v>
      </c>
      <c r="P2147" s="155">
        <v>610</v>
      </c>
      <c r="Q2147" t="str">
        <f t="shared" si="33"/>
        <v>3-Small C&amp;I</v>
      </c>
      <c r="R2147" s="157"/>
      <c r="U2147" s="157"/>
    </row>
    <row r="2148" spans="1:21" x14ac:dyDescent="0.3">
      <c r="A2148" s="155">
        <v>5</v>
      </c>
      <c r="B2148" s="155" t="s">
        <v>181</v>
      </c>
      <c r="C2148" s="155">
        <v>2020</v>
      </c>
      <c r="D2148" s="155">
        <v>1</v>
      </c>
      <c r="E2148" s="155" t="s">
        <v>253</v>
      </c>
      <c r="F2148" s="156">
        <v>6</v>
      </c>
      <c r="G2148" s="155" t="s">
        <v>192</v>
      </c>
      <c r="H2148" s="155">
        <v>609</v>
      </c>
      <c r="I2148" s="155" t="s">
        <v>298</v>
      </c>
      <c r="J2148" s="155" t="s">
        <v>278</v>
      </c>
      <c r="K2148" s="155" t="s">
        <v>212</v>
      </c>
      <c r="L2148" s="155">
        <v>700</v>
      </c>
      <c r="M2148" s="155" t="s">
        <v>193</v>
      </c>
      <c r="N2148" s="155">
        <v>10</v>
      </c>
      <c r="O2148" s="155">
        <v>9464.34</v>
      </c>
      <c r="P2148" s="155">
        <v>40292</v>
      </c>
      <c r="Q2148" t="str">
        <f t="shared" si="33"/>
        <v>Street</v>
      </c>
      <c r="R2148" s="157"/>
      <c r="U2148" s="157"/>
    </row>
    <row r="2149" spans="1:21" x14ac:dyDescent="0.3">
      <c r="A2149" s="155">
        <v>5</v>
      </c>
      <c r="B2149" s="155" t="s">
        <v>181</v>
      </c>
      <c r="C2149" s="155">
        <v>2020</v>
      </c>
      <c r="D2149" s="155">
        <v>1</v>
      </c>
      <c r="E2149" s="155" t="s">
        <v>253</v>
      </c>
      <c r="F2149" s="156">
        <v>3</v>
      </c>
      <c r="G2149" s="155" t="s">
        <v>189</v>
      </c>
      <c r="H2149" s="155">
        <v>10</v>
      </c>
      <c r="I2149" s="155" t="s">
        <v>251</v>
      </c>
      <c r="J2149" s="155" t="s">
        <v>117</v>
      </c>
      <c r="K2149" s="155" t="s">
        <v>236</v>
      </c>
      <c r="L2149" s="155">
        <v>300</v>
      </c>
      <c r="M2149" s="155" t="s">
        <v>191</v>
      </c>
      <c r="N2149" s="155">
        <v>23676</v>
      </c>
      <c r="O2149" s="155">
        <v>2194136.02</v>
      </c>
      <c r="P2149" s="155">
        <v>9905456</v>
      </c>
      <c r="Q2149" t="str">
        <f t="shared" si="33"/>
        <v>3-Small C&amp;I</v>
      </c>
      <c r="R2149" s="157"/>
      <c r="U2149" s="157"/>
    </row>
    <row r="2150" spans="1:21" x14ac:dyDescent="0.3">
      <c r="A2150" s="155">
        <v>5</v>
      </c>
      <c r="B2150" s="155" t="s">
        <v>181</v>
      </c>
      <c r="C2150" s="155">
        <v>2020</v>
      </c>
      <c r="D2150" s="155">
        <v>1</v>
      </c>
      <c r="E2150" s="155" t="s">
        <v>253</v>
      </c>
      <c r="F2150" s="156">
        <v>5</v>
      </c>
      <c r="G2150" s="155" t="s">
        <v>195</v>
      </c>
      <c r="H2150" s="155">
        <v>701</v>
      </c>
      <c r="I2150" s="155" t="s">
        <v>206</v>
      </c>
      <c r="J2150" s="155" t="s">
        <v>207</v>
      </c>
      <c r="K2150" s="155" t="s">
        <v>208</v>
      </c>
      <c r="L2150" s="155">
        <v>460</v>
      </c>
      <c r="M2150" s="155" t="s">
        <v>198</v>
      </c>
      <c r="N2150" s="155">
        <v>80</v>
      </c>
      <c r="O2150" s="155">
        <v>1241672.1499999999</v>
      </c>
      <c r="P2150" s="155">
        <v>6401010</v>
      </c>
      <c r="Q2150" t="str">
        <f t="shared" si="33"/>
        <v>5-Large C&amp;I</v>
      </c>
      <c r="R2150" s="157"/>
      <c r="U2150" s="157"/>
    </row>
    <row r="2151" spans="1:21" x14ac:dyDescent="0.3">
      <c r="A2151" s="155">
        <v>5</v>
      </c>
      <c r="B2151" s="155" t="s">
        <v>181</v>
      </c>
      <c r="C2151" s="155">
        <v>2020</v>
      </c>
      <c r="D2151" s="155">
        <v>1</v>
      </c>
      <c r="E2151" s="155" t="s">
        <v>253</v>
      </c>
      <c r="F2151" s="156">
        <v>10</v>
      </c>
      <c r="G2151" s="155" t="s">
        <v>238</v>
      </c>
      <c r="H2151" s="155">
        <v>603</v>
      </c>
      <c r="I2151" s="155" t="s">
        <v>196</v>
      </c>
      <c r="J2151" s="155" t="s">
        <v>125</v>
      </c>
      <c r="K2151" s="155" t="s">
        <v>197</v>
      </c>
      <c r="L2151" s="155">
        <v>207</v>
      </c>
      <c r="M2151" s="155" t="s">
        <v>243</v>
      </c>
      <c r="N2151" s="155">
        <v>28</v>
      </c>
      <c r="O2151" s="155">
        <v>662.71</v>
      </c>
      <c r="P2151" s="155">
        <v>1767</v>
      </c>
      <c r="Q2151" t="str">
        <f t="shared" si="33"/>
        <v>Street</v>
      </c>
      <c r="R2151" s="157"/>
      <c r="U2151" s="157"/>
    </row>
    <row r="2152" spans="1:21" x14ac:dyDescent="0.3">
      <c r="A2152" s="155">
        <v>5</v>
      </c>
      <c r="B2152" s="155" t="s">
        <v>181</v>
      </c>
      <c r="C2152" s="155">
        <v>2020</v>
      </c>
      <c r="D2152" s="155">
        <v>1</v>
      </c>
      <c r="E2152" s="155" t="s">
        <v>253</v>
      </c>
      <c r="F2152" s="156">
        <v>5</v>
      </c>
      <c r="G2152" s="155" t="s">
        <v>195</v>
      </c>
      <c r="H2152" s="155">
        <v>603</v>
      </c>
      <c r="I2152" s="155" t="s">
        <v>196</v>
      </c>
      <c r="J2152" s="155" t="s">
        <v>125</v>
      </c>
      <c r="K2152" s="155" t="s">
        <v>197</v>
      </c>
      <c r="L2152" s="155">
        <v>460</v>
      </c>
      <c r="M2152" s="155" t="s">
        <v>198</v>
      </c>
      <c r="N2152" s="155">
        <v>56</v>
      </c>
      <c r="O2152" s="155">
        <v>9970.86</v>
      </c>
      <c r="P2152" s="155">
        <v>30476</v>
      </c>
      <c r="Q2152" t="str">
        <f t="shared" si="33"/>
        <v>Street</v>
      </c>
      <c r="R2152" s="157"/>
      <c r="U2152" s="157"/>
    </row>
    <row r="2153" spans="1:21" x14ac:dyDescent="0.3">
      <c r="A2153" s="155">
        <v>5</v>
      </c>
      <c r="B2153" s="155" t="s">
        <v>181</v>
      </c>
      <c r="C2153" s="155">
        <v>2020</v>
      </c>
      <c r="D2153" s="155">
        <v>1</v>
      </c>
      <c r="E2153" s="155" t="s">
        <v>253</v>
      </c>
      <c r="F2153" s="156">
        <v>6</v>
      </c>
      <c r="G2153" s="155" t="s">
        <v>192</v>
      </c>
      <c r="H2153" s="155">
        <v>621</v>
      </c>
      <c r="I2153" s="155" t="s">
        <v>259</v>
      </c>
      <c r="J2153" s="155" t="s">
        <v>116</v>
      </c>
      <c r="K2153" s="155" t="s">
        <v>224</v>
      </c>
      <c r="L2153" s="155">
        <v>4562</v>
      </c>
      <c r="M2153" s="155" t="s">
        <v>211</v>
      </c>
      <c r="N2153" s="155">
        <v>9</v>
      </c>
      <c r="O2153" s="155">
        <v>216.3</v>
      </c>
      <c r="P2153" s="155">
        <v>1651</v>
      </c>
      <c r="Q2153" t="str">
        <f t="shared" si="33"/>
        <v>3-Small C&amp;I</v>
      </c>
      <c r="R2153" s="157"/>
      <c r="U2153" s="157"/>
    </row>
    <row r="2154" spans="1:21" x14ac:dyDescent="0.3">
      <c r="A2154" s="155">
        <v>5</v>
      </c>
      <c r="B2154" s="155" t="s">
        <v>181</v>
      </c>
      <c r="C2154" s="155">
        <v>2020</v>
      </c>
      <c r="D2154" s="155">
        <v>1</v>
      </c>
      <c r="E2154" s="155" t="s">
        <v>253</v>
      </c>
      <c r="F2154" s="156">
        <v>6</v>
      </c>
      <c r="G2154" s="155" t="s">
        <v>192</v>
      </c>
      <c r="H2154" s="155">
        <v>618</v>
      </c>
      <c r="I2154" s="155" t="s">
        <v>294</v>
      </c>
      <c r="J2154" s="155" t="s">
        <v>130</v>
      </c>
      <c r="K2154" s="155" t="s">
        <v>280</v>
      </c>
      <c r="L2154" s="155">
        <v>4562</v>
      </c>
      <c r="M2154" s="155" t="s">
        <v>211</v>
      </c>
      <c r="N2154" s="155">
        <v>5</v>
      </c>
      <c r="O2154" s="155">
        <v>1474.94</v>
      </c>
      <c r="P2154" s="155">
        <v>4838</v>
      </c>
      <c r="Q2154" t="str">
        <f t="shared" si="33"/>
        <v>Street</v>
      </c>
      <c r="R2154" s="157"/>
      <c r="U2154" s="157"/>
    </row>
    <row r="2155" spans="1:21" x14ac:dyDescent="0.3">
      <c r="A2155" s="155">
        <v>5</v>
      </c>
      <c r="B2155" s="155" t="s">
        <v>181</v>
      </c>
      <c r="C2155" s="155">
        <v>2020</v>
      </c>
      <c r="D2155" s="155">
        <v>1</v>
      </c>
      <c r="E2155" s="155" t="s">
        <v>253</v>
      </c>
      <c r="F2155" s="156">
        <v>6</v>
      </c>
      <c r="G2155" s="155" t="s">
        <v>192</v>
      </c>
      <c r="H2155" s="155">
        <v>623</v>
      </c>
      <c r="I2155" s="155" t="s">
        <v>295</v>
      </c>
      <c r="J2155" s="155" t="s">
        <v>124</v>
      </c>
      <c r="K2155" s="155" t="s">
        <v>227</v>
      </c>
      <c r="L2155" s="155">
        <v>700</v>
      </c>
      <c r="M2155" s="155" t="s">
        <v>193</v>
      </c>
      <c r="N2155" s="155">
        <v>1</v>
      </c>
      <c r="O2155" s="155">
        <v>1975.23</v>
      </c>
      <c r="P2155" s="155">
        <v>7599</v>
      </c>
      <c r="Q2155" t="str">
        <f t="shared" si="33"/>
        <v>Street</v>
      </c>
      <c r="R2155" s="157"/>
      <c r="U2155" s="157"/>
    </row>
    <row r="2156" spans="1:21" x14ac:dyDescent="0.3">
      <c r="A2156" s="155">
        <v>4</v>
      </c>
      <c r="B2156" s="155" t="s">
        <v>187</v>
      </c>
      <c r="C2156" s="152">
        <v>2020</v>
      </c>
      <c r="D2156" s="155">
        <v>2</v>
      </c>
      <c r="E2156" s="155" t="s">
        <v>297</v>
      </c>
      <c r="F2156" s="156">
        <v>6</v>
      </c>
      <c r="G2156" s="155" t="s">
        <v>192</v>
      </c>
      <c r="H2156" s="155">
        <v>615</v>
      </c>
      <c r="I2156" s="155" t="s">
        <v>292</v>
      </c>
      <c r="J2156" s="155" t="s">
        <v>123</v>
      </c>
      <c r="K2156" s="155" t="s">
        <v>261</v>
      </c>
      <c r="L2156" s="155">
        <v>4562</v>
      </c>
      <c r="M2156" s="155" t="s">
        <v>211</v>
      </c>
      <c r="N2156" s="155">
        <v>1</v>
      </c>
      <c r="O2156" s="155">
        <v>5848.13</v>
      </c>
      <c r="P2156" s="155">
        <v>17885</v>
      </c>
      <c r="Q2156" t="str">
        <f t="shared" si="33"/>
        <v>Street</v>
      </c>
      <c r="R2156" s="157"/>
      <c r="U2156" s="157"/>
    </row>
    <row r="2157" spans="1:21" x14ac:dyDescent="0.3">
      <c r="A2157" s="155">
        <v>5</v>
      </c>
      <c r="B2157" s="155" t="s">
        <v>181</v>
      </c>
      <c r="C2157" s="152">
        <v>2020</v>
      </c>
      <c r="D2157" s="155">
        <v>2</v>
      </c>
      <c r="E2157" s="155" t="s">
        <v>297</v>
      </c>
      <c r="F2157" s="156">
        <v>60</v>
      </c>
      <c r="G2157" s="155" t="s">
        <v>212</v>
      </c>
      <c r="H2157" s="155">
        <v>615</v>
      </c>
      <c r="I2157" s="155" t="s">
        <v>292</v>
      </c>
      <c r="J2157" s="155" t="s">
        <v>123</v>
      </c>
      <c r="K2157" s="155" t="s">
        <v>261</v>
      </c>
      <c r="L2157" s="155">
        <v>4563</v>
      </c>
      <c r="M2157" s="155" t="s">
        <v>228</v>
      </c>
      <c r="N2157" s="155">
        <v>37</v>
      </c>
      <c r="O2157" s="155">
        <v>4453.8500000000004</v>
      </c>
      <c r="P2157" s="155">
        <v>11670</v>
      </c>
      <c r="Q2157" t="str">
        <f t="shared" si="33"/>
        <v>Street</v>
      </c>
      <c r="R2157" s="157"/>
      <c r="U2157" s="157"/>
    </row>
    <row r="2158" spans="1:21" x14ac:dyDescent="0.3">
      <c r="A2158" s="155">
        <v>4</v>
      </c>
      <c r="B2158" s="155" t="s">
        <v>187</v>
      </c>
      <c r="C2158" s="152">
        <v>2020</v>
      </c>
      <c r="D2158" s="155">
        <v>2</v>
      </c>
      <c r="E2158" s="155" t="s">
        <v>297</v>
      </c>
      <c r="F2158" s="156">
        <v>60</v>
      </c>
      <c r="G2158" s="155" t="s">
        <v>212</v>
      </c>
      <c r="H2158" s="155">
        <v>615</v>
      </c>
      <c r="I2158" s="155" t="s">
        <v>292</v>
      </c>
      <c r="J2158" s="155" t="s">
        <v>123</v>
      </c>
      <c r="K2158" s="155" t="s">
        <v>261</v>
      </c>
      <c r="L2158" s="155">
        <v>4563</v>
      </c>
      <c r="M2158" s="155" t="s">
        <v>228</v>
      </c>
      <c r="N2158" s="155">
        <v>1</v>
      </c>
      <c r="O2158" s="155">
        <v>11.04</v>
      </c>
      <c r="P2158" s="155">
        <v>34</v>
      </c>
      <c r="Q2158" t="str">
        <f t="shared" si="33"/>
        <v>Street</v>
      </c>
      <c r="R2158" s="157"/>
      <c r="U2158" s="157"/>
    </row>
    <row r="2159" spans="1:21" x14ac:dyDescent="0.3">
      <c r="A2159" s="155">
        <v>5</v>
      </c>
      <c r="B2159" s="155" t="s">
        <v>181</v>
      </c>
      <c r="C2159" s="152">
        <v>2020</v>
      </c>
      <c r="D2159" s="155">
        <v>2</v>
      </c>
      <c r="E2159" s="155" t="s">
        <v>297</v>
      </c>
      <c r="F2159" s="156">
        <v>10</v>
      </c>
      <c r="G2159" s="155" t="s">
        <v>238</v>
      </c>
      <c r="H2159" s="155">
        <v>905</v>
      </c>
      <c r="I2159" s="155" t="s">
        <v>272</v>
      </c>
      <c r="J2159" s="155" t="s">
        <v>122</v>
      </c>
      <c r="K2159" s="155" t="s">
        <v>242</v>
      </c>
      <c r="L2159" s="155">
        <v>4513</v>
      </c>
      <c r="M2159" s="155" t="s">
        <v>240</v>
      </c>
      <c r="N2159" s="155">
        <v>4455</v>
      </c>
      <c r="O2159" s="155">
        <v>164703.87</v>
      </c>
      <c r="P2159" s="155">
        <v>4845224</v>
      </c>
      <c r="Q2159" t="str">
        <f t="shared" si="33"/>
        <v>2-Low Income Residential</v>
      </c>
      <c r="R2159" s="157"/>
      <c r="U2159" s="157"/>
    </row>
    <row r="2160" spans="1:21" x14ac:dyDescent="0.3">
      <c r="A2160" s="155">
        <v>4</v>
      </c>
      <c r="B2160" s="155" t="s">
        <v>187</v>
      </c>
      <c r="C2160" s="152">
        <v>2020</v>
      </c>
      <c r="D2160" s="155">
        <v>2</v>
      </c>
      <c r="E2160" s="155" t="s">
        <v>297</v>
      </c>
      <c r="F2160" s="156">
        <v>10</v>
      </c>
      <c r="G2160" s="155" t="s">
        <v>238</v>
      </c>
      <c r="H2160" s="155">
        <v>905</v>
      </c>
      <c r="I2160" s="155" t="s">
        <v>272</v>
      </c>
      <c r="J2160" s="155" t="s">
        <v>122</v>
      </c>
      <c r="K2160" s="155" t="s">
        <v>242</v>
      </c>
      <c r="L2160" s="155">
        <v>4513</v>
      </c>
      <c r="M2160" s="155" t="s">
        <v>240</v>
      </c>
      <c r="N2160" s="155">
        <v>4</v>
      </c>
      <c r="O2160" s="155">
        <v>185.12</v>
      </c>
      <c r="P2160" s="155">
        <v>3639</v>
      </c>
      <c r="Q2160" t="str">
        <f t="shared" si="33"/>
        <v>2-Low Income Residential</v>
      </c>
      <c r="R2160" s="157"/>
      <c r="U2160" s="157"/>
    </row>
    <row r="2161" spans="1:21" x14ac:dyDescent="0.3">
      <c r="A2161" s="155">
        <v>5</v>
      </c>
      <c r="B2161" s="155" t="s">
        <v>181</v>
      </c>
      <c r="C2161" s="152">
        <v>2020</v>
      </c>
      <c r="D2161" s="155">
        <v>2</v>
      </c>
      <c r="E2161" s="155" t="s">
        <v>297</v>
      </c>
      <c r="F2161" s="156">
        <v>1</v>
      </c>
      <c r="G2161" s="155" t="s">
        <v>183</v>
      </c>
      <c r="H2161" s="155">
        <v>6</v>
      </c>
      <c r="I2161" s="155" t="s">
        <v>256</v>
      </c>
      <c r="J2161" s="155" t="s">
        <v>122</v>
      </c>
      <c r="K2161" s="155" t="s">
        <v>242</v>
      </c>
      <c r="L2161" s="155">
        <v>200</v>
      </c>
      <c r="M2161" s="155" t="s">
        <v>210</v>
      </c>
      <c r="N2161" s="155">
        <v>59629</v>
      </c>
      <c r="O2161" s="155">
        <v>5930869.5</v>
      </c>
      <c r="P2161" s="155">
        <v>33765492</v>
      </c>
      <c r="Q2161" t="str">
        <f t="shared" si="33"/>
        <v>2-Low Income Residential</v>
      </c>
      <c r="R2161" s="157"/>
      <c r="U2161" s="157"/>
    </row>
    <row r="2162" spans="1:21" x14ac:dyDescent="0.3">
      <c r="A2162" s="155">
        <v>5</v>
      </c>
      <c r="B2162" s="155" t="s">
        <v>181</v>
      </c>
      <c r="C2162" s="152">
        <v>2020</v>
      </c>
      <c r="D2162" s="155">
        <v>2</v>
      </c>
      <c r="E2162" s="155" t="s">
        <v>297</v>
      </c>
      <c r="F2162" s="156">
        <v>5</v>
      </c>
      <c r="G2162" s="155" t="s">
        <v>195</v>
      </c>
      <c r="H2162" s="155">
        <v>602</v>
      </c>
      <c r="I2162" s="155" t="s">
        <v>246</v>
      </c>
      <c r="J2162" s="155" t="s">
        <v>125</v>
      </c>
      <c r="K2162" s="155" t="s">
        <v>197</v>
      </c>
      <c r="L2162" s="155">
        <v>460</v>
      </c>
      <c r="M2162" s="155" t="s">
        <v>198</v>
      </c>
      <c r="N2162" s="155">
        <v>29</v>
      </c>
      <c r="O2162" s="155">
        <v>4662.8999999999996</v>
      </c>
      <c r="P2162" s="155">
        <v>14397</v>
      </c>
      <c r="Q2162" t="str">
        <f t="shared" si="33"/>
        <v>Street</v>
      </c>
      <c r="R2162" s="157"/>
      <c r="U2162" s="157"/>
    </row>
    <row r="2163" spans="1:21" x14ac:dyDescent="0.3">
      <c r="A2163" s="155">
        <v>5</v>
      </c>
      <c r="B2163" s="155" t="s">
        <v>181</v>
      </c>
      <c r="C2163" s="152">
        <v>2020</v>
      </c>
      <c r="D2163" s="155">
        <v>2</v>
      </c>
      <c r="E2163" s="155" t="s">
        <v>297</v>
      </c>
      <c r="F2163" s="156">
        <v>3</v>
      </c>
      <c r="G2163" s="155" t="s">
        <v>189</v>
      </c>
      <c r="H2163" s="155">
        <v>5</v>
      </c>
      <c r="I2163" s="155" t="s">
        <v>190</v>
      </c>
      <c r="J2163" s="155" t="s">
        <v>115</v>
      </c>
      <c r="K2163" s="155" t="s">
        <v>185</v>
      </c>
      <c r="L2163" s="155">
        <v>300</v>
      </c>
      <c r="M2163" s="155" t="s">
        <v>191</v>
      </c>
      <c r="N2163" s="155">
        <v>45372</v>
      </c>
      <c r="O2163" s="155">
        <v>7162882.1799999997</v>
      </c>
      <c r="P2163" s="155">
        <v>56494885</v>
      </c>
      <c r="Q2163" t="str">
        <f t="shared" si="33"/>
        <v>3-Small C&amp;I</v>
      </c>
      <c r="R2163" s="157"/>
      <c r="U2163" s="157"/>
    </row>
    <row r="2164" spans="1:21" x14ac:dyDescent="0.3">
      <c r="A2164" s="155">
        <v>5</v>
      </c>
      <c r="B2164" s="155" t="s">
        <v>181</v>
      </c>
      <c r="C2164" s="152">
        <v>2020</v>
      </c>
      <c r="D2164" s="155">
        <v>2</v>
      </c>
      <c r="E2164" s="155" t="s">
        <v>297</v>
      </c>
      <c r="F2164" s="156">
        <v>10</v>
      </c>
      <c r="G2164" s="155" t="s">
        <v>238</v>
      </c>
      <c r="H2164" s="155">
        <v>950</v>
      </c>
      <c r="I2164" s="155" t="s">
        <v>184</v>
      </c>
      <c r="J2164" s="155" t="s">
        <v>115</v>
      </c>
      <c r="K2164" s="155" t="s">
        <v>185</v>
      </c>
      <c r="L2164" s="155">
        <v>4513</v>
      </c>
      <c r="M2164" s="155" t="s">
        <v>240</v>
      </c>
      <c r="N2164" s="155">
        <v>15</v>
      </c>
      <c r="O2164" s="155">
        <v>2812.13</v>
      </c>
      <c r="P2164" s="155">
        <v>29199</v>
      </c>
      <c r="Q2164" t="str">
        <f t="shared" si="33"/>
        <v>3-Small C&amp;I</v>
      </c>
      <c r="R2164" s="157"/>
      <c r="U2164" s="157"/>
    </row>
    <row r="2165" spans="1:21" x14ac:dyDescent="0.3">
      <c r="A2165" s="155">
        <v>4</v>
      </c>
      <c r="B2165" s="155" t="s">
        <v>187</v>
      </c>
      <c r="C2165" s="152">
        <v>2020</v>
      </c>
      <c r="D2165" s="155">
        <v>2</v>
      </c>
      <c r="E2165" s="155" t="s">
        <v>297</v>
      </c>
      <c r="F2165" s="156">
        <v>3</v>
      </c>
      <c r="G2165" s="155" t="s">
        <v>189</v>
      </c>
      <c r="H2165" s="155">
        <v>5</v>
      </c>
      <c r="I2165" s="155" t="s">
        <v>190</v>
      </c>
      <c r="J2165" s="155" t="s">
        <v>115</v>
      </c>
      <c r="K2165" s="155" t="s">
        <v>185</v>
      </c>
      <c r="L2165" s="155">
        <v>300</v>
      </c>
      <c r="M2165" s="155" t="s">
        <v>191</v>
      </c>
      <c r="N2165" s="155">
        <v>131</v>
      </c>
      <c r="O2165" s="155">
        <v>27315.87</v>
      </c>
      <c r="P2165" s="155">
        <v>117999</v>
      </c>
      <c r="Q2165" t="str">
        <f t="shared" si="33"/>
        <v>3-Small C&amp;I</v>
      </c>
      <c r="R2165" s="157"/>
      <c r="U2165" s="157"/>
    </row>
    <row r="2166" spans="1:21" x14ac:dyDescent="0.3">
      <c r="A2166" s="155">
        <v>5</v>
      </c>
      <c r="B2166" s="155" t="s">
        <v>181</v>
      </c>
      <c r="C2166" s="152">
        <v>2020</v>
      </c>
      <c r="D2166" s="155">
        <v>2</v>
      </c>
      <c r="E2166" s="155" t="s">
        <v>297</v>
      </c>
      <c r="F2166" s="156">
        <v>1</v>
      </c>
      <c r="G2166" s="155" t="s">
        <v>183</v>
      </c>
      <c r="H2166" s="155">
        <v>953</v>
      </c>
      <c r="I2166" s="155" t="s">
        <v>213</v>
      </c>
      <c r="J2166" s="155" t="s">
        <v>118</v>
      </c>
      <c r="K2166" s="155" t="s">
        <v>214</v>
      </c>
      <c r="L2166" s="155">
        <v>4512</v>
      </c>
      <c r="M2166" s="155" t="s">
        <v>186</v>
      </c>
      <c r="N2166" s="155">
        <v>627</v>
      </c>
      <c r="O2166" s="155">
        <v>29208.1</v>
      </c>
      <c r="P2166" s="155">
        <v>251514</v>
      </c>
      <c r="Q2166" t="str">
        <f t="shared" si="33"/>
        <v>3-Small C&amp;I</v>
      </c>
      <c r="R2166" s="157"/>
      <c r="U2166" s="157"/>
    </row>
    <row r="2167" spans="1:21" x14ac:dyDescent="0.3">
      <c r="A2167" s="155">
        <v>4</v>
      </c>
      <c r="B2167" s="155" t="s">
        <v>187</v>
      </c>
      <c r="C2167" s="152">
        <v>2020</v>
      </c>
      <c r="D2167" s="155">
        <v>2</v>
      </c>
      <c r="E2167" s="155" t="s">
        <v>297</v>
      </c>
      <c r="F2167" s="156">
        <v>1</v>
      </c>
      <c r="G2167" s="155" t="s">
        <v>183</v>
      </c>
      <c r="H2167" s="155">
        <v>953</v>
      </c>
      <c r="I2167" s="155" t="s">
        <v>213</v>
      </c>
      <c r="J2167" s="155" t="s">
        <v>118</v>
      </c>
      <c r="K2167" s="155" t="s">
        <v>214</v>
      </c>
      <c r="L2167" s="155">
        <v>4512</v>
      </c>
      <c r="M2167" s="155" t="s">
        <v>186</v>
      </c>
      <c r="N2167" s="155">
        <v>1</v>
      </c>
      <c r="O2167" s="155">
        <v>40.18</v>
      </c>
      <c r="P2167" s="155">
        <v>303</v>
      </c>
      <c r="Q2167" t="str">
        <f t="shared" si="33"/>
        <v>3-Small C&amp;I</v>
      </c>
      <c r="R2167" s="157"/>
      <c r="U2167" s="157"/>
    </row>
    <row r="2168" spans="1:21" x14ac:dyDescent="0.3">
      <c r="A2168" s="155">
        <v>5</v>
      </c>
      <c r="B2168" s="155" t="s">
        <v>181</v>
      </c>
      <c r="C2168" s="152">
        <v>2020</v>
      </c>
      <c r="D2168" s="155">
        <v>2</v>
      </c>
      <c r="E2168" s="155" t="s">
        <v>297</v>
      </c>
      <c r="F2168" s="156">
        <v>1</v>
      </c>
      <c r="G2168" s="155" t="s">
        <v>183</v>
      </c>
      <c r="H2168" s="155">
        <v>18</v>
      </c>
      <c r="I2168" s="155" t="s">
        <v>215</v>
      </c>
      <c r="J2168" s="155" t="s">
        <v>119</v>
      </c>
      <c r="K2168" s="155" t="s">
        <v>216</v>
      </c>
      <c r="L2168" s="155">
        <v>200</v>
      </c>
      <c r="M2168" s="155" t="s">
        <v>210</v>
      </c>
      <c r="N2168" s="155">
        <v>1</v>
      </c>
      <c r="O2168" s="155">
        <v>569.88</v>
      </c>
      <c r="P2168" s="155">
        <v>1680</v>
      </c>
      <c r="Q2168" t="str">
        <f t="shared" si="33"/>
        <v>4-Medium C&amp;I</v>
      </c>
      <c r="R2168" s="157"/>
      <c r="U2168" s="157"/>
    </row>
    <row r="2169" spans="1:21" x14ac:dyDescent="0.3">
      <c r="A2169" s="155">
        <v>4</v>
      </c>
      <c r="B2169" s="155" t="s">
        <v>187</v>
      </c>
      <c r="C2169" s="152">
        <v>2020</v>
      </c>
      <c r="D2169" s="155">
        <v>2</v>
      </c>
      <c r="E2169" s="155" t="s">
        <v>297</v>
      </c>
      <c r="F2169" s="156">
        <v>3</v>
      </c>
      <c r="G2169" s="155" t="s">
        <v>189</v>
      </c>
      <c r="H2169" s="155">
        <v>1</v>
      </c>
      <c r="I2169" s="155" t="s">
        <v>229</v>
      </c>
      <c r="J2169" s="155" t="s">
        <v>121</v>
      </c>
      <c r="K2169" s="155" t="s">
        <v>230</v>
      </c>
      <c r="L2169" s="155">
        <v>300</v>
      </c>
      <c r="M2169" s="155" t="s">
        <v>191</v>
      </c>
      <c r="N2169" s="155">
        <v>20</v>
      </c>
      <c r="O2169" s="155">
        <v>1469.6</v>
      </c>
      <c r="P2169" s="155">
        <v>5080</v>
      </c>
      <c r="Q2169" t="str">
        <f t="shared" si="33"/>
        <v>1-Residential</v>
      </c>
      <c r="R2169" s="157"/>
      <c r="U2169" s="157"/>
    </row>
    <row r="2170" spans="1:21" x14ac:dyDescent="0.3">
      <c r="A2170" s="155">
        <v>4</v>
      </c>
      <c r="B2170" s="155" t="s">
        <v>187</v>
      </c>
      <c r="C2170" s="152">
        <v>2020</v>
      </c>
      <c r="D2170" s="155">
        <v>2</v>
      </c>
      <c r="E2170" s="155" t="s">
        <v>297</v>
      </c>
      <c r="F2170" s="156">
        <v>10</v>
      </c>
      <c r="G2170" s="155" t="s">
        <v>238</v>
      </c>
      <c r="H2170" s="155">
        <v>1</v>
      </c>
      <c r="I2170" s="155" t="s">
        <v>229</v>
      </c>
      <c r="J2170" s="155" t="s">
        <v>121</v>
      </c>
      <c r="K2170" s="155" t="s">
        <v>230</v>
      </c>
      <c r="L2170" s="155">
        <v>207</v>
      </c>
      <c r="M2170" s="155" t="s">
        <v>243</v>
      </c>
      <c r="N2170" s="155">
        <v>16</v>
      </c>
      <c r="O2170" s="155">
        <v>2551.8200000000002</v>
      </c>
      <c r="P2170" s="155">
        <v>9203</v>
      </c>
      <c r="Q2170" t="str">
        <f t="shared" si="33"/>
        <v>1-Residential</v>
      </c>
      <c r="R2170" s="157"/>
      <c r="U2170" s="157"/>
    </row>
    <row r="2171" spans="1:21" x14ac:dyDescent="0.3">
      <c r="A2171" s="155">
        <v>5</v>
      </c>
      <c r="B2171" s="155" t="s">
        <v>181</v>
      </c>
      <c r="C2171" s="152">
        <v>2020</v>
      </c>
      <c r="D2171" s="155">
        <v>2</v>
      </c>
      <c r="E2171" s="155" t="s">
        <v>297</v>
      </c>
      <c r="F2171" s="156">
        <v>1</v>
      </c>
      <c r="G2171" s="155" t="s">
        <v>183</v>
      </c>
      <c r="H2171" s="155">
        <v>905</v>
      </c>
      <c r="I2171" s="155" t="s">
        <v>272</v>
      </c>
      <c r="J2171" s="155" t="s">
        <v>122</v>
      </c>
      <c r="K2171" s="155" t="s">
        <v>242</v>
      </c>
      <c r="L2171" s="155">
        <v>4512</v>
      </c>
      <c r="M2171" s="155" t="s">
        <v>186</v>
      </c>
      <c r="N2171" s="155">
        <v>59078</v>
      </c>
      <c r="O2171" s="155">
        <v>1198002.3400000001</v>
      </c>
      <c r="P2171" s="155">
        <v>31789924</v>
      </c>
      <c r="Q2171" t="str">
        <f t="shared" si="33"/>
        <v>2-Low Income Residential</v>
      </c>
      <c r="R2171" s="157"/>
      <c r="U2171" s="157"/>
    </row>
    <row r="2172" spans="1:21" x14ac:dyDescent="0.3">
      <c r="A2172" s="155">
        <v>5</v>
      </c>
      <c r="B2172" s="155" t="s">
        <v>181</v>
      </c>
      <c r="C2172" s="152">
        <v>2020</v>
      </c>
      <c r="D2172" s="155">
        <v>2</v>
      </c>
      <c r="E2172" s="155" t="s">
        <v>297</v>
      </c>
      <c r="F2172" s="156">
        <v>6</v>
      </c>
      <c r="G2172" s="155" t="s">
        <v>192</v>
      </c>
      <c r="H2172" s="155">
        <v>601</v>
      </c>
      <c r="I2172" s="155" t="s">
        <v>260</v>
      </c>
      <c r="J2172" s="155" t="s">
        <v>123</v>
      </c>
      <c r="K2172" s="155" t="s">
        <v>261</v>
      </c>
      <c r="L2172" s="155">
        <v>700</v>
      </c>
      <c r="M2172" s="155" t="s">
        <v>193</v>
      </c>
      <c r="N2172" s="155">
        <v>119</v>
      </c>
      <c r="O2172" s="155">
        <v>61451.67</v>
      </c>
      <c r="P2172" s="155">
        <v>108414</v>
      </c>
      <c r="Q2172" t="str">
        <f t="shared" si="33"/>
        <v>Street</v>
      </c>
      <c r="R2172" s="157"/>
      <c r="U2172" s="157"/>
    </row>
    <row r="2173" spans="1:21" x14ac:dyDescent="0.3">
      <c r="A2173" s="155">
        <v>5</v>
      </c>
      <c r="B2173" s="155" t="s">
        <v>181</v>
      </c>
      <c r="C2173" s="152">
        <v>2020</v>
      </c>
      <c r="D2173" s="155">
        <v>2</v>
      </c>
      <c r="E2173" s="155" t="s">
        <v>297</v>
      </c>
      <c r="F2173" s="156">
        <v>6</v>
      </c>
      <c r="G2173" s="155" t="s">
        <v>192</v>
      </c>
      <c r="H2173" s="155">
        <v>607</v>
      </c>
      <c r="I2173" s="155" t="s">
        <v>293</v>
      </c>
      <c r="J2173" s="155" t="s">
        <v>130</v>
      </c>
      <c r="K2173" s="155" t="s">
        <v>280</v>
      </c>
      <c r="L2173" s="155">
        <v>700</v>
      </c>
      <c r="M2173" s="155" t="s">
        <v>193</v>
      </c>
      <c r="N2173" s="155">
        <v>2</v>
      </c>
      <c r="O2173" s="155">
        <v>20503</v>
      </c>
      <c r="P2173" s="155">
        <v>50692</v>
      </c>
      <c r="Q2173" t="str">
        <f t="shared" si="33"/>
        <v>Street</v>
      </c>
      <c r="R2173" s="157"/>
      <c r="U2173" s="157"/>
    </row>
    <row r="2174" spans="1:21" x14ac:dyDescent="0.3">
      <c r="A2174" s="155">
        <v>5</v>
      </c>
      <c r="B2174" s="155" t="s">
        <v>181</v>
      </c>
      <c r="C2174" s="152">
        <v>2020</v>
      </c>
      <c r="D2174" s="155">
        <v>2</v>
      </c>
      <c r="E2174" s="155" t="s">
        <v>297</v>
      </c>
      <c r="F2174" s="156">
        <v>6</v>
      </c>
      <c r="G2174" s="155" t="s">
        <v>192</v>
      </c>
      <c r="H2174" s="155">
        <v>609</v>
      </c>
      <c r="I2174" s="155" t="s">
        <v>298</v>
      </c>
      <c r="J2174" s="155" t="s">
        <v>278</v>
      </c>
      <c r="K2174" s="155" t="s">
        <v>212</v>
      </c>
      <c r="L2174" s="155">
        <v>700</v>
      </c>
      <c r="M2174" s="155" t="s">
        <v>193</v>
      </c>
      <c r="N2174" s="155">
        <v>10</v>
      </c>
      <c r="O2174" s="155">
        <v>8507.49</v>
      </c>
      <c r="P2174" s="155">
        <v>35528</v>
      </c>
      <c r="Q2174" t="str">
        <f t="shared" si="33"/>
        <v>Street</v>
      </c>
      <c r="R2174" s="157"/>
      <c r="U2174" s="157"/>
    </row>
    <row r="2175" spans="1:21" x14ac:dyDescent="0.3">
      <c r="A2175" s="155">
        <v>5</v>
      </c>
      <c r="B2175" s="155" t="s">
        <v>181</v>
      </c>
      <c r="C2175" s="152">
        <v>2020</v>
      </c>
      <c r="D2175" s="155">
        <v>2</v>
      </c>
      <c r="E2175" s="155" t="s">
        <v>297</v>
      </c>
      <c r="F2175" s="156">
        <v>6</v>
      </c>
      <c r="G2175" s="155" t="s">
        <v>192</v>
      </c>
      <c r="H2175" s="155">
        <v>619</v>
      </c>
      <c r="I2175" s="155" t="s">
        <v>277</v>
      </c>
      <c r="J2175" s="155" t="s">
        <v>278</v>
      </c>
      <c r="K2175" s="155" t="s">
        <v>212</v>
      </c>
      <c r="L2175" s="155">
        <v>4562</v>
      </c>
      <c r="M2175" s="155" t="s">
        <v>211</v>
      </c>
      <c r="N2175" s="155">
        <v>343</v>
      </c>
      <c r="O2175" s="155">
        <v>373361.96</v>
      </c>
      <c r="P2175" s="155">
        <v>3736944</v>
      </c>
      <c r="Q2175" t="str">
        <f t="shared" si="33"/>
        <v>Street</v>
      </c>
      <c r="R2175" s="157"/>
      <c r="U2175" s="157"/>
    </row>
    <row r="2176" spans="1:21" x14ac:dyDescent="0.3">
      <c r="A2176" s="155">
        <v>5</v>
      </c>
      <c r="B2176" s="155" t="s">
        <v>181</v>
      </c>
      <c r="C2176" s="152">
        <v>2020</v>
      </c>
      <c r="D2176" s="155">
        <v>2</v>
      </c>
      <c r="E2176" s="155" t="s">
        <v>297</v>
      </c>
      <c r="F2176" s="156">
        <v>3</v>
      </c>
      <c r="G2176" s="155" t="s">
        <v>189</v>
      </c>
      <c r="H2176" s="155">
        <v>955</v>
      </c>
      <c r="I2176" s="155" t="s">
        <v>282</v>
      </c>
      <c r="J2176" s="155" t="s">
        <v>119</v>
      </c>
      <c r="K2176" s="155" t="s">
        <v>216</v>
      </c>
      <c r="L2176" s="155">
        <v>4532</v>
      </c>
      <c r="M2176" s="155" t="s">
        <v>200</v>
      </c>
      <c r="N2176" s="155">
        <v>348</v>
      </c>
      <c r="O2176" s="155">
        <v>645095.09</v>
      </c>
      <c r="P2176" s="155">
        <v>8625072</v>
      </c>
      <c r="Q2176" t="str">
        <f t="shared" si="33"/>
        <v>4-Medium C&amp;I</v>
      </c>
      <c r="R2176" s="157"/>
      <c r="U2176" s="157"/>
    </row>
    <row r="2177" spans="1:21" x14ac:dyDescent="0.3">
      <c r="A2177" s="155">
        <v>5</v>
      </c>
      <c r="B2177" s="155" t="s">
        <v>181</v>
      </c>
      <c r="C2177" s="152">
        <v>2020</v>
      </c>
      <c r="D2177" s="155">
        <v>2</v>
      </c>
      <c r="E2177" s="155" t="s">
        <v>297</v>
      </c>
      <c r="F2177" s="156">
        <v>77</v>
      </c>
      <c r="G2177" s="155" t="s">
        <v>212</v>
      </c>
      <c r="H2177" s="155">
        <v>18</v>
      </c>
      <c r="I2177" s="155" t="s">
        <v>215</v>
      </c>
      <c r="J2177" s="155" t="s">
        <v>119</v>
      </c>
      <c r="K2177" s="155" t="s">
        <v>216</v>
      </c>
      <c r="L2177" s="155">
        <v>1577</v>
      </c>
      <c r="M2177" s="155" t="s">
        <v>233</v>
      </c>
      <c r="N2177" s="155">
        <v>1</v>
      </c>
      <c r="O2177" s="155">
        <v>1144.0999999999999</v>
      </c>
      <c r="P2177" s="155">
        <v>5400</v>
      </c>
      <c r="Q2177" t="str">
        <f t="shared" si="33"/>
        <v>4-Medium C&amp;I</v>
      </c>
      <c r="R2177" s="157"/>
      <c r="U2177" s="157"/>
    </row>
    <row r="2178" spans="1:21" x14ac:dyDescent="0.3">
      <c r="A2178" s="155">
        <v>5</v>
      </c>
      <c r="B2178" s="155" t="s">
        <v>181</v>
      </c>
      <c r="C2178" s="152">
        <v>2020</v>
      </c>
      <c r="D2178" s="155">
        <v>2</v>
      </c>
      <c r="E2178" s="155" t="s">
        <v>297</v>
      </c>
      <c r="F2178" s="156">
        <v>79</v>
      </c>
      <c r="G2178" s="155" t="s">
        <v>212</v>
      </c>
      <c r="H2178" s="155">
        <v>18</v>
      </c>
      <c r="I2178" s="155" t="s">
        <v>215</v>
      </c>
      <c r="J2178" s="155" t="s">
        <v>119</v>
      </c>
      <c r="K2178" s="155" t="s">
        <v>216</v>
      </c>
      <c r="L2178" s="155">
        <v>1579</v>
      </c>
      <c r="M2178" s="155" t="s">
        <v>271</v>
      </c>
      <c r="N2178" s="155">
        <v>1</v>
      </c>
      <c r="O2178" s="155">
        <v>14205.55</v>
      </c>
      <c r="P2178" s="155">
        <v>70000</v>
      </c>
      <c r="Q2178" t="str">
        <f t="shared" ref="Q2178:Q2241" si="34">VLOOKUP(J2178,S:T,2,FALSE)</f>
        <v>4-Medium C&amp;I</v>
      </c>
      <c r="R2178" s="157"/>
      <c r="U2178" s="157"/>
    </row>
    <row r="2179" spans="1:21" x14ac:dyDescent="0.3">
      <c r="A2179" s="155">
        <v>5</v>
      </c>
      <c r="B2179" s="155" t="s">
        <v>181</v>
      </c>
      <c r="C2179" s="152">
        <v>2020</v>
      </c>
      <c r="D2179" s="155">
        <v>2</v>
      </c>
      <c r="E2179" s="155" t="s">
        <v>297</v>
      </c>
      <c r="F2179" s="156">
        <v>75</v>
      </c>
      <c r="G2179" s="155" t="s">
        <v>212</v>
      </c>
      <c r="H2179" s="155">
        <v>701</v>
      </c>
      <c r="I2179" s="155" t="s">
        <v>206</v>
      </c>
      <c r="J2179" s="155" t="s">
        <v>207</v>
      </c>
      <c r="K2179" s="155" t="s">
        <v>208</v>
      </c>
      <c r="L2179" s="155">
        <v>1575</v>
      </c>
      <c r="M2179" s="155" t="s">
        <v>218</v>
      </c>
      <c r="N2179" s="155">
        <v>1</v>
      </c>
      <c r="O2179" s="155">
        <v>37876.67</v>
      </c>
      <c r="P2179" s="155">
        <v>209300</v>
      </c>
      <c r="Q2179" t="str">
        <f t="shared" si="34"/>
        <v>5-Large C&amp;I</v>
      </c>
      <c r="R2179" s="157"/>
      <c r="U2179" s="157"/>
    </row>
    <row r="2180" spans="1:21" x14ac:dyDescent="0.3">
      <c r="A2180" s="155">
        <v>5</v>
      </c>
      <c r="B2180" s="155" t="s">
        <v>181</v>
      </c>
      <c r="C2180" s="152">
        <v>2020</v>
      </c>
      <c r="D2180" s="155">
        <v>2</v>
      </c>
      <c r="E2180" s="155" t="s">
        <v>297</v>
      </c>
      <c r="F2180" s="156">
        <v>3</v>
      </c>
      <c r="G2180" s="155" t="s">
        <v>189</v>
      </c>
      <c r="H2180" s="155">
        <v>19</v>
      </c>
      <c r="I2180" s="155" t="s">
        <v>262</v>
      </c>
      <c r="J2180" s="155" t="s">
        <v>127</v>
      </c>
      <c r="K2180" s="155" t="s">
        <v>263</v>
      </c>
      <c r="L2180" s="155">
        <v>300</v>
      </c>
      <c r="M2180" s="155" t="s">
        <v>191</v>
      </c>
      <c r="N2180" s="155">
        <v>54</v>
      </c>
      <c r="O2180" s="155">
        <v>218527</v>
      </c>
      <c r="P2180" s="155">
        <v>998191</v>
      </c>
      <c r="Q2180" t="str">
        <f t="shared" si="34"/>
        <v>4-Medium C&amp;I</v>
      </c>
      <c r="R2180" s="157"/>
      <c r="U2180" s="157"/>
    </row>
    <row r="2181" spans="1:21" x14ac:dyDescent="0.3">
      <c r="A2181" s="155">
        <v>5</v>
      </c>
      <c r="B2181" s="155" t="s">
        <v>181</v>
      </c>
      <c r="C2181" s="152">
        <v>2020</v>
      </c>
      <c r="D2181" s="155">
        <v>2</v>
      </c>
      <c r="E2181" s="155" t="s">
        <v>297</v>
      </c>
      <c r="F2181" s="156">
        <v>3</v>
      </c>
      <c r="G2181" s="155" t="s">
        <v>189</v>
      </c>
      <c r="H2181" s="155">
        <v>17</v>
      </c>
      <c r="I2181" s="155" t="s">
        <v>204</v>
      </c>
      <c r="J2181" s="155" t="s">
        <v>128</v>
      </c>
      <c r="K2181" s="155" t="s">
        <v>205</v>
      </c>
      <c r="L2181" s="155">
        <v>300</v>
      </c>
      <c r="M2181" s="155" t="s">
        <v>191</v>
      </c>
      <c r="N2181" s="155">
        <v>2</v>
      </c>
      <c r="O2181" s="155">
        <v>2697.01</v>
      </c>
      <c r="P2181" s="155">
        <v>13120</v>
      </c>
      <c r="Q2181" t="str">
        <f t="shared" si="34"/>
        <v>4-Medium C&amp;I</v>
      </c>
      <c r="R2181" s="157"/>
      <c r="U2181" s="157"/>
    </row>
    <row r="2182" spans="1:21" x14ac:dyDescent="0.3">
      <c r="A2182" s="155">
        <v>5</v>
      </c>
      <c r="B2182" s="155" t="s">
        <v>181</v>
      </c>
      <c r="C2182" s="152">
        <v>2020</v>
      </c>
      <c r="D2182" s="155">
        <v>2</v>
      </c>
      <c r="E2182" s="155" t="s">
        <v>297</v>
      </c>
      <c r="F2182" s="156">
        <v>79</v>
      </c>
      <c r="G2182" s="155" t="s">
        <v>212</v>
      </c>
      <c r="H2182" s="155">
        <v>954</v>
      </c>
      <c r="I2182" s="155" t="s">
        <v>237</v>
      </c>
      <c r="J2182" s="155" t="s">
        <v>119</v>
      </c>
      <c r="K2182" s="155" t="s">
        <v>216</v>
      </c>
      <c r="L2182" s="155">
        <v>4579</v>
      </c>
      <c r="M2182" s="155" t="s">
        <v>221</v>
      </c>
      <c r="N2182" s="155">
        <v>5</v>
      </c>
      <c r="O2182" s="155">
        <v>9406.27</v>
      </c>
      <c r="P2182" s="155">
        <v>106500</v>
      </c>
      <c r="Q2182" t="str">
        <f t="shared" si="34"/>
        <v>4-Medium C&amp;I</v>
      </c>
      <c r="R2182" s="157"/>
      <c r="U2182" s="157"/>
    </row>
    <row r="2183" spans="1:21" x14ac:dyDescent="0.3">
      <c r="A2183" s="155">
        <v>5</v>
      </c>
      <c r="B2183" s="155" t="s">
        <v>181</v>
      </c>
      <c r="C2183" s="152">
        <v>2020</v>
      </c>
      <c r="D2183" s="155">
        <v>2</v>
      </c>
      <c r="E2183" s="155" t="s">
        <v>297</v>
      </c>
      <c r="F2183" s="156">
        <v>3</v>
      </c>
      <c r="G2183" s="155" t="s">
        <v>189</v>
      </c>
      <c r="H2183" s="155">
        <v>16</v>
      </c>
      <c r="I2183" s="155" t="s">
        <v>281</v>
      </c>
      <c r="J2183" s="155" t="s">
        <v>127</v>
      </c>
      <c r="K2183" s="155" t="s">
        <v>263</v>
      </c>
      <c r="L2183" s="155">
        <v>300</v>
      </c>
      <c r="M2183" s="155" t="s">
        <v>191</v>
      </c>
      <c r="N2183" s="155">
        <v>2</v>
      </c>
      <c r="O2183" s="155">
        <v>5326.82</v>
      </c>
      <c r="P2183" s="155">
        <v>27680</v>
      </c>
      <c r="Q2183" t="str">
        <f t="shared" si="34"/>
        <v>4-Medium C&amp;I</v>
      </c>
      <c r="R2183" s="157"/>
      <c r="U2183" s="157"/>
    </row>
    <row r="2184" spans="1:21" x14ac:dyDescent="0.3">
      <c r="A2184" s="155">
        <v>5</v>
      </c>
      <c r="B2184" s="155" t="s">
        <v>181</v>
      </c>
      <c r="C2184" s="152">
        <v>2020</v>
      </c>
      <c r="D2184" s="155">
        <v>2</v>
      </c>
      <c r="E2184" s="155" t="s">
        <v>297</v>
      </c>
      <c r="F2184" s="156">
        <v>60</v>
      </c>
      <c r="G2184" s="155" t="s">
        <v>212</v>
      </c>
      <c r="H2184" s="155">
        <v>600</v>
      </c>
      <c r="I2184" s="155" t="s">
        <v>266</v>
      </c>
      <c r="J2184" s="155" t="s">
        <v>123</v>
      </c>
      <c r="K2184" s="155" t="s">
        <v>261</v>
      </c>
      <c r="L2184" s="155">
        <v>360</v>
      </c>
      <c r="M2184" s="155" t="s">
        <v>225</v>
      </c>
      <c r="N2184" s="155">
        <v>9</v>
      </c>
      <c r="O2184" s="155">
        <v>4300.78</v>
      </c>
      <c r="P2184" s="155">
        <v>5830</v>
      </c>
      <c r="Q2184" t="str">
        <f t="shared" si="34"/>
        <v>Street</v>
      </c>
      <c r="R2184" s="157"/>
      <c r="U2184" s="157"/>
    </row>
    <row r="2185" spans="1:21" x14ac:dyDescent="0.3">
      <c r="A2185" s="155">
        <v>5</v>
      </c>
      <c r="B2185" s="155" t="s">
        <v>181</v>
      </c>
      <c r="C2185" s="152">
        <v>2020</v>
      </c>
      <c r="D2185" s="155">
        <v>2</v>
      </c>
      <c r="E2185" s="155" t="s">
        <v>297</v>
      </c>
      <c r="F2185" s="156">
        <v>1</v>
      </c>
      <c r="G2185" s="155" t="s">
        <v>183</v>
      </c>
      <c r="H2185" s="155">
        <v>616</v>
      </c>
      <c r="I2185" s="155" t="s">
        <v>199</v>
      </c>
      <c r="J2185" s="155" t="s">
        <v>125</v>
      </c>
      <c r="K2185" s="155" t="s">
        <v>197</v>
      </c>
      <c r="L2185" s="155">
        <v>4512</v>
      </c>
      <c r="M2185" s="155" t="s">
        <v>186</v>
      </c>
      <c r="N2185" s="155">
        <v>588</v>
      </c>
      <c r="O2185" s="155">
        <v>20439.150000000001</v>
      </c>
      <c r="P2185" s="155">
        <v>75704</v>
      </c>
      <c r="Q2185" t="str">
        <f t="shared" si="34"/>
        <v>Street</v>
      </c>
      <c r="R2185" s="157"/>
      <c r="U2185" s="157"/>
    </row>
    <row r="2186" spans="1:21" x14ac:dyDescent="0.3">
      <c r="A2186" s="155">
        <v>5</v>
      </c>
      <c r="B2186" s="155" t="s">
        <v>181</v>
      </c>
      <c r="C2186" s="152">
        <v>2020</v>
      </c>
      <c r="D2186" s="155">
        <v>2</v>
      </c>
      <c r="E2186" s="155" t="s">
        <v>297</v>
      </c>
      <c r="F2186" s="156">
        <v>5</v>
      </c>
      <c r="G2186" s="155" t="s">
        <v>195</v>
      </c>
      <c r="H2186" s="155">
        <v>603</v>
      </c>
      <c r="I2186" s="155" t="s">
        <v>196</v>
      </c>
      <c r="J2186" s="155" t="s">
        <v>125</v>
      </c>
      <c r="K2186" s="155" t="s">
        <v>197</v>
      </c>
      <c r="L2186" s="155">
        <v>460</v>
      </c>
      <c r="M2186" s="155" t="s">
        <v>198</v>
      </c>
      <c r="N2186" s="155">
        <v>55</v>
      </c>
      <c r="O2186" s="155">
        <v>8876.6200000000008</v>
      </c>
      <c r="P2186" s="155">
        <v>25719</v>
      </c>
      <c r="Q2186" t="str">
        <f t="shared" si="34"/>
        <v>Street</v>
      </c>
      <c r="R2186" s="157"/>
      <c r="U2186" s="157"/>
    </row>
    <row r="2187" spans="1:21" x14ac:dyDescent="0.3">
      <c r="A2187" s="155">
        <v>4</v>
      </c>
      <c r="B2187" s="155" t="s">
        <v>187</v>
      </c>
      <c r="C2187" s="152">
        <v>2020</v>
      </c>
      <c r="D2187" s="155">
        <v>2</v>
      </c>
      <c r="E2187" s="155" t="s">
        <v>297</v>
      </c>
      <c r="F2187" s="156">
        <v>3</v>
      </c>
      <c r="G2187" s="155" t="s">
        <v>189</v>
      </c>
      <c r="H2187" s="155">
        <v>950</v>
      </c>
      <c r="I2187" s="155" t="s">
        <v>184</v>
      </c>
      <c r="J2187" s="155" t="s">
        <v>115</v>
      </c>
      <c r="K2187" s="155" t="s">
        <v>185</v>
      </c>
      <c r="L2187" s="155">
        <v>4532</v>
      </c>
      <c r="M2187" s="155" t="s">
        <v>200</v>
      </c>
      <c r="N2187" s="155">
        <v>966</v>
      </c>
      <c r="O2187" s="155">
        <v>130393.56</v>
      </c>
      <c r="P2187" s="155">
        <v>1231482</v>
      </c>
      <c r="Q2187" t="str">
        <f t="shared" si="34"/>
        <v>3-Small C&amp;I</v>
      </c>
      <c r="R2187" s="157"/>
      <c r="U2187" s="157"/>
    </row>
    <row r="2188" spans="1:21" x14ac:dyDescent="0.3">
      <c r="A2188" s="155">
        <v>5</v>
      </c>
      <c r="B2188" s="155" t="s">
        <v>181</v>
      </c>
      <c r="C2188" s="152">
        <v>2020</v>
      </c>
      <c r="D2188" s="155">
        <v>2</v>
      </c>
      <c r="E2188" s="155" t="s">
        <v>297</v>
      </c>
      <c r="F2188" s="156">
        <v>75</v>
      </c>
      <c r="G2188" s="155" t="s">
        <v>212</v>
      </c>
      <c r="H2188" s="155">
        <v>950</v>
      </c>
      <c r="I2188" s="155" t="s">
        <v>184</v>
      </c>
      <c r="J2188" s="155" t="s">
        <v>115</v>
      </c>
      <c r="K2188" s="155" t="s">
        <v>185</v>
      </c>
      <c r="L2188" s="155">
        <v>4575</v>
      </c>
      <c r="M2188" s="155" t="s">
        <v>212</v>
      </c>
      <c r="N2188" s="155">
        <v>2</v>
      </c>
      <c r="O2188" s="155">
        <v>987.91</v>
      </c>
      <c r="P2188" s="155">
        <v>10640</v>
      </c>
      <c r="Q2188" t="str">
        <f t="shared" si="34"/>
        <v>3-Small C&amp;I</v>
      </c>
      <c r="R2188" s="157"/>
      <c r="U2188" s="157"/>
    </row>
    <row r="2189" spans="1:21" x14ac:dyDescent="0.3">
      <c r="A2189" s="155">
        <v>5</v>
      </c>
      <c r="B2189" s="155" t="s">
        <v>181</v>
      </c>
      <c r="C2189" s="152">
        <v>2020</v>
      </c>
      <c r="D2189" s="155">
        <v>2</v>
      </c>
      <c r="E2189" s="155" t="s">
        <v>297</v>
      </c>
      <c r="F2189" s="156">
        <v>79</v>
      </c>
      <c r="G2189" s="155" t="s">
        <v>212</v>
      </c>
      <c r="H2189" s="155">
        <v>951</v>
      </c>
      <c r="I2189" s="155" t="s">
        <v>250</v>
      </c>
      <c r="J2189" s="155" t="s">
        <v>126</v>
      </c>
      <c r="K2189" s="155" t="s">
        <v>249</v>
      </c>
      <c r="L2189" s="155">
        <v>4579</v>
      </c>
      <c r="M2189" s="155" t="s">
        <v>221</v>
      </c>
      <c r="N2189" s="155">
        <v>7</v>
      </c>
      <c r="O2189" s="155">
        <v>309.11</v>
      </c>
      <c r="P2189" s="155">
        <v>2844</v>
      </c>
      <c r="Q2189" t="str">
        <f t="shared" si="34"/>
        <v>3-Small C&amp;I</v>
      </c>
      <c r="R2189" s="157"/>
      <c r="U2189" s="157"/>
    </row>
    <row r="2190" spans="1:21" x14ac:dyDescent="0.3">
      <c r="A2190" s="155">
        <v>5</v>
      </c>
      <c r="B2190" s="155" t="s">
        <v>181</v>
      </c>
      <c r="C2190" s="152">
        <v>2020</v>
      </c>
      <c r="D2190" s="155">
        <v>2</v>
      </c>
      <c r="E2190" s="155" t="s">
        <v>297</v>
      </c>
      <c r="F2190" s="156">
        <v>5</v>
      </c>
      <c r="G2190" s="155" t="s">
        <v>195</v>
      </c>
      <c r="H2190" s="155">
        <v>5</v>
      </c>
      <c r="I2190" s="155" t="s">
        <v>190</v>
      </c>
      <c r="J2190" s="155" t="s">
        <v>115</v>
      </c>
      <c r="K2190" s="155" t="s">
        <v>185</v>
      </c>
      <c r="L2190" s="155">
        <v>460</v>
      </c>
      <c r="M2190" s="155" t="s">
        <v>198</v>
      </c>
      <c r="N2190" s="155">
        <v>1058</v>
      </c>
      <c r="O2190" s="155">
        <v>402231.59</v>
      </c>
      <c r="P2190" s="155">
        <v>2255260</v>
      </c>
      <c r="Q2190" t="str">
        <f t="shared" si="34"/>
        <v>3-Small C&amp;I</v>
      </c>
      <c r="R2190" s="157"/>
      <c r="U2190" s="157"/>
    </row>
    <row r="2191" spans="1:21" x14ac:dyDescent="0.3">
      <c r="A2191" s="155">
        <v>5</v>
      </c>
      <c r="B2191" s="155" t="s">
        <v>181</v>
      </c>
      <c r="C2191" s="152">
        <v>2020</v>
      </c>
      <c r="D2191" s="155">
        <v>2</v>
      </c>
      <c r="E2191" s="155" t="s">
        <v>297</v>
      </c>
      <c r="F2191" s="156">
        <v>3</v>
      </c>
      <c r="G2191" s="155" t="s">
        <v>189</v>
      </c>
      <c r="H2191" s="155">
        <v>18</v>
      </c>
      <c r="I2191" s="155" t="s">
        <v>215</v>
      </c>
      <c r="J2191" s="155" t="s">
        <v>119</v>
      </c>
      <c r="K2191" s="155" t="s">
        <v>216</v>
      </c>
      <c r="L2191" s="155">
        <v>300</v>
      </c>
      <c r="M2191" s="155" t="s">
        <v>191</v>
      </c>
      <c r="N2191" s="155">
        <v>2306</v>
      </c>
      <c r="O2191" s="155">
        <v>7099903.5499999998</v>
      </c>
      <c r="P2191" s="155">
        <v>32863259</v>
      </c>
      <c r="Q2191" t="str">
        <f t="shared" si="34"/>
        <v>4-Medium C&amp;I</v>
      </c>
      <c r="R2191" s="157"/>
      <c r="U2191" s="157"/>
    </row>
    <row r="2192" spans="1:21" x14ac:dyDescent="0.3">
      <c r="A2192" s="155">
        <v>4</v>
      </c>
      <c r="B2192" s="155" t="s">
        <v>187</v>
      </c>
      <c r="C2192" s="152">
        <v>2020</v>
      </c>
      <c r="D2192" s="155">
        <v>2</v>
      </c>
      <c r="E2192" s="155" t="s">
        <v>297</v>
      </c>
      <c r="F2192" s="156">
        <v>3</v>
      </c>
      <c r="G2192" s="155" t="s">
        <v>189</v>
      </c>
      <c r="H2192" s="155">
        <v>952</v>
      </c>
      <c r="I2192" s="155" t="s">
        <v>235</v>
      </c>
      <c r="J2192" s="155" t="s">
        <v>117</v>
      </c>
      <c r="K2192" s="155" t="s">
        <v>236</v>
      </c>
      <c r="L2192" s="155">
        <v>4532</v>
      </c>
      <c r="M2192" s="155" t="s">
        <v>200</v>
      </c>
      <c r="N2192" s="155">
        <v>7</v>
      </c>
      <c r="O2192" s="155">
        <v>179.95</v>
      </c>
      <c r="P2192" s="155">
        <v>1104</v>
      </c>
      <c r="Q2192" t="str">
        <f t="shared" si="34"/>
        <v>3-Small C&amp;I</v>
      </c>
      <c r="R2192" s="157"/>
      <c r="U2192" s="157"/>
    </row>
    <row r="2193" spans="1:21" x14ac:dyDescent="0.3">
      <c r="A2193" s="155">
        <v>4</v>
      </c>
      <c r="B2193" s="155" t="s">
        <v>187</v>
      </c>
      <c r="C2193" s="152">
        <v>2020</v>
      </c>
      <c r="D2193" s="155">
        <v>2</v>
      </c>
      <c r="E2193" s="155" t="s">
        <v>297</v>
      </c>
      <c r="F2193" s="156">
        <v>3</v>
      </c>
      <c r="G2193" s="155" t="s">
        <v>189</v>
      </c>
      <c r="H2193" s="155">
        <v>10</v>
      </c>
      <c r="I2193" s="155" t="s">
        <v>251</v>
      </c>
      <c r="J2193" s="155" t="s">
        <v>118</v>
      </c>
      <c r="K2193" s="155" t="s">
        <v>214</v>
      </c>
      <c r="L2193" s="155">
        <v>300</v>
      </c>
      <c r="M2193" s="155" t="s">
        <v>191</v>
      </c>
      <c r="N2193" s="155">
        <v>17</v>
      </c>
      <c r="O2193" s="155">
        <v>1439.94</v>
      </c>
      <c r="P2193" s="155">
        <v>5824</v>
      </c>
      <c r="Q2193" t="str">
        <f t="shared" si="34"/>
        <v>3-Small C&amp;I</v>
      </c>
      <c r="R2193" s="157"/>
      <c r="U2193" s="157"/>
    </row>
    <row r="2194" spans="1:21" x14ac:dyDescent="0.3">
      <c r="A2194" s="155">
        <v>5</v>
      </c>
      <c r="B2194" s="155" t="s">
        <v>181</v>
      </c>
      <c r="C2194" s="152">
        <v>2020</v>
      </c>
      <c r="D2194" s="155">
        <v>2</v>
      </c>
      <c r="E2194" s="155" t="s">
        <v>297</v>
      </c>
      <c r="F2194" s="156">
        <v>3</v>
      </c>
      <c r="G2194" s="155" t="s">
        <v>189</v>
      </c>
      <c r="H2194" s="155">
        <v>15</v>
      </c>
      <c r="I2194" s="155" t="s">
        <v>252</v>
      </c>
      <c r="J2194" s="155" t="s">
        <v>118</v>
      </c>
      <c r="K2194" s="155" t="s">
        <v>214</v>
      </c>
      <c r="L2194" s="155">
        <v>300</v>
      </c>
      <c r="M2194" s="155" t="s">
        <v>191</v>
      </c>
      <c r="N2194" s="155">
        <v>112</v>
      </c>
      <c r="O2194" s="155">
        <v>8986.0499999999993</v>
      </c>
      <c r="P2194" s="155">
        <v>33673</v>
      </c>
      <c r="Q2194" t="str">
        <f t="shared" si="34"/>
        <v>3-Small C&amp;I</v>
      </c>
      <c r="R2194" s="157"/>
      <c r="U2194" s="157"/>
    </row>
    <row r="2195" spans="1:21" x14ac:dyDescent="0.3">
      <c r="A2195" s="155">
        <v>4</v>
      </c>
      <c r="B2195" s="155" t="s">
        <v>187</v>
      </c>
      <c r="C2195" s="152">
        <v>2020</v>
      </c>
      <c r="D2195" s="155">
        <v>2</v>
      </c>
      <c r="E2195" s="155" t="s">
        <v>297</v>
      </c>
      <c r="F2195" s="156">
        <v>3</v>
      </c>
      <c r="G2195" s="155" t="s">
        <v>189</v>
      </c>
      <c r="H2195" s="155">
        <v>15</v>
      </c>
      <c r="I2195" s="155" t="s">
        <v>252</v>
      </c>
      <c r="J2195" s="155" t="s">
        <v>118</v>
      </c>
      <c r="K2195" s="155" t="s">
        <v>214</v>
      </c>
      <c r="L2195" s="155">
        <v>300</v>
      </c>
      <c r="M2195" s="155" t="s">
        <v>191</v>
      </c>
      <c r="N2195" s="155">
        <v>1</v>
      </c>
      <c r="O2195" s="155">
        <v>50.28</v>
      </c>
      <c r="P2195" s="155">
        <v>167</v>
      </c>
      <c r="Q2195" t="str">
        <f t="shared" si="34"/>
        <v>3-Small C&amp;I</v>
      </c>
      <c r="R2195" s="157"/>
      <c r="U2195" s="157"/>
    </row>
    <row r="2196" spans="1:21" x14ac:dyDescent="0.3">
      <c r="A2196" s="155">
        <v>4</v>
      </c>
      <c r="B2196" s="155" t="s">
        <v>187</v>
      </c>
      <c r="C2196" s="152">
        <v>2020</v>
      </c>
      <c r="D2196" s="155">
        <v>2</v>
      </c>
      <c r="E2196" s="155" t="s">
        <v>297</v>
      </c>
      <c r="F2196" s="156">
        <v>3</v>
      </c>
      <c r="G2196" s="155" t="s">
        <v>189</v>
      </c>
      <c r="H2196" s="155">
        <v>9</v>
      </c>
      <c r="I2196" s="155" t="s">
        <v>275</v>
      </c>
      <c r="J2196" s="155" t="s">
        <v>117</v>
      </c>
      <c r="K2196" s="155" t="s">
        <v>236</v>
      </c>
      <c r="L2196" s="155">
        <v>300</v>
      </c>
      <c r="M2196" s="155" t="s">
        <v>191</v>
      </c>
      <c r="N2196" s="155">
        <v>2</v>
      </c>
      <c r="O2196" s="155">
        <v>125.64</v>
      </c>
      <c r="P2196" s="155">
        <v>481</v>
      </c>
      <c r="Q2196" t="str">
        <f t="shared" si="34"/>
        <v>3-Small C&amp;I</v>
      </c>
      <c r="R2196" s="157"/>
      <c r="U2196" s="157"/>
    </row>
    <row r="2197" spans="1:21" x14ac:dyDescent="0.3">
      <c r="A2197" s="155">
        <v>5</v>
      </c>
      <c r="B2197" s="155" t="s">
        <v>181</v>
      </c>
      <c r="C2197" s="152">
        <v>2020</v>
      </c>
      <c r="D2197" s="155">
        <v>2</v>
      </c>
      <c r="E2197" s="155" t="s">
        <v>297</v>
      </c>
      <c r="F2197" s="156">
        <v>6</v>
      </c>
      <c r="G2197" s="155" t="s">
        <v>192</v>
      </c>
      <c r="H2197" s="155">
        <v>603</v>
      </c>
      <c r="I2197" s="155" t="s">
        <v>196</v>
      </c>
      <c r="J2197" s="155" t="s">
        <v>125</v>
      </c>
      <c r="K2197" s="155" t="s">
        <v>197</v>
      </c>
      <c r="L2197" s="155">
        <v>700</v>
      </c>
      <c r="M2197" s="155" t="s">
        <v>193</v>
      </c>
      <c r="N2197" s="155">
        <v>687</v>
      </c>
      <c r="O2197" s="155">
        <v>63712.5</v>
      </c>
      <c r="P2197" s="155">
        <v>174936</v>
      </c>
      <c r="Q2197" t="str">
        <f t="shared" si="34"/>
        <v>Street</v>
      </c>
      <c r="R2197" s="157"/>
      <c r="U2197" s="157"/>
    </row>
    <row r="2198" spans="1:21" x14ac:dyDescent="0.3">
      <c r="A2198" s="155">
        <v>4</v>
      </c>
      <c r="B2198" s="155" t="s">
        <v>187</v>
      </c>
      <c r="C2198" s="152">
        <v>2020</v>
      </c>
      <c r="D2198" s="155">
        <v>2</v>
      </c>
      <c r="E2198" s="155" t="s">
        <v>297</v>
      </c>
      <c r="F2198" s="156">
        <v>1</v>
      </c>
      <c r="G2198" s="155" t="s">
        <v>183</v>
      </c>
      <c r="H2198" s="155">
        <v>1</v>
      </c>
      <c r="I2198" s="155" t="s">
        <v>229</v>
      </c>
      <c r="J2198" s="155" t="s">
        <v>121</v>
      </c>
      <c r="K2198" s="155" t="s">
        <v>230</v>
      </c>
      <c r="L2198" s="155">
        <v>200</v>
      </c>
      <c r="M2198" s="155" t="s">
        <v>210</v>
      </c>
      <c r="N2198" s="155">
        <v>1180</v>
      </c>
      <c r="O2198" s="155">
        <v>237384.24</v>
      </c>
      <c r="P2198" s="155">
        <v>871595</v>
      </c>
      <c r="Q2198" t="str">
        <f t="shared" si="34"/>
        <v>1-Residential</v>
      </c>
      <c r="R2198" s="157"/>
      <c r="U2198" s="157"/>
    </row>
    <row r="2199" spans="1:21" x14ac:dyDescent="0.3">
      <c r="A2199" s="155">
        <v>5</v>
      </c>
      <c r="B2199" s="155" t="s">
        <v>181</v>
      </c>
      <c r="C2199" s="152">
        <v>2020</v>
      </c>
      <c r="D2199" s="155">
        <v>2</v>
      </c>
      <c r="E2199" s="155" t="s">
        <v>297</v>
      </c>
      <c r="F2199" s="156">
        <v>6</v>
      </c>
      <c r="G2199" s="155" t="s">
        <v>192</v>
      </c>
      <c r="H2199" s="155">
        <v>616</v>
      </c>
      <c r="I2199" s="155" t="s">
        <v>199</v>
      </c>
      <c r="J2199" s="155" t="s">
        <v>125</v>
      </c>
      <c r="K2199" s="155" t="s">
        <v>197</v>
      </c>
      <c r="L2199" s="155">
        <v>4562</v>
      </c>
      <c r="M2199" s="155" t="s">
        <v>211</v>
      </c>
      <c r="N2199" s="155">
        <v>858</v>
      </c>
      <c r="O2199" s="155">
        <v>57675.71</v>
      </c>
      <c r="P2199" s="155">
        <v>258851</v>
      </c>
      <c r="Q2199" t="str">
        <f t="shared" si="34"/>
        <v>Street</v>
      </c>
      <c r="R2199" s="157"/>
      <c r="U2199" s="157"/>
    </row>
    <row r="2200" spans="1:21" x14ac:dyDescent="0.3">
      <c r="A2200" s="155">
        <v>5</v>
      </c>
      <c r="B2200" s="155" t="s">
        <v>181</v>
      </c>
      <c r="C2200" s="152">
        <v>2020</v>
      </c>
      <c r="D2200" s="155">
        <v>2</v>
      </c>
      <c r="E2200" s="155" t="s">
        <v>297</v>
      </c>
      <c r="F2200" s="156">
        <v>6</v>
      </c>
      <c r="G2200" s="155" t="s">
        <v>192</v>
      </c>
      <c r="H2200" s="155">
        <v>626</v>
      </c>
      <c r="I2200" s="155" t="s">
        <v>268</v>
      </c>
      <c r="J2200" s="155" t="s">
        <v>132</v>
      </c>
      <c r="K2200" s="155" t="s">
        <v>212</v>
      </c>
      <c r="L2200" s="155">
        <v>700</v>
      </c>
      <c r="M2200" s="155" t="s">
        <v>193</v>
      </c>
      <c r="N2200" s="155">
        <v>3</v>
      </c>
      <c r="O2200" s="155">
        <v>2099.85</v>
      </c>
      <c r="P2200" s="155">
        <v>683</v>
      </c>
      <c r="Q2200" t="str">
        <f t="shared" si="34"/>
        <v>Street</v>
      </c>
      <c r="R2200" s="157"/>
      <c r="U2200" s="157"/>
    </row>
    <row r="2201" spans="1:21" x14ac:dyDescent="0.3">
      <c r="A2201" s="155">
        <v>4</v>
      </c>
      <c r="B2201" s="155" t="s">
        <v>187</v>
      </c>
      <c r="C2201" s="152">
        <v>2020</v>
      </c>
      <c r="D2201" s="155">
        <v>2</v>
      </c>
      <c r="E2201" s="155" t="s">
        <v>297</v>
      </c>
      <c r="F2201" s="156">
        <v>3</v>
      </c>
      <c r="G2201" s="155" t="s">
        <v>189</v>
      </c>
      <c r="H2201" s="155">
        <v>954</v>
      </c>
      <c r="I2201" s="155" t="s">
        <v>237</v>
      </c>
      <c r="J2201" s="155" t="s">
        <v>119</v>
      </c>
      <c r="K2201" s="155" t="s">
        <v>216</v>
      </c>
      <c r="L2201" s="155">
        <v>4532</v>
      </c>
      <c r="M2201" s="155" t="s">
        <v>200</v>
      </c>
      <c r="N2201" s="155">
        <v>54</v>
      </c>
      <c r="O2201" s="155">
        <v>77357.58</v>
      </c>
      <c r="P2201" s="155">
        <v>924797</v>
      </c>
      <c r="Q2201" t="str">
        <f t="shared" si="34"/>
        <v>4-Medium C&amp;I</v>
      </c>
      <c r="R2201" s="157"/>
      <c r="U2201" s="157"/>
    </row>
    <row r="2202" spans="1:21" x14ac:dyDescent="0.3">
      <c r="A2202" s="155">
        <v>5</v>
      </c>
      <c r="B2202" s="155" t="s">
        <v>181</v>
      </c>
      <c r="C2202" s="152">
        <v>2020</v>
      </c>
      <c r="D2202" s="155">
        <v>2</v>
      </c>
      <c r="E2202" s="155" t="s">
        <v>297</v>
      </c>
      <c r="F2202" s="156">
        <v>75</v>
      </c>
      <c r="G2202" s="155" t="s">
        <v>212</v>
      </c>
      <c r="H2202" s="155">
        <v>18</v>
      </c>
      <c r="I2202" s="155" t="s">
        <v>215</v>
      </c>
      <c r="J2202" s="155" t="s">
        <v>119</v>
      </c>
      <c r="K2202" s="155" t="s">
        <v>216</v>
      </c>
      <c r="L2202" s="155">
        <v>1575</v>
      </c>
      <c r="M2202" s="155" t="s">
        <v>218</v>
      </c>
      <c r="N2202" s="155">
        <v>2</v>
      </c>
      <c r="O2202" s="155">
        <v>9709.0400000000009</v>
      </c>
      <c r="P2202" s="155">
        <v>46350</v>
      </c>
      <c r="Q2202" t="str">
        <f t="shared" si="34"/>
        <v>4-Medium C&amp;I</v>
      </c>
      <c r="R2202" s="157"/>
      <c r="U2202" s="157"/>
    </row>
    <row r="2203" spans="1:21" x14ac:dyDescent="0.3">
      <c r="A2203" s="155">
        <v>5</v>
      </c>
      <c r="B2203" s="155" t="s">
        <v>181</v>
      </c>
      <c r="C2203" s="152">
        <v>2020</v>
      </c>
      <c r="D2203" s="155">
        <v>2</v>
      </c>
      <c r="E2203" s="155" t="s">
        <v>297</v>
      </c>
      <c r="F2203" s="156">
        <v>5</v>
      </c>
      <c r="G2203" s="155" t="s">
        <v>195</v>
      </c>
      <c r="H2203" s="155">
        <v>13</v>
      </c>
      <c r="I2203" s="155" t="s">
        <v>296</v>
      </c>
      <c r="J2203" s="155" t="s">
        <v>119</v>
      </c>
      <c r="K2203" s="155" t="s">
        <v>216</v>
      </c>
      <c r="L2203" s="155">
        <v>460</v>
      </c>
      <c r="M2203" s="155" t="s">
        <v>198</v>
      </c>
      <c r="N2203" s="155">
        <v>6</v>
      </c>
      <c r="O2203" s="155">
        <v>15648.95</v>
      </c>
      <c r="P2203" s="155">
        <v>76940</v>
      </c>
      <c r="Q2203" t="str">
        <f t="shared" si="34"/>
        <v>4-Medium C&amp;I</v>
      </c>
      <c r="R2203" s="157"/>
      <c r="U2203" s="157"/>
    </row>
    <row r="2204" spans="1:21" x14ac:dyDescent="0.3">
      <c r="A2204" s="155">
        <v>5</v>
      </c>
      <c r="B2204" s="155" t="s">
        <v>181</v>
      </c>
      <c r="C2204" s="152">
        <v>2020</v>
      </c>
      <c r="D2204" s="155">
        <v>2</v>
      </c>
      <c r="E2204" s="155" t="s">
        <v>297</v>
      </c>
      <c r="F2204" s="156">
        <v>5</v>
      </c>
      <c r="G2204" s="155" t="s">
        <v>195</v>
      </c>
      <c r="H2204" s="155">
        <v>700</v>
      </c>
      <c r="I2204" s="155" t="s">
        <v>273</v>
      </c>
      <c r="J2204" s="155" t="s">
        <v>207</v>
      </c>
      <c r="K2204" s="155" t="s">
        <v>208</v>
      </c>
      <c r="L2204" s="155">
        <v>460</v>
      </c>
      <c r="M2204" s="155" t="s">
        <v>198</v>
      </c>
      <c r="N2204" s="155">
        <v>5</v>
      </c>
      <c r="O2204" s="155">
        <v>196881.88</v>
      </c>
      <c r="P2204" s="155">
        <v>744304</v>
      </c>
      <c r="Q2204" t="str">
        <f t="shared" si="34"/>
        <v>5-Large C&amp;I</v>
      </c>
      <c r="R2204" s="157"/>
      <c r="U2204" s="157"/>
    </row>
    <row r="2205" spans="1:21" x14ac:dyDescent="0.3">
      <c r="A2205" s="155">
        <v>5</v>
      </c>
      <c r="B2205" s="155" t="s">
        <v>181</v>
      </c>
      <c r="C2205" s="155">
        <v>2020</v>
      </c>
      <c r="D2205" s="155">
        <v>2</v>
      </c>
      <c r="E2205" s="155" t="s">
        <v>297</v>
      </c>
      <c r="F2205" s="156">
        <v>3</v>
      </c>
      <c r="G2205" s="155" t="s">
        <v>189</v>
      </c>
      <c r="H2205" s="155">
        <v>616</v>
      </c>
      <c r="I2205" s="155" t="s">
        <v>199</v>
      </c>
      <c r="J2205" s="155" t="s">
        <v>125</v>
      </c>
      <c r="K2205" s="155" t="s">
        <v>197</v>
      </c>
      <c r="L2205" s="155">
        <v>4532</v>
      </c>
      <c r="M2205" s="155" t="s">
        <v>200</v>
      </c>
      <c r="N2205" s="155">
        <v>3202</v>
      </c>
      <c r="O2205" s="155">
        <v>255859.04</v>
      </c>
      <c r="P2205" s="155">
        <v>1197474</v>
      </c>
      <c r="Q2205" t="str">
        <f t="shared" si="34"/>
        <v>Street</v>
      </c>
      <c r="R2205" s="157"/>
      <c r="U2205" s="157"/>
    </row>
    <row r="2206" spans="1:21" x14ac:dyDescent="0.3">
      <c r="A2206" s="155">
        <v>5</v>
      </c>
      <c r="B2206" s="155" t="s">
        <v>181</v>
      </c>
      <c r="C2206" s="155">
        <v>2020</v>
      </c>
      <c r="D2206" s="155">
        <v>2</v>
      </c>
      <c r="E2206" s="155" t="s">
        <v>297</v>
      </c>
      <c r="F2206" s="156">
        <v>5</v>
      </c>
      <c r="G2206" s="155" t="s">
        <v>195</v>
      </c>
      <c r="H2206" s="155">
        <v>616</v>
      </c>
      <c r="I2206" s="155" t="s">
        <v>199</v>
      </c>
      <c r="J2206" s="155" t="s">
        <v>125</v>
      </c>
      <c r="K2206" s="155" t="s">
        <v>197</v>
      </c>
      <c r="L2206" s="155">
        <v>4552</v>
      </c>
      <c r="M2206" s="155" t="s">
        <v>276</v>
      </c>
      <c r="N2206" s="155">
        <v>104</v>
      </c>
      <c r="O2206" s="155">
        <v>14367.82</v>
      </c>
      <c r="P2206" s="155">
        <v>69746</v>
      </c>
      <c r="Q2206" t="str">
        <f t="shared" si="34"/>
        <v>Street</v>
      </c>
      <c r="R2206" s="157"/>
      <c r="U2206" s="157"/>
    </row>
    <row r="2207" spans="1:21" x14ac:dyDescent="0.3">
      <c r="A2207" s="155">
        <v>5</v>
      </c>
      <c r="B2207" s="155" t="s">
        <v>181</v>
      </c>
      <c r="C2207" s="155">
        <v>2020</v>
      </c>
      <c r="D2207" s="155">
        <v>2</v>
      </c>
      <c r="E2207" s="155" t="s">
        <v>297</v>
      </c>
      <c r="F2207" s="156">
        <v>3</v>
      </c>
      <c r="G2207" s="155" t="s">
        <v>189</v>
      </c>
      <c r="H2207" s="155">
        <v>10</v>
      </c>
      <c r="I2207" s="155" t="s">
        <v>251</v>
      </c>
      <c r="J2207" s="155" t="s">
        <v>117</v>
      </c>
      <c r="K2207" s="155" t="s">
        <v>236</v>
      </c>
      <c r="L2207" s="155">
        <v>300</v>
      </c>
      <c r="M2207" s="155" t="s">
        <v>191</v>
      </c>
      <c r="N2207" s="155">
        <v>24073</v>
      </c>
      <c r="O2207" s="155">
        <v>2055199.26</v>
      </c>
      <c r="P2207" s="155">
        <v>9415429</v>
      </c>
      <c r="Q2207" t="str">
        <f t="shared" si="34"/>
        <v>3-Small C&amp;I</v>
      </c>
      <c r="R2207" s="157"/>
      <c r="U2207" s="157"/>
    </row>
    <row r="2208" spans="1:21" x14ac:dyDescent="0.3">
      <c r="A2208" s="155">
        <v>5</v>
      </c>
      <c r="B2208" s="155" t="s">
        <v>181</v>
      </c>
      <c r="C2208" s="155">
        <v>2020</v>
      </c>
      <c r="D2208" s="155">
        <v>2</v>
      </c>
      <c r="E2208" s="155" t="s">
        <v>297</v>
      </c>
      <c r="F2208" s="156">
        <v>5</v>
      </c>
      <c r="G2208" s="155" t="s">
        <v>195</v>
      </c>
      <c r="H2208" s="155">
        <v>950</v>
      </c>
      <c r="I2208" s="155" t="s">
        <v>184</v>
      </c>
      <c r="J2208" s="155" t="s">
        <v>115</v>
      </c>
      <c r="K2208" s="155" t="s">
        <v>185</v>
      </c>
      <c r="L2208" s="155">
        <v>4552</v>
      </c>
      <c r="M2208" s="155" t="s">
        <v>276</v>
      </c>
      <c r="N2208" s="155">
        <v>1283</v>
      </c>
      <c r="O2208" s="155">
        <v>351543.91</v>
      </c>
      <c r="P2208" s="155">
        <v>3714937</v>
      </c>
      <c r="Q2208" t="str">
        <f t="shared" si="34"/>
        <v>3-Small C&amp;I</v>
      </c>
      <c r="R2208" s="157"/>
      <c r="U2208" s="157"/>
    </row>
    <row r="2209" spans="1:21" x14ac:dyDescent="0.3">
      <c r="A2209" s="155">
        <v>5</v>
      </c>
      <c r="B2209" s="155" t="s">
        <v>181</v>
      </c>
      <c r="C2209" s="155">
        <v>2020</v>
      </c>
      <c r="D2209" s="155">
        <v>2</v>
      </c>
      <c r="E2209" s="155" t="s">
        <v>297</v>
      </c>
      <c r="F2209" s="156">
        <v>5</v>
      </c>
      <c r="G2209" s="155" t="s">
        <v>195</v>
      </c>
      <c r="H2209" s="155">
        <v>8</v>
      </c>
      <c r="I2209" s="155" t="s">
        <v>248</v>
      </c>
      <c r="J2209" s="155" t="s">
        <v>126</v>
      </c>
      <c r="K2209" s="155" t="s">
        <v>249</v>
      </c>
      <c r="L2209" s="155">
        <v>460</v>
      </c>
      <c r="M2209" s="155" t="s">
        <v>198</v>
      </c>
      <c r="N2209" s="155">
        <v>1</v>
      </c>
      <c r="O2209" s="155">
        <v>69.55</v>
      </c>
      <c r="P2209" s="155">
        <v>292</v>
      </c>
      <c r="Q2209" t="str">
        <f t="shared" si="34"/>
        <v>3-Small C&amp;I</v>
      </c>
      <c r="R2209" s="157"/>
      <c r="U2209" s="157"/>
    </row>
    <row r="2210" spans="1:21" x14ac:dyDescent="0.3">
      <c r="A2210" s="155">
        <v>5</v>
      </c>
      <c r="B2210" s="155" t="s">
        <v>181</v>
      </c>
      <c r="C2210" s="155">
        <v>2020</v>
      </c>
      <c r="D2210" s="155">
        <v>2</v>
      </c>
      <c r="E2210" s="155" t="s">
        <v>297</v>
      </c>
      <c r="F2210" s="156">
        <v>6</v>
      </c>
      <c r="G2210" s="155" t="s">
        <v>192</v>
      </c>
      <c r="H2210" s="155">
        <v>950</v>
      </c>
      <c r="I2210" s="155" t="s">
        <v>184</v>
      </c>
      <c r="J2210" s="155" t="s">
        <v>115</v>
      </c>
      <c r="K2210" s="155" t="s">
        <v>185</v>
      </c>
      <c r="L2210" s="155">
        <v>4562</v>
      </c>
      <c r="M2210" s="155" t="s">
        <v>211</v>
      </c>
      <c r="N2210" s="155">
        <v>30</v>
      </c>
      <c r="O2210" s="155">
        <v>897.52</v>
      </c>
      <c r="P2210" s="155">
        <v>6654</v>
      </c>
      <c r="Q2210" t="str">
        <f t="shared" si="34"/>
        <v>3-Small C&amp;I</v>
      </c>
      <c r="R2210" s="157"/>
      <c r="U2210" s="157"/>
    </row>
    <row r="2211" spans="1:21" x14ac:dyDescent="0.3">
      <c r="A2211" s="155">
        <v>5</v>
      </c>
      <c r="B2211" s="155" t="s">
        <v>181</v>
      </c>
      <c r="C2211" s="155">
        <v>2020</v>
      </c>
      <c r="D2211" s="155">
        <v>2</v>
      </c>
      <c r="E2211" s="155" t="s">
        <v>297</v>
      </c>
      <c r="F2211" s="156">
        <v>77</v>
      </c>
      <c r="G2211" s="155" t="s">
        <v>212</v>
      </c>
      <c r="H2211" s="155">
        <v>950</v>
      </c>
      <c r="I2211" s="155" t="s">
        <v>184</v>
      </c>
      <c r="J2211" s="155" t="s">
        <v>115</v>
      </c>
      <c r="K2211" s="155" t="s">
        <v>185</v>
      </c>
      <c r="L2211" s="155">
        <v>4577</v>
      </c>
      <c r="M2211" s="155" t="s">
        <v>212</v>
      </c>
      <c r="N2211" s="155">
        <v>1</v>
      </c>
      <c r="O2211" s="155">
        <v>297.45</v>
      </c>
      <c r="P2211" s="155">
        <v>3164</v>
      </c>
      <c r="Q2211" t="str">
        <f t="shared" si="34"/>
        <v>3-Small C&amp;I</v>
      </c>
      <c r="R2211" s="157"/>
      <c r="U2211" s="157"/>
    </row>
    <row r="2212" spans="1:21" x14ac:dyDescent="0.3">
      <c r="A2212" s="155">
        <v>4</v>
      </c>
      <c r="B2212" s="155" t="s">
        <v>187</v>
      </c>
      <c r="C2212" s="155">
        <v>2020</v>
      </c>
      <c r="D2212" s="155">
        <v>2</v>
      </c>
      <c r="E2212" s="155" t="s">
        <v>297</v>
      </c>
      <c r="F2212" s="156">
        <v>3</v>
      </c>
      <c r="G2212" s="155" t="s">
        <v>189</v>
      </c>
      <c r="H2212" s="155">
        <v>951</v>
      </c>
      <c r="I2212" s="155" t="s">
        <v>250</v>
      </c>
      <c r="J2212" s="155" t="s">
        <v>126</v>
      </c>
      <c r="K2212" s="155" t="s">
        <v>249</v>
      </c>
      <c r="L2212" s="155">
        <v>4532</v>
      </c>
      <c r="M2212" s="155" t="s">
        <v>200</v>
      </c>
      <c r="N2212" s="155">
        <v>6</v>
      </c>
      <c r="O2212" s="155">
        <v>178.81</v>
      </c>
      <c r="P2212" s="155">
        <v>1366</v>
      </c>
      <c r="Q2212" t="str">
        <f t="shared" si="34"/>
        <v>3-Small C&amp;I</v>
      </c>
      <c r="R2212" s="157"/>
      <c r="U2212" s="157"/>
    </row>
    <row r="2213" spans="1:21" x14ac:dyDescent="0.3">
      <c r="A2213" s="155">
        <v>5</v>
      </c>
      <c r="B2213" s="155" t="s">
        <v>181</v>
      </c>
      <c r="C2213" s="155">
        <v>2020</v>
      </c>
      <c r="D2213" s="155">
        <v>2</v>
      </c>
      <c r="E2213" s="155" t="s">
        <v>297</v>
      </c>
      <c r="F2213" s="156">
        <v>77</v>
      </c>
      <c r="G2213" s="155" t="s">
        <v>212</v>
      </c>
      <c r="H2213" s="155">
        <v>5</v>
      </c>
      <c r="I2213" s="155" t="s">
        <v>190</v>
      </c>
      <c r="J2213" s="155" t="s">
        <v>115</v>
      </c>
      <c r="K2213" s="155" t="s">
        <v>185</v>
      </c>
      <c r="L2213" s="155">
        <v>1577</v>
      </c>
      <c r="M2213" s="155" t="s">
        <v>233</v>
      </c>
      <c r="N2213" s="155">
        <v>2</v>
      </c>
      <c r="O2213" s="155">
        <v>1672.27</v>
      </c>
      <c r="P2213" s="155">
        <v>7777</v>
      </c>
      <c r="Q2213" t="str">
        <f t="shared" si="34"/>
        <v>3-Small C&amp;I</v>
      </c>
      <c r="R2213" s="157"/>
      <c r="U2213" s="157"/>
    </row>
    <row r="2214" spans="1:21" x14ac:dyDescent="0.3">
      <c r="A2214" s="155">
        <v>5</v>
      </c>
      <c r="B2214" s="155" t="s">
        <v>181</v>
      </c>
      <c r="C2214" s="155">
        <v>2020</v>
      </c>
      <c r="D2214" s="155">
        <v>2</v>
      </c>
      <c r="E2214" s="155" t="s">
        <v>297</v>
      </c>
      <c r="F2214" s="156">
        <v>3</v>
      </c>
      <c r="G2214" s="155" t="s">
        <v>189</v>
      </c>
      <c r="H2214" s="155">
        <v>305</v>
      </c>
      <c r="I2214" s="155" t="s">
        <v>234</v>
      </c>
      <c r="J2214" s="155" t="s">
        <v>115</v>
      </c>
      <c r="K2214" s="155" t="s">
        <v>185</v>
      </c>
      <c r="L2214" s="155">
        <v>300</v>
      </c>
      <c r="M2214" s="155" t="s">
        <v>191</v>
      </c>
      <c r="N2214" s="155">
        <v>1</v>
      </c>
      <c r="O2214" s="155">
        <v>164.19</v>
      </c>
      <c r="P2214" s="155">
        <v>884</v>
      </c>
      <c r="Q2214" t="str">
        <f t="shared" si="34"/>
        <v>3-Small C&amp;I</v>
      </c>
      <c r="R2214" s="157"/>
      <c r="U2214" s="157"/>
    </row>
    <row r="2215" spans="1:21" x14ac:dyDescent="0.3">
      <c r="A2215" s="155">
        <v>5</v>
      </c>
      <c r="B2215" s="155" t="s">
        <v>181</v>
      </c>
      <c r="C2215" s="155">
        <v>2020</v>
      </c>
      <c r="D2215" s="155">
        <v>2</v>
      </c>
      <c r="E2215" s="155" t="s">
        <v>297</v>
      </c>
      <c r="F2215" s="156">
        <v>1</v>
      </c>
      <c r="G2215" s="155" t="s">
        <v>183</v>
      </c>
      <c r="H2215" s="155">
        <v>15</v>
      </c>
      <c r="I2215" s="155" t="s">
        <v>252</v>
      </c>
      <c r="J2215" s="155" t="s">
        <v>118</v>
      </c>
      <c r="K2215" s="155" t="s">
        <v>214</v>
      </c>
      <c r="L2215" s="155">
        <v>200</v>
      </c>
      <c r="M2215" s="155" t="s">
        <v>210</v>
      </c>
      <c r="N2215" s="155">
        <v>3</v>
      </c>
      <c r="O2215" s="155">
        <v>142.91</v>
      </c>
      <c r="P2215" s="155">
        <v>447</v>
      </c>
      <c r="Q2215" t="str">
        <f t="shared" si="34"/>
        <v>3-Small C&amp;I</v>
      </c>
      <c r="R2215" s="157"/>
      <c r="U2215" s="157"/>
    </row>
    <row r="2216" spans="1:21" x14ac:dyDescent="0.3">
      <c r="A2216" s="155">
        <v>5</v>
      </c>
      <c r="B2216" s="155" t="s">
        <v>181</v>
      </c>
      <c r="C2216" s="155">
        <v>2020</v>
      </c>
      <c r="D2216" s="155">
        <v>2</v>
      </c>
      <c r="E2216" s="155" t="s">
        <v>297</v>
      </c>
      <c r="F2216" s="156">
        <v>10</v>
      </c>
      <c r="G2216" s="155" t="s">
        <v>238</v>
      </c>
      <c r="H2216" s="155">
        <v>6</v>
      </c>
      <c r="I2216" s="155" t="s">
        <v>256</v>
      </c>
      <c r="J2216" s="155" t="s">
        <v>122</v>
      </c>
      <c r="K2216" s="155" t="s">
        <v>242</v>
      </c>
      <c r="L2216" s="155">
        <v>207</v>
      </c>
      <c r="M2216" s="155" t="s">
        <v>243</v>
      </c>
      <c r="N2216" s="155">
        <v>5497</v>
      </c>
      <c r="O2216" s="155">
        <v>1041361.98</v>
      </c>
      <c r="P2216" s="155">
        <v>6070752</v>
      </c>
      <c r="Q2216" t="str">
        <f t="shared" si="34"/>
        <v>2-Low Income Residential</v>
      </c>
      <c r="R2216" s="157"/>
      <c r="U2216" s="157"/>
    </row>
    <row r="2217" spans="1:21" x14ac:dyDescent="0.3">
      <c r="A2217" s="155">
        <v>5</v>
      </c>
      <c r="B2217" s="155" t="s">
        <v>181</v>
      </c>
      <c r="C2217" s="155">
        <v>2020</v>
      </c>
      <c r="D2217" s="155">
        <v>2</v>
      </c>
      <c r="E2217" s="155" t="s">
        <v>297</v>
      </c>
      <c r="F2217" s="156">
        <v>3</v>
      </c>
      <c r="G2217" s="155" t="s">
        <v>189</v>
      </c>
      <c r="H2217" s="155">
        <v>1</v>
      </c>
      <c r="I2217" s="155" t="s">
        <v>229</v>
      </c>
      <c r="J2217" s="155" t="s">
        <v>121</v>
      </c>
      <c r="K2217" s="155" t="s">
        <v>230</v>
      </c>
      <c r="L2217" s="155">
        <v>300</v>
      </c>
      <c r="M2217" s="155" t="s">
        <v>191</v>
      </c>
      <c r="N2217" s="155">
        <v>1356</v>
      </c>
      <c r="O2217" s="155">
        <v>428172.77</v>
      </c>
      <c r="P2217" s="155">
        <v>1618169</v>
      </c>
      <c r="Q2217" t="str">
        <f t="shared" si="34"/>
        <v>1-Residential</v>
      </c>
      <c r="R2217" s="157"/>
      <c r="U2217" s="157"/>
    </row>
    <row r="2218" spans="1:21" x14ac:dyDescent="0.3">
      <c r="A2218" s="155">
        <v>4</v>
      </c>
      <c r="B2218" s="155" t="s">
        <v>187</v>
      </c>
      <c r="C2218" s="155">
        <v>2020</v>
      </c>
      <c r="D2218" s="155">
        <v>2</v>
      </c>
      <c r="E2218" s="155" t="s">
        <v>297</v>
      </c>
      <c r="F2218" s="156">
        <v>1</v>
      </c>
      <c r="G2218" s="155" t="s">
        <v>183</v>
      </c>
      <c r="H2218" s="155">
        <v>905</v>
      </c>
      <c r="I2218" s="155" t="s">
        <v>272</v>
      </c>
      <c r="J2218" s="155" t="s">
        <v>122</v>
      </c>
      <c r="K2218" s="155" t="s">
        <v>242</v>
      </c>
      <c r="L2218" s="155">
        <v>4512</v>
      </c>
      <c r="M2218" s="155" t="s">
        <v>186</v>
      </c>
      <c r="N2218" s="155">
        <v>101</v>
      </c>
      <c r="O2218" s="155">
        <v>4473.3900000000003</v>
      </c>
      <c r="P2218" s="155">
        <v>94226</v>
      </c>
      <c r="Q2218" t="str">
        <f t="shared" si="34"/>
        <v>2-Low Income Residential</v>
      </c>
      <c r="R2218" s="157"/>
      <c r="U2218" s="157"/>
    </row>
    <row r="2219" spans="1:21" x14ac:dyDescent="0.3">
      <c r="A2219" s="155">
        <v>5</v>
      </c>
      <c r="B2219" s="155" t="s">
        <v>181</v>
      </c>
      <c r="C2219" s="155">
        <v>2020</v>
      </c>
      <c r="D2219" s="155">
        <v>2</v>
      </c>
      <c r="E2219" s="155" t="s">
        <v>297</v>
      </c>
      <c r="F2219" s="156">
        <v>60</v>
      </c>
      <c r="G2219" s="155" t="s">
        <v>212</v>
      </c>
      <c r="H2219" s="155">
        <v>624</v>
      </c>
      <c r="I2219" s="155" t="s">
        <v>226</v>
      </c>
      <c r="J2219" s="155" t="s">
        <v>124</v>
      </c>
      <c r="K2219" s="155" t="s">
        <v>227</v>
      </c>
      <c r="L2219" s="155">
        <v>4563</v>
      </c>
      <c r="M2219" s="155" t="s">
        <v>228</v>
      </c>
      <c r="N2219" s="155">
        <v>2</v>
      </c>
      <c r="O2219" s="155">
        <v>39.36</v>
      </c>
      <c r="P2219" s="155">
        <v>295</v>
      </c>
      <c r="Q2219" t="str">
        <f t="shared" si="34"/>
        <v>Street</v>
      </c>
      <c r="R2219" s="157"/>
      <c r="U2219" s="157"/>
    </row>
    <row r="2220" spans="1:21" x14ac:dyDescent="0.3">
      <c r="A2220" s="155">
        <v>5</v>
      </c>
      <c r="B2220" s="155" t="s">
        <v>181</v>
      </c>
      <c r="C2220" s="155">
        <v>2020</v>
      </c>
      <c r="D2220" s="155">
        <v>2</v>
      </c>
      <c r="E2220" s="155" t="s">
        <v>297</v>
      </c>
      <c r="F2220" s="156">
        <v>1</v>
      </c>
      <c r="G2220" s="155" t="s">
        <v>183</v>
      </c>
      <c r="H2220" s="155">
        <v>602</v>
      </c>
      <c r="I2220" s="155" t="s">
        <v>246</v>
      </c>
      <c r="J2220" s="155" t="s">
        <v>125</v>
      </c>
      <c r="K2220" s="155" t="s">
        <v>197</v>
      </c>
      <c r="L2220" s="155">
        <v>200</v>
      </c>
      <c r="M2220" s="155" t="s">
        <v>210</v>
      </c>
      <c r="N2220" s="155">
        <v>190</v>
      </c>
      <c r="O2220" s="155">
        <v>8540.49</v>
      </c>
      <c r="P2220" s="155">
        <v>21662</v>
      </c>
      <c r="Q2220" t="str">
        <f t="shared" si="34"/>
        <v>Street</v>
      </c>
      <c r="R2220" s="157"/>
      <c r="U2220" s="157"/>
    </row>
    <row r="2221" spans="1:21" x14ac:dyDescent="0.3">
      <c r="A2221" s="155">
        <v>5</v>
      </c>
      <c r="B2221" s="155" t="s">
        <v>181</v>
      </c>
      <c r="C2221" s="155">
        <v>2020</v>
      </c>
      <c r="D2221" s="155">
        <v>2</v>
      </c>
      <c r="E2221" s="155" t="s">
        <v>297</v>
      </c>
      <c r="F2221" s="156">
        <v>6</v>
      </c>
      <c r="G2221" s="155" t="s">
        <v>192</v>
      </c>
      <c r="H2221" s="155">
        <v>625</v>
      </c>
      <c r="I2221" s="155" t="s">
        <v>286</v>
      </c>
      <c r="J2221" s="155" t="s">
        <v>132</v>
      </c>
      <c r="K2221" s="155" t="s">
        <v>212</v>
      </c>
      <c r="L2221" s="155">
        <v>700</v>
      </c>
      <c r="M2221" s="155" t="s">
        <v>193</v>
      </c>
      <c r="N2221" s="155">
        <v>1</v>
      </c>
      <c r="O2221" s="155">
        <v>20.309999999999999</v>
      </c>
      <c r="P2221" s="155">
        <v>25</v>
      </c>
      <c r="Q2221" t="str">
        <f t="shared" si="34"/>
        <v>Street</v>
      </c>
      <c r="R2221" s="157"/>
      <c r="U2221" s="157"/>
    </row>
    <row r="2222" spans="1:21" x14ac:dyDescent="0.3">
      <c r="A2222" s="155">
        <v>4</v>
      </c>
      <c r="B2222" s="155" t="s">
        <v>187</v>
      </c>
      <c r="C2222" s="155">
        <v>2020</v>
      </c>
      <c r="D2222" s="155">
        <v>2</v>
      </c>
      <c r="E2222" s="155" t="s">
        <v>297</v>
      </c>
      <c r="F2222" s="156">
        <v>3</v>
      </c>
      <c r="G2222" s="155" t="s">
        <v>189</v>
      </c>
      <c r="H2222" s="155">
        <v>955</v>
      </c>
      <c r="I2222" s="155" t="s">
        <v>282</v>
      </c>
      <c r="J2222" s="155" t="s">
        <v>127</v>
      </c>
      <c r="K2222" s="155" t="s">
        <v>263</v>
      </c>
      <c r="L2222" s="155">
        <v>4532</v>
      </c>
      <c r="M2222" s="155" t="s">
        <v>200</v>
      </c>
      <c r="N2222" s="155">
        <v>1</v>
      </c>
      <c r="O2222" s="155">
        <v>575.87</v>
      </c>
      <c r="P2222" s="155">
        <v>1</v>
      </c>
      <c r="Q2222" t="str">
        <f t="shared" si="34"/>
        <v>4-Medium C&amp;I</v>
      </c>
      <c r="R2222" s="157"/>
      <c r="U2222" s="157"/>
    </row>
    <row r="2223" spans="1:21" x14ac:dyDescent="0.3">
      <c r="A2223" s="155">
        <v>5</v>
      </c>
      <c r="B2223" s="155" t="s">
        <v>181</v>
      </c>
      <c r="C2223" s="155">
        <v>2020</v>
      </c>
      <c r="D2223" s="155">
        <v>2</v>
      </c>
      <c r="E2223" s="155" t="s">
        <v>297</v>
      </c>
      <c r="F2223" s="156">
        <v>3</v>
      </c>
      <c r="G2223" s="155" t="s">
        <v>189</v>
      </c>
      <c r="H2223" s="155">
        <v>20</v>
      </c>
      <c r="I2223" s="155" t="s">
        <v>300</v>
      </c>
      <c r="J2223" s="155" t="s">
        <v>128</v>
      </c>
      <c r="K2223" s="155" t="s">
        <v>205</v>
      </c>
      <c r="L2223" s="155">
        <v>300</v>
      </c>
      <c r="M2223" s="155" t="s">
        <v>191</v>
      </c>
      <c r="N2223" s="155">
        <v>78</v>
      </c>
      <c r="O2223" s="155">
        <v>221463.84</v>
      </c>
      <c r="P2223" s="155">
        <v>1052722</v>
      </c>
      <c r="Q2223" t="str">
        <f t="shared" si="34"/>
        <v>4-Medium C&amp;I</v>
      </c>
      <c r="R2223" s="157"/>
      <c r="U2223" s="157"/>
    </row>
    <row r="2224" spans="1:21" x14ac:dyDescent="0.3">
      <c r="A2224" s="155">
        <v>5</v>
      </c>
      <c r="B2224" s="155" t="s">
        <v>181</v>
      </c>
      <c r="C2224" s="155">
        <v>2020</v>
      </c>
      <c r="D2224" s="155">
        <v>2</v>
      </c>
      <c r="E2224" s="155" t="s">
        <v>297</v>
      </c>
      <c r="F2224" s="156">
        <v>60</v>
      </c>
      <c r="G2224" s="155" t="s">
        <v>212</v>
      </c>
      <c r="H2224" s="155">
        <v>612</v>
      </c>
      <c r="I2224" s="155" t="s">
        <v>223</v>
      </c>
      <c r="J2224" s="155" t="s">
        <v>116</v>
      </c>
      <c r="K2224" s="155" t="s">
        <v>224</v>
      </c>
      <c r="L2224" s="155">
        <v>360</v>
      </c>
      <c r="M2224" s="155" t="s">
        <v>225</v>
      </c>
      <c r="N2224" s="155">
        <v>1</v>
      </c>
      <c r="O2224" s="155">
        <v>9.0399999999999991</v>
      </c>
      <c r="P2224" s="155">
        <v>9</v>
      </c>
      <c r="Q2224" t="str">
        <f t="shared" si="34"/>
        <v>3-Small C&amp;I</v>
      </c>
      <c r="R2224" s="157"/>
      <c r="U2224" s="157"/>
    </row>
    <row r="2225" spans="1:21" x14ac:dyDescent="0.3">
      <c r="A2225" s="155">
        <v>5</v>
      </c>
      <c r="B2225" s="155" t="s">
        <v>181</v>
      </c>
      <c r="C2225" s="155">
        <v>2020</v>
      </c>
      <c r="D2225" s="155">
        <v>2</v>
      </c>
      <c r="E2225" s="155" t="s">
        <v>297</v>
      </c>
      <c r="F2225" s="156">
        <v>6</v>
      </c>
      <c r="G2225" s="155" t="s">
        <v>192</v>
      </c>
      <c r="H2225" s="155">
        <v>613</v>
      </c>
      <c r="I2225" s="155" t="s">
        <v>258</v>
      </c>
      <c r="J2225" s="155" t="s">
        <v>116</v>
      </c>
      <c r="K2225" s="155" t="s">
        <v>224</v>
      </c>
      <c r="L2225" s="155">
        <v>700</v>
      </c>
      <c r="M2225" s="155" t="s">
        <v>193</v>
      </c>
      <c r="N2225" s="155">
        <v>6</v>
      </c>
      <c r="O2225" s="155">
        <v>146.13</v>
      </c>
      <c r="P2225" s="155">
        <v>435</v>
      </c>
      <c r="Q2225" t="str">
        <f t="shared" si="34"/>
        <v>3-Small C&amp;I</v>
      </c>
      <c r="R2225" s="157"/>
      <c r="U2225" s="157"/>
    </row>
    <row r="2226" spans="1:21" x14ac:dyDescent="0.3">
      <c r="A2226" s="155">
        <v>5</v>
      </c>
      <c r="B2226" s="155" t="s">
        <v>181</v>
      </c>
      <c r="C2226" s="155">
        <v>2020</v>
      </c>
      <c r="D2226" s="155">
        <v>2</v>
      </c>
      <c r="E2226" s="155" t="s">
        <v>297</v>
      </c>
      <c r="F2226" s="156">
        <v>6</v>
      </c>
      <c r="G2226" s="155" t="s">
        <v>192</v>
      </c>
      <c r="H2226" s="155">
        <v>615</v>
      </c>
      <c r="I2226" s="155" t="s">
        <v>292</v>
      </c>
      <c r="J2226" s="155" t="s">
        <v>123</v>
      </c>
      <c r="K2226" s="155" t="s">
        <v>261</v>
      </c>
      <c r="L2226" s="155">
        <v>4562</v>
      </c>
      <c r="M2226" s="155" t="s">
        <v>211</v>
      </c>
      <c r="N2226" s="155">
        <v>561</v>
      </c>
      <c r="O2226" s="155">
        <v>633682.18999999994</v>
      </c>
      <c r="P2226" s="155">
        <v>1811938</v>
      </c>
      <c r="Q2226" t="str">
        <f t="shared" si="34"/>
        <v>Street</v>
      </c>
      <c r="R2226" s="157"/>
      <c r="U2226" s="157"/>
    </row>
    <row r="2227" spans="1:21" x14ac:dyDescent="0.3">
      <c r="A2227" s="155">
        <v>5</v>
      </c>
      <c r="B2227" s="155" t="s">
        <v>181</v>
      </c>
      <c r="C2227" s="155">
        <v>2020</v>
      </c>
      <c r="D2227" s="155">
        <v>2</v>
      </c>
      <c r="E2227" s="155" t="s">
        <v>297</v>
      </c>
      <c r="F2227" s="156">
        <v>60</v>
      </c>
      <c r="G2227" s="155" t="s">
        <v>212</v>
      </c>
      <c r="H2227" s="155">
        <v>601</v>
      </c>
      <c r="I2227" s="155" t="s">
        <v>260</v>
      </c>
      <c r="J2227" s="155" t="s">
        <v>123</v>
      </c>
      <c r="K2227" s="155" t="s">
        <v>261</v>
      </c>
      <c r="L2227" s="155">
        <v>360</v>
      </c>
      <c r="M2227" s="155" t="s">
        <v>225</v>
      </c>
      <c r="N2227" s="155">
        <v>49</v>
      </c>
      <c r="O2227" s="155">
        <v>1712.64</v>
      </c>
      <c r="P2227" s="155">
        <v>3042</v>
      </c>
      <c r="Q2227" t="str">
        <f t="shared" si="34"/>
        <v>Street</v>
      </c>
      <c r="R2227" s="157"/>
      <c r="U2227" s="157"/>
    </row>
    <row r="2228" spans="1:21" x14ac:dyDescent="0.3">
      <c r="A2228" s="155">
        <v>5</v>
      </c>
      <c r="B2228" s="155" t="s">
        <v>181</v>
      </c>
      <c r="C2228" s="155">
        <v>2020</v>
      </c>
      <c r="D2228" s="155">
        <v>2</v>
      </c>
      <c r="E2228" s="155" t="s">
        <v>297</v>
      </c>
      <c r="F2228" s="156">
        <v>1</v>
      </c>
      <c r="G2228" s="155" t="s">
        <v>183</v>
      </c>
      <c r="H2228" s="155">
        <v>950</v>
      </c>
      <c r="I2228" s="155" t="s">
        <v>184</v>
      </c>
      <c r="J2228" s="155" t="s">
        <v>115</v>
      </c>
      <c r="K2228" s="155" t="s">
        <v>185</v>
      </c>
      <c r="L2228" s="155">
        <v>4512</v>
      </c>
      <c r="M2228" s="155" t="s">
        <v>186</v>
      </c>
      <c r="N2228" s="155">
        <v>687</v>
      </c>
      <c r="O2228" s="155">
        <v>41277.279999999999</v>
      </c>
      <c r="P2228" s="155">
        <v>380342</v>
      </c>
      <c r="Q2228" t="str">
        <f t="shared" si="34"/>
        <v>3-Small C&amp;I</v>
      </c>
      <c r="R2228" s="157"/>
      <c r="U2228" s="157"/>
    </row>
    <row r="2229" spans="1:21" x14ac:dyDescent="0.3">
      <c r="A2229" s="155">
        <v>5</v>
      </c>
      <c r="B2229" s="155" t="s">
        <v>181</v>
      </c>
      <c r="C2229" s="155">
        <v>2020</v>
      </c>
      <c r="D2229" s="155">
        <v>2</v>
      </c>
      <c r="E2229" s="155" t="s">
        <v>297</v>
      </c>
      <c r="F2229" s="156">
        <v>5</v>
      </c>
      <c r="G2229" s="155" t="s">
        <v>195</v>
      </c>
      <c r="H2229" s="155">
        <v>951</v>
      </c>
      <c r="I2229" s="155" t="s">
        <v>250</v>
      </c>
      <c r="J2229" s="155" t="s">
        <v>126</v>
      </c>
      <c r="K2229" s="155" t="s">
        <v>249</v>
      </c>
      <c r="L2229" s="155">
        <v>4552</v>
      </c>
      <c r="M2229" s="155" t="s">
        <v>276</v>
      </c>
      <c r="N2229" s="155">
        <v>1</v>
      </c>
      <c r="O2229" s="155">
        <v>34.81</v>
      </c>
      <c r="P2229" s="155">
        <v>300</v>
      </c>
      <c r="Q2229" t="str">
        <f t="shared" si="34"/>
        <v>3-Small C&amp;I</v>
      </c>
      <c r="R2229" s="157"/>
      <c r="U2229" s="157"/>
    </row>
    <row r="2230" spans="1:21" x14ac:dyDescent="0.3">
      <c r="A2230" s="155">
        <v>5</v>
      </c>
      <c r="B2230" s="155" t="s">
        <v>181</v>
      </c>
      <c r="C2230" s="155">
        <v>2020</v>
      </c>
      <c r="D2230" s="155">
        <v>2</v>
      </c>
      <c r="E2230" s="155" t="s">
        <v>297</v>
      </c>
      <c r="F2230" s="156">
        <v>1</v>
      </c>
      <c r="G2230" s="155" t="s">
        <v>183</v>
      </c>
      <c r="H2230" s="155">
        <v>10</v>
      </c>
      <c r="I2230" s="155" t="s">
        <v>251</v>
      </c>
      <c r="J2230" s="155" t="s">
        <v>117</v>
      </c>
      <c r="K2230" s="155" t="s">
        <v>236</v>
      </c>
      <c r="L2230" s="155">
        <v>200</v>
      </c>
      <c r="M2230" s="155" t="s">
        <v>210</v>
      </c>
      <c r="N2230" s="155">
        <v>1211</v>
      </c>
      <c r="O2230" s="155">
        <v>106444.17</v>
      </c>
      <c r="P2230" s="155">
        <v>445086</v>
      </c>
      <c r="Q2230" t="str">
        <f t="shared" si="34"/>
        <v>3-Small C&amp;I</v>
      </c>
      <c r="R2230" s="157"/>
      <c r="U2230" s="157"/>
    </row>
    <row r="2231" spans="1:21" x14ac:dyDescent="0.3">
      <c r="A2231" s="155">
        <v>5</v>
      </c>
      <c r="B2231" s="155" t="s">
        <v>181</v>
      </c>
      <c r="C2231" s="155">
        <v>2020</v>
      </c>
      <c r="D2231" s="155">
        <v>2</v>
      </c>
      <c r="E2231" s="155" t="s">
        <v>297</v>
      </c>
      <c r="F2231" s="156">
        <v>75</v>
      </c>
      <c r="G2231" s="155" t="s">
        <v>212</v>
      </c>
      <c r="H2231" s="155">
        <v>5</v>
      </c>
      <c r="I2231" s="155" t="s">
        <v>190</v>
      </c>
      <c r="J2231" s="155" t="s">
        <v>115</v>
      </c>
      <c r="K2231" s="155" t="s">
        <v>185</v>
      </c>
      <c r="L2231" s="155">
        <v>1575</v>
      </c>
      <c r="M2231" s="155" t="s">
        <v>218</v>
      </c>
      <c r="N2231" s="155">
        <v>5</v>
      </c>
      <c r="O2231" s="155">
        <v>1954.62</v>
      </c>
      <c r="P2231" s="155">
        <v>8960</v>
      </c>
      <c r="Q2231" t="str">
        <f t="shared" si="34"/>
        <v>3-Small C&amp;I</v>
      </c>
      <c r="R2231" s="157"/>
      <c r="U2231" s="157"/>
    </row>
    <row r="2232" spans="1:21" x14ac:dyDescent="0.3">
      <c r="A2232" s="155">
        <v>5</v>
      </c>
      <c r="B2232" s="155" t="s">
        <v>181</v>
      </c>
      <c r="C2232" s="155">
        <v>2020</v>
      </c>
      <c r="D2232" s="155">
        <v>2</v>
      </c>
      <c r="E2232" s="155" t="s">
        <v>297</v>
      </c>
      <c r="F2232" s="156">
        <v>3</v>
      </c>
      <c r="G2232" s="155" t="s">
        <v>189</v>
      </c>
      <c r="H2232" s="155">
        <v>13</v>
      </c>
      <c r="I2232" s="155" t="s">
        <v>296</v>
      </c>
      <c r="J2232" s="155" t="s">
        <v>119</v>
      </c>
      <c r="K2232" s="155" t="s">
        <v>216</v>
      </c>
      <c r="L2232" s="155">
        <v>300</v>
      </c>
      <c r="M2232" s="155" t="s">
        <v>191</v>
      </c>
      <c r="N2232" s="155">
        <v>113</v>
      </c>
      <c r="O2232" s="155">
        <v>265806.03999999998</v>
      </c>
      <c r="P2232" s="155">
        <v>1335141</v>
      </c>
      <c r="Q2232" t="str">
        <f t="shared" si="34"/>
        <v>4-Medium C&amp;I</v>
      </c>
      <c r="R2232" s="157"/>
      <c r="U2232" s="157"/>
    </row>
    <row r="2233" spans="1:21" x14ac:dyDescent="0.3">
      <c r="A2233" s="155">
        <v>5</v>
      </c>
      <c r="B2233" s="155" t="s">
        <v>181</v>
      </c>
      <c r="C2233" s="155">
        <v>2020</v>
      </c>
      <c r="D2233" s="155">
        <v>2</v>
      </c>
      <c r="E2233" s="155" t="s">
        <v>297</v>
      </c>
      <c r="F2233" s="156">
        <v>1</v>
      </c>
      <c r="G2233" s="155" t="s">
        <v>183</v>
      </c>
      <c r="H2233" s="155">
        <v>5</v>
      </c>
      <c r="I2233" s="155" t="s">
        <v>190</v>
      </c>
      <c r="J2233" s="155" t="s">
        <v>115</v>
      </c>
      <c r="K2233" s="155" t="s">
        <v>185</v>
      </c>
      <c r="L2233" s="155">
        <v>200</v>
      </c>
      <c r="M2233" s="155" t="s">
        <v>210</v>
      </c>
      <c r="N2233" s="155">
        <v>1371</v>
      </c>
      <c r="O2233" s="155">
        <v>78523.87</v>
      </c>
      <c r="P2233" s="155">
        <v>805440</v>
      </c>
      <c r="Q2233" t="str">
        <f t="shared" si="34"/>
        <v>3-Small C&amp;I</v>
      </c>
      <c r="R2233" s="157"/>
      <c r="U2233" s="157"/>
    </row>
    <row r="2234" spans="1:21" x14ac:dyDescent="0.3">
      <c r="A2234" s="155">
        <v>5</v>
      </c>
      <c r="B2234" s="155" t="s">
        <v>181</v>
      </c>
      <c r="C2234" s="155">
        <v>2020</v>
      </c>
      <c r="D2234" s="155">
        <v>2</v>
      </c>
      <c r="E2234" s="155" t="s">
        <v>297</v>
      </c>
      <c r="F2234" s="156">
        <v>3</v>
      </c>
      <c r="G2234" s="155" t="s">
        <v>189</v>
      </c>
      <c r="H2234" s="155">
        <v>952</v>
      </c>
      <c r="I2234" s="155" t="s">
        <v>235</v>
      </c>
      <c r="J2234" s="155" t="s">
        <v>117</v>
      </c>
      <c r="K2234" s="155" t="s">
        <v>236</v>
      </c>
      <c r="L2234" s="155">
        <v>4532</v>
      </c>
      <c r="M2234" s="155" t="s">
        <v>200</v>
      </c>
      <c r="N2234" s="155">
        <v>417</v>
      </c>
      <c r="O2234" s="155">
        <v>134857.76</v>
      </c>
      <c r="P2234" s="155">
        <v>1679606</v>
      </c>
      <c r="Q2234" t="str">
        <f t="shared" si="34"/>
        <v>3-Small C&amp;I</v>
      </c>
      <c r="R2234" s="157"/>
      <c r="U2234" s="157"/>
    </row>
    <row r="2235" spans="1:21" x14ac:dyDescent="0.3">
      <c r="A2235" s="155">
        <v>5</v>
      </c>
      <c r="B2235" s="155" t="s">
        <v>181</v>
      </c>
      <c r="C2235" s="155">
        <v>2020</v>
      </c>
      <c r="D2235" s="155">
        <v>2</v>
      </c>
      <c r="E2235" s="155" t="s">
        <v>297</v>
      </c>
      <c r="F2235" s="156">
        <v>79</v>
      </c>
      <c r="G2235" s="155" t="s">
        <v>212</v>
      </c>
      <c r="H2235" s="155">
        <v>153</v>
      </c>
      <c r="I2235" s="155" t="s">
        <v>269</v>
      </c>
      <c r="J2235" s="155" t="s">
        <v>270</v>
      </c>
      <c r="K2235" s="155" t="s">
        <v>270</v>
      </c>
      <c r="L2235" s="155">
        <v>1579</v>
      </c>
      <c r="M2235" s="155" t="s">
        <v>271</v>
      </c>
      <c r="N2235" s="155">
        <v>18</v>
      </c>
      <c r="O2235" s="155">
        <v>0</v>
      </c>
      <c r="P2235" s="155">
        <v>5596996</v>
      </c>
      <c r="Q2235" t="str">
        <f t="shared" si="34"/>
        <v>OTHER</v>
      </c>
      <c r="R2235" s="157"/>
      <c r="U2235" s="157"/>
    </row>
    <row r="2236" spans="1:21" x14ac:dyDescent="0.3">
      <c r="A2236" s="155">
        <v>5</v>
      </c>
      <c r="B2236" s="155" t="s">
        <v>181</v>
      </c>
      <c r="C2236" s="155">
        <v>2020</v>
      </c>
      <c r="D2236" s="155">
        <v>2</v>
      </c>
      <c r="E2236" s="155" t="s">
        <v>297</v>
      </c>
      <c r="F2236" s="156">
        <v>6</v>
      </c>
      <c r="G2236" s="155" t="s">
        <v>192</v>
      </c>
      <c r="H2236" s="155">
        <v>602</v>
      </c>
      <c r="I2236" s="155" t="s">
        <v>246</v>
      </c>
      <c r="J2236" s="155" t="s">
        <v>125</v>
      </c>
      <c r="K2236" s="155" t="s">
        <v>197</v>
      </c>
      <c r="L2236" s="155">
        <v>700</v>
      </c>
      <c r="M2236" s="155" t="s">
        <v>193</v>
      </c>
      <c r="N2236" s="155">
        <v>357</v>
      </c>
      <c r="O2236" s="155">
        <v>35586.01</v>
      </c>
      <c r="P2236" s="155">
        <v>105567</v>
      </c>
      <c r="Q2236" t="str">
        <f t="shared" si="34"/>
        <v>Street</v>
      </c>
      <c r="R2236" s="157"/>
      <c r="U2236" s="157"/>
    </row>
    <row r="2237" spans="1:21" x14ac:dyDescent="0.3">
      <c r="A2237" s="155">
        <v>5</v>
      </c>
      <c r="B2237" s="155" t="s">
        <v>181</v>
      </c>
      <c r="C2237" s="155">
        <v>2020</v>
      </c>
      <c r="D2237" s="155">
        <v>2</v>
      </c>
      <c r="E2237" s="155" t="s">
        <v>297</v>
      </c>
      <c r="F2237" s="156">
        <v>1</v>
      </c>
      <c r="G2237" s="155" t="s">
        <v>183</v>
      </c>
      <c r="H2237" s="155">
        <v>903</v>
      </c>
      <c r="I2237" s="155" t="s">
        <v>239</v>
      </c>
      <c r="J2237" s="155" t="s">
        <v>121</v>
      </c>
      <c r="K2237" s="155" t="s">
        <v>230</v>
      </c>
      <c r="L2237" s="155">
        <v>4512</v>
      </c>
      <c r="M2237" s="155" t="s">
        <v>186</v>
      </c>
      <c r="N2237" s="155">
        <v>425509</v>
      </c>
      <c r="O2237" s="155">
        <v>30776639.079999998</v>
      </c>
      <c r="P2237" s="155">
        <v>233543887</v>
      </c>
      <c r="Q2237" t="str">
        <f t="shared" si="34"/>
        <v>1-Residential</v>
      </c>
      <c r="R2237" s="157"/>
      <c r="U2237" s="157"/>
    </row>
    <row r="2238" spans="1:21" x14ac:dyDescent="0.3">
      <c r="A2238" s="155">
        <v>5</v>
      </c>
      <c r="B2238" s="155" t="s">
        <v>181</v>
      </c>
      <c r="C2238" s="155">
        <v>2020</v>
      </c>
      <c r="D2238" s="155">
        <v>2</v>
      </c>
      <c r="E2238" s="155" t="s">
        <v>297</v>
      </c>
      <c r="F2238" s="156">
        <v>3</v>
      </c>
      <c r="G2238" s="155" t="s">
        <v>189</v>
      </c>
      <c r="H2238" s="155">
        <v>2</v>
      </c>
      <c r="I2238" s="155" t="s">
        <v>264</v>
      </c>
      <c r="J2238" s="155" t="s">
        <v>121</v>
      </c>
      <c r="K2238" s="155" t="s">
        <v>230</v>
      </c>
      <c r="L2238" s="155">
        <v>300</v>
      </c>
      <c r="M2238" s="155" t="s">
        <v>191</v>
      </c>
      <c r="N2238" s="155">
        <v>2</v>
      </c>
      <c r="O2238" s="155">
        <v>140.16</v>
      </c>
      <c r="P2238" s="155">
        <v>443</v>
      </c>
      <c r="Q2238" t="str">
        <f t="shared" si="34"/>
        <v>1-Residential</v>
      </c>
      <c r="R2238" s="157"/>
      <c r="U2238" s="157"/>
    </row>
    <row r="2239" spans="1:21" x14ac:dyDescent="0.3">
      <c r="A2239" s="155">
        <v>5</v>
      </c>
      <c r="B2239" s="155" t="s">
        <v>181</v>
      </c>
      <c r="C2239" s="155">
        <v>2020</v>
      </c>
      <c r="D2239" s="155">
        <v>2</v>
      </c>
      <c r="E2239" s="155" t="s">
        <v>297</v>
      </c>
      <c r="F2239" s="156">
        <v>72</v>
      </c>
      <c r="G2239" s="155" t="s">
        <v>212</v>
      </c>
      <c r="H2239" s="155">
        <v>1</v>
      </c>
      <c r="I2239" s="155" t="s">
        <v>229</v>
      </c>
      <c r="J2239" s="155" t="s">
        <v>121</v>
      </c>
      <c r="K2239" s="155" t="s">
        <v>230</v>
      </c>
      <c r="L2239" s="155">
        <v>1572</v>
      </c>
      <c r="M2239" s="155" t="s">
        <v>231</v>
      </c>
      <c r="N2239" s="155">
        <v>1</v>
      </c>
      <c r="O2239" s="155">
        <v>107.72</v>
      </c>
      <c r="P2239" s="155">
        <v>389</v>
      </c>
      <c r="Q2239" t="str">
        <f t="shared" si="34"/>
        <v>1-Residential</v>
      </c>
      <c r="R2239" s="157"/>
      <c r="U2239" s="157"/>
    </row>
    <row r="2240" spans="1:21" x14ac:dyDescent="0.3">
      <c r="A2240" s="155">
        <v>5</v>
      </c>
      <c r="B2240" s="155" t="s">
        <v>181</v>
      </c>
      <c r="C2240" s="155">
        <v>2020</v>
      </c>
      <c r="D2240" s="155">
        <v>2</v>
      </c>
      <c r="E2240" s="155" t="s">
        <v>297</v>
      </c>
      <c r="F2240" s="156">
        <v>10</v>
      </c>
      <c r="G2240" s="155" t="s">
        <v>238</v>
      </c>
      <c r="H2240" s="155">
        <v>1</v>
      </c>
      <c r="I2240" s="155" t="s">
        <v>229</v>
      </c>
      <c r="J2240" s="155" t="s">
        <v>121</v>
      </c>
      <c r="K2240" s="155" t="s">
        <v>230</v>
      </c>
      <c r="L2240" s="155">
        <v>207</v>
      </c>
      <c r="M2240" s="155" t="s">
        <v>243</v>
      </c>
      <c r="N2240" s="155">
        <v>39427</v>
      </c>
      <c r="O2240" s="155">
        <v>10288025.109999999</v>
      </c>
      <c r="P2240" s="155">
        <v>38734396</v>
      </c>
      <c r="Q2240" t="str">
        <f t="shared" si="34"/>
        <v>1-Residential</v>
      </c>
      <c r="R2240" s="157"/>
      <c r="U2240" s="157"/>
    </row>
    <row r="2241" spans="1:21" x14ac:dyDescent="0.3">
      <c r="A2241" s="155">
        <v>5</v>
      </c>
      <c r="B2241" s="155" t="s">
        <v>181</v>
      </c>
      <c r="C2241" s="155">
        <v>2020</v>
      </c>
      <c r="D2241" s="155">
        <v>2</v>
      </c>
      <c r="E2241" s="155" t="s">
        <v>297</v>
      </c>
      <c r="F2241" s="156">
        <v>1</v>
      </c>
      <c r="G2241" s="155" t="s">
        <v>183</v>
      </c>
      <c r="H2241" s="155">
        <v>1</v>
      </c>
      <c r="I2241" s="155" t="s">
        <v>229</v>
      </c>
      <c r="J2241" s="155" t="s">
        <v>121</v>
      </c>
      <c r="K2241" s="155" t="s">
        <v>230</v>
      </c>
      <c r="L2241" s="155">
        <v>200</v>
      </c>
      <c r="M2241" s="155" t="s">
        <v>210</v>
      </c>
      <c r="N2241" s="155">
        <v>540938</v>
      </c>
      <c r="O2241" s="155">
        <v>75556343.060000002</v>
      </c>
      <c r="P2241" s="155">
        <v>277953818</v>
      </c>
      <c r="Q2241" t="str">
        <f t="shared" si="34"/>
        <v>1-Residential</v>
      </c>
      <c r="R2241" s="157"/>
      <c r="U2241" s="157"/>
    </row>
    <row r="2242" spans="1:21" x14ac:dyDescent="0.3">
      <c r="A2242" s="155">
        <v>5</v>
      </c>
      <c r="B2242" s="155" t="s">
        <v>181</v>
      </c>
      <c r="C2242" s="155">
        <v>2020</v>
      </c>
      <c r="D2242" s="155">
        <v>2</v>
      </c>
      <c r="E2242" s="155" t="s">
        <v>297</v>
      </c>
      <c r="F2242" s="156">
        <v>6</v>
      </c>
      <c r="G2242" s="155" t="s">
        <v>192</v>
      </c>
      <c r="H2242" s="155">
        <v>618</v>
      </c>
      <c r="I2242" s="155" t="s">
        <v>294</v>
      </c>
      <c r="J2242" s="155" t="s">
        <v>130</v>
      </c>
      <c r="K2242" s="155" t="s">
        <v>280</v>
      </c>
      <c r="L2242" s="155">
        <v>4562</v>
      </c>
      <c r="M2242" s="155" t="s">
        <v>211</v>
      </c>
      <c r="N2242" s="155">
        <v>6</v>
      </c>
      <c r="O2242" s="155">
        <v>1523.39</v>
      </c>
      <c r="P2242" s="155">
        <v>4386</v>
      </c>
      <c r="Q2242" t="str">
        <f t="shared" ref="Q2242:Q2305" si="35">VLOOKUP(J2242,S:T,2,FALSE)</f>
        <v>Street</v>
      </c>
      <c r="R2242" s="157"/>
      <c r="U2242" s="157"/>
    </row>
    <row r="2243" spans="1:21" x14ac:dyDescent="0.3">
      <c r="A2243" s="155">
        <v>4</v>
      </c>
      <c r="B2243" s="155" t="s">
        <v>187</v>
      </c>
      <c r="C2243" s="155">
        <v>2020</v>
      </c>
      <c r="D2243" s="155">
        <v>2</v>
      </c>
      <c r="E2243" s="155" t="s">
        <v>297</v>
      </c>
      <c r="F2243" s="156">
        <v>5</v>
      </c>
      <c r="G2243" s="155" t="s">
        <v>195</v>
      </c>
      <c r="H2243" s="155">
        <v>18</v>
      </c>
      <c r="I2243" s="155" t="s">
        <v>215</v>
      </c>
      <c r="J2243" s="155" t="s">
        <v>119</v>
      </c>
      <c r="K2243" s="155" t="s">
        <v>216</v>
      </c>
      <c r="L2243" s="155">
        <v>460</v>
      </c>
      <c r="M2243" s="155" t="s">
        <v>198</v>
      </c>
      <c r="N2243" s="155">
        <v>1</v>
      </c>
      <c r="O2243" s="155">
        <v>603.4</v>
      </c>
      <c r="P2243" s="155">
        <v>2240</v>
      </c>
      <c r="Q2243" t="str">
        <f t="shared" si="35"/>
        <v>4-Medium C&amp;I</v>
      </c>
      <c r="R2243" s="157"/>
      <c r="U2243" s="157"/>
    </row>
    <row r="2244" spans="1:21" x14ac:dyDescent="0.3">
      <c r="A2244" s="155">
        <v>5</v>
      </c>
      <c r="B2244" s="155" t="s">
        <v>181</v>
      </c>
      <c r="C2244" s="155">
        <v>2020</v>
      </c>
      <c r="D2244" s="155">
        <v>2</v>
      </c>
      <c r="E2244" s="155" t="s">
        <v>297</v>
      </c>
      <c r="F2244" s="156">
        <v>3</v>
      </c>
      <c r="G2244" s="155" t="s">
        <v>189</v>
      </c>
      <c r="H2244" s="155">
        <v>710</v>
      </c>
      <c r="I2244" s="155" t="s">
        <v>220</v>
      </c>
      <c r="J2244" s="155" t="s">
        <v>207</v>
      </c>
      <c r="K2244" s="155" t="s">
        <v>208</v>
      </c>
      <c r="L2244" s="155">
        <v>4532</v>
      </c>
      <c r="M2244" s="155" t="s">
        <v>200</v>
      </c>
      <c r="N2244" s="155">
        <v>2013</v>
      </c>
      <c r="O2244" s="155">
        <v>18901079.02</v>
      </c>
      <c r="P2244" s="155">
        <v>322107891</v>
      </c>
      <c r="Q2244" t="str">
        <f t="shared" si="35"/>
        <v>5-Large C&amp;I</v>
      </c>
      <c r="R2244" s="157"/>
      <c r="U2244" s="157"/>
    </row>
    <row r="2245" spans="1:21" x14ac:dyDescent="0.3">
      <c r="A2245" s="155">
        <v>5</v>
      </c>
      <c r="B2245" s="155" t="s">
        <v>181</v>
      </c>
      <c r="C2245" s="155">
        <v>2020</v>
      </c>
      <c r="D2245" s="155">
        <v>2</v>
      </c>
      <c r="E2245" s="155" t="s">
        <v>297</v>
      </c>
      <c r="F2245" s="156">
        <v>3</v>
      </c>
      <c r="G2245" s="155" t="s">
        <v>189</v>
      </c>
      <c r="H2245" s="155">
        <v>700</v>
      </c>
      <c r="I2245" s="155" t="s">
        <v>273</v>
      </c>
      <c r="J2245" s="155" t="s">
        <v>207</v>
      </c>
      <c r="K2245" s="155" t="s">
        <v>208</v>
      </c>
      <c r="L2245" s="155">
        <v>300</v>
      </c>
      <c r="M2245" s="155" t="s">
        <v>191</v>
      </c>
      <c r="N2245" s="155">
        <v>3</v>
      </c>
      <c r="O2245" s="155">
        <v>6415.26</v>
      </c>
      <c r="P2245" s="155">
        <v>32160</v>
      </c>
      <c r="Q2245" t="str">
        <f t="shared" si="35"/>
        <v>5-Large C&amp;I</v>
      </c>
      <c r="R2245" s="157"/>
      <c r="U2245" s="157"/>
    </row>
    <row r="2246" spans="1:21" x14ac:dyDescent="0.3">
      <c r="A2246" s="155">
        <v>5</v>
      </c>
      <c r="B2246" s="155" t="s">
        <v>181</v>
      </c>
      <c r="C2246" s="155">
        <v>2020</v>
      </c>
      <c r="D2246" s="155">
        <v>2</v>
      </c>
      <c r="E2246" s="155" t="s">
        <v>297</v>
      </c>
      <c r="F2246" s="156">
        <v>5</v>
      </c>
      <c r="G2246" s="155" t="s">
        <v>195</v>
      </c>
      <c r="H2246" s="155">
        <v>710</v>
      </c>
      <c r="I2246" s="155" t="s">
        <v>220</v>
      </c>
      <c r="J2246" s="155" t="s">
        <v>207</v>
      </c>
      <c r="K2246" s="155" t="s">
        <v>208</v>
      </c>
      <c r="L2246" s="155">
        <v>4552</v>
      </c>
      <c r="M2246" s="155" t="s">
        <v>276</v>
      </c>
      <c r="N2246" s="155">
        <v>653</v>
      </c>
      <c r="O2246" s="155">
        <v>9701904.3699999992</v>
      </c>
      <c r="P2246" s="155">
        <v>171582828</v>
      </c>
      <c r="Q2246" t="str">
        <f t="shared" si="35"/>
        <v>5-Large C&amp;I</v>
      </c>
      <c r="R2246" s="157"/>
      <c r="U2246" s="157"/>
    </row>
    <row r="2247" spans="1:21" x14ac:dyDescent="0.3">
      <c r="A2247" s="155">
        <v>4</v>
      </c>
      <c r="B2247" s="155" t="s">
        <v>187</v>
      </c>
      <c r="C2247" s="155">
        <v>2020</v>
      </c>
      <c r="D2247" s="155">
        <v>2</v>
      </c>
      <c r="E2247" s="155" t="s">
        <v>297</v>
      </c>
      <c r="F2247" s="156">
        <v>3</v>
      </c>
      <c r="G2247" s="155" t="s">
        <v>189</v>
      </c>
      <c r="H2247" s="155">
        <v>710</v>
      </c>
      <c r="I2247" s="155" t="s">
        <v>220</v>
      </c>
      <c r="J2247" s="155" t="s">
        <v>207</v>
      </c>
      <c r="K2247" s="155" t="s">
        <v>208</v>
      </c>
      <c r="L2247" s="155">
        <v>4532</v>
      </c>
      <c r="M2247" s="155" t="s">
        <v>200</v>
      </c>
      <c r="N2247" s="155">
        <v>10</v>
      </c>
      <c r="O2247" s="155">
        <v>117901.17</v>
      </c>
      <c r="P2247" s="155">
        <v>1976769</v>
      </c>
      <c r="Q2247" t="str">
        <f t="shared" si="35"/>
        <v>5-Large C&amp;I</v>
      </c>
      <c r="R2247" s="157"/>
      <c r="U2247" s="157"/>
    </row>
    <row r="2248" spans="1:21" x14ac:dyDescent="0.3">
      <c r="A2248" s="155">
        <v>5</v>
      </c>
      <c r="B2248" s="155" t="s">
        <v>181</v>
      </c>
      <c r="C2248" s="155">
        <v>2020</v>
      </c>
      <c r="D2248" s="155">
        <v>2</v>
      </c>
      <c r="E2248" s="155" t="s">
        <v>297</v>
      </c>
      <c r="F2248" s="156">
        <v>10</v>
      </c>
      <c r="G2248" s="155" t="s">
        <v>238</v>
      </c>
      <c r="H2248" s="155">
        <v>903</v>
      </c>
      <c r="I2248" s="155" t="s">
        <v>239</v>
      </c>
      <c r="J2248" s="155" t="s">
        <v>121</v>
      </c>
      <c r="K2248" s="155" t="s">
        <v>230</v>
      </c>
      <c r="L2248" s="155">
        <v>4513</v>
      </c>
      <c r="M2248" s="155" t="s">
        <v>240</v>
      </c>
      <c r="N2248" s="155">
        <v>31048</v>
      </c>
      <c r="O2248" s="155">
        <v>4360584.28</v>
      </c>
      <c r="P2248" s="155">
        <v>34759261</v>
      </c>
      <c r="Q2248" t="str">
        <f t="shared" si="35"/>
        <v>1-Residential</v>
      </c>
      <c r="R2248" s="157"/>
      <c r="U2248" s="157"/>
    </row>
    <row r="2249" spans="1:21" x14ac:dyDescent="0.3">
      <c r="A2249" s="155">
        <v>4</v>
      </c>
      <c r="B2249" s="155" t="s">
        <v>187</v>
      </c>
      <c r="C2249" s="155">
        <v>2020</v>
      </c>
      <c r="D2249" s="155">
        <v>2</v>
      </c>
      <c r="E2249" s="155" t="s">
        <v>297</v>
      </c>
      <c r="F2249" s="156">
        <v>10</v>
      </c>
      <c r="G2249" s="155" t="s">
        <v>238</v>
      </c>
      <c r="H2249" s="155">
        <v>903</v>
      </c>
      <c r="I2249" s="155" t="s">
        <v>239</v>
      </c>
      <c r="J2249" s="155" t="s">
        <v>121</v>
      </c>
      <c r="K2249" s="155" t="s">
        <v>230</v>
      </c>
      <c r="L2249" s="155">
        <v>4513</v>
      </c>
      <c r="M2249" s="155" t="s">
        <v>240</v>
      </c>
      <c r="N2249" s="155">
        <v>123</v>
      </c>
      <c r="O2249" s="155">
        <v>14842.37</v>
      </c>
      <c r="P2249" s="155">
        <v>112099</v>
      </c>
      <c r="Q2249" t="str">
        <f t="shared" si="35"/>
        <v>1-Residential</v>
      </c>
      <c r="R2249" s="157"/>
      <c r="U2249" s="157"/>
    </row>
    <row r="2250" spans="1:21" x14ac:dyDescent="0.3">
      <c r="A2250" s="155">
        <v>5</v>
      </c>
      <c r="B2250" s="155" t="s">
        <v>181</v>
      </c>
      <c r="C2250" s="155">
        <v>2020</v>
      </c>
      <c r="D2250" s="155">
        <v>2</v>
      </c>
      <c r="E2250" s="155" t="s">
        <v>297</v>
      </c>
      <c r="F2250" s="156">
        <v>3</v>
      </c>
      <c r="G2250" s="155" t="s">
        <v>189</v>
      </c>
      <c r="H2250" s="155">
        <v>951</v>
      </c>
      <c r="I2250" s="155" t="s">
        <v>250</v>
      </c>
      <c r="J2250" s="155" t="s">
        <v>126</v>
      </c>
      <c r="K2250" s="155" t="s">
        <v>249</v>
      </c>
      <c r="L2250" s="155">
        <v>4532</v>
      </c>
      <c r="M2250" s="155" t="s">
        <v>200</v>
      </c>
      <c r="N2250" s="155">
        <v>1223</v>
      </c>
      <c r="O2250" s="155">
        <v>46914.33</v>
      </c>
      <c r="P2250" s="155">
        <v>417299</v>
      </c>
      <c r="Q2250" t="str">
        <f t="shared" si="35"/>
        <v>3-Small C&amp;I</v>
      </c>
      <c r="R2250" s="157"/>
      <c r="U2250" s="157"/>
    </row>
    <row r="2251" spans="1:21" x14ac:dyDescent="0.3">
      <c r="A2251" s="155">
        <v>4</v>
      </c>
      <c r="B2251" s="155" t="s">
        <v>187</v>
      </c>
      <c r="C2251" s="155">
        <v>2020</v>
      </c>
      <c r="D2251" s="155">
        <v>2</v>
      </c>
      <c r="E2251" s="155" t="s">
        <v>297</v>
      </c>
      <c r="F2251" s="156">
        <v>5</v>
      </c>
      <c r="G2251" s="155" t="s">
        <v>195</v>
      </c>
      <c r="H2251" s="155">
        <v>950</v>
      </c>
      <c r="I2251" s="155" t="s">
        <v>184</v>
      </c>
      <c r="J2251" s="155" t="s">
        <v>115</v>
      </c>
      <c r="K2251" s="155" t="s">
        <v>185</v>
      </c>
      <c r="L2251" s="155">
        <v>4552</v>
      </c>
      <c r="M2251" s="155" t="s">
        <v>276</v>
      </c>
      <c r="N2251" s="155">
        <v>2</v>
      </c>
      <c r="O2251" s="155">
        <v>31.42</v>
      </c>
      <c r="P2251" s="155">
        <v>118</v>
      </c>
      <c r="Q2251" t="str">
        <f t="shared" si="35"/>
        <v>3-Small C&amp;I</v>
      </c>
      <c r="R2251" s="157"/>
      <c r="U2251" s="157"/>
    </row>
    <row r="2252" spans="1:21" x14ac:dyDescent="0.3">
      <c r="A2252" s="155">
        <v>4</v>
      </c>
      <c r="B2252" s="155" t="s">
        <v>187</v>
      </c>
      <c r="C2252" s="155">
        <v>2020</v>
      </c>
      <c r="D2252" s="155">
        <v>2</v>
      </c>
      <c r="E2252" s="155" t="s">
        <v>297</v>
      </c>
      <c r="F2252" s="156">
        <v>1</v>
      </c>
      <c r="G2252" s="155" t="s">
        <v>183</v>
      </c>
      <c r="H2252" s="155">
        <v>10</v>
      </c>
      <c r="I2252" s="155" t="s">
        <v>251</v>
      </c>
      <c r="J2252" s="155" t="s">
        <v>118</v>
      </c>
      <c r="K2252" s="155" t="s">
        <v>214</v>
      </c>
      <c r="L2252" s="155">
        <v>200</v>
      </c>
      <c r="M2252" s="155" t="s">
        <v>210</v>
      </c>
      <c r="N2252" s="155">
        <v>3</v>
      </c>
      <c r="O2252" s="155">
        <v>1014.56</v>
      </c>
      <c r="P2252" s="155">
        <v>4453</v>
      </c>
      <c r="Q2252" t="str">
        <f t="shared" si="35"/>
        <v>3-Small C&amp;I</v>
      </c>
      <c r="R2252" s="157"/>
      <c r="U2252" s="157"/>
    </row>
    <row r="2253" spans="1:21" x14ac:dyDescent="0.3">
      <c r="A2253" s="155">
        <v>4</v>
      </c>
      <c r="B2253" s="155" t="s">
        <v>187</v>
      </c>
      <c r="C2253" s="155">
        <v>2020</v>
      </c>
      <c r="D2253" s="155">
        <v>2</v>
      </c>
      <c r="E2253" s="155" t="s">
        <v>297</v>
      </c>
      <c r="F2253" s="156">
        <v>1</v>
      </c>
      <c r="G2253" s="155" t="s">
        <v>183</v>
      </c>
      <c r="H2253" s="155">
        <v>6</v>
      </c>
      <c r="I2253" s="155" t="s">
        <v>256</v>
      </c>
      <c r="J2253" s="155" t="s">
        <v>122</v>
      </c>
      <c r="K2253" s="155" t="s">
        <v>242</v>
      </c>
      <c r="L2253" s="155">
        <v>200</v>
      </c>
      <c r="M2253" s="155" t="s">
        <v>210</v>
      </c>
      <c r="N2253" s="155">
        <v>24</v>
      </c>
      <c r="O2253" s="155">
        <v>3991.6</v>
      </c>
      <c r="P2253" s="155">
        <v>22883</v>
      </c>
      <c r="Q2253" t="str">
        <f t="shared" si="35"/>
        <v>2-Low Income Residential</v>
      </c>
      <c r="R2253" s="157"/>
      <c r="U2253" s="157"/>
    </row>
    <row r="2254" spans="1:21" x14ac:dyDescent="0.3">
      <c r="A2254" s="155">
        <v>5</v>
      </c>
      <c r="B2254" s="155" t="s">
        <v>181</v>
      </c>
      <c r="C2254" s="155">
        <v>2020</v>
      </c>
      <c r="D2254" s="155">
        <v>2</v>
      </c>
      <c r="E2254" s="155" t="s">
        <v>297</v>
      </c>
      <c r="F2254" s="156">
        <v>10</v>
      </c>
      <c r="G2254" s="155" t="s">
        <v>238</v>
      </c>
      <c r="H2254" s="155">
        <v>7</v>
      </c>
      <c r="I2254" s="155" t="s">
        <v>241</v>
      </c>
      <c r="J2254" s="155" t="s">
        <v>122</v>
      </c>
      <c r="K2254" s="155" t="s">
        <v>242</v>
      </c>
      <c r="L2254" s="155">
        <v>207</v>
      </c>
      <c r="M2254" s="155" t="s">
        <v>243</v>
      </c>
      <c r="N2254" s="155">
        <v>7</v>
      </c>
      <c r="O2254" s="155">
        <v>1277.49</v>
      </c>
      <c r="P2254" s="155">
        <v>6937</v>
      </c>
      <c r="Q2254" t="str">
        <f t="shared" si="35"/>
        <v>2-Low Income Residential</v>
      </c>
      <c r="R2254" s="157"/>
      <c r="U2254" s="157"/>
    </row>
    <row r="2255" spans="1:21" x14ac:dyDescent="0.3">
      <c r="A2255" s="155">
        <v>5</v>
      </c>
      <c r="B2255" s="155" t="s">
        <v>181</v>
      </c>
      <c r="C2255" s="155">
        <v>2020</v>
      </c>
      <c r="D2255" s="155">
        <v>2</v>
      </c>
      <c r="E2255" s="155" t="s">
        <v>297</v>
      </c>
      <c r="F2255" s="156">
        <v>6</v>
      </c>
      <c r="G2255" s="155" t="s">
        <v>192</v>
      </c>
      <c r="H2255" s="155">
        <v>600</v>
      </c>
      <c r="I2255" s="155" t="s">
        <v>266</v>
      </c>
      <c r="J2255" s="155" t="s">
        <v>123</v>
      </c>
      <c r="K2255" s="155" t="s">
        <v>261</v>
      </c>
      <c r="L2255" s="155">
        <v>700</v>
      </c>
      <c r="M2255" s="155" t="s">
        <v>193</v>
      </c>
      <c r="N2255" s="155">
        <v>76</v>
      </c>
      <c r="O2255" s="155">
        <v>47426.23</v>
      </c>
      <c r="P2255" s="155">
        <v>71963</v>
      </c>
      <c r="Q2255" t="str">
        <f t="shared" si="35"/>
        <v>Street</v>
      </c>
      <c r="R2255" s="157"/>
      <c r="U2255" s="157"/>
    </row>
    <row r="2256" spans="1:21" x14ac:dyDescent="0.3">
      <c r="A2256" s="155">
        <v>5</v>
      </c>
      <c r="B2256" s="155" t="s">
        <v>181</v>
      </c>
      <c r="C2256" s="155">
        <v>2020</v>
      </c>
      <c r="D2256" s="155">
        <v>2</v>
      </c>
      <c r="E2256" s="155" t="s">
        <v>297</v>
      </c>
      <c r="F2256" s="156">
        <v>1</v>
      </c>
      <c r="G2256" s="155" t="s">
        <v>183</v>
      </c>
      <c r="H2256" s="155">
        <v>603</v>
      </c>
      <c r="I2256" s="155" t="s">
        <v>196</v>
      </c>
      <c r="J2256" s="155" t="s">
        <v>125</v>
      </c>
      <c r="K2256" s="155" t="s">
        <v>197</v>
      </c>
      <c r="L2256" s="155">
        <v>200</v>
      </c>
      <c r="M2256" s="155" t="s">
        <v>210</v>
      </c>
      <c r="N2256" s="155">
        <v>754</v>
      </c>
      <c r="O2256" s="155">
        <v>26395.360000000001</v>
      </c>
      <c r="P2256" s="155">
        <v>63377</v>
      </c>
      <c r="Q2256" t="str">
        <f t="shared" si="35"/>
        <v>Street</v>
      </c>
      <c r="R2256" s="157"/>
      <c r="U2256" s="157"/>
    </row>
    <row r="2257" spans="1:21" x14ac:dyDescent="0.3">
      <c r="A2257" s="155">
        <v>5</v>
      </c>
      <c r="B2257" s="155" t="s">
        <v>181</v>
      </c>
      <c r="C2257" s="155">
        <v>2020</v>
      </c>
      <c r="D2257" s="155">
        <v>2</v>
      </c>
      <c r="E2257" s="155" t="s">
        <v>297</v>
      </c>
      <c r="F2257" s="156">
        <v>10</v>
      </c>
      <c r="G2257" s="155" t="s">
        <v>238</v>
      </c>
      <c r="H2257" s="155">
        <v>603</v>
      </c>
      <c r="I2257" s="155" t="s">
        <v>196</v>
      </c>
      <c r="J2257" s="155" t="s">
        <v>125</v>
      </c>
      <c r="K2257" s="155" t="s">
        <v>197</v>
      </c>
      <c r="L2257" s="155">
        <v>207</v>
      </c>
      <c r="M2257" s="155" t="s">
        <v>243</v>
      </c>
      <c r="N2257" s="155">
        <v>28</v>
      </c>
      <c r="O2257" s="155">
        <v>617.08000000000004</v>
      </c>
      <c r="P2257" s="155">
        <v>1555</v>
      </c>
      <c r="Q2257" t="str">
        <f t="shared" si="35"/>
        <v>Street</v>
      </c>
      <c r="R2257" s="157"/>
      <c r="U2257" s="157"/>
    </row>
    <row r="2258" spans="1:21" x14ac:dyDescent="0.3">
      <c r="A2258" s="155">
        <v>5</v>
      </c>
      <c r="B2258" s="155" t="s">
        <v>181</v>
      </c>
      <c r="C2258" s="155">
        <v>2020</v>
      </c>
      <c r="D2258" s="155">
        <v>2</v>
      </c>
      <c r="E2258" s="155" t="s">
        <v>297</v>
      </c>
      <c r="F2258" s="156">
        <v>60</v>
      </c>
      <c r="G2258" s="155" t="s">
        <v>212</v>
      </c>
      <c r="H2258" s="155">
        <v>623</v>
      </c>
      <c r="I2258" s="155" t="s">
        <v>295</v>
      </c>
      <c r="J2258" s="155" t="s">
        <v>124</v>
      </c>
      <c r="K2258" s="155" t="s">
        <v>227</v>
      </c>
      <c r="L2258" s="155">
        <v>360</v>
      </c>
      <c r="M2258" s="155" t="s">
        <v>225</v>
      </c>
      <c r="N2258" s="155">
        <v>3</v>
      </c>
      <c r="O2258" s="155">
        <v>68.790000000000006</v>
      </c>
      <c r="P2258" s="155">
        <v>216</v>
      </c>
      <c r="Q2258" t="str">
        <f t="shared" si="35"/>
        <v>Street</v>
      </c>
      <c r="R2258" s="157"/>
      <c r="U2258" s="157"/>
    </row>
    <row r="2259" spans="1:21" x14ac:dyDescent="0.3">
      <c r="A2259" s="155">
        <v>5</v>
      </c>
      <c r="B2259" s="155" t="s">
        <v>181</v>
      </c>
      <c r="C2259" s="155">
        <v>2020</v>
      </c>
      <c r="D2259" s="155">
        <v>2</v>
      </c>
      <c r="E2259" s="155" t="s">
        <v>297</v>
      </c>
      <c r="F2259" s="156">
        <v>6</v>
      </c>
      <c r="G2259" s="155" t="s">
        <v>192</v>
      </c>
      <c r="H2259" s="155">
        <v>623</v>
      </c>
      <c r="I2259" s="155" t="s">
        <v>295</v>
      </c>
      <c r="J2259" s="155" t="s">
        <v>124</v>
      </c>
      <c r="K2259" s="155" t="s">
        <v>227</v>
      </c>
      <c r="L2259" s="155">
        <v>700</v>
      </c>
      <c r="M2259" s="155" t="s">
        <v>193</v>
      </c>
      <c r="N2259" s="155">
        <v>1</v>
      </c>
      <c r="O2259" s="155">
        <v>1817.16</v>
      </c>
      <c r="P2259" s="155">
        <v>6702</v>
      </c>
      <c r="Q2259" t="str">
        <f t="shared" si="35"/>
        <v>Street</v>
      </c>
      <c r="R2259" s="157"/>
      <c r="U2259" s="157"/>
    </row>
    <row r="2260" spans="1:21" x14ac:dyDescent="0.3">
      <c r="A2260" s="155">
        <v>5</v>
      </c>
      <c r="B2260" s="155" t="s">
        <v>181</v>
      </c>
      <c r="C2260" s="155">
        <v>2020</v>
      </c>
      <c r="D2260" s="155">
        <v>2</v>
      </c>
      <c r="E2260" s="155" t="s">
        <v>297</v>
      </c>
      <c r="F2260" s="156">
        <v>3</v>
      </c>
      <c r="G2260" s="155" t="s">
        <v>189</v>
      </c>
      <c r="H2260" s="155">
        <v>954</v>
      </c>
      <c r="I2260" s="155" t="s">
        <v>237</v>
      </c>
      <c r="J2260" s="155" t="s">
        <v>119</v>
      </c>
      <c r="K2260" s="155" t="s">
        <v>216</v>
      </c>
      <c r="L2260" s="155">
        <v>4532</v>
      </c>
      <c r="M2260" s="155" t="s">
        <v>200</v>
      </c>
      <c r="N2260" s="155">
        <v>7904</v>
      </c>
      <c r="O2260" s="155">
        <v>11636384.710000001</v>
      </c>
      <c r="P2260" s="155">
        <v>151351338</v>
      </c>
      <c r="Q2260" t="str">
        <f t="shared" si="35"/>
        <v>4-Medium C&amp;I</v>
      </c>
      <c r="R2260" s="157"/>
      <c r="U2260" s="157"/>
    </row>
    <row r="2261" spans="1:21" x14ac:dyDescent="0.3">
      <c r="A2261" s="155">
        <v>4</v>
      </c>
      <c r="B2261" s="155" t="s">
        <v>187</v>
      </c>
      <c r="C2261" s="155">
        <v>2020</v>
      </c>
      <c r="D2261" s="155">
        <v>2</v>
      </c>
      <c r="E2261" s="155" t="s">
        <v>297</v>
      </c>
      <c r="F2261" s="156">
        <v>5</v>
      </c>
      <c r="G2261" s="155" t="s">
        <v>195</v>
      </c>
      <c r="H2261" s="155">
        <v>710</v>
      </c>
      <c r="I2261" s="155" t="s">
        <v>220</v>
      </c>
      <c r="J2261" s="155" t="s">
        <v>207</v>
      </c>
      <c r="K2261" s="155" t="s">
        <v>208</v>
      </c>
      <c r="L2261" s="155">
        <v>4552</v>
      </c>
      <c r="M2261" s="155" t="s">
        <v>276</v>
      </c>
      <c r="N2261" s="155">
        <v>1</v>
      </c>
      <c r="O2261" s="155">
        <v>4410.8</v>
      </c>
      <c r="P2261" s="155">
        <v>57078</v>
      </c>
      <c r="Q2261" t="str">
        <f t="shared" si="35"/>
        <v>5-Large C&amp;I</v>
      </c>
      <c r="R2261" s="157"/>
      <c r="U2261" s="157"/>
    </row>
    <row r="2262" spans="1:21" x14ac:dyDescent="0.3">
      <c r="A2262" s="155">
        <v>5</v>
      </c>
      <c r="B2262" s="155" t="s">
        <v>181</v>
      </c>
      <c r="C2262" s="155">
        <v>2020</v>
      </c>
      <c r="D2262" s="155">
        <v>2</v>
      </c>
      <c r="E2262" s="155" t="s">
        <v>297</v>
      </c>
      <c r="F2262" s="156">
        <v>3</v>
      </c>
      <c r="G2262" s="155" t="s">
        <v>189</v>
      </c>
      <c r="H2262" s="155">
        <v>621</v>
      </c>
      <c r="I2262" s="155" t="s">
        <v>259</v>
      </c>
      <c r="J2262" s="155" t="s">
        <v>116</v>
      </c>
      <c r="K2262" s="155" t="s">
        <v>224</v>
      </c>
      <c r="L2262" s="155">
        <v>4532</v>
      </c>
      <c r="M2262" s="155" t="s">
        <v>200</v>
      </c>
      <c r="N2262" s="155">
        <v>6</v>
      </c>
      <c r="O2262" s="155">
        <v>752.38</v>
      </c>
      <c r="P2262" s="155">
        <v>7791</v>
      </c>
      <c r="Q2262" t="str">
        <f t="shared" si="35"/>
        <v>3-Small C&amp;I</v>
      </c>
      <c r="R2262" s="157"/>
      <c r="U2262" s="157"/>
    </row>
    <row r="2263" spans="1:21" x14ac:dyDescent="0.3">
      <c r="A2263" s="155">
        <v>4</v>
      </c>
      <c r="B2263" s="155" t="s">
        <v>187</v>
      </c>
      <c r="C2263" s="155">
        <v>2020</v>
      </c>
      <c r="D2263" s="155">
        <v>2</v>
      </c>
      <c r="E2263" s="155" t="s">
        <v>297</v>
      </c>
      <c r="F2263" s="156">
        <v>3</v>
      </c>
      <c r="G2263" s="155" t="s">
        <v>189</v>
      </c>
      <c r="H2263" s="155">
        <v>621</v>
      </c>
      <c r="I2263" s="155" t="s">
        <v>259</v>
      </c>
      <c r="J2263" s="155" t="s">
        <v>116</v>
      </c>
      <c r="K2263" s="155" t="s">
        <v>224</v>
      </c>
      <c r="L2263" s="155">
        <v>4532</v>
      </c>
      <c r="M2263" s="155" t="s">
        <v>200</v>
      </c>
      <c r="N2263" s="155">
        <v>8</v>
      </c>
      <c r="O2263" s="155">
        <v>211.48</v>
      </c>
      <c r="P2263" s="155">
        <v>1531</v>
      </c>
      <c r="Q2263" t="str">
        <f t="shared" si="35"/>
        <v>3-Small C&amp;I</v>
      </c>
      <c r="R2263" s="157"/>
      <c r="U2263" s="157"/>
    </row>
    <row r="2264" spans="1:21" x14ac:dyDescent="0.3">
      <c r="A2264" s="155">
        <v>5</v>
      </c>
      <c r="B2264" s="155" t="s">
        <v>181</v>
      </c>
      <c r="C2264" s="155">
        <v>2020</v>
      </c>
      <c r="D2264" s="155">
        <v>2</v>
      </c>
      <c r="E2264" s="155" t="s">
        <v>297</v>
      </c>
      <c r="F2264" s="156">
        <v>6</v>
      </c>
      <c r="G2264" s="155" t="s">
        <v>192</v>
      </c>
      <c r="H2264" s="155">
        <v>621</v>
      </c>
      <c r="I2264" s="155" t="s">
        <v>259</v>
      </c>
      <c r="J2264" s="155" t="s">
        <v>116</v>
      </c>
      <c r="K2264" s="155" t="s">
        <v>224</v>
      </c>
      <c r="L2264" s="155">
        <v>4562</v>
      </c>
      <c r="M2264" s="155" t="s">
        <v>211</v>
      </c>
      <c r="N2264" s="155">
        <v>9</v>
      </c>
      <c r="O2264" s="155">
        <v>193.67</v>
      </c>
      <c r="P2264" s="155">
        <v>1387</v>
      </c>
      <c r="Q2264" t="str">
        <f t="shared" si="35"/>
        <v>3-Small C&amp;I</v>
      </c>
      <c r="R2264" s="157"/>
      <c r="U2264" s="157"/>
    </row>
    <row r="2265" spans="1:21" x14ac:dyDescent="0.3">
      <c r="A2265" s="155">
        <v>5</v>
      </c>
      <c r="B2265" s="155" t="s">
        <v>181</v>
      </c>
      <c r="C2265" s="155">
        <v>2020</v>
      </c>
      <c r="D2265" s="155">
        <v>2</v>
      </c>
      <c r="E2265" s="155" t="s">
        <v>297</v>
      </c>
      <c r="F2265" s="156">
        <v>10</v>
      </c>
      <c r="G2265" s="155" t="s">
        <v>238</v>
      </c>
      <c r="H2265" s="155">
        <v>616</v>
      </c>
      <c r="I2265" s="155" t="s">
        <v>199</v>
      </c>
      <c r="J2265" s="155" t="s">
        <v>125</v>
      </c>
      <c r="K2265" s="155" t="s">
        <v>197</v>
      </c>
      <c r="L2265" s="155">
        <v>4513</v>
      </c>
      <c r="M2265" s="155" t="s">
        <v>240</v>
      </c>
      <c r="N2265" s="155">
        <v>3</v>
      </c>
      <c r="O2265" s="155">
        <v>84.69</v>
      </c>
      <c r="P2265" s="155">
        <v>428</v>
      </c>
      <c r="Q2265" t="str">
        <f t="shared" si="35"/>
        <v>Street</v>
      </c>
      <c r="R2265" s="157"/>
      <c r="U2265" s="157"/>
    </row>
    <row r="2266" spans="1:21" x14ac:dyDescent="0.3">
      <c r="A2266" s="155">
        <v>5</v>
      </c>
      <c r="B2266" s="155" t="s">
        <v>181</v>
      </c>
      <c r="C2266" s="155">
        <v>2020</v>
      </c>
      <c r="D2266" s="155">
        <v>2</v>
      </c>
      <c r="E2266" s="155" t="s">
        <v>297</v>
      </c>
      <c r="F2266" s="156">
        <v>10</v>
      </c>
      <c r="G2266" s="155" t="s">
        <v>238</v>
      </c>
      <c r="H2266" s="155">
        <v>3</v>
      </c>
      <c r="I2266" s="155" t="s">
        <v>209</v>
      </c>
      <c r="J2266" s="155" t="s">
        <v>202</v>
      </c>
      <c r="K2266" s="155" t="s">
        <v>203</v>
      </c>
      <c r="L2266" s="155">
        <v>207</v>
      </c>
      <c r="M2266" s="155" t="s">
        <v>243</v>
      </c>
      <c r="N2266" s="155">
        <v>1</v>
      </c>
      <c r="O2266" s="155">
        <v>543.80999999999995</v>
      </c>
      <c r="P2266" s="155">
        <v>2999</v>
      </c>
      <c r="Q2266" t="str">
        <f t="shared" si="35"/>
        <v>1-Residential</v>
      </c>
      <c r="R2266" s="157"/>
      <c r="U2266" s="157"/>
    </row>
    <row r="2267" spans="1:21" x14ac:dyDescent="0.3">
      <c r="A2267" s="155">
        <v>5</v>
      </c>
      <c r="B2267" s="155" t="s">
        <v>181</v>
      </c>
      <c r="C2267" s="155">
        <v>2020</v>
      </c>
      <c r="D2267" s="155">
        <v>2</v>
      </c>
      <c r="E2267" s="155" t="s">
        <v>297</v>
      </c>
      <c r="F2267" s="156">
        <v>3</v>
      </c>
      <c r="G2267" s="155" t="s">
        <v>189</v>
      </c>
      <c r="H2267" s="155">
        <v>8</v>
      </c>
      <c r="I2267" s="155" t="s">
        <v>248</v>
      </c>
      <c r="J2267" s="155" t="s">
        <v>126</v>
      </c>
      <c r="K2267" s="155" t="s">
        <v>249</v>
      </c>
      <c r="L2267" s="155">
        <v>300</v>
      </c>
      <c r="M2267" s="155" t="s">
        <v>191</v>
      </c>
      <c r="N2267" s="155">
        <v>382</v>
      </c>
      <c r="O2267" s="155">
        <v>22614.89</v>
      </c>
      <c r="P2267" s="155">
        <v>93313</v>
      </c>
      <c r="Q2267" t="str">
        <f t="shared" si="35"/>
        <v>3-Small C&amp;I</v>
      </c>
      <c r="R2267" s="157"/>
      <c r="U2267" s="157"/>
    </row>
    <row r="2268" spans="1:21" x14ac:dyDescent="0.3">
      <c r="A2268" s="155">
        <v>5</v>
      </c>
      <c r="B2268" s="155" t="s">
        <v>181</v>
      </c>
      <c r="C2268" s="155">
        <v>2020</v>
      </c>
      <c r="D2268" s="155">
        <v>2</v>
      </c>
      <c r="E2268" s="155" t="s">
        <v>297</v>
      </c>
      <c r="F2268" s="156">
        <v>3</v>
      </c>
      <c r="G2268" s="155" t="s">
        <v>189</v>
      </c>
      <c r="H2268" s="155">
        <v>12</v>
      </c>
      <c r="I2268" s="155" t="s">
        <v>301</v>
      </c>
      <c r="J2268" s="155" t="s">
        <v>126</v>
      </c>
      <c r="K2268" s="155" t="s">
        <v>249</v>
      </c>
      <c r="L2268" s="155">
        <v>300</v>
      </c>
      <c r="M2268" s="155" t="s">
        <v>191</v>
      </c>
      <c r="N2268" s="155">
        <v>1</v>
      </c>
      <c r="O2268" s="155">
        <v>48.91</v>
      </c>
      <c r="P2268" s="155">
        <v>146</v>
      </c>
      <c r="Q2268" t="str">
        <f t="shared" si="35"/>
        <v>3-Small C&amp;I</v>
      </c>
      <c r="R2268" s="157"/>
      <c r="U2268" s="157"/>
    </row>
    <row r="2269" spans="1:21" x14ac:dyDescent="0.3">
      <c r="A2269" s="155">
        <v>5</v>
      </c>
      <c r="B2269" s="155" t="s">
        <v>181</v>
      </c>
      <c r="C2269" s="155">
        <v>2020</v>
      </c>
      <c r="D2269" s="155">
        <v>2</v>
      </c>
      <c r="E2269" s="155" t="s">
        <v>297</v>
      </c>
      <c r="F2269" s="156">
        <v>79</v>
      </c>
      <c r="G2269" s="155" t="s">
        <v>212</v>
      </c>
      <c r="H2269" s="155">
        <v>950</v>
      </c>
      <c r="I2269" s="155" t="s">
        <v>184</v>
      </c>
      <c r="J2269" s="155" t="s">
        <v>115</v>
      </c>
      <c r="K2269" s="155" t="s">
        <v>185</v>
      </c>
      <c r="L2269" s="155">
        <v>4579</v>
      </c>
      <c r="M2269" s="155" t="s">
        <v>221</v>
      </c>
      <c r="N2269" s="155">
        <v>84</v>
      </c>
      <c r="O2269" s="155">
        <v>18424.189999999999</v>
      </c>
      <c r="P2269" s="155">
        <v>193675</v>
      </c>
      <c r="Q2269" t="str">
        <f t="shared" si="35"/>
        <v>3-Small C&amp;I</v>
      </c>
      <c r="R2269" s="157"/>
      <c r="U2269" s="157"/>
    </row>
    <row r="2270" spans="1:21" x14ac:dyDescent="0.3">
      <c r="A2270" s="155">
        <v>5</v>
      </c>
      <c r="B2270" s="155" t="s">
        <v>181</v>
      </c>
      <c r="C2270" s="155">
        <v>2020</v>
      </c>
      <c r="D2270" s="155">
        <v>2</v>
      </c>
      <c r="E2270" s="155" t="s">
        <v>297</v>
      </c>
      <c r="F2270" s="156">
        <v>72</v>
      </c>
      <c r="G2270" s="155" t="s">
        <v>212</v>
      </c>
      <c r="H2270" s="155">
        <v>5</v>
      </c>
      <c r="I2270" s="155" t="s">
        <v>190</v>
      </c>
      <c r="J2270" s="155" t="s">
        <v>115</v>
      </c>
      <c r="K2270" s="155" t="s">
        <v>185</v>
      </c>
      <c r="L2270" s="155">
        <v>1572</v>
      </c>
      <c r="M2270" s="155" t="s">
        <v>231</v>
      </c>
      <c r="N2270" s="155">
        <v>1</v>
      </c>
      <c r="O2270" s="155">
        <v>5349.59</v>
      </c>
      <c r="P2270" s="155">
        <v>25133</v>
      </c>
      <c r="Q2270" t="str">
        <f t="shared" si="35"/>
        <v>3-Small C&amp;I</v>
      </c>
      <c r="R2270" s="157"/>
      <c r="U2270" s="157"/>
    </row>
    <row r="2271" spans="1:21" x14ac:dyDescent="0.3">
      <c r="A2271" s="155">
        <v>5</v>
      </c>
      <c r="B2271" s="155" t="s">
        <v>181</v>
      </c>
      <c r="C2271" s="155">
        <v>2020</v>
      </c>
      <c r="D2271" s="155">
        <v>2</v>
      </c>
      <c r="E2271" s="155" t="s">
        <v>297</v>
      </c>
      <c r="F2271" s="156">
        <v>1</v>
      </c>
      <c r="G2271" s="155" t="s">
        <v>183</v>
      </c>
      <c r="H2271" s="155">
        <v>11</v>
      </c>
      <c r="I2271" s="155" t="s">
        <v>283</v>
      </c>
      <c r="J2271" s="155" t="s">
        <v>115</v>
      </c>
      <c r="K2271" s="155" t="s">
        <v>185</v>
      </c>
      <c r="L2271" s="155">
        <v>200</v>
      </c>
      <c r="M2271" s="155" t="s">
        <v>210</v>
      </c>
      <c r="N2271" s="155">
        <v>11</v>
      </c>
      <c r="O2271" s="155">
        <v>2159.8000000000002</v>
      </c>
      <c r="P2271" s="155">
        <v>79471</v>
      </c>
      <c r="Q2271" t="str">
        <f t="shared" si="35"/>
        <v>3-Small C&amp;I</v>
      </c>
      <c r="R2271" s="157"/>
      <c r="U2271" s="157"/>
    </row>
    <row r="2272" spans="1:21" x14ac:dyDescent="0.3">
      <c r="A2272" s="155">
        <v>5</v>
      </c>
      <c r="B2272" s="155" t="s">
        <v>181</v>
      </c>
      <c r="C2272" s="155">
        <v>2020</v>
      </c>
      <c r="D2272" s="155">
        <v>2</v>
      </c>
      <c r="E2272" s="155" t="s">
        <v>297</v>
      </c>
      <c r="F2272" s="156">
        <v>10</v>
      </c>
      <c r="G2272" s="155" t="s">
        <v>238</v>
      </c>
      <c r="H2272" s="155">
        <v>5</v>
      </c>
      <c r="I2272" s="155" t="s">
        <v>190</v>
      </c>
      <c r="J2272" s="155" t="s">
        <v>115</v>
      </c>
      <c r="K2272" s="155" t="s">
        <v>185</v>
      </c>
      <c r="L2272" s="155">
        <v>207</v>
      </c>
      <c r="M2272" s="155" t="s">
        <v>243</v>
      </c>
      <c r="N2272" s="155">
        <v>15</v>
      </c>
      <c r="O2272" s="155">
        <v>3931.98</v>
      </c>
      <c r="P2272" s="155">
        <v>17765</v>
      </c>
      <c r="Q2272" t="str">
        <f t="shared" si="35"/>
        <v>3-Small C&amp;I</v>
      </c>
      <c r="R2272" s="157"/>
      <c r="U2272" s="157"/>
    </row>
    <row r="2273" spans="1:21" x14ac:dyDescent="0.3">
      <c r="A2273" s="155">
        <v>4</v>
      </c>
      <c r="B2273" s="155" t="s">
        <v>187</v>
      </c>
      <c r="C2273" s="155">
        <v>2020</v>
      </c>
      <c r="D2273" s="155">
        <v>2</v>
      </c>
      <c r="E2273" s="155" t="s">
        <v>297</v>
      </c>
      <c r="F2273" s="156">
        <v>3</v>
      </c>
      <c r="G2273" s="155" t="s">
        <v>189</v>
      </c>
      <c r="H2273" s="155">
        <v>953</v>
      </c>
      <c r="I2273" s="155" t="s">
        <v>213</v>
      </c>
      <c r="J2273" s="155" t="s">
        <v>118</v>
      </c>
      <c r="K2273" s="155" t="s">
        <v>214</v>
      </c>
      <c r="L2273" s="155">
        <v>4532</v>
      </c>
      <c r="M2273" s="155" t="s">
        <v>200</v>
      </c>
      <c r="N2273" s="155">
        <v>39</v>
      </c>
      <c r="O2273" s="155">
        <v>2426.2199999999998</v>
      </c>
      <c r="P2273" s="155">
        <v>20472</v>
      </c>
      <c r="Q2273" t="str">
        <f t="shared" si="35"/>
        <v>3-Small C&amp;I</v>
      </c>
      <c r="R2273" s="157"/>
      <c r="U2273" s="157"/>
    </row>
    <row r="2274" spans="1:21" x14ac:dyDescent="0.3">
      <c r="A2274" s="155">
        <v>5</v>
      </c>
      <c r="B2274" s="155" t="s">
        <v>181</v>
      </c>
      <c r="C2274" s="155">
        <v>2020</v>
      </c>
      <c r="D2274" s="155">
        <v>2</v>
      </c>
      <c r="E2274" s="155" t="s">
        <v>297</v>
      </c>
      <c r="F2274" s="156">
        <v>71</v>
      </c>
      <c r="G2274" s="155" t="s">
        <v>212</v>
      </c>
      <c r="H2274" s="155">
        <v>1</v>
      </c>
      <c r="I2274" s="155" t="s">
        <v>229</v>
      </c>
      <c r="J2274" s="155" t="s">
        <v>121</v>
      </c>
      <c r="K2274" s="155" t="s">
        <v>230</v>
      </c>
      <c r="L2274" s="155">
        <v>1571</v>
      </c>
      <c r="M2274" s="155" t="s">
        <v>265</v>
      </c>
      <c r="N2274" s="155">
        <v>1</v>
      </c>
      <c r="O2274" s="155">
        <v>7</v>
      </c>
      <c r="P2274" s="155">
        <v>0</v>
      </c>
      <c r="Q2274" t="str">
        <f t="shared" si="35"/>
        <v>1-Residential</v>
      </c>
      <c r="R2274" s="157"/>
      <c r="U2274" s="157"/>
    </row>
    <row r="2275" spans="1:21" x14ac:dyDescent="0.3">
      <c r="A2275" s="155">
        <v>5</v>
      </c>
      <c r="B2275" s="155" t="s">
        <v>181</v>
      </c>
      <c r="C2275" s="155">
        <v>2020</v>
      </c>
      <c r="D2275" s="155">
        <v>2</v>
      </c>
      <c r="E2275" s="155" t="s">
        <v>297</v>
      </c>
      <c r="F2275" s="156">
        <v>10</v>
      </c>
      <c r="G2275" s="155" t="s">
        <v>238</v>
      </c>
      <c r="H2275" s="155">
        <v>2</v>
      </c>
      <c r="I2275" s="155" t="s">
        <v>264</v>
      </c>
      <c r="J2275" s="155" t="s">
        <v>121</v>
      </c>
      <c r="K2275" s="155" t="s">
        <v>230</v>
      </c>
      <c r="L2275" s="155">
        <v>207</v>
      </c>
      <c r="M2275" s="155" t="s">
        <v>243</v>
      </c>
      <c r="N2275" s="155">
        <v>29</v>
      </c>
      <c r="O2275" s="155">
        <v>10189.84</v>
      </c>
      <c r="P2275" s="155">
        <v>36213</v>
      </c>
      <c r="Q2275" t="str">
        <f t="shared" si="35"/>
        <v>1-Residential</v>
      </c>
      <c r="R2275" s="157"/>
      <c r="U2275" s="157"/>
    </row>
    <row r="2276" spans="1:21" x14ac:dyDescent="0.3">
      <c r="A2276" s="155">
        <v>5</v>
      </c>
      <c r="B2276" s="155" t="s">
        <v>181</v>
      </c>
      <c r="C2276" s="155">
        <v>2020</v>
      </c>
      <c r="D2276" s="155">
        <v>2</v>
      </c>
      <c r="E2276" s="155" t="s">
        <v>297</v>
      </c>
      <c r="F2276" s="156">
        <v>1</v>
      </c>
      <c r="G2276" s="155" t="s">
        <v>183</v>
      </c>
      <c r="H2276" s="155">
        <v>301</v>
      </c>
      <c r="I2276" s="155" t="s">
        <v>247</v>
      </c>
      <c r="J2276" s="155" t="s">
        <v>121</v>
      </c>
      <c r="K2276" s="155" t="s">
        <v>230</v>
      </c>
      <c r="L2276" s="155">
        <v>200</v>
      </c>
      <c r="M2276" s="155" t="s">
        <v>210</v>
      </c>
      <c r="N2276" s="155">
        <v>2</v>
      </c>
      <c r="O2276" s="155">
        <v>-32.369999999999997</v>
      </c>
      <c r="P2276" s="155">
        <v>-125</v>
      </c>
      <c r="Q2276" t="str">
        <f t="shared" si="35"/>
        <v>1-Residential</v>
      </c>
      <c r="R2276" s="157"/>
      <c r="U2276" s="157"/>
    </row>
    <row r="2277" spans="1:21" x14ac:dyDescent="0.3">
      <c r="A2277" s="155">
        <v>5</v>
      </c>
      <c r="B2277" s="155" t="s">
        <v>181</v>
      </c>
      <c r="C2277" s="155">
        <v>2020</v>
      </c>
      <c r="D2277" s="155">
        <v>2</v>
      </c>
      <c r="E2277" s="155" t="s">
        <v>297</v>
      </c>
      <c r="F2277" s="156">
        <v>10</v>
      </c>
      <c r="G2277" s="155" t="s">
        <v>238</v>
      </c>
      <c r="H2277" s="155">
        <v>602</v>
      </c>
      <c r="I2277" s="155" t="s">
        <v>246</v>
      </c>
      <c r="J2277" s="155" t="s">
        <v>125</v>
      </c>
      <c r="K2277" s="155" t="s">
        <v>197</v>
      </c>
      <c r="L2277" s="155">
        <v>207</v>
      </c>
      <c r="M2277" s="155" t="s">
        <v>243</v>
      </c>
      <c r="N2277" s="155">
        <v>2</v>
      </c>
      <c r="O2277" s="155">
        <v>74.41</v>
      </c>
      <c r="P2277" s="155">
        <v>166</v>
      </c>
      <c r="Q2277" t="str">
        <f t="shared" si="35"/>
        <v>Street</v>
      </c>
      <c r="R2277" s="157"/>
      <c r="U2277" s="157"/>
    </row>
    <row r="2278" spans="1:21" x14ac:dyDescent="0.3">
      <c r="A2278" s="155">
        <v>5</v>
      </c>
      <c r="B2278" s="155" t="s">
        <v>181</v>
      </c>
      <c r="C2278" s="155">
        <v>2020</v>
      </c>
      <c r="D2278" s="155">
        <v>2</v>
      </c>
      <c r="E2278" s="155" t="s">
        <v>297</v>
      </c>
      <c r="F2278" s="156">
        <v>5</v>
      </c>
      <c r="G2278" s="155" t="s">
        <v>195</v>
      </c>
      <c r="H2278" s="155">
        <v>18</v>
      </c>
      <c r="I2278" s="155" t="s">
        <v>215</v>
      </c>
      <c r="J2278" s="155" t="s">
        <v>119</v>
      </c>
      <c r="K2278" s="155" t="s">
        <v>216</v>
      </c>
      <c r="L2278" s="155">
        <v>460</v>
      </c>
      <c r="M2278" s="155" t="s">
        <v>198</v>
      </c>
      <c r="N2278" s="155">
        <v>201</v>
      </c>
      <c r="O2278" s="155">
        <v>955682.9</v>
      </c>
      <c r="P2278" s="155">
        <v>4278450</v>
      </c>
      <c r="Q2278" t="str">
        <f t="shared" si="35"/>
        <v>4-Medium C&amp;I</v>
      </c>
      <c r="R2278" s="157"/>
      <c r="U2278" s="157"/>
    </row>
    <row r="2279" spans="1:21" x14ac:dyDescent="0.3">
      <c r="A2279" s="155">
        <v>5</v>
      </c>
      <c r="B2279" s="155" t="s">
        <v>181</v>
      </c>
      <c r="C2279" s="155">
        <v>2020</v>
      </c>
      <c r="D2279" s="155">
        <v>2</v>
      </c>
      <c r="E2279" s="155" t="s">
        <v>297</v>
      </c>
      <c r="F2279" s="156">
        <v>5</v>
      </c>
      <c r="G2279" s="155" t="s">
        <v>195</v>
      </c>
      <c r="H2279" s="155">
        <v>701</v>
      </c>
      <c r="I2279" s="155" t="s">
        <v>206</v>
      </c>
      <c r="J2279" s="155" t="s">
        <v>207</v>
      </c>
      <c r="K2279" s="155" t="s">
        <v>208</v>
      </c>
      <c r="L2279" s="155">
        <v>460</v>
      </c>
      <c r="M2279" s="155" t="s">
        <v>198</v>
      </c>
      <c r="N2279" s="155">
        <v>78</v>
      </c>
      <c r="O2279" s="155">
        <v>1468009.95</v>
      </c>
      <c r="P2279" s="155">
        <v>7490862</v>
      </c>
      <c r="Q2279" t="str">
        <f t="shared" si="35"/>
        <v>5-Large C&amp;I</v>
      </c>
      <c r="R2279" s="157"/>
      <c r="U2279" s="157"/>
    </row>
    <row r="2280" spans="1:21" x14ac:dyDescent="0.3">
      <c r="A2280" s="155">
        <v>5</v>
      </c>
      <c r="B2280" s="155" t="s">
        <v>181</v>
      </c>
      <c r="C2280" s="155">
        <v>2020</v>
      </c>
      <c r="D2280" s="155">
        <v>2</v>
      </c>
      <c r="E2280" s="155" t="s">
        <v>297</v>
      </c>
      <c r="F2280" s="156">
        <v>3</v>
      </c>
      <c r="G2280" s="155" t="s">
        <v>189</v>
      </c>
      <c r="H2280" s="155">
        <v>701</v>
      </c>
      <c r="I2280" s="155" t="s">
        <v>206</v>
      </c>
      <c r="J2280" s="155" t="s">
        <v>207</v>
      </c>
      <c r="K2280" s="155" t="s">
        <v>208</v>
      </c>
      <c r="L2280" s="155">
        <v>300</v>
      </c>
      <c r="M2280" s="155" t="s">
        <v>191</v>
      </c>
      <c r="N2280" s="155">
        <v>180</v>
      </c>
      <c r="O2280" s="155">
        <v>2856398.57</v>
      </c>
      <c r="P2280" s="155">
        <v>14431961</v>
      </c>
      <c r="Q2280" t="str">
        <f t="shared" si="35"/>
        <v>5-Large C&amp;I</v>
      </c>
      <c r="R2280" s="157"/>
      <c r="U2280" s="157"/>
    </row>
    <row r="2281" spans="1:21" x14ac:dyDescent="0.3">
      <c r="A2281" s="155">
        <v>5</v>
      </c>
      <c r="B2281" s="155" t="s">
        <v>181</v>
      </c>
      <c r="C2281" s="155">
        <v>2020</v>
      </c>
      <c r="D2281" s="155">
        <v>2</v>
      </c>
      <c r="E2281" s="155" t="s">
        <v>297</v>
      </c>
      <c r="F2281" s="156">
        <v>6</v>
      </c>
      <c r="G2281" s="155" t="s">
        <v>192</v>
      </c>
      <c r="H2281" s="155">
        <v>612</v>
      </c>
      <c r="I2281" s="155" t="s">
        <v>223</v>
      </c>
      <c r="J2281" s="155" t="s">
        <v>116</v>
      </c>
      <c r="K2281" s="155" t="s">
        <v>224</v>
      </c>
      <c r="L2281" s="155">
        <v>700</v>
      </c>
      <c r="M2281" s="155" t="s">
        <v>193</v>
      </c>
      <c r="N2281" s="155">
        <v>3</v>
      </c>
      <c r="O2281" s="155">
        <v>89.9</v>
      </c>
      <c r="P2281" s="155">
        <v>317</v>
      </c>
      <c r="Q2281" t="str">
        <f t="shared" si="35"/>
        <v>3-Small C&amp;I</v>
      </c>
      <c r="R2281" s="157"/>
      <c r="U2281" s="157"/>
    </row>
    <row r="2282" spans="1:21" x14ac:dyDescent="0.3">
      <c r="A2282" s="155">
        <v>5</v>
      </c>
      <c r="B2282" s="155" t="s">
        <v>181</v>
      </c>
      <c r="C2282" s="155">
        <v>2020</v>
      </c>
      <c r="D2282" s="155">
        <v>2</v>
      </c>
      <c r="E2282" s="155" t="s">
        <v>297</v>
      </c>
      <c r="F2282" s="156">
        <v>6</v>
      </c>
      <c r="G2282" s="155" t="s">
        <v>192</v>
      </c>
      <c r="H2282" s="155">
        <v>617</v>
      </c>
      <c r="I2282" s="155" t="s">
        <v>287</v>
      </c>
      <c r="J2282" s="155" t="s">
        <v>288</v>
      </c>
      <c r="K2282" s="155" t="s">
        <v>289</v>
      </c>
      <c r="L2282" s="155">
        <v>4562</v>
      </c>
      <c r="M2282" s="155" t="s">
        <v>211</v>
      </c>
      <c r="N2282" s="155">
        <v>8</v>
      </c>
      <c r="O2282" s="155">
        <v>12086.22</v>
      </c>
      <c r="P2282" s="155">
        <v>62786</v>
      </c>
      <c r="Q2282" t="str">
        <f t="shared" si="35"/>
        <v>Street</v>
      </c>
      <c r="R2282" s="157"/>
      <c r="U2282" s="157"/>
    </row>
    <row r="2283" spans="1:21" x14ac:dyDescent="0.3">
      <c r="A2283" s="155">
        <v>4</v>
      </c>
      <c r="B2283" s="155" t="s">
        <v>187</v>
      </c>
      <c r="C2283" s="155">
        <v>2020</v>
      </c>
      <c r="D2283" s="155">
        <v>2</v>
      </c>
      <c r="E2283" s="155" t="s">
        <v>297</v>
      </c>
      <c r="F2283" s="156">
        <v>3</v>
      </c>
      <c r="G2283" s="155" t="s">
        <v>189</v>
      </c>
      <c r="H2283" s="155">
        <v>616</v>
      </c>
      <c r="I2283" s="155" t="s">
        <v>199</v>
      </c>
      <c r="J2283" s="155" t="s">
        <v>125</v>
      </c>
      <c r="K2283" s="155" t="s">
        <v>197</v>
      </c>
      <c r="L2283" s="155">
        <v>4532</v>
      </c>
      <c r="M2283" s="155" t="s">
        <v>200</v>
      </c>
      <c r="N2283" s="155">
        <v>1</v>
      </c>
      <c r="O2283" s="155">
        <v>8.7100000000000009</v>
      </c>
      <c r="P2283" s="155">
        <v>24</v>
      </c>
      <c r="Q2283" t="str">
        <f t="shared" si="35"/>
        <v>Street</v>
      </c>
      <c r="R2283" s="157"/>
      <c r="U2283" s="157"/>
    </row>
    <row r="2284" spans="1:21" x14ac:dyDescent="0.3">
      <c r="A2284" s="155">
        <v>5</v>
      </c>
      <c r="B2284" s="155" t="s">
        <v>181</v>
      </c>
      <c r="C2284" s="155">
        <v>2020</v>
      </c>
      <c r="D2284" s="155">
        <v>2</v>
      </c>
      <c r="E2284" s="155" t="s">
        <v>297</v>
      </c>
      <c r="F2284" s="156">
        <v>3</v>
      </c>
      <c r="G2284" s="155" t="s">
        <v>189</v>
      </c>
      <c r="H2284" s="155">
        <v>903</v>
      </c>
      <c r="I2284" s="155" t="s">
        <v>239</v>
      </c>
      <c r="J2284" s="155" t="s">
        <v>121</v>
      </c>
      <c r="K2284" s="155" t="s">
        <v>230</v>
      </c>
      <c r="L2284" s="155">
        <v>4532</v>
      </c>
      <c r="M2284" s="155" t="s">
        <v>200</v>
      </c>
      <c r="N2284" s="155">
        <v>1028</v>
      </c>
      <c r="O2284" s="155">
        <v>373396.91</v>
      </c>
      <c r="P2284" s="155">
        <v>3075258</v>
      </c>
      <c r="Q2284" t="str">
        <f t="shared" si="35"/>
        <v>1-Residential</v>
      </c>
      <c r="R2284" s="157"/>
      <c r="U2284" s="157"/>
    </row>
    <row r="2285" spans="1:21" x14ac:dyDescent="0.3">
      <c r="A2285" s="155">
        <v>5</v>
      </c>
      <c r="B2285" s="155" t="s">
        <v>181</v>
      </c>
      <c r="C2285" s="155">
        <v>2020</v>
      </c>
      <c r="D2285" s="155">
        <v>2</v>
      </c>
      <c r="E2285" s="155" t="s">
        <v>297</v>
      </c>
      <c r="F2285" s="156">
        <v>3</v>
      </c>
      <c r="G2285" s="155" t="s">
        <v>189</v>
      </c>
      <c r="H2285" s="155">
        <v>603</v>
      </c>
      <c r="I2285" s="155" t="s">
        <v>196</v>
      </c>
      <c r="J2285" s="155" t="s">
        <v>125</v>
      </c>
      <c r="K2285" s="155" t="s">
        <v>197</v>
      </c>
      <c r="L2285" s="155">
        <v>300</v>
      </c>
      <c r="M2285" s="155" t="s">
        <v>191</v>
      </c>
      <c r="N2285" s="155">
        <v>1991</v>
      </c>
      <c r="O2285" s="155">
        <v>219420.04</v>
      </c>
      <c r="P2285" s="155">
        <v>624108</v>
      </c>
      <c r="Q2285" t="str">
        <f t="shared" si="35"/>
        <v>Street</v>
      </c>
      <c r="R2285" s="157"/>
      <c r="U2285" s="157"/>
    </row>
    <row r="2286" spans="1:21" x14ac:dyDescent="0.3">
      <c r="A2286" s="155">
        <v>5</v>
      </c>
      <c r="B2286" s="155" t="s">
        <v>181</v>
      </c>
      <c r="C2286" s="155">
        <v>2020</v>
      </c>
      <c r="D2286" s="155">
        <v>2</v>
      </c>
      <c r="E2286" s="155" t="s">
        <v>297</v>
      </c>
      <c r="F2286" s="156">
        <v>3</v>
      </c>
      <c r="G2286" s="155" t="s">
        <v>189</v>
      </c>
      <c r="H2286" s="155">
        <v>11</v>
      </c>
      <c r="I2286" s="155" t="s">
        <v>283</v>
      </c>
      <c r="J2286" s="155" t="s">
        <v>115</v>
      </c>
      <c r="K2286" s="155" t="s">
        <v>185</v>
      </c>
      <c r="L2286" s="155">
        <v>300</v>
      </c>
      <c r="M2286" s="155" t="s">
        <v>191</v>
      </c>
      <c r="N2286" s="155">
        <v>231</v>
      </c>
      <c r="O2286" s="155">
        <v>91269.27</v>
      </c>
      <c r="P2286" s="155">
        <v>386949</v>
      </c>
      <c r="Q2286" t="str">
        <f t="shared" si="35"/>
        <v>3-Small C&amp;I</v>
      </c>
      <c r="R2286" s="157"/>
      <c r="U2286" s="157"/>
    </row>
    <row r="2287" spans="1:21" x14ac:dyDescent="0.3">
      <c r="A2287" s="155">
        <v>4</v>
      </c>
      <c r="B2287" s="155" t="s">
        <v>187</v>
      </c>
      <c r="C2287" s="155">
        <v>2020</v>
      </c>
      <c r="D2287" s="155">
        <v>2</v>
      </c>
      <c r="E2287" s="155" t="s">
        <v>297</v>
      </c>
      <c r="F2287" s="156">
        <v>1</v>
      </c>
      <c r="G2287" s="155" t="s">
        <v>183</v>
      </c>
      <c r="H2287" s="155">
        <v>5</v>
      </c>
      <c r="I2287" s="155" t="s">
        <v>190</v>
      </c>
      <c r="J2287" s="155" t="s">
        <v>115</v>
      </c>
      <c r="K2287" s="155" t="s">
        <v>185</v>
      </c>
      <c r="L2287" s="155">
        <v>200</v>
      </c>
      <c r="M2287" s="155" t="s">
        <v>210</v>
      </c>
      <c r="N2287" s="155">
        <v>12</v>
      </c>
      <c r="O2287" s="155">
        <v>776.61</v>
      </c>
      <c r="P2287" s="155">
        <v>3066</v>
      </c>
      <c r="Q2287" t="str">
        <f t="shared" si="35"/>
        <v>3-Small C&amp;I</v>
      </c>
      <c r="R2287" s="157"/>
      <c r="U2287" s="157"/>
    </row>
    <row r="2288" spans="1:21" x14ac:dyDescent="0.3">
      <c r="A2288" s="155">
        <v>5</v>
      </c>
      <c r="B2288" s="155" t="s">
        <v>181</v>
      </c>
      <c r="C2288" s="155">
        <v>2020</v>
      </c>
      <c r="D2288" s="155">
        <v>2</v>
      </c>
      <c r="E2288" s="155" t="s">
        <v>297</v>
      </c>
      <c r="F2288" s="156">
        <v>3</v>
      </c>
      <c r="G2288" s="155" t="s">
        <v>189</v>
      </c>
      <c r="H2288" s="155">
        <v>310</v>
      </c>
      <c r="I2288" s="155" t="s">
        <v>254</v>
      </c>
      <c r="J2288" s="155" t="s">
        <v>118</v>
      </c>
      <c r="K2288" s="155" t="s">
        <v>214</v>
      </c>
      <c r="L2288" s="155">
        <v>300</v>
      </c>
      <c r="M2288" s="155" t="s">
        <v>191</v>
      </c>
      <c r="N2288" s="155">
        <v>1</v>
      </c>
      <c r="O2288" s="155">
        <v>-66.7</v>
      </c>
      <c r="P2288" s="155">
        <v>-132</v>
      </c>
      <c r="Q2288" t="str">
        <f t="shared" si="35"/>
        <v>3-Small C&amp;I</v>
      </c>
      <c r="R2288" s="157"/>
      <c r="U2288" s="157"/>
    </row>
    <row r="2289" spans="1:21" x14ac:dyDescent="0.3">
      <c r="A2289" s="155">
        <v>5</v>
      </c>
      <c r="B2289" s="155" t="s">
        <v>181</v>
      </c>
      <c r="C2289" s="155">
        <v>2020</v>
      </c>
      <c r="D2289" s="155">
        <v>2</v>
      </c>
      <c r="E2289" s="155" t="s">
        <v>297</v>
      </c>
      <c r="F2289" s="156">
        <v>3</v>
      </c>
      <c r="G2289" s="155" t="s">
        <v>189</v>
      </c>
      <c r="H2289" s="155">
        <v>9</v>
      </c>
      <c r="I2289" s="155" t="s">
        <v>275</v>
      </c>
      <c r="J2289" s="155" t="s">
        <v>117</v>
      </c>
      <c r="K2289" s="155" t="s">
        <v>236</v>
      </c>
      <c r="L2289" s="155">
        <v>300</v>
      </c>
      <c r="M2289" s="155" t="s">
        <v>191</v>
      </c>
      <c r="N2289" s="155">
        <v>319</v>
      </c>
      <c r="O2289" s="155">
        <v>-97803.839999999997</v>
      </c>
      <c r="P2289" s="155">
        <v>630391</v>
      </c>
      <c r="Q2289" t="str">
        <f t="shared" si="35"/>
        <v>3-Small C&amp;I</v>
      </c>
      <c r="R2289" s="157"/>
      <c r="U2289" s="157"/>
    </row>
    <row r="2290" spans="1:21" x14ac:dyDescent="0.3">
      <c r="A2290" s="155">
        <v>5</v>
      </c>
      <c r="B2290" s="155" t="s">
        <v>181</v>
      </c>
      <c r="C2290" s="155">
        <v>2020</v>
      </c>
      <c r="D2290" s="155">
        <v>2</v>
      </c>
      <c r="E2290" s="155" t="s">
        <v>297</v>
      </c>
      <c r="F2290" s="156">
        <v>3</v>
      </c>
      <c r="G2290" s="155" t="s">
        <v>189</v>
      </c>
      <c r="H2290" s="155">
        <v>953</v>
      </c>
      <c r="I2290" s="155" t="s">
        <v>213</v>
      </c>
      <c r="J2290" s="155" t="s">
        <v>118</v>
      </c>
      <c r="K2290" s="155" t="s">
        <v>214</v>
      </c>
      <c r="L2290" s="155">
        <v>4532</v>
      </c>
      <c r="M2290" s="155" t="s">
        <v>200</v>
      </c>
      <c r="N2290" s="155">
        <v>15684</v>
      </c>
      <c r="O2290" s="155">
        <v>966966.93</v>
      </c>
      <c r="P2290" s="155">
        <v>9432173</v>
      </c>
      <c r="Q2290" t="str">
        <f t="shared" si="35"/>
        <v>3-Small C&amp;I</v>
      </c>
      <c r="R2290" s="157"/>
      <c r="U2290" s="157"/>
    </row>
    <row r="2291" spans="1:21" x14ac:dyDescent="0.3">
      <c r="A2291" s="155">
        <v>4</v>
      </c>
      <c r="B2291" s="155" t="s">
        <v>187</v>
      </c>
      <c r="C2291" s="155">
        <v>2020</v>
      </c>
      <c r="D2291" s="155">
        <v>2</v>
      </c>
      <c r="E2291" s="155" t="s">
        <v>297</v>
      </c>
      <c r="F2291" s="156">
        <v>1</v>
      </c>
      <c r="G2291" s="155" t="s">
        <v>183</v>
      </c>
      <c r="H2291" s="155">
        <v>903</v>
      </c>
      <c r="I2291" s="155" t="s">
        <v>239</v>
      </c>
      <c r="J2291" s="155" t="s">
        <v>121</v>
      </c>
      <c r="K2291" s="155" t="s">
        <v>230</v>
      </c>
      <c r="L2291" s="155">
        <v>4512</v>
      </c>
      <c r="M2291" s="155" t="s">
        <v>186</v>
      </c>
      <c r="N2291" s="155">
        <v>8938</v>
      </c>
      <c r="O2291" s="155">
        <v>859067.75</v>
      </c>
      <c r="P2291" s="155">
        <v>6417792</v>
      </c>
      <c r="Q2291" t="str">
        <f t="shared" si="35"/>
        <v>1-Residential</v>
      </c>
      <c r="R2291" s="157"/>
      <c r="U2291" s="157"/>
    </row>
    <row r="2292" spans="1:21" x14ac:dyDescent="0.3">
      <c r="A2292" s="155">
        <v>5</v>
      </c>
      <c r="B2292" s="155" t="s">
        <v>181</v>
      </c>
      <c r="C2292" s="155">
        <v>2020</v>
      </c>
      <c r="D2292" s="155">
        <v>2</v>
      </c>
      <c r="E2292" s="155" t="s">
        <v>297</v>
      </c>
      <c r="F2292" s="156">
        <v>3</v>
      </c>
      <c r="G2292" s="155" t="s">
        <v>189</v>
      </c>
      <c r="H2292" s="155">
        <v>602</v>
      </c>
      <c r="I2292" s="155" t="s">
        <v>246</v>
      </c>
      <c r="J2292" s="155" t="s">
        <v>125</v>
      </c>
      <c r="K2292" s="155" t="s">
        <v>197</v>
      </c>
      <c r="L2292" s="155">
        <v>300</v>
      </c>
      <c r="M2292" s="155" t="s">
        <v>191</v>
      </c>
      <c r="N2292" s="155">
        <v>990</v>
      </c>
      <c r="O2292" s="155">
        <v>112593.93</v>
      </c>
      <c r="P2292" s="155">
        <v>334901</v>
      </c>
      <c r="Q2292" t="str">
        <f t="shared" si="35"/>
        <v>Street</v>
      </c>
      <c r="R2292" s="157"/>
      <c r="U2292" s="157"/>
    </row>
    <row r="2293" spans="1:21" x14ac:dyDescent="0.3">
      <c r="A2293" s="155">
        <v>5</v>
      </c>
      <c r="B2293" s="155" t="s">
        <v>181</v>
      </c>
      <c r="C2293" s="155">
        <v>2020</v>
      </c>
      <c r="D2293" s="155">
        <v>2</v>
      </c>
      <c r="E2293" s="155" t="s">
        <v>297</v>
      </c>
      <c r="F2293" s="156">
        <v>6</v>
      </c>
      <c r="G2293" s="155" t="s">
        <v>192</v>
      </c>
      <c r="H2293" s="155">
        <v>624</v>
      </c>
      <c r="I2293" s="155" t="s">
        <v>226</v>
      </c>
      <c r="J2293" s="155" t="s">
        <v>124</v>
      </c>
      <c r="K2293" s="155" t="s">
        <v>227</v>
      </c>
      <c r="L2293" s="155">
        <v>4562</v>
      </c>
      <c r="M2293" s="155" t="s">
        <v>211</v>
      </c>
      <c r="N2293" s="155">
        <v>14</v>
      </c>
      <c r="O2293" s="155">
        <v>2711.45</v>
      </c>
      <c r="P2293" s="155">
        <v>18306</v>
      </c>
      <c r="Q2293" t="str">
        <f t="shared" si="35"/>
        <v>Street</v>
      </c>
      <c r="R2293" s="157"/>
      <c r="U2293" s="157"/>
    </row>
    <row r="2294" spans="1:21" x14ac:dyDescent="0.3">
      <c r="A2294" s="155">
        <v>4</v>
      </c>
      <c r="B2294" s="155" t="s">
        <v>187</v>
      </c>
      <c r="C2294" s="155">
        <v>2020</v>
      </c>
      <c r="D2294" s="155">
        <v>2</v>
      </c>
      <c r="E2294" s="155" t="s">
        <v>297</v>
      </c>
      <c r="F2294" s="156">
        <v>60</v>
      </c>
      <c r="G2294" s="155" t="s">
        <v>212</v>
      </c>
      <c r="H2294" s="155">
        <v>624</v>
      </c>
      <c r="I2294" s="155" t="s">
        <v>226</v>
      </c>
      <c r="J2294" s="155" t="s">
        <v>124</v>
      </c>
      <c r="K2294" s="155" t="s">
        <v>227</v>
      </c>
      <c r="L2294" s="155">
        <v>4563</v>
      </c>
      <c r="M2294" s="155" t="s">
        <v>228</v>
      </c>
      <c r="N2294" s="155">
        <v>2</v>
      </c>
      <c r="O2294" s="155">
        <v>27.09</v>
      </c>
      <c r="P2294" s="155">
        <v>154</v>
      </c>
      <c r="Q2294" t="str">
        <f t="shared" si="35"/>
        <v>Street</v>
      </c>
      <c r="R2294" s="157"/>
      <c r="U2294" s="157"/>
    </row>
    <row r="2295" spans="1:21" x14ac:dyDescent="0.3">
      <c r="A2295" s="155">
        <v>5</v>
      </c>
      <c r="B2295" s="155" t="s">
        <v>181</v>
      </c>
      <c r="C2295" s="155">
        <v>2020</v>
      </c>
      <c r="D2295" s="155">
        <v>2</v>
      </c>
      <c r="E2295" s="155" t="s">
        <v>297</v>
      </c>
      <c r="F2295" s="156">
        <v>75</v>
      </c>
      <c r="G2295" s="155" t="s">
        <v>212</v>
      </c>
      <c r="H2295" s="155">
        <v>13</v>
      </c>
      <c r="I2295" s="155" t="s">
        <v>296</v>
      </c>
      <c r="J2295" s="155" t="s">
        <v>119</v>
      </c>
      <c r="K2295" s="155" t="s">
        <v>216</v>
      </c>
      <c r="L2295" s="155">
        <v>1575</v>
      </c>
      <c r="M2295" s="155" t="s">
        <v>218</v>
      </c>
      <c r="N2295" s="155">
        <v>1</v>
      </c>
      <c r="O2295" s="155">
        <v>1231.42</v>
      </c>
      <c r="P2295" s="155">
        <v>5810</v>
      </c>
      <c r="Q2295" t="str">
        <f t="shared" si="35"/>
        <v>4-Medium C&amp;I</v>
      </c>
      <c r="R2295" s="157"/>
      <c r="U2295" s="157"/>
    </row>
    <row r="2296" spans="1:21" x14ac:dyDescent="0.3">
      <c r="A2296" s="155">
        <v>4</v>
      </c>
      <c r="B2296" s="155" t="s">
        <v>187</v>
      </c>
      <c r="C2296" s="155">
        <v>2020</v>
      </c>
      <c r="D2296" s="155">
        <v>2</v>
      </c>
      <c r="E2296" s="155" t="s">
        <v>297</v>
      </c>
      <c r="F2296" s="156">
        <v>3</v>
      </c>
      <c r="G2296" s="155" t="s">
        <v>189</v>
      </c>
      <c r="H2296" s="155">
        <v>18</v>
      </c>
      <c r="I2296" s="155" t="s">
        <v>215</v>
      </c>
      <c r="J2296" s="155" t="s">
        <v>119</v>
      </c>
      <c r="K2296" s="155" t="s">
        <v>216</v>
      </c>
      <c r="L2296" s="155">
        <v>300</v>
      </c>
      <c r="M2296" s="155" t="s">
        <v>191</v>
      </c>
      <c r="N2296" s="155">
        <v>3</v>
      </c>
      <c r="O2296" s="155">
        <v>5285.2</v>
      </c>
      <c r="P2296" s="155">
        <v>23850</v>
      </c>
      <c r="Q2296" t="str">
        <f t="shared" si="35"/>
        <v>4-Medium C&amp;I</v>
      </c>
      <c r="R2296" s="157"/>
      <c r="U2296" s="157"/>
    </row>
    <row r="2297" spans="1:21" x14ac:dyDescent="0.3">
      <c r="A2297" s="155">
        <v>4</v>
      </c>
      <c r="B2297" s="155" t="s">
        <v>187</v>
      </c>
      <c r="C2297" s="155">
        <v>2020</v>
      </c>
      <c r="D2297" s="155">
        <v>2</v>
      </c>
      <c r="E2297" s="155" t="s">
        <v>297</v>
      </c>
      <c r="F2297" s="156">
        <v>3</v>
      </c>
      <c r="G2297" s="155" t="s">
        <v>189</v>
      </c>
      <c r="H2297" s="155">
        <v>903</v>
      </c>
      <c r="I2297" s="155" t="s">
        <v>239</v>
      </c>
      <c r="J2297" s="155" t="s">
        <v>121</v>
      </c>
      <c r="K2297" s="155" t="s">
        <v>230</v>
      </c>
      <c r="L2297" s="155">
        <v>4532</v>
      </c>
      <c r="M2297" s="155" t="s">
        <v>200</v>
      </c>
      <c r="N2297" s="155">
        <v>17</v>
      </c>
      <c r="O2297" s="155">
        <v>2118.1799999999998</v>
      </c>
      <c r="P2297" s="155">
        <v>16066</v>
      </c>
      <c r="Q2297" t="str">
        <f t="shared" si="35"/>
        <v>1-Residential</v>
      </c>
      <c r="R2297" s="157"/>
      <c r="U2297" s="157"/>
    </row>
    <row r="2298" spans="1:21" x14ac:dyDescent="0.3">
      <c r="A2298" s="155">
        <v>5</v>
      </c>
      <c r="B2298" s="155" t="s">
        <v>181</v>
      </c>
      <c r="C2298" s="155">
        <v>2020</v>
      </c>
      <c r="D2298" s="155">
        <v>2</v>
      </c>
      <c r="E2298" s="155" t="s">
        <v>297</v>
      </c>
      <c r="F2298" s="156">
        <v>3</v>
      </c>
      <c r="G2298" s="155" t="s">
        <v>189</v>
      </c>
      <c r="H2298" s="155">
        <v>950</v>
      </c>
      <c r="I2298" s="155" t="s">
        <v>184</v>
      </c>
      <c r="J2298" s="155" t="s">
        <v>115</v>
      </c>
      <c r="K2298" s="155" t="s">
        <v>185</v>
      </c>
      <c r="L2298" s="155">
        <v>4532</v>
      </c>
      <c r="M2298" s="155" t="s">
        <v>200</v>
      </c>
      <c r="N2298" s="155">
        <v>58348</v>
      </c>
      <c r="O2298" s="155">
        <v>6420312.2400000002</v>
      </c>
      <c r="P2298" s="155">
        <v>92856722</v>
      </c>
      <c r="Q2298" t="str">
        <f t="shared" si="35"/>
        <v>3-Small C&amp;I</v>
      </c>
      <c r="R2298" s="157"/>
      <c r="U2298" s="157"/>
    </row>
    <row r="2299" spans="1:21" x14ac:dyDescent="0.3">
      <c r="A2299" s="155">
        <v>4</v>
      </c>
      <c r="B2299" s="155" t="s">
        <v>187</v>
      </c>
      <c r="C2299" s="155">
        <v>2020</v>
      </c>
      <c r="D2299" s="155">
        <v>2</v>
      </c>
      <c r="E2299" s="155" t="s">
        <v>297</v>
      </c>
      <c r="F2299" s="156">
        <v>1</v>
      </c>
      <c r="G2299" s="155" t="s">
        <v>183</v>
      </c>
      <c r="H2299" s="155">
        <v>950</v>
      </c>
      <c r="I2299" s="155" t="s">
        <v>184</v>
      </c>
      <c r="J2299" s="155" t="s">
        <v>115</v>
      </c>
      <c r="K2299" s="155" t="s">
        <v>185</v>
      </c>
      <c r="L2299" s="155">
        <v>4512</v>
      </c>
      <c r="M2299" s="155" t="s">
        <v>186</v>
      </c>
      <c r="N2299" s="155">
        <v>28</v>
      </c>
      <c r="O2299" s="155">
        <v>1528.2</v>
      </c>
      <c r="P2299" s="155">
        <v>14039</v>
      </c>
      <c r="Q2299" t="str">
        <f t="shared" si="35"/>
        <v>3-Small C&amp;I</v>
      </c>
      <c r="R2299" s="157"/>
      <c r="U2299" s="157"/>
    </row>
    <row r="2300" spans="1:21" x14ac:dyDescent="0.3">
      <c r="A2300" s="155">
        <v>5</v>
      </c>
      <c r="B2300" s="155" t="s">
        <v>181</v>
      </c>
      <c r="C2300" s="155">
        <v>2020</v>
      </c>
      <c r="D2300" s="155">
        <v>2</v>
      </c>
      <c r="E2300" s="155" t="s">
        <v>297</v>
      </c>
      <c r="F2300" s="156">
        <v>5</v>
      </c>
      <c r="G2300" s="155" t="s">
        <v>195</v>
      </c>
      <c r="H2300" s="155">
        <v>11</v>
      </c>
      <c r="I2300" s="155" t="s">
        <v>283</v>
      </c>
      <c r="J2300" s="155" t="s">
        <v>115</v>
      </c>
      <c r="K2300" s="155" t="s">
        <v>185</v>
      </c>
      <c r="L2300" s="155">
        <v>460</v>
      </c>
      <c r="M2300" s="155" t="s">
        <v>198</v>
      </c>
      <c r="N2300" s="155">
        <v>2</v>
      </c>
      <c r="O2300" s="155">
        <v>141.94</v>
      </c>
      <c r="P2300" s="155">
        <v>526</v>
      </c>
      <c r="Q2300" t="str">
        <f t="shared" si="35"/>
        <v>3-Small C&amp;I</v>
      </c>
      <c r="R2300" s="157"/>
      <c r="U2300" s="157"/>
    </row>
    <row r="2301" spans="1:21" x14ac:dyDescent="0.3">
      <c r="A2301" s="155">
        <v>5</v>
      </c>
      <c r="B2301" s="155" t="s">
        <v>181</v>
      </c>
      <c r="C2301" s="155">
        <v>2020</v>
      </c>
      <c r="D2301" s="155">
        <v>2</v>
      </c>
      <c r="E2301" s="155" t="s">
        <v>297</v>
      </c>
      <c r="F2301" s="156">
        <v>6</v>
      </c>
      <c r="G2301" s="155" t="s">
        <v>192</v>
      </c>
      <c r="H2301" s="155">
        <v>5</v>
      </c>
      <c r="I2301" s="155" t="s">
        <v>190</v>
      </c>
      <c r="J2301" s="155" t="s">
        <v>115</v>
      </c>
      <c r="K2301" s="155" t="s">
        <v>185</v>
      </c>
      <c r="L2301" s="155">
        <v>700</v>
      </c>
      <c r="M2301" s="155" t="s">
        <v>193</v>
      </c>
      <c r="N2301" s="155">
        <v>6</v>
      </c>
      <c r="O2301" s="155">
        <v>542.15</v>
      </c>
      <c r="P2301" s="155">
        <v>2270</v>
      </c>
      <c r="Q2301" t="str">
        <f t="shared" si="35"/>
        <v>3-Small C&amp;I</v>
      </c>
      <c r="R2301" s="157"/>
      <c r="U2301" s="157"/>
    </row>
    <row r="2302" spans="1:21" x14ac:dyDescent="0.3">
      <c r="A2302" s="155">
        <v>5</v>
      </c>
      <c r="B2302" s="155" t="s">
        <v>181</v>
      </c>
      <c r="C2302" s="155">
        <v>2020</v>
      </c>
      <c r="D2302" s="155">
        <v>2</v>
      </c>
      <c r="E2302" s="155" t="s">
        <v>297</v>
      </c>
      <c r="F2302" s="156">
        <v>79</v>
      </c>
      <c r="G2302" s="155" t="s">
        <v>212</v>
      </c>
      <c r="H2302" s="155">
        <v>5</v>
      </c>
      <c r="I2302" s="155" t="s">
        <v>190</v>
      </c>
      <c r="J2302" s="155" t="s">
        <v>115</v>
      </c>
      <c r="K2302" s="155" t="s">
        <v>185</v>
      </c>
      <c r="L2302" s="155">
        <v>1579</v>
      </c>
      <c r="M2302" s="155" t="s">
        <v>271</v>
      </c>
      <c r="N2302" s="155">
        <v>1</v>
      </c>
      <c r="O2302" s="155">
        <v>9.64</v>
      </c>
      <c r="P2302" s="155">
        <v>0</v>
      </c>
      <c r="Q2302" t="str">
        <f t="shared" si="35"/>
        <v>3-Small C&amp;I</v>
      </c>
      <c r="R2302" s="157"/>
      <c r="U2302" s="157"/>
    </row>
    <row r="2303" spans="1:21" x14ac:dyDescent="0.3">
      <c r="A2303" s="155">
        <v>5</v>
      </c>
      <c r="B2303" s="155" t="s">
        <v>181</v>
      </c>
      <c r="C2303" s="155">
        <v>2020</v>
      </c>
      <c r="D2303" s="155">
        <v>2</v>
      </c>
      <c r="E2303" s="155" t="s">
        <v>297</v>
      </c>
      <c r="F2303" s="156">
        <v>1</v>
      </c>
      <c r="G2303" s="155" t="s">
        <v>183</v>
      </c>
      <c r="H2303" s="155">
        <v>7</v>
      </c>
      <c r="I2303" s="155" t="s">
        <v>241</v>
      </c>
      <c r="J2303" s="155" t="s">
        <v>122</v>
      </c>
      <c r="K2303" s="155" t="s">
        <v>242</v>
      </c>
      <c r="L2303" s="155">
        <v>200</v>
      </c>
      <c r="M2303" s="155" t="s">
        <v>210</v>
      </c>
      <c r="N2303" s="155">
        <v>76</v>
      </c>
      <c r="O2303" s="155">
        <v>8044.31</v>
      </c>
      <c r="P2303" s="155">
        <v>42859</v>
      </c>
      <c r="Q2303" t="str">
        <f t="shared" si="35"/>
        <v>2-Low Income Residential</v>
      </c>
      <c r="R2303" s="157"/>
      <c r="U2303" s="157"/>
    </row>
    <row r="2304" spans="1:21" x14ac:dyDescent="0.3">
      <c r="A2304" s="155">
        <v>5</v>
      </c>
      <c r="B2304" s="155" t="s">
        <v>181</v>
      </c>
      <c r="C2304" s="155">
        <v>2020</v>
      </c>
      <c r="D2304" s="155">
        <v>2</v>
      </c>
      <c r="E2304" s="155" t="s">
        <v>297</v>
      </c>
      <c r="F2304" s="156">
        <v>1</v>
      </c>
      <c r="G2304" s="155" t="s">
        <v>183</v>
      </c>
      <c r="H2304" s="155">
        <v>2</v>
      </c>
      <c r="I2304" s="155" t="s">
        <v>264</v>
      </c>
      <c r="J2304" s="155" t="s">
        <v>121</v>
      </c>
      <c r="K2304" s="155" t="s">
        <v>230</v>
      </c>
      <c r="L2304" s="155">
        <v>200</v>
      </c>
      <c r="M2304" s="155" t="s">
        <v>210</v>
      </c>
      <c r="N2304" s="155">
        <v>273</v>
      </c>
      <c r="O2304" s="155">
        <v>45384.87</v>
      </c>
      <c r="P2304" s="155">
        <v>158228</v>
      </c>
      <c r="Q2304" t="str">
        <f t="shared" si="35"/>
        <v>1-Residential</v>
      </c>
      <c r="R2304" s="157"/>
      <c r="U2304" s="157"/>
    </row>
    <row r="2305" spans="1:21" x14ac:dyDescent="0.3">
      <c r="A2305" s="155">
        <v>4</v>
      </c>
      <c r="B2305" s="155" t="s">
        <v>187</v>
      </c>
      <c r="C2305" s="155">
        <v>2020</v>
      </c>
      <c r="D2305" s="155">
        <v>2</v>
      </c>
      <c r="E2305" s="155" t="s">
        <v>297</v>
      </c>
      <c r="F2305" s="156">
        <v>1</v>
      </c>
      <c r="G2305" s="155" t="s">
        <v>183</v>
      </c>
      <c r="H2305" s="155">
        <v>2</v>
      </c>
      <c r="I2305" s="155" t="s">
        <v>264</v>
      </c>
      <c r="J2305" s="155" t="s">
        <v>121</v>
      </c>
      <c r="K2305" s="155" t="s">
        <v>230</v>
      </c>
      <c r="L2305" s="155">
        <v>200</v>
      </c>
      <c r="M2305" s="155" t="s">
        <v>210</v>
      </c>
      <c r="N2305" s="155">
        <v>1</v>
      </c>
      <c r="O2305" s="155">
        <v>1441.7</v>
      </c>
      <c r="P2305" s="155">
        <v>5098</v>
      </c>
      <c r="Q2305" t="str">
        <f t="shared" si="35"/>
        <v>1-Residential</v>
      </c>
      <c r="R2305" s="157"/>
      <c r="U2305" s="157"/>
    </row>
    <row r="2306" spans="1:21" x14ac:dyDescent="0.3">
      <c r="A2306" s="155">
        <v>5</v>
      </c>
      <c r="B2306" s="155" t="s">
        <v>181</v>
      </c>
      <c r="C2306" s="155">
        <v>2020</v>
      </c>
      <c r="D2306" s="155">
        <v>2</v>
      </c>
      <c r="E2306" s="155" t="s">
        <v>297</v>
      </c>
      <c r="F2306" s="156">
        <v>6</v>
      </c>
      <c r="G2306" s="155" t="s">
        <v>192</v>
      </c>
      <c r="H2306" s="155">
        <v>606</v>
      </c>
      <c r="I2306" s="155" t="s">
        <v>279</v>
      </c>
      <c r="J2306" s="155" t="s">
        <v>130</v>
      </c>
      <c r="K2306" s="155" t="s">
        <v>280</v>
      </c>
      <c r="L2306" s="155">
        <v>700</v>
      </c>
      <c r="M2306" s="155" t="s">
        <v>193</v>
      </c>
      <c r="N2306" s="155">
        <v>2</v>
      </c>
      <c r="O2306" s="155">
        <v>770</v>
      </c>
      <c r="P2306" s="155">
        <v>1566</v>
      </c>
      <c r="Q2306" t="str">
        <f t="shared" ref="Q2306:Q2369" si="36">VLOOKUP(J2306,S:T,2,FALSE)</f>
        <v>Street</v>
      </c>
      <c r="R2306" s="157"/>
      <c r="U2306" s="157"/>
    </row>
    <row r="2307" spans="1:21" x14ac:dyDescent="0.3">
      <c r="A2307" s="155">
        <v>4</v>
      </c>
      <c r="B2307" s="155" t="s">
        <v>187</v>
      </c>
      <c r="C2307" s="155">
        <v>2020</v>
      </c>
      <c r="D2307" s="155">
        <v>2</v>
      </c>
      <c r="E2307" s="155" t="s">
        <v>297</v>
      </c>
      <c r="F2307" s="156">
        <v>6</v>
      </c>
      <c r="G2307" s="155" t="s">
        <v>192</v>
      </c>
      <c r="H2307" s="155">
        <v>624</v>
      </c>
      <c r="I2307" s="155" t="s">
        <v>226</v>
      </c>
      <c r="J2307" s="155" t="s">
        <v>124</v>
      </c>
      <c r="K2307" s="155" t="s">
        <v>227</v>
      </c>
      <c r="L2307" s="155">
        <v>4562</v>
      </c>
      <c r="M2307" s="155" t="s">
        <v>211</v>
      </c>
      <c r="N2307" s="155">
        <v>2</v>
      </c>
      <c r="O2307" s="155">
        <v>1226.56</v>
      </c>
      <c r="P2307" s="155">
        <v>7519</v>
      </c>
      <c r="Q2307" t="str">
        <f t="shared" si="36"/>
        <v>Street</v>
      </c>
      <c r="R2307" s="157"/>
      <c r="U2307" s="157"/>
    </row>
    <row r="2308" spans="1:21" x14ac:dyDescent="0.3">
      <c r="A2308" s="155">
        <v>5</v>
      </c>
      <c r="B2308" s="155" t="s">
        <v>181</v>
      </c>
      <c r="C2308" s="155">
        <v>2020</v>
      </c>
      <c r="D2308" s="155">
        <v>2</v>
      </c>
      <c r="E2308" s="155" t="s">
        <v>297</v>
      </c>
      <c r="F2308" s="156">
        <v>6</v>
      </c>
      <c r="G2308" s="155" t="s">
        <v>192</v>
      </c>
      <c r="H2308" s="155">
        <v>608</v>
      </c>
      <c r="I2308" s="155" t="s">
        <v>290</v>
      </c>
      <c r="J2308" s="155" t="s">
        <v>278</v>
      </c>
      <c r="K2308" s="155" t="s">
        <v>212</v>
      </c>
      <c r="L2308" s="155">
        <v>700</v>
      </c>
      <c r="M2308" s="155" t="s">
        <v>193</v>
      </c>
      <c r="N2308" s="155">
        <v>69</v>
      </c>
      <c r="O2308" s="155">
        <v>57856.84</v>
      </c>
      <c r="P2308" s="155">
        <v>263767</v>
      </c>
      <c r="Q2308" t="str">
        <f t="shared" si="36"/>
        <v>Street</v>
      </c>
      <c r="R2308" s="157"/>
      <c r="U2308" s="157"/>
    </row>
    <row r="2309" spans="1:21" x14ac:dyDescent="0.3">
      <c r="A2309" s="155">
        <v>5</v>
      </c>
      <c r="B2309" s="155" t="s">
        <v>181</v>
      </c>
      <c r="C2309" s="155">
        <v>2020</v>
      </c>
      <c r="D2309" s="155">
        <v>2</v>
      </c>
      <c r="E2309" s="155" t="s">
        <v>297</v>
      </c>
      <c r="F2309" s="156">
        <v>6</v>
      </c>
      <c r="G2309" s="155" t="s">
        <v>192</v>
      </c>
      <c r="H2309" s="155">
        <v>627</v>
      </c>
      <c r="I2309" s="155" t="s">
        <v>257</v>
      </c>
      <c r="J2309" s="155" t="s">
        <v>132</v>
      </c>
      <c r="K2309" s="155" t="s">
        <v>212</v>
      </c>
      <c r="L2309" s="155">
        <v>4562</v>
      </c>
      <c r="M2309" s="155" t="s">
        <v>211</v>
      </c>
      <c r="N2309" s="155">
        <v>3</v>
      </c>
      <c r="O2309" s="155">
        <v>1130.4100000000001</v>
      </c>
      <c r="P2309" s="155">
        <v>320</v>
      </c>
      <c r="Q2309" t="str">
        <f t="shared" si="36"/>
        <v>Street</v>
      </c>
      <c r="R2309" s="157"/>
      <c r="U2309" s="157"/>
    </row>
    <row r="2310" spans="1:21" x14ac:dyDescent="0.3">
      <c r="A2310" s="155">
        <v>5</v>
      </c>
      <c r="B2310" s="155" t="s">
        <v>181</v>
      </c>
      <c r="C2310" s="155">
        <v>2020</v>
      </c>
      <c r="D2310" s="155">
        <v>2</v>
      </c>
      <c r="E2310" s="155" t="s">
        <v>297</v>
      </c>
      <c r="F2310" s="156">
        <v>3</v>
      </c>
      <c r="G2310" s="155" t="s">
        <v>189</v>
      </c>
      <c r="H2310" s="155">
        <v>956</v>
      </c>
      <c r="I2310" s="155" t="s">
        <v>285</v>
      </c>
      <c r="J2310" s="155" t="s">
        <v>119</v>
      </c>
      <c r="K2310" s="155" t="s">
        <v>216</v>
      </c>
      <c r="L2310" s="155">
        <v>4532</v>
      </c>
      <c r="M2310" s="155" t="s">
        <v>200</v>
      </c>
      <c r="N2310" s="155">
        <v>218</v>
      </c>
      <c r="O2310" s="155">
        <v>344725.29</v>
      </c>
      <c r="P2310" s="155">
        <v>4708145</v>
      </c>
      <c r="Q2310" t="str">
        <f t="shared" si="36"/>
        <v>4-Medium C&amp;I</v>
      </c>
      <c r="R2310" s="157"/>
      <c r="U2310" s="157"/>
    </row>
    <row r="2311" spans="1:21" x14ac:dyDescent="0.3">
      <c r="A2311" s="155">
        <v>5</v>
      </c>
      <c r="B2311" s="155" t="s">
        <v>181</v>
      </c>
      <c r="C2311" s="155">
        <v>2020</v>
      </c>
      <c r="D2311" s="155">
        <v>2</v>
      </c>
      <c r="E2311" s="155" t="s">
        <v>297</v>
      </c>
      <c r="F2311" s="156">
        <v>5</v>
      </c>
      <c r="G2311" s="155" t="s">
        <v>195</v>
      </c>
      <c r="H2311" s="155">
        <v>954</v>
      </c>
      <c r="I2311" s="155" t="s">
        <v>237</v>
      </c>
      <c r="J2311" s="155" t="s">
        <v>119</v>
      </c>
      <c r="K2311" s="155" t="s">
        <v>216</v>
      </c>
      <c r="L2311" s="155">
        <v>4552</v>
      </c>
      <c r="M2311" s="155" t="s">
        <v>276</v>
      </c>
      <c r="N2311" s="155">
        <v>515</v>
      </c>
      <c r="O2311" s="155">
        <v>1011750.48</v>
      </c>
      <c r="P2311" s="155">
        <v>11716227</v>
      </c>
      <c r="Q2311" t="str">
        <f t="shared" si="36"/>
        <v>4-Medium C&amp;I</v>
      </c>
      <c r="R2311" s="157"/>
      <c r="U2311" s="157"/>
    </row>
    <row r="2312" spans="1:21" x14ac:dyDescent="0.3">
      <c r="A2312" s="155">
        <v>5</v>
      </c>
      <c r="B2312" s="155" t="s">
        <v>181</v>
      </c>
      <c r="C2312" s="152">
        <v>2020</v>
      </c>
      <c r="D2312" s="155">
        <v>3</v>
      </c>
      <c r="E2312" s="155" t="s">
        <v>245</v>
      </c>
      <c r="F2312" s="156">
        <v>1</v>
      </c>
      <c r="G2312" s="155" t="s">
        <v>183</v>
      </c>
      <c r="H2312" s="155">
        <v>616</v>
      </c>
      <c r="I2312" s="155" t="s">
        <v>199</v>
      </c>
      <c r="J2312" s="155" t="s">
        <v>125</v>
      </c>
      <c r="K2312" s="155" t="s">
        <v>197</v>
      </c>
      <c r="L2312" s="155">
        <v>4512</v>
      </c>
      <c r="M2312" s="155" t="s">
        <v>186</v>
      </c>
      <c r="N2312" s="155">
        <v>606</v>
      </c>
      <c r="O2312" s="155">
        <v>22330.240000000002</v>
      </c>
      <c r="P2312" s="155">
        <v>69681</v>
      </c>
      <c r="Q2312" t="str">
        <f t="shared" si="36"/>
        <v>Street</v>
      </c>
      <c r="R2312" s="157"/>
      <c r="U2312" s="157"/>
    </row>
    <row r="2313" spans="1:21" x14ac:dyDescent="0.3">
      <c r="A2313" s="155">
        <v>5</v>
      </c>
      <c r="B2313" s="155" t="s">
        <v>181</v>
      </c>
      <c r="C2313" s="152">
        <v>2020</v>
      </c>
      <c r="D2313" s="155">
        <v>3</v>
      </c>
      <c r="E2313" s="155" t="s">
        <v>245</v>
      </c>
      <c r="F2313" s="156">
        <v>60</v>
      </c>
      <c r="G2313" s="155" t="s">
        <v>212</v>
      </c>
      <c r="H2313" s="155">
        <v>623</v>
      </c>
      <c r="I2313" s="155" t="s">
        <v>295</v>
      </c>
      <c r="J2313" s="155" t="s">
        <v>124</v>
      </c>
      <c r="K2313" s="155" t="s">
        <v>227</v>
      </c>
      <c r="L2313" s="155">
        <v>360</v>
      </c>
      <c r="M2313" s="155" t="s">
        <v>225</v>
      </c>
      <c r="N2313" s="155">
        <v>3</v>
      </c>
      <c r="O2313" s="155">
        <v>63.36</v>
      </c>
      <c r="P2313" s="155">
        <v>189</v>
      </c>
      <c r="Q2313" t="str">
        <f t="shared" si="36"/>
        <v>Street</v>
      </c>
      <c r="R2313" s="157"/>
      <c r="U2313" s="157"/>
    </row>
    <row r="2314" spans="1:21" x14ac:dyDescent="0.3">
      <c r="A2314" s="155">
        <v>5</v>
      </c>
      <c r="B2314" s="155" t="s">
        <v>181</v>
      </c>
      <c r="C2314" s="152">
        <v>2020</v>
      </c>
      <c r="D2314" s="155">
        <v>3</v>
      </c>
      <c r="E2314" s="155" t="s">
        <v>245</v>
      </c>
      <c r="F2314" s="156">
        <v>6</v>
      </c>
      <c r="G2314" s="155" t="s">
        <v>192</v>
      </c>
      <c r="H2314" s="155">
        <v>623</v>
      </c>
      <c r="I2314" s="155" t="s">
        <v>295</v>
      </c>
      <c r="J2314" s="155" t="s">
        <v>124</v>
      </c>
      <c r="K2314" s="155" t="s">
        <v>227</v>
      </c>
      <c r="L2314" s="155">
        <v>700</v>
      </c>
      <c r="M2314" s="155" t="s">
        <v>193</v>
      </c>
      <c r="N2314" s="155">
        <v>1</v>
      </c>
      <c r="O2314" s="155">
        <v>1670.02</v>
      </c>
      <c r="P2314" s="155">
        <v>5913</v>
      </c>
      <c r="Q2314" t="str">
        <f t="shared" si="36"/>
        <v>Street</v>
      </c>
      <c r="R2314" s="157"/>
      <c r="U2314" s="157"/>
    </row>
    <row r="2315" spans="1:21" x14ac:dyDescent="0.3">
      <c r="A2315" s="155">
        <v>5</v>
      </c>
      <c r="B2315" s="155" t="s">
        <v>181</v>
      </c>
      <c r="C2315" s="152">
        <v>2020</v>
      </c>
      <c r="D2315" s="155">
        <v>3</v>
      </c>
      <c r="E2315" s="155" t="s">
        <v>245</v>
      </c>
      <c r="F2315" s="156">
        <v>60</v>
      </c>
      <c r="G2315" s="155" t="s">
        <v>212</v>
      </c>
      <c r="H2315" s="155">
        <v>624</v>
      </c>
      <c r="I2315" s="155" t="s">
        <v>226</v>
      </c>
      <c r="J2315" s="155" t="s">
        <v>124</v>
      </c>
      <c r="K2315" s="155" t="s">
        <v>227</v>
      </c>
      <c r="L2315" s="155">
        <v>4563</v>
      </c>
      <c r="M2315" s="155" t="s">
        <v>228</v>
      </c>
      <c r="N2315" s="155">
        <v>2</v>
      </c>
      <c r="O2315" s="155">
        <v>43.97</v>
      </c>
      <c r="P2315" s="155">
        <v>261</v>
      </c>
      <c r="Q2315" t="str">
        <f t="shared" si="36"/>
        <v>Street</v>
      </c>
      <c r="R2315" s="157"/>
      <c r="U2315" s="157"/>
    </row>
    <row r="2316" spans="1:21" x14ac:dyDescent="0.3">
      <c r="A2316" s="155">
        <v>5</v>
      </c>
      <c r="B2316" s="155" t="s">
        <v>181</v>
      </c>
      <c r="C2316" s="152">
        <v>2020</v>
      </c>
      <c r="D2316" s="155">
        <v>3</v>
      </c>
      <c r="E2316" s="155" t="s">
        <v>245</v>
      </c>
      <c r="F2316" s="156">
        <v>5</v>
      </c>
      <c r="G2316" s="155" t="s">
        <v>195</v>
      </c>
      <c r="H2316" s="155">
        <v>616</v>
      </c>
      <c r="I2316" s="155" t="s">
        <v>199</v>
      </c>
      <c r="J2316" s="155" t="s">
        <v>125</v>
      </c>
      <c r="K2316" s="155" t="s">
        <v>197</v>
      </c>
      <c r="L2316" s="155">
        <v>4552</v>
      </c>
      <c r="M2316" s="155" t="s">
        <v>276</v>
      </c>
      <c r="N2316" s="155">
        <v>108</v>
      </c>
      <c r="O2316" s="155">
        <v>15459.17</v>
      </c>
      <c r="P2316" s="155">
        <v>62194</v>
      </c>
      <c r="Q2316" t="str">
        <f t="shared" si="36"/>
        <v>Street</v>
      </c>
      <c r="R2316" s="157"/>
      <c r="U2316" s="157"/>
    </row>
    <row r="2317" spans="1:21" x14ac:dyDescent="0.3">
      <c r="A2317" s="155">
        <v>5</v>
      </c>
      <c r="B2317" s="155" t="s">
        <v>181</v>
      </c>
      <c r="C2317" s="152">
        <v>2020</v>
      </c>
      <c r="D2317" s="155">
        <v>3</v>
      </c>
      <c r="E2317" s="155" t="s">
        <v>245</v>
      </c>
      <c r="F2317" s="156">
        <v>75</v>
      </c>
      <c r="G2317" s="155" t="s">
        <v>212</v>
      </c>
      <c r="H2317" s="155">
        <v>701</v>
      </c>
      <c r="I2317" s="155" t="s">
        <v>206</v>
      </c>
      <c r="J2317" s="155" t="s">
        <v>207</v>
      </c>
      <c r="K2317" s="155" t="s">
        <v>208</v>
      </c>
      <c r="L2317" s="155">
        <v>1575</v>
      </c>
      <c r="M2317" s="155" t="s">
        <v>218</v>
      </c>
      <c r="N2317" s="155">
        <v>1</v>
      </c>
      <c r="O2317" s="155">
        <v>31184.32</v>
      </c>
      <c r="P2317" s="155">
        <v>188300</v>
      </c>
      <c r="Q2317" t="str">
        <f t="shared" si="36"/>
        <v>5-Large C&amp;I</v>
      </c>
      <c r="R2317" s="157"/>
      <c r="U2317" s="157"/>
    </row>
    <row r="2318" spans="1:21" x14ac:dyDescent="0.3">
      <c r="A2318" s="155">
        <v>5</v>
      </c>
      <c r="B2318" s="155" t="s">
        <v>181</v>
      </c>
      <c r="C2318" s="152">
        <v>2020</v>
      </c>
      <c r="D2318" s="155">
        <v>3</v>
      </c>
      <c r="E2318" s="155" t="s">
        <v>245</v>
      </c>
      <c r="F2318" s="156">
        <v>3</v>
      </c>
      <c r="G2318" s="155" t="s">
        <v>189</v>
      </c>
      <c r="H2318" s="155">
        <v>710</v>
      </c>
      <c r="I2318" s="155" t="s">
        <v>220</v>
      </c>
      <c r="J2318" s="155" t="s">
        <v>207</v>
      </c>
      <c r="K2318" s="155" t="s">
        <v>208</v>
      </c>
      <c r="L2318" s="155">
        <v>4532</v>
      </c>
      <c r="M2318" s="155" t="s">
        <v>200</v>
      </c>
      <c r="N2318" s="155">
        <v>2034</v>
      </c>
      <c r="O2318" s="155">
        <v>19474312.300000001</v>
      </c>
      <c r="P2318" s="155">
        <v>318976389</v>
      </c>
      <c r="Q2318" t="str">
        <f t="shared" si="36"/>
        <v>5-Large C&amp;I</v>
      </c>
      <c r="R2318" s="157"/>
      <c r="U2318" s="157"/>
    </row>
    <row r="2319" spans="1:21" x14ac:dyDescent="0.3">
      <c r="A2319" s="155">
        <v>4</v>
      </c>
      <c r="B2319" s="155" t="s">
        <v>187</v>
      </c>
      <c r="C2319" s="152">
        <v>2020</v>
      </c>
      <c r="D2319" s="155">
        <v>3</v>
      </c>
      <c r="E2319" s="155" t="s">
        <v>245</v>
      </c>
      <c r="F2319" s="156">
        <v>1</v>
      </c>
      <c r="G2319" s="155" t="s">
        <v>183</v>
      </c>
      <c r="H2319" s="155">
        <v>953</v>
      </c>
      <c r="I2319" s="155" t="s">
        <v>213</v>
      </c>
      <c r="J2319" s="155" t="s">
        <v>118</v>
      </c>
      <c r="K2319" s="155" t="s">
        <v>214</v>
      </c>
      <c r="L2319" s="155">
        <v>4512</v>
      </c>
      <c r="M2319" s="155" t="s">
        <v>186</v>
      </c>
      <c r="N2319" s="155">
        <v>1</v>
      </c>
      <c r="O2319" s="155">
        <v>11.47</v>
      </c>
      <c r="P2319" s="155">
        <v>14</v>
      </c>
      <c r="Q2319" t="str">
        <f t="shared" si="36"/>
        <v>3-Small C&amp;I</v>
      </c>
      <c r="R2319" s="157"/>
      <c r="U2319" s="157"/>
    </row>
    <row r="2320" spans="1:21" x14ac:dyDescent="0.3">
      <c r="A2320" s="155">
        <v>5</v>
      </c>
      <c r="B2320" s="155" t="s">
        <v>181</v>
      </c>
      <c r="C2320" s="152">
        <v>2020</v>
      </c>
      <c r="D2320" s="155">
        <v>3</v>
      </c>
      <c r="E2320" s="155" t="s">
        <v>245</v>
      </c>
      <c r="F2320" s="156">
        <v>3</v>
      </c>
      <c r="G2320" s="155" t="s">
        <v>189</v>
      </c>
      <c r="H2320" s="155">
        <v>19</v>
      </c>
      <c r="I2320" s="155" t="s">
        <v>262</v>
      </c>
      <c r="J2320" s="155" t="s">
        <v>127</v>
      </c>
      <c r="K2320" s="155" t="s">
        <v>263</v>
      </c>
      <c r="L2320" s="155">
        <v>300</v>
      </c>
      <c r="M2320" s="155" t="s">
        <v>191</v>
      </c>
      <c r="N2320" s="155">
        <v>51</v>
      </c>
      <c r="O2320" s="155">
        <v>190011.82</v>
      </c>
      <c r="P2320" s="155">
        <v>937115</v>
      </c>
      <c r="Q2320" t="str">
        <f t="shared" si="36"/>
        <v>4-Medium C&amp;I</v>
      </c>
      <c r="R2320" s="157"/>
      <c r="U2320" s="157"/>
    </row>
    <row r="2321" spans="1:21" x14ac:dyDescent="0.3">
      <c r="A2321" s="155">
        <v>5</v>
      </c>
      <c r="B2321" s="155" t="s">
        <v>181</v>
      </c>
      <c r="C2321" s="152">
        <v>2020</v>
      </c>
      <c r="D2321" s="155">
        <v>3</v>
      </c>
      <c r="E2321" s="155" t="s">
        <v>245</v>
      </c>
      <c r="F2321" s="156">
        <v>5</v>
      </c>
      <c r="G2321" s="155" t="s">
        <v>195</v>
      </c>
      <c r="H2321" s="155">
        <v>951</v>
      </c>
      <c r="I2321" s="155" t="s">
        <v>250</v>
      </c>
      <c r="J2321" s="155" t="s">
        <v>126</v>
      </c>
      <c r="K2321" s="155" t="s">
        <v>249</v>
      </c>
      <c r="L2321" s="155">
        <v>4552</v>
      </c>
      <c r="M2321" s="155" t="s">
        <v>276</v>
      </c>
      <c r="N2321" s="155">
        <v>1</v>
      </c>
      <c r="O2321" s="155">
        <v>36.19</v>
      </c>
      <c r="P2321" s="155">
        <v>300</v>
      </c>
      <c r="Q2321" t="str">
        <f t="shared" si="36"/>
        <v>3-Small C&amp;I</v>
      </c>
      <c r="R2321" s="157"/>
      <c r="U2321" s="157"/>
    </row>
    <row r="2322" spans="1:21" x14ac:dyDescent="0.3">
      <c r="A2322" s="155">
        <v>5</v>
      </c>
      <c r="B2322" s="155" t="s">
        <v>181</v>
      </c>
      <c r="C2322" s="152">
        <v>2020</v>
      </c>
      <c r="D2322" s="155">
        <v>3</v>
      </c>
      <c r="E2322" s="155" t="s">
        <v>245</v>
      </c>
      <c r="F2322" s="156">
        <v>75</v>
      </c>
      <c r="G2322" s="155" t="s">
        <v>212</v>
      </c>
      <c r="H2322" s="155">
        <v>18</v>
      </c>
      <c r="I2322" s="155" t="s">
        <v>215</v>
      </c>
      <c r="J2322" s="155" t="s">
        <v>119</v>
      </c>
      <c r="K2322" s="155" t="s">
        <v>216</v>
      </c>
      <c r="L2322" s="155">
        <v>1575</v>
      </c>
      <c r="M2322" s="155" t="s">
        <v>218</v>
      </c>
      <c r="N2322" s="155">
        <v>2</v>
      </c>
      <c r="O2322" s="155">
        <v>8490.5400000000009</v>
      </c>
      <c r="P2322" s="155">
        <v>43510</v>
      </c>
      <c r="Q2322" t="str">
        <f t="shared" si="36"/>
        <v>4-Medium C&amp;I</v>
      </c>
      <c r="R2322" s="157"/>
      <c r="U2322" s="157"/>
    </row>
    <row r="2323" spans="1:21" x14ac:dyDescent="0.3">
      <c r="A2323" s="155">
        <v>5</v>
      </c>
      <c r="B2323" s="155" t="s">
        <v>181</v>
      </c>
      <c r="C2323" s="152">
        <v>2020</v>
      </c>
      <c r="D2323" s="155">
        <v>3</v>
      </c>
      <c r="E2323" s="155" t="s">
        <v>245</v>
      </c>
      <c r="F2323" s="156">
        <v>5</v>
      </c>
      <c r="G2323" s="155" t="s">
        <v>195</v>
      </c>
      <c r="H2323" s="155">
        <v>950</v>
      </c>
      <c r="I2323" s="155" t="s">
        <v>184</v>
      </c>
      <c r="J2323" s="155" t="s">
        <v>115</v>
      </c>
      <c r="K2323" s="155" t="s">
        <v>185</v>
      </c>
      <c r="L2323" s="155">
        <v>4552</v>
      </c>
      <c r="M2323" s="155" t="s">
        <v>276</v>
      </c>
      <c r="N2323" s="155">
        <v>1353</v>
      </c>
      <c r="O2323" s="155">
        <v>349262.6</v>
      </c>
      <c r="P2323" s="155">
        <v>3559143</v>
      </c>
      <c r="Q2323" t="str">
        <f t="shared" si="36"/>
        <v>3-Small C&amp;I</v>
      </c>
      <c r="R2323" s="157"/>
      <c r="U2323" s="157"/>
    </row>
    <row r="2324" spans="1:21" x14ac:dyDescent="0.3">
      <c r="A2324" s="155">
        <v>5</v>
      </c>
      <c r="B2324" s="155" t="s">
        <v>181</v>
      </c>
      <c r="C2324" s="152">
        <v>2020</v>
      </c>
      <c r="D2324" s="155">
        <v>3</v>
      </c>
      <c r="E2324" s="155" t="s">
        <v>245</v>
      </c>
      <c r="F2324" s="156">
        <v>6</v>
      </c>
      <c r="G2324" s="155" t="s">
        <v>192</v>
      </c>
      <c r="H2324" s="155">
        <v>612</v>
      </c>
      <c r="I2324" s="155" t="s">
        <v>223</v>
      </c>
      <c r="J2324" s="155" t="s">
        <v>116</v>
      </c>
      <c r="K2324" s="155" t="s">
        <v>224</v>
      </c>
      <c r="L2324" s="155">
        <v>700</v>
      </c>
      <c r="M2324" s="155" t="s">
        <v>193</v>
      </c>
      <c r="N2324" s="155">
        <v>3</v>
      </c>
      <c r="O2324" s="155">
        <v>82.84</v>
      </c>
      <c r="P2324" s="155">
        <v>278</v>
      </c>
      <c r="Q2324" t="str">
        <f t="shared" si="36"/>
        <v>3-Small C&amp;I</v>
      </c>
      <c r="R2324" s="157"/>
      <c r="U2324" s="157"/>
    </row>
    <row r="2325" spans="1:21" x14ac:dyDescent="0.3">
      <c r="A2325" s="155">
        <v>5</v>
      </c>
      <c r="B2325" s="155" t="s">
        <v>181</v>
      </c>
      <c r="C2325" s="152">
        <v>2020</v>
      </c>
      <c r="D2325" s="155">
        <v>3</v>
      </c>
      <c r="E2325" s="155" t="s">
        <v>245</v>
      </c>
      <c r="F2325" s="156">
        <v>10</v>
      </c>
      <c r="G2325" s="155" t="s">
        <v>238</v>
      </c>
      <c r="H2325" s="155">
        <v>950</v>
      </c>
      <c r="I2325" s="155" t="s">
        <v>184</v>
      </c>
      <c r="J2325" s="155" t="s">
        <v>115</v>
      </c>
      <c r="K2325" s="155" t="s">
        <v>185</v>
      </c>
      <c r="L2325" s="155">
        <v>4513</v>
      </c>
      <c r="M2325" s="155" t="s">
        <v>240</v>
      </c>
      <c r="N2325" s="155">
        <v>11</v>
      </c>
      <c r="O2325" s="155">
        <v>2087.54</v>
      </c>
      <c r="P2325" s="155">
        <v>21286</v>
      </c>
      <c r="Q2325" t="str">
        <f t="shared" si="36"/>
        <v>3-Small C&amp;I</v>
      </c>
      <c r="R2325" s="157"/>
      <c r="U2325" s="157"/>
    </row>
    <row r="2326" spans="1:21" x14ac:dyDescent="0.3">
      <c r="A2326" s="155">
        <v>5</v>
      </c>
      <c r="B2326" s="155" t="s">
        <v>181</v>
      </c>
      <c r="C2326" s="152">
        <v>2020</v>
      </c>
      <c r="D2326" s="155">
        <v>3</v>
      </c>
      <c r="E2326" s="155" t="s">
        <v>245</v>
      </c>
      <c r="F2326" s="156">
        <v>3</v>
      </c>
      <c r="G2326" s="155" t="s">
        <v>189</v>
      </c>
      <c r="H2326" s="155">
        <v>616</v>
      </c>
      <c r="I2326" s="155" t="s">
        <v>199</v>
      </c>
      <c r="J2326" s="155" t="s">
        <v>125</v>
      </c>
      <c r="K2326" s="155" t="s">
        <v>197</v>
      </c>
      <c r="L2326" s="155">
        <v>4532</v>
      </c>
      <c r="M2326" s="155" t="s">
        <v>200</v>
      </c>
      <c r="N2326" s="155">
        <v>3398</v>
      </c>
      <c r="O2326" s="155">
        <v>281603.32</v>
      </c>
      <c r="P2326" s="155">
        <v>1121064</v>
      </c>
      <c r="Q2326" t="str">
        <f t="shared" si="36"/>
        <v>Street</v>
      </c>
      <c r="R2326" s="157"/>
      <c r="U2326" s="157"/>
    </row>
    <row r="2327" spans="1:21" x14ac:dyDescent="0.3">
      <c r="A2327" s="155">
        <v>5</v>
      </c>
      <c r="B2327" s="155" t="s">
        <v>181</v>
      </c>
      <c r="C2327" s="152">
        <v>2020</v>
      </c>
      <c r="D2327" s="155">
        <v>3</v>
      </c>
      <c r="E2327" s="155" t="s">
        <v>245</v>
      </c>
      <c r="F2327" s="156">
        <v>6</v>
      </c>
      <c r="G2327" s="155" t="s">
        <v>192</v>
      </c>
      <c r="H2327" s="155">
        <v>626</v>
      </c>
      <c r="I2327" s="155" t="s">
        <v>268</v>
      </c>
      <c r="J2327" s="155" t="s">
        <v>132</v>
      </c>
      <c r="K2327" s="155" t="s">
        <v>212</v>
      </c>
      <c r="L2327" s="155">
        <v>700</v>
      </c>
      <c r="M2327" s="155" t="s">
        <v>193</v>
      </c>
      <c r="N2327" s="155">
        <v>3</v>
      </c>
      <c r="O2327" s="155">
        <v>2022.73</v>
      </c>
      <c r="P2327" s="155">
        <v>601</v>
      </c>
      <c r="Q2327" t="str">
        <f t="shared" si="36"/>
        <v>Street</v>
      </c>
      <c r="R2327" s="157"/>
      <c r="U2327" s="157"/>
    </row>
    <row r="2328" spans="1:21" x14ac:dyDescent="0.3">
      <c r="A2328" s="155">
        <v>4</v>
      </c>
      <c r="B2328" s="155" t="s">
        <v>187</v>
      </c>
      <c r="C2328" s="152">
        <v>2020</v>
      </c>
      <c r="D2328" s="155">
        <v>3</v>
      </c>
      <c r="E2328" s="155" t="s">
        <v>245</v>
      </c>
      <c r="F2328" s="156">
        <v>1</v>
      </c>
      <c r="G2328" s="155" t="s">
        <v>183</v>
      </c>
      <c r="H2328" s="155">
        <v>903</v>
      </c>
      <c r="I2328" s="155" t="s">
        <v>239</v>
      </c>
      <c r="J2328" s="155" t="s">
        <v>121</v>
      </c>
      <c r="K2328" s="155" t="s">
        <v>230</v>
      </c>
      <c r="L2328" s="155">
        <v>4512</v>
      </c>
      <c r="M2328" s="155" t="s">
        <v>186</v>
      </c>
      <c r="N2328" s="155">
        <v>10449</v>
      </c>
      <c r="O2328" s="155">
        <v>942877.55</v>
      </c>
      <c r="P2328" s="155">
        <v>6863943</v>
      </c>
      <c r="Q2328" t="str">
        <f t="shared" si="36"/>
        <v>1-Residential</v>
      </c>
      <c r="R2328" s="157"/>
      <c r="U2328" s="157"/>
    </row>
    <row r="2329" spans="1:21" x14ac:dyDescent="0.3">
      <c r="A2329" s="155">
        <v>5</v>
      </c>
      <c r="B2329" s="155" t="s">
        <v>181</v>
      </c>
      <c r="C2329" s="152">
        <v>2020</v>
      </c>
      <c r="D2329" s="155">
        <v>3</v>
      </c>
      <c r="E2329" s="155" t="s">
        <v>245</v>
      </c>
      <c r="F2329" s="156">
        <v>60</v>
      </c>
      <c r="G2329" s="155" t="s">
        <v>212</v>
      </c>
      <c r="H2329" s="155">
        <v>601</v>
      </c>
      <c r="I2329" s="155" t="s">
        <v>260</v>
      </c>
      <c r="J2329" s="155" t="s">
        <v>123</v>
      </c>
      <c r="K2329" s="155" t="s">
        <v>261</v>
      </c>
      <c r="L2329" s="155">
        <v>360</v>
      </c>
      <c r="M2329" s="155" t="s">
        <v>225</v>
      </c>
      <c r="N2329" s="155">
        <v>46</v>
      </c>
      <c r="O2329" s="155">
        <v>1330.51</v>
      </c>
      <c r="P2329" s="155">
        <v>2262</v>
      </c>
      <c r="Q2329" t="str">
        <f t="shared" si="36"/>
        <v>Street</v>
      </c>
      <c r="R2329" s="157"/>
      <c r="U2329" s="157"/>
    </row>
    <row r="2330" spans="1:21" x14ac:dyDescent="0.3">
      <c r="A2330" s="155">
        <v>5</v>
      </c>
      <c r="B2330" s="155" t="s">
        <v>181</v>
      </c>
      <c r="C2330" s="152">
        <v>2020</v>
      </c>
      <c r="D2330" s="155">
        <v>3</v>
      </c>
      <c r="E2330" s="155" t="s">
        <v>245</v>
      </c>
      <c r="F2330" s="156">
        <v>6</v>
      </c>
      <c r="G2330" s="155" t="s">
        <v>192</v>
      </c>
      <c r="H2330" s="155">
        <v>600</v>
      </c>
      <c r="I2330" s="155" t="s">
        <v>266</v>
      </c>
      <c r="J2330" s="155" t="s">
        <v>123</v>
      </c>
      <c r="K2330" s="155" t="s">
        <v>261</v>
      </c>
      <c r="L2330" s="155">
        <v>700</v>
      </c>
      <c r="M2330" s="155" t="s">
        <v>193</v>
      </c>
      <c r="N2330" s="155">
        <v>82</v>
      </c>
      <c r="O2330" s="155">
        <v>47057.77</v>
      </c>
      <c r="P2330" s="155">
        <v>62708</v>
      </c>
      <c r="Q2330" t="str">
        <f t="shared" si="36"/>
        <v>Street</v>
      </c>
      <c r="R2330" s="157"/>
      <c r="U2330" s="157"/>
    </row>
    <row r="2331" spans="1:21" x14ac:dyDescent="0.3">
      <c r="A2331" s="155">
        <v>4</v>
      </c>
      <c r="B2331" s="155" t="s">
        <v>187</v>
      </c>
      <c r="C2331" s="152">
        <v>2020</v>
      </c>
      <c r="D2331" s="155">
        <v>3</v>
      </c>
      <c r="E2331" s="155" t="s">
        <v>245</v>
      </c>
      <c r="F2331" s="156">
        <v>3</v>
      </c>
      <c r="G2331" s="155" t="s">
        <v>189</v>
      </c>
      <c r="H2331" s="155">
        <v>955</v>
      </c>
      <c r="I2331" s="155" t="s">
        <v>282</v>
      </c>
      <c r="J2331" s="155" t="s">
        <v>127</v>
      </c>
      <c r="K2331" s="155" t="s">
        <v>263</v>
      </c>
      <c r="L2331" s="155">
        <v>4532</v>
      </c>
      <c r="M2331" s="155" t="s">
        <v>200</v>
      </c>
      <c r="N2331" s="155">
        <v>1</v>
      </c>
      <c r="O2331" s="155">
        <v>83</v>
      </c>
      <c r="P2331" s="155">
        <v>0</v>
      </c>
      <c r="Q2331" t="str">
        <f t="shared" si="36"/>
        <v>4-Medium C&amp;I</v>
      </c>
      <c r="R2331" s="157"/>
      <c r="U2331" s="157"/>
    </row>
    <row r="2332" spans="1:21" x14ac:dyDescent="0.3">
      <c r="A2332" s="155">
        <v>5</v>
      </c>
      <c r="B2332" s="155" t="s">
        <v>181</v>
      </c>
      <c r="C2332" s="152">
        <v>2020</v>
      </c>
      <c r="D2332" s="155">
        <v>3</v>
      </c>
      <c r="E2332" s="155" t="s">
        <v>245</v>
      </c>
      <c r="F2332" s="156">
        <v>3</v>
      </c>
      <c r="G2332" s="155" t="s">
        <v>189</v>
      </c>
      <c r="H2332" s="155">
        <v>15</v>
      </c>
      <c r="I2332" s="155" t="s">
        <v>252</v>
      </c>
      <c r="J2332" s="155" t="s">
        <v>118</v>
      </c>
      <c r="K2332" s="155" t="s">
        <v>214</v>
      </c>
      <c r="L2332" s="155">
        <v>300</v>
      </c>
      <c r="M2332" s="155" t="s">
        <v>191</v>
      </c>
      <c r="N2332" s="155">
        <v>104</v>
      </c>
      <c r="O2332" s="155">
        <v>6755.73</v>
      </c>
      <c r="P2332" s="155">
        <v>25650</v>
      </c>
      <c r="Q2332" t="str">
        <f t="shared" si="36"/>
        <v>3-Small C&amp;I</v>
      </c>
      <c r="R2332" s="157"/>
      <c r="U2332" s="157"/>
    </row>
    <row r="2333" spans="1:21" x14ac:dyDescent="0.3">
      <c r="A2333" s="155">
        <v>5</v>
      </c>
      <c r="B2333" s="155" t="s">
        <v>181</v>
      </c>
      <c r="C2333" s="152">
        <v>2020</v>
      </c>
      <c r="D2333" s="155">
        <v>3</v>
      </c>
      <c r="E2333" s="155" t="s">
        <v>245</v>
      </c>
      <c r="F2333" s="156">
        <v>3</v>
      </c>
      <c r="G2333" s="155" t="s">
        <v>189</v>
      </c>
      <c r="H2333" s="155">
        <v>10</v>
      </c>
      <c r="I2333" s="155" t="s">
        <v>251</v>
      </c>
      <c r="J2333" s="155" t="s">
        <v>117</v>
      </c>
      <c r="K2333" s="155" t="s">
        <v>236</v>
      </c>
      <c r="L2333" s="155">
        <v>300</v>
      </c>
      <c r="M2333" s="155" t="s">
        <v>191</v>
      </c>
      <c r="N2333" s="155">
        <v>20216</v>
      </c>
      <c r="O2333" s="155">
        <v>1615849.14</v>
      </c>
      <c r="P2333" s="155">
        <v>7976126</v>
      </c>
      <c r="Q2333" t="str">
        <f t="shared" si="36"/>
        <v>3-Small C&amp;I</v>
      </c>
      <c r="R2333" s="157"/>
      <c r="U2333" s="157"/>
    </row>
    <row r="2334" spans="1:21" x14ac:dyDescent="0.3">
      <c r="A2334" s="155">
        <v>5</v>
      </c>
      <c r="B2334" s="155" t="s">
        <v>181</v>
      </c>
      <c r="C2334" s="152">
        <v>2020</v>
      </c>
      <c r="D2334" s="155">
        <v>3</v>
      </c>
      <c r="E2334" s="155" t="s">
        <v>245</v>
      </c>
      <c r="F2334" s="156">
        <v>3</v>
      </c>
      <c r="G2334" s="155" t="s">
        <v>189</v>
      </c>
      <c r="H2334" s="155">
        <v>951</v>
      </c>
      <c r="I2334" s="155" t="s">
        <v>250</v>
      </c>
      <c r="J2334" s="155" t="s">
        <v>126</v>
      </c>
      <c r="K2334" s="155" t="s">
        <v>249</v>
      </c>
      <c r="L2334" s="155">
        <v>4532</v>
      </c>
      <c r="M2334" s="155" t="s">
        <v>200</v>
      </c>
      <c r="N2334" s="155">
        <v>1223</v>
      </c>
      <c r="O2334" s="155">
        <v>48105.49</v>
      </c>
      <c r="P2334" s="155">
        <v>417342</v>
      </c>
      <c r="Q2334" t="str">
        <f t="shared" si="36"/>
        <v>3-Small C&amp;I</v>
      </c>
      <c r="R2334" s="157"/>
      <c r="U2334" s="157"/>
    </row>
    <row r="2335" spans="1:21" x14ac:dyDescent="0.3">
      <c r="A2335" s="155">
        <v>5</v>
      </c>
      <c r="B2335" s="155" t="s">
        <v>181</v>
      </c>
      <c r="C2335" s="152">
        <v>2020</v>
      </c>
      <c r="D2335" s="155">
        <v>3</v>
      </c>
      <c r="E2335" s="155" t="s">
        <v>245</v>
      </c>
      <c r="F2335" s="156">
        <v>79</v>
      </c>
      <c r="G2335" s="155" t="s">
        <v>212</v>
      </c>
      <c r="H2335" s="155">
        <v>951</v>
      </c>
      <c r="I2335" s="155" t="s">
        <v>250</v>
      </c>
      <c r="J2335" s="155" t="s">
        <v>126</v>
      </c>
      <c r="K2335" s="155" t="s">
        <v>249</v>
      </c>
      <c r="L2335" s="155">
        <v>4579</v>
      </c>
      <c r="M2335" s="155" t="s">
        <v>221</v>
      </c>
      <c r="N2335" s="155">
        <v>7</v>
      </c>
      <c r="O2335" s="155">
        <v>319.42</v>
      </c>
      <c r="P2335" s="155">
        <v>2844</v>
      </c>
      <c r="Q2335" t="str">
        <f t="shared" si="36"/>
        <v>3-Small C&amp;I</v>
      </c>
      <c r="R2335" s="157"/>
      <c r="U2335" s="157"/>
    </row>
    <row r="2336" spans="1:21" x14ac:dyDescent="0.3">
      <c r="A2336" s="155">
        <v>5</v>
      </c>
      <c r="B2336" s="155" t="s">
        <v>181</v>
      </c>
      <c r="C2336" s="152">
        <v>2020</v>
      </c>
      <c r="D2336" s="155">
        <v>3</v>
      </c>
      <c r="E2336" s="155" t="s">
        <v>245</v>
      </c>
      <c r="F2336" s="156">
        <v>3</v>
      </c>
      <c r="G2336" s="155" t="s">
        <v>189</v>
      </c>
      <c r="H2336" s="155">
        <v>18</v>
      </c>
      <c r="I2336" s="155" t="s">
        <v>215</v>
      </c>
      <c r="J2336" s="155" t="s">
        <v>119</v>
      </c>
      <c r="K2336" s="155" t="s">
        <v>216</v>
      </c>
      <c r="L2336" s="155">
        <v>300</v>
      </c>
      <c r="M2336" s="155" t="s">
        <v>191</v>
      </c>
      <c r="N2336" s="155">
        <v>2182</v>
      </c>
      <c r="O2336" s="155">
        <v>6304033.0999999996</v>
      </c>
      <c r="P2336" s="155">
        <v>30452627</v>
      </c>
      <c r="Q2336" t="str">
        <f t="shared" si="36"/>
        <v>4-Medium C&amp;I</v>
      </c>
      <c r="R2336" s="157"/>
      <c r="U2336" s="157"/>
    </row>
    <row r="2337" spans="1:21" x14ac:dyDescent="0.3">
      <c r="A2337" s="155">
        <v>5</v>
      </c>
      <c r="B2337" s="155" t="s">
        <v>181</v>
      </c>
      <c r="C2337" s="152">
        <v>2020</v>
      </c>
      <c r="D2337" s="155">
        <v>3</v>
      </c>
      <c r="E2337" s="155" t="s">
        <v>245</v>
      </c>
      <c r="F2337" s="156">
        <v>5</v>
      </c>
      <c r="G2337" s="155" t="s">
        <v>195</v>
      </c>
      <c r="H2337" s="155">
        <v>13</v>
      </c>
      <c r="I2337" s="155" t="s">
        <v>296</v>
      </c>
      <c r="J2337" s="155" t="s">
        <v>119</v>
      </c>
      <c r="K2337" s="155" t="s">
        <v>216</v>
      </c>
      <c r="L2337" s="155">
        <v>460</v>
      </c>
      <c r="M2337" s="155" t="s">
        <v>198</v>
      </c>
      <c r="N2337" s="155">
        <v>8</v>
      </c>
      <c r="O2337" s="155">
        <v>19355.3</v>
      </c>
      <c r="P2337" s="155">
        <v>99040</v>
      </c>
      <c r="Q2337" t="str">
        <f t="shared" si="36"/>
        <v>4-Medium C&amp;I</v>
      </c>
      <c r="R2337" s="157"/>
      <c r="U2337" s="157"/>
    </row>
    <row r="2338" spans="1:21" x14ac:dyDescent="0.3">
      <c r="A2338" s="155">
        <v>4</v>
      </c>
      <c r="B2338" s="155" t="s">
        <v>187</v>
      </c>
      <c r="C2338" s="152">
        <v>2020</v>
      </c>
      <c r="D2338" s="155">
        <v>3</v>
      </c>
      <c r="E2338" s="155" t="s">
        <v>245</v>
      </c>
      <c r="F2338" s="156">
        <v>5</v>
      </c>
      <c r="G2338" s="155" t="s">
        <v>195</v>
      </c>
      <c r="H2338" s="155">
        <v>18</v>
      </c>
      <c r="I2338" s="155" t="s">
        <v>215</v>
      </c>
      <c r="J2338" s="155" t="s">
        <v>119</v>
      </c>
      <c r="K2338" s="155" t="s">
        <v>216</v>
      </c>
      <c r="L2338" s="155">
        <v>460</v>
      </c>
      <c r="M2338" s="155" t="s">
        <v>198</v>
      </c>
      <c r="N2338" s="155">
        <v>1</v>
      </c>
      <c r="O2338" s="155">
        <v>460.69</v>
      </c>
      <c r="P2338" s="155">
        <v>1680</v>
      </c>
      <c r="Q2338" t="str">
        <f t="shared" si="36"/>
        <v>4-Medium C&amp;I</v>
      </c>
      <c r="R2338" s="157"/>
      <c r="U2338" s="157"/>
    </row>
    <row r="2339" spans="1:21" x14ac:dyDescent="0.3">
      <c r="A2339" s="155">
        <v>5</v>
      </c>
      <c r="B2339" s="155" t="s">
        <v>181</v>
      </c>
      <c r="C2339" s="152">
        <v>2020</v>
      </c>
      <c r="D2339" s="155">
        <v>3</v>
      </c>
      <c r="E2339" s="155" t="s">
        <v>245</v>
      </c>
      <c r="F2339" s="156">
        <v>79</v>
      </c>
      <c r="G2339" s="155" t="s">
        <v>212</v>
      </c>
      <c r="H2339" s="155">
        <v>18</v>
      </c>
      <c r="I2339" s="155" t="s">
        <v>215</v>
      </c>
      <c r="J2339" s="155" t="s">
        <v>119</v>
      </c>
      <c r="K2339" s="155" t="s">
        <v>216</v>
      </c>
      <c r="L2339" s="155">
        <v>1579</v>
      </c>
      <c r="M2339" s="155" t="s">
        <v>271</v>
      </c>
      <c r="N2339" s="155">
        <v>1</v>
      </c>
      <c r="O2339" s="155">
        <v>12350.26</v>
      </c>
      <c r="P2339" s="155">
        <v>64600</v>
      </c>
      <c r="Q2339" t="str">
        <f t="shared" si="36"/>
        <v>4-Medium C&amp;I</v>
      </c>
      <c r="R2339" s="157"/>
      <c r="U2339" s="157"/>
    </row>
    <row r="2340" spans="1:21" x14ac:dyDescent="0.3">
      <c r="A2340" s="155">
        <v>5</v>
      </c>
      <c r="B2340" s="155" t="s">
        <v>181</v>
      </c>
      <c r="C2340" s="152">
        <v>2020</v>
      </c>
      <c r="D2340" s="155">
        <v>3</v>
      </c>
      <c r="E2340" s="155" t="s">
        <v>245</v>
      </c>
      <c r="F2340" s="156">
        <v>5</v>
      </c>
      <c r="G2340" s="155" t="s">
        <v>195</v>
      </c>
      <c r="H2340" s="155">
        <v>8</v>
      </c>
      <c r="I2340" s="155" t="s">
        <v>248</v>
      </c>
      <c r="J2340" s="155" t="s">
        <v>126</v>
      </c>
      <c r="K2340" s="155" t="s">
        <v>249</v>
      </c>
      <c r="L2340" s="155">
        <v>460</v>
      </c>
      <c r="M2340" s="155" t="s">
        <v>198</v>
      </c>
      <c r="N2340" s="155">
        <v>1</v>
      </c>
      <c r="O2340" s="155">
        <v>69.97</v>
      </c>
      <c r="P2340" s="155">
        <v>292</v>
      </c>
      <c r="Q2340" t="str">
        <f t="shared" si="36"/>
        <v>3-Small C&amp;I</v>
      </c>
      <c r="R2340" s="157"/>
      <c r="U2340" s="157"/>
    </row>
    <row r="2341" spans="1:21" x14ac:dyDescent="0.3">
      <c r="A2341" s="155">
        <v>5</v>
      </c>
      <c r="B2341" s="155" t="s">
        <v>181</v>
      </c>
      <c r="C2341" s="152">
        <v>2020</v>
      </c>
      <c r="D2341" s="155">
        <v>3</v>
      </c>
      <c r="E2341" s="155" t="s">
        <v>245</v>
      </c>
      <c r="F2341" s="156">
        <v>1</v>
      </c>
      <c r="G2341" s="155" t="s">
        <v>183</v>
      </c>
      <c r="H2341" s="155">
        <v>18</v>
      </c>
      <c r="I2341" s="155" t="s">
        <v>215</v>
      </c>
      <c r="J2341" s="155" t="s">
        <v>119</v>
      </c>
      <c r="K2341" s="155" t="s">
        <v>216</v>
      </c>
      <c r="L2341" s="155">
        <v>200</v>
      </c>
      <c r="M2341" s="155" t="s">
        <v>210</v>
      </c>
      <c r="N2341" s="155">
        <v>1</v>
      </c>
      <c r="O2341" s="155">
        <v>388.46</v>
      </c>
      <c r="P2341" s="155">
        <v>1760</v>
      </c>
      <c r="Q2341" t="str">
        <f t="shared" si="36"/>
        <v>4-Medium C&amp;I</v>
      </c>
      <c r="R2341" s="157"/>
      <c r="U2341" s="157"/>
    </row>
    <row r="2342" spans="1:21" x14ac:dyDescent="0.3">
      <c r="A2342" s="155">
        <v>5</v>
      </c>
      <c r="B2342" s="155" t="s">
        <v>181</v>
      </c>
      <c r="C2342" s="152">
        <v>2020</v>
      </c>
      <c r="D2342" s="155">
        <v>3</v>
      </c>
      <c r="E2342" s="155" t="s">
        <v>245</v>
      </c>
      <c r="F2342" s="156">
        <v>10</v>
      </c>
      <c r="G2342" s="155" t="s">
        <v>238</v>
      </c>
      <c r="H2342" s="155">
        <v>602</v>
      </c>
      <c r="I2342" s="155" t="s">
        <v>246</v>
      </c>
      <c r="J2342" s="155" t="s">
        <v>125</v>
      </c>
      <c r="K2342" s="155" t="s">
        <v>197</v>
      </c>
      <c r="L2342" s="155">
        <v>207</v>
      </c>
      <c r="M2342" s="155" t="s">
        <v>243</v>
      </c>
      <c r="N2342" s="155">
        <v>2</v>
      </c>
      <c r="O2342" s="155">
        <v>73.48</v>
      </c>
      <c r="P2342" s="155">
        <v>146</v>
      </c>
      <c r="Q2342" t="str">
        <f t="shared" si="36"/>
        <v>Street</v>
      </c>
      <c r="R2342" s="157"/>
      <c r="U2342" s="157"/>
    </row>
    <row r="2343" spans="1:21" x14ac:dyDescent="0.3">
      <c r="A2343" s="155">
        <v>5</v>
      </c>
      <c r="B2343" s="155" t="s">
        <v>181</v>
      </c>
      <c r="C2343" s="152">
        <v>2020</v>
      </c>
      <c r="D2343" s="155">
        <v>3</v>
      </c>
      <c r="E2343" s="155" t="s">
        <v>245</v>
      </c>
      <c r="F2343" s="156">
        <v>1</v>
      </c>
      <c r="G2343" s="155" t="s">
        <v>183</v>
      </c>
      <c r="H2343" s="155">
        <v>11</v>
      </c>
      <c r="I2343" s="155" t="s">
        <v>283</v>
      </c>
      <c r="J2343" s="155" t="s">
        <v>115</v>
      </c>
      <c r="K2343" s="155" t="s">
        <v>185</v>
      </c>
      <c r="L2343" s="155">
        <v>200</v>
      </c>
      <c r="M2343" s="155" t="s">
        <v>210</v>
      </c>
      <c r="N2343" s="155">
        <v>10</v>
      </c>
      <c r="O2343" s="155">
        <v>-18498.45</v>
      </c>
      <c r="P2343" s="155">
        <v>48241</v>
      </c>
      <c r="Q2343" t="str">
        <f t="shared" si="36"/>
        <v>3-Small C&amp;I</v>
      </c>
      <c r="R2343" s="157"/>
      <c r="U2343" s="157"/>
    </row>
    <row r="2344" spans="1:21" x14ac:dyDescent="0.3">
      <c r="A2344" s="155">
        <v>5</v>
      </c>
      <c r="B2344" s="155" t="s">
        <v>181</v>
      </c>
      <c r="C2344" s="152">
        <v>2020</v>
      </c>
      <c r="D2344" s="155">
        <v>3</v>
      </c>
      <c r="E2344" s="155" t="s">
        <v>245</v>
      </c>
      <c r="F2344" s="156">
        <v>10</v>
      </c>
      <c r="G2344" s="155" t="s">
        <v>238</v>
      </c>
      <c r="H2344" s="155">
        <v>5</v>
      </c>
      <c r="I2344" s="155" t="s">
        <v>190</v>
      </c>
      <c r="J2344" s="155" t="s">
        <v>115</v>
      </c>
      <c r="K2344" s="155" t="s">
        <v>185</v>
      </c>
      <c r="L2344" s="155">
        <v>207</v>
      </c>
      <c r="M2344" s="155" t="s">
        <v>243</v>
      </c>
      <c r="N2344" s="155">
        <v>16</v>
      </c>
      <c r="O2344" s="155">
        <v>2879.67</v>
      </c>
      <c r="P2344" s="155">
        <v>12648</v>
      </c>
      <c r="Q2344" t="str">
        <f t="shared" si="36"/>
        <v>3-Small C&amp;I</v>
      </c>
      <c r="R2344" s="157"/>
      <c r="U2344" s="157"/>
    </row>
    <row r="2345" spans="1:21" x14ac:dyDescent="0.3">
      <c r="A2345" s="155">
        <v>5</v>
      </c>
      <c r="B2345" s="155" t="s">
        <v>181</v>
      </c>
      <c r="C2345" s="152">
        <v>2020</v>
      </c>
      <c r="D2345" s="155">
        <v>3</v>
      </c>
      <c r="E2345" s="155" t="s">
        <v>245</v>
      </c>
      <c r="F2345" s="156">
        <v>3</v>
      </c>
      <c r="G2345" s="155" t="s">
        <v>189</v>
      </c>
      <c r="H2345" s="155">
        <v>11</v>
      </c>
      <c r="I2345" s="155" t="s">
        <v>283</v>
      </c>
      <c r="J2345" s="155" t="s">
        <v>115</v>
      </c>
      <c r="K2345" s="155" t="s">
        <v>185</v>
      </c>
      <c r="L2345" s="155">
        <v>300</v>
      </c>
      <c r="M2345" s="155" t="s">
        <v>191</v>
      </c>
      <c r="N2345" s="155">
        <v>209</v>
      </c>
      <c r="O2345" s="155">
        <v>76304.39</v>
      </c>
      <c r="P2345" s="155">
        <v>339331</v>
      </c>
      <c r="Q2345" t="str">
        <f t="shared" si="36"/>
        <v>3-Small C&amp;I</v>
      </c>
      <c r="R2345" s="157"/>
      <c r="U2345" s="157"/>
    </row>
    <row r="2346" spans="1:21" x14ac:dyDescent="0.3">
      <c r="A2346" s="155">
        <v>5</v>
      </c>
      <c r="B2346" s="155" t="s">
        <v>181</v>
      </c>
      <c r="C2346" s="152">
        <v>2020</v>
      </c>
      <c r="D2346" s="155">
        <v>3</v>
      </c>
      <c r="E2346" s="155" t="s">
        <v>245</v>
      </c>
      <c r="F2346" s="156">
        <v>3</v>
      </c>
      <c r="G2346" s="155" t="s">
        <v>189</v>
      </c>
      <c r="H2346" s="155">
        <v>950</v>
      </c>
      <c r="I2346" s="155" t="s">
        <v>184</v>
      </c>
      <c r="J2346" s="155" t="s">
        <v>115</v>
      </c>
      <c r="K2346" s="155" t="s">
        <v>185</v>
      </c>
      <c r="L2346" s="155">
        <v>4532</v>
      </c>
      <c r="M2346" s="155" t="s">
        <v>200</v>
      </c>
      <c r="N2346" s="155">
        <v>60274</v>
      </c>
      <c r="O2346" s="155">
        <v>5059021.76</v>
      </c>
      <c r="P2346" s="155">
        <v>93267318</v>
      </c>
      <c r="Q2346" t="str">
        <f t="shared" si="36"/>
        <v>3-Small C&amp;I</v>
      </c>
      <c r="R2346" s="157"/>
      <c r="U2346" s="157"/>
    </row>
    <row r="2347" spans="1:21" x14ac:dyDescent="0.3">
      <c r="A2347" s="155">
        <v>5</v>
      </c>
      <c r="B2347" s="155" t="s">
        <v>181</v>
      </c>
      <c r="C2347" s="152">
        <v>2020</v>
      </c>
      <c r="D2347" s="155">
        <v>3</v>
      </c>
      <c r="E2347" s="155" t="s">
        <v>245</v>
      </c>
      <c r="F2347" s="156">
        <v>72</v>
      </c>
      <c r="G2347" s="155" t="s">
        <v>212</v>
      </c>
      <c r="H2347" s="155">
        <v>5</v>
      </c>
      <c r="I2347" s="155" t="s">
        <v>190</v>
      </c>
      <c r="J2347" s="155" t="s">
        <v>115</v>
      </c>
      <c r="K2347" s="155" t="s">
        <v>185</v>
      </c>
      <c r="L2347" s="155">
        <v>1572</v>
      </c>
      <c r="M2347" s="155" t="s">
        <v>231</v>
      </c>
      <c r="N2347" s="155">
        <v>1</v>
      </c>
      <c r="O2347" s="155">
        <v>4348.78</v>
      </c>
      <c r="P2347" s="155">
        <v>20411</v>
      </c>
      <c r="Q2347" t="str">
        <f t="shared" si="36"/>
        <v>3-Small C&amp;I</v>
      </c>
      <c r="R2347" s="157"/>
      <c r="U2347" s="157"/>
    </row>
    <row r="2348" spans="1:21" x14ac:dyDescent="0.3">
      <c r="A2348" s="155">
        <v>5</v>
      </c>
      <c r="B2348" s="155" t="s">
        <v>181</v>
      </c>
      <c r="C2348" s="155">
        <v>2020</v>
      </c>
      <c r="D2348" s="155">
        <v>3</v>
      </c>
      <c r="E2348" s="155" t="s">
        <v>245</v>
      </c>
      <c r="F2348" s="156">
        <v>3</v>
      </c>
      <c r="G2348" s="155" t="s">
        <v>189</v>
      </c>
      <c r="H2348" s="155">
        <v>602</v>
      </c>
      <c r="I2348" s="155" t="s">
        <v>246</v>
      </c>
      <c r="J2348" s="155" t="s">
        <v>125</v>
      </c>
      <c r="K2348" s="155" t="s">
        <v>197</v>
      </c>
      <c r="L2348" s="155">
        <v>300</v>
      </c>
      <c r="M2348" s="155" t="s">
        <v>191</v>
      </c>
      <c r="N2348" s="155">
        <v>926</v>
      </c>
      <c r="O2348" s="155">
        <v>116109.21</v>
      </c>
      <c r="P2348" s="155">
        <v>309447</v>
      </c>
      <c r="Q2348" t="str">
        <f t="shared" si="36"/>
        <v>Street</v>
      </c>
      <c r="R2348" s="157"/>
      <c r="U2348" s="157"/>
    </row>
    <row r="2349" spans="1:21" x14ac:dyDescent="0.3">
      <c r="A2349" s="155">
        <v>4</v>
      </c>
      <c r="B2349" s="155" t="s">
        <v>187</v>
      </c>
      <c r="C2349" s="155">
        <v>2020</v>
      </c>
      <c r="D2349" s="155">
        <v>3</v>
      </c>
      <c r="E2349" s="155" t="s">
        <v>245</v>
      </c>
      <c r="F2349" s="156">
        <v>60</v>
      </c>
      <c r="G2349" s="155" t="s">
        <v>212</v>
      </c>
      <c r="H2349" s="155">
        <v>615</v>
      </c>
      <c r="I2349" s="155" t="s">
        <v>292</v>
      </c>
      <c r="J2349" s="155" t="s">
        <v>123</v>
      </c>
      <c r="K2349" s="155" t="s">
        <v>261</v>
      </c>
      <c r="L2349" s="155">
        <v>4563</v>
      </c>
      <c r="M2349" s="155" t="s">
        <v>228</v>
      </c>
      <c r="N2349" s="155">
        <v>1</v>
      </c>
      <c r="O2349" s="155">
        <v>11.39</v>
      </c>
      <c r="P2349" s="155">
        <v>30</v>
      </c>
      <c r="Q2349" t="str">
        <f t="shared" si="36"/>
        <v>Street</v>
      </c>
      <c r="R2349" s="157"/>
      <c r="U2349" s="157"/>
    </row>
    <row r="2350" spans="1:21" x14ac:dyDescent="0.3">
      <c r="A2350" s="155">
        <v>4</v>
      </c>
      <c r="B2350" s="155" t="s">
        <v>187</v>
      </c>
      <c r="C2350" s="155">
        <v>2020</v>
      </c>
      <c r="D2350" s="155">
        <v>3</v>
      </c>
      <c r="E2350" s="155" t="s">
        <v>245</v>
      </c>
      <c r="F2350" s="156">
        <v>6</v>
      </c>
      <c r="G2350" s="155" t="s">
        <v>192</v>
      </c>
      <c r="H2350" s="155">
        <v>624</v>
      </c>
      <c r="I2350" s="155" t="s">
        <v>226</v>
      </c>
      <c r="J2350" s="155" t="s">
        <v>124</v>
      </c>
      <c r="K2350" s="155" t="s">
        <v>227</v>
      </c>
      <c r="L2350" s="155">
        <v>4562</v>
      </c>
      <c r="M2350" s="155" t="s">
        <v>211</v>
      </c>
      <c r="N2350" s="155">
        <v>2</v>
      </c>
      <c r="O2350" s="155">
        <v>1333.94</v>
      </c>
      <c r="P2350" s="155">
        <v>6633</v>
      </c>
      <c r="Q2350" t="str">
        <f t="shared" si="36"/>
        <v>Street</v>
      </c>
      <c r="R2350" s="157"/>
      <c r="U2350" s="157"/>
    </row>
    <row r="2351" spans="1:21" x14ac:dyDescent="0.3">
      <c r="A2351" s="155">
        <v>4</v>
      </c>
      <c r="B2351" s="155" t="s">
        <v>187</v>
      </c>
      <c r="C2351" s="155">
        <v>2020</v>
      </c>
      <c r="D2351" s="155">
        <v>3</v>
      </c>
      <c r="E2351" s="155" t="s">
        <v>245</v>
      </c>
      <c r="F2351" s="156">
        <v>60</v>
      </c>
      <c r="G2351" s="155" t="s">
        <v>212</v>
      </c>
      <c r="H2351" s="155">
        <v>624</v>
      </c>
      <c r="I2351" s="155" t="s">
        <v>226</v>
      </c>
      <c r="J2351" s="155" t="s">
        <v>124</v>
      </c>
      <c r="K2351" s="155" t="s">
        <v>227</v>
      </c>
      <c r="L2351" s="155">
        <v>4563</v>
      </c>
      <c r="M2351" s="155" t="s">
        <v>228</v>
      </c>
      <c r="N2351" s="155">
        <v>2</v>
      </c>
      <c r="O2351" s="155">
        <v>29.28</v>
      </c>
      <c r="P2351" s="155">
        <v>136</v>
      </c>
      <c r="Q2351" t="str">
        <f t="shared" si="36"/>
        <v>Street</v>
      </c>
      <c r="R2351" s="157"/>
      <c r="U2351" s="157"/>
    </row>
    <row r="2352" spans="1:21" x14ac:dyDescent="0.3">
      <c r="A2352" s="155">
        <v>5</v>
      </c>
      <c r="B2352" s="155" t="s">
        <v>181</v>
      </c>
      <c r="C2352" s="155">
        <v>2020</v>
      </c>
      <c r="D2352" s="155">
        <v>3</v>
      </c>
      <c r="E2352" s="155" t="s">
        <v>245</v>
      </c>
      <c r="F2352" s="156">
        <v>10</v>
      </c>
      <c r="G2352" s="155" t="s">
        <v>238</v>
      </c>
      <c r="H2352" s="155">
        <v>301</v>
      </c>
      <c r="I2352" s="155" t="s">
        <v>247</v>
      </c>
      <c r="J2352" s="155" t="s">
        <v>121</v>
      </c>
      <c r="K2352" s="155" t="s">
        <v>230</v>
      </c>
      <c r="L2352" s="155">
        <v>207</v>
      </c>
      <c r="M2352" s="155" t="s">
        <v>243</v>
      </c>
      <c r="N2352" s="155">
        <v>1</v>
      </c>
      <c r="O2352" s="155">
        <v>-521.36</v>
      </c>
      <c r="P2352" s="155">
        <v>-2895</v>
      </c>
      <c r="Q2352" t="str">
        <f t="shared" si="36"/>
        <v>1-Residential</v>
      </c>
      <c r="R2352" s="157"/>
      <c r="U2352" s="157"/>
    </row>
    <row r="2353" spans="1:21" x14ac:dyDescent="0.3">
      <c r="A2353" s="155">
        <v>5</v>
      </c>
      <c r="B2353" s="155" t="s">
        <v>181</v>
      </c>
      <c r="C2353" s="155">
        <v>2020</v>
      </c>
      <c r="D2353" s="155">
        <v>3</v>
      </c>
      <c r="E2353" s="155" t="s">
        <v>245</v>
      </c>
      <c r="F2353" s="156">
        <v>1</v>
      </c>
      <c r="G2353" s="155" t="s">
        <v>183</v>
      </c>
      <c r="H2353" s="155">
        <v>903</v>
      </c>
      <c r="I2353" s="155" t="s">
        <v>239</v>
      </c>
      <c r="J2353" s="155" t="s">
        <v>121</v>
      </c>
      <c r="K2353" s="155" t="s">
        <v>230</v>
      </c>
      <c r="L2353" s="155">
        <v>4512</v>
      </c>
      <c r="M2353" s="155" t="s">
        <v>186</v>
      </c>
      <c r="N2353" s="155">
        <v>458625</v>
      </c>
      <c r="O2353" s="155">
        <v>31970805.390000001</v>
      </c>
      <c r="P2353" s="155">
        <v>238889018</v>
      </c>
      <c r="Q2353" t="str">
        <f t="shared" si="36"/>
        <v>1-Residential</v>
      </c>
      <c r="R2353" s="157"/>
      <c r="U2353" s="157"/>
    </row>
    <row r="2354" spans="1:21" x14ac:dyDescent="0.3">
      <c r="A2354" s="155">
        <v>5</v>
      </c>
      <c r="B2354" s="155" t="s">
        <v>181</v>
      </c>
      <c r="C2354" s="155">
        <v>2020</v>
      </c>
      <c r="D2354" s="155">
        <v>3</v>
      </c>
      <c r="E2354" s="155" t="s">
        <v>245</v>
      </c>
      <c r="F2354" s="156">
        <v>3</v>
      </c>
      <c r="G2354" s="155" t="s">
        <v>189</v>
      </c>
      <c r="H2354" s="155">
        <v>2</v>
      </c>
      <c r="I2354" s="155" t="s">
        <v>264</v>
      </c>
      <c r="J2354" s="155" t="s">
        <v>121</v>
      </c>
      <c r="K2354" s="155" t="s">
        <v>230</v>
      </c>
      <c r="L2354" s="155">
        <v>300</v>
      </c>
      <c r="M2354" s="155" t="s">
        <v>191</v>
      </c>
      <c r="N2354" s="155">
        <v>2</v>
      </c>
      <c r="O2354" s="155">
        <v>131.13</v>
      </c>
      <c r="P2354" s="155">
        <v>428</v>
      </c>
      <c r="Q2354" t="str">
        <f t="shared" si="36"/>
        <v>1-Residential</v>
      </c>
      <c r="R2354" s="157"/>
      <c r="U2354" s="157"/>
    </row>
    <row r="2355" spans="1:21" x14ac:dyDescent="0.3">
      <c r="A2355" s="155">
        <v>5</v>
      </c>
      <c r="B2355" s="155" t="s">
        <v>181</v>
      </c>
      <c r="C2355" s="155">
        <v>2020</v>
      </c>
      <c r="D2355" s="155">
        <v>3</v>
      </c>
      <c r="E2355" s="155" t="s">
        <v>245</v>
      </c>
      <c r="F2355" s="156">
        <v>1</v>
      </c>
      <c r="G2355" s="155" t="s">
        <v>183</v>
      </c>
      <c r="H2355" s="155">
        <v>905</v>
      </c>
      <c r="I2355" s="155" t="s">
        <v>272</v>
      </c>
      <c r="J2355" s="155" t="s">
        <v>122</v>
      </c>
      <c r="K2355" s="155" t="s">
        <v>242</v>
      </c>
      <c r="L2355" s="155">
        <v>4512</v>
      </c>
      <c r="M2355" s="155" t="s">
        <v>186</v>
      </c>
      <c r="N2355" s="155">
        <v>61887</v>
      </c>
      <c r="O2355" s="155">
        <v>1299287.32</v>
      </c>
      <c r="P2355" s="155">
        <v>32281696</v>
      </c>
      <c r="Q2355" t="str">
        <f t="shared" si="36"/>
        <v>2-Low Income Residential</v>
      </c>
      <c r="R2355" s="157"/>
      <c r="U2355" s="157"/>
    </row>
    <row r="2356" spans="1:21" x14ac:dyDescent="0.3">
      <c r="A2356" s="155">
        <v>5</v>
      </c>
      <c r="B2356" s="155" t="s">
        <v>181</v>
      </c>
      <c r="C2356" s="155">
        <v>2020</v>
      </c>
      <c r="D2356" s="155">
        <v>3</v>
      </c>
      <c r="E2356" s="155" t="s">
        <v>245</v>
      </c>
      <c r="F2356" s="156">
        <v>60</v>
      </c>
      <c r="G2356" s="155" t="s">
        <v>212</v>
      </c>
      <c r="H2356" s="155">
        <v>600</v>
      </c>
      <c r="I2356" s="155" t="s">
        <v>266</v>
      </c>
      <c r="J2356" s="155" t="s">
        <v>123</v>
      </c>
      <c r="K2356" s="155" t="s">
        <v>261</v>
      </c>
      <c r="L2356" s="155">
        <v>360</v>
      </c>
      <c r="M2356" s="155" t="s">
        <v>225</v>
      </c>
      <c r="N2356" s="155">
        <v>9</v>
      </c>
      <c r="O2356" s="155">
        <v>4215.3900000000003</v>
      </c>
      <c r="P2356" s="155">
        <v>5126</v>
      </c>
      <c r="Q2356" t="str">
        <f t="shared" si="36"/>
        <v>Street</v>
      </c>
      <c r="R2356" s="157"/>
      <c r="U2356" s="157"/>
    </row>
    <row r="2357" spans="1:21" x14ac:dyDescent="0.3">
      <c r="A2357" s="155">
        <v>5</v>
      </c>
      <c r="B2357" s="155" t="s">
        <v>181</v>
      </c>
      <c r="C2357" s="155">
        <v>2020</v>
      </c>
      <c r="D2357" s="155">
        <v>3</v>
      </c>
      <c r="E2357" s="155" t="s">
        <v>245</v>
      </c>
      <c r="F2357" s="156">
        <v>10</v>
      </c>
      <c r="G2357" s="155" t="s">
        <v>238</v>
      </c>
      <c r="H2357" s="155">
        <v>905</v>
      </c>
      <c r="I2357" s="155" t="s">
        <v>272</v>
      </c>
      <c r="J2357" s="155" t="s">
        <v>122</v>
      </c>
      <c r="K2357" s="155" t="s">
        <v>242</v>
      </c>
      <c r="L2357" s="155">
        <v>4513</v>
      </c>
      <c r="M2357" s="155" t="s">
        <v>240</v>
      </c>
      <c r="N2357" s="155">
        <v>4740</v>
      </c>
      <c r="O2357" s="155">
        <v>176923.77</v>
      </c>
      <c r="P2357" s="155">
        <v>4802462</v>
      </c>
      <c r="Q2357" t="str">
        <f t="shared" si="36"/>
        <v>2-Low Income Residential</v>
      </c>
      <c r="R2357" s="157"/>
      <c r="U2357" s="157"/>
    </row>
    <row r="2358" spans="1:21" x14ac:dyDescent="0.3">
      <c r="A2358" s="155">
        <v>4</v>
      </c>
      <c r="B2358" s="155" t="s">
        <v>187</v>
      </c>
      <c r="C2358" s="155">
        <v>2020</v>
      </c>
      <c r="D2358" s="155">
        <v>3</v>
      </c>
      <c r="E2358" s="155" t="s">
        <v>245</v>
      </c>
      <c r="F2358" s="156">
        <v>10</v>
      </c>
      <c r="G2358" s="155" t="s">
        <v>238</v>
      </c>
      <c r="H2358" s="155">
        <v>903</v>
      </c>
      <c r="I2358" s="155" t="s">
        <v>239</v>
      </c>
      <c r="J2358" s="155" t="s">
        <v>121</v>
      </c>
      <c r="K2358" s="155" t="s">
        <v>230</v>
      </c>
      <c r="L2358" s="155">
        <v>4513</v>
      </c>
      <c r="M2358" s="155" t="s">
        <v>240</v>
      </c>
      <c r="N2358" s="155">
        <v>156</v>
      </c>
      <c r="O2358" s="155">
        <v>16212.72</v>
      </c>
      <c r="P2358" s="155">
        <v>119389</v>
      </c>
      <c r="Q2358" t="str">
        <f t="shared" si="36"/>
        <v>1-Residential</v>
      </c>
      <c r="R2358" s="157"/>
      <c r="U2358" s="157"/>
    </row>
    <row r="2359" spans="1:21" x14ac:dyDescent="0.3">
      <c r="A2359" s="155">
        <v>5</v>
      </c>
      <c r="B2359" s="155" t="s">
        <v>181</v>
      </c>
      <c r="C2359" s="155">
        <v>2020</v>
      </c>
      <c r="D2359" s="155">
        <v>3</v>
      </c>
      <c r="E2359" s="155" t="s">
        <v>245</v>
      </c>
      <c r="F2359" s="156">
        <v>3</v>
      </c>
      <c r="G2359" s="155" t="s">
        <v>189</v>
      </c>
      <c r="H2359" s="155">
        <v>701</v>
      </c>
      <c r="I2359" s="155" t="s">
        <v>206</v>
      </c>
      <c r="J2359" s="155" t="s">
        <v>207</v>
      </c>
      <c r="K2359" s="155" t="s">
        <v>208</v>
      </c>
      <c r="L2359" s="155">
        <v>300</v>
      </c>
      <c r="M2359" s="155" t="s">
        <v>191</v>
      </c>
      <c r="N2359" s="155">
        <v>161</v>
      </c>
      <c r="O2359" s="155">
        <v>2177068.61</v>
      </c>
      <c r="P2359" s="155">
        <v>11478693</v>
      </c>
      <c r="Q2359" t="str">
        <f t="shared" si="36"/>
        <v>5-Large C&amp;I</v>
      </c>
      <c r="R2359" s="157"/>
      <c r="U2359" s="157"/>
    </row>
    <row r="2360" spans="1:21" x14ac:dyDescent="0.3">
      <c r="A2360" s="155">
        <v>5</v>
      </c>
      <c r="B2360" s="155" t="s">
        <v>181</v>
      </c>
      <c r="C2360" s="155">
        <v>2020</v>
      </c>
      <c r="D2360" s="155">
        <v>3</v>
      </c>
      <c r="E2360" s="155" t="s">
        <v>245</v>
      </c>
      <c r="F2360" s="156">
        <v>3</v>
      </c>
      <c r="G2360" s="155" t="s">
        <v>189</v>
      </c>
      <c r="H2360" s="155">
        <v>953</v>
      </c>
      <c r="I2360" s="155" t="s">
        <v>213</v>
      </c>
      <c r="J2360" s="155" t="s">
        <v>118</v>
      </c>
      <c r="K2360" s="155" t="s">
        <v>214</v>
      </c>
      <c r="L2360" s="155">
        <v>4532</v>
      </c>
      <c r="M2360" s="155" t="s">
        <v>200</v>
      </c>
      <c r="N2360" s="155">
        <v>19199</v>
      </c>
      <c r="O2360" s="155">
        <v>837240.38</v>
      </c>
      <c r="P2360" s="155">
        <v>10203192</v>
      </c>
      <c r="Q2360" t="str">
        <f t="shared" si="36"/>
        <v>3-Small C&amp;I</v>
      </c>
      <c r="R2360" s="157"/>
      <c r="U2360" s="157"/>
    </row>
    <row r="2361" spans="1:21" x14ac:dyDescent="0.3">
      <c r="A2361" s="155">
        <v>5</v>
      </c>
      <c r="B2361" s="155" t="s">
        <v>181</v>
      </c>
      <c r="C2361" s="155">
        <v>2020</v>
      </c>
      <c r="D2361" s="155">
        <v>3</v>
      </c>
      <c r="E2361" s="155" t="s">
        <v>245</v>
      </c>
      <c r="F2361" s="156">
        <v>3</v>
      </c>
      <c r="G2361" s="155" t="s">
        <v>189</v>
      </c>
      <c r="H2361" s="155">
        <v>700</v>
      </c>
      <c r="I2361" s="155" t="s">
        <v>273</v>
      </c>
      <c r="J2361" s="155" t="s">
        <v>207</v>
      </c>
      <c r="K2361" s="155" t="s">
        <v>208</v>
      </c>
      <c r="L2361" s="155">
        <v>300</v>
      </c>
      <c r="M2361" s="155" t="s">
        <v>191</v>
      </c>
      <c r="N2361" s="155">
        <v>4</v>
      </c>
      <c r="O2361" s="155">
        <v>53685.79</v>
      </c>
      <c r="P2361" s="155">
        <v>299280</v>
      </c>
      <c r="Q2361" t="str">
        <f t="shared" si="36"/>
        <v>5-Large C&amp;I</v>
      </c>
      <c r="R2361" s="157"/>
      <c r="U2361" s="157"/>
    </row>
    <row r="2362" spans="1:21" x14ac:dyDescent="0.3">
      <c r="A2362" s="155">
        <v>5</v>
      </c>
      <c r="B2362" s="155" t="s">
        <v>181</v>
      </c>
      <c r="C2362" s="155">
        <v>2020</v>
      </c>
      <c r="D2362" s="155">
        <v>3</v>
      </c>
      <c r="E2362" s="155" t="s">
        <v>245</v>
      </c>
      <c r="F2362" s="156">
        <v>3</v>
      </c>
      <c r="G2362" s="155" t="s">
        <v>189</v>
      </c>
      <c r="H2362" s="155">
        <v>14</v>
      </c>
      <c r="I2362" s="155" t="s">
        <v>299</v>
      </c>
      <c r="J2362" s="155" t="s">
        <v>117</v>
      </c>
      <c r="K2362" s="155" t="s">
        <v>236</v>
      </c>
      <c r="L2362" s="155">
        <v>300</v>
      </c>
      <c r="M2362" s="155" t="s">
        <v>191</v>
      </c>
      <c r="N2362" s="155">
        <v>1</v>
      </c>
      <c r="O2362" s="155">
        <v>688.42</v>
      </c>
      <c r="P2362" s="155">
        <v>2918</v>
      </c>
      <c r="Q2362" t="str">
        <f t="shared" si="36"/>
        <v>3-Small C&amp;I</v>
      </c>
      <c r="R2362" s="157"/>
      <c r="U2362" s="157"/>
    </row>
    <row r="2363" spans="1:21" x14ac:dyDescent="0.3">
      <c r="A2363" s="155">
        <v>5</v>
      </c>
      <c r="B2363" s="155" t="s">
        <v>181</v>
      </c>
      <c r="C2363" s="155">
        <v>2020</v>
      </c>
      <c r="D2363" s="155">
        <v>3</v>
      </c>
      <c r="E2363" s="155" t="s">
        <v>245</v>
      </c>
      <c r="F2363" s="156">
        <v>3</v>
      </c>
      <c r="G2363" s="155" t="s">
        <v>189</v>
      </c>
      <c r="H2363" s="155">
        <v>9</v>
      </c>
      <c r="I2363" s="155" t="s">
        <v>275</v>
      </c>
      <c r="J2363" s="155" t="s">
        <v>117</v>
      </c>
      <c r="K2363" s="155" t="s">
        <v>236</v>
      </c>
      <c r="L2363" s="155">
        <v>300</v>
      </c>
      <c r="M2363" s="155" t="s">
        <v>191</v>
      </c>
      <c r="N2363" s="155">
        <v>309</v>
      </c>
      <c r="O2363" s="155">
        <v>-307607.18</v>
      </c>
      <c r="P2363" s="155">
        <v>515581</v>
      </c>
      <c r="Q2363" t="str">
        <f t="shared" si="36"/>
        <v>3-Small C&amp;I</v>
      </c>
      <c r="R2363" s="157"/>
      <c r="U2363" s="157"/>
    </row>
    <row r="2364" spans="1:21" x14ac:dyDescent="0.3">
      <c r="A2364" s="155">
        <v>4</v>
      </c>
      <c r="B2364" s="155" t="s">
        <v>187</v>
      </c>
      <c r="C2364" s="155">
        <v>2020</v>
      </c>
      <c r="D2364" s="155">
        <v>3</v>
      </c>
      <c r="E2364" s="155" t="s">
        <v>245</v>
      </c>
      <c r="F2364" s="156">
        <v>3</v>
      </c>
      <c r="G2364" s="155" t="s">
        <v>189</v>
      </c>
      <c r="H2364" s="155">
        <v>9</v>
      </c>
      <c r="I2364" s="155" t="s">
        <v>275</v>
      </c>
      <c r="J2364" s="155" t="s">
        <v>117</v>
      </c>
      <c r="K2364" s="155" t="s">
        <v>236</v>
      </c>
      <c r="L2364" s="155">
        <v>300</v>
      </c>
      <c r="M2364" s="155" t="s">
        <v>191</v>
      </c>
      <c r="N2364" s="155">
        <v>2</v>
      </c>
      <c r="O2364" s="155">
        <v>215.64</v>
      </c>
      <c r="P2364" s="155">
        <v>878</v>
      </c>
      <c r="Q2364" t="str">
        <f t="shared" si="36"/>
        <v>3-Small C&amp;I</v>
      </c>
      <c r="R2364" s="157"/>
      <c r="U2364" s="157"/>
    </row>
    <row r="2365" spans="1:21" x14ac:dyDescent="0.3">
      <c r="A2365" s="155">
        <v>4</v>
      </c>
      <c r="B2365" s="155" t="s">
        <v>187</v>
      </c>
      <c r="C2365" s="155">
        <v>2020</v>
      </c>
      <c r="D2365" s="155">
        <v>3</v>
      </c>
      <c r="E2365" s="155" t="s">
        <v>245</v>
      </c>
      <c r="F2365" s="156">
        <v>3</v>
      </c>
      <c r="G2365" s="155" t="s">
        <v>189</v>
      </c>
      <c r="H2365" s="155">
        <v>621</v>
      </c>
      <c r="I2365" s="155" t="s">
        <v>259</v>
      </c>
      <c r="J2365" s="155" t="s">
        <v>116</v>
      </c>
      <c r="K2365" s="155" t="s">
        <v>224</v>
      </c>
      <c r="L2365" s="155">
        <v>4532</v>
      </c>
      <c r="M2365" s="155" t="s">
        <v>200</v>
      </c>
      <c r="N2365" s="155">
        <v>8</v>
      </c>
      <c r="O2365" s="155">
        <v>186.82</v>
      </c>
      <c r="P2365" s="155">
        <v>1276</v>
      </c>
      <c r="Q2365" t="str">
        <f t="shared" si="36"/>
        <v>3-Small C&amp;I</v>
      </c>
      <c r="R2365" s="157"/>
      <c r="U2365" s="157"/>
    </row>
    <row r="2366" spans="1:21" x14ac:dyDescent="0.3">
      <c r="A2366" s="155">
        <v>5</v>
      </c>
      <c r="B2366" s="155" t="s">
        <v>181</v>
      </c>
      <c r="C2366" s="155">
        <v>2020</v>
      </c>
      <c r="D2366" s="155">
        <v>3</v>
      </c>
      <c r="E2366" s="155" t="s">
        <v>245</v>
      </c>
      <c r="F2366" s="156">
        <v>3</v>
      </c>
      <c r="G2366" s="155" t="s">
        <v>189</v>
      </c>
      <c r="H2366" s="155">
        <v>5</v>
      </c>
      <c r="I2366" s="155" t="s">
        <v>190</v>
      </c>
      <c r="J2366" s="155" t="s">
        <v>115</v>
      </c>
      <c r="K2366" s="155" t="s">
        <v>185</v>
      </c>
      <c r="L2366" s="155">
        <v>300</v>
      </c>
      <c r="M2366" s="155" t="s">
        <v>191</v>
      </c>
      <c r="N2366" s="155">
        <v>42550</v>
      </c>
      <c r="O2366" s="155">
        <v>2569328.85</v>
      </c>
      <c r="P2366" s="155">
        <v>50184117</v>
      </c>
      <c r="Q2366" t="str">
        <f t="shared" si="36"/>
        <v>3-Small C&amp;I</v>
      </c>
      <c r="R2366" s="157"/>
      <c r="U2366" s="157"/>
    </row>
    <row r="2367" spans="1:21" x14ac:dyDescent="0.3">
      <c r="A2367" s="155">
        <v>5</v>
      </c>
      <c r="B2367" s="155" t="s">
        <v>181</v>
      </c>
      <c r="C2367" s="155">
        <v>2020</v>
      </c>
      <c r="D2367" s="155">
        <v>3</v>
      </c>
      <c r="E2367" s="155" t="s">
        <v>245</v>
      </c>
      <c r="F2367" s="156">
        <v>6</v>
      </c>
      <c r="G2367" s="155" t="s">
        <v>192</v>
      </c>
      <c r="H2367" s="155">
        <v>602</v>
      </c>
      <c r="I2367" s="155" t="s">
        <v>246</v>
      </c>
      <c r="J2367" s="155" t="s">
        <v>125</v>
      </c>
      <c r="K2367" s="155" t="s">
        <v>197</v>
      </c>
      <c r="L2367" s="155">
        <v>700</v>
      </c>
      <c r="M2367" s="155" t="s">
        <v>193</v>
      </c>
      <c r="N2367" s="155">
        <v>326</v>
      </c>
      <c r="O2367" s="155">
        <v>31948.75</v>
      </c>
      <c r="P2367" s="155">
        <v>83712</v>
      </c>
      <c r="Q2367" t="str">
        <f t="shared" si="36"/>
        <v>Street</v>
      </c>
      <c r="R2367" s="157"/>
      <c r="U2367" s="157"/>
    </row>
    <row r="2368" spans="1:21" x14ac:dyDescent="0.3">
      <c r="A2368" s="155">
        <v>5</v>
      </c>
      <c r="B2368" s="155" t="s">
        <v>181</v>
      </c>
      <c r="C2368" s="155">
        <v>2020</v>
      </c>
      <c r="D2368" s="155">
        <v>3</v>
      </c>
      <c r="E2368" s="155" t="s">
        <v>245</v>
      </c>
      <c r="F2368" s="156">
        <v>6</v>
      </c>
      <c r="G2368" s="155" t="s">
        <v>192</v>
      </c>
      <c r="H2368" s="155">
        <v>624</v>
      </c>
      <c r="I2368" s="155" t="s">
        <v>226</v>
      </c>
      <c r="J2368" s="155" t="s">
        <v>124</v>
      </c>
      <c r="K2368" s="155" t="s">
        <v>227</v>
      </c>
      <c r="L2368" s="155">
        <v>4562</v>
      </c>
      <c r="M2368" s="155" t="s">
        <v>211</v>
      </c>
      <c r="N2368" s="155">
        <v>13</v>
      </c>
      <c r="O2368" s="155">
        <v>2702.42</v>
      </c>
      <c r="P2368" s="155">
        <v>14897</v>
      </c>
      <c r="Q2368" t="str">
        <f t="shared" si="36"/>
        <v>Street</v>
      </c>
      <c r="R2368" s="157"/>
      <c r="U2368" s="157"/>
    </row>
    <row r="2369" spans="1:21" x14ac:dyDescent="0.3">
      <c r="A2369" s="155">
        <v>4</v>
      </c>
      <c r="B2369" s="155" t="s">
        <v>187</v>
      </c>
      <c r="C2369" s="155">
        <v>2020</v>
      </c>
      <c r="D2369" s="155">
        <v>3</v>
      </c>
      <c r="E2369" s="155" t="s">
        <v>245</v>
      </c>
      <c r="F2369" s="156">
        <v>6</v>
      </c>
      <c r="G2369" s="155" t="s">
        <v>192</v>
      </c>
      <c r="H2369" s="155">
        <v>615</v>
      </c>
      <c r="I2369" s="155" t="s">
        <v>292</v>
      </c>
      <c r="J2369" s="155" t="s">
        <v>123</v>
      </c>
      <c r="K2369" s="155" t="s">
        <v>261</v>
      </c>
      <c r="L2369" s="155">
        <v>4562</v>
      </c>
      <c r="M2369" s="155" t="s">
        <v>211</v>
      </c>
      <c r="N2369" s="155">
        <v>1</v>
      </c>
      <c r="O2369" s="155">
        <v>6009.1</v>
      </c>
      <c r="P2369" s="155">
        <v>15779</v>
      </c>
      <c r="Q2369" t="str">
        <f t="shared" si="36"/>
        <v>Street</v>
      </c>
      <c r="R2369" s="157"/>
      <c r="U2369" s="157"/>
    </row>
    <row r="2370" spans="1:21" x14ac:dyDescent="0.3">
      <c r="A2370" s="155">
        <v>5</v>
      </c>
      <c r="B2370" s="155" t="s">
        <v>181</v>
      </c>
      <c r="C2370" s="155">
        <v>2020</v>
      </c>
      <c r="D2370" s="155">
        <v>3</v>
      </c>
      <c r="E2370" s="155" t="s">
        <v>245</v>
      </c>
      <c r="F2370" s="156">
        <v>6</v>
      </c>
      <c r="G2370" s="155" t="s">
        <v>192</v>
      </c>
      <c r="H2370" s="155">
        <v>627</v>
      </c>
      <c r="I2370" s="155" t="s">
        <v>257</v>
      </c>
      <c r="J2370" s="155" t="s">
        <v>132</v>
      </c>
      <c r="K2370" s="155" t="s">
        <v>212</v>
      </c>
      <c r="L2370" s="155">
        <v>4562</v>
      </c>
      <c r="M2370" s="155" t="s">
        <v>211</v>
      </c>
      <c r="N2370" s="155">
        <v>3</v>
      </c>
      <c r="O2370" s="155">
        <v>1100.24</v>
      </c>
      <c r="P2370" s="155">
        <v>282</v>
      </c>
      <c r="Q2370" t="str">
        <f t="shared" ref="Q2370:Q2433" si="37">VLOOKUP(J2370,S:T,2,FALSE)</f>
        <v>Street</v>
      </c>
      <c r="R2370" s="157"/>
      <c r="U2370" s="157"/>
    </row>
    <row r="2371" spans="1:21" x14ac:dyDescent="0.3">
      <c r="A2371" s="155">
        <v>4</v>
      </c>
      <c r="B2371" s="155" t="s">
        <v>187</v>
      </c>
      <c r="C2371" s="155">
        <v>2020</v>
      </c>
      <c r="D2371" s="155">
        <v>3</v>
      </c>
      <c r="E2371" s="155" t="s">
        <v>245</v>
      </c>
      <c r="F2371" s="156">
        <v>1</v>
      </c>
      <c r="G2371" s="155" t="s">
        <v>183</v>
      </c>
      <c r="H2371" s="155">
        <v>2</v>
      </c>
      <c r="I2371" s="155" t="s">
        <v>264</v>
      </c>
      <c r="J2371" s="155" t="s">
        <v>121</v>
      </c>
      <c r="K2371" s="155" t="s">
        <v>230</v>
      </c>
      <c r="L2371" s="155">
        <v>200</v>
      </c>
      <c r="M2371" s="155" t="s">
        <v>210</v>
      </c>
      <c r="N2371" s="155">
        <v>1</v>
      </c>
      <c r="O2371" s="155">
        <v>1006.78</v>
      </c>
      <c r="P2371" s="155">
        <v>3798</v>
      </c>
      <c r="Q2371" t="str">
        <f t="shared" si="37"/>
        <v>1-Residential</v>
      </c>
      <c r="R2371" s="157"/>
      <c r="U2371" s="157"/>
    </row>
    <row r="2372" spans="1:21" x14ac:dyDescent="0.3">
      <c r="A2372" s="155">
        <v>5</v>
      </c>
      <c r="B2372" s="155" t="s">
        <v>181</v>
      </c>
      <c r="C2372" s="155">
        <v>2020</v>
      </c>
      <c r="D2372" s="155">
        <v>3</v>
      </c>
      <c r="E2372" s="155" t="s">
        <v>245</v>
      </c>
      <c r="F2372" s="156">
        <v>10</v>
      </c>
      <c r="G2372" s="155" t="s">
        <v>238</v>
      </c>
      <c r="H2372" s="155">
        <v>2</v>
      </c>
      <c r="I2372" s="155" t="s">
        <v>264</v>
      </c>
      <c r="J2372" s="155" t="s">
        <v>121</v>
      </c>
      <c r="K2372" s="155" t="s">
        <v>230</v>
      </c>
      <c r="L2372" s="155">
        <v>207</v>
      </c>
      <c r="M2372" s="155" t="s">
        <v>243</v>
      </c>
      <c r="N2372" s="155">
        <v>25</v>
      </c>
      <c r="O2372" s="155">
        <v>6858.01</v>
      </c>
      <c r="P2372" s="155">
        <v>25009</v>
      </c>
      <c r="Q2372" t="str">
        <f t="shared" si="37"/>
        <v>1-Residential</v>
      </c>
      <c r="R2372" s="157"/>
      <c r="U2372" s="157"/>
    </row>
    <row r="2373" spans="1:21" x14ac:dyDescent="0.3">
      <c r="A2373" s="155">
        <v>4</v>
      </c>
      <c r="B2373" s="155" t="s">
        <v>187</v>
      </c>
      <c r="C2373" s="155">
        <v>2020</v>
      </c>
      <c r="D2373" s="155">
        <v>3</v>
      </c>
      <c r="E2373" s="155" t="s">
        <v>245</v>
      </c>
      <c r="F2373" s="156">
        <v>3</v>
      </c>
      <c r="G2373" s="155" t="s">
        <v>189</v>
      </c>
      <c r="H2373" s="155">
        <v>1</v>
      </c>
      <c r="I2373" s="155" t="s">
        <v>229</v>
      </c>
      <c r="J2373" s="155" t="s">
        <v>121</v>
      </c>
      <c r="K2373" s="155" t="s">
        <v>230</v>
      </c>
      <c r="L2373" s="155">
        <v>300</v>
      </c>
      <c r="M2373" s="155" t="s">
        <v>191</v>
      </c>
      <c r="N2373" s="155">
        <v>22</v>
      </c>
      <c r="O2373" s="155">
        <v>2210.04</v>
      </c>
      <c r="P2373" s="155">
        <v>7727</v>
      </c>
      <c r="Q2373" t="str">
        <f t="shared" si="37"/>
        <v>1-Residential</v>
      </c>
      <c r="R2373" s="157"/>
      <c r="U2373" s="157"/>
    </row>
    <row r="2374" spans="1:21" x14ac:dyDescent="0.3">
      <c r="A2374" s="155">
        <v>5</v>
      </c>
      <c r="B2374" s="155" t="s">
        <v>181</v>
      </c>
      <c r="C2374" s="155">
        <v>2020</v>
      </c>
      <c r="D2374" s="155">
        <v>3</v>
      </c>
      <c r="E2374" s="155" t="s">
        <v>245</v>
      </c>
      <c r="F2374" s="156">
        <v>72</v>
      </c>
      <c r="G2374" s="155" t="s">
        <v>212</v>
      </c>
      <c r="H2374" s="155">
        <v>1</v>
      </c>
      <c r="I2374" s="155" t="s">
        <v>229</v>
      </c>
      <c r="J2374" s="155" t="s">
        <v>121</v>
      </c>
      <c r="K2374" s="155" t="s">
        <v>230</v>
      </c>
      <c r="L2374" s="155">
        <v>1572</v>
      </c>
      <c r="M2374" s="155" t="s">
        <v>231</v>
      </c>
      <c r="N2374" s="155">
        <v>1</v>
      </c>
      <c r="O2374" s="155">
        <v>149.34</v>
      </c>
      <c r="P2374" s="155">
        <v>548</v>
      </c>
      <c r="Q2374" t="str">
        <f t="shared" si="37"/>
        <v>1-Residential</v>
      </c>
      <c r="R2374" s="157"/>
      <c r="U2374" s="157"/>
    </row>
    <row r="2375" spans="1:21" x14ac:dyDescent="0.3">
      <c r="A2375" s="155">
        <v>5</v>
      </c>
      <c r="B2375" s="155" t="s">
        <v>181</v>
      </c>
      <c r="C2375" s="155">
        <v>2020</v>
      </c>
      <c r="D2375" s="155">
        <v>3</v>
      </c>
      <c r="E2375" s="155" t="s">
        <v>245</v>
      </c>
      <c r="F2375" s="156">
        <v>10</v>
      </c>
      <c r="G2375" s="155" t="s">
        <v>238</v>
      </c>
      <c r="H2375" s="155">
        <v>7</v>
      </c>
      <c r="I2375" s="155" t="s">
        <v>241</v>
      </c>
      <c r="J2375" s="155" t="s">
        <v>122</v>
      </c>
      <c r="K2375" s="155" t="s">
        <v>242</v>
      </c>
      <c r="L2375" s="155">
        <v>207</v>
      </c>
      <c r="M2375" s="155" t="s">
        <v>243</v>
      </c>
      <c r="N2375" s="155">
        <v>7</v>
      </c>
      <c r="O2375" s="155">
        <v>1186.8800000000001</v>
      </c>
      <c r="P2375" s="155">
        <v>6625</v>
      </c>
      <c r="Q2375" t="str">
        <f t="shared" si="37"/>
        <v>2-Low Income Residential</v>
      </c>
      <c r="R2375" s="157"/>
      <c r="U2375" s="157"/>
    </row>
    <row r="2376" spans="1:21" x14ac:dyDescent="0.3">
      <c r="A2376" s="155">
        <v>4</v>
      </c>
      <c r="B2376" s="155" t="s">
        <v>187</v>
      </c>
      <c r="C2376" s="155">
        <v>2020</v>
      </c>
      <c r="D2376" s="155">
        <v>3</v>
      </c>
      <c r="E2376" s="155" t="s">
        <v>245</v>
      </c>
      <c r="F2376" s="156">
        <v>1</v>
      </c>
      <c r="G2376" s="155" t="s">
        <v>183</v>
      </c>
      <c r="H2376" s="155">
        <v>6</v>
      </c>
      <c r="I2376" s="155" t="s">
        <v>256</v>
      </c>
      <c r="J2376" s="155" t="s">
        <v>122</v>
      </c>
      <c r="K2376" s="155" t="s">
        <v>242</v>
      </c>
      <c r="L2376" s="155">
        <v>200</v>
      </c>
      <c r="M2376" s="155" t="s">
        <v>210</v>
      </c>
      <c r="N2376" s="155">
        <v>28</v>
      </c>
      <c r="O2376" s="155">
        <v>3876.08</v>
      </c>
      <c r="P2376" s="155">
        <v>21842</v>
      </c>
      <c r="Q2376" t="str">
        <f t="shared" si="37"/>
        <v>2-Low Income Residential</v>
      </c>
      <c r="R2376" s="157"/>
      <c r="U2376" s="157"/>
    </row>
    <row r="2377" spans="1:21" x14ac:dyDescent="0.3">
      <c r="A2377" s="155">
        <v>4</v>
      </c>
      <c r="B2377" s="155" t="s">
        <v>187</v>
      </c>
      <c r="C2377" s="155">
        <v>2020</v>
      </c>
      <c r="D2377" s="155">
        <v>3</v>
      </c>
      <c r="E2377" s="155" t="s">
        <v>245</v>
      </c>
      <c r="F2377" s="156">
        <v>3</v>
      </c>
      <c r="G2377" s="155" t="s">
        <v>189</v>
      </c>
      <c r="H2377" s="155">
        <v>701</v>
      </c>
      <c r="I2377" s="155" t="s">
        <v>206</v>
      </c>
      <c r="J2377" s="155" t="s">
        <v>207</v>
      </c>
      <c r="K2377" s="155" t="s">
        <v>208</v>
      </c>
      <c r="L2377" s="155">
        <v>300</v>
      </c>
      <c r="M2377" s="155" t="s">
        <v>191</v>
      </c>
      <c r="N2377" s="155">
        <v>2</v>
      </c>
      <c r="O2377" s="155">
        <v>-44749.38</v>
      </c>
      <c r="P2377" s="155">
        <v>-146300</v>
      </c>
      <c r="Q2377" t="str">
        <f t="shared" si="37"/>
        <v>5-Large C&amp;I</v>
      </c>
      <c r="R2377" s="157"/>
      <c r="U2377" s="157"/>
    </row>
    <row r="2378" spans="1:21" x14ac:dyDescent="0.3">
      <c r="A2378" s="155">
        <v>5</v>
      </c>
      <c r="B2378" s="155" t="s">
        <v>181</v>
      </c>
      <c r="C2378" s="155">
        <v>2020</v>
      </c>
      <c r="D2378" s="155">
        <v>3</v>
      </c>
      <c r="E2378" s="155" t="s">
        <v>245</v>
      </c>
      <c r="F2378" s="156">
        <v>3</v>
      </c>
      <c r="G2378" s="155" t="s">
        <v>189</v>
      </c>
      <c r="H2378" s="155">
        <v>955</v>
      </c>
      <c r="I2378" s="155" t="s">
        <v>282</v>
      </c>
      <c r="J2378" s="155" t="s">
        <v>119</v>
      </c>
      <c r="K2378" s="155" t="s">
        <v>216</v>
      </c>
      <c r="L2378" s="155">
        <v>4532</v>
      </c>
      <c r="M2378" s="155" t="s">
        <v>200</v>
      </c>
      <c r="N2378" s="155">
        <v>348</v>
      </c>
      <c r="O2378" s="155">
        <v>627570.24</v>
      </c>
      <c r="P2378" s="155">
        <v>7993090</v>
      </c>
      <c r="Q2378" t="str">
        <f t="shared" si="37"/>
        <v>4-Medium C&amp;I</v>
      </c>
      <c r="R2378" s="157"/>
      <c r="U2378" s="157"/>
    </row>
    <row r="2379" spans="1:21" x14ac:dyDescent="0.3">
      <c r="A2379" s="155">
        <v>5</v>
      </c>
      <c r="B2379" s="155" t="s">
        <v>181</v>
      </c>
      <c r="C2379" s="155">
        <v>2020</v>
      </c>
      <c r="D2379" s="155">
        <v>3</v>
      </c>
      <c r="E2379" s="155" t="s">
        <v>245</v>
      </c>
      <c r="F2379" s="156">
        <v>5</v>
      </c>
      <c r="G2379" s="155" t="s">
        <v>195</v>
      </c>
      <c r="H2379" s="155">
        <v>954</v>
      </c>
      <c r="I2379" s="155" t="s">
        <v>237</v>
      </c>
      <c r="J2379" s="155" t="s">
        <v>119</v>
      </c>
      <c r="K2379" s="155" t="s">
        <v>216</v>
      </c>
      <c r="L2379" s="155">
        <v>4552</v>
      </c>
      <c r="M2379" s="155" t="s">
        <v>276</v>
      </c>
      <c r="N2379" s="155">
        <v>516</v>
      </c>
      <c r="O2379" s="155">
        <v>1056714.07</v>
      </c>
      <c r="P2379" s="155">
        <v>11956431</v>
      </c>
      <c r="Q2379" t="str">
        <f t="shared" si="37"/>
        <v>4-Medium C&amp;I</v>
      </c>
      <c r="R2379" s="157"/>
      <c r="U2379" s="157"/>
    </row>
    <row r="2380" spans="1:21" x14ac:dyDescent="0.3">
      <c r="A2380" s="155">
        <v>5</v>
      </c>
      <c r="B2380" s="155" t="s">
        <v>181</v>
      </c>
      <c r="C2380" s="155">
        <v>2020</v>
      </c>
      <c r="D2380" s="155">
        <v>3</v>
      </c>
      <c r="E2380" s="155" t="s">
        <v>245</v>
      </c>
      <c r="F2380" s="156">
        <v>3</v>
      </c>
      <c r="G2380" s="155" t="s">
        <v>189</v>
      </c>
      <c r="H2380" s="155">
        <v>952</v>
      </c>
      <c r="I2380" s="155" t="s">
        <v>235</v>
      </c>
      <c r="J2380" s="155" t="s">
        <v>117</v>
      </c>
      <c r="K2380" s="155" t="s">
        <v>236</v>
      </c>
      <c r="L2380" s="155">
        <v>4532</v>
      </c>
      <c r="M2380" s="155" t="s">
        <v>200</v>
      </c>
      <c r="N2380" s="155">
        <v>439</v>
      </c>
      <c r="O2380" s="155">
        <v>75089.23</v>
      </c>
      <c r="P2380" s="155">
        <v>1733638</v>
      </c>
      <c r="Q2380" t="str">
        <f t="shared" si="37"/>
        <v>3-Small C&amp;I</v>
      </c>
      <c r="R2380" s="157"/>
      <c r="U2380" s="157"/>
    </row>
    <row r="2381" spans="1:21" x14ac:dyDescent="0.3">
      <c r="A2381" s="155">
        <v>4</v>
      </c>
      <c r="B2381" s="155" t="s">
        <v>187</v>
      </c>
      <c r="C2381" s="155">
        <v>2020</v>
      </c>
      <c r="D2381" s="155">
        <v>3</v>
      </c>
      <c r="E2381" s="155" t="s">
        <v>245</v>
      </c>
      <c r="F2381" s="156">
        <v>3</v>
      </c>
      <c r="G2381" s="155" t="s">
        <v>189</v>
      </c>
      <c r="H2381" s="155">
        <v>952</v>
      </c>
      <c r="I2381" s="155" t="s">
        <v>235</v>
      </c>
      <c r="J2381" s="155" t="s">
        <v>117</v>
      </c>
      <c r="K2381" s="155" t="s">
        <v>236</v>
      </c>
      <c r="L2381" s="155">
        <v>4532</v>
      </c>
      <c r="M2381" s="155" t="s">
        <v>200</v>
      </c>
      <c r="N2381" s="155">
        <v>10</v>
      </c>
      <c r="O2381" s="155">
        <v>405.67</v>
      </c>
      <c r="P2381" s="155">
        <v>3033</v>
      </c>
      <c r="Q2381" t="str">
        <f t="shared" si="37"/>
        <v>3-Small C&amp;I</v>
      </c>
      <c r="R2381" s="157"/>
      <c r="U2381" s="157"/>
    </row>
    <row r="2382" spans="1:21" x14ac:dyDescent="0.3">
      <c r="A2382" s="155">
        <v>4</v>
      </c>
      <c r="B2382" s="155" t="s">
        <v>187</v>
      </c>
      <c r="C2382" s="155">
        <v>2020</v>
      </c>
      <c r="D2382" s="155">
        <v>3</v>
      </c>
      <c r="E2382" s="155" t="s">
        <v>245</v>
      </c>
      <c r="F2382" s="156">
        <v>3</v>
      </c>
      <c r="G2382" s="155" t="s">
        <v>189</v>
      </c>
      <c r="H2382" s="155">
        <v>951</v>
      </c>
      <c r="I2382" s="155" t="s">
        <v>250</v>
      </c>
      <c r="J2382" s="155" t="s">
        <v>126</v>
      </c>
      <c r="K2382" s="155" t="s">
        <v>249</v>
      </c>
      <c r="L2382" s="155">
        <v>4532</v>
      </c>
      <c r="M2382" s="155" t="s">
        <v>200</v>
      </c>
      <c r="N2382" s="155">
        <v>6</v>
      </c>
      <c r="O2382" s="155">
        <v>183.57</v>
      </c>
      <c r="P2382" s="155">
        <v>1366</v>
      </c>
      <c r="Q2382" t="str">
        <f t="shared" si="37"/>
        <v>3-Small C&amp;I</v>
      </c>
      <c r="R2382" s="157"/>
      <c r="U2382" s="157"/>
    </row>
    <row r="2383" spans="1:21" x14ac:dyDescent="0.3">
      <c r="A2383" s="155">
        <v>5</v>
      </c>
      <c r="B2383" s="155" t="s">
        <v>181</v>
      </c>
      <c r="C2383" s="155">
        <v>2020</v>
      </c>
      <c r="D2383" s="155">
        <v>3</v>
      </c>
      <c r="E2383" s="155" t="s">
        <v>245</v>
      </c>
      <c r="F2383" s="156">
        <v>5</v>
      </c>
      <c r="G2383" s="155" t="s">
        <v>195</v>
      </c>
      <c r="H2383" s="155">
        <v>18</v>
      </c>
      <c r="I2383" s="155" t="s">
        <v>215</v>
      </c>
      <c r="J2383" s="155" t="s">
        <v>119</v>
      </c>
      <c r="K2383" s="155" t="s">
        <v>216</v>
      </c>
      <c r="L2383" s="155">
        <v>460</v>
      </c>
      <c r="M2383" s="155" t="s">
        <v>198</v>
      </c>
      <c r="N2383" s="155">
        <v>188</v>
      </c>
      <c r="O2383" s="155">
        <v>719137.68</v>
      </c>
      <c r="P2383" s="155">
        <v>3421319</v>
      </c>
      <c r="Q2383" t="str">
        <f t="shared" si="37"/>
        <v>4-Medium C&amp;I</v>
      </c>
      <c r="R2383" s="157"/>
      <c r="U2383" s="157"/>
    </row>
    <row r="2384" spans="1:21" x14ac:dyDescent="0.3">
      <c r="A2384" s="155">
        <v>5</v>
      </c>
      <c r="B2384" s="155" t="s">
        <v>181</v>
      </c>
      <c r="C2384" s="155">
        <v>2020</v>
      </c>
      <c r="D2384" s="155">
        <v>3</v>
      </c>
      <c r="E2384" s="155" t="s">
        <v>245</v>
      </c>
      <c r="F2384" s="156">
        <v>3</v>
      </c>
      <c r="G2384" s="155" t="s">
        <v>189</v>
      </c>
      <c r="H2384" s="155">
        <v>12</v>
      </c>
      <c r="I2384" s="155" t="s">
        <v>301</v>
      </c>
      <c r="J2384" s="155" t="s">
        <v>126</v>
      </c>
      <c r="K2384" s="155" t="s">
        <v>249</v>
      </c>
      <c r="L2384" s="155">
        <v>300</v>
      </c>
      <c r="M2384" s="155" t="s">
        <v>191</v>
      </c>
      <c r="N2384" s="155">
        <v>1</v>
      </c>
      <c r="O2384" s="155">
        <v>9.83</v>
      </c>
      <c r="P2384" s="155">
        <v>11</v>
      </c>
      <c r="Q2384" t="str">
        <f t="shared" si="37"/>
        <v>3-Small C&amp;I</v>
      </c>
      <c r="R2384" s="157"/>
      <c r="U2384" s="157"/>
    </row>
    <row r="2385" spans="1:21" x14ac:dyDescent="0.3">
      <c r="A2385" s="155">
        <v>4</v>
      </c>
      <c r="B2385" s="155" t="s">
        <v>187</v>
      </c>
      <c r="C2385" s="155">
        <v>2020</v>
      </c>
      <c r="D2385" s="155">
        <v>3</v>
      </c>
      <c r="E2385" s="155" t="s">
        <v>245</v>
      </c>
      <c r="F2385" s="156">
        <v>1</v>
      </c>
      <c r="G2385" s="155" t="s">
        <v>183</v>
      </c>
      <c r="H2385" s="155">
        <v>5</v>
      </c>
      <c r="I2385" s="155" t="s">
        <v>190</v>
      </c>
      <c r="J2385" s="155" t="s">
        <v>115</v>
      </c>
      <c r="K2385" s="155" t="s">
        <v>185</v>
      </c>
      <c r="L2385" s="155">
        <v>200</v>
      </c>
      <c r="M2385" s="155" t="s">
        <v>210</v>
      </c>
      <c r="N2385" s="155">
        <v>13</v>
      </c>
      <c r="O2385" s="155">
        <v>1497.79</v>
      </c>
      <c r="P2385" s="155">
        <v>6155</v>
      </c>
      <c r="Q2385" t="str">
        <f t="shared" si="37"/>
        <v>3-Small C&amp;I</v>
      </c>
      <c r="R2385" s="157"/>
      <c r="U2385" s="157"/>
    </row>
    <row r="2386" spans="1:21" x14ac:dyDescent="0.3">
      <c r="A2386" s="155">
        <v>5</v>
      </c>
      <c r="B2386" s="155" t="s">
        <v>181</v>
      </c>
      <c r="C2386" s="155">
        <v>2020</v>
      </c>
      <c r="D2386" s="155">
        <v>3</v>
      </c>
      <c r="E2386" s="155" t="s">
        <v>245</v>
      </c>
      <c r="F2386" s="156">
        <v>5</v>
      </c>
      <c r="G2386" s="155" t="s">
        <v>195</v>
      </c>
      <c r="H2386" s="155">
        <v>602</v>
      </c>
      <c r="I2386" s="155" t="s">
        <v>246</v>
      </c>
      <c r="J2386" s="155" t="s">
        <v>125</v>
      </c>
      <c r="K2386" s="155" t="s">
        <v>197</v>
      </c>
      <c r="L2386" s="155">
        <v>460</v>
      </c>
      <c r="M2386" s="155" t="s">
        <v>198</v>
      </c>
      <c r="N2386" s="155">
        <v>28</v>
      </c>
      <c r="O2386" s="155">
        <v>4415.18</v>
      </c>
      <c r="P2386" s="155">
        <v>12183</v>
      </c>
      <c r="Q2386" t="str">
        <f t="shared" si="37"/>
        <v>Street</v>
      </c>
      <c r="R2386" s="157"/>
      <c r="U2386" s="157"/>
    </row>
    <row r="2387" spans="1:21" x14ac:dyDescent="0.3">
      <c r="A2387" s="155">
        <v>5</v>
      </c>
      <c r="B2387" s="155" t="s">
        <v>181</v>
      </c>
      <c r="C2387" s="155">
        <v>2020</v>
      </c>
      <c r="D2387" s="155">
        <v>3</v>
      </c>
      <c r="E2387" s="155" t="s">
        <v>245</v>
      </c>
      <c r="F2387" s="156">
        <v>5</v>
      </c>
      <c r="G2387" s="155" t="s">
        <v>195</v>
      </c>
      <c r="H2387" s="155">
        <v>603</v>
      </c>
      <c r="I2387" s="155" t="s">
        <v>196</v>
      </c>
      <c r="J2387" s="155" t="s">
        <v>125</v>
      </c>
      <c r="K2387" s="155" t="s">
        <v>197</v>
      </c>
      <c r="L2387" s="155">
        <v>460</v>
      </c>
      <c r="M2387" s="155" t="s">
        <v>198</v>
      </c>
      <c r="N2387" s="155">
        <v>51</v>
      </c>
      <c r="O2387" s="155">
        <v>8005.97</v>
      </c>
      <c r="P2387" s="155">
        <v>22013</v>
      </c>
      <c r="Q2387" t="str">
        <f t="shared" si="37"/>
        <v>Street</v>
      </c>
      <c r="R2387" s="157"/>
      <c r="U2387" s="157"/>
    </row>
    <row r="2388" spans="1:21" x14ac:dyDescent="0.3">
      <c r="A2388" s="155">
        <v>5</v>
      </c>
      <c r="B2388" s="155" t="s">
        <v>181</v>
      </c>
      <c r="C2388" s="155">
        <v>2020</v>
      </c>
      <c r="D2388" s="155">
        <v>3</v>
      </c>
      <c r="E2388" s="155" t="s">
        <v>245</v>
      </c>
      <c r="F2388" s="156">
        <v>6</v>
      </c>
      <c r="G2388" s="155" t="s">
        <v>192</v>
      </c>
      <c r="H2388" s="155">
        <v>619</v>
      </c>
      <c r="I2388" s="155" t="s">
        <v>277</v>
      </c>
      <c r="J2388" s="155" t="s">
        <v>278</v>
      </c>
      <c r="K2388" s="155" t="s">
        <v>212</v>
      </c>
      <c r="L2388" s="155">
        <v>4562</v>
      </c>
      <c r="M2388" s="155" t="s">
        <v>211</v>
      </c>
      <c r="N2388" s="155">
        <v>384</v>
      </c>
      <c r="O2388" s="155">
        <v>421772.72</v>
      </c>
      <c r="P2388" s="155">
        <v>3430013</v>
      </c>
      <c r="Q2388" t="str">
        <f t="shared" si="37"/>
        <v>Street</v>
      </c>
      <c r="R2388" s="157"/>
      <c r="U2388" s="157"/>
    </row>
    <row r="2389" spans="1:21" x14ac:dyDescent="0.3">
      <c r="A2389" s="155">
        <v>5</v>
      </c>
      <c r="B2389" s="155" t="s">
        <v>181</v>
      </c>
      <c r="C2389" s="155">
        <v>2020</v>
      </c>
      <c r="D2389" s="155">
        <v>3</v>
      </c>
      <c r="E2389" s="155" t="s">
        <v>245</v>
      </c>
      <c r="F2389" s="156">
        <v>6</v>
      </c>
      <c r="G2389" s="155" t="s">
        <v>192</v>
      </c>
      <c r="H2389" s="155">
        <v>625</v>
      </c>
      <c r="I2389" s="155" t="s">
        <v>286</v>
      </c>
      <c r="J2389" s="155" t="s">
        <v>132</v>
      </c>
      <c r="K2389" s="155" t="s">
        <v>212</v>
      </c>
      <c r="L2389" s="155">
        <v>700</v>
      </c>
      <c r="M2389" s="155" t="s">
        <v>193</v>
      </c>
      <c r="N2389" s="155">
        <v>1</v>
      </c>
      <c r="O2389" s="155">
        <v>19.87</v>
      </c>
      <c r="P2389" s="155">
        <v>22</v>
      </c>
      <c r="Q2389" t="str">
        <f t="shared" si="37"/>
        <v>Street</v>
      </c>
      <c r="R2389" s="157"/>
      <c r="U2389" s="157"/>
    </row>
    <row r="2390" spans="1:21" x14ac:dyDescent="0.3">
      <c r="A2390" s="155">
        <v>5</v>
      </c>
      <c r="B2390" s="155" t="s">
        <v>181</v>
      </c>
      <c r="C2390" s="155">
        <v>2020</v>
      </c>
      <c r="D2390" s="155">
        <v>3</v>
      </c>
      <c r="E2390" s="155" t="s">
        <v>245</v>
      </c>
      <c r="F2390" s="156">
        <v>3</v>
      </c>
      <c r="G2390" s="155" t="s">
        <v>189</v>
      </c>
      <c r="H2390" s="155">
        <v>1</v>
      </c>
      <c r="I2390" s="155" t="s">
        <v>229</v>
      </c>
      <c r="J2390" s="155" t="s">
        <v>121</v>
      </c>
      <c r="K2390" s="155" t="s">
        <v>230</v>
      </c>
      <c r="L2390" s="155">
        <v>300</v>
      </c>
      <c r="M2390" s="155" t="s">
        <v>191</v>
      </c>
      <c r="N2390" s="155">
        <v>1217</v>
      </c>
      <c r="O2390" s="155">
        <v>358238.61</v>
      </c>
      <c r="P2390" s="155">
        <v>1338260</v>
      </c>
      <c r="Q2390" t="str">
        <f t="shared" si="37"/>
        <v>1-Residential</v>
      </c>
      <c r="R2390" s="157"/>
      <c r="U2390" s="157"/>
    </row>
    <row r="2391" spans="1:21" x14ac:dyDescent="0.3">
      <c r="A2391" s="155">
        <v>5</v>
      </c>
      <c r="B2391" s="155" t="s">
        <v>181</v>
      </c>
      <c r="C2391" s="155">
        <v>2020</v>
      </c>
      <c r="D2391" s="155">
        <v>3</v>
      </c>
      <c r="E2391" s="155" t="s">
        <v>245</v>
      </c>
      <c r="F2391" s="156">
        <v>1</v>
      </c>
      <c r="G2391" s="155" t="s">
        <v>183</v>
      </c>
      <c r="H2391" s="155">
        <v>7</v>
      </c>
      <c r="I2391" s="155" t="s">
        <v>241</v>
      </c>
      <c r="J2391" s="155" t="s">
        <v>122</v>
      </c>
      <c r="K2391" s="155" t="s">
        <v>242</v>
      </c>
      <c r="L2391" s="155">
        <v>200</v>
      </c>
      <c r="M2391" s="155" t="s">
        <v>210</v>
      </c>
      <c r="N2391" s="155">
        <v>73</v>
      </c>
      <c r="O2391" s="155">
        <v>7207.73</v>
      </c>
      <c r="P2391" s="155">
        <v>39505</v>
      </c>
      <c r="Q2391" t="str">
        <f t="shared" si="37"/>
        <v>2-Low Income Residential</v>
      </c>
      <c r="R2391" s="157"/>
      <c r="U2391" s="157"/>
    </row>
    <row r="2392" spans="1:21" x14ac:dyDescent="0.3">
      <c r="A2392" s="155">
        <v>4</v>
      </c>
      <c r="B2392" s="155" t="s">
        <v>187</v>
      </c>
      <c r="C2392" s="155">
        <v>2020</v>
      </c>
      <c r="D2392" s="155">
        <v>3</v>
      </c>
      <c r="E2392" s="155" t="s">
        <v>245</v>
      </c>
      <c r="F2392" s="156">
        <v>3</v>
      </c>
      <c r="G2392" s="155" t="s">
        <v>189</v>
      </c>
      <c r="H2392" s="155">
        <v>903</v>
      </c>
      <c r="I2392" s="155" t="s">
        <v>239</v>
      </c>
      <c r="J2392" s="155" t="s">
        <v>121</v>
      </c>
      <c r="K2392" s="155" t="s">
        <v>230</v>
      </c>
      <c r="L2392" s="155">
        <v>4532</v>
      </c>
      <c r="M2392" s="155" t="s">
        <v>200</v>
      </c>
      <c r="N2392" s="155">
        <v>22</v>
      </c>
      <c r="O2392" s="155">
        <v>2151.7199999999998</v>
      </c>
      <c r="P2392" s="155">
        <v>15700</v>
      </c>
      <c r="Q2392" t="str">
        <f t="shared" si="37"/>
        <v>1-Residential</v>
      </c>
      <c r="R2392" s="157"/>
      <c r="U2392" s="157"/>
    </row>
    <row r="2393" spans="1:21" x14ac:dyDescent="0.3">
      <c r="A2393" s="155">
        <v>4</v>
      </c>
      <c r="B2393" s="155" t="s">
        <v>187</v>
      </c>
      <c r="C2393" s="155">
        <v>2020</v>
      </c>
      <c r="D2393" s="155">
        <v>3</v>
      </c>
      <c r="E2393" s="155" t="s">
        <v>245</v>
      </c>
      <c r="F2393" s="156">
        <v>1</v>
      </c>
      <c r="G2393" s="155" t="s">
        <v>183</v>
      </c>
      <c r="H2393" s="155">
        <v>905</v>
      </c>
      <c r="I2393" s="155" t="s">
        <v>272</v>
      </c>
      <c r="J2393" s="155" t="s">
        <v>122</v>
      </c>
      <c r="K2393" s="155" t="s">
        <v>242</v>
      </c>
      <c r="L2393" s="155">
        <v>4512</v>
      </c>
      <c r="M2393" s="155" t="s">
        <v>186</v>
      </c>
      <c r="N2393" s="155">
        <v>102</v>
      </c>
      <c r="O2393" s="155">
        <v>4509.88</v>
      </c>
      <c r="P2393" s="155">
        <v>88963</v>
      </c>
      <c r="Q2393" t="str">
        <f t="shared" si="37"/>
        <v>2-Low Income Residential</v>
      </c>
      <c r="R2393" s="157"/>
      <c r="U2393" s="157"/>
    </row>
    <row r="2394" spans="1:21" x14ac:dyDescent="0.3">
      <c r="A2394" s="155">
        <v>4</v>
      </c>
      <c r="B2394" s="155" t="s">
        <v>187</v>
      </c>
      <c r="C2394" s="155">
        <v>2020</v>
      </c>
      <c r="D2394" s="155">
        <v>3</v>
      </c>
      <c r="E2394" s="155" t="s">
        <v>245</v>
      </c>
      <c r="F2394" s="156">
        <v>10</v>
      </c>
      <c r="G2394" s="155" t="s">
        <v>238</v>
      </c>
      <c r="H2394" s="155">
        <v>905</v>
      </c>
      <c r="I2394" s="155" t="s">
        <v>272</v>
      </c>
      <c r="J2394" s="155" t="s">
        <v>122</v>
      </c>
      <c r="K2394" s="155" t="s">
        <v>242</v>
      </c>
      <c r="L2394" s="155">
        <v>4513</v>
      </c>
      <c r="M2394" s="155" t="s">
        <v>240</v>
      </c>
      <c r="N2394" s="155">
        <v>5</v>
      </c>
      <c r="O2394" s="155">
        <v>281.51</v>
      </c>
      <c r="P2394" s="155">
        <v>5326</v>
      </c>
      <c r="Q2394" t="str">
        <f t="shared" si="37"/>
        <v>2-Low Income Residential</v>
      </c>
      <c r="R2394" s="157"/>
      <c r="U2394" s="157"/>
    </row>
    <row r="2395" spans="1:21" x14ac:dyDescent="0.3">
      <c r="A2395" s="155">
        <v>5</v>
      </c>
      <c r="B2395" s="155" t="s">
        <v>181</v>
      </c>
      <c r="C2395" s="155">
        <v>2020</v>
      </c>
      <c r="D2395" s="155">
        <v>3</v>
      </c>
      <c r="E2395" s="155" t="s">
        <v>245</v>
      </c>
      <c r="F2395" s="156">
        <v>3</v>
      </c>
      <c r="G2395" s="155" t="s">
        <v>189</v>
      </c>
      <c r="H2395" s="155">
        <v>954</v>
      </c>
      <c r="I2395" s="155" t="s">
        <v>237</v>
      </c>
      <c r="J2395" s="155" t="s">
        <v>119</v>
      </c>
      <c r="K2395" s="155" t="s">
        <v>216</v>
      </c>
      <c r="L2395" s="155">
        <v>4532</v>
      </c>
      <c r="M2395" s="155" t="s">
        <v>200</v>
      </c>
      <c r="N2395" s="155">
        <v>7932</v>
      </c>
      <c r="O2395" s="155">
        <v>11994724</v>
      </c>
      <c r="P2395" s="155">
        <v>148093409</v>
      </c>
      <c r="Q2395" t="str">
        <f t="shared" si="37"/>
        <v>4-Medium C&amp;I</v>
      </c>
      <c r="R2395" s="157"/>
      <c r="U2395" s="157"/>
    </row>
    <row r="2396" spans="1:21" x14ac:dyDescent="0.3">
      <c r="A2396" s="155">
        <v>5</v>
      </c>
      <c r="B2396" s="155" t="s">
        <v>181</v>
      </c>
      <c r="C2396" s="155">
        <v>2020</v>
      </c>
      <c r="D2396" s="155">
        <v>3</v>
      </c>
      <c r="E2396" s="155" t="s">
        <v>245</v>
      </c>
      <c r="F2396" s="156">
        <v>3</v>
      </c>
      <c r="G2396" s="155" t="s">
        <v>189</v>
      </c>
      <c r="H2396" s="155">
        <v>17</v>
      </c>
      <c r="I2396" s="155" t="s">
        <v>204</v>
      </c>
      <c r="J2396" s="155" t="s">
        <v>128</v>
      </c>
      <c r="K2396" s="155" t="s">
        <v>205</v>
      </c>
      <c r="L2396" s="155">
        <v>300</v>
      </c>
      <c r="M2396" s="155" t="s">
        <v>191</v>
      </c>
      <c r="N2396" s="155">
        <v>2</v>
      </c>
      <c r="O2396" s="155">
        <v>2500.9899999999998</v>
      </c>
      <c r="P2396" s="155">
        <v>12320</v>
      </c>
      <c r="Q2396" t="str">
        <f t="shared" si="37"/>
        <v>4-Medium C&amp;I</v>
      </c>
      <c r="R2396" s="157"/>
      <c r="U2396" s="157"/>
    </row>
    <row r="2397" spans="1:21" x14ac:dyDescent="0.3">
      <c r="A2397" s="155">
        <v>4</v>
      </c>
      <c r="B2397" s="155" t="s">
        <v>187</v>
      </c>
      <c r="C2397" s="155">
        <v>2020</v>
      </c>
      <c r="D2397" s="155">
        <v>3</v>
      </c>
      <c r="E2397" s="155" t="s">
        <v>245</v>
      </c>
      <c r="F2397" s="156">
        <v>5</v>
      </c>
      <c r="G2397" s="155" t="s">
        <v>195</v>
      </c>
      <c r="H2397" s="155">
        <v>710</v>
      </c>
      <c r="I2397" s="155" t="s">
        <v>220</v>
      </c>
      <c r="J2397" s="155" t="s">
        <v>207</v>
      </c>
      <c r="K2397" s="155" t="s">
        <v>208</v>
      </c>
      <c r="L2397" s="155">
        <v>4552</v>
      </c>
      <c r="M2397" s="155" t="s">
        <v>276</v>
      </c>
      <c r="N2397" s="155">
        <v>1</v>
      </c>
      <c r="O2397" s="155">
        <v>3271.84</v>
      </c>
      <c r="P2397" s="155">
        <v>37753</v>
      </c>
      <c r="Q2397" t="str">
        <f t="shared" si="37"/>
        <v>5-Large C&amp;I</v>
      </c>
      <c r="R2397" s="157"/>
      <c r="U2397" s="157"/>
    </row>
    <row r="2398" spans="1:21" x14ac:dyDescent="0.3">
      <c r="A2398" s="155">
        <v>4</v>
      </c>
      <c r="B2398" s="155" t="s">
        <v>187</v>
      </c>
      <c r="C2398" s="155">
        <v>2020</v>
      </c>
      <c r="D2398" s="155">
        <v>3</v>
      </c>
      <c r="E2398" s="155" t="s">
        <v>245</v>
      </c>
      <c r="F2398" s="156">
        <v>3</v>
      </c>
      <c r="G2398" s="155" t="s">
        <v>189</v>
      </c>
      <c r="H2398" s="155">
        <v>18</v>
      </c>
      <c r="I2398" s="155" t="s">
        <v>215</v>
      </c>
      <c r="J2398" s="155" t="s">
        <v>119</v>
      </c>
      <c r="K2398" s="155" t="s">
        <v>216</v>
      </c>
      <c r="L2398" s="155">
        <v>300</v>
      </c>
      <c r="M2398" s="155" t="s">
        <v>191</v>
      </c>
      <c r="N2398" s="155">
        <v>3</v>
      </c>
      <c r="O2398" s="155">
        <v>852.36</v>
      </c>
      <c r="P2398" s="155">
        <v>3365</v>
      </c>
      <c r="Q2398" t="str">
        <f t="shared" si="37"/>
        <v>4-Medium C&amp;I</v>
      </c>
      <c r="R2398" s="157"/>
      <c r="U2398" s="157"/>
    </row>
    <row r="2399" spans="1:21" x14ac:dyDescent="0.3">
      <c r="A2399" s="155">
        <v>5</v>
      </c>
      <c r="B2399" s="155" t="s">
        <v>181</v>
      </c>
      <c r="C2399" s="155">
        <v>2020</v>
      </c>
      <c r="D2399" s="155">
        <v>3</v>
      </c>
      <c r="E2399" s="155" t="s">
        <v>245</v>
      </c>
      <c r="F2399" s="156">
        <v>75</v>
      </c>
      <c r="G2399" s="155" t="s">
        <v>212</v>
      </c>
      <c r="H2399" s="155">
        <v>13</v>
      </c>
      <c r="I2399" s="155" t="s">
        <v>296</v>
      </c>
      <c r="J2399" s="155" t="s">
        <v>119</v>
      </c>
      <c r="K2399" s="155" t="s">
        <v>216</v>
      </c>
      <c r="L2399" s="155">
        <v>1575</v>
      </c>
      <c r="M2399" s="155" t="s">
        <v>218</v>
      </c>
      <c r="N2399" s="155">
        <v>1</v>
      </c>
      <c r="O2399" s="155">
        <v>1094.93</v>
      </c>
      <c r="P2399" s="155">
        <v>5320</v>
      </c>
      <c r="Q2399" t="str">
        <f t="shared" si="37"/>
        <v>4-Medium C&amp;I</v>
      </c>
      <c r="R2399" s="157"/>
      <c r="U2399" s="157"/>
    </row>
    <row r="2400" spans="1:21" x14ac:dyDescent="0.3">
      <c r="A2400" s="155">
        <v>5</v>
      </c>
      <c r="B2400" s="155" t="s">
        <v>181</v>
      </c>
      <c r="C2400" s="155">
        <v>2020</v>
      </c>
      <c r="D2400" s="155">
        <v>3</v>
      </c>
      <c r="E2400" s="155" t="s">
        <v>245</v>
      </c>
      <c r="F2400" s="156">
        <v>75</v>
      </c>
      <c r="G2400" s="155" t="s">
        <v>212</v>
      </c>
      <c r="H2400" s="155">
        <v>950</v>
      </c>
      <c r="I2400" s="155" t="s">
        <v>184</v>
      </c>
      <c r="J2400" s="155" t="s">
        <v>115</v>
      </c>
      <c r="K2400" s="155" t="s">
        <v>185</v>
      </c>
      <c r="L2400" s="155">
        <v>4575</v>
      </c>
      <c r="M2400" s="155" t="s">
        <v>212</v>
      </c>
      <c r="N2400" s="155">
        <v>2</v>
      </c>
      <c r="O2400" s="155">
        <v>848.87</v>
      </c>
      <c r="P2400" s="155">
        <v>8780</v>
      </c>
      <c r="Q2400" t="str">
        <f t="shared" si="37"/>
        <v>3-Small C&amp;I</v>
      </c>
      <c r="R2400" s="157"/>
      <c r="U2400" s="157"/>
    </row>
    <row r="2401" spans="1:21" x14ac:dyDescent="0.3">
      <c r="A2401" s="155">
        <v>5</v>
      </c>
      <c r="B2401" s="155" t="s">
        <v>181</v>
      </c>
      <c r="C2401" s="155">
        <v>2020</v>
      </c>
      <c r="D2401" s="155">
        <v>3</v>
      </c>
      <c r="E2401" s="155" t="s">
        <v>245</v>
      </c>
      <c r="F2401" s="156">
        <v>77</v>
      </c>
      <c r="G2401" s="155" t="s">
        <v>212</v>
      </c>
      <c r="H2401" s="155">
        <v>950</v>
      </c>
      <c r="I2401" s="155" t="s">
        <v>184</v>
      </c>
      <c r="J2401" s="155" t="s">
        <v>115</v>
      </c>
      <c r="K2401" s="155" t="s">
        <v>185</v>
      </c>
      <c r="L2401" s="155">
        <v>4577</v>
      </c>
      <c r="M2401" s="155" t="s">
        <v>212</v>
      </c>
      <c r="N2401" s="155">
        <v>1</v>
      </c>
      <c r="O2401" s="155">
        <v>229.5</v>
      </c>
      <c r="P2401" s="155">
        <v>2413</v>
      </c>
      <c r="Q2401" t="str">
        <f t="shared" si="37"/>
        <v>3-Small C&amp;I</v>
      </c>
      <c r="R2401" s="157"/>
      <c r="U2401" s="157"/>
    </row>
    <row r="2402" spans="1:21" x14ac:dyDescent="0.3">
      <c r="A2402" s="155">
        <v>5</v>
      </c>
      <c r="B2402" s="155" t="s">
        <v>181</v>
      </c>
      <c r="C2402" s="155">
        <v>2020</v>
      </c>
      <c r="D2402" s="155">
        <v>3</v>
      </c>
      <c r="E2402" s="155" t="s">
        <v>245</v>
      </c>
      <c r="F2402" s="156">
        <v>79</v>
      </c>
      <c r="G2402" s="155" t="s">
        <v>212</v>
      </c>
      <c r="H2402" s="155">
        <v>950</v>
      </c>
      <c r="I2402" s="155" t="s">
        <v>184</v>
      </c>
      <c r="J2402" s="155" t="s">
        <v>115</v>
      </c>
      <c r="K2402" s="155" t="s">
        <v>185</v>
      </c>
      <c r="L2402" s="155">
        <v>4579</v>
      </c>
      <c r="M2402" s="155" t="s">
        <v>221</v>
      </c>
      <c r="N2402" s="155">
        <v>84</v>
      </c>
      <c r="O2402" s="155">
        <v>13876.02</v>
      </c>
      <c r="P2402" s="155">
        <v>139447</v>
      </c>
      <c r="Q2402" t="str">
        <f t="shared" si="37"/>
        <v>3-Small C&amp;I</v>
      </c>
      <c r="R2402" s="157"/>
      <c r="U2402" s="157"/>
    </row>
    <row r="2403" spans="1:21" x14ac:dyDescent="0.3">
      <c r="A2403" s="155">
        <v>5</v>
      </c>
      <c r="B2403" s="155" t="s">
        <v>181</v>
      </c>
      <c r="C2403" s="155">
        <v>2020</v>
      </c>
      <c r="D2403" s="155">
        <v>3</v>
      </c>
      <c r="E2403" s="155" t="s">
        <v>245</v>
      </c>
      <c r="F2403" s="156">
        <v>1</v>
      </c>
      <c r="G2403" s="155" t="s">
        <v>183</v>
      </c>
      <c r="H2403" s="155">
        <v>950</v>
      </c>
      <c r="I2403" s="155" t="s">
        <v>184</v>
      </c>
      <c r="J2403" s="155" t="s">
        <v>115</v>
      </c>
      <c r="K2403" s="155" t="s">
        <v>185</v>
      </c>
      <c r="L2403" s="155">
        <v>4512</v>
      </c>
      <c r="M2403" s="155" t="s">
        <v>186</v>
      </c>
      <c r="N2403" s="155">
        <v>732</v>
      </c>
      <c r="O2403" s="155">
        <v>46159.74</v>
      </c>
      <c r="P2403" s="155">
        <v>418632</v>
      </c>
      <c r="Q2403" t="str">
        <f t="shared" si="37"/>
        <v>3-Small C&amp;I</v>
      </c>
      <c r="R2403" s="157"/>
      <c r="U2403" s="157"/>
    </row>
    <row r="2404" spans="1:21" x14ac:dyDescent="0.3">
      <c r="A2404" s="155">
        <v>5</v>
      </c>
      <c r="B2404" s="155" t="s">
        <v>181</v>
      </c>
      <c r="C2404" s="155">
        <v>2020</v>
      </c>
      <c r="D2404" s="155">
        <v>3</v>
      </c>
      <c r="E2404" s="155" t="s">
        <v>245</v>
      </c>
      <c r="F2404" s="156">
        <v>6</v>
      </c>
      <c r="G2404" s="155" t="s">
        <v>192</v>
      </c>
      <c r="H2404" s="155">
        <v>5</v>
      </c>
      <c r="I2404" s="155" t="s">
        <v>190</v>
      </c>
      <c r="J2404" s="155" t="s">
        <v>115</v>
      </c>
      <c r="K2404" s="155" t="s">
        <v>185</v>
      </c>
      <c r="L2404" s="155">
        <v>700</v>
      </c>
      <c r="M2404" s="155" t="s">
        <v>193</v>
      </c>
      <c r="N2404" s="155">
        <v>6</v>
      </c>
      <c r="O2404" s="155">
        <v>546.48</v>
      </c>
      <c r="P2404" s="155">
        <v>2269</v>
      </c>
      <c r="Q2404" t="str">
        <f t="shared" si="37"/>
        <v>3-Small C&amp;I</v>
      </c>
      <c r="R2404" s="157"/>
      <c r="U2404" s="157"/>
    </row>
    <row r="2405" spans="1:21" x14ac:dyDescent="0.3">
      <c r="A2405" s="155">
        <v>5</v>
      </c>
      <c r="B2405" s="155" t="s">
        <v>181</v>
      </c>
      <c r="C2405" s="155">
        <v>2020</v>
      </c>
      <c r="D2405" s="155">
        <v>3</v>
      </c>
      <c r="E2405" s="155" t="s">
        <v>245</v>
      </c>
      <c r="F2405" s="156">
        <v>75</v>
      </c>
      <c r="G2405" s="155" t="s">
        <v>212</v>
      </c>
      <c r="H2405" s="155">
        <v>5</v>
      </c>
      <c r="I2405" s="155" t="s">
        <v>190</v>
      </c>
      <c r="J2405" s="155" t="s">
        <v>115</v>
      </c>
      <c r="K2405" s="155" t="s">
        <v>185</v>
      </c>
      <c r="L2405" s="155">
        <v>1575</v>
      </c>
      <c r="M2405" s="155" t="s">
        <v>218</v>
      </c>
      <c r="N2405" s="155">
        <v>5</v>
      </c>
      <c r="O2405" s="155">
        <v>2092.5500000000002</v>
      </c>
      <c r="P2405" s="155">
        <v>9380</v>
      </c>
      <c r="Q2405" t="str">
        <f t="shared" si="37"/>
        <v>3-Small C&amp;I</v>
      </c>
      <c r="R2405" s="157"/>
      <c r="U2405" s="157"/>
    </row>
    <row r="2406" spans="1:21" x14ac:dyDescent="0.3">
      <c r="A2406" s="155">
        <v>5</v>
      </c>
      <c r="B2406" s="155" t="s">
        <v>181</v>
      </c>
      <c r="C2406" s="155">
        <v>2020</v>
      </c>
      <c r="D2406" s="155">
        <v>3</v>
      </c>
      <c r="E2406" s="155" t="s">
        <v>245</v>
      </c>
      <c r="F2406" s="156">
        <v>10</v>
      </c>
      <c r="G2406" s="155" t="s">
        <v>238</v>
      </c>
      <c r="H2406" s="155">
        <v>616</v>
      </c>
      <c r="I2406" s="155" t="s">
        <v>199</v>
      </c>
      <c r="J2406" s="155" t="s">
        <v>125</v>
      </c>
      <c r="K2406" s="155" t="s">
        <v>197</v>
      </c>
      <c r="L2406" s="155">
        <v>4513</v>
      </c>
      <c r="M2406" s="155" t="s">
        <v>240</v>
      </c>
      <c r="N2406" s="155">
        <v>3</v>
      </c>
      <c r="O2406" s="155">
        <v>90.4</v>
      </c>
      <c r="P2406" s="155">
        <v>378</v>
      </c>
      <c r="Q2406" t="str">
        <f t="shared" si="37"/>
        <v>Street</v>
      </c>
      <c r="R2406" s="157"/>
      <c r="U2406" s="157"/>
    </row>
    <row r="2407" spans="1:21" x14ac:dyDescent="0.3">
      <c r="A2407" s="155">
        <v>5</v>
      </c>
      <c r="B2407" s="155" t="s">
        <v>181</v>
      </c>
      <c r="C2407" s="155">
        <v>2020</v>
      </c>
      <c r="D2407" s="155">
        <v>3</v>
      </c>
      <c r="E2407" s="155" t="s">
        <v>245</v>
      </c>
      <c r="F2407" s="156">
        <v>3</v>
      </c>
      <c r="G2407" s="155" t="s">
        <v>189</v>
      </c>
      <c r="H2407" s="155">
        <v>603</v>
      </c>
      <c r="I2407" s="155" t="s">
        <v>196</v>
      </c>
      <c r="J2407" s="155" t="s">
        <v>125</v>
      </c>
      <c r="K2407" s="155" t="s">
        <v>197</v>
      </c>
      <c r="L2407" s="155">
        <v>300</v>
      </c>
      <c r="M2407" s="155" t="s">
        <v>191</v>
      </c>
      <c r="N2407" s="155">
        <v>1847</v>
      </c>
      <c r="O2407" s="155">
        <v>186878.59</v>
      </c>
      <c r="P2407" s="155">
        <v>504079</v>
      </c>
      <c r="Q2407" t="str">
        <f t="shared" si="37"/>
        <v>Street</v>
      </c>
      <c r="R2407" s="157"/>
      <c r="U2407" s="157"/>
    </row>
    <row r="2408" spans="1:21" x14ac:dyDescent="0.3">
      <c r="A2408" s="155">
        <v>5</v>
      </c>
      <c r="B2408" s="155" t="s">
        <v>181</v>
      </c>
      <c r="C2408" s="155">
        <v>2020</v>
      </c>
      <c r="D2408" s="155">
        <v>3</v>
      </c>
      <c r="E2408" s="155" t="s">
        <v>245</v>
      </c>
      <c r="F2408" s="156">
        <v>60</v>
      </c>
      <c r="G2408" s="155" t="s">
        <v>212</v>
      </c>
      <c r="H2408" s="155">
        <v>615</v>
      </c>
      <c r="I2408" s="155" t="s">
        <v>292</v>
      </c>
      <c r="J2408" s="155" t="s">
        <v>123</v>
      </c>
      <c r="K2408" s="155" t="s">
        <v>261</v>
      </c>
      <c r="L2408" s="155">
        <v>4563</v>
      </c>
      <c r="M2408" s="155" t="s">
        <v>228</v>
      </c>
      <c r="N2408" s="155">
        <v>39</v>
      </c>
      <c r="O2408" s="155">
        <v>4885.34</v>
      </c>
      <c r="P2408" s="155">
        <v>10753</v>
      </c>
      <c r="Q2408" t="str">
        <f t="shared" si="37"/>
        <v>Street</v>
      </c>
      <c r="R2408" s="157"/>
      <c r="U2408" s="157"/>
    </row>
    <row r="2409" spans="1:21" x14ac:dyDescent="0.3">
      <c r="A2409" s="155">
        <v>5</v>
      </c>
      <c r="B2409" s="155" t="s">
        <v>181</v>
      </c>
      <c r="C2409" s="155">
        <v>2020</v>
      </c>
      <c r="D2409" s="155">
        <v>3</v>
      </c>
      <c r="E2409" s="155" t="s">
        <v>245</v>
      </c>
      <c r="F2409" s="156">
        <v>6</v>
      </c>
      <c r="G2409" s="155" t="s">
        <v>192</v>
      </c>
      <c r="H2409" s="155">
        <v>617</v>
      </c>
      <c r="I2409" s="155" t="s">
        <v>287</v>
      </c>
      <c r="J2409" s="155" t="s">
        <v>288</v>
      </c>
      <c r="K2409" s="155" t="s">
        <v>289</v>
      </c>
      <c r="L2409" s="155">
        <v>4562</v>
      </c>
      <c r="M2409" s="155" t="s">
        <v>211</v>
      </c>
      <c r="N2409" s="155">
        <v>8</v>
      </c>
      <c r="O2409" s="155">
        <v>13812.93</v>
      </c>
      <c r="P2409" s="155">
        <v>60291</v>
      </c>
      <c r="Q2409" t="str">
        <f t="shared" si="37"/>
        <v>Street</v>
      </c>
      <c r="R2409" s="157"/>
      <c r="U2409" s="157"/>
    </row>
    <row r="2410" spans="1:21" x14ac:dyDescent="0.3">
      <c r="A2410" s="155">
        <v>5</v>
      </c>
      <c r="B2410" s="155" t="s">
        <v>181</v>
      </c>
      <c r="C2410" s="155">
        <v>2020</v>
      </c>
      <c r="D2410" s="155">
        <v>3</v>
      </c>
      <c r="E2410" s="155" t="s">
        <v>245</v>
      </c>
      <c r="F2410" s="156">
        <v>6</v>
      </c>
      <c r="G2410" s="155" t="s">
        <v>192</v>
      </c>
      <c r="H2410" s="155">
        <v>618</v>
      </c>
      <c r="I2410" s="155" t="s">
        <v>294</v>
      </c>
      <c r="J2410" s="155" t="s">
        <v>130</v>
      </c>
      <c r="K2410" s="155" t="s">
        <v>280</v>
      </c>
      <c r="L2410" s="155">
        <v>4562</v>
      </c>
      <c r="M2410" s="155" t="s">
        <v>211</v>
      </c>
      <c r="N2410" s="155">
        <v>7</v>
      </c>
      <c r="O2410" s="155">
        <v>880.55</v>
      </c>
      <c r="P2410" s="155">
        <v>544</v>
      </c>
      <c r="Q2410" t="str">
        <f t="shared" si="37"/>
        <v>Street</v>
      </c>
      <c r="R2410" s="157"/>
      <c r="U2410" s="157"/>
    </row>
    <row r="2411" spans="1:21" x14ac:dyDescent="0.3">
      <c r="A2411" s="155">
        <v>5</v>
      </c>
      <c r="B2411" s="155" t="s">
        <v>181</v>
      </c>
      <c r="C2411" s="155">
        <v>2020</v>
      </c>
      <c r="D2411" s="155">
        <v>3</v>
      </c>
      <c r="E2411" s="155" t="s">
        <v>245</v>
      </c>
      <c r="F2411" s="156">
        <v>1</v>
      </c>
      <c r="G2411" s="155" t="s">
        <v>183</v>
      </c>
      <c r="H2411" s="155">
        <v>6</v>
      </c>
      <c r="I2411" s="155" t="s">
        <v>256</v>
      </c>
      <c r="J2411" s="155" t="s">
        <v>122</v>
      </c>
      <c r="K2411" s="155" t="s">
        <v>242</v>
      </c>
      <c r="L2411" s="155">
        <v>200</v>
      </c>
      <c r="M2411" s="155" t="s">
        <v>210</v>
      </c>
      <c r="N2411" s="155">
        <v>52347</v>
      </c>
      <c r="O2411" s="155">
        <v>4987285.95</v>
      </c>
      <c r="P2411" s="155">
        <v>28056340</v>
      </c>
      <c r="Q2411" t="str">
        <f t="shared" si="37"/>
        <v>2-Low Income Residential</v>
      </c>
      <c r="R2411" s="157"/>
      <c r="U2411" s="157"/>
    </row>
    <row r="2412" spans="1:21" x14ac:dyDescent="0.3">
      <c r="A2412" s="155">
        <v>5</v>
      </c>
      <c r="B2412" s="155" t="s">
        <v>181</v>
      </c>
      <c r="C2412" s="155">
        <v>2020</v>
      </c>
      <c r="D2412" s="155">
        <v>3</v>
      </c>
      <c r="E2412" s="155" t="s">
        <v>245</v>
      </c>
      <c r="F2412" s="156">
        <v>3</v>
      </c>
      <c r="G2412" s="155" t="s">
        <v>189</v>
      </c>
      <c r="H2412" s="155">
        <v>903</v>
      </c>
      <c r="I2412" s="155" t="s">
        <v>239</v>
      </c>
      <c r="J2412" s="155" t="s">
        <v>121</v>
      </c>
      <c r="K2412" s="155" t="s">
        <v>230</v>
      </c>
      <c r="L2412" s="155">
        <v>4532</v>
      </c>
      <c r="M2412" s="155" t="s">
        <v>200</v>
      </c>
      <c r="N2412" s="155">
        <v>1136</v>
      </c>
      <c r="O2412" s="155">
        <v>372830.98</v>
      </c>
      <c r="P2412" s="155">
        <v>2992847</v>
      </c>
      <c r="Q2412" t="str">
        <f t="shared" si="37"/>
        <v>1-Residential</v>
      </c>
      <c r="R2412" s="157"/>
      <c r="U2412" s="157"/>
    </row>
    <row r="2413" spans="1:21" x14ac:dyDescent="0.3">
      <c r="A2413" s="155">
        <v>5</v>
      </c>
      <c r="B2413" s="155" t="s">
        <v>181</v>
      </c>
      <c r="C2413" s="155">
        <v>2020</v>
      </c>
      <c r="D2413" s="155">
        <v>3</v>
      </c>
      <c r="E2413" s="155" t="s">
        <v>245</v>
      </c>
      <c r="F2413" s="156">
        <v>79</v>
      </c>
      <c r="G2413" s="155" t="s">
        <v>212</v>
      </c>
      <c r="H2413" s="155">
        <v>153</v>
      </c>
      <c r="I2413" s="155" t="s">
        <v>269</v>
      </c>
      <c r="J2413" s="155" t="s">
        <v>270</v>
      </c>
      <c r="K2413" s="155" t="s">
        <v>270</v>
      </c>
      <c r="L2413" s="155">
        <v>1579</v>
      </c>
      <c r="M2413" s="155" t="s">
        <v>271</v>
      </c>
      <c r="N2413" s="155">
        <v>18</v>
      </c>
      <c r="O2413" s="155">
        <v>0</v>
      </c>
      <c r="P2413" s="155">
        <v>5199314</v>
      </c>
      <c r="Q2413" t="str">
        <f t="shared" si="37"/>
        <v>OTHER</v>
      </c>
      <c r="R2413" s="157"/>
      <c r="U2413" s="157"/>
    </row>
    <row r="2414" spans="1:21" x14ac:dyDescent="0.3">
      <c r="A2414" s="155">
        <v>4</v>
      </c>
      <c r="B2414" s="155" t="s">
        <v>187</v>
      </c>
      <c r="C2414" s="155">
        <v>2020</v>
      </c>
      <c r="D2414" s="155">
        <v>3</v>
      </c>
      <c r="E2414" s="155" t="s">
        <v>245</v>
      </c>
      <c r="F2414" s="156">
        <v>3</v>
      </c>
      <c r="G2414" s="155" t="s">
        <v>189</v>
      </c>
      <c r="H2414" s="155">
        <v>710</v>
      </c>
      <c r="I2414" s="155" t="s">
        <v>220</v>
      </c>
      <c r="J2414" s="155" t="s">
        <v>207</v>
      </c>
      <c r="K2414" s="155" t="s">
        <v>208</v>
      </c>
      <c r="L2414" s="155">
        <v>4532</v>
      </c>
      <c r="M2414" s="155" t="s">
        <v>200</v>
      </c>
      <c r="N2414" s="155">
        <v>10</v>
      </c>
      <c r="O2414" s="155">
        <v>-235089.63</v>
      </c>
      <c r="P2414" s="155">
        <v>-2175634</v>
      </c>
      <c r="Q2414" t="str">
        <f t="shared" si="37"/>
        <v>5-Large C&amp;I</v>
      </c>
      <c r="R2414" s="157"/>
      <c r="U2414" s="157"/>
    </row>
    <row r="2415" spans="1:21" x14ac:dyDescent="0.3">
      <c r="A2415" s="155">
        <v>5</v>
      </c>
      <c r="B2415" s="155" t="s">
        <v>181</v>
      </c>
      <c r="C2415" s="155">
        <v>2020</v>
      </c>
      <c r="D2415" s="155">
        <v>3</v>
      </c>
      <c r="E2415" s="155" t="s">
        <v>245</v>
      </c>
      <c r="F2415" s="156">
        <v>3</v>
      </c>
      <c r="G2415" s="155" t="s">
        <v>189</v>
      </c>
      <c r="H2415" s="155">
        <v>16</v>
      </c>
      <c r="I2415" s="155" t="s">
        <v>281</v>
      </c>
      <c r="J2415" s="155" t="s">
        <v>127</v>
      </c>
      <c r="K2415" s="155" t="s">
        <v>263</v>
      </c>
      <c r="L2415" s="155">
        <v>300</v>
      </c>
      <c r="M2415" s="155" t="s">
        <v>191</v>
      </c>
      <c r="N2415" s="155">
        <v>1</v>
      </c>
      <c r="O2415" s="155">
        <v>2090.66</v>
      </c>
      <c r="P2415" s="155">
        <v>10680</v>
      </c>
      <c r="Q2415" t="str">
        <f t="shared" si="37"/>
        <v>4-Medium C&amp;I</v>
      </c>
      <c r="R2415" s="157"/>
      <c r="U2415" s="157"/>
    </row>
    <row r="2416" spans="1:21" x14ac:dyDescent="0.3">
      <c r="A2416" s="155">
        <v>5</v>
      </c>
      <c r="B2416" s="155" t="s">
        <v>181</v>
      </c>
      <c r="C2416" s="155">
        <v>2020</v>
      </c>
      <c r="D2416" s="155">
        <v>3</v>
      </c>
      <c r="E2416" s="155" t="s">
        <v>245</v>
      </c>
      <c r="F2416" s="156">
        <v>79</v>
      </c>
      <c r="G2416" s="155" t="s">
        <v>212</v>
      </c>
      <c r="H2416" s="155">
        <v>710</v>
      </c>
      <c r="I2416" s="155" t="s">
        <v>220</v>
      </c>
      <c r="J2416" s="155" t="s">
        <v>207</v>
      </c>
      <c r="K2416" s="155" t="s">
        <v>208</v>
      </c>
      <c r="L2416" s="155">
        <v>4579</v>
      </c>
      <c r="M2416" s="155" t="s">
        <v>221</v>
      </c>
      <c r="N2416" s="155">
        <v>1</v>
      </c>
      <c r="O2416" s="155">
        <v>7263.2</v>
      </c>
      <c r="P2416" s="155">
        <v>133208</v>
      </c>
      <c r="Q2416" t="str">
        <f t="shared" si="37"/>
        <v>5-Large C&amp;I</v>
      </c>
      <c r="R2416" s="157"/>
      <c r="U2416" s="157"/>
    </row>
    <row r="2417" spans="1:21" x14ac:dyDescent="0.3">
      <c r="A2417" s="155">
        <v>4</v>
      </c>
      <c r="B2417" s="155" t="s">
        <v>187</v>
      </c>
      <c r="C2417" s="155">
        <v>2020</v>
      </c>
      <c r="D2417" s="155">
        <v>3</v>
      </c>
      <c r="E2417" s="155" t="s">
        <v>245</v>
      </c>
      <c r="F2417" s="156">
        <v>3</v>
      </c>
      <c r="G2417" s="155" t="s">
        <v>189</v>
      </c>
      <c r="H2417" s="155">
        <v>10</v>
      </c>
      <c r="I2417" s="155" t="s">
        <v>251</v>
      </c>
      <c r="J2417" s="155" t="s">
        <v>118</v>
      </c>
      <c r="K2417" s="155" t="s">
        <v>214</v>
      </c>
      <c r="L2417" s="155">
        <v>300</v>
      </c>
      <c r="M2417" s="155" t="s">
        <v>191</v>
      </c>
      <c r="N2417" s="155">
        <v>20</v>
      </c>
      <c r="O2417" s="155">
        <v>2329.42</v>
      </c>
      <c r="P2417" s="155">
        <v>9559</v>
      </c>
      <c r="Q2417" t="str">
        <f t="shared" si="37"/>
        <v>3-Small C&amp;I</v>
      </c>
      <c r="R2417" s="157"/>
      <c r="U2417" s="157"/>
    </row>
    <row r="2418" spans="1:21" x14ac:dyDescent="0.3">
      <c r="A2418" s="155">
        <v>5</v>
      </c>
      <c r="B2418" s="155" t="s">
        <v>181</v>
      </c>
      <c r="C2418" s="155">
        <v>2020</v>
      </c>
      <c r="D2418" s="155">
        <v>3</v>
      </c>
      <c r="E2418" s="155" t="s">
        <v>245</v>
      </c>
      <c r="F2418" s="156">
        <v>3</v>
      </c>
      <c r="G2418" s="155" t="s">
        <v>189</v>
      </c>
      <c r="H2418" s="155">
        <v>310</v>
      </c>
      <c r="I2418" s="155" t="s">
        <v>254</v>
      </c>
      <c r="J2418" s="155" t="s">
        <v>118</v>
      </c>
      <c r="K2418" s="155" t="s">
        <v>214</v>
      </c>
      <c r="L2418" s="155">
        <v>300</v>
      </c>
      <c r="M2418" s="155" t="s">
        <v>191</v>
      </c>
      <c r="N2418" s="155">
        <v>1</v>
      </c>
      <c r="O2418" s="155">
        <v>68.5</v>
      </c>
      <c r="P2418" s="155">
        <v>131</v>
      </c>
      <c r="Q2418" t="str">
        <f t="shared" si="37"/>
        <v>3-Small C&amp;I</v>
      </c>
      <c r="R2418" s="157"/>
      <c r="U2418" s="157"/>
    </row>
    <row r="2419" spans="1:21" x14ac:dyDescent="0.3">
      <c r="A2419" s="155">
        <v>4</v>
      </c>
      <c r="B2419" s="155" t="s">
        <v>187</v>
      </c>
      <c r="C2419" s="155">
        <v>2020</v>
      </c>
      <c r="D2419" s="155">
        <v>3</v>
      </c>
      <c r="E2419" s="155" t="s">
        <v>245</v>
      </c>
      <c r="F2419" s="156">
        <v>5</v>
      </c>
      <c r="G2419" s="155" t="s">
        <v>195</v>
      </c>
      <c r="H2419" s="155">
        <v>950</v>
      </c>
      <c r="I2419" s="155" t="s">
        <v>184</v>
      </c>
      <c r="J2419" s="155" t="s">
        <v>115</v>
      </c>
      <c r="K2419" s="155" t="s">
        <v>185</v>
      </c>
      <c r="L2419" s="155">
        <v>4552</v>
      </c>
      <c r="M2419" s="155" t="s">
        <v>276</v>
      </c>
      <c r="N2419" s="155">
        <v>2</v>
      </c>
      <c r="O2419" s="155">
        <v>47.64</v>
      </c>
      <c r="P2419" s="155">
        <v>276</v>
      </c>
      <c r="Q2419" t="str">
        <f t="shared" si="37"/>
        <v>3-Small C&amp;I</v>
      </c>
      <c r="R2419" s="157"/>
      <c r="U2419" s="157"/>
    </row>
    <row r="2420" spans="1:21" x14ac:dyDescent="0.3">
      <c r="A2420" s="155">
        <v>5</v>
      </c>
      <c r="B2420" s="155" t="s">
        <v>181</v>
      </c>
      <c r="C2420" s="155">
        <v>2020</v>
      </c>
      <c r="D2420" s="155">
        <v>3</v>
      </c>
      <c r="E2420" s="155" t="s">
        <v>245</v>
      </c>
      <c r="F2420" s="156">
        <v>3</v>
      </c>
      <c r="G2420" s="155" t="s">
        <v>189</v>
      </c>
      <c r="H2420" s="155">
        <v>8</v>
      </c>
      <c r="I2420" s="155" t="s">
        <v>248</v>
      </c>
      <c r="J2420" s="155" t="s">
        <v>126</v>
      </c>
      <c r="K2420" s="155" t="s">
        <v>249</v>
      </c>
      <c r="L2420" s="155">
        <v>300</v>
      </c>
      <c r="M2420" s="155" t="s">
        <v>191</v>
      </c>
      <c r="N2420" s="155">
        <v>382</v>
      </c>
      <c r="O2420" s="155">
        <v>22694.67</v>
      </c>
      <c r="P2420" s="155">
        <v>92201</v>
      </c>
      <c r="Q2420" t="str">
        <f t="shared" si="37"/>
        <v>3-Small C&amp;I</v>
      </c>
      <c r="R2420" s="157"/>
      <c r="U2420" s="157"/>
    </row>
    <row r="2421" spans="1:21" x14ac:dyDescent="0.3">
      <c r="A2421" s="155">
        <v>5</v>
      </c>
      <c r="B2421" s="155" t="s">
        <v>181</v>
      </c>
      <c r="C2421" s="155">
        <v>2020</v>
      </c>
      <c r="D2421" s="155">
        <v>3</v>
      </c>
      <c r="E2421" s="155" t="s">
        <v>245</v>
      </c>
      <c r="F2421" s="156">
        <v>6</v>
      </c>
      <c r="G2421" s="155" t="s">
        <v>192</v>
      </c>
      <c r="H2421" s="155">
        <v>613</v>
      </c>
      <c r="I2421" s="155" t="s">
        <v>258</v>
      </c>
      <c r="J2421" s="155" t="s">
        <v>116</v>
      </c>
      <c r="K2421" s="155" t="s">
        <v>224</v>
      </c>
      <c r="L2421" s="155">
        <v>700</v>
      </c>
      <c r="M2421" s="155" t="s">
        <v>193</v>
      </c>
      <c r="N2421" s="155">
        <v>6</v>
      </c>
      <c r="O2421" s="155">
        <v>128.84</v>
      </c>
      <c r="P2421" s="155">
        <v>384</v>
      </c>
      <c r="Q2421" t="str">
        <f t="shared" si="37"/>
        <v>3-Small C&amp;I</v>
      </c>
      <c r="R2421" s="157"/>
      <c r="U2421" s="157"/>
    </row>
    <row r="2422" spans="1:21" x14ac:dyDescent="0.3">
      <c r="A2422" s="155">
        <v>5</v>
      </c>
      <c r="B2422" s="155" t="s">
        <v>181</v>
      </c>
      <c r="C2422" s="155">
        <v>2020</v>
      </c>
      <c r="D2422" s="155">
        <v>3</v>
      </c>
      <c r="E2422" s="155" t="s">
        <v>245</v>
      </c>
      <c r="F2422" s="156">
        <v>3</v>
      </c>
      <c r="G2422" s="155" t="s">
        <v>189</v>
      </c>
      <c r="H2422" s="155">
        <v>621</v>
      </c>
      <c r="I2422" s="155" t="s">
        <v>259</v>
      </c>
      <c r="J2422" s="155" t="s">
        <v>116</v>
      </c>
      <c r="K2422" s="155" t="s">
        <v>224</v>
      </c>
      <c r="L2422" s="155">
        <v>4532</v>
      </c>
      <c r="M2422" s="155" t="s">
        <v>200</v>
      </c>
      <c r="N2422" s="155">
        <v>6</v>
      </c>
      <c r="O2422" s="155">
        <v>534.01</v>
      </c>
      <c r="P2422" s="155">
        <v>5327</v>
      </c>
      <c r="Q2422" t="str">
        <f t="shared" si="37"/>
        <v>3-Small C&amp;I</v>
      </c>
      <c r="R2422" s="157"/>
      <c r="U2422" s="157"/>
    </row>
    <row r="2423" spans="1:21" x14ac:dyDescent="0.3">
      <c r="A2423" s="155">
        <v>4</v>
      </c>
      <c r="B2423" s="155" t="s">
        <v>187</v>
      </c>
      <c r="C2423" s="155">
        <v>2020</v>
      </c>
      <c r="D2423" s="155">
        <v>3</v>
      </c>
      <c r="E2423" s="155" t="s">
        <v>245</v>
      </c>
      <c r="F2423" s="156">
        <v>1</v>
      </c>
      <c r="G2423" s="155" t="s">
        <v>183</v>
      </c>
      <c r="H2423" s="155">
        <v>950</v>
      </c>
      <c r="I2423" s="155" t="s">
        <v>184</v>
      </c>
      <c r="J2423" s="155" t="s">
        <v>115</v>
      </c>
      <c r="K2423" s="155" t="s">
        <v>185</v>
      </c>
      <c r="L2423" s="155">
        <v>4512</v>
      </c>
      <c r="M2423" s="155" t="s">
        <v>186</v>
      </c>
      <c r="N2423" s="155">
        <v>30</v>
      </c>
      <c r="O2423" s="155">
        <v>2040.75</v>
      </c>
      <c r="P2423" s="155">
        <v>17134</v>
      </c>
      <c r="Q2423" t="str">
        <f t="shared" si="37"/>
        <v>3-Small C&amp;I</v>
      </c>
      <c r="R2423" s="157"/>
      <c r="U2423" s="157"/>
    </row>
    <row r="2424" spans="1:21" x14ac:dyDescent="0.3">
      <c r="A2424" s="155">
        <v>5</v>
      </c>
      <c r="B2424" s="155" t="s">
        <v>181</v>
      </c>
      <c r="C2424" s="155">
        <v>2020</v>
      </c>
      <c r="D2424" s="155">
        <v>3</v>
      </c>
      <c r="E2424" s="155" t="s">
        <v>245</v>
      </c>
      <c r="F2424" s="156">
        <v>77</v>
      </c>
      <c r="G2424" s="155" t="s">
        <v>212</v>
      </c>
      <c r="H2424" s="155">
        <v>5</v>
      </c>
      <c r="I2424" s="155" t="s">
        <v>190</v>
      </c>
      <c r="J2424" s="155" t="s">
        <v>115</v>
      </c>
      <c r="K2424" s="155" t="s">
        <v>185</v>
      </c>
      <c r="L2424" s="155">
        <v>1577</v>
      </c>
      <c r="M2424" s="155" t="s">
        <v>233</v>
      </c>
      <c r="N2424" s="155">
        <v>2</v>
      </c>
      <c r="O2424" s="155">
        <v>1460.82</v>
      </c>
      <c r="P2424" s="155">
        <v>6778</v>
      </c>
      <c r="Q2424" t="str">
        <f t="shared" si="37"/>
        <v>3-Small C&amp;I</v>
      </c>
      <c r="R2424" s="157"/>
      <c r="U2424" s="157"/>
    </row>
    <row r="2425" spans="1:21" x14ac:dyDescent="0.3">
      <c r="A2425" s="155">
        <v>5</v>
      </c>
      <c r="B2425" s="155" t="s">
        <v>181</v>
      </c>
      <c r="C2425" s="155">
        <v>2020</v>
      </c>
      <c r="D2425" s="155">
        <v>3</v>
      </c>
      <c r="E2425" s="155" t="s">
        <v>245</v>
      </c>
      <c r="F2425" s="156">
        <v>6</v>
      </c>
      <c r="G2425" s="155" t="s">
        <v>192</v>
      </c>
      <c r="H2425" s="155">
        <v>603</v>
      </c>
      <c r="I2425" s="155" t="s">
        <v>196</v>
      </c>
      <c r="J2425" s="155" t="s">
        <v>125</v>
      </c>
      <c r="K2425" s="155" t="s">
        <v>197</v>
      </c>
      <c r="L2425" s="155">
        <v>700</v>
      </c>
      <c r="M2425" s="155" t="s">
        <v>193</v>
      </c>
      <c r="N2425" s="155">
        <v>648</v>
      </c>
      <c r="O2425" s="155">
        <v>55242.49</v>
      </c>
      <c r="P2425" s="155">
        <v>143689</v>
      </c>
      <c r="Q2425" t="str">
        <f t="shared" si="37"/>
        <v>Street</v>
      </c>
      <c r="R2425" s="157"/>
      <c r="U2425" s="157"/>
    </row>
    <row r="2426" spans="1:21" x14ac:dyDescent="0.3">
      <c r="A2426" s="155">
        <v>5</v>
      </c>
      <c r="B2426" s="155" t="s">
        <v>181</v>
      </c>
      <c r="C2426" s="155">
        <v>2020</v>
      </c>
      <c r="D2426" s="155">
        <v>3</v>
      </c>
      <c r="E2426" s="155" t="s">
        <v>245</v>
      </c>
      <c r="F2426" s="156">
        <v>6</v>
      </c>
      <c r="G2426" s="155" t="s">
        <v>192</v>
      </c>
      <c r="H2426" s="155">
        <v>615</v>
      </c>
      <c r="I2426" s="155" t="s">
        <v>292</v>
      </c>
      <c r="J2426" s="155" t="s">
        <v>123</v>
      </c>
      <c r="K2426" s="155" t="s">
        <v>261</v>
      </c>
      <c r="L2426" s="155">
        <v>4562</v>
      </c>
      <c r="M2426" s="155" t="s">
        <v>211</v>
      </c>
      <c r="N2426" s="155">
        <v>580</v>
      </c>
      <c r="O2426" s="155">
        <v>455761.66</v>
      </c>
      <c r="P2426" s="155">
        <v>903282</v>
      </c>
      <c r="Q2426" t="str">
        <f t="shared" si="37"/>
        <v>Street</v>
      </c>
      <c r="R2426" s="157"/>
      <c r="U2426" s="157"/>
    </row>
    <row r="2427" spans="1:21" x14ac:dyDescent="0.3">
      <c r="A2427" s="155">
        <v>4</v>
      </c>
      <c r="B2427" s="155" t="s">
        <v>187</v>
      </c>
      <c r="C2427" s="155">
        <v>2020</v>
      </c>
      <c r="D2427" s="155">
        <v>3</v>
      </c>
      <c r="E2427" s="155" t="s">
        <v>245</v>
      </c>
      <c r="F2427" s="156">
        <v>1</v>
      </c>
      <c r="G2427" s="155" t="s">
        <v>183</v>
      </c>
      <c r="H2427" s="155">
        <v>1</v>
      </c>
      <c r="I2427" s="155" t="s">
        <v>229</v>
      </c>
      <c r="J2427" s="155" t="s">
        <v>121</v>
      </c>
      <c r="K2427" s="155" t="s">
        <v>230</v>
      </c>
      <c r="L2427" s="155">
        <v>200</v>
      </c>
      <c r="M2427" s="155" t="s">
        <v>210</v>
      </c>
      <c r="N2427" s="155">
        <v>1369</v>
      </c>
      <c r="O2427" s="155">
        <v>249304.07</v>
      </c>
      <c r="P2427" s="155">
        <v>902452</v>
      </c>
      <c r="Q2427" t="str">
        <f t="shared" si="37"/>
        <v>1-Residential</v>
      </c>
      <c r="R2427" s="157"/>
      <c r="U2427" s="157"/>
    </row>
    <row r="2428" spans="1:21" x14ac:dyDescent="0.3">
      <c r="A2428" s="155">
        <v>5</v>
      </c>
      <c r="B2428" s="155" t="s">
        <v>181</v>
      </c>
      <c r="C2428" s="155">
        <v>2020</v>
      </c>
      <c r="D2428" s="155">
        <v>3</v>
      </c>
      <c r="E2428" s="155" t="s">
        <v>245</v>
      </c>
      <c r="F2428" s="156">
        <v>71</v>
      </c>
      <c r="G2428" s="155" t="s">
        <v>212</v>
      </c>
      <c r="H2428" s="155">
        <v>1</v>
      </c>
      <c r="I2428" s="155" t="s">
        <v>229</v>
      </c>
      <c r="J2428" s="155" t="s">
        <v>121</v>
      </c>
      <c r="K2428" s="155" t="s">
        <v>230</v>
      </c>
      <c r="L2428" s="155">
        <v>1571</v>
      </c>
      <c r="M2428" s="155" t="s">
        <v>265</v>
      </c>
      <c r="N2428" s="155">
        <v>1</v>
      </c>
      <c r="O2428" s="155">
        <v>7</v>
      </c>
      <c r="P2428" s="155">
        <v>0</v>
      </c>
      <c r="Q2428" t="str">
        <f t="shared" si="37"/>
        <v>1-Residential</v>
      </c>
      <c r="R2428" s="157"/>
      <c r="U2428" s="157"/>
    </row>
    <row r="2429" spans="1:21" x14ac:dyDescent="0.3">
      <c r="A2429" s="155">
        <v>5</v>
      </c>
      <c r="B2429" s="155" t="s">
        <v>181</v>
      </c>
      <c r="C2429" s="155">
        <v>2020</v>
      </c>
      <c r="D2429" s="155">
        <v>3</v>
      </c>
      <c r="E2429" s="155" t="s">
        <v>245</v>
      </c>
      <c r="F2429" s="156">
        <v>10</v>
      </c>
      <c r="G2429" s="155" t="s">
        <v>238</v>
      </c>
      <c r="H2429" s="155">
        <v>903</v>
      </c>
      <c r="I2429" s="155" t="s">
        <v>239</v>
      </c>
      <c r="J2429" s="155" t="s">
        <v>121</v>
      </c>
      <c r="K2429" s="155" t="s">
        <v>230</v>
      </c>
      <c r="L2429" s="155">
        <v>4513</v>
      </c>
      <c r="M2429" s="155" t="s">
        <v>240</v>
      </c>
      <c r="N2429" s="155">
        <v>33061</v>
      </c>
      <c r="O2429" s="155">
        <v>4302392.9800000004</v>
      </c>
      <c r="P2429" s="155">
        <v>33406114</v>
      </c>
      <c r="Q2429" t="str">
        <f t="shared" si="37"/>
        <v>1-Residential</v>
      </c>
      <c r="R2429" s="157"/>
      <c r="U2429" s="157"/>
    </row>
    <row r="2430" spans="1:21" x14ac:dyDescent="0.3">
      <c r="A2430" s="155">
        <v>5</v>
      </c>
      <c r="B2430" s="155" t="s">
        <v>181</v>
      </c>
      <c r="C2430" s="155">
        <v>2020</v>
      </c>
      <c r="D2430" s="155">
        <v>3</v>
      </c>
      <c r="E2430" s="155" t="s">
        <v>245</v>
      </c>
      <c r="F2430" s="156">
        <v>10</v>
      </c>
      <c r="G2430" s="155" t="s">
        <v>238</v>
      </c>
      <c r="H2430" s="155">
        <v>6</v>
      </c>
      <c r="I2430" s="155" t="s">
        <v>256</v>
      </c>
      <c r="J2430" s="155" t="s">
        <v>122</v>
      </c>
      <c r="K2430" s="155" t="s">
        <v>242</v>
      </c>
      <c r="L2430" s="155">
        <v>207</v>
      </c>
      <c r="M2430" s="155" t="s">
        <v>243</v>
      </c>
      <c r="N2430" s="155">
        <v>5020</v>
      </c>
      <c r="O2430" s="155">
        <v>880122.94</v>
      </c>
      <c r="P2430" s="155">
        <v>5062024</v>
      </c>
      <c r="Q2430" t="str">
        <f t="shared" si="37"/>
        <v>2-Low Income Residential</v>
      </c>
      <c r="R2430" s="157"/>
      <c r="U2430" s="157"/>
    </row>
    <row r="2431" spans="1:21" x14ac:dyDescent="0.3">
      <c r="A2431" s="155">
        <v>5</v>
      </c>
      <c r="B2431" s="155" t="s">
        <v>181</v>
      </c>
      <c r="C2431" s="155">
        <v>2020</v>
      </c>
      <c r="D2431" s="155">
        <v>3</v>
      </c>
      <c r="E2431" s="155" t="s">
        <v>245</v>
      </c>
      <c r="F2431" s="156">
        <v>6</v>
      </c>
      <c r="G2431" s="155" t="s">
        <v>192</v>
      </c>
      <c r="H2431" s="155">
        <v>608</v>
      </c>
      <c r="I2431" s="155" t="s">
        <v>290</v>
      </c>
      <c r="J2431" s="155" t="s">
        <v>278</v>
      </c>
      <c r="K2431" s="155" t="s">
        <v>212</v>
      </c>
      <c r="L2431" s="155">
        <v>700</v>
      </c>
      <c r="M2431" s="155" t="s">
        <v>193</v>
      </c>
      <c r="N2431" s="155">
        <v>58</v>
      </c>
      <c r="O2431" s="155">
        <v>195177.82</v>
      </c>
      <c r="P2431" s="155">
        <v>882548</v>
      </c>
      <c r="Q2431" t="str">
        <f t="shared" si="37"/>
        <v>Street</v>
      </c>
      <c r="R2431" s="157"/>
      <c r="U2431" s="157"/>
    </row>
    <row r="2432" spans="1:21" x14ac:dyDescent="0.3">
      <c r="A2432" s="155">
        <v>4</v>
      </c>
      <c r="B2432" s="155" t="s">
        <v>187</v>
      </c>
      <c r="C2432" s="155">
        <v>2020</v>
      </c>
      <c r="D2432" s="155">
        <v>3</v>
      </c>
      <c r="E2432" s="155" t="s">
        <v>245</v>
      </c>
      <c r="F2432" s="156">
        <v>3</v>
      </c>
      <c r="G2432" s="155" t="s">
        <v>189</v>
      </c>
      <c r="H2432" s="155">
        <v>616</v>
      </c>
      <c r="I2432" s="155" t="s">
        <v>199</v>
      </c>
      <c r="J2432" s="155" t="s">
        <v>125</v>
      </c>
      <c r="K2432" s="155" t="s">
        <v>197</v>
      </c>
      <c r="L2432" s="155">
        <v>4532</v>
      </c>
      <c r="M2432" s="155" t="s">
        <v>200</v>
      </c>
      <c r="N2432" s="155">
        <v>1</v>
      </c>
      <c r="O2432" s="155">
        <v>8.8800000000000008</v>
      </c>
      <c r="P2432" s="155">
        <v>21</v>
      </c>
      <c r="Q2432" t="str">
        <f t="shared" si="37"/>
        <v>Street</v>
      </c>
      <c r="R2432" s="157"/>
      <c r="U2432" s="157"/>
    </row>
    <row r="2433" spans="1:21" x14ac:dyDescent="0.3">
      <c r="A2433" s="155">
        <v>5</v>
      </c>
      <c r="B2433" s="155" t="s">
        <v>181</v>
      </c>
      <c r="C2433" s="155">
        <v>2020</v>
      </c>
      <c r="D2433" s="155">
        <v>3</v>
      </c>
      <c r="E2433" s="155" t="s">
        <v>245</v>
      </c>
      <c r="F2433" s="156">
        <v>6</v>
      </c>
      <c r="G2433" s="155" t="s">
        <v>192</v>
      </c>
      <c r="H2433" s="155">
        <v>601</v>
      </c>
      <c r="I2433" s="155" t="s">
        <v>260</v>
      </c>
      <c r="J2433" s="155" t="s">
        <v>123</v>
      </c>
      <c r="K2433" s="155" t="s">
        <v>261</v>
      </c>
      <c r="L2433" s="155">
        <v>700</v>
      </c>
      <c r="M2433" s="155" t="s">
        <v>193</v>
      </c>
      <c r="N2433" s="155">
        <v>121</v>
      </c>
      <c r="O2433" s="155">
        <v>57828.12</v>
      </c>
      <c r="P2433" s="155">
        <v>94762</v>
      </c>
      <c r="Q2433" t="str">
        <f t="shared" si="37"/>
        <v>Street</v>
      </c>
      <c r="R2433" s="157"/>
      <c r="U2433" s="157"/>
    </row>
    <row r="2434" spans="1:21" x14ac:dyDescent="0.3">
      <c r="A2434" s="155">
        <v>5</v>
      </c>
      <c r="B2434" s="155" t="s">
        <v>181</v>
      </c>
      <c r="C2434" s="155">
        <v>2020</v>
      </c>
      <c r="D2434" s="155">
        <v>3</v>
      </c>
      <c r="E2434" s="155" t="s">
        <v>245</v>
      </c>
      <c r="F2434" s="156">
        <v>5</v>
      </c>
      <c r="G2434" s="155" t="s">
        <v>195</v>
      </c>
      <c r="H2434" s="155">
        <v>700</v>
      </c>
      <c r="I2434" s="155" t="s">
        <v>273</v>
      </c>
      <c r="J2434" s="155" t="s">
        <v>207</v>
      </c>
      <c r="K2434" s="155" t="s">
        <v>208</v>
      </c>
      <c r="L2434" s="155">
        <v>460</v>
      </c>
      <c r="M2434" s="155" t="s">
        <v>198</v>
      </c>
      <c r="N2434" s="155">
        <v>4</v>
      </c>
      <c r="O2434" s="155">
        <v>104625.89</v>
      </c>
      <c r="P2434" s="155">
        <v>602650</v>
      </c>
      <c r="Q2434" t="str">
        <f t="shared" ref="Q2434:Q2497" si="38">VLOOKUP(J2434,S:T,2,FALSE)</f>
        <v>5-Large C&amp;I</v>
      </c>
      <c r="R2434" s="157"/>
      <c r="U2434" s="157"/>
    </row>
    <row r="2435" spans="1:21" x14ac:dyDescent="0.3">
      <c r="A2435" s="155">
        <v>5</v>
      </c>
      <c r="B2435" s="155" t="s">
        <v>181</v>
      </c>
      <c r="C2435" s="155">
        <v>2020</v>
      </c>
      <c r="D2435" s="155">
        <v>3</v>
      </c>
      <c r="E2435" s="155" t="s">
        <v>245</v>
      </c>
      <c r="F2435" s="156">
        <v>5</v>
      </c>
      <c r="G2435" s="155" t="s">
        <v>195</v>
      </c>
      <c r="H2435" s="155">
        <v>701</v>
      </c>
      <c r="I2435" s="155" t="s">
        <v>206</v>
      </c>
      <c r="J2435" s="155" t="s">
        <v>207</v>
      </c>
      <c r="K2435" s="155" t="s">
        <v>208</v>
      </c>
      <c r="L2435" s="155">
        <v>460</v>
      </c>
      <c r="M2435" s="155" t="s">
        <v>198</v>
      </c>
      <c r="N2435" s="155">
        <v>77</v>
      </c>
      <c r="O2435" s="155">
        <v>1250919.96</v>
      </c>
      <c r="P2435" s="155">
        <v>6713664</v>
      </c>
      <c r="Q2435" t="str">
        <f t="shared" si="38"/>
        <v>5-Large C&amp;I</v>
      </c>
      <c r="R2435" s="157"/>
      <c r="U2435" s="157"/>
    </row>
    <row r="2436" spans="1:21" x14ac:dyDescent="0.3">
      <c r="A2436" s="155">
        <v>5</v>
      </c>
      <c r="B2436" s="155" t="s">
        <v>181</v>
      </c>
      <c r="C2436" s="155">
        <v>2020</v>
      </c>
      <c r="D2436" s="155">
        <v>3</v>
      </c>
      <c r="E2436" s="155" t="s">
        <v>245</v>
      </c>
      <c r="F2436" s="156">
        <v>79</v>
      </c>
      <c r="G2436" s="155" t="s">
        <v>212</v>
      </c>
      <c r="H2436" s="155">
        <v>954</v>
      </c>
      <c r="I2436" s="155" t="s">
        <v>237</v>
      </c>
      <c r="J2436" s="155" t="s">
        <v>119</v>
      </c>
      <c r="K2436" s="155" t="s">
        <v>216</v>
      </c>
      <c r="L2436" s="155">
        <v>4579</v>
      </c>
      <c r="M2436" s="155" t="s">
        <v>221</v>
      </c>
      <c r="N2436" s="155">
        <v>5</v>
      </c>
      <c r="O2436" s="155">
        <v>7856.21</v>
      </c>
      <c r="P2436" s="155">
        <v>90400</v>
      </c>
      <c r="Q2436" t="str">
        <f t="shared" si="38"/>
        <v>4-Medium C&amp;I</v>
      </c>
      <c r="R2436" s="157"/>
      <c r="U2436" s="157"/>
    </row>
    <row r="2437" spans="1:21" x14ac:dyDescent="0.3">
      <c r="A2437" s="155">
        <v>5</v>
      </c>
      <c r="B2437" s="155" t="s">
        <v>181</v>
      </c>
      <c r="C2437" s="155">
        <v>2020</v>
      </c>
      <c r="D2437" s="155">
        <v>3</v>
      </c>
      <c r="E2437" s="155" t="s">
        <v>245</v>
      </c>
      <c r="F2437" s="156">
        <v>3</v>
      </c>
      <c r="G2437" s="155" t="s">
        <v>189</v>
      </c>
      <c r="H2437" s="155">
        <v>20</v>
      </c>
      <c r="I2437" s="155" t="s">
        <v>300</v>
      </c>
      <c r="J2437" s="155" t="s">
        <v>128</v>
      </c>
      <c r="K2437" s="155" t="s">
        <v>205</v>
      </c>
      <c r="L2437" s="155">
        <v>300</v>
      </c>
      <c r="M2437" s="155" t="s">
        <v>191</v>
      </c>
      <c r="N2437" s="155">
        <v>74</v>
      </c>
      <c r="O2437" s="155">
        <v>193621.97</v>
      </c>
      <c r="P2437" s="155">
        <v>970117</v>
      </c>
      <c r="Q2437" t="str">
        <f t="shared" si="38"/>
        <v>4-Medium C&amp;I</v>
      </c>
      <c r="R2437" s="157"/>
      <c r="U2437" s="157"/>
    </row>
    <row r="2438" spans="1:21" x14ac:dyDescent="0.3">
      <c r="A2438" s="155">
        <v>4</v>
      </c>
      <c r="B2438" s="155" t="s">
        <v>187</v>
      </c>
      <c r="C2438" s="155">
        <v>2020</v>
      </c>
      <c r="D2438" s="155">
        <v>3</v>
      </c>
      <c r="E2438" s="155" t="s">
        <v>245</v>
      </c>
      <c r="F2438" s="156">
        <v>1</v>
      </c>
      <c r="G2438" s="155" t="s">
        <v>183</v>
      </c>
      <c r="H2438" s="155">
        <v>10</v>
      </c>
      <c r="I2438" s="155" t="s">
        <v>251</v>
      </c>
      <c r="J2438" s="155" t="s">
        <v>118</v>
      </c>
      <c r="K2438" s="155" t="s">
        <v>214</v>
      </c>
      <c r="L2438" s="155">
        <v>200</v>
      </c>
      <c r="M2438" s="155" t="s">
        <v>210</v>
      </c>
      <c r="N2438" s="155">
        <v>3</v>
      </c>
      <c r="O2438" s="155">
        <v>658.61</v>
      </c>
      <c r="P2438" s="155">
        <v>2837</v>
      </c>
      <c r="Q2438" t="str">
        <f t="shared" si="38"/>
        <v>3-Small C&amp;I</v>
      </c>
      <c r="R2438" s="157"/>
      <c r="U2438" s="157"/>
    </row>
    <row r="2439" spans="1:21" x14ac:dyDescent="0.3">
      <c r="A2439" s="155">
        <v>5</v>
      </c>
      <c r="B2439" s="155" t="s">
        <v>181</v>
      </c>
      <c r="C2439" s="155">
        <v>2020</v>
      </c>
      <c r="D2439" s="155">
        <v>3</v>
      </c>
      <c r="E2439" s="155" t="s">
        <v>245</v>
      </c>
      <c r="F2439" s="156">
        <v>1</v>
      </c>
      <c r="G2439" s="155" t="s">
        <v>183</v>
      </c>
      <c r="H2439" s="155">
        <v>15</v>
      </c>
      <c r="I2439" s="155" t="s">
        <v>252</v>
      </c>
      <c r="J2439" s="155" t="s">
        <v>118</v>
      </c>
      <c r="K2439" s="155" t="s">
        <v>214</v>
      </c>
      <c r="L2439" s="155">
        <v>200</v>
      </c>
      <c r="M2439" s="155" t="s">
        <v>210</v>
      </c>
      <c r="N2439" s="155">
        <v>1</v>
      </c>
      <c r="O2439" s="155">
        <v>22.07</v>
      </c>
      <c r="P2439" s="155">
        <v>57</v>
      </c>
      <c r="Q2439" t="str">
        <f t="shared" si="38"/>
        <v>3-Small C&amp;I</v>
      </c>
      <c r="R2439" s="157"/>
      <c r="U2439" s="157"/>
    </row>
    <row r="2440" spans="1:21" x14ac:dyDescent="0.3">
      <c r="A2440" s="155">
        <v>4</v>
      </c>
      <c r="B2440" s="155" t="s">
        <v>187</v>
      </c>
      <c r="C2440" s="155">
        <v>2020</v>
      </c>
      <c r="D2440" s="155">
        <v>3</v>
      </c>
      <c r="E2440" s="155" t="s">
        <v>245</v>
      </c>
      <c r="F2440" s="156">
        <v>3</v>
      </c>
      <c r="G2440" s="155" t="s">
        <v>189</v>
      </c>
      <c r="H2440" s="155">
        <v>15</v>
      </c>
      <c r="I2440" s="155" t="s">
        <v>252</v>
      </c>
      <c r="J2440" s="155" t="s">
        <v>118</v>
      </c>
      <c r="K2440" s="155" t="s">
        <v>214</v>
      </c>
      <c r="L2440" s="155">
        <v>300</v>
      </c>
      <c r="M2440" s="155" t="s">
        <v>191</v>
      </c>
      <c r="N2440" s="155">
        <v>1</v>
      </c>
      <c r="O2440" s="155">
        <v>22.8</v>
      </c>
      <c r="P2440" s="155">
        <v>57</v>
      </c>
      <c r="Q2440" t="str">
        <f t="shared" si="38"/>
        <v>3-Small C&amp;I</v>
      </c>
      <c r="R2440" s="157"/>
      <c r="U2440" s="157"/>
    </row>
    <row r="2441" spans="1:21" x14ac:dyDescent="0.3">
      <c r="A2441" s="155">
        <v>5</v>
      </c>
      <c r="B2441" s="155" t="s">
        <v>181</v>
      </c>
      <c r="C2441" s="155">
        <v>2020</v>
      </c>
      <c r="D2441" s="155">
        <v>3</v>
      </c>
      <c r="E2441" s="155" t="s">
        <v>245</v>
      </c>
      <c r="F2441" s="156">
        <v>1</v>
      </c>
      <c r="G2441" s="155" t="s">
        <v>183</v>
      </c>
      <c r="H2441" s="155">
        <v>10</v>
      </c>
      <c r="I2441" s="155" t="s">
        <v>251</v>
      </c>
      <c r="J2441" s="155" t="s">
        <v>117</v>
      </c>
      <c r="K2441" s="155" t="s">
        <v>236</v>
      </c>
      <c r="L2441" s="155">
        <v>200</v>
      </c>
      <c r="M2441" s="155" t="s">
        <v>210</v>
      </c>
      <c r="N2441" s="155">
        <v>1074</v>
      </c>
      <c r="O2441" s="155">
        <v>88212.56</v>
      </c>
      <c r="P2441" s="155">
        <v>361534</v>
      </c>
      <c r="Q2441" t="str">
        <f t="shared" si="38"/>
        <v>3-Small C&amp;I</v>
      </c>
      <c r="R2441" s="157"/>
      <c r="U2441" s="157"/>
    </row>
    <row r="2442" spans="1:21" x14ac:dyDescent="0.3">
      <c r="A2442" s="155">
        <v>5</v>
      </c>
      <c r="B2442" s="155" t="s">
        <v>181</v>
      </c>
      <c r="C2442" s="155">
        <v>2020</v>
      </c>
      <c r="D2442" s="155">
        <v>3</v>
      </c>
      <c r="E2442" s="155" t="s">
        <v>245</v>
      </c>
      <c r="F2442" s="156">
        <v>3</v>
      </c>
      <c r="G2442" s="155" t="s">
        <v>189</v>
      </c>
      <c r="H2442" s="155">
        <v>13</v>
      </c>
      <c r="I2442" s="155" t="s">
        <v>296</v>
      </c>
      <c r="J2442" s="155" t="s">
        <v>119</v>
      </c>
      <c r="K2442" s="155" t="s">
        <v>216</v>
      </c>
      <c r="L2442" s="155">
        <v>300</v>
      </c>
      <c r="M2442" s="155" t="s">
        <v>191</v>
      </c>
      <c r="N2442" s="155">
        <v>105</v>
      </c>
      <c r="O2442" s="155">
        <v>241901.91</v>
      </c>
      <c r="P2442" s="155">
        <v>1205060</v>
      </c>
      <c r="Q2442" t="str">
        <f t="shared" si="38"/>
        <v>4-Medium C&amp;I</v>
      </c>
      <c r="R2442" s="157"/>
      <c r="U2442" s="157"/>
    </row>
    <row r="2443" spans="1:21" x14ac:dyDescent="0.3">
      <c r="A2443" s="155">
        <v>5</v>
      </c>
      <c r="B2443" s="155" t="s">
        <v>181</v>
      </c>
      <c r="C2443" s="155">
        <v>2020</v>
      </c>
      <c r="D2443" s="155">
        <v>3</v>
      </c>
      <c r="E2443" s="155" t="s">
        <v>245</v>
      </c>
      <c r="F2443" s="156">
        <v>60</v>
      </c>
      <c r="G2443" s="155" t="s">
        <v>212</v>
      </c>
      <c r="H2443" s="155">
        <v>612</v>
      </c>
      <c r="I2443" s="155" t="s">
        <v>223</v>
      </c>
      <c r="J2443" s="155" t="s">
        <v>116</v>
      </c>
      <c r="K2443" s="155" t="s">
        <v>224</v>
      </c>
      <c r="L2443" s="155">
        <v>360</v>
      </c>
      <c r="M2443" s="155" t="s">
        <v>225</v>
      </c>
      <c r="N2443" s="155">
        <v>1</v>
      </c>
      <c r="O2443" s="155">
        <v>9.1</v>
      </c>
      <c r="P2443" s="155">
        <v>9</v>
      </c>
      <c r="Q2443" t="str">
        <f t="shared" si="38"/>
        <v>3-Small C&amp;I</v>
      </c>
      <c r="R2443" s="157"/>
      <c r="U2443" s="157"/>
    </row>
    <row r="2444" spans="1:21" x14ac:dyDescent="0.3">
      <c r="A2444" s="155">
        <v>5</v>
      </c>
      <c r="B2444" s="155" t="s">
        <v>181</v>
      </c>
      <c r="C2444" s="155">
        <v>2020</v>
      </c>
      <c r="D2444" s="155">
        <v>3</v>
      </c>
      <c r="E2444" s="155" t="s">
        <v>245</v>
      </c>
      <c r="F2444" s="156">
        <v>6</v>
      </c>
      <c r="G2444" s="155" t="s">
        <v>192</v>
      </c>
      <c r="H2444" s="155">
        <v>621</v>
      </c>
      <c r="I2444" s="155" t="s">
        <v>259</v>
      </c>
      <c r="J2444" s="155" t="s">
        <v>116</v>
      </c>
      <c r="K2444" s="155" t="s">
        <v>224</v>
      </c>
      <c r="L2444" s="155">
        <v>4562</v>
      </c>
      <c r="M2444" s="155" t="s">
        <v>211</v>
      </c>
      <c r="N2444" s="155">
        <v>9</v>
      </c>
      <c r="O2444" s="155">
        <v>185.83</v>
      </c>
      <c r="P2444" s="155">
        <v>1254</v>
      </c>
      <c r="Q2444" t="str">
        <f t="shared" si="38"/>
        <v>3-Small C&amp;I</v>
      </c>
      <c r="R2444" s="157"/>
      <c r="U2444" s="157"/>
    </row>
    <row r="2445" spans="1:21" x14ac:dyDescent="0.3">
      <c r="A2445" s="155">
        <v>5</v>
      </c>
      <c r="B2445" s="155" t="s">
        <v>181</v>
      </c>
      <c r="C2445" s="155">
        <v>2020</v>
      </c>
      <c r="D2445" s="155">
        <v>3</v>
      </c>
      <c r="E2445" s="155" t="s">
        <v>245</v>
      </c>
      <c r="F2445" s="156">
        <v>79</v>
      </c>
      <c r="G2445" s="155" t="s">
        <v>212</v>
      </c>
      <c r="H2445" s="155">
        <v>5</v>
      </c>
      <c r="I2445" s="155" t="s">
        <v>190</v>
      </c>
      <c r="J2445" s="155" t="s">
        <v>115</v>
      </c>
      <c r="K2445" s="155" t="s">
        <v>185</v>
      </c>
      <c r="L2445" s="155">
        <v>1579</v>
      </c>
      <c r="M2445" s="155" t="s">
        <v>271</v>
      </c>
      <c r="N2445" s="155">
        <v>1</v>
      </c>
      <c r="O2445" s="155">
        <v>9.64</v>
      </c>
      <c r="P2445" s="155">
        <v>0</v>
      </c>
      <c r="Q2445" t="str">
        <f t="shared" si="38"/>
        <v>3-Small C&amp;I</v>
      </c>
      <c r="R2445" s="157"/>
      <c r="U2445" s="157"/>
    </row>
    <row r="2446" spans="1:21" x14ac:dyDescent="0.3">
      <c r="A2446" s="155">
        <v>4</v>
      </c>
      <c r="B2446" s="155" t="s">
        <v>187</v>
      </c>
      <c r="C2446" s="155">
        <v>2020</v>
      </c>
      <c r="D2446" s="155">
        <v>3</v>
      </c>
      <c r="E2446" s="155" t="s">
        <v>245</v>
      </c>
      <c r="F2446" s="156">
        <v>3</v>
      </c>
      <c r="G2446" s="155" t="s">
        <v>189</v>
      </c>
      <c r="H2446" s="155">
        <v>950</v>
      </c>
      <c r="I2446" s="155" t="s">
        <v>184</v>
      </c>
      <c r="J2446" s="155" t="s">
        <v>115</v>
      </c>
      <c r="K2446" s="155" t="s">
        <v>185</v>
      </c>
      <c r="L2446" s="155">
        <v>4532</v>
      </c>
      <c r="M2446" s="155" t="s">
        <v>200</v>
      </c>
      <c r="N2446" s="155">
        <v>1267</v>
      </c>
      <c r="O2446" s="155">
        <v>174784.15</v>
      </c>
      <c r="P2446" s="155">
        <v>1634622</v>
      </c>
      <c r="Q2446" t="str">
        <f t="shared" si="38"/>
        <v>3-Small C&amp;I</v>
      </c>
      <c r="R2446" s="157"/>
      <c r="U2446" s="157"/>
    </row>
    <row r="2447" spans="1:21" x14ac:dyDescent="0.3">
      <c r="A2447" s="155">
        <v>5</v>
      </c>
      <c r="B2447" s="155" t="s">
        <v>181</v>
      </c>
      <c r="C2447" s="155">
        <v>2020</v>
      </c>
      <c r="D2447" s="155">
        <v>3</v>
      </c>
      <c r="E2447" s="155" t="s">
        <v>245</v>
      </c>
      <c r="F2447" s="156">
        <v>1</v>
      </c>
      <c r="G2447" s="155" t="s">
        <v>183</v>
      </c>
      <c r="H2447" s="155">
        <v>1</v>
      </c>
      <c r="I2447" s="155" t="s">
        <v>229</v>
      </c>
      <c r="J2447" s="155" t="s">
        <v>121</v>
      </c>
      <c r="K2447" s="155" t="s">
        <v>230</v>
      </c>
      <c r="L2447" s="155">
        <v>200</v>
      </c>
      <c r="M2447" s="155" t="s">
        <v>210</v>
      </c>
      <c r="N2447" s="155">
        <v>502146</v>
      </c>
      <c r="O2447" s="155">
        <v>67369158.560000002</v>
      </c>
      <c r="P2447" s="155">
        <v>245818261</v>
      </c>
      <c r="Q2447" t="str">
        <f t="shared" si="38"/>
        <v>1-Residential</v>
      </c>
      <c r="R2447" s="157"/>
      <c r="U2447" s="157"/>
    </row>
    <row r="2448" spans="1:21" x14ac:dyDescent="0.3">
      <c r="A2448" s="155">
        <v>5</v>
      </c>
      <c r="B2448" s="155" t="s">
        <v>181</v>
      </c>
      <c r="C2448" s="155">
        <v>2020</v>
      </c>
      <c r="D2448" s="155">
        <v>3</v>
      </c>
      <c r="E2448" s="155" t="s">
        <v>245</v>
      </c>
      <c r="F2448" s="156">
        <v>10</v>
      </c>
      <c r="G2448" s="155" t="s">
        <v>238</v>
      </c>
      <c r="H2448" s="155">
        <v>603</v>
      </c>
      <c r="I2448" s="155" t="s">
        <v>196</v>
      </c>
      <c r="J2448" s="155" t="s">
        <v>125</v>
      </c>
      <c r="K2448" s="155" t="s">
        <v>197</v>
      </c>
      <c r="L2448" s="155">
        <v>207</v>
      </c>
      <c r="M2448" s="155" t="s">
        <v>243</v>
      </c>
      <c r="N2448" s="155">
        <v>27</v>
      </c>
      <c r="O2448" s="155">
        <v>566.96</v>
      </c>
      <c r="P2448" s="155">
        <v>1354</v>
      </c>
      <c r="Q2448" t="str">
        <f t="shared" si="38"/>
        <v>Street</v>
      </c>
      <c r="R2448" s="157"/>
      <c r="U2448" s="157"/>
    </row>
    <row r="2449" spans="1:21" x14ac:dyDescent="0.3">
      <c r="A2449" s="155">
        <v>5</v>
      </c>
      <c r="B2449" s="155" t="s">
        <v>181</v>
      </c>
      <c r="C2449" s="155">
        <v>2020</v>
      </c>
      <c r="D2449" s="155">
        <v>3</v>
      </c>
      <c r="E2449" s="155" t="s">
        <v>245</v>
      </c>
      <c r="F2449" s="156">
        <v>6</v>
      </c>
      <c r="G2449" s="155" t="s">
        <v>192</v>
      </c>
      <c r="H2449" s="155">
        <v>606</v>
      </c>
      <c r="I2449" s="155" t="s">
        <v>279</v>
      </c>
      <c r="J2449" s="155" t="s">
        <v>130</v>
      </c>
      <c r="K2449" s="155" t="s">
        <v>280</v>
      </c>
      <c r="L2449" s="155">
        <v>700</v>
      </c>
      <c r="M2449" s="155" t="s">
        <v>193</v>
      </c>
      <c r="N2449" s="155">
        <v>2</v>
      </c>
      <c r="O2449" s="155">
        <v>759.65</v>
      </c>
      <c r="P2449" s="155">
        <v>1381</v>
      </c>
      <c r="Q2449" t="str">
        <f t="shared" si="38"/>
        <v>Street</v>
      </c>
      <c r="R2449" s="157"/>
      <c r="U2449" s="157"/>
    </row>
    <row r="2450" spans="1:21" x14ac:dyDescent="0.3">
      <c r="A2450" s="155">
        <v>5</v>
      </c>
      <c r="B2450" s="155" t="s">
        <v>181</v>
      </c>
      <c r="C2450" s="155">
        <v>2020</v>
      </c>
      <c r="D2450" s="155">
        <v>3</v>
      </c>
      <c r="E2450" s="155" t="s">
        <v>245</v>
      </c>
      <c r="F2450" s="156">
        <v>6</v>
      </c>
      <c r="G2450" s="155" t="s">
        <v>192</v>
      </c>
      <c r="H2450" s="155">
        <v>607</v>
      </c>
      <c r="I2450" s="155" t="s">
        <v>293</v>
      </c>
      <c r="J2450" s="155" t="s">
        <v>130</v>
      </c>
      <c r="K2450" s="155" t="s">
        <v>280</v>
      </c>
      <c r="L2450" s="155">
        <v>700</v>
      </c>
      <c r="M2450" s="155" t="s">
        <v>193</v>
      </c>
      <c r="N2450" s="155">
        <v>2</v>
      </c>
      <c r="O2450" s="155">
        <v>19171.93</v>
      </c>
      <c r="P2450" s="155">
        <v>44724</v>
      </c>
      <c r="Q2450" t="str">
        <f t="shared" si="38"/>
        <v>Street</v>
      </c>
      <c r="R2450" s="157"/>
      <c r="U2450" s="157"/>
    </row>
    <row r="2451" spans="1:21" x14ac:dyDescent="0.3">
      <c r="A2451" s="155">
        <v>5</v>
      </c>
      <c r="B2451" s="155" t="s">
        <v>181</v>
      </c>
      <c r="C2451" s="155">
        <v>2020</v>
      </c>
      <c r="D2451" s="155">
        <v>3</v>
      </c>
      <c r="E2451" s="155" t="s">
        <v>245</v>
      </c>
      <c r="F2451" s="156">
        <v>1</v>
      </c>
      <c r="G2451" s="155" t="s">
        <v>183</v>
      </c>
      <c r="H2451" s="155">
        <v>602</v>
      </c>
      <c r="I2451" s="155" t="s">
        <v>246</v>
      </c>
      <c r="J2451" s="155" t="s">
        <v>125</v>
      </c>
      <c r="K2451" s="155" t="s">
        <v>197</v>
      </c>
      <c r="L2451" s="155">
        <v>200</v>
      </c>
      <c r="M2451" s="155" t="s">
        <v>210</v>
      </c>
      <c r="N2451" s="155">
        <v>185</v>
      </c>
      <c r="O2451" s="155">
        <v>8262.41</v>
      </c>
      <c r="P2451" s="155">
        <v>18631</v>
      </c>
      <c r="Q2451" t="str">
        <f t="shared" si="38"/>
        <v>Street</v>
      </c>
      <c r="R2451" s="157"/>
      <c r="U2451" s="157"/>
    </row>
    <row r="2452" spans="1:21" x14ac:dyDescent="0.3">
      <c r="A2452" s="155">
        <v>5</v>
      </c>
      <c r="B2452" s="155" t="s">
        <v>181</v>
      </c>
      <c r="C2452" s="155">
        <v>2020</v>
      </c>
      <c r="D2452" s="155">
        <v>3</v>
      </c>
      <c r="E2452" s="155" t="s">
        <v>245</v>
      </c>
      <c r="F2452" s="156">
        <v>1</v>
      </c>
      <c r="G2452" s="155" t="s">
        <v>183</v>
      </c>
      <c r="H2452" s="155">
        <v>2</v>
      </c>
      <c r="I2452" s="155" t="s">
        <v>264</v>
      </c>
      <c r="J2452" s="155" t="s">
        <v>121</v>
      </c>
      <c r="K2452" s="155" t="s">
        <v>230</v>
      </c>
      <c r="L2452" s="155">
        <v>200</v>
      </c>
      <c r="M2452" s="155" t="s">
        <v>210</v>
      </c>
      <c r="N2452" s="155">
        <v>252</v>
      </c>
      <c r="O2452" s="155">
        <v>38147.65</v>
      </c>
      <c r="P2452" s="155">
        <v>136125</v>
      </c>
      <c r="Q2452" t="str">
        <f t="shared" si="38"/>
        <v>1-Residential</v>
      </c>
      <c r="R2452" s="157"/>
      <c r="U2452" s="157"/>
    </row>
    <row r="2453" spans="1:21" x14ac:dyDescent="0.3">
      <c r="A2453" s="155">
        <v>5</v>
      </c>
      <c r="B2453" s="155" t="s">
        <v>181</v>
      </c>
      <c r="C2453" s="155">
        <v>2020</v>
      </c>
      <c r="D2453" s="155">
        <v>3</v>
      </c>
      <c r="E2453" s="155" t="s">
        <v>245</v>
      </c>
      <c r="F2453" s="156">
        <v>10</v>
      </c>
      <c r="G2453" s="155" t="s">
        <v>238</v>
      </c>
      <c r="H2453" s="155">
        <v>1</v>
      </c>
      <c r="I2453" s="155" t="s">
        <v>229</v>
      </c>
      <c r="J2453" s="155" t="s">
        <v>121</v>
      </c>
      <c r="K2453" s="155" t="s">
        <v>230</v>
      </c>
      <c r="L2453" s="155">
        <v>207</v>
      </c>
      <c r="M2453" s="155" t="s">
        <v>243</v>
      </c>
      <c r="N2453" s="155">
        <v>37240</v>
      </c>
      <c r="O2453" s="155">
        <v>8886186.6999999993</v>
      </c>
      <c r="P2453" s="155">
        <v>33025902</v>
      </c>
      <c r="Q2453" t="str">
        <f t="shared" si="38"/>
        <v>1-Residential</v>
      </c>
      <c r="R2453" s="157"/>
      <c r="U2453" s="157"/>
    </row>
    <row r="2454" spans="1:21" x14ac:dyDescent="0.3">
      <c r="A2454" s="155">
        <v>4</v>
      </c>
      <c r="B2454" s="155" t="s">
        <v>187</v>
      </c>
      <c r="C2454" s="155">
        <v>2020</v>
      </c>
      <c r="D2454" s="155">
        <v>3</v>
      </c>
      <c r="E2454" s="155" t="s">
        <v>245</v>
      </c>
      <c r="F2454" s="156">
        <v>10</v>
      </c>
      <c r="G2454" s="155" t="s">
        <v>238</v>
      </c>
      <c r="H2454" s="155">
        <v>1</v>
      </c>
      <c r="I2454" s="155" t="s">
        <v>229</v>
      </c>
      <c r="J2454" s="155" t="s">
        <v>121</v>
      </c>
      <c r="K2454" s="155" t="s">
        <v>230</v>
      </c>
      <c r="L2454" s="155">
        <v>207</v>
      </c>
      <c r="M2454" s="155" t="s">
        <v>243</v>
      </c>
      <c r="N2454" s="155">
        <v>17</v>
      </c>
      <c r="O2454" s="155">
        <v>2655.21</v>
      </c>
      <c r="P2454" s="155">
        <v>9530</v>
      </c>
      <c r="Q2454" t="str">
        <f t="shared" si="38"/>
        <v>1-Residential</v>
      </c>
      <c r="R2454" s="157"/>
      <c r="U2454" s="157"/>
    </row>
    <row r="2455" spans="1:21" x14ac:dyDescent="0.3">
      <c r="A2455" s="155">
        <v>5</v>
      </c>
      <c r="B2455" s="155" t="s">
        <v>181</v>
      </c>
      <c r="C2455" s="155">
        <v>2020</v>
      </c>
      <c r="D2455" s="155">
        <v>3</v>
      </c>
      <c r="E2455" s="155" t="s">
        <v>245</v>
      </c>
      <c r="F2455" s="156">
        <v>6</v>
      </c>
      <c r="G2455" s="155" t="s">
        <v>192</v>
      </c>
      <c r="H2455" s="155">
        <v>616</v>
      </c>
      <c r="I2455" s="155" t="s">
        <v>199</v>
      </c>
      <c r="J2455" s="155" t="s">
        <v>125</v>
      </c>
      <c r="K2455" s="155" t="s">
        <v>197</v>
      </c>
      <c r="L2455" s="155">
        <v>4562</v>
      </c>
      <c r="M2455" s="155" t="s">
        <v>211</v>
      </c>
      <c r="N2455" s="155">
        <v>914</v>
      </c>
      <c r="O2455" s="155">
        <v>66339.679999999993</v>
      </c>
      <c r="P2455" s="155">
        <v>252384</v>
      </c>
      <c r="Q2455" t="str">
        <f t="shared" si="38"/>
        <v>Street</v>
      </c>
      <c r="R2455" s="157"/>
      <c r="U2455" s="157"/>
    </row>
    <row r="2456" spans="1:21" x14ac:dyDescent="0.3">
      <c r="A2456" s="155">
        <v>5</v>
      </c>
      <c r="B2456" s="155" t="s">
        <v>181</v>
      </c>
      <c r="C2456" s="155">
        <v>2020</v>
      </c>
      <c r="D2456" s="155">
        <v>3</v>
      </c>
      <c r="E2456" s="155" t="s">
        <v>245</v>
      </c>
      <c r="F2456" s="156">
        <v>6</v>
      </c>
      <c r="G2456" s="155" t="s">
        <v>192</v>
      </c>
      <c r="H2456" s="155">
        <v>609</v>
      </c>
      <c r="I2456" s="155" t="s">
        <v>298</v>
      </c>
      <c r="J2456" s="155" t="s">
        <v>278</v>
      </c>
      <c r="K2456" s="155" t="s">
        <v>212</v>
      </c>
      <c r="L2456" s="155">
        <v>700</v>
      </c>
      <c r="M2456" s="155" t="s">
        <v>193</v>
      </c>
      <c r="N2456" s="155">
        <v>13</v>
      </c>
      <c r="O2456" s="155">
        <v>9187.01</v>
      </c>
      <c r="P2456" s="155">
        <v>38387</v>
      </c>
      <c r="Q2456" t="str">
        <f t="shared" si="38"/>
        <v>Street</v>
      </c>
      <c r="R2456" s="157"/>
      <c r="U2456" s="157"/>
    </row>
    <row r="2457" spans="1:21" x14ac:dyDescent="0.3">
      <c r="A2457" s="155">
        <v>5</v>
      </c>
      <c r="B2457" s="155" t="s">
        <v>181</v>
      </c>
      <c r="C2457" s="155">
        <v>2020</v>
      </c>
      <c r="D2457" s="155">
        <v>3</v>
      </c>
      <c r="E2457" s="155" t="s">
        <v>245</v>
      </c>
      <c r="F2457" s="156">
        <v>5</v>
      </c>
      <c r="G2457" s="155" t="s">
        <v>195</v>
      </c>
      <c r="H2457" s="155">
        <v>710</v>
      </c>
      <c r="I2457" s="155" t="s">
        <v>220</v>
      </c>
      <c r="J2457" s="155" t="s">
        <v>207</v>
      </c>
      <c r="K2457" s="155" t="s">
        <v>208</v>
      </c>
      <c r="L2457" s="155">
        <v>4552</v>
      </c>
      <c r="M2457" s="155" t="s">
        <v>276</v>
      </c>
      <c r="N2457" s="155">
        <v>638</v>
      </c>
      <c r="O2457" s="155">
        <v>9306290.8699999992</v>
      </c>
      <c r="P2457" s="155">
        <v>158989535</v>
      </c>
      <c r="Q2457" t="str">
        <f t="shared" si="38"/>
        <v>5-Large C&amp;I</v>
      </c>
      <c r="R2457" s="157"/>
      <c r="U2457" s="157"/>
    </row>
    <row r="2458" spans="1:21" x14ac:dyDescent="0.3">
      <c r="A2458" s="155">
        <v>5</v>
      </c>
      <c r="B2458" s="155" t="s">
        <v>181</v>
      </c>
      <c r="C2458" s="155">
        <v>2020</v>
      </c>
      <c r="D2458" s="155">
        <v>3</v>
      </c>
      <c r="E2458" s="155" t="s">
        <v>245</v>
      </c>
      <c r="F2458" s="156">
        <v>1</v>
      </c>
      <c r="G2458" s="155" t="s">
        <v>183</v>
      </c>
      <c r="H2458" s="155">
        <v>953</v>
      </c>
      <c r="I2458" s="155" t="s">
        <v>213</v>
      </c>
      <c r="J2458" s="155" t="s">
        <v>118</v>
      </c>
      <c r="K2458" s="155" t="s">
        <v>214</v>
      </c>
      <c r="L2458" s="155">
        <v>4512</v>
      </c>
      <c r="M2458" s="155" t="s">
        <v>186</v>
      </c>
      <c r="N2458" s="155">
        <v>742</v>
      </c>
      <c r="O2458" s="155">
        <v>28810.73</v>
      </c>
      <c r="P2458" s="155">
        <v>230100</v>
      </c>
      <c r="Q2458" t="str">
        <f t="shared" si="38"/>
        <v>3-Small C&amp;I</v>
      </c>
      <c r="R2458" s="157"/>
      <c r="U2458" s="157"/>
    </row>
    <row r="2459" spans="1:21" x14ac:dyDescent="0.3">
      <c r="A2459" s="155">
        <v>4</v>
      </c>
      <c r="B2459" s="155" t="s">
        <v>187</v>
      </c>
      <c r="C2459" s="155">
        <v>2020</v>
      </c>
      <c r="D2459" s="155">
        <v>3</v>
      </c>
      <c r="E2459" s="155" t="s">
        <v>245</v>
      </c>
      <c r="F2459" s="156">
        <v>3</v>
      </c>
      <c r="G2459" s="155" t="s">
        <v>189</v>
      </c>
      <c r="H2459" s="155">
        <v>953</v>
      </c>
      <c r="I2459" s="155" t="s">
        <v>213</v>
      </c>
      <c r="J2459" s="155" t="s">
        <v>118</v>
      </c>
      <c r="K2459" s="155" t="s">
        <v>214</v>
      </c>
      <c r="L2459" s="155">
        <v>4532</v>
      </c>
      <c r="M2459" s="155" t="s">
        <v>200</v>
      </c>
      <c r="N2459" s="155">
        <v>49</v>
      </c>
      <c r="O2459" s="155">
        <v>3256.42</v>
      </c>
      <c r="P2459" s="155">
        <v>27455</v>
      </c>
      <c r="Q2459" t="str">
        <f t="shared" si="38"/>
        <v>3-Small C&amp;I</v>
      </c>
      <c r="R2459" s="157"/>
      <c r="U2459" s="157"/>
    </row>
    <row r="2460" spans="1:21" x14ac:dyDescent="0.3">
      <c r="A2460" s="155">
        <v>4</v>
      </c>
      <c r="B2460" s="155" t="s">
        <v>187</v>
      </c>
      <c r="C2460" s="155">
        <v>2020</v>
      </c>
      <c r="D2460" s="155">
        <v>3</v>
      </c>
      <c r="E2460" s="155" t="s">
        <v>245</v>
      </c>
      <c r="F2460" s="156">
        <v>3</v>
      </c>
      <c r="G2460" s="155" t="s">
        <v>189</v>
      </c>
      <c r="H2460" s="155">
        <v>954</v>
      </c>
      <c r="I2460" s="155" t="s">
        <v>237</v>
      </c>
      <c r="J2460" s="155" t="s">
        <v>119</v>
      </c>
      <c r="K2460" s="155" t="s">
        <v>216</v>
      </c>
      <c r="L2460" s="155">
        <v>4532</v>
      </c>
      <c r="M2460" s="155" t="s">
        <v>200</v>
      </c>
      <c r="N2460" s="155">
        <v>74</v>
      </c>
      <c r="O2460" s="155">
        <v>103039.51</v>
      </c>
      <c r="P2460" s="155">
        <v>1194829</v>
      </c>
      <c r="Q2460" t="str">
        <f t="shared" si="38"/>
        <v>4-Medium C&amp;I</v>
      </c>
      <c r="R2460" s="157"/>
      <c r="U2460" s="157"/>
    </row>
    <row r="2461" spans="1:21" x14ac:dyDescent="0.3">
      <c r="A2461" s="155">
        <v>5</v>
      </c>
      <c r="B2461" s="155" t="s">
        <v>181</v>
      </c>
      <c r="C2461" s="155">
        <v>2020</v>
      </c>
      <c r="D2461" s="155">
        <v>3</v>
      </c>
      <c r="E2461" s="155" t="s">
        <v>245</v>
      </c>
      <c r="F2461" s="156">
        <v>3</v>
      </c>
      <c r="G2461" s="155" t="s">
        <v>189</v>
      </c>
      <c r="H2461" s="155">
        <v>956</v>
      </c>
      <c r="I2461" s="155" t="s">
        <v>285</v>
      </c>
      <c r="J2461" s="155" t="s">
        <v>119</v>
      </c>
      <c r="K2461" s="155" t="s">
        <v>216</v>
      </c>
      <c r="L2461" s="155">
        <v>4532</v>
      </c>
      <c r="M2461" s="155" t="s">
        <v>200</v>
      </c>
      <c r="N2461" s="155">
        <v>224</v>
      </c>
      <c r="O2461" s="155">
        <v>349949.43</v>
      </c>
      <c r="P2461" s="155">
        <v>4491800</v>
      </c>
      <c r="Q2461" t="str">
        <f t="shared" si="38"/>
        <v>4-Medium C&amp;I</v>
      </c>
      <c r="R2461" s="157"/>
      <c r="U2461" s="157"/>
    </row>
    <row r="2462" spans="1:21" x14ac:dyDescent="0.3">
      <c r="A2462" s="155">
        <v>5</v>
      </c>
      <c r="B2462" s="155" t="s">
        <v>181</v>
      </c>
      <c r="C2462" s="155">
        <v>2020</v>
      </c>
      <c r="D2462" s="155">
        <v>3</v>
      </c>
      <c r="E2462" s="155" t="s">
        <v>245</v>
      </c>
      <c r="F2462" s="156">
        <v>6</v>
      </c>
      <c r="G2462" s="155" t="s">
        <v>192</v>
      </c>
      <c r="H2462" s="155">
        <v>950</v>
      </c>
      <c r="I2462" s="155" t="s">
        <v>184</v>
      </c>
      <c r="J2462" s="155" t="s">
        <v>115</v>
      </c>
      <c r="K2462" s="155" t="s">
        <v>185</v>
      </c>
      <c r="L2462" s="155">
        <v>4562</v>
      </c>
      <c r="M2462" s="155" t="s">
        <v>211</v>
      </c>
      <c r="N2462" s="155">
        <v>30</v>
      </c>
      <c r="O2462" s="155">
        <v>879.88</v>
      </c>
      <c r="P2462" s="155">
        <v>6335</v>
      </c>
      <c r="Q2462" t="str">
        <f t="shared" si="38"/>
        <v>3-Small C&amp;I</v>
      </c>
      <c r="R2462" s="157"/>
      <c r="U2462" s="157"/>
    </row>
    <row r="2463" spans="1:21" x14ac:dyDescent="0.3">
      <c r="A2463" s="155">
        <v>5</v>
      </c>
      <c r="B2463" s="155" t="s">
        <v>181</v>
      </c>
      <c r="C2463" s="155">
        <v>2020</v>
      </c>
      <c r="D2463" s="155">
        <v>3</v>
      </c>
      <c r="E2463" s="155" t="s">
        <v>245</v>
      </c>
      <c r="F2463" s="156">
        <v>1</v>
      </c>
      <c r="G2463" s="155" t="s">
        <v>183</v>
      </c>
      <c r="H2463" s="155">
        <v>603</v>
      </c>
      <c r="I2463" s="155" t="s">
        <v>196</v>
      </c>
      <c r="J2463" s="155" t="s">
        <v>125</v>
      </c>
      <c r="K2463" s="155" t="s">
        <v>197</v>
      </c>
      <c r="L2463" s="155">
        <v>200</v>
      </c>
      <c r="M2463" s="155" t="s">
        <v>210</v>
      </c>
      <c r="N2463" s="155">
        <v>747</v>
      </c>
      <c r="O2463" s="155">
        <v>23653.11</v>
      </c>
      <c r="P2463" s="155">
        <v>53781</v>
      </c>
      <c r="Q2463" t="str">
        <f t="shared" si="38"/>
        <v>Street</v>
      </c>
      <c r="R2463" s="157"/>
      <c r="U2463" s="157"/>
    </row>
    <row r="2464" spans="1:21" x14ac:dyDescent="0.3">
      <c r="A2464" s="155">
        <v>5</v>
      </c>
      <c r="B2464" s="155" t="s">
        <v>181</v>
      </c>
      <c r="C2464" s="155">
        <v>2020</v>
      </c>
      <c r="D2464" s="155">
        <v>3</v>
      </c>
      <c r="E2464" s="155" t="s">
        <v>245</v>
      </c>
      <c r="F2464" s="156">
        <v>1</v>
      </c>
      <c r="G2464" s="155" t="s">
        <v>183</v>
      </c>
      <c r="H2464" s="155">
        <v>5</v>
      </c>
      <c r="I2464" s="155" t="s">
        <v>190</v>
      </c>
      <c r="J2464" s="155" t="s">
        <v>115</v>
      </c>
      <c r="K2464" s="155" t="s">
        <v>185</v>
      </c>
      <c r="L2464" s="155">
        <v>200</v>
      </c>
      <c r="M2464" s="155" t="s">
        <v>210</v>
      </c>
      <c r="N2464" s="155">
        <v>1337</v>
      </c>
      <c r="O2464" s="155">
        <v>-9045.01</v>
      </c>
      <c r="P2464" s="155">
        <v>706504</v>
      </c>
      <c r="Q2464" t="str">
        <f t="shared" si="38"/>
        <v>3-Small C&amp;I</v>
      </c>
      <c r="R2464" s="157"/>
      <c r="U2464" s="157"/>
    </row>
    <row r="2465" spans="1:21" x14ac:dyDescent="0.3">
      <c r="A2465" s="155">
        <v>5</v>
      </c>
      <c r="B2465" s="155" t="s">
        <v>181</v>
      </c>
      <c r="C2465" s="155">
        <v>2020</v>
      </c>
      <c r="D2465" s="155">
        <v>3</v>
      </c>
      <c r="E2465" s="155" t="s">
        <v>245</v>
      </c>
      <c r="F2465" s="156">
        <v>5</v>
      </c>
      <c r="G2465" s="155" t="s">
        <v>195</v>
      </c>
      <c r="H2465" s="155">
        <v>5</v>
      </c>
      <c r="I2465" s="155" t="s">
        <v>190</v>
      </c>
      <c r="J2465" s="155" t="s">
        <v>115</v>
      </c>
      <c r="K2465" s="155" t="s">
        <v>185</v>
      </c>
      <c r="L2465" s="155">
        <v>460</v>
      </c>
      <c r="M2465" s="155" t="s">
        <v>198</v>
      </c>
      <c r="N2465" s="155">
        <v>1005</v>
      </c>
      <c r="O2465" s="155">
        <v>267821.56</v>
      </c>
      <c r="P2465" s="155">
        <v>2023569</v>
      </c>
      <c r="Q2465" t="str">
        <f t="shared" si="38"/>
        <v>3-Small C&amp;I</v>
      </c>
      <c r="R2465" s="157"/>
      <c r="U2465" s="157"/>
    </row>
    <row r="2466" spans="1:21" x14ac:dyDescent="0.3">
      <c r="A2466" s="155">
        <v>4</v>
      </c>
      <c r="B2466" s="155" t="s">
        <v>187</v>
      </c>
      <c r="C2466" s="155">
        <v>2020</v>
      </c>
      <c r="D2466" s="155">
        <v>3</v>
      </c>
      <c r="E2466" s="155" t="s">
        <v>245</v>
      </c>
      <c r="F2466" s="156">
        <v>3</v>
      </c>
      <c r="G2466" s="155" t="s">
        <v>189</v>
      </c>
      <c r="H2466" s="155">
        <v>5</v>
      </c>
      <c r="I2466" s="155" t="s">
        <v>190</v>
      </c>
      <c r="J2466" s="155" t="s">
        <v>115</v>
      </c>
      <c r="K2466" s="155" t="s">
        <v>185</v>
      </c>
      <c r="L2466" s="155">
        <v>300</v>
      </c>
      <c r="M2466" s="155" t="s">
        <v>191</v>
      </c>
      <c r="N2466" s="155">
        <v>163</v>
      </c>
      <c r="O2466" s="155">
        <v>28077.4</v>
      </c>
      <c r="P2466" s="155">
        <v>120796</v>
      </c>
      <c r="Q2466" t="str">
        <f t="shared" si="38"/>
        <v>3-Small C&amp;I</v>
      </c>
      <c r="R2466" s="157"/>
      <c r="U2466" s="157"/>
    </row>
    <row r="2467" spans="1:21" x14ac:dyDescent="0.3">
      <c r="A2467" s="155">
        <v>5</v>
      </c>
      <c r="B2467" s="155" t="s">
        <v>181</v>
      </c>
      <c r="C2467" s="155">
        <v>2020</v>
      </c>
      <c r="D2467" s="155">
        <v>3</v>
      </c>
      <c r="E2467" s="155" t="s">
        <v>245</v>
      </c>
      <c r="F2467" s="156">
        <v>5</v>
      </c>
      <c r="G2467" s="155" t="s">
        <v>195</v>
      </c>
      <c r="H2467" s="155">
        <v>11</v>
      </c>
      <c r="I2467" s="155" t="s">
        <v>283</v>
      </c>
      <c r="J2467" s="155" t="s">
        <v>115</v>
      </c>
      <c r="K2467" s="155" t="s">
        <v>185</v>
      </c>
      <c r="L2467" s="155">
        <v>460</v>
      </c>
      <c r="M2467" s="155" t="s">
        <v>198</v>
      </c>
      <c r="N2467" s="155">
        <v>2</v>
      </c>
      <c r="O2467" s="155">
        <v>125.2</v>
      </c>
      <c r="P2467" s="155">
        <v>491</v>
      </c>
      <c r="Q2467" t="str">
        <f t="shared" si="38"/>
        <v>3-Small C&amp;I</v>
      </c>
      <c r="R2467" s="157"/>
      <c r="U2467" s="157"/>
    </row>
    <row r="2468" spans="1:21" x14ac:dyDescent="0.3">
      <c r="A2468" s="155">
        <v>4</v>
      </c>
      <c r="B2468" s="155" t="s">
        <v>187</v>
      </c>
      <c r="C2468" s="152">
        <v>2020</v>
      </c>
      <c r="D2468" s="155">
        <v>4</v>
      </c>
      <c r="E2468" s="155" t="s">
        <v>232</v>
      </c>
      <c r="F2468" s="156">
        <v>10</v>
      </c>
      <c r="G2468" s="155" t="s">
        <v>238</v>
      </c>
      <c r="H2468" s="155">
        <v>903</v>
      </c>
      <c r="I2468" s="155" t="s">
        <v>239</v>
      </c>
      <c r="J2468" s="155" t="s">
        <v>121</v>
      </c>
      <c r="K2468" s="155" t="s">
        <v>230</v>
      </c>
      <c r="L2468" s="155">
        <v>4513</v>
      </c>
      <c r="M2468" s="155" t="s">
        <v>240</v>
      </c>
      <c r="N2468" s="155">
        <v>159</v>
      </c>
      <c r="O2468" s="155">
        <v>15526.64</v>
      </c>
      <c r="P2468" s="155">
        <v>109680</v>
      </c>
      <c r="Q2468" t="str">
        <f t="shared" si="38"/>
        <v>1-Residential</v>
      </c>
      <c r="R2468" s="157"/>
      <c r="S2468" t="s">
        <v>304</v>
      </c>
      <c r="U2468" s="157"/>
    </row>
    <row r="2469" spans="1:21" x14ac:dyDescent="0.3">
      <c r="A2469" s="155">
        <v>4</v>
      </c>
      <c r="B2469" s="155" t="s">
        <v>187</v>
      </c>
      <c r="C2469" s="152">
        <v>2020</v>
      </c>
      <c r="D2469" s="155">
        <v>4</v>
      </c>
      <c r="E2469" s="155" t="s">
        <v>232</v>
      </c>
      <c r="F2469" s="156">
        <v>3</v>
      </c>
      <c r="G2469" s="155" t="s">
        <v>189</v>
      </c>
      <c r="H2469" s="155">
        <v>903</v>
      </c>
      <c r="I2469" s="155" t="s">
        <v>239</v>
      </c>
      <c r="J2469" s="155" t="s">
        <v>121</v>
      </c>
      <c r="K2469" s="155" t="s">
        <v>230</v>
      </c>
      <c r="L2469" s="155">
        <v>4532</v>
      </c>
      <c r="M2469" s="155" t="s">
        <v>200</v>
      </c>
      <c r="N2469" s="155">
        <v>24</v>
      </c>
      <c r="O2469" s="155">
        <v>1190.75</v>
      </c>
      <c r="P2469" s="155">
        <v>7820</v>
      </c>
      <c r="Q2469" t="str">
        <f t="shared" si="38"/>
        <v>1-Residential</v>
      </c>
      <c r="R2469" s="157"/>
      <c r="S2469" t="s">
        <v>304</v>
      </c>
      <c r="U2469" s="157"/>
    </row>
    <row r="2470" spans="1:21" x14ac:dyDescent="0.3">
      <c r="A2470" s="155">
        <v>5</v>
      </c>
      <c r="B2470" s="155" t="s">
        <v>181</v>
      </c>
      <c r="C2470" s="152">
        <v>2020</v>
      </c>
      <c r="D2470" s="155">
        <v>4</v>
      </c>
      <c r="E2470" s="155" t="s">
        <v>232</v>
      </c>
      <c r="F2470" s="156">
        <v>3</v>
      </c>
      <c r="G2470" s="155" t="s">
        <v>189</v>
      </c>
      <c r="H2470" s="155">
        <v>1</v>
      </c>
      <c r="I2470" s="155" t="s">
        <v>229</v>
      </c>
      <c r="J2470" s="155" t="s">
        <v>121</v>
      </c>
      <c r="K2470" s="155" t="s">
        <v>230</v>
      </c>
      <c r="L2470" s="155">
        <v>300</v>
      </c>
      <c r="M2470" s="155" t="s">
        <v>191</v>
      </c>
      <c r="N2470" s="155">
        <v>1229</v>
      </c>
      <c r="O2470" s="155">
        <v>329023.99</v>
      </c>
      <c r="P2470" s="155">
        <v>1209438</v>
      </c>
      <c r="Q2470" t="str">
        <f t="shared" si="38"/>
        <v>1-Residential</v>
      </c>
      <c r="R2470" s="157"/>
      <c r="S2470" t="s">
        <v>304</v>
      </c>
      <c r="U2470" s="157"/>
    </row>
    <row r="2471" spans="1:21" x14ac:dyDescent="0.3">
      <c r="A2471" s="155">
        <v>5</v>
      </c>
      <c r="B2471" s="155" t="s">
        <v>181</v>
      </c>
      <c r="C2471" s="152">
        <v>2020</v>
      </c>
      <c r="D2471" s="155">
        <v>4</v>
      </c>
      <c r="E2471" s="155" t="s">
        <v>232</v>
      </c>
      <c r="F2471" s="156">
        <v>71</v>
      </c>
      <c r="G2471" s="155" t="s">
        <v>212</v>
      </c>
      <c r="H2471" s="155">
        <v>1</v>
      </c>
      <c r="I2471" s="155" t="s">
        <v>229</v>
      </c>
      <c r="J2471" s="155" t="s">
        <v>121</v>
      </c>
      <c r="K2471" s="155" t="s">
        <v>230</v>
      </c>
      <c r="L2471" s="155">
        <v>1571</v>
      </c>
      <c r="M2471" s="155" t="s">
        <v>265</v>
      </c>
      <c r="N2471" s="155">
        <v>1</v>
      </c>
      <c r="O2471" s="155">
        <v>7</v>
      </c>
      <c r="P2471" s="155">
        <v>0</v>
      </c>
      <c r="Q2471" t="str">
        <f t="shared" si="38"/>
        <v>1-Residential</v>
      </c>
      <c r="R2471" s="157"/>
      <c r="S2471" t="s">
        <v>304</v>
      </c>
      <c r="U2471" s="157"/>
    </row>
    <row r="2472" spans="1:21" x14ac:dyDescent="0.3">
      <c r="A2472" s="155">
        <v>5</v>
      </c>
      <c r="B2472" s="155" t="s">
        <v>181</v>
      </c>
      <c r="C2472" s="152">
        <v>2020</v>
      </c>
      <c r="D2472" s="155">
        <v>4</v>
      </c>
      <c r="E2472" s="155" t="s">
        <v>232</v>
      </c>
      <c r="F2472" s="156">
        <v>3</v>
      </c>
      <c r="G2472" s="155" t="s">
        <v>189</v>
      </c>
      <c r="H2472" s="155">
        <v>710</v>
      </c>
      <c r="I2472" s="155" t="s">
        <v>220</v>
      </c>
      <c r="J2472" s="155" t="s">
        <v>207</v>
      </c>
      <c r="K2472" s="155" t="s">
        <v>208</v>
      </c>
      <c r="L2472" s="155">
        <v>4532</v>
      </c>
      <c r="M2472" s="155" t="s">
        <v>200</v>
      </c>
      <c r="N2472" s="155">
        <v>2030</v>
      </c>
      <c r="O2472" s="155">
        <v>18459456.690000001</v>
      </c>
      <c r="P2472" s="155">
        <v>294841617</v>
      </c>
      <c r="Q2472" t="str">
        <f t="shared" si="38"/>
        <v>5-Large C&amp;I</v>
      </c>
      <c r="R2472" s="157"/>
      <c r="S2472" t="s">
        <v>304</v>
      </c>
      <c r="U2472" s="157"/>
    </row>
    <row r="2473" spans="1:21" x14ac:dyDescent="0.3">
      <c r="A2473" s="155">
        <v>5</v>
      </c>
      <c r="B2473" s="155" t="s">
        <v>181</v>
      </c>
      <c r="C2473" s="152">
        <v>2020</v>
      </c>
      <c r="D2473" s="155">
        <v>4</v>
      </c>
      <c r="E2473" s="155" t="s">
        <v>232</v>
      </c>
      <c r="F2473" s="156">
        <v>6</v>
      </c>
      <c r="G2473" s="155" t="s">
        <v>192</v>
      </c>
      <c r="H2473" s="155">
        <v>615</v>
      </c>
      <c r="I2473" s="155" t="s">
        <v>292</v>
      </c>
      <c r="J2473" s="155" t="s">
        <v>123</v>
      </c>
      <c r="K2473" s="155" t="s">
        <v>261</v>
      </c>
      <c r="L2473" s="155">
        <v>4562</v>
      </c>
      <c r="M2473" s="155" t="s">
        <v>211</v>
      </c>
      <c r="N2473" s="155">
        <v>552</v>
      </c>
      <c r="O2473" s="155">
        <v>618762.59</v>
      </c>
      <c r="P2473" s="155">
        <v>1482562</v>
      </c>
      <c r="Q2473" t="str">
        <f t="shared" si="38"/>
        <v>Street</v>
      </c>
      <c r="R2473" s="157"/>
      <c r="S2473" t="s">
        <v>304</v>
      </c>
      <c r="U2473" s="157"/>
    </row>
    <row r="2474" spans="1:21" x14ac:dyDescent="0.3">
      <c r="A2474" s="155">
        <v>4</v>
      </c>
      <c r="B2474" s="155" t="s">
        <v>187</v>
      </c>
      <c r="C2474" s="152">
        <v>2020</v>
      </c>
      <c r="D2474" s="155">
        <v>4</v>
      </c>
      <c r="E2474" s="155" t="s">
        <v>232</v>
      </c>
      <c r="F2474" s="156">
        <v>6</v>
      </c>
      <c r="G2474" s="155" t="s">
        <v>192</v>
      </c>
      <c r="H2474" s="155">
        <v>624</v>
      </c>
      <c r="I2474" s="155" t="s">
        <v>226</v>
      </c>
      <c r="J2474" s="155" t="s">
        <v>124</v>
      </c>
      <c r="K2474" s="155" t="s">
        <v>227</v>
      </c>
      <c r="L2474" s="155">
        <v>4562</v>
      </c>
      <c r="M2474" s="155" t="s">
        <v>211</v>
      </c>
      <c r="N2474" s="155">
        <v>2</v>
      </c>
      <c r="O2474" s="155">
        <v>1305.72</v>
      </c>
      <c r="P2474" s="155">
        <v>5915</v>
      </c>
      <c r="Q2474" t="str">
        <f t="shared" si="38"/>
        <v>Street</v>
      </c>
      <c r="R2474" s="157"/>
      <c r="S2474" t="s">
        <v>304</v>
      </c>
      <c r="U2474" s="157"/>
    </row>
    <row r="2475" spans="1:21" x14ac:dyDescent="0.3">
      <c r="A2475" s="155">
        <v>5</v>
      </c>
      <c r="B2475" s="155" t="s">
        <v>181</v>
      </c>
      <c r="C2475" s="152">
        <v>2020</v>
      </c>
      <c r="D2475" s="155">
        <v>4</v>
      </c>
      <c r="E2475" s="155" t="s">
        <v>232</v>
      </c>
      <c r="F2475" s="156">
        <v>6</v>
      </c>
      <c r="G2475" s="155" t="s">
        <v>192</v>
      </c>
      <c r="H2475" s="155">
        <v>601</v>
      </c>
      <c r="I2475" s="155" t="s">
        <v>260</v>
      </c>
      <c r="J2475" s="155" t="s">
        <v>123</v>
      </c>
      <c r="K2475" s="155" t="s">
        <v>261</v>
      </c>
      <c r="L2475" s="155">
        <v>700</v>
      </c>
      <c r="M2475" s="155" t="s">
        <v>193</v>
      </c>
      <c r="N2475" s="155">
        <v>120</v>
      </c>
      <c r="O2475" s="155">
        <v>55340.71</v>
      </c>
      <c r="P2475" s="155">
        <v>85787</v>
      </c>
      <c r="Q2475" t="str">
        <f t="shared" si="38"/>
        <v>Street</v>
      </c>
      <c r="R2475" s="157"/>
      <c r="S2475" t="s">
        <v>304</v>
      </c>
      <c r="U2475" s="157"/>
    </row>
    <row r="2476" spans="1:21" x14ac:dyDescent="0.3">
      <c r="A2476" s="155">
        <v>5</v>
      </c>
      <c r="B2476" s="155" t="s">
        <v>181</v>
      </c>
      <c r="C2476" s="152">
        <v>2020</v>
      </c>
      <c r="D2476" s="155">
        <v>4</v>
      </c>
      <c r="E2476" s="155" t="s">
        <v>232</v>
      </c>
      <c r="F2476" s="156">
        <v>5</v>
      </c>
      <c r="G2476" s="155" t="s">
        <v>195</v>
      </c>
      <c r="H2476" s="155">
        <v>603</v>
      </c>
      <c r="I2476" s="155" t="s">
        <v>196</v>
      </c>
      <c r="J2476" s="155" t="s">
        <v>125</v>
      </c>
      <c r="K2476" s="155" t="s">
        <v>197</v>
      </c>
      <c r="L2476" s="155">
        <v>460</v>
      </c>
      <c r="M2476" s="155" t="s">
        <v>198</v>
      </c>
      <c r="N2476" s="155">
        <v>51</v>
      </c>
      <c r="O2476" s="155">
        <v>7293.43</v>
      </c>
      <c r="P2476" s="155">
        <v>19514</v>
      </c>
      <c r="Q2476" t="str">
        <f t="shared" si="38"/>
        <v>Street</v>
      </c>
      <c r="R2476" s="157"/>
      <c r="S2476" t="s">
        <v>304</v>
      </c>
      <c r="U2476" s="157"/>
    </row>
    <row r="2477" spans="1:21" x14ac:dyDescent="0.3">
      <c r="A2477" s="155">
        <v>5</v>
      </c>
      <c r="B2477" s="155" t="s">
        <v>181</v>
      </c>
      <c r="C2477" s="152">
        <v>2020</v>
      </c>
      <c r="D2477" s="155">
        <v>4</v>
      </c>
      <c r="E2477" s="155" t="s">
        <v>232</v>
      </c>
      <c r="F2477" s="156">
        <v>6</v>
      </c>
      <c r="G2477" s="155" t="s">
        <v>192</v>
      </c>
      <c r="H2477" s="155">
        <v>619</v>
      </c>
      <c r="I2477" s="155" t="s">
        <v>277</v>
      </c>
      <c r="J2477" s="155" t="s">
        <v>278</v>
      </c>
      <c r="K2477" s="155" t="s">
        <v>212</v>
      </c>
      <c r="L2477" s="155">
        <v>4562</v>
      </c>
      <c r="M2477" s="155" t="s">
        <v>211</v>
      </c>
      <c r="N2477" s="155">
        <v>402</v>
      </c>
      <c r="O2477" s="155">
        <v>456100.3</v>
      </c>
      <c r="P2477" s="155">
        <v>3683556</v>
      </c>
      <c r="Q2477" t="str">
        <f t="shared" si="38"/>
        <v>Street</v>
      </c>
      <c r="R2477" s="157"/>
      <c r="S2477" t="s">
        <v>304</v>
      </c>
      <c r="U2477" s="157"/>
    </row>
    <row r="2478" spans="1:21" x14ac:dyDescent="0.3">
      <c r="A2478" s="155">
        <v>5</v>
      </c>
      <c r="B2478" s="155" t="s">
        <v>181</v>
      </c>
      <c r="C2478" s="152">
        <v>2020</v>
      </c>
      <c r="D2478" s="155">
        <v>4</v>
      </c>
      <c r="E2478" s="155" t="s">
        <v>232</v>
      </c>
      <c r="F2478" s="156">
        <v>1</v>
      </c>
      <c r="G2478" s="155" t="s">
        <v>183</v>
      </c>
      <c r="H2478" s="155">
        <v>2</v>
      </c>
      <c r="I2478" s="155" t="s">
        <v>264</v>
      </c>
      <c r="J2478" s="155" t="s">
        <v>121</v>
      </c>
      <c r="K2478" s="155" t="s">
        <v>230</v>
      </c>
      <c r="L2478" s="155">
        <v>200</v>
      </c>
      <c r="M2478" s="155" t="s">
        <v>210</v>
      </c>
      <c r="N2478" s="155">
        <v>241</v>
      </c>
      <c r="O2478" s="155">
        <v>29210.03</v>
      </c>
      <c r="P2478" s="155">
        <v>110462</v>
      </c>
      <c r="Q2478" t="str">
        <f t="shared" si="38"/>
        <v>1-Residential</v>
      </c>
      <c r="R2478" s="157"/>
      <c r="S2478" t="s">
        <v>304</v>
      </c>
      <c r="U2478" s="157"/>
    </row>
    <row r="2479" spans="1:21" x14ac:dyDescent="0.3">
      <c r="A2479" s="155">
        <v>5</v>
      </c>
      <c r="B2479" s="155" t="s">
        <v>181</v>
      </c>
      <c r="C2479" s="152">
        <v>2020</v>
      </c>
      <c r="D2479" s="155">
        <v>4</v>
      </c>
      <c r="E2479" s="155" t="s">
        <v>232</v>
      </c>
      <c r="F2479" s="156">
        <v>3</v>
      </c>
      <c r="G2479" s="155" t="s">
        <v>189</v>
      </c>
      <c r="H2479" s="155">
        <v>9</v>
      </c>
      <c r="I2479" s="155" t="s">
        <v>275</v>
      </c>
      <c r="J2479" s="155" t="s">
        <v>117</v>
      </c>
      <c r="K2479" s="155" t="s">
        <v>236</v>
      </c>
      <c r="L2479" s="155">
        <v>300</v>
      </c>
      <c r="M2479" s="155" t="s">
        <v>191</v>
      </c>
      <c r="N2479" s="155">
        <v>315</v>
      </c>
      <c r="O2479" s="155">
        <v>-343408.52</v>
      </c>
      <c r="P2479" s="155">
        <v>507320</v>
      </c>
      <c r="Q2479" t="str">
        <f t="shared" si="38"/>
        <v>3-Small C&amp;I</v>
      </c>
      <c r="R2479" s="157"/>
      <c r="S2479" t="s">
        <v>304</v>
      </c>
      <c r="U2479" s="157"/>
    </row>
    <row r="2480" spans="1:21" x14ac:dyDescent="0.3">
      <c r="A2480" s="155">
        <v>5</v>
      </c>
      <c r="B2480" s="155" t="s">
        <v>181</v>
      </c>
      <c r="C2480" s="152">
        <v>2020</v>
      </c>
      <c r="D2480" s="155">
        <v>4</v>
      </c>
      <c r="E2480" s="155" t="s">
        <v>232</v>
      </c>
      <c r="F2480" s="156">
        <v>5</v>
      </c>
      <c r="G2480" s="155" t="s">
        <v>195</v>
      </c>
      <c r="H2480" s="155">
        <v>954</v>
      </c>
      <c r="I2480" s="155" t="s">
        <v>237</v>
      </c>
      <c r="J2480" s="155" t="s">
        <v>119</v>
      </c>
      <c r="K2480" s="155" t="s">
        <v>216</v>
      </c>
      <c r="L2480" s="155">
        <v>4552</v>
      </c>
      <c r="M2480" s="155" t="s">
        <v>276</v>
      </c>
      <c r="N2480" s="155">
        <v>527</v>
      </c>
      <c r="O2480" s="155">
        <v>1118198.68</v>
      </c>
      <c r="P2480" s="155">
        <v>12050907</v>
      </c>
      <c r="Q2480" t="str">
        <f t="shared" si="38"/>
        <v>4-Medium C&amp;I</v>
      </c>
      <c r="R2480" s="157"/>
      <c r="S2480" t="s">
        <v>304</v>
      </c>
      <c r="U2480" s="157"/>
    </row>
    <row r="2481" spans="1:21" x14ac:dyDescent="0.3">
      <c r="A2481" s="155">
        <v>5</v>
      </c>
      <c r="B2481" s="155" t="s">
        <v>181</v>
      </c>
      <c r="C2481" s="152">
        <v>2020</v>
      </c>
      <c r="D2481" s="155">
        <v>4</v>
      </c>
      <c r="E2481" s="155" t="s">
        <v>232</v>
      </c>
      <c r="F2481" s="156">
        <v>5</v>
      </c>
      <c r="G2481" s="155" t="s">
        <v>195</v>
      </c>
      <c r="H2481" s="155">
        <v>951</v>
      </c>
      <c r="I2481" s="155" t="s">
        <v>250</v>
      </c>
      <c r="J2481" s="155" t="s">
        <v>126</v>
      </c>
      <c r="K2481" s="155" t="s">
        <v>249</v>
      </c>
      <c r="L2481" s="155">
        <v>4552</v>
      </c>
      <c r="M2481" s="155" t="s">
        <v>276</v>
      </c>
      <c r="N2481" s="155">
        <v>1</v>
      </c>
      <c r="O2481" s="155">
        <v>36.78</v>
      </c>
      <c r="P2481" s="155">
        <v>300</v>
      </c>
      <c r="Q2481" t="str">
        <f t="shared" si="38"/>
        <v>3-Small C&amp;I</v>
      </c>
      <c r="R2481" s="157"/>
      <c r="S2481" t="s">
        <v>304</v>
      </c>
      <c r="U2481" s="157"/>
    </row>
    <row r="2482" spans="1:21" x14ac:dyDescent="0.3">
      <c r="A2482" s="155">
        <v>5</v>
      </c>
      <c r="B2482" s="155" t="s">
        <v>181</v>
      </c>
      <c r="C2482" s="152">
        <v>2020</v>
      </c>
      <c r="D2482" s="155">
        <v>4</v>
      </c>
      <c r="E2482" s="155" t="s">
        <v>232</v>
      </c>
      <c r="F2482" s="156">
        <v>3</v>
      </c>
      <c r="G2482" s="155" t="s">
        <v>189</v>
      </c>
      <c r="H2482" s="155">
        <v>12</v>
      </c>
      <c r="I2482" s="155" t="s">
        <v>301</v>
      </c>
      <c r="J2482" s="155" t="s">
        <v>126</v>
      </c>
      <c r="K2482" s="155" t="s">
        <v>249</v>
      </c>
      <c r="L2482" s="155">
        <v>300</v>
      </c>
      <c r="M2482" s="155" t="s">
        <v>191</v>
      </c>
      <c r="N2482" s="155">
        <v>1</v>
      </c>
      <c r="O2482" s="155">
        <v>8.31</v>
      </c>
      <c r="P2482" s="155">
        <v>4</v>
      </c>
      <c r="Q2482" t="str">
        <f t="shared" si="38"/>
        <v>3-Small C&amp;I</v>
      </c>
      <c r="R2482" s="157"/>
      <c r="S2482" t="s">
        <v>304</v>
      </c>
      <c r="U2482" s="157"/>
    </row>
    <row r="2483" spans="1:21" x14ac:dyDescent="0.3">
      <c r="A2483" s="155">
        <v>5</v>
      </c>
      <c r="B2483" s="155" t="s">
        <v>181</v>
      </c>
      <c r="C2483" s="152">
        <v>2020</v>
      </c>
      <c r="D2483" s="155">
        <v>4</v>
      </c>
      <c r="E2483" s="155" t="s">
        <v>232</v>
      </c>
      <c r="F2483" s="156">
        <v>5</v>
      </c>
      <c r="G2483" s="155" t="s">
        <v>195</v>
      </c>
      <c r="H2483" s="155">
        <v>11</v>
      </c>
      <c r="I2483" s="155" t="s">
        <v>283</v>
      </c>
      <c r="J2483" s="155" t="s">
        <v>115</v>
      </c>
      <c r="K2483" s="155" t="s">
        <v>185</v>
      </c>
      <c r="L2483" s="155">
        <v>460</v>
      </c>
      <c r="M2483" s="155" t="s">
        <v>198</v>
      </c>
      <c r="N2483" s="155">
        <v>2</v>
      </c>
      <c r="O2483" s="155">
        <v>149.04</v>
      </c>
      <c r="P2483" s="155">
        <v>645</v>
      </c>
      <c r="Q2483" t="str">
        <f t="shared" si="38"/>
        <v>3-Small C&amp;I</v>
      </c>
      <c r="R2483" s="157"/>
      <c r="S2483" t="s">
        <v>304</v>
      </c>
      <c r="U2483" s="157"/>
    </row>
    <row r="2484" spans="1:21" x14ac:dyDescent="0.3">
      <c r="A2484" s="155">
        <v>4</v>
      </c>
      <c r="B2484" s="155" t="s">
        <v>187</v>
      </c>
      <c r="C2484" s="152">
        <v>2020</v>
      </c>
      <c r="D2484" s="155">
        <v>4</v>
      </c>
      <c r="E2484" s="155" t="s">
        <v>232</v>
      </c>
      <c r="F2484" s="156">
        <v>3</v>
      </c>
      <c r="G2484" s="155" t="s">
        <v>189</v>
      </c>
      <c r="H2484" s="155">
        <v>952</v>
      </c>
      <c r="I2484" s="155" t="s">
        <v>235</v>
      </c>
      <c r="J2484" s="155" t="s">
        <v>117</v>
      </c>
      <c r="K2484" s="155" t="s">
        <v>236</v>
      </c>
      <c r="L2484" s="155">
        <v>4532</v>
      </c>
      <c r="M2484" s="155" t="s">
        <v>200</v>
      </c>
      <c r="N2484" s="155">
        <v>10</v>
      </c>
      <c r="O2484" s="155">
        <v>379.33</v>
      </c>
      <c r="P2484" s="155">
        <v>2632</v>
      </c>
      <c r="Q2484" t="str">
        <f t="shared" si="38"/>
        <v>3-Small C&amp;I</v>
      </c>
      <c r="R2484" s="157"/>
      <c r="S2484" t="s">
        <v>304</v>
      </c>
      <c r="U2484" s="157"/>
    </row>
    <row r="2485" spans="1:21" x14ac:dyDescent="0.3">
      <c r="A2485" s="155">
        <v>4</v>
      </c>
      <c r="B2485" s="155" t="s">
        <v>187</v>
      </c>
      <c r="C2485" s="152">
        <v>2020</v>
      </c>
      <c r="D2485" s="155">
        <v>4</v>
      </c>
      <c r="E2485" s="155" t="s">
        <v>232</v>
      </c>
      <c r="F2485" s="156">
        <v>3</v>
      </c>
      <c r="G2485" s="155" t="s">
        <v>189</v>
      </c>
      <c r="H2485" s="155">
        <v>616</v>
      </c>
      <c r="I2485" s="155" t="s">
        <v>199</v>
      </c>
      <c r="J2485" s="155" t="s">
        <v>125</v>
      </c>
      <c r="K2485" s="155" t="s">
        <v>197</v>
      </c>
      <c r="L2485" s="155">
        <v>4532</v>
      </c>
      <c r="M2485" s="155" t="s">
        <v>200</v>
      </c>
      <c r="N2485" s="155">
        <v>1</v>
      </c>
      <c r="O2485" s="155">
        <v>8.81</v>
      </c>
      <c r="P2485" s="155">
        <v>19</v>
      </c>
      <c r="Q2485" t="str">
        <f t="shared" si="38"/>
        <v>Street</v>
      </c>
      <c r="R2485" s="157"/>
      <c r="S2485" t="s">
        <v>304</v>
      </c>
      <c r="U2485" s="157"/>
    </row>
    <row r="2486" spans="1:21" x14ac:dyDescent="0.3">
      <c r="A2486" s="155">
        <v>5</v>
      </c>
      <c r="B2486" s="155" t="s">
        <v>181</v>
      </c>
      <c r="C2486" s="152">
        <v>2020</v>
      </c>
      <c r="D2486" s="155">
        <v>4</v>
      </c>
      <c r="E2486" s="155" t="s">
        <v>232</v>
      </c>
      <c r="F2486" s="156">
        <v>79</v>
      </c>
      <c r="G2486" s="155" t="s">
        <v>212</v>
      </c>
      <c r="H2486" s="155">
        <v>18</v>
      </c>
      <c r="I2486" s="155" t="s">
        <v>215</v>
      </c>
      <c r="J2486" s="155" t="s">
        <v>119</v>
      </c>
      <c r="K2486" s="155" t="s">
        <v>216</v>
      </c>
      <c r="L2486" s="155">
        <v>1579</v>
      </c>
      <c r="M2486" s="155" t="s">
        <v>271</v>
      </c>
      <c r="N2486" s="155">
        <v>1</v>
      </c>
      <c r="O2486" s="155">
        <v>11723.09</v>
      </c>
      <c r="P2486" s="155">
        <v>66200</v>
      </c>
      <c r="Q2486" t="str">
        <f t="shared" si="38"/>
        <v>4-Medium C&amp;I</v>
      </c>
      <c r="R2486" s="157"/>
      <c r="S2486" t="s">
        <v>304</v>
      </c>
      <c r="U2486" s="157"/>
    </row>
    <row r="2487" spans="1:21" x14ac:dyDescent="0.3">
      <c r="A2487" s="155">
        <v>4</v>
      </c>
      <c r="B2487" s="155" t="s">
        <v>187</v>
      </c>
      <c r="C2487" s="152">
        <v>2020</v>
      </c>
      <c r="D2487" s="155">
        <v>4</v>
      </c>
      <c r="E2487" s="155" t="s">
        <v>232</v>
      </c>
      <c r="F2487" s="156">
        <v>3</v>
      </c>
      <c r="G2487" s="155" t="s">
        <v>189</v>
      </c>
      <c r="H2487" s="155">
        <v>955</v>
      </c>
      <c r="I2487" s="155" t="s">
        <v>282</v>
      </c>
      <c r="J2487" s="155" t="s">
        <v>127</v>
      </c>
      <c r="K2487" s="155" t="s">
        <v>263</v>
      </c>
      <c r="L2487" s="155">
        <v>4532</v>
      </c>
      <c r="M2487" s="155" t="s">
        <v>200</v>
      </c>
      <c r="N2487" s="155">
        <v>1</v>
      </c>
      <c r="O2487" s="155">
        <v>83</v>
      </c>
      <c r="P2487" s="155">
        <v>0</v>
      </c>
      <c r="Q2487" t="str">
        <f t="shared" si="38"/>
        <v>4-Medium C&amp;I</v>
      </c>
      <c r="R2487" s="157"/>
      <c r="S2487" t="s">
        <v>304</v>
      </c>
      <c r="U2487" s="157"/>
    </row>
    <row r="2488" spans="1:21" x14ac:dyDescent="0.3">
      <c r="A2488" s="155">
        <v>4</v>
      </c>
      <c r="B2488" s="155" t="s">
        <v>187</v>
      </c>
      <c r="C2488" s="152">
        <v>2020</v>
      </c>
      <c r="D2488" s="155">
        <v>4</v>
      </c>
      <c r="E2488" s="155" t="s">
        <v>232</v>
      </c>
      <c r="F2488" s="156">
        <v>1</v>
      </c>
      <c r="G2488" s="155" t="s">
        <v>183</v>
      </c>
      <c r="H2488" s="155">
        <v>903</v>
      </c>
      <c r="I2488" s="155" t="s">
        <v>239</v>
      </c>
      <c r="J2488" s="155" t="s">
        <v>121</v>
      </c>
      <c r="K2488" s="155" t="s">
        <v>230</v>
      </c>
      <c r="L2488" s="155">
        <v>4512</v>
      </c>
      <c r="M2488" s="155" t="s">
        <v>186</v>
      </c>
      <c r="N2488" s="155">
        <v>10421</v>
      </c>
      <c r="O2488" s="155">
        <v>969768.51</v>
      </c>
      <c r="P2488" s="155">
        <v>6862400</v>
      </c>
      <c r="Q2488" t="str">
        <f t="shared" si="38"/>
        <v>1-Residential</v>
      </c>
      <c r="R2488" s="157"/>
      <c r="S2488" t="s">
        <v>304</v>
      </c>
      <c r="U2488" s="157"/>
    </row>
    <row r="2489" spans="1:21" x14ac:dyDescent="0.3">
      <c r="A2489" s="155">
        <v>5</v>
      </c>
      <c r="B2489" s="155" t="s">
        <v>181</v>
      </c>
      <c r="C2489" s="152">
        <v>2020</v>
      </c>
      <c r="D2489" s="155">
        <v>4</v>
      </c>
      <c r="E2489" s="155" t="s">
        <v>232</v>
      </c>
      <c r="F2489" s="156">
        <v>1</v>
      </c>
      <c r="G2489" s="155" t="s">
        <v>183</v>
      </c>
      <c r="H2489" s="155">
        <v>6</v>
      </c>
      <c r="I2489" s="155" t="s">
        <v>256</v>
      </c>
      <c r="J2489" s="155" t="s">
        <v>122</v>
      </c>
      <c r="K2489" s="155" t="s">
        <v>242</v>
      </c>
      <c r="L2489" s="155">
        <v>200</v>
      </c>
      <c r="M2489" s="155" t="s">
        <v>210</v>
      </c>
      <c r="N2489" s="155">
        <v>54046</v>
      </c>
      <c r="O2489" s="155">
        <v>5294761.16</v>
      </c>
      <c r="P2489" s="155">
        <v>29376073</v>
      </c>
      <c r="Q2489" t="str">
        <f t="shared" si="38"/>
        <v>2-Low Income Residential</v>
      </c>
      <c r="R2489" s="157"/>
      <c r="S2489" t="s">
        <v>304</v>
      </c>
      <c r="U2489" s="157"/>
    </row>
    <row r="2490" spans="1:21" x14ac:dyDescent="0.3">
      <c r="A2490" s="155">
        <v>5</v>
      </c>
      <c r="B2490" s="155" t="s">
        <v>181</v>
      </c>
      <c r="C2490" s="152">
        <v>2020</v>
      </c>
      <c r="D2490" s="155">
        <v>4</v>
      </c>
      <c r="E2490" s="155" t="s">
        <v>232</v>
      </c>
      <c r="F2490" s="156">
        <v>1</v>
      </c>
      <c r="G2490" s="155" t="s">
        <v>183</v>
      </c>
      <c r="H2490" s="155">
        <v>603</v>
      </c>
      <c r="I2490" s="155" t="s">
        <v>196</v>
      </c>
      <c r="J2490" s="155" t="s">
        <v>125</v>
      </c>
      <c r="K2490" s="155" t="s">
        <v>197</v>
      </c>
      <c r="L2490" s="155">
        <v>200</v>
      </c>
      <c r="M2490" s="155" t="s">
        <v>210</v>
      </c>
      <c r="N2490" s="155">
        <v>727</v>
      </c>
      <c r="O2490" s="155">
        <v>21727.59</v>
      </c>
      <c r="P2490" s="155">
        <v>47341</v>
      </c>
      <c r="Q2490" t="str">
        <f t="shared" si="38"/>
        <v>Street</v>
      </c>
      <c r="R2490" s="157"/>
      <c r="S2490" t="s">
        <v>304</v>
      </c>
      <c r="U2490" s="157"/>
    </row>
    <row r="2491" spans="1:21" x14ac:dyDescent="0.3">
      <c r="A2491" s="155">
        <v>5</v>
      </c>
      <c r="B2491" s="155" t="s">
        <v>181</v>
      </c>
      <c r="C2491" s="152">
        <v>2020</v>
      </c>
      <c r="D2491" s="155">
        <v>4</v>
      </c>
      <c r="E2491" s="155" t="s">
        <v>232</v>
      </c>
      <c r="F2491" s="156">
        <v>10</v>
      </c>
      <c r="G2491" s="155" t="s">
        <v>238</v>
      </c>
      <c r="H2491" s="155">
        <v>603</v>
      </c>
      <c r="I2491" s="155" t="s">
        <v>196</v>
      </c>
      <c r="J2491" s="155" t="s">
        <v>125</v>
      </c>
      <c r="K2491" s="155" t="s">
        <v>197</v>
      </c>
      <c r="L2491" s="155">
        <v>207</v>
      </c>
      <c r="M2491" s="155" t="s">
        <v>243</v>
      </c>
      <c r="N2491" s="155">
        <v>27</v>
      </c>
      <c r="O2491" s="155">
        <v>525.37</v>
      </c>
      <c r="P2491" s="155">
        <v>1200</v>
      </c>
      <c r="Q2491" t="str">
        <f t="shared" si="38"/>
        <v>Street</v>
      </c>
      <c r="R2491" s="157"/>
      <c r="S2491" t="s">
        <v>304</v>
      </c>
      <c r="U2491" s="157"/>
    </row>
    <row r="2492" spans="1:21" x14ac:dyDescent="0.3">
      <c r="A2492" s="155">
        <v>5</v>
      </c>
      <c r="B2492" s="155" t="s">
        <v>181</v>
      </c>
      <c r="C2492" s="152">
        <v>2020</v>
      </c>
      <c r="D2492" s="155">
        <v>4</v>
      </c>
      <c r="E2492" s="155" t="s">
        <v>232</v>
      </c>
      <c r="F2492" s="156">
        <v>6</v>
      </c>
      <c r="G2492" s="155" t="s">
        <v>192</v>
      </c>
      <c r="H2492" s="155">
        <v>608</v>
      </c>
      <c r="I2492" s="155" t="s">
        <v>290</v>
      </c>
      <c r="J2492" s="155" t="s">
        <v>278</v>
      </c>
      <c r="K2492" s="155" t="s">
        <v>212</v>
      </c>
      <c r="L2492" s="155">
        <v>700</v>
      </c>
      <c r="M2492" s="155" t="s">
        <v>193</v>
      </c>
      <c r="N2492" s="155">
        <v>57</v>
      </c>
      <c r="O2492" s="155">
        <v>27200.7</v>
      </c>
      <c r="P2492" s="155">
        <v>103394</v>
      </c>
      <c r="Q2492" t="str">
        <f t="shared" si="38"/>
        <v>Street</v>
      </c>
      <c r="R2492" s="157"/>
      <c r="S2492" t="s">
        <v>304</v>
      </c>
      <c r="U2492" s="157"/>
    </row>
    <row r="2493" spans="1:21" x14ac:dyDescent="0.3">
      <c r="A2493" s="155">
        <v>5</v>
      </c>
      <c r="B2493" s="155" t="s">
        <v>181</v>
      </c>
      <c r="C2493" s="152">
        <v>2020</v>
      </c>
      <c r="D2493" s="155">
        <v>4</v>
      </c>
      <c r="E2493" s="155" t="s">
        <v>232</v>
      </c>
      <c r="F2493" s="156">
        <v>75</v>
      </c>
      <c r="G2493" s="155" t="s">
        <v>212</v>
      </c>
      <c r="H2493" s="155">
        <v>701</v>
      </c>
      <c r="I2493" s="155" t="s">
        <v>206</v>
      </c>
      <c r="J2493" s="155" t="s">
        <v>207</v>
      </c>
      <c r="K2493" s="155" t="s">
        <v>208</v>
      </c>
      <c r="L2493" s="155">
        <v>1575</v>
      </c>
      <c r="M2493" s="155" t="s">
        <v>218</v>
      </c>
      <c r="N2493" s="155">
        <v>1</v>
      </c>
      <c r="O2493" s="155">
        <v>26373.599999999999</v>
      </c>
      <c r="P2493" s="155">
        <v>167300</v>
      </c>
      <c r="Q2493" t="str">
        <f t="shared" si="38"/>
        <v>5-Large C&amp;I</v>
      </c>
      <c r="R2493" s="157"/>
      <c r="S2493" t="s">
        <v>304</v>
      </c>
      <c r="U2493" s="157"/>
    </row>
    <row r="2494" spans="1:21" x14ac:dyDescent="0.3">
      <c r="A2494" s="155">
        <v>4</v>
      </c>
      <c r="B2494" s="155" t="s">
        <v>187</v>
      </c>
      <c r="C2494" s="152">
        <v>2020</v>
      </c>
      <c r="D2494" s="155">
        <v>4</v>
      </c>
      <c r="E2494" s="155" t="s">
        <v>232</v>
      </c>
      <c r="F2494" s="156">
        <v>1</v>
      </c>
      <c r="G2494" s="155" t="s">
        <v>183</v>
      </c>
      <c r="H2494" s="155">
        <v>1</v>
      </c>
      <c r="I2494" s="155" t="s">
        <v>229</v>
      </c>
      <c r="J2494" s="155" t="s">
        <v>121</v>
      </c>
      <c r="K2494" s="155" t="s">
        <v>230</v>
      </c>
      <c r="L2494" s="155">
        <v>200</v>
      </c>
      <c r="M2494" s="155" t="s">
        <v>210</v>
      </c>
      <c r="N2494" s="155">
        <v>1362</v>
      </c>
      <c r="O2494" s="155">
        <v>235585.89</v>
      </c>
      <c r="P2494" s="155">
        <v>839294</v>
      </c>
      <c r="Q2494" t="str">
        <f t="shared" si="38"/>
        <v>1-Residential</v>
      </c>
      <c r="R2494" s="157"/>
      <c r="S2494" t="s">
        <v>304</v>
      </c>
      <c r="U2494" s="157"/>
    </row>
    <row r="2495" spans="1:21" x14ac:dyDescent="0.3">
      <c r="A2495" s="155">
        <v>5</v>
      </c>
      <c r="B2495" s="155" t="s">
        <v>181</v>
      </c>
      <c r="C2495" s="152">
        <v>2020</v>
      </c>
      <c r="D2495" s="155">
        <v>4</v>
      </c>
      <c r="E2495" s="155" t="s">
        <v>232</v>
      </c>
      <c r="F2495" s="156">
        <v>60</v>
      </c>
      <c r="G2495" s="155" t="s">
        <v>212</v>
      </c>
      <c r="H2495" s="155">
        <v>600</v>
      </c>
      <c r="I2495" s="155" t="s">
        <v>266</v>
      </c>
      <c r="J2495" s="155" t="s">
        <v>123</v>
      </c>
      <c r="K2495" s="155" t="s">
        <v>261</v>
      </c>
      <c r="L2495" s="155">
        <v>360</v>
      </c>
      <c r="M2495" s="155" t="s">
        <v>225</v>
      </c>
      <c r="N2495" s="155">
        <v>9</v>
      </c>
      <c r="O2495" s="155">
        <v>4126.7299999999996</v>
      </c>
      <c r="P2495" s="155">
        <v>4564</v>
      </c>
      <c r="Q2495" t="str">
        <f t="shared" si="38"/>
        <v>Street</v>
      </c>
      <c r="R2495" s="157"/>
      <c r="S2495" t="s">
        <v>304</v>
      </c>
      <c r="U2495" s="157"/>
    </row>
    <row r="2496" spans="1:21" x14ac:dyDescent="0.3">
      <c r="A2496" s="155">
        <v>5</v>
      </c>
      <c r="B2496" s="155" t="s">
        <v>181</v>
      </c>
      <c r="C2496" s="152">
        <v>2020</v>
      </c>
      <c r="D2496" s="155">
        <v>4</v>
      </c>
      <c r="E2496" s="155" t="s">
        <v>232</v>
      </c>
      <c r="F2496" s="156">
        <v>6</v>
      </c>
      <c r="G2496" s="155" t="s">
        <v>192</v>
      </c>
      <c r="H2496" s="155">
        <v>600</v>
      </c>
      <c r="I2496" s="155" t="s">
        <v>266</v>
      </c>
      <c r="J2496" s="155" t="s">
        <v>123</v>
      </c>
      <c r="K2496" s="155" t="s">
        <v>261</v>
      </c>
      <c r="L2496" s="155">
        <v>700</v>
      </c>
      <c r="M2496" s="155" t="s">
        <v>193</v>
      </c>
      <c r="N2496" s="155">
        <v>76</v>
      </c>
      <c r="O2496" s="155">
        <v>45323.17</v>
      </c>
      <c r="P2496" s="155">
        <v>53990</v>
      </c>
      <c r="Q2496" t="str">
        <f t="shared" si="38"/>
        <v>Street</v>
      </c>
      <c r="R2496" s="157"/>
      <c r="S2496" t="s">
        <v>304</v>
      </c>
      <c r="U2496" s="157"/>
    </row>
    <row r="2497" spans="1:21" x14ac:dyDescent="0.3">
      <c r="A2497" s="155">
        <v>5</v>
      </c>
      <c r="B2497" s="155" t="s">
        <v>181</v>
      </c>
      <c r="C2497" s="155">
        <v>2020</v>
      </c>
      <c r="D2497" s="155">
        <v>4</v>
      </c>
      <c r="E2497" s="155" t="s">
        <v>232</v>
      </c>
      <c r="F2497" s="156">
        <v>3</v>
      </c>
      <c r="G2497" s="155" t="s">
        <v>189</v>
      </c>
      <c r="H2497" s="155">
        <v>952</v>
      </c>
      <c r="I2497" s="155" t="s">
        <v>235</v>
      </c>
      <c r="J2497" s="155" t="s">
        <v>117</v>
      </c>
      <c r="K2497" s="155" t="s">
        <v>236</v>
      </c>
      <c r="L2497" s="155">
        <v>4532</v>
      </c>
      <c r="M2497" s="155" t="s">
        <v>200</v>
      </c>
      <c r="N2497" s="155">
        <v>442</v>
      </c>
      <c r="O2497" s="155">
        <v>58816.62</v>
      </c>
      <c r="P2497" s="155">
        <v>1482425</v>
      </c>
      <c r="Q2497" t="str">
        <f t="shared" si="38"/>
        <v>3-Small C&amp;I</v>
      </c>
      <c r="R2497" s="157"/>
      <c r="S2497" t="s">
        <v>304</v>
      </c>
      <c r="U2497" s="157"/>
    </row>
    <row r="2498" spans="1:21" x14ac:dyDescent="0.3">
      <c r="A2498" s="155">
        <v>5</v>
      </c>
      <c r="B2498" s="155" t="s">
        <v>181</v>
      </c>
      <c r="C2498" s="155">
        <v>2020</v>
      </c>
      <c r="D2498" s="155">
        <v>4</v>
      </c>
      <c r="E2498" s="155" t="s">
        <v>232</v>
      </c>
      <c r="F2498" s="156">
        <v>75</v>
      </c>
      <c r="G2498" s="155" t="s">
        <v>212</v>
      </c>
      <c r="H2498" s="155">
        <v>950</v>
      </c>
      <c r="I2498" s="155" t="s">
        <v>184</v>
      </c>
      <c r="J2498" s="155" t="s">
        <v>115</v>
      </c>
      <c r="K2498" s="155" t="s">
        <v>185</v>
      </c>
      <c r="L2498" s="155">
        <v>4575</v>
      </c>
      <c r="M2498" s="155" t="s">
        <v>212</v>
      </c>
      <c r="N2498" s="155">
        <v>2</v>
      </c>
      <c r="O2498" s="155">
        <v>955.32</v>
      </c>
      <c r="P2498" s="155">
        <v>9580</v>
      </c>
      <c r="Q2498" t="str">
        <f t="shared" ref="Q2498:Q2561" si="39">VLOOKUP(J2498,S:T,2,FALSE)</f>
        <v>3-Small C&amp;I</v>
      </c>
      <c r="R2498" s="157"/>
      <c r="S2498" t="s">
        <v>304</v>
      </c>
      <c r="U2498" s="157"/>
    </row>
    <row r="2499" spans="1:21" x14ac:dyDescent="0.3">
      <c r="A2499" s="155">
        <v>5</v>
      </c>
      <c r="B2499" s="155" t="s">
        <v>181</v>
      </c>
      <c r="C2499" s="155">
        <v>2020</v>
      </c>
      <c r="D2499" s="155">
        <v>4</v>
      </c>
      <c r="E2499" s="155" t="s">
        <v>232</v>
      </c>
      <c r="F2499" s="156">
        <v>77</v>
      </c>
      <c r="G2499" s="155" t="s">
        <v>212</v>
      </c>
      <c r="H2499" s="155">
        <v>950</v>
      </c>
      <c r="I2499" s="155" t="s">
        <v>184</v>
      </c>
      <c r="J2499" s="155" t="s">
        <v>115</v>
      </c>
      <c r="K2499" s="155" t="s">
        <v>185</v>
      </c>
      <c r="L2499" s="155">
        <v>4577</v>
      </c>
      <c r="M2499" s="155" t="s">
        <v>212</v>
      </c>
      <c r="N2499" s="155">
        <v>1</v>
      </c>
      <c r="O2499" s="155">
        <v>229.16</v>
      </c>
      <c r="P2499" s="155">
        <v>2245</v>
      </c>
      <c r="Q2499" t="str">
        <f t="shared" si="39"/>
        <v>3-Small C&amp;I</v>
      </c>
      <c r="R2499" s="157"/>
      <c r="S2499" t="s">
        <v>304</v>
      </c>
      <c r="U2499" s="157"/>
    </row>
    <row r="2500" spans="1:21" x14ac:dyDescent="0.3">
      <c r="A2500" s="155">
        <v>5</v>
      </c>
      <c r="B2500" s="155" t="s">
        <v>181</v>
      </c>
      <c r="C2500" s="155">
        <v>2020</v>
      </c>
      <c r="D2500" s="155">
        <v>4</v>
      </c>
      <c r="E2500" s="155" t="s">
        <v>232</v>
      </c>
      <c r="F2500" s="156">
        <v>5</v>
      </c>
      <c r="G2500" s="155" t="s">
        <v>195</v>
      </c>
      <c r="H2500" s="155">
        <v>5</v>
      </c>
      <c r="I2500" s="155" t="s">
        <v>190</v>
      </c>
      <c r="J2500" s="155" t="s">
        <v>115</v>
      </c>
      <c r="K2500" s="155" t="s">
        <v>185</v>
      </c>
      <c r="L2500" s="155">
        <v>460</v>
      </c>
      <c r="M2500" s="155" t="s">
        <v>198</v>
      </c>
      <c r="N2500" s="155">
        <v>1005</v>
      </c>
      <c r="O2500" s="155">
        <v>215517.41</v>
      </c>
      <c r="P2500" s="155">
        <v>1774241</v>
      </c>
      <c r="Q2500" t="str">
        <f t="shared" si="39"/>
        <v>3-Small C&amp;I</v>
      </c>
      <c r="R2500" s="157"/>
      <c r="S2500" t="s">
        <v>304</v>
      </c>
      <c r="U2500" s="157"/>
    </row>
    <row r="2501" spans="1:21" x14ac:dyDescent="0.3">
      <c r="A2501" s="155">
        <v>5</v>
      </c>
      <c r="B2501" s="155" t="s">
        <v>181</v>
      </c>
      <c r="C2501" s="155">
        <v>2020</v>
      </c>
      <c r="D2501" s="155">
        <v>4</v>
      </c>
      <c r="E2501" s="155" t="s">
        <v>232</v>
      </c>
      <c r="F2501" s="156">
        <v>72</v>
      </c>
      <c r="G2501" s="155" t="s">
        <v>212</v>
      </c>
      <c r="H2501" s="155">
        <v>5</v>
      </c>
      <c r="I2501" s="155" t="s">
        <v>190</v>
      </c>
      <c r="J2501" s="155" t="s">
        <v>115</v>
      </c>
      <c r="K2501" s="155" t="s">
        <v>185</v>
      </c>
      <c r="L2501" s="155">
        <v>1572</v>
      </c>
      <c r="M2501" s="155" t="s">
        <v>231</v>
      </c>
      <c r="N2501" s="155">
        <v>1</v>
      </c>
      <c r="O2501" s="155">
        <v>3591.56</v>
      </c>
      <c r="P2501" s="155">
        <v>16337</v>
      </c>
      <c r="Q2501" t="str">
        <f t="shared" si="39"/>
        <v>3-Small C&amp;I</v>
      </c>
      <c r="R2501" s="157"/>
      <c r="S2501" t="s">
        <v>304</v>
      </c>
      <c r="U2501" s="157"/>
    </row>
    <row r="2502" spans="1:21" x14ac:dyDescent="0.3">
      <c r="A2502" s="155">
        <v>5</v>
      </c>
      <c r="B2502" s="155" t="s">
        <v>181</v>
      </c>
      <c r="C2502" s="155">
        <v>2020</v>
      </c>
      <c r="D2502" s="155">
        <v>4</v>
      </c>
      <c r="E2502" s="155" t="s">
        <v>232</v>
      </c>
      <c r="F2502" s="156">
        <v>3</v>
      </c>
      <c r="G2502" s="155" t="s">
        <v>189</v>
      </c>
      <c r="H2502" s="155">
        <v>616</v>
      </c>
      <c r="I2502" s="155" t="s">
        <v>199</v>
      </c>
      <c r="J2502" s="155" t="s">
        <v>125</v>
      </c>
      <c r="K2502" s="155" t="s">
        <v>197</v>
      </c>
      <c r="L2502" s="155">
        <v>4532</v>
      </c>
      <c r="M2502" s="155" t="s">
        <v>200</v>
      </c>
      <c r="N2502" s="155">
        <v>3391</v>
      </c>
      <c r="O2502" s="155">
        <v>284192.46999999997</v>
      </c>
      <c r="P2502" s="155">
        <v>1019272</v>
      </c>
      <c r="Q2502" t="str">
        <f t="shared" si="39"/>
        <v>Street</v>
      </c>
      <c r="R2502" s="157"/>
      <c r="S2502" t="s">
        <v>304</v>
      </c>
      <c r="U2502" s="157"/>
    </row>
    <row r="2503" spans="1:21" x14ac:dyDescent="0.3">
      <c r="A2503" s="155">
        <v>4</v>
      </c>
      <c r="B2503" s="155" t="s">
        <v>187</v>
      </c>
      <c r="C2503" s="155">
        <v>2020</v>
      </c>
      <c r="D2503" s="155">
        <v>4</v>
      </c>
      <c r="E2503" s="155" t="s">
        <v>232</v>
      </c>
      <c r="F2503" s="156">
        <v>5</v>
      </c>
      <c r="G2503" s="155" t="s">
        <v>195</v>
      </c>
      <c r="H2503" s="155">
        <v>18</v>
      </c>
      <c r="I2503" s="155" t="s">
        <v>215</v>
      </c>
      <c r="J2503" s="155" t="s">
        <v>119</v>
      </c>
      <c r="K2503" s="155" t="s">
        <v>216</v>
      </c>
      <c r="L2503" s="155">
        <v>460</v>
      </c>
      <c r="M2503" s="155" t="s">
        <v>198</v>
      </c>
      <c r="N2503" s="155">
        <v>1</v>
      </c>
      <c r="O2503" s="155">
        <v>455.76</v>
      </c>
      <c r="P2503" s="155">
        <v>1800</v>
      </c>
      <c r="Q2503" t="str">
        <f t="shared" si="39"/>
        <v>4-Medium C&amp;I</v>
      </c>
      <c r="R2503" s="157"/>
      <c r="S2503" t="s">
        <v>304</v>
      </c>
      <c r="U2503" s="157"/>
    </row>
    <row r="2504" spans="1:21" x14ac:dyDescent="0.3">
      <c r="A2504" s="155">
        <v>5</v>
      </c>
      <c r="B2504" s="155" t="s">
        <v>181</v>
      </c>
      <c r="C2504" s="155">
        <v>2020</v>
      </c>
      <c r="D2504" s="155">
        <v>4</v>
      </c>
      <c r="E2504" s="155" t="s">
        <v>232</v>
      </c>
      <c r="F2504" s="156">
        <v>3</v>
      </c>
      <c r="G2504" s="155" t="s">
        <v>189</v>
      </c>
      <c r="H2504" s="155">
        <v>700</v>
      </c>
      <c r="I2504" s="155" t="s">
        <v>273</v>
      </c>
      <c r="J2504" s="155" t="s">
        <v>207</v>
      </c>
      <c r="K2504" s="155" t="s">
        <v>208</v>
      </c>
      <c r="L2504" s="155">
        <v>300</v>
      </c>
      <c r="M2504" s="155" t="s">
        <v>191</v>
      </c>
      <c r="N2504" s="155">
        <v>3</v>
      </c>
      <c r="O2504" s="155">
        <v>38729.5</v>
      </c>
      <c r="P2504" s="155">
        <v>211360</v>
      </c>
      <c r="Q2504" t="str">
        <f t="shared" si="39"/>
        <v>5-Large C&amp;I</v>
      </c>
      <c r="R2504" s="157"/>
      <c r="S2504" t="s">
        <v>304</v>
      </c>
      <c r="U2504" s="157"/>
    </row>
    <row r="2505" spans="1:21" x14ac:dyDescent="0.3">
      <c r="A2505" s="155">
        <v>5</v>
      </c>
      <c r="B2505" s="155" t="s">
        <v>181</v>
      </c>
      <c r="C2505" s="155">
        <v>2020</v>
      </c>
      <c r="D2505" s="155">
        <v>4</v>
      </c>
      <c r="E2505" s="155" t="s">
        <v>232</v>
      </c>
      <c r="F2505" s="156">
        <v>79</v>
      </c>
      <c r="G2505" s="155" t="s">
        <v>212</v>
      </c>
      <c r="H2505" s="155">
        <v>153</v>
      </c>
      <c r="I2505" s="155" t="s">
        <v>269</v>
      </c>
      <c r="J2505" s="155" t="s">
        <v>270</v>
      </c>
      <c r="K2505" s="155" t="s">
        <v>270</v>
      </c>
      <c r="L2505" s="155">
        <v>1579</v>
      </c>
      <c r="M2505" s="155" t="s">
        <v>271</v>
      </c>
      <c r="N2505" s="155">
        <v>18</v>
      </c>
      <c r="O2505" s="155">
        <v>0</v>
      </c>
      <c r="P2505" s="155">
        <v>4138721</v>
      </c>
      <c r="Q2505" t="str">
        <f t="shared" si="39"/>
        <v>OTHER</v>
      </c>
      <c r="R2505" s="157"/>
      <c r="S2505" t="s">
        <v>304</v>
      </c>
      <c r="U2505" s="157"/>
    </row>
    <row r="2506" spans="1:21" x14ac:dyDescent="0.3">
      <c r="A2506" s="155">
        <v>5</v>
      </c>
      <c r="B2506" s="155" t="s">
        <v>181</v>
      </c>
      <c r="C2506" s="155">
        <v>2020</v>
      </c>
      <c r="D2506" s="155">
        <v>4</v>
      </c>
      <c r="E2506" s="155" t="s">
        <v>232</v>
      </c>
      <c r="F2506" s="156">
        <v>3</v>
      </c>
      <c r="G2506" s="155" t="s">
        <v>189</v>
      </c>
      <c r="H2506" s="155">
        <v>11</v>
      </c>
      <c r="I2506" s="155" t="s">
        <v>283</v>
      </c>
      <c r="J2506" s="155" t="s">
        <v>115</v>
      </c>
      <c r="K2506" s="155" t="s">
        <v>185</v>
      </c>
      <c r="L2506" s="155">
        <v>300</v>
      </c>
      <c r="M2506" s="155" t="s">
        <v>191</v>
      </c>
      <c r="N2506" s="155">
        <v>212</v>
      </c>
      <c r="O2506" s="155">
        <v>53578.43</v>
      </c>
      <c r="P2506" s="155">
        <v>261922</v>
      </c>
      <c r="Q2506" t="str">
        <f t="shared" si="39"/>
        <v>3-Small C&amp;I</v>
      </c>
      <c r="R2506" s="157"/>
      <c r="S2506" t="s">
        <v>304</v>
      </c>
      <c r="U2506" s="157"/>
    </row>
    <row r="2507" spans="1:21" x14ac:dyDescent="0.3">
      <c r="A2507" s="155">
        <v>5</v>
      </c>
      <c r="B2507" s="155" t="s">
        <v>181</v>
      </c>
      <c r="C2507" s="155">
        <v>2020</v>
      </c>
      <c r="D2507" s="155">
        <v>4</v>
      </c>
      <c r="E2507" s="155" t="s">
        <v>232</v>
      </c>
      <c r="F2507" s="156">
        <v>3</v>
      </c>
      <c r="G2507" s="155" t="s">
        <v>189</v>
      </c>
      <c r="H2507" s="155">
        <v>903</v>
      </c>
      <c r="I2507" s="155" t="s">
        <v>239</v>
      </c>
      <c r="J2507" s="155" t="s">
        <v>121</v>
      </c>
      <c r="K2507" s="155" t="s">
        <v>230</v>
      </c>
      <c r="L2507" s="155">
        <v>4532</v>
      </c>
      <c r="M2507" s="155" t="s">
        <v>200</v>
      </c>
      <c r="N2507" s="155">
        <v>1171</v>
      </c>
      <c r="O2507" s="155">
        <v>338263.13</v>
      </c>
      <c r="P2507" s="155">
        <v>2647841</v>
      </c>
      <c r="Q2507" t="str">
        <f t="shared" si="39"/>
        <v>1-Residential</v>
      </c>
      <c r="R2507" s="157"/>
      <c r="S2507" t="s">
        <v>304</v>
      </c>
      <c r="U2507" s="157"/>
    </row>
    <row r="2508" spans="1:21" x14ac:dyDescent="0.3">
      <c r="A2508" s="155">
        <v>5</v>
      </c>
      <c r="B2508" s="155" t="s">
        <v>181</v>
      </c>
      <c r="C2508" s="155">
        <v>2020</v>
      </c>
      <c r="D2508" s="155">
        <v>4</v>
      </c>
      <c r="E2508" s="155" t="s">
        <v>232</v>
      </c>
      <c r="F2508" s="156">
        <v>72</v>
      </c>
      <c r="G2508" s="155" t="s">
        <v>212</v>
      </c>
      <c r="H2508" s="155">
        <v>1</v>
      </c>
      <c r="I2508" s="155" t="s">
        <v>229</v>
      </c>
      <c r="J2508" s="155" t="s">
        <v>121</v>
      </c>
      <c r="K2508" s="155" t="s">
        <v>230</v>
      </c>
      <c r="L2508" s="155">
        <v>1572</v>
      </c>
      <c r="M2508" s="155" t="s">
        <v>231</v>
      </c>
      <c r="N2508" s="155">
        <v>1</v>
      </c>
      <c r="O2508" s="155">
        <v>107.18</v>
      </c>
      <c r="P2508" s="155">
        <v>377</v>
      </c>
      <c r="Q2508" t="str">
        <f t="shared" si="39"/>
        <v>1-Residential</v>
      </c>
      <c r="R2508" s="157"/>
      <c r="S2508" t="s">
        <v>304</v>
      </c>
      <c r="U2508" s="157"/>
    </row>
    <row r="2509" spans="1:21" x14ac:dyDescent="0.3">
      <c r="A2509" s="155">
        <v>5</v>
      </c>
      <c r="B2509" s="155" t="s">
        <v>181</v>
      </c>
      <c r="C2509" s="155">
        <v>2020</v>
      </c>
      <c r="D2509" s="155">
        <v>4</v>
      </c>
      <c r="E2509" s="155" t="s">
        <v>232</v>
      </c>
      <c r="F2509" s="156">
        <v>1</v>
      </c>
      <c r="G2509" s="155" t="s">
        <v>183</v>
      </c>
      <c r="H2509" s="155">
        <v>7</v>
      </c>
      <c r="I2509" s="155" t="s">
        <v>241</v>
      </c>
      <c r="J2509" s="155" t="s">
        <v>122</v>
      </c>
      <c r="K2509" s="155" t="s">
        <v>242</v>
      </c>
      <c r="L2509" s="155">
        <v>200</v>
      </c>
      <c r="M2509" s="155" t="s">
        <v>210</v>
      </c>
      <c r="N2509" s="155">
        <v>73</v>
      </c>
      <c r="O2509" s="155">
        <v>6768.13</v>
      </c>
      <c r="P2509" s="155">
        <v>39546</v>
      </c>
      <c r="Q2509" t="str">
        <f t="shared" si="39"/>
        <v>2-Low Income Residential</v>
      </c>
      <c r="R2509" s="157"/>
      <c r="S2509" t="s">
        <v>304</v>
      </c>
      <c r="U2509" s="157"/>
    </row>
    <row r="2510" spans="1:21" x14ac:dyDescent="0.3">
      <c r="A2510" s="155">
        <v>4</v>
      </c>
      <c r="B2510" s="155" t="s">
        <v>187</v>
      </c>
      <c r="C2510" s="155">
        <v>2020</v>
      </c>
      <c r="D2510" s="155">
        <v>4</v>
      </c>
      <c r="E2510" s="155" t="s">
        <v>232</v>
      </c>
      <c r="F2510" s="156">
        <v>10</v>
      </c>
      <c r="G2510" s="155" t="s">
        <v>238</v>
      </c>
      <c r="H2510" s="155">
        <v>1</v>
      </c>
      <c r="I2510" s="155" t="s">
        <v>229</v>
      </c>
      <c r="J2510" s="155" t="s">
        <v>121</v>
      </c>
      <c r="K2510" s="155" t="s">
        <v>230</v>
      </c>
      <c r="L2510" s="155">
        <v>207</v>
      </c>
      <c r="M2510" s="155" t="s">
        <v>243</v>
      </c>
      <c r="N2510" s="155">
        <v>15</v>
      </c>
      <c r="O2510" s="155">
        <v>3413.97</v>
      </c>
      <c r="P2510" s="155">
        <v>12190</v>
      </c>
      <c r="Q2510" t="str">
        <f t="shared" si="39"/>
        <v>1-Residential</v>
      </c>
      <c r="R2510" s="157"/>
      <c r="S2510" t="s">
        <v>304</v>
      </c>
      <c r="U2510" s="157"/>
    </row>
    <row r="2511" spans="1:21" x14ac:dyDescent="0.3">
      <c r="A2511" s="155">
        <v>5</v>
      </c>
      <c r="B2511" s="155" t="s">
        <v>181</v>
      </c>
      <c r="C2511" s="155">
        <v>2020</v>
      </c>
      <c r="D2511" s="155">
        <v>4</v>
      </c>
      <c r="E2511" s="155" t="s">
        <v>232</v>
      </c>
      <c r="F2511" s="156">
        <v>3</v>
      </c>
      <c r="G2511" s="155" t="s">
        <v>189</v>
      </c>
      <c r="H2511" s="155">
        <v>701</v>
      </c>
      <c r="I2511" s="155" t="s">
        <v>206</v>
      </c>
      <c r="J2511" s="155" t="s">
        <v>207</v>
      </c>
      <c r="K2511" s="155" t="s">
        <v>208</v>
      </c>
      <c r="L2511" s="155">
        <v>300</v>
      </c>
      <c r="M2511" s="155" t="s">
        <v>191</v>
      </c>
      <c r="N2511" s="155">
        <v>165</v>
      </c>
      <c r="O2511" s="155">
        <v>1606821.97</v>
      </c>
      <c r="P2511" s="155">
        <v>9463832</v>
      </c>
      <c r="Q2511" t="str">
        <f t="shared" si="39"/>
        <v>5-Large C&amp;I</v>
      </c>
      <c r="R2511" s="157"/>
      <c r="S2511" t="s">
        <v>304</v>
      </c>
      <c r="U2511" s="157"/>
    </row>
    <row r="2512" spans="1:21" x14ac:dyDescent="0.3">
      <c r="A2512" s="155">
        <v>5</v>
      </c>
      <c r="B2512" s="155" t="s">
        <v>181</v>
      </c>
      <c r="C2512" s="155">
        <v>2020</v>
      </c>
      <c r="D2512" s="155">
        <v>4</v>
      </c>
      <c r="E2512" s="155" t="s">
        <v>232</v>
      </c>
      <c r="F2512" s="156">
        <v>10</v>
      </c>
      <c r="G2512" s="155" t="s">
        <v>238</v>
      </c>
      <c r="H2512" s="155">
        <v>301</v>
      </c>
      <c r="I2512" s="155" t="s">
        <v>247</v>
      </c>
      <c r="J2512" s="155" t="s">
        <v>121</v>
      </c>
      <c r="K2512" s="155" t="s">
        <v>230</v>
      </c>
      <c r="L2512" s="155">
        <v>207</v>
      </c>
      <c r="M2512" s="155" t="s">
        <v>243</v>
      </c>
      <c r="N2512" s="155">
        <v>1</v>
      </c>
      <c r="O2512" s="155">
        <v>193.47</v>
      </c>
      <c r="P2512" s="155">
        <v>815</v>
      </c>
      <c r="Q2512" t="str">
        <f t="shared" si="39"/>
        <v>1-Residential</v>
      </c>
      <c r="R2512" s="157"/>
      <c r="S2512" t="s">
        <v>304</v>
      </c>
      <c r="U2512" s="157"/>
    </row>
    <row r="2513" spans="1:21" x14ac:dyDescent="0.3">
      <c r="A2513" s="155">
        <v>5</v>
      </c>
      <c r="B2513" s="155" t="s">
        <v>181</v>
      </c>
      <c r="C2513" s="155">
        <v>2020</v>
      </c>
      <c r="D2513" s="155">
        <v>4</v>
      </c>
      <c r="E2513" s="155" t="s">
        <v>232</v>
      </c>
      <c r="F2513" s="156">
        <v>3</v>
      </c>
      <c r="G2513" s="155" t="s">
        <v>189</v>
      </c>
      <c r="H2513" s="155">
        <v>18</v>
      </c>
      <c r="I2513" s="155" t="s">
        <v>215</v>
      </c>
      <c r="J2513" s="155" t="s">
        <v>119</v>
      </c>
      <c r="K2513" s="155" t="s">
        <v>216</v>
      </c>
      <c r="L2513" s="155">
        <v>300</v>
      </c>
      <c r="M2513" s="155" t="s">
        <v>191</v>
      </c>
      <c r="N2513" s="155">
        <v>2160</v>
      </c>
      <c r="O2513" s="155">
        <v>5247901.1100000003</v>
      </c>
      <c r="P2513" s="155">
        <v>26934915</v>
      </c>
      <c r="Q2513" t="str">
        <f t="shared" si="39"/>
        <v>4-Medium C&amp;I</v>
      </c>
      <c r="R2513" s="157"/>
      <c r="S2513" t="s">
        <v>304</v>
      </c>
      <c r="U2513" s="157"/>
    </row>
    <row r="2514" spans="1:21" x14ac:dyDescent="0.3">
      <c r="A2514" s="155">
        <v>5</v>
      </c>
      <c r="B2514" s="155" t="s">
        <v>181</v>
      </c>
      <c r="C2514" s="155">
        <v>2020</v>
      </c>
      <c r="D2514" s="155">
        <v>4</v>
      </c>
      <c r="E2514" s="155" t="s">
        <v>232</v>
      </c>
      <c r="F2514" s="156">
        <v>1</v>
      </c>
      <c r="G2514" s="155" t="s">
        <v>183</v>
      </c>
      <c r="H2514" s="155">
        <v>10</v>
      </c>
      <c r="I2514" s="155" t="s">
        <v>251</v>
      </c>
      <c r="J2514" s="155" t="s">
        <v>117</v>
      </c>
      <c r="K2514" s="155" t="s">
        <v>236</v>
      </c>
      <c r="L2514" s="155">
        <v>200</v>
      </c>
      <c r="M2514" s="155" t="s">
        <v>210</v>
      </c>
      <c r="N2514" s="155">
        <v>1060</v>
      </c>
      <c r="O2514" s="155">
        <v>85066.95</v>
      </c>
      <c r="P2514" s="155">
        <v>343807</v>
      </c>
      <c r="Q2514" t="str">
        <f t="shared" si="39"/>
        <v>3-Small C&amp;I</v>
      </c>
      <c r="R2514" s="157"/>
      <c r="S2514" t="s">
        <v>304</v>
      </c>
      <c r="U2514" s="157"/>
    </row>
    <row r="2515" spans="1:21" x14ac:dyDescent="0.3">
      <c r="A2515" s="155">
        <v>5</v>
      </c>
      <c r="B2515" s="155" t="s">
        <v>181</v>
      </c>
      <c r="C2515" s="155">
        <v>2020</v>
      </c>
      <c r="D2515" s="155">
        <v>4</v>
      </c>
      <c r="E2515" s="155" t="s">
        <v>232</v>
      </c>
      <c r="F2515" s="156">
        <v>1</v>
      </c>
      <c r="G2515" s="155" t="s">
        <v>183</v>
      </c>
      <c r="H2515" s="155">
        <v>18</v>
      </c>
      <c r="I2515" s="155" t="s">
        <v>215</v>
      </c>
      <c r="J2515" s="155" t="s">
        <v>119</v>
      </c>
      <c r="K2515" s="155" t="s">
        <v>216</v>
      </c>
      <c r="L2515" s="155">
        <v>200</v>
      </c>
      <c r="M2515" s="155" t="s">
        <v>210</v>
      </c>
      <c r="N2515" s="155">
        <v>1</v>
      </c>
      <c r="O2515" s="155">
        <v>328.27</v>
      </c>
      <c r="P2515" s="155">
        <v>1520</v>
      </c>
      <c r="Q2515" t="str">
        <f t="shared" si="39"/>
        <v>4-Medium C&amp;I</v>
      </c>
      <c r="R2515" s="157"/>
      <c r="S2515" t="s">
        <v>304</v>
      </c>
      <c r="U2515" s="157"/>
    </row>
    <row r="2516" spans="1:21" x14ac:dyDescent="0.3">
      <c r="A2516" s="155">
        <v>5</v>
      </c>
      <c r="B2516" s="155" t="s">
        <v>181</v>
      </c>
      <c r="C2516" s="155">
        <v>2020</v>
      </c>
      <c r="D2516" s="155">
        <v>4</v>
      </c>
      <c r="E2516" s="155" t="s">
        <v>232</v>
      </c>
      <c r="F2516" s="156">
        <v>3</v>
      </c>
      <c r="G2516" s="155" t="s">
        <v>189</v>
      </c>
      <c r="H2516" s="155">
        <v>8</v>
      </c>
      <c r="I2516" s="155" t="s">
        <v>248</v>
      </c>
      <c r="J2516" s="155" t="s">
        <v>126</v>
      </c>
      <c r="K2516" s="155" t="s">
        <v>249</v>
      </c>
      <c r="L2516" s="155">
        <v>300</v>
      </c>
      <c r="M2516" s="155" t="s">
        <v>191</v>
      </c>
      <c r="N2516" s="155">
        <v>375</v>
      </c>
      <c r="O2516" s="155">
        <v>23013.279999999999</v>
      </c>
      <c r="P2516" s="155">
        <v>92527</v>
      </c>
      <c r="Q2516" t="str">
        <f t="shared" si="39"/>
        <v>3-Small C&amp;I</v>
      </c>
      <c r="R2516" s="157"/>
      <c r="S2516" t="s">
        <v>304</v>
      </c>
      <c r="U2516" s="157"/>
    </row>
    <row r="2517" spans="1:21" x14ac:dyDescent="0.3">
      <c r="A2517" s="155">
        <v>5</v>
      </c>
      <c r="B2517" s="155" t="s">
        <v>181</v>
      </c>
      <c r="C2517" s="155">
        <v>2020</v>
      </c>
      <c r="D2517" s="155">
        <v>4</v>
      </c>
      <c r="E2517" s="155" t="s">
        <v>232</v>
      </c>
      <c r="F2517" s="156">
        <v>5</v>
      </c>
      <c r="G2517" s="155" t="s">
        <v>195</v>
      </c>
      <c r="H2517" s="155">
        <v>8</v>
      </c>
      <c r="I2517" s="155" t="s">
        <v>248</v>
      </c>
      <c r="J2517" s="155" t="s">
        <v>126</v>
      </c>
      <c r="K2517" s="155" t="s">
        <v>249</v>
      </c>
      <c r="L2517" s="155">
        <v>460</v>
      </c>
      <c r="M2517" s="155" t="s">
        <v>198</v>
      </c>
      <c r="N2517" s="155">
        <v>1</v>
      </c>
      <c r="O2517" s="155">
        <v>71.5</v>
      </c>
      <c r="P2517" s="155">
        <v>292</v>
      </c>
      <c r="Q2517" t="str">
        <f t="shared" si="39"/>
        <v>3-Small C&amp;I</v>
      </c>
      <c r="R2517" s="157"/>
      <c r="S2517" t="s">
        <v>304</v>
      </c>
      <c r="U2517" s="157"/>
    </row>
    <row r="2518" spans="1:21" x14ac:dyDescent="0.3">
      <c r="A2518" s="155">
        <v>5</v>
      </c>
      <c r="B2518" s="155" t="s">
        <v>181</v>
      </c>
      <c r="C2518" s="155">
        <v>2020</v>
      </c>
      <c r="D2518" s="155">
        <v>4</v>
      </c>
      <c r="E2518" s="155" t="s">
        <v>232</v>
      </c>
      <c r="F2518" s="156">
        <v>1</v>
      </c>
      <c r="G2518" s="155" t="s">
        <v>183</v>
      </c>
      <c r="H2518" s="155">
        <v>950</v>
      </c>
      <c r="I2518" s="155" t="s">
        <v>184</v>
      </c>
      <c r="J2518" s="155" t="s">
        <v>115</v>
      </c>
      <c r="K2518" s="155" t="s">
        <v>185</v>
      </c>
      <c r="L2518" s="155">
        <v>4512</v>
      </c>
      <c r="M2518" s="155" t="s">
        <v>186</v>
      </c>
      <c r="N2518" s="155">
        <v>759</v>
      </c>
      <c r="O2518" s="155">
        <v>43798.63</v>
      </c>
      <c r="P2518" s="155">
        <v>373683</v>
      </c>
      <c r="Q2518" t="str">
        <f t="shared" si="39"/>
        <v>3-Small C&amp;I</v>
      </c>
      <c r="R2518" s="157"/>
      <c r="S2518" t="s">
        <v>304</v>
      </c>
      <c r="U2518" s="157"/>
    </row>
    <row r="2519" spans="1:21" x14ac:dyDescent="0.3">
      <c r="A2519" s="155">
        <v>5</v>
      </c>
      <c r="B2519" s="155" t="s">
        <v>181</v>
      </c>
      <c r="C2519" s="155">
        <v>2020</v>
      </c>
      <c r="D2519" s="155">
        <v>4</v>
      </c>
      <c r="E2519" s="155" t="s">
        <v>232</v>
      </c>
      <c r="F2519" s="156">
        <v>10</v>
      </c>
      <c r="G2519" s="155" t="s">
        <v>238</v>
      </c>
      <c r="H2519" s="155">
        <v>950</v>
      </c>
      <c r="I2519" s="155" t="s">
        <v>184</v>
      </c>
      <c r="J2519" s="155" t="s">
        <v>115</v>
      </c>
      <c r="K2519" s="155" t="s">
        <v>185</v>
      </c>
      <c r="L2519" s="155">
        <v>4513</v>
      </c>
      <c r="M2519" s="155" t="s">
        <v>240</v>
      </c>
      <c r="N2519" s="155">
        <v>10</v>
      </c>
      <c r="O2519" s="155">
        <v>1701.45</v>
      </c>
      <c r="P2519" s="155">
        <v>16312</v>
      </c>
      <c r="Q2519" t="str">
        <f t="shared" si="39"/>
        <v>3-Small C&amp;I</v>
      </c>
      <c r="R2519" s="157"/>
      <c r="S2519" t="s">
        <v>304</v>
      </c>
      <c r="U2519" s="157"/>
    </row>
    <row r="2520" spans="1:21" x14ac:dyDescent="0.3">
      <c r="A2520" s="155">
        <v>4</v>
      </c>
      <c r="B2520" s="155" t="s">
        <v>187</v>
      </c>
      <c r="C2520" s="155">
        <v>2020</v>
      </c>
      <c r="D2520" s="155">
        <v>4</v>
      </c>
      <c r="E2520" s="155" t="s">
        <v>232</v>
      </c>
      <c r="F2520" s="156">
        <v>1</v>
      </c>
      <c r="G2520" s="155" t="s">
        <v>183</v>
      </c>
      <c r="H2520" s="155">
        <v>953</v>
      </c>
      <c r="I2520" s="155" t="s">
        <v>213</v>
      </c>
      <c r="J2520" s="155" t="s">
        <v>118</v>
      </c>
      <c r="K2520" s="155" t="s">
        <v>214</v>
      </c>
      <c r="L2520" s="155">
        <v>4512</v>
      </c>
      <c r="M2520" s="155" t="s">
        <v>186</v>
      </c>
      <c r="N2520" s="155">
        <v>1</v>
      </c>
      <c r="O2520" s="155">
        <v>11.38</v>
      </c>
      <c r="P2520" s="155">
        <v>13</v>
      </c>
      <c r="Q2520" t="str">
        <f t="shared" si="39"/>
        <v>3-Small C&amp;I</v>
      </c>
      <c r="R2520" s="157"/>
      <c r="S2520" t="s">
        <v>304</v>
      </c>
      <c r="U2520" s="157"/>
    </row>
    <row r="2521" spans="1:21" x14ac:dyDescent="0.3">
      <c r="A2521" s="155">
        <v>5</v>
      </c>
      <c r="B2521" s="155" t="s">
        <v>181</v>
      </c>
      <c r="C2521" s="155">
        <v>2020</v>
      </c>
      <c r="D2521" s="155">
        <v>4</v>
      </c>
      <c r="E2521" s="155" t="s">
        <v>232</v>
      </c>
      <c r="F2521" s="156">
        <v>3</v>
      </c>
      <c r="G2521" s="155" t="s">
        <v>189</v>
      </c>
      <c r="H2521" s="155">
        <v>20</v>
      </c>
      <c r="I2521" s="155" t="s">
        <v>300</v>
      </c>
      <c r="J2521" s="155" t="s">
        <v>128</v>
      </c>
      <c r="K2521" s="155" t="s">
        <v>205</v>
      </c>
      <c r="L2521" s="155">
        <v>300</v>
      </c>
      <c r="M2521" s="155" t="s">
        <v>191</v>
      </c>
      <c r="N2521" s="155">
        <v>74</v>
      </c>
      <c r="O2521" s="155">
        <v>163215.46</v>
      </c>
      <c r="P2521" s="155">
        <v>864098</v>
      </c>
      <c r="Q2521" t="str">
        <f t="shared" si="39"/>
        <v>4-Medium C&amp;I</v>
      </c>
      <c r="R2521" s="157"/>
      <c r="S2521" t="s">
        <v>304</v>
      </c>
      <c r="U2521" s="157"/>
    </row>
    <row r="2522" spans="1:21" x14ac:dyDescent="0.3">
      <c r="A2522" s="155">
        <v>5</v>
      </c>
      <c r="B2522" s="155" t="s">
        <v>181</v>
      </c>
      <c r="C2522" s="155">
        <v>2020</v>
      </c>
      <c r="D2522" s="155">
        <v>4</v>
      </c>
      <c r="E2522" s="155" t="s">
        <v>232</v>
      </c>
      <c r="F2522" s="156">
        <v>1</v>
      </c>
      <c r="G2522" s="155" t="s">
        <v>183</v>
      </c>
      <c r="H2522" s="155">
        <v>5</v>
      </c>
      <c r="I2522" s="155" t="s">
        <v>190</v>
      </c>
      <c r="J2522" s="155" t="s">
        <v>115</v>
      </c>
      <c r="K2522" s="155" t="s">
        <v>185</v>
      </c>
      <c r="L2522" s="155">
        <v>200</v>
      </c>
      <c r="M2522" s="155" t="s">
        <v>210</v>
      </c>
      <c r="N2522" s="155">
        <v>1334</v>
      </c>
      <c r="O2522" s="155">
        <v>-71133.38</v>
      </c>
      <c r="P2522" s="155">
        <v>610877</v>
      </c>
      <c r="Q2522" t="str">
        <f t="shared" si="39"/>
        <v>3-Small C&amp;I</v>
      </c>
      <c r="R2522" s="157"/>
      <c r="S2522" t="s">
        <v>304</v>
      </c>
      <c r="U2522" s="157"/>
    </row>
    <row r="2523" spans="1:21" x14ac:dyDescent="0.3">
      <c r="A2523" s="155">
        <v>5</v>
      </c>
      <c r="B2523" s="155" t="s">
        <v>181</v>
      </c>
      <c r="C2523" s="155">
        <v>2020</v>
      </c>
      <c r="D2523" s="155">
        <v>4</v>
      </c>
      <c r="E2523" s="155" t="s">
        <v>232</v>
      </c>
      <c r="F2523" s="156">
        <v>3</v>
      </c>
      <c r="G2523" s="155" t="s">
        <v>189</v>
      </c>
      <c r="H2523" s="155">
        <v>5</v>
      </c>
      <c r="I2523" s="155" t="s">
        <v>190</v>
      </c>
      <c r="J2523" s="155" t="s">
        <v>115</v>
      </c>
      <c r="K2523" s="155" t="s">
        <v>185</v>
      </c>
      <c r="L2523" s="155">
        <v>300</v>
      </c>
      <c r="M2523" s="155" t="s">
        <v>191</v>
      </c>
      <c r="N2523" s="155">
        <v>42751</v>
      </c>
      <c r="O2523" s="155">
        <v>289295.7</v>
      </c>
      <c r="P2523" s="155">
        <v>43373726</v>
      </c>
      <c r="Q2523" t="str">
        <f t="shared" si="39"/>
        <v>3-Small C&amp;I</v>
      </c>
      <c r="R2523" s="157"/>
      <c r="S2523" t="s">
        <v>304</v>
      </c>
      <c r="U2523" s="157"/>
    </row>
    <row r="2524" spans="1:21" x14ac:dyDescent="0.3">
      <c r="A2524" s="155">
        <v>5</v>
      </c>
      <c r="B2524" s="155" t="s">
        <v>181</v>
      </c>
      <c r="C2524" s="155">
        <v>2020</v>
      </c>
      <c r="D2524" s="155">
        <v>4</v>
      </c>
      <c r="E2524" s="155" t="s">
        <v>232</v>
      </c>
      <c r="F2524" s="156">
        <v>6</v>
      </c>
      <c r="G2524" s="155" t="s">
        <v>192</v>
      </c>
      <c r="H2524" s="155">
        <v>627</v>
      </c>
      <c r="I2524" s="155" t="s">
        <v>257</v>
      </c>
      <c r="J2524" s="155" t="s">
        <v>132</v>
      </c>
      <c r="K2524" s="155" t="s">
        <v>212</v>
      </c>
      <c r="L2524" s="155">
        <v>4562</v>
      </c>
      <c r="M2524" s="155" t="s">
        <v>211</v>
      </c>
      <c r="N2524" s="155">
        <v>3</v>
      </c>
      <c r="O2524" s="155">
        <v>943.86</v>
      </c>
      <c r="P2524" s="155">
        <v>213</v>
      </c>
      <c r="Q2524" t="str">
        <f t="shared" si="39"/>
        <v>Street</v>
      </c>
      <c r="R2524" s="157"/>
      <c r="S2524" t="s">
        <v>304</v>
      </c>
      <c r="U2524" s="157"/>
    </row>
    <row r="2525" spans="1:21" x14ac:dyDescent="0.3">
      <c r="A2525" s="155">
        <v>5</v>
      </c>
      <c r="B2525" s="155" t="s">
        <v>181</v>
      </c>
      <c r="C2525" s="155">
        <v>2020</v>
      </c>
      <c r="D2525" s="155">
        <v>4</v>
      </c>
      <c r="E2525" s="155" t="s">
        <v>232</v>
      </c>
      <c r="F2525" s="156">
        <v>10</v>
      </c>
      <c r="G2525" s="155" t="s">
        <v>238</v>
      </c>
      <c r="H2525" s="155">
        <v>903</v>
      </c>
      <c r="I2525" s="155" t="s">
        <v>239</v>
      </c>
      <c r="J2525" s="155" t="s">
        <v>121</v>
      </c>
      <c r="K2525" s="155" t="s">
        <v>230</v>
      </c>
      <c r="L2525" s="155">
        <v>4513</v>
      </c>
      <c r="M2525" s="155" t="s">
        <v>240</v>
      </c>
      <c r="N2525" s="155">
        <v>32988</v>
      </c>
      <c r="O2525" s="155">
        <v>3876547.99</v>
      </c>
      <c r="P2525" s="155">
        <v>29123130</v>
      </c>
      <c r="Q2525" t="str">
        <f t="shared" si="39"/>
        <v>1-Residential</v>
      </c>
      <c r="R2525" s="157"/>
      <c r="S2525" t="s">
        <v>304</v>
      </c>
      <c r="U2525" s="157"/>
    </row>
    <row r="2526" spans="1:21" x14ac:dyDescent="0.3">
      <c r="A2526" s="155">
        <v>5</v>
      </c>
      <c r="B2526" s="155" t="s">
        <v>181</v>
      </c>
      <c r="C2526" s="155">
        <v>2020</v>
      </c>
      <c r="D2526" s="155">
        <v>4</v>
      </c>
      <c r="E2526" s="155" t="s">
        <v>232</v>
      </c>
      <c r="F2526" s="156">
        <v>60</v>
      </c>
      <c r="G2526" s="155" t="s">
        <v>212</v>
      </c>
      <c r="H2526" s="155">
        <v>612</v>
      </c>
      <c r="I2526" s="155" t="s">
        <v>223</v>
      </c>
      <c r="J2526" s="155" t="s">
        <v>116</v>
      </c>
      <c r="K2526" s="155" t="s">
        <v>224</v>
      </c>
      <c r="L2526" s="155">
        <v>360</v>
      </c>
      <c r="M2526" s="155" t="s">
        <v>225</v>
      </c>
      <c r="N2526" s="155">
        <v>1</v>
      </c>
      <c r="O2526" s="155">
        <v>8.8800000000000008</v>
      </c>
      <c r="P2526" s="155">
        <v>8</v>
      </c>
      <c r="Q2526" t="str">
        <f t="shared" si="39"/>
        <v>3-Small C&amp;I</v>
      </c>
      <c r="R2526" s="157"/>
      <c r="S2526" t="s">
        <v>304</v>
      </c>
      <c r="U2526" s="157"/>
    </row>
    <row r="2527" spans="1:21" x14ac:dyDescent="0.3">
      <c r="A2527" s="155">
        <v>5</v>
      </c>
      <c r="B2527" s="155" t="s">
        <v>181</v>
      </c>
      <c r="C2527" s="155">
        <v>2020</v>
      </c>
      <c r="D2527" s="155">
        <v>4</v>
      </c>
      <c r="E2527" s="155" t="s">
        <v>232</v>
      </c>
      <c r="F2527" s="156">
        <v>6</v>
      </c>
      <c r="G2527" s="155" t="s">
        <v>192</v>
      </c>
      <c r="H2527" s="155">
        <v>613</v>
      </c>
      <c r="I2527" s="155" t="s">
        <v>258</v>
      </c>
      <c r="J2527" s="155" t="s">
        <v>116</v>
      </c>
      <c r="K2527" s="155" t="s">
        <v>224</v>
      </c>
      <c r="L2527" s="155">
        <v>700</v>
      </c>
      <c r="M2527" s="155" t="s">
        <v>193</v>
      </c>
      <c r="N2527" s="155">
        <v>6</v>
      </c>
      <c r="O2527" s="155">
        <v>115.94</v>
      </c>
      <c r="P2527" s="155">
        <v>350</v>
      </c>
      <c r="Q2527" t="str">
        <f t="shared" si="39"/>
        <v>3-Small C&amp;I</v>
      </c>
      <c r="R2527" s="157"/>
      <c r="S2527" t="s">
        <v>304</v>
      </c>
      <c r="U2527" s="157"/>
    </row>
    <row r="2528" spans="1:21" x14ac:dyDescent="0.3">
      <c r="A2528" s="155">
        <v>5</v>
      </c>
      <c r="B2528" s="155" t="s">
        <v>181</v>
      </c>
      <c r="C2528" s="155">
        <v>2020</v>
      </c>
      <c r="D2528" s="155">
        <v>4</v>
      </c>
      <c r="E2528" s="155" t="s">
        <v>232</v>
      </c>
      <c r="F2528" s="156">
        <v>6</v>
      </c>
      <c r="G2528" s="155" t="s">
        <v>192</v>
      </c>
      <c r="H2528" s="155">
        <v>606</v>
      </c>
      <c r="I2528" s="155" t="s">
        <v>279</v>
      </c>
      <c r="J2528" s="155" t="s">
        <v>130</v>
      </c>
      <c r="K2528" s="155" t="s">
        <v>280</v>
      </c>
      <c r="L2528" s="155">
        <v>700</v>
      </c>
      <c r="M2528" s="155" t="s">
        <v>193</v>
      </c>
      <c r="N2528" s="155">
        <v>2</v>
      </c>
      <c r="O2528" s="155">
        <v>736.03</v>
      </c>
      <c r="P2528" s="155">
        <v>1232</v>
      </c>
      <c r="Q2528" t="str">
        <f t="shared" si="39"/>
        <v>Street</v>
      </c>
      <c r="R2528" s="157"/>
      <c r="S2528" t="s">
        <v>304</v>
      </c>
      <c r="U2528" s="157"/>
    </row>
    <row r="2529" spans="1:21" x14ac:dyDescent="0.3">
      <c r="A2529" s="155">
        <v>5</v>
      </c>
      <c r="B2529" s="155" t="s">
        <v>181</v>
      </c>
      <c r="C2529" s="155">
        <v>2020</v>
      </c>
      <c r="D2529" s="155">
        <v>4</v>
      </c>
      <c r="E2529" s="155" t="s">
        <v>232</v>
      </c>
      <c r="F2529" s="156">
        <v>6</v>
      </c>
      <c r="G2529" s="155" t="s">
        <v>192</v>
      </c>
      <c r="H2529" s="155">
        <v>607</v>
      </c>
      <c r="I2529" s="155" t="s">
        <v>293</v>
      </c>
      <c r="J2529" s="155" t="s">
        <v>130</v>
      </c>
      <c r="K2529" s="155" t="s">
        <v>280</v>
      </c>
      <c r="L2529" s="155">
        <v>700</v>
      </c>
      <c r="M2529" s="155" t="s">
        <v>193</v>
      </c>
      <c r="N2529" s="155">
        <v>2</v>
      </c>
      <c r="O2529" s="155">
        <v>17808.66</v>
      </c>
      <c r="P2529" s="155">
        <v>39879</v>
      </c>
      <c r="Q2529" t="str">
        <f t="shared" si="39"/>
        <v>Street</v>
      </c>
      <c r="R2529" s="157"/>
      <c r="S2529" t="s">
        <v>304</v>
      </c>
      <c r="U2529" s="157"/>
    </row>
    <row r="2530" spans="1:21" x14ac:dyDescent="0.3">
      <c r="A2530" s="155">
        <v>5</v>
      </c>
      <c r="B2530" s="155" t="s">
        <v>181</v>
      </c>
      <c r="C2530" s="155">
        <v>2020</v>
      </c>
      <c r="D2530" s="155">
        <v>4</v>
      </c>
      <c r="E2530" s="155" t="s">
        <v>232</v>
      </c>
      <c r="F2530" s="156">
        <v>6</v>
      </c>
      <c r="G2530" s="155" t="s">
        <v>192</v>
      </c>
      <c r="H2530" s="155">
        <v>624</v>
      </c>
      <c r="I2530" s="155" t="s">
        <v>226</v>
      </c>
      <c r="J2530" s="155" t="s">
        <v>124</v>
      </c>
      <c r="K2530" s="155" t="s">
        <v>227</v>
      </c>
      <c r="L2530" s="155">
        <v>4562</v>
      </c>
      <c r="M2530" s="155" t="s">
        <v>211</v>
      </c>
      <c r="N2530" s="155">
        <v>13</v>
      </c>
      <c r="O2530" s="155">
        <v>1651.38</v>
      </c>
      <c r="P2530" s="155">
        <v>7513</v>
      </c>
      <c r="Q2530" t="str">
        <f t="shared" si="39"/>
        <v>Street</v>
      </c>
      <c r="R2530" s="157"/>
      <c r="S2530" t="s">
        <v>304</v>
      </c>
      <c r="U2530" s="157"/>
    </row>
    <row r="2531" spans="1:21" x14ac:dyDescent="0.3">
      <c r="A2531" s="155">
        <v>5</v>
      </c>
      <c r="B2531" s="155" t="s">
        <v>181</v>
      </c>
      <c r="C2531" s="155">
        <v>2020</v>
      </c>
      <c r="D2531" s="155">
        <v>4</v>
      </c>
      <c r="E2531" s="155" t="s">
        <v>232</v>
      </c>
      <c r="F2531" s="156">
        <v>10</v>
      </c>
      <c r="G2531" s="155" t="s">
        <v>238</v>
      </c>
      <c r="H2531" s="155">
        <v>905</v>
      </c>
      <c r="I2531" s="155" t="s">
        <v>272</v>
      </c>
      <c r="J2531" s="155" t="s">
        <v>122</v>
      </c>
      <c r="K2531" s="155" t="s">
        <v>242</v>
      </c>
      <c r="L2531" s="155">
        <v>4513</v>
      </c>
      <c r="M2531" s="155" t="s">
        <v>240</v>
      </c>
      <c r="N2531" s="155">
        <v>4868</v>
      </c>
      <c r="O2531" s="155">
        <v>174013.02</v>
      </c>
      <c r="P2531" s="155">
        <v>4334868</v>
      </c>
      <c r="Q2531" t="str">
        <f t="shared" si="39"/>
        <v>2-Low Income Residential</v>
      </c>
      <c r="R2531" s="157"/>
      <c r="S2531" t="s">
        <v>304</v>
      </c>
      <c r="U2531" s="157"/>
    </row>
    <row r="2532" spans="1:21" x14ac:dyDescent="0.3">
      <c r="A2532" s="155">
        <v>5</v>
      </c>
      <c r="B2532" s="155" t="s">
        <v>181</v>
      </c>
      <c r="C2532" s="155">
        <v>2020</v>
      </c>
      <c r="D2532" s="155">
        <v>4</v>
      </c>
      <c r="E2532" s="155" t="s">
        <v>232</v>
      </c>
      <c r="F2532" s="156">
        <v>1</v>
      </c>
      <c r="G2532" s="155" t="s">
        <v>183</v>
      </c>
      <c r="H2532" s="155">
        <v>905</v>
      </c>
      <c r="I2532" s="155" t="s">
        <v>272</v>
      </c>
      <c r="J2532" s="155" t="s">
        <v>122</v>
      </c>
      <c r="K2532" s="155" t="s">
        <v>242</v>
      </c>
      <c r="L2532" s="155">
        <v>4512</v>
      </c>
      <c r="M2532" s="155" t="s">
        <v>186</v>
      </c>
      <c r="N2532" s="155">
        <v>65011</v>
      </c>
      <c r="O2532" s="155">
        <v>1444868.82</v>
      </c>
      <c r="P2532" s="155">
        <v>33690531</v>
      </c>
      <c r="Q2532" t="str">
        <f t="shared" si="39"/>
        <v>2-Low Income Residential</v>
      </c>
      <c r="R2532" s="157"/>
      <c r="S2532" t="s">
        <v>304</v>
      </c>
      <c r="U2532" s="157"/>
    </row>
    <row r="2533" spans="1:21" x14ac:dyDescent="0.3">
      <c r="A2533" s="155">
        <v>5</v>
      </c>
      <c r="B2533" s="155" t="s">
        <v>181</v>
      </c>
      <c r="C2533" s="155">
        <v>2020</v>
      </c>
      <c r="D2533" s="155">
        <v>4</v>
      </c>
      <c r="E2533" s="155" t="s">
        <v>232</v>
      </c>
      <c r="F2533" s="156">
        <v>5</v>
      </c>
      <c r="G2533" s="155" t="s">
        <v>195</v>
      </c>
      <c r="H2533" s="155">
        <v>13</v>
      </c>
      <c r="I2533" s="155" t="s">
        <v>296</v>
      </c>
      <c r="J2533" s="155" t="s">
        <v>119</v>
      </c>
      <c r="K2533" s="155" t="s">
        <v>216</v>
      </c>
      <c r="L2533" s="155">
        <v>460</v>
      </c>
      <c r="M2533" s="155" t="s">
        <v>198</v>
      </c>
      <c r="N2533" s="155">
        <v>7</v>
      </c>
      <c r="O2533" s="155">
        <v>19932.939999999999</v>
      </c>
      <c r="P2533" s="155">
        <v>99300</v>
      </c>
      <c r="Q2533" t="str">
        <f t="shared" si="39"/>
        <v>4-Medium C&amp;I</v>
      </c>
      <c r="R2533" s="157"/>
      <c r="S2533" t="s">
        <v>304</v>
      </c>
      <c r="U2533" s="157"/>
    </row>
    <row r="2534" spans="1:21" x14ac:dyDescent="0.3">
      <c r="A2534" s="155">
        <v>5</v>
      </c>
      <c r="B2534" s="155" t="s">
        <v>181</v>
      </c>
      <c r="C2534" s="155">
        <v>2020</v>
      </c>
      <c r="D2534" s="155">
        <v>4</v>
      </c>
      <c r="E2534" s="155" t="s">
        <v>232</v>
      </c>
      <c r="F2534" s="156">
        <v>5</v>
      </c>
      <c r="G2534" s="155" t="s">
        <v>195</v>
      </c>
      <c r="H2534" s="155">
        <v>950</v>
      </c>
      <c r="I2534" s="155" t="s">
        <v>184</v>
      </c>
      <c r="J2534" s="155" t="s">
        <v>115</v>
      </c>
      <c r="K2534" s="155" t="s">
        <v>185</v>
      </c>
      <c r="L2534" s="155">
        <v>4552</v>
      </c>
      <c r="M2534" s="155" t="s">
        <v>276</v>
      </c>
      <c r="N2534" s="155">
        <v>1359</v>
      </c>
      <c r="O2534" s="155">
        <v>349086.39</v>
      </c>
      <c r="P2534" s="155">
        <v>3439011</v>
      </c>
      <c r="Q2534" t="str">
        <f t="shared" si="39"/>
        <v>3-Small C&amp;I</v>
      </c>
      <c r="R2534" s="157"/>
      <c r="S2534" t="s">
        <v>304</v>
      </c>
      <c r="U2534" s="157"/>
    </row>
    <row r="2535" spans="1:21" x14ac:dyDescent="0.3">
      <c r="A2535" s="155">
        <v>5</v>
      </c>
      <c r="B2535" s="155" t="s">
        <v>181</v>
      </c>
      <c r="C2535" s="155">
        <v>2020</v>
      </c>
      <c r="D2535" s="155">
        <v>4</v>
      </c>
      <c r="E2535" s="155" t="s">
        <v>232</v>
      </c>
      <c r="F2535" s="156">
        <v>79</v>
      </c>
      <c r="G2535" s="155" t="s">
        <v>212</v>
      </c>
      <c r="H2535" s="155">
        <v>950</v>
      </c>
      <c r="I2535" s="155" t="s">
        <v>184</v>
      </c>
      <c r="J2535" s="155" t="s">
        <v>115</v>
      </c>
      <c r="K2535" s="155" t="s">
        <v>185</v>
      </c>
      <c r="L2535" s="155">
        <v>4579</v>
      </c>
      <c r="M2535" s="155" t="s">
        <v>221</v>
      </c>
      <c r="N2535" s="155">
        <v>84</v>
      </c>
      <c r="O2535" s="155">
        <v>10811.25</v>
      </c>
      <c r="P2535" s="155">
        <v>102365</v>
      </c>
      <c r="Q2535" t="str">
        <f t="shared" si="39"/>
        <v>3-Small C&amp;I</v>
      </c>
      <c r="R2535" s="157"/>
      <c r="S2535" t="s">
        <v>304</v>
      </c>
      <c r="U2535" s="157"/>
    </row>
    <row r="2536" spans="1:21" x14ac:dyDescent="0.3">
      <c r="A2536" s="155">
        <v>4</v>
      </c>
      <c r="B2536" s="155" t="s">
        <v>187</v>
      </c>
      <c r="C2536" s="155">
        <v>2020</v>
      </c>
      <c r="D2536" s="155">
        <v>4</v>
      </c>
      <c r="E2536" s="155" t="s">
        <v>232</v>
      </c>
      <c r="F2536" s="156">
        <v>3</v>
      </c>
      <c r="G2536" s="155" t="s">
        <v>189</v>
      </c>
      <c r="H2536" s="155">
        <v>10</v>
      </c>
      <c r="I2536" s="155" t="s">
        <v>251</v>
      </c>
      <c r="J2536" s="155" t="s">
        <v>118</v>
      </c>
      <c r="K2536" s="155" t="s">
        <v>214</v>
      </c>
      <c r="L2536" s="155">
        <v>300</v>
      </c>
      <c r="M2536" s="155" t="s">
        <v>191</v>
      </c>
      <c r="N2536" s="155">
        <v>20</v>
      </c>
      <c r="O2536" s="155">
        <v>1409.21</v>
      </c>
      <c r="P2536" s="155">
        <v>5310</v>
      </c>
      <c r="Q2536" t="str">
        <f t="shared" si="39"/>
        <v>3-Small C&amp;I</v>
      </c>
      <c r="R2536" s="157"/>
      <c r="S2536" t="s">
        <v>304</v>
      </c>
      <c r="U2536" s="157"/>
    </row>
    <row r="2537" spans="1:21" x14ac:dyDescent="0.3">
      <c r="A2537" s="155">
        <v>4</v>
      </c>
      <c r="B2537" s="155" t="s">
        <v>187</v>
      </c>
      <c r="C2537" s="155">
        <v>2020</v>
      </c>
      <c r="D2537" s="155">
        <v>4</v>
      </c>
      <c r="E2537" s="155" t="s">
        <v>232</v>
      </c>
      <c r="F2537" s="156">
        <v>3</v>
      </c>
      <c r="G2537" s="155" t="s">
        <v>189</v>
      </c>
      <c r="H2537" s="155">
        <v>15</v>
      </c>
      <c r="I2537" s="155" t="s">
        <v>252</v>
      </c>
      <c r="J2537" s="155" t="s">
        <v>118</v>
      </c>
      <c r="K2537" s="155" t="s">
        <v>214</v>
      </c>
      <c r="L2537" s="155">
        <v>300</v>
      </c>
      <c r="M2537" s="155" t="s">
        <v>191</v>
      </c>
      <c r="N2537" s="155">
        <v>1</v>
      </c>
      <c r="O2537" s="155">
        <v>10.210000000000001</v>
      </c>
      <c r="P2537" s="155">
        <v>1</v>
      </c>
      <c r="Q2537" t="str">
        <f t="shared" si="39"/>
        <v>3-Small C&amp;I</v>
      </c>
      <c r="R2537" s="157"/>
      <c r="S2537" t="s">
        <v>304</v>
      </c>
      <c r="U2537" s="157"/>
    </row>
    <row r="2538" spans="1:21" x14ac:dyDescent="0.3">
      <c r="A2538" s="155">
        <v>5</v>
      </c>
      <c r="B2538" s="155" t="s">
        <v>181</v>
      </c>
      <c r="C2538" s="155">
        <v>2020</v>
      </c>
      <c r="D2538" s="155">
        <v>4</v>
      </c>
      <c r="E2538" s="155" t="s">
        <v>232</v>
      </c>
      <c r="F2538" s="156">
        <v>77</v>
      </c>
      <c r="G2538" s="155" t="s">
        <v>212</v>
      </c>
      <c r="H2538" s="155">
        <v>18</v>
      </c>
      <c r="I2538" s="155" t="s">
        <v>215</v>
      </c>
      <c r="J2538" s="155" t="s">
        <v>119</v>
      </c>
      <c r="K2538" s="155" t="s">
        <v>216</v>
      </c>
      <c r="L2538" s="155">
        <v>1577</v>
      </c>
      <c r="M2538" s="155" t="s">
        <v>233</v>
      </c>
      <c r="N2538" s="155">
        <v>1</v>
      </c>
      <c r="O2538" s="155">
        <v>1517.22</v>
      </c>
      <c r="P2538" s="155">
        <v>7800</v>
      </c>
      <c r="Q2538" t="str">
        <f t="shared" si="39"/>
        <v>4-Medium C&amp;I</v>
      </c>
      <c r="R2538" s="157"/>
      <c r="S2538" t="s">
        <v>304</v>
      </c>
      <c r="U2538" s="157"/>
    </row>
    <row r="2539" spans="1:21" x14ac:dyDescent="0.3">
      <c r="A2539" s="155">
        <v>4</v>
      </c>
      <c r="B2539" s="155" t="s">
        <v>187</v>
      </c>
      <c r="C2539" s="155">
        <v>2020</v>
      </c>
      <c r="D2539" s="155">
        <v>4</v>
      </c>
      <c r="E2539" s="155" t="s">
        <v>232</v>
      </c>
      <c r="F2539" s="156">
        <v>3</v>
      </c>
      <c r="G2539" s="155" t="s">
        <v>189</v>
      </c>
      <c r="H2539" s="155">
        <v>5</v>
      </c>
      <c r="I2539" s="155" t="s">
        <v>190</v>
      </c>
      <c r="J2539" s="155" t="s">
        <v>115</v>
      </c>
      <c r="K2539" s="155" t="s">
        <v>185</v>
      </c>
      <c r="L2539" s="155">
        <v>300</v>
      </c>
      <c r="M2539" s="155" t="s">
        <v>191</v>
      </c>
      <c r="N2539" s="155">
        <v>171</v>
      </c>
      <c r="O2539" s="155">
        <v>25846.37</v>
      </c>
      <c r="P2539" s="155">
        <v>106015</v>
      </c>
      <c r="Q2539" t="str">
        <f t="shared" si="39"/>
        <v>3-Small C&amp;I</v>
      </c>
      <c r="R2539" s="157"/>
      <c r="S2539" t="s">
        <v>304</v>
      </c>
      <c r="U2539" s="157"/>
    </row>
    <row r="2540" spans="1:21" x14ac:dyDescent="0.3">
      <c r="A2540" s="155">
        <v>5</v>
      </c>
      <c r="B2540" s="155" t="s">
        <v>181</v>
      </c>
      <c r="C2540" s="155">
        <v>2020</v>
      </c>
      <c r="D2540" s="155">
        <v>4</v>
      </c>
      <c r="E2540" s="155" t="s">
        <v>232</v>
      </c>
      <c r="F2540" s="156">
        <v>3</v>
      </c>
      <c r="G2540" s="155" t="s">
        <v>189</v>
      </c>
      <c r="H2540" s="155">
        <v>621</v>
      </c>
      <c r="I2540" s="155" t="s">
        <v>259</v>
      </c>
      <c r="J2540" s="155" t="s">
        <v>116</v>
      </c>
      <c r="K2540" s="155" t="s">
        <v>224</v>
      </c>
      <c r="L2540" s="155">
        <v>4532</v>
      </c>
      <c r="M2540" s="155" t="s">
        <v>200</v>
      </c>
      <c r="N2540" s="155">
        <v>6</v>
      </c>
      <c r="O2540" s="155">
        <v>488.05</v>
      </c>
      <c r="P2540" s="155">
        <v>4553</v>
      </c>
      <c r="Q2540" t="str">
        <f t="shared" si="39"/>
        <v>3-Small C&amp;I</v>
      </c>
      <c r="R2540" s="157"/>
      <c r="S2540" t="s">
        <v>304</v>
      </c>
      <c r="U2540" s="157"/>
    </row>
    <row r="2541" spans="1:21" x14ac:dyDescent="0.3">
      <c r="A2541" s="155">
        <v>5</v>
      </c>
      <c r="B2541" s="155" t="s">
        <v>181</v>
      </c>
      <c r="C2541" s="155">
        <v>2020</v>
      </c>
      <c r="D2541" s="155">
        <v>4</v>
      </c>
      <c r="E2541" s="155" t="s">
        <v>232</v>
      </c>
      <c r="F2541" s="156">
        <v>6</v>
      </c>
      <c r="G2541" s="155" t="s">
        <v>192</v>
      </c>
      <c r="H2541" s="155">
        <v>621</v>
      </c>
      <c r="I2541" s="155" t="s">
        <v>259</v>
      </c>
      <c r="J2541" s="155" t="s">
        <v>116</v>
      </c>
      <c r="K2541" s="155" t="s">
        <v>224</v>
      </c>
      <c r="L2541" s="155">
        <v>4562</v>
      </c>
      <c r="M2541" s="155" t="s">
        <v>211</v>
      </c>
      <c r="N2541" s="155">
        <v>10</v>
      </c>
      <c r="O2541" s="155">
        <v>197.96</v>
      </c>
      <c r="P2541" s="155">
        <v>1259</v>
      </c>
      <c r="Q2541" t="str">
        <f t="shared" si="39"/>
        <v>3-Small C&amp;I</v>
      </c>
      <c r="R2541" s="157"/>
      <c r="S2541" t="s">
        <v>304</v>
      </c>
      <c r="U2541" s="157"/>
    </row>
    <row r="2542" spans="1:21" x14ac:dyDescent="0.3">
      <c r="A2542" s="155">
        <v>5</v>
      </c>
      <c r="B2542" s="155" t="s">
        <v>181</v>
      </c>
      <c r="C2542" s="155">
        <v>2020</v>
      </c>
      <c r="D2542" s="155">
        <v>4</v>
      </c>
      <c r="E2542" s="155" t="s">
        <v>232</v>
      </c>
      <c r="F2542" s="156">
        <v>10</v>
      </c>
      <c r="G2542" s="155" t="s">
        <v>238</v>
      </c>
      <c r="H2542" s="155">
        <v>602</v>
      </c>
      <c r="I2542" s="155" t="s">
        <v>246</v>
      </c>
      <c r="J2542" s="155" t="s">
        <v>125</v>
      </c>
      <c r="K2542" s="155" t="s">
        <v>197</v>
      </c>
      <c r="L2542" s="155">
        <v>207</v>
      </c>
      <c r="M2542" s="155" t="s">
        <v>243</v>
      </c>
      <c r="N2542" s="155">
        <v>2</v>
      </c>
      <c r="O2542" s="155">
        <v>71.12</v>
      </c>
      <c r="P2542" s="155">
        <v>131</v>
      </c>
      <c r="Q2542" t="str">
        <f t="shared" si="39"/>
        <v>Street</v>
      </c>
      <c r="R2542" s="157"/>
      <c r="S2542" t="s">
        <v>304</v>
      </c>
      <c r="U2542" s="157"/>
    </row>
    <row r="2543" spans="1:21" x14ac:dyDescent="0.3">
      <c r="A2543" s="155">
        <v>5</v>
      </c>
      <c r="B2543" s="155" t="s">
        <v>181</v>
      </c>
      <c r="C2543" s="155">
        <v>2020</v>
      </c>
      <c r="D2543" s="155">
        <v>4</v>
      </c>
      <c r="E2543" s="155" t="s">
        <v>232</v>
      </c>
      <c r="F2543" s="156">
        <v>60</v>
      </c>
      <c r="G2543" s="155" t="s">
        <v>212</v>
      </c>
      <c r="H2543" s="155">
        <v>615</v>
      </c>
      <c r="I2543" s="155" t="s">
        <v>292</v>
      </c>
      <c r="J2543" s="155" t="s">
        <v>123</v>
      </c>
      <c r="K2543" s="155" t="s">
        <v>261</v>
      </c>
      <c r="L2543" s="155">
        <v>4563</v>
      </c>
      <c r="M2543" s="155" t="s">
        <v>228</v>
      </c>
      <c r="N2543" s="155">
        <v>39</v>
      </c>
      <c r="O2543" s="155">
        <v>4842.2299999999996</v>
      </c>
      <c r="P2543" s="155">
        <v>9590</v>
      </c>
      <c r="Q2543" t="str">
        <f t="shared" si="39"/>
        <v>Street</v>
      </c>
      <c r="R2543" s="157"/>
      <c r="S2543" t="s">
        <v>304</v>
      </c>
      <c r="U2543" s="157"/>
    </row>
    <row r="2544" spans="1:21" x14ac:dyDescent="0.3">
      <c r="A2544" s="155">
        <v>5</v>
      </c>
      <c r="B2544" s="155" t="s">
        <v>181</v>
      </c>
      <c r="C2544" s="155">
        <v>2020</v>
      </c>
      <c r="D2544" s="155">
        <v>4</v>
      </c>
      <c r="E2544" s="155" t="s">
        <v>232</v>
      </c>
      <c r="F2544" s="156">
        <v>60</v>
      </c>
      <c r="G2544" s="155" t="s">
        <v>212</v>
      </c>
      <c r="H2544" s="155">
        <v>624</v>
      </c>
      <c r="I2544" s="155" t="s">
        <v>226</v>
      </c>
      <c r="J2544" s="155" t="s">
        <v>124</v>
      </c>
      <c r="K2544" s="155" t="s">
        <v>227</v>
      </c>
      <c r="L2544" s="155">
        <v>4563</v>
      </c>
      <c r="M2544" s="155" t="s">
        <v>228</v>
      </c>
      <c r="N2544" s="155">
        <v>2</v>
      </c>
      <c r="O2544" s="155">
        <v>42.86</v>
      </c>
      <c r="P2544" s="155">
        <v>232</v>
      </c>
      <c r="Q2544" t="str">
        <f t="shared" si="39"/>
        <v>Street</v>
      </c>
      <c r="R2544" s="157"/>
      <c r="S2544" t="s">
        <v>304</v>
      </c>
      <c r="U2544" s="157"/>
    </row>
    <row r="2545" spans="1:21" x14ac:dyDescent="0.3">
      <c r="A2545" s="155">
        <v>5</v>
      </c>
      <c r="B2545" s="155" t="s">
        <v>181</v>
      </c>
      <c r="C2545" s="155">
        <v>2020</v>
      </c>
      <c r="D2545" s="155">
        <v>4</v>
      </c>
      <c r="E2545" s="155" t="s">
        <v>232</v>
      </c>
      <c r="F2545" s="156">
        <v>10</v>
      </c>
      <c r="G2545" s="155" t="s">
        <v>238</v>
      </c>
      <c r="H2545" s="155">
        <v>6</v>
      </c>
      <c r="I2545" s="155" t="s">
        <v>256</v>
      </c>
      <c r="J2545" s="155" t="s">
        <v>122</v>
      </c>
      <c r="K2545" s="155" t="s">
        <v>242</v>
      </c>
      <c r="L2545" s="155">
        <v>207</v>
      </c>
      <c r="M2545" s="155" t="s">
        <v>243</v>
      </c>
      <c r="N2545" s="155">
        <v>5098</v>
      </c>
      <c r="O2545" s="155">
        <v>799502.02</v>
      </c>
      <c r="P2545" s="155">
        <v>4513004</v>
      </c>
      <c r="Q2545" t="str">
        <f t="shared" si="39"/>
        <v>2-Low Income Residential</v>
      </c>
      <c r="R2545" s="157"/>
      <c r="S2545" t="s">
        <v>304</v>
      </c>
      <c r="U2545" s="157"/>
    </row>
    <row r="2546" spans="1:21" x14ac:dyDescent="0.3">
      <c r="A2546" s="155">
        <v>4</v>
      </c>
      <c r="B2546" s="155" t="s">
        <v>187</v>
      </c>
      <c r="C2546" s="155">
        <v>2020</v>
      </c>
      <c r="D2546" s="155">
        <v>4</v>
      </c>
      <c r="E2546" s="155" t="s">
        <v>232</v>
      </c>
      <c r="F2546" s="156">
        <v>1</v>
      </c>
      <c r="G2546" s="155" t="s">
        <v>183</v>
      </c>
      <c r="H2546" s="155">
        <v>905</v>
      </c>
      <c r="I2546" s="155" t="s">
        <v>272</v>
      </c>
      <c r="J2546" s="155" t="s">
        <v>122</v>
      </c>
      <c r="K2546" s="155" t="s">
        <v>242</v>
      </c>
      <c r="L2546" s="155">
        <v>4512</v>
      </c>
      <c r="M2546" s="155" t="s">
        <v>186</v>
      </c>
      <c r="N2546" s="155">
        <v>109</v>
      </c>
      <c r="O2546" s="155">
        <v>4985.3900000000003</v>
      </c>
      <c r="P2546" s="155">
        <v>94506</v>
      </c>
      <c r="Q2546" t="str">
        <f t="shared" si="39"/>
        <v>2-Low Income Residential</v>
      </c>
      <c r="R2546" s="157"/>
      <c r="S2546" t="s">
        <v>304</v>
      </c>
      <c r="U2546" s="157"/>
    </row>
    <row r="2547" spans="1:21" x14ac:dyDescent="0.3">
      <c r="A2547" s="155">
        <v>5</v>
      </c>
      <c r="B2547" s="155" t="s">
        <v>181</v>
      </c>
      <c r="C2547" s="155">
        <v>2020</v>
      </c>
      <c r="D2547" s="155">
        <v>4</v>
      </c>
      <c r="E2547" s="155" t="s">
        <v>232</v>
      </c>
      <c r="F2547" s="156">
        <v>10</v>
      </c>
      <c r="G2547" s="155" t="s">
        <v>238</v>
      </c>
      <c r="H2547" s="155">
        <v>1</v>
      </c>
      <c r="I2547" s="155" t="s">
        <v>229</v>
      </c>
      <c r="J2547" s="155" t="s">
        <v>121</v>
      </c>
      <c r="K2547" s="155" t="s">
        <v>230</v>
      </c>
      <c r="L2547" s="155">
        <v>207</v>
      </c>
      <c r="M2547" s="155" t="s">
        <v>243</v>
      </c>
      <c r="N2547" s="155">
        <v>37044</v>
      </c>
      <c r="O2547" s="155">
        <v>7900811.8200000003</v>
      </c>
      <c r="P2547" s="155">
        <v>28872194</v>
      </c>
      <c r="Q2547" t="str">
        <f t="shared" si="39"/>
        <v>1-Residential</v>
      </c>
      <c r="R2547" s="157"/>
      <c r="S2547" t="s">
        <v>304</v>
      </c>
      <c r="U2547" s="157"/>
    </row>
    <row r="2548" spans="1:21" x14ac:dyDescent="0.3">
      <c r="A2548" s="155">
        <v>5</v>
      </c>
      <c r="B2548" s="155" t="s">
        <v>181</v>
      </c>
      <c r="C2548" s="155">
        <v>2020</v>
      </c>
      <c r="D2548" s="155">
        <v>4</v>
      </c>
      <c r="E2548" s="155" t="s">
        <v>232</v>
      </c>
      <c r="F2548" s="156">
        <v>60</v>
      </c>
      <c r="G2548" s="155" t="s">
        <v>212</v>
      </c>
      <c r="H2548" s="155">
        <v>601</v>
      </c>
      <c r="I2548" s="155" t="s">
        <v>260</v>
      </c>
      <c r="J2548" s="155" t="s">
        <v>123</v>
      </c>
      <c r="K2548" s="155" t="s">
        <v>261</v>
      </c>
      <c r="L2548" s="155">
        <v>360</v>
      </c>
      <c r="M2548" s="155" t="s">
        <v>225</v>
      </c>
      <c r="N2548" s="155">
        <v>46</v>
      </c>
      <c r="O2548" s="155">
        <v>1261.17</v>
      </c>
      <c r="P2548" s="155">
        <v>2018</v>
      </c>
      <c r="Q2548" t="str">
        <f t="shared" si="39"/>
        <v>Street</v>
      </c>
      <c r="R2548" s="157"/>
      <c r="S2548" t="s">
        <v>304</v>
      </c>
      <c r="U2548" s="157"/>
    </row>
    <row r="2549" spans="1:21" x14ac:dyDescent="0.3">
      <c r="A2549" s="155">
        <v>5</v>
      </c>
      <c r="B2549" s="155" t="s">
        <v>181</v>
      </c>
      <c r="C2549" s="155">
        <v>2020</v>
      </c>
      <c r="D2549" s="155">
        <v>4</v>
      </c>
      <c r="E2549" s="155" t="s">
        <v>232</v>
      </c>
      <c r="F2549" s="156">
        <v>3</v>
      </c>
      <c r="G2549" s="155" t="s">
        <v>189</v>
      </c>
      <c r="H2549" s="155">
        <v>954</v>
      </c>
      <c r="I2549" s="155" t="s">
        <v>237</v>
      </c>
      <c r="J2549" s="155" t="s">
        <v>119</v>
      </c>
      <c r="K2549" s="155" t="s">
        <v>216</v>
      </c>
      <c r="L2549" s="155">
        <v>4532</v>
      </c>
      <c r="M2549" s="155" t="s">
        <v>200</v>
      </c>
      <c r="N2549" s="155">
        <v>8039</v>
      </c>
      <c r="O2549" s="155">
        <v>11351076.75</v>
      </c>
      <c r="P2549" s="155">
        <v>134938235</v>
      </c>
      <c r="Q2549" t="str">
        <f t="shared" si="39"/>
        <v>4-Medium C&amp;I</v>
      </c>
      <c r="R2549" s="157"/>
      <c r="S2549" t="s">
        <v>304</v>
      </c>
      <c r="U2549" s="157"/>
    </row>
    <row r="2550" spans="1:21" x14ac:dyDescent="0.3">
      <c r="A2550" s="155">
        <v>4</v>
      </c>
      <c r="B2550" s="155" t="s">
        <v>187</v>
      </c>
      <c r="C2550" s="155">
        <v>2020</v>
      </c>
      <c r="D2550" s="155">
        <v>4</v>
      </c>
      <c r="E2550" s="155" t="s">
        <v>232</v>
      </c>
      <c r="F2550" s="156">
        <v>3</v>
      </c>
      <c r="G2550" s="155" t="s">
        <v>189</v>
      </c>
      <c r="H2550" s="155">
        <v>953</v>
      </c>
      <c r="I2550" s="155" t="s">
        <v>213</v>
      </c>
      <c r="J2550" s="155" t="s">
        <v>118</v>
      </c>
      <c r="K2550" s="155" t="s">
        <v>214</v>
      </c>
      <c r="L2550" s="155">
        <v>4532</v>
      </c>
      <c r="M2550" s="155" t="s">
        <v>200</v>
      </c>
      <c r="N2550" s="155">
        <v>49</v>
      </c>
      <c r="O2550" s="155">
        <v>3000.3</v>
      </c>
      <c r="P2550" s="155">
        <v>23669</v>
      </c>
      <c r="Q2550" t="str">
        <f t="shared" si="39"/>
        <v>3-Small C&amp;I</v>
      </c>
      <c r="R2550" s="157"/>
      <c r="S2550" t="s">
        <v>304</v>
      </c>
      <c r="U2550" s="157"/>
    </row>
    <row r="2551" spans="1:21" x14ac:dyDescent="0.3">
      <c r="A2551" s="155">
        <v>5</v>
      </c>
      <c r="B2551" s="155" t="s">
        <v>181</v>
      </c>
      <c r="C2551" s="155">
        <v>2020</v>
      </c>
      <c r="D2551" s="155">
        <v>4</v>
      </c>
      <c r="E2551" s="155" t="s">
        <v>232</v>
      </c>
      <c r="F2551" s="156">
        <v>77</v>
      </c>
      <c r="G2551" s="155" t="s">
        <v>212</v>
      </c>
      <c r="H2551" s="155">
        <v>5</v>
      </c>
      <c r="I2551" s="155" t="s">
        <v>190</v>
      </c>
      <c r="J2551" s="155" t="s">
        <v>115</v>
      </c>
      <c r="K2551" s="155" t="s">
        <v>185</v>
      </c>
      <c r="L2551" s="155">
        <v>1577</v>
      </c>
      <c r="M2551" s="155" t="s">
        <v>233</v>
      </c>
      <c r="N2551" s="155">
        <v>2</v>
      </c>
      <c r="O2551" s="155">
        <v>1141.6099999999999</v>
      </c>
      <c r="P2551" s="155">
        <v>5116</v>
      </c>
      <c r="Q2551" t="str">
        <f t="shared" si="39"/>
        <v>3-Small C&amp;I</v>
      </c>
      <c r="R2551" s="157"/>
      <c r="S2551" t="s">
        <v>304</v>
      </c>
      <c r="U2551" s="157"/>
    </row>
    <row r="2552" spans="1:21" x14ac:dyDescent="0.3">
      <c r="A2552" s="155">
        <v>4</v>
      </c>
      <c r="B2552" s="155" t="s">
        <v>187</v>
      </c>
      <c r="C2552" s="155">
        <v>2020</v>
      </c>
      <c r="D2552" s="155">
        <v>4</v>
      </c>
      <c r="E2552" s="155" t="s">
        <v>232</v>
      </c>
      <c r="F2552" s="156">
        <v>1</v>
      </c>
      <c r="G2552" s="155" t="s">
        <v>183</v>
      </c>
      <c r="H2552" s="155">
        <v>950</v>
      </c>
      <c r="I2552" s="155" t="s">
        <v>184</v>
      </c>
      <c r="J2552" s="155" t="s">
        <v>115</v>
      </c>
      <c r="K2552" s="155" t="s">
        <v>185</v>
      </c>
      <c r="L2552" s="155">
        <v>4512</v>
      </c>
      <c r="M2552" s="155" t="s">
        <v>186</v>
      </c>
      <c r="N2552" s="155">
        <v>32</v>
      </c>
      <c r="O2552" s="155">
        <v>1535</v>
      </c>
      <c r="P2552" s="155">
        <v>17013</v>
      </c>
      <c r="Q2552" t="str">
        <f t="shared" si="39"/>
        <v>3-Small C&amp;I</v>
      </c>
      <c r="R2552" s="157"/>
      <c r="S2552" t="s">
        <v>304</v>
      </c>
      <c r="U2552" s="157"/>
    </row>
    <row r="2553" spans="1:21" x14ac:dyDescent="0.3">
      <c r="A2553" s="155">
        <v>5</v>
      </c>
      <c r="B2553" s="155" t="s">
        <v>181</v>
      </c>
      <c r="C2553" s="155">
        <v>2020</v>
      </c>
      <c r="D2553" s="155">
        <v>4</v>
      </c>
      <c r="E2553" s="155" t="s">
        <v>232</v>
      </c>
      <c r="F2553" s="156">
        <v>3</v>
      </c>
      <c r="G2553" s="155" t="s">
        <v>189</v>
      </c>
      <c r="H2553" s="155">
        <v>15</v>
      </c>
      <c r="I2553" s="155" t="s">
        <v>252</v>
      </c>
      <c r="J2553" s="155" t="s">
        <v>118</v>
      </c>
      <c r="K2553" s="155" t="s">
        <v>214</v>
      </c>
      <c r="L2553" s="155">
        <v>300</v>
      </c>
      <c r="M2553" s="155" t="s">
        <v>191</v>
      </c>
      <c r="N2553" s="155">
        <v>95</v>
      </c>
      <c r="O2553" s="155">
        <v>5190.62</v>
      </c>
      <c r="P2553" s="155">
        <v>20710</v>
      </c>
      <c r="Q2553" t="str">
        <f t="shared" si="39"/>
        <v>3-Small C&amp;I</v>
      </c>
      <c r="R2553" s="157"/>
      <c r="S2553" t="s">
        <v>304</v>
      </c>
      <c r="U2553" s="157"/>
    </row>
    <row r="2554" spans="1:21" x14ac:dyDescent="0.3">
      <c r="A2554" s="155">
        <v>5</v>
      </c>
      <c r="B2554" s="155" t="s">
        <v>181</v>
      </c>
      <c r="C2554" s="155">
        <v>2020</v>
      </c>
      <c r="D2554" s="155">
        <v>4</v>
      </c>
      <c r="E2554" s="155" t="s">
        <v>232</v>
      </c>
      <c r="F2554" s="156">
        <v>5</v>
      </c>
      <c r="G2554" s="155" t="s">
        <v>195</v>
      </c>
      <c r="H2554" s="155">
        <v>616</v>
      </c>
      <c r="I2554" s="155" t="s">
        <v>199</v>
      </c>
      <c r="J2554" s="155" t="s">
        <v>125</v>
      </c>
      <c r="K2554" s="155" t="s">
        <v>197</v>
      </c>
      <c r="L2554" s="155">
        <v>4552</v>
      </c>
      <c r="M2554" s="155" t="s">
        <v>276</v>
      </c>
      <c r="N2554" s="155">
        <v>107</v>
      </c>
      <c r="O2554" s="155">
        <v>15009.59</v>
      </c>
      <c r="P2554" s="155">
        <v>54700</v>
      </c>
      <c r="Q2554" t="str">
        <f t="shared" si="39"/>
        <v>Street</v>
      </c>
      <c r="R2554" s="157"/>
      <c r="S2554" t="s">
        <v>304</v>
      </c>
      <c r="U2554" s="157"/>
    </row>
    <row r="2555" spans="1:21" x14ac:dyDescent="0.3">
      <c r="A2555" s="155">
        <v>5</v>
      </c>
      <c r="B2555" s="155" t="s">
        <v>181</v>
      </c>
      <c r="C2555" s="155">
        <v>2020</v>
      </c>
      <c r="D2555" s="155">
        <v>4</v>
      </c>
      <c r="E2555" s="155" t="s">
        <v>232</v>
      </c>
      <c r="F2555" s="156">
        <v>75</v>
      </c>
      <c r="G2555" s="155" t="s">
        <v>212</v>
      </c>
      <c r="H2555" s="155">
        <v>18</v>
      </c>
      <c r="I2555" s="155" t="s">
        <v>215</v>
      </c>
      <c r="J2555" s="155" t="s">
        <v>119</v>
      </c>
      <c r="K2555" s="155" t="s">
        <v>216</v>
      </c>
      <c r="L2555" s="155">
        <v>1575</v>
      </c>
      <c r="M2555" s="155" t="s">
        <v>218</v>
      </c>
      <c r="N2555" s="155">
        <v>2</v>
      </c>
      <c r="O2555" s="155">
        <v>7841.07</v>
      </c>
      <c r="P2555" s="155">
        <v>41160</v>
      </c>
      <c r="Q2555" t="str">
        <f t="shared" si="39"/>
        <v>4-Medium C&amp;I</v>
      </c>
      <c r="R2555" s="157"/>
      <c r="S2555" t="s">
        <v>304</v>
      </c>
      <c r="U2555" s="157"/>
    </row>
    <row r="2556" spans="1:21" x14ac:dyDescent="0.3">
      <c r="A2556" s="155">
        <v>5</v>
      </c>
      <c r="B2556" s="155" t="s">
        <v>181</v>
      </c>
      <c r="C2556" s="155">
        <v>2020</v>
      </c>
      <c r="D2556" s="155">
        <v>4</v>
      </c>
      <c r="E2556" s="155" t="s">
        <v>232</v>
      </c>
      <c r="F2556" s="156">
        <v>79</v>
      </c>
      <c r="G2556" s="155" t="s">
        <v>212</v>
      </c>
      <c r="H2556" s="155">
        <v>954</v>
      </c>
      <c r="I2556" s="155" t="s">
        <v>237</v>
      </c>
      <c r="J2556" s="155" t="s">
        <v>119</v>
      </c>
      <c r="K2556" s="155" t="s">
        <v>216</v>
      </c>
      <c r="L2556" s="155">
        <v>4579</v>
      </c>
      <c r="M2556" s="155" t="s">
        <v>221</v>
      </c>
      <c r="N2556" s="155">
        <v>5</v>
      </c>
      <c r="O2556" s="155">
        <v>6776.5</v>
      </c>
      <c r="P2556" s="155">
        <v>66960</v>
      </c>
      <c r="Q2556" t="str">
        <f t="shared" si="39"/>
        <v>4-Medium C&amp;I</v>
      </c>
      <c r="R2556" s="157"/>
      <c r="S2556" t="s">
        <v>304</v>
      </c>
      <c r="U2556" s="157"/>
    </row>
    <row r="2557" spans="1:21" x14ac:dyDescent="0.3">
      <c r="A2557" s="155">
        <v>5</v>
      </c>
      <c r="B2557" s="155" t="s">
        <v>181</v>
      </c>
      <c r="C2557" s="155">
        <v>2020</v>
      </c>
      <c r="D2557" s="155">
        <v>4</v>
      </c>
      <c r="E2557" s="155" t="s">
        <v>232</v>
      </c>
      <c r="F2557" s="156">
        <v>5</v>
      </c>
      <c r="G2557" s="155" t="s">
        <v>195</v>
      </c>
      <c r="H2557" s="155">
        <v>710</v>
      </c>
      <c r="I2557" s="155" t="s">
        <v>220</v>
      </c>
      <c r="J2557" s="155" t="s">
        <v>207</v>
      </c>
      <c r="K2557" s="155" t="s">
        <v>208</v>
      </c>
      <c r="L2557" s="155">
        <v>4552</v>
      </c>
      <c r="M2557" s="155" t="s">
        <v>276</v>
      </c>
      <c r="N2557" s="155">
        <v>660</v>
      </c>
      <c r="O2557" s="155">
        <v>10461590.050000001</v>
      </c>
      <c r="P2557" s="155">
        <v>171728132</v>
      </c>
      <c r="Q2557" t="str">
        <f t="shared" si="39"/>
        <v>5-Large C&amp;I</v>
      </c>
      <c r="R2557" s="157"/>
      <c r="S2557" t="s">
        <v>304</v>
      </c>
      <c r="U2557" s="157"/>
    </row>
    <row r="2558" spans="1:21" x14ac:dyDescent="0.3">
      <c r="A2558" s="155">
        <v>5</v>
      </c>
      <c r="B2558" s="155" t="s">
        <v>181</v>
      </c>
      <c r="C2558" s="155">
        <v>2020</v>
      </c>
      <c r="D2558" s="155">
        <v>4</v>
      </c>
      <c r="E2558" s="155" t="s">
        <v>232</v>
      </c>
      <c r="F2558" s="156">
        <v>1</v>
      </c>
      <c r="G2558" s="155" t="s">
        <v>183</v>
      </c>
      <c r="H2558" s="155">
        <v>602</v>
      </c>
      <c r="I2558" s="155" t="s">
        <v>246</v>
      </c>
      <c r="J2558" s="155" t="s">
        <v>125</v>
      </c>
      <c r="K2558" s="155" t="s">
        <v>197</v>
      </c>
      <c r="L2558" s="155">
        <v>200</v>
      </c>
      <c r="M2558" s="155" t="s">
        <v>210</v>
      </c>
      <c r="N2558" s="155">
        <v>182</v>
      </c>
      <c r="O2558" s="155">
        <v>7649.18</v>
      </c>
      <c r="P2558" s="155">
        <v>15906</v>
      </c>
      <c r="Q2558" t="str">
        <f t="shared" si="39"/>
        <v>Street</v>
      </c>
      <c r="R2558" s="157"/>
      <c r="S2558" t="s">
        <v>304</v>
      </c>
      <c r="U2558" s="157"/>
    </row>
    <row r="2559" spans="1:21" x14ac:dyDescent="0.3">
      <c r="A2559" s="155">
        <v>5</v>
      </c>
      <c r="B2559" s="155" t="s">
        <v>181</v>
      </c>
      <c r="C2559" s="155">
        <v>2020</v>
      </c>
      <c r="D2559" s="155">
        <v>4</v>
      </c>
      <c r="E2559" s="155" t="s">
        <v>232</v>
      </c>
      <c r="F2559" s="156">
        <v>6</v>
      </c>
      <c r="G2559" s="155" t="s">
        <v>192</v>
      </c>
      <c r="H2559" s="155">
        <v>612</v>
      </c>
      <c r="I2559" s="155" t="s">
        <v>223</v>
      </c>
      <c r="J2559" s="155" t="s">
        <v>116</v>
      </c>
      <c r="K2559" s="155" t="s">
        <v>224</v>
      </c>
      <c r="L2559" s="155">
        <v>700</v>
      </c>
      <c r="M2559" s="155" t="s">
        <v>193</v>
      </c>
      <c r="N2559" s="155">
        <v>2</v>
      </c>
      <c r="O2559" s="155">
        <v>66.52</v>
      </c>
      <c r="P2559" s="155">
        <v>235</v>
      </c>
      <c r="Q2559" t="str">
        <f t="shared" si="39"/>
        <v>3-Small C&amp;I</v>
      </c>
      <c r="R2559" s="157"/>
      <c r="S2559" t="s">
        <v>304</v>
      </c>
      <c r="U2559" s="157"/>
    </row>
    <row r="2560" spans="1:21" x14ac:dyDescent="0.3">
      <c r="A2560" s="155">
        <v>4</v>
      </c>
      <c r="B2560" s="155" t="s">
        <v>187</v>
      </c>
      <c r="C2560" s="155">
        <v>2020</v>
      </c>
      <c r="D2560" s="155">
        <v>4</v>
      </c>
      <c r="E2560" s="155" t="s">
        <v>232</v>
      </c>
      <c r="F2560" s="156">
        <v>6</v>
      </c>
      <c r="G2560" s="155" t="s">
        <v>192</v>
      </c>
      <c r="H2560" s="155">
        <v>615</v>
      </c>
      <c r="I2560" s="155" t="s">
        <v>292</v>
      </c>
      <c r="J2560" s="155" t="s">
        <v>123</v>
      </c>
      <c r="K2560" s="155" t="s">
        <v>261</v>
      </c>
      <c r="L2560" s="155">
        <v>4562</v>
      </c>
      <c r="M2560" s="155" t="s">
        <v>211</v>
      </c>
      <c r="N2560" s="155">
        <v>1</v>
      </c>
      <c r="O2560" s="155">
        <v>5942.01</v>
      </c>
      <c r="P2560" s="155">
        <v>14071</v>
      </c>
      <c r="Q2560" t="str">
        <f t="shared" si="39"/>
        <v>Street</v>
      </c>
      <c r="R2560" s="157"/>
      <c r="S2560" t="s">
        <v>304</v>
      </c>
      <c r="U2560" s="157"/>
    </row>
    <row r="2561" spans="1:21" x14ac:dyDescent="0.3">
      <c r="A2561" s="155">
        <v>4</v>
      </c>
      <c r="B2561" s="155" t="s">
        <v>187</v>
      </c>
      <c r="C2561" s="155">
        <v>2020</v>
      </c>
      <c r="D2561" s="155">
        <v>4</v>
      </c>
      <c r="E2561" s="155" t="s">
        <v>232</v>
      </c>
      <c r="F2561" s="156">
        <v>60</v>
      </c>
      <c r="G2561" s="155" t="s">
        <v>212</v>
      </c>
      <c r="H2561" s="155">
        <v>615</v>
      </c>
      <c r="I2561" s="155" t="s">
        <v>292</v>
      </c>
      <c r="J2561" s="155" t="s">
        <v>123</v>
      </c>
      <c r="K2561" s="155" t="s">
        <v>261</v>
      </c>
      <c r="L2561" s="155">
        <v>4563</v>
      </c>
      <c r="M2561" s="155" t="s">
        <v>228</v>
      </c>
      <c r="N2561" s="155">
        <v>1</v>
      </c>
      <c r="O2561" s="155">
        <v>11.27</v>
      </c>
      <c r="P2561" s="155">
        <v>27</v>
      </c>
      <c r="Q2561" t="str">
        <f t="shared" si="39"/>
        <v>Street</v>
      </c>
      <c r="R2561" s="157"/>
      <c r="S2561" t="s">
        <v>304</v>
      </c>
      <c r="U2561" s="157"/>
    </row>
    <row r="2562" spans="1:21" x14ac:dyDescent="0.3">
      <c r="A2562" s="155">
        <v>5</v>
      </c>
      <c r="B2562" s="155" t="s">
        <v>181</v>
      </c>
      <c r="C2562" s="155">
        <v>2020</v>
      </c>
      <c r="D2562" s="155">
        <v>4</v>
      </c>
      <c r="E2562" s="155" t="s">
        <v>232</v>
      </c>
      <c r="F2562" s="156">
        <v>6</v>
      </c>
      <c r="G2562" s="155" t="s">
        <v>192</v>
      </c>
      <c r="H2562" s="155">
        <v>617</v>
      </c>
      <c r="I2562" s="155" t="s">
        <v>287</v>
      </c>
      <c r="J2562" s="155" t="s">
        <v>288</v>
      </c>
      <c r="K2562" s="155" t="s">
        <v>289</v>
      </c>
      <c r="L2562" s="155">
        <v>4562</v>
      </c>
      <c r="M2562" s="155" t="s">
        <v>211</v>
      </c>
      <c r="N2562" s="155">
        <v>7</v>
      </c>
      <c r="O2562" s="155">
        <v>12277.31</v>
      </c>
      <c r="P2562" s="155">
        <v>47942</v>
      </c>
      <c r="Q2562" t="str">
        <f t="shared" ref="Q2562:Q2625" si="40">VLOOKUP(J2562,S:T,2,FALSE)</f>
        <v>Street</v>
      </c>
      <c r="R2562" s="157"/>
      <c r="S2562" t="s">
        <v>304</v>
      </c>
      <c r="U2562" s="157"/>
    </row>
    <row r="2563" spans="1:21" x14ac:dyDescent="0.3">
      <c r="A2563" s="155">
        <v>5</v>
      </c>
      <c r="B2563" s="155" t="s">
        <v>181</v>
      </c>
      <c r="C2563" s="155">
        <v>2020</v>
      </c>
      <c r="D2563" s="155">
        <v>4</v>
      </c>
      <c r="E2563" s="155" t="s">
        <v>232</v>
      </c>
      <c r="F2563" s="156">
        <v>6</v>
      </c>
      <c r="G2563" s="155" t="s">
        <v>192</v>
      </c>
      <c r="H2563" s="155">
        <v>618</v>
      </c>
      <c r="I2563" s="155" t="s">
        <v>294</v>
      </c>
      <c r="J2563" s="155" t="s">
        <v>130</v>
      </c>
      <c r="K2563" s="155" t="s">
        <v>280</v>
      </c>
      <c r="L2563" s="155">
        <v>4562</v>
      </c>
      <c r="M2563" s="155" t="s">
        <v>211</v>
      </c>
      <c r="N2563" s="155">
        <v>7</v>
      </c>
      <c r="O2563" s="155">
        <v>2140.34</v>
      </c>
      <c r="P2563" s="155">
        <v>6357</v>
      </c>
      <c r="Q2563" t="str">
        <f t="shared" si="40"/>
        <v>Street</v>
      </c>
      <c r="R2563" s="157"/>
      <c r="S2563" t="s">
        <v>304</v>
      </c>
      <c r="U2563" s="157"/>
    </row>
    <row r="2564" spans="1:21" x14ac:dyDescent="0.3">
      <c r="A2564" s="155">
        <v>5</v>
      </c>
      <c r="B2564" s="155" t="s">
        <v>181</v>
      </c>
      <c r="C2564" s="155">
        <v>2020</v>
      </c>
      <c r="D2564" s="155">
        <v>4</v>
      </c>
      <c r="E2564" s="155" t="s">
        <v>232</v>
      </c>
      <c r="F2564" s="156">
        <v>6</v>
      </c>
      <c r="G2564" s="155" t="s">
        <v>192</v>
      </c>
      <c r="H2564" s="155">
        <v>623</v>
      </c>
      <c r="I2564" s="155" t="s">
        <v>295</v>
      </c>
      <c r="J2564" s="155" t="s">
        <v>124</v>
      </c>
      <c r="K2564" s="155" t="s">
        <v>227</v>
      </c>
      <c r="L2564" s="155">
        <v>700</v>
      </c>
      <c r="M2564" s="155" t="s">
        <v>193</v>
      </c>
      <c r="N2564" s="155">
        <v>1</v>
      </c>
      <c r="O2564" s="155">
        <v>1489.68</v>
      </c>
      <c r="P2564" s="155">
        <v>5272</v>
      </c>
      <c r="Q2564" t="str">
        <f t="shared" si="40"/>
        <v>Street</v>
      </c>
      <c r="R2564" s="157"/>
      <c r="S2564" t="s">
        <v>304</v>
      </c>
      <c r="U2564" s="157"/>
    </row>
    <row r="2565" spans="1:21" x14ac:dyDescent="0.3">
      <c r="A2565" s="155">
        <v>4</v>
      </c>
      <c r="B2565" s="155" t="s">
        <v>187</v>
      </c>
      <c r="C2565" s="155">
        <v>2020</v>
      </c>
      <c r="D2565" s="155">
        <v>4</v>
      </c>
      <c r="E2565" s="155" t="s">
        <v>232</v>
      </c>
      <c r="F2565" s="156">
        <v>60</v>
      </c>
      <c r="G2565" s="155" t="s">
        <v>212</v>
      </c>
      <c r="H2565" s="155">
        <v>624</v>
      </c>
      <c r="I2565" s="155" t="s">
        <v>226</v>
      </c>
      <c r="J2565" s="155" t="s">
        <v>124</v>
      </c>
      <c r="K2565" s="155" t="s">
        <v>227</v>
      </c>
      <c r="L2565" s="155">
        <v>4563</v>
      </c>
      <c r="M2565" s="155" t="s">
        <v>228</v>
      </c>
      <c r="N2565" s="155">
        <v>2</v>
      </c>
      <c r="O2565" s="155">
        <v>28.67</v>
      </c>
      <c r="P2565" s="155">
        <v>121</v>
      </c>
      <c r="Q2565" t="str">
        <f t="shared" si="40"/>
        <v>Street</v>
      </c>
      <c r="R2565" s="157"/>
      <c r="S2565" t="s">
        <v>304</v>
      </c>
      <c r="U2565" s="157"/>
    </row>
    <row r="2566" spans="1:21" x14ac:dyDescent="0.3">
      <c r="A2566" s="155">
        <v>5</v>
      </c>
      <c r="B2566" s="155" t="s">
        <v>181</v>
      </c>
      <c r="C2566" s="155">
        <v>2020</v>
      </c>
      <c r="D2566" s="155">
        <v>4</v>
      </c>
      <c r="E2566" s="155" t="s">
        <v>232</v>
      </c>
      <c r="F2566" s="156">
        <v>6</v>
      </c>
      <c r="G2566" s="155" t="s">
        <v>192</v>
      </c>
      <c r="H2566" s="155">
        <v>616</v>
      </c>
      <c r="I2566" s="155" t="s">
        <v>199</v>
      </c>
      <c r="J2566" s="155" t="s">
        <v>125</v>
      </c>
      <c r="K2566" s="155" t="s">
        <v>197</v>
      </c>
      <c r="L2566" s="155">
        <v>4562</v>
      </c>
      <c r="M2566" s="155" t="s">
        <v>211</v>
      </c>
      <c r="N2566" s="155">
        <v>919</v>
      </c>
      <c r="O2566" s="155">
        <v>66902.73</v>
      </c>
      <c r="P2566" s="155">
        <v>229608</v>
      </c>
      <c r="Q2566" t="str">
        <f t="shared" si="40"/>
        <v>Street</v>
      </c>
      <c r="R2566" s="157"/>
      <c r="S2566" t="s">
        <v>304</v>
      </c>
      <c r="U2566" s="157"/>
    </row>
    <row r="2567" spans="1:21" x14ac:dyDescent="0.3">
      <c r="A2567" s="155">
        <v>4</v>
      </c>
      <c r="B2567" s="155" t="s">
        <v>187</v>
      </c>
      <c r="C2567" s="155">
        <v>2020</v>
      </c>
      <c r="D2567" s="155">
        <v>4</v>
      </c>
      <c r="E2567" s="155" t="s">
        <v>232</v>
      </c>
      <c r="F2567" s="156">
        <v>3</v>
      </c>
      <c r="G2567" s="155" t="s">
        <v>189</v>
      </c>
      <c r="H2567" s="155">
        <v>701</v>
      </c>
      <c r="I2567" s="155" t="s">
        <v>206</v>
      </c>
      <c r="J2567" s="155" t="s">
        <v>207</v>
      </c>
      <c r="K2567" s="155" t="s">
        <v>208</v>
      </c>
      <c r="L2567" s="155">
        <v>300</v>
      </c>
      <c r="M2567" s="155" t="s">
        <v>191</v>
      </c>
      <c r="N2567" s="155">
        <v>2</v>
      </c>
      <c r="O2567" s="155">
        <v>41887.300000000003</v>
      </c>
      <c r="P2567" s="155">
        <v>132300</v>
      </c>
      <c r="Q2567" t="str">
        <f t="shared" si="40"/>
        <v>5-Large C&amp;I</v>
      </c>
      <c r="R2567" s="157"/>
      <c r="S2567" t="s">
        <v>304</v>
      </c>
      <c r="U2567" s="157"/>
    </row>
    <row r="2568" spans="1:21" x14ac:dyDescent="0.3">
      <c r="A2568" s="155">
        <v>5</v>
      </c>
      <c r="B2568" s="155" t="s">
        <v>181</v>
      </c>
      <c r="C2568" s="155">
        <v>2020</v>
      </c>
      <c r="D2568" s="155">
        <v>4</v>
      </c>
      <c r="E2568" s="155" t="s">
        <v>232</v>
      </c>
      <c r="F2568" s="156">
        <v>10</v>
      </c>
      <c r="G2568" s="155" t="s">
        <v>238</v>
      </c>
      <c r="H2568" s="155">
        <v>7</v>
      </c>
      <c r="I2568" s="155" t="s">
        <v>241</v>
      </c>
      <c r="J2568" s="155" t="s">
        <v>122</v>
      </c>
      <c r="K2568" s="155" t="s">
        <v>242</v>
      </c>
      <c r="L2568" s="155">
        <v>207</v>
      </c>
      <c r="M2568" s="155" t="s">
        <v>243</v>
      </c>
      <c r="N2568" s="155">
        <v>8</v>
      </c>
      <c r="O2568" s="155">
        <v>1083.1300000000001</v>
      </c>
      <c r="P2568" s="155">
        <v>6412</v>
      </c>
      <c r="Q2568" t="str">
        <f t="shared" si="40"/>
        <v>2-Low Income Residential</v>
      </c>
      <c r="R2568" s="157"/>
      <c r="S2568" t="s">
        <v>304</v>
      </c>
      <c r="U2568" s="157"/>
    </row>
    <row r="2569" spans="1:21" x14ac:dyDescent="0.3">
      <c r="A2569" s="155">
        <v>4</v>
      </c>
      <c r="B2569" s="155" t="s">
        <v>187</v>
      </c>
      <c r="C2569" s="155">
        <v>2020</v>
      </c>
      <c r="D2569" s="155">
        <v>4</v>
      </c>
      <c r="E2569" s="155" t="s">
        <v>232</v>
      </c>
      <c r="F2569" s="156">
        <v>1</v>
      </c>
      <c r="G2569" s="155" t="s">
        <v>183</v>
      </c>
      <c r="H2569" s="155">
        <v>6</v>
      </c>
      <c r="I2569" s="155" t="s">
        <v>256</v>
      </c>
      <c r="J2569" s="155" t="s">
        <v>122</v>
      </c>
      <c r="K2569" s="155" t="s">
        <v>242</v>
      </c>
      <c r="L2569" s="155">
        <v>200</v>
      </c>
      <c r="M2569" s="155" t="s">
        <v>210</v>
      </c>
      <c r="N2569" s="155">
        <v>25</v>
      </c>
      <c r="O2569" s="155">
        <v>3325.32</v>
      </c>
      <c r="P2569" s="155">
        <v>18420</v>
      </c>
      <c r="Q2569" t="str">
        <f t="shared" si="40"/>
        <v>2-Low Income Residential</v>
      </c>
      <c r="R2569" s="157"/>
      <c r="S2569" t="s">
        <v>304</v>
      </c>
      <c r="U2569" s="157"/>
    </row>
    <row r="2570" spans="1:21" x14ac:dyDescent="0.3">
      <c r="A2570" s="155">
        <v>5</v>
      </c>
      <c r="B2570" s="155" t="s">
        <v>181</v>
      </c>
      <c r="C2570" s="155">
        <v>2020</v>
      </c>
      <c r="D2570" s="155">
        <v>4</v>
      </c>
      <c r="E2570" s="155" t="s">
        <v>232</v>
      </c>
      <c r="F2570" s="156">
        <v>5</v>
      </c>
      <c r="G2570" s="155" t="s">
        <v>195</v>
      </c>
      <c r="H2570" s="155">
        <v>18</v>
      </c>
      <c r="I2570" s="155" t="s">
        <v>215</v>
      </c>
      <c r="J2570" s="155" t="s">
        <v>119</v>
      </c>
      <c r="K2570" s="155" t="s">
        <v>216</v>
      </c>
      <c r="L2570" s="155">
        <v>460</v>
      </c>
      <c r="M2570" s="155" t="s">
        <v>198</v>
      </c>
      <c r="N2570" s="155">
        <v>189</v>
      </c>
      <c r="O2570" s="155">
        <v>625272.14</v>
      </c>
      <c r="P2570" s="155">
        <v>3109925</v>
      </c>
      <c r="Q2570" t="str">
        <f t="shared" si="40"/>
        <v>4-Medium C&amp;I</v>
      </c>
      <c r="R2570" s="157"/>
      <c r="S2570" t="s">
        <v>304</v>
      </c>
      <c r="U2570" s="157"/>
    </row>
    <row r="2571" spans="1:21" x14ac:dyDescent="0.3">
      <c r="A2571" s="155">
        <v>4</v>
      </c>
      <c r="B2571" s="155" t="s">
        <v>187</v>
      </c>
      <c r="C2571" s="155">
        <v>2020</v>
      </c>
      <c r="D2571" s="155">
        <v>4</v>
      </c>
      <c r="E2571" s="155" t="s">
        <v>232</v>
      </c>
      <c r="F2571" s="156">
        <v>3</v>
      </c>
      <c r="G2571" s="155" t="s">
        <v>189</v>
      </c>
      <c r="H2571" s="155">
        <v>954</v>
      </c>
      <c r="I2571" s="155" t="s">
        <v>237</v>
      </c>
      <c r="J2571" s="155" t="s">
        <v>119</v>
      </c>
      <c r="K2571" s="155" t="s">
        <v>216</v>
      </c>
      <c r="L2571" s="155">
        <v>4532</v>
      </c>
      <c r="M2571" s="155" t="s">
        <v>200</v>
      </c>
      <c r="N2571" s="155">
        <v>74</v>
      </c>
      <c r="O2571" s="155">
        <v>110667.95</v>
      </c>
      <c r="P2571" s="155">
        <v>1161264</v>
      </c>
      <c r="Q2571" t="str">
        <f t="shared" si="40"/>
        <v>4-Medium C&amp;I</v>
      </c>
      <c r="R2571" s="157"/>
      <c r="S2571" t="s">
        <v>304</v>
      </c>
      <c r="U2571" s="157"/>
    </row>
    <row r="2572" spans="1:21" x14ac:dyDescent="0.3">
      <c r="A2572" s="155">
        <v>5</v>
      </c>
      <c r="B2572" s="155" t="s">
        <v>181</v>
      </c>
      <c r="C2572" s="155">
        <v>2020</v>
      </c>
      <c r="D2572" s="155">
        <v>4</v>
      </c>
      <c r="E2572" s="155" t="s">
        <v>232</v>
      </c>
      <c r="F2572" s="156">
        <v>3</v>
      </c>
      <c r="G2572" s="155" t="s">
        <v>189</v>
      </c>
      <c r="H2572" s="155">
        <v>10</v>
      </c>
      <c r="I2572" s="155" t="s">
        <v>251</v>
      </c>
      <c r="J2572" s="155" t="s">
        <v>117</v>
      </c>
      <c r="K2572" s="155" t="s">
        <v>236</v>
      </c>
      <c r="L2572" s="155">
        <v>300</v>
      </c>
      <c r="M2572" s="155" t="s">
        <v>191</v>
      </c>
      <c r="N2572" s="155">
        <v>19916</v>
      </c>
      <c r="O2572" s="155">
        <v>1358928.53</v>
      </c>
      <c r="P2572" s="155">
        <v>6940721</v>
      </c>
      <c r="Q2572" t="str">
        <f t="shared" si="40"/>
        <v>3-Small C&amp;I</v>
      </c>
      <c r="R2572" s="157"/>
      <c r="S2572" t="s">
        <v>304</v>
      </c>
      <c r="U2572" s="157"/>
    </row>
    <row r="2573" spans="1:21" x14ac:dyDescent="0.3">
      <c r="A2573" s="155">
        <v>4</v>
      </c>
      <c r="B2573" s="155" t="s">
        <v>187</v>
      </c>
      <c r="C2573" s="155">
        <v>2020</v>
      </c>
      <c r="D2573" s="155">
        <v>4</v>
      </c>
      <c r="E2573" s="155" t="s">
        <v>232</v>
      </c>
      <c r="F2573" s="156">
        <v>3</v>
      </c>
      <c r="G2573" s="155" t="s">
        <v>189</v>
      </c>
      <c r="H2573" s="155">
        <v>9</v>
      </c>
      <c r="I2573" s="155" t="s">
        <v>275</v>
      </c>
      <c r="J2573" s="155" t="s">
        <v>117</v>
      </c>
      <c r="K2573" s="155" t="s">
        <v>236</v>
      </c>
      <c r="L2573" s="155">
        <v>300</v>
      </c>
      <c r="M2573" s="155" t="s">
        <v>191</v>
      </c>
      <c r="N2573" s="155">
        <v>2</v>
      </c>
      <c r="O2573" s="155">
        <v>255.1</v>
      </c>
      <c r="P2573" s="155">
        <v>1035</v>
      </c>
      <c r="Q2573" t="str">
        <f t="shared" si="40"/>
        <v>3-Small C&amp;I</v>
      </c>
      <c r="R2573" s="157"/>
      <c r="S2573" t="s">
        <v>304</v>
      </c>
      <c r="U2573" s="157"/>
    </row>
    <row r="2574" spans="1:21" x14ac:dyDescent="0.3">
      <c r="A2574" s="155">
        <v>5</v>
      </c>
      <c r="B2574" s="155" t="s">
        <v>181</v>
      </c>
      <c r="C2574" s="155">
        <v>2020</v>
      </c>
      <c r="D2574" s="155">
        <v>4</v>
      </c>
      <c r="E2574" s="155" t="s">
        <v>232</v>
      </c>
      <c r="F2574" s="156">
        <v>3</v>
      </c>
      <c r="G2574" s="155" t="s">
        <v>189</v>
      </c>
      <c r="H2574" s="155">
        <v>951</v>
      </c>
      <c r="I2574" s="155" t="s">
        <v>250</v>
      </c>
      <c r="J2574" s="155" t="s">
        <v>126</v>
      </c>
      <c r="K2574" s="155" t="s">
        <v>249</v>
      </c>
      <c r="L2574" s="155">
        <v>4532</v>
      </c>
      <c r="M2574" s="155" t="s">
        <v>200</v>
      </c>
      <c r="N2574" s="155">
        <v>1229</v>
      </c>
      <c r="O2574" s="155">
        <v>49749.61</v>
      </c>
      <c r="P2574" s="155">
        <v>417757</v>
      </c>
      <c r="Q2574" t="str">
        <f t="shared" si="40"/>
        <v>3-Small C&amp;I</v>
      </c>
      <c r="R2574" s="157"/>
      <c r="S2574" t="s">
        <v>304</v>
      </c>
      <c r="U2574" s="157"/>
    </row>
    <row r="2575" spans="1:21" x14ac:dyDescent="0.3">
      <c r="A2575" s="155">
        <v>4</v>
      </c>
      <c r="B2575" s="155" t="s">
        <v>187</v>
      </c>
      <c r="C2575" s="155">
        <v>2020</v>
      </c>
      <c r="D2575" s="155">
        <v>4</v>
      </c>
      <c r="E2575" s="155" t="s">
        <v>232</v>
      </c>
      <c r="F2575" s="156">
        <v>3</v>
      </c>
      <c r="G2575" s="155" t="s">
        <v>189</v>
      </c>
      <c r="H2575" s="155">
        <v>951</v>
      </c>
      <c r="I2575" s="155" t="s">
        <v>250</v>
      </c>
      <c r="J2575" s="155" t="s">
        <v>126</v>
      </c>
      <c r="K2575" s="155" t="s">
        <v>249</v>
      </c>
      <c r="L2575" s="155">
        <v>4532</v>
      </c>
      <c r="M2575" s="155" t="s">
        <v>200</v>
      </c>
      <c r="N2575" s="155">
        <v>6</v>
      </c>
      <c r="O2575" s="155">
        <v>187.95</v>
      </c>
      <c r="P2575" s="155">
        <v>1366</v>
      </c>
      <c r="Q2575" t="str">
        <f t="shared" si="40"/>
        <v>3-Small C&amp;I</v>
      </c>
      <c r="R2575" s="157"/>
      <c r="S2575" t="s">
        <v>304</v>
      </c>
      <c r="U2575" s="157"/>
    </row>
    <row r="2576" spans="1:21" x14ac:dyDescent="0.3">
      <c r="A2576" s="155">
        <v>4</v>
      </c>
      <c r="B2576" s="155" t="s">
        <v>187</v>
      </c>
      <c r="C2576" s="155">
        <v>2020</v>
      </c>
      <c r="D2576" s="155">
        <v>4</v>
      </c>
      <c r="E2576" s="155" t="s">
        <v>232</v>
      </c>
      <c r="F2576" s="156">
        <v>5</v>
      </c>
      <c r="G2576" s="155" t="s">
        <v>195</v>
      </c>
      <c r="H2576" s="155">
        <v>950</v>
      </c>
      <c r="I2576" s="155" t="s">
        <v>184</v>
      </c>
      <c r="J2576" s="155" t="s">
        <v>115</v>
      </c>
      <c r="K2576" s="155" t="s">
        <v>185</v>
      </c>
      <c r="L2576" s="155">
        <v>4552</v>
      </c>
      <c r="M2576" s="155" t="s">
        <v>276</v>
      </c>
      <c r="N2576" s="155">
        <v>2</v>
      </c>
      <c r="O2576" s="155">
        <v>34.25</v>
      </c>
      <c r="P2576" s="155">
        <v>153</v>
      </c>
      <c r="Q2576" t="str">
        <f t="shared" si="40"/>
        <v>3-Small C&amp;I</v>
      </c>
      <c r="R2576" s="157"/>
      <c r="S2576" t="s">
        <v>304</v>
      </c>
      <c r="U2576" s="157"/>
    </row>
    <row r="2577" spans="1:21" x14ac:dyDescent="0.3">
      <c r="A2577" s="155">
        <v>5</v>
      </c>
      <c r="B2577" s="155" t="s">
        <v>181</v>
      </c>
      <c r="C2577" s="155">
        <v>2020</v>
      </c>
      <c r="D2577" s="155">
        <v>4</v>
      </c>
      <c r="E2577" s="155" t="s">
        <v>232</v>
      </c>
      <c r="F2577" s="156">
        <v>6</v>
      </c>
      <c r="G2577" s="155" t="s">
        <v>192</v>
      </c>
      <c r="H2577" s="155">
        <v>950</v>
      </c>
      <c r="I2577" s="155" t="s">
        <v>184</v>
      </c>
      <c r="J2577" s="155" t="s">
        <v>115</v>
      </c>
      <c r="K2577" s="155" t="s">
        <v>185</v>
      </c>
      <c r="L2577" s="155">
        <v>4562</v>
      </c>
      <c r="M2577" s="155" t="s">
        <v>211</v>
      </c>
      <c r="N2577" s="155">
        <v>30</v>
      </c>
      <c r="O2577" s="155">
        <v>874.44</v>
      </c>
      <c r="P2577" s="155">
        <v>5963</v>
      </c>
      <c r="Q2577" t="str">
        <f t="shared" si="40"/>
        <v>3-Small C&amp;I</v>
      </c>
      <c r="R2577" s="157"/>
      <c r="S2577" t="s">
        <v>304</v>
      </c>
      <c r="U2577" s="157"/>
    </row>
    <row r="2578" spans="1:21" x14ac:dyDescent="0.3">
      <c r="A2578" s="155">
        <v>5</v>
      </c>
      <c r="B2578" s="155" t="s">
        <v>181</v>
      </c>
      <c r="C2578" s="155">
        <v>2020</v>
      </c>
      <c r="D2578" s="155">
        <v>4</v>
      </c>
      <c r="E2578" s="155" t="s">
        <v>232</v>
      </c>
      <c r="F2578" s="156">
        <v>79</v>
      </c>
      <c r="G2578" s="155" t="s">
        <v>212</v>
      </c>
      <c r="H2578" s="155">
        <v>5</v>
      </c>
      <c r="I2578" s="155" t="s">
        <v>190</v>
      </c>
      <c r="J2578" s="155" t="s">
        <v>115</v>
      </c>
      <c r="K2578" s="155" t="s">
        <v>185</v>
      </c>
      <c r="L2578" s="155">
        <v>1579</v>
      </c>
      <c r="M2578" s="155" t="s">
        <v>271</v>
      </c>
      <c r="N2578" s="155">
        <v>1</v>
      </c>
      <c r="O2578" s="155">
        <v>9.64</v>
      </c>
      <c r="P2578" s="155">
        <v>0</v>
      </c>
      <c r="Q2578" t="str">
        <f t="shared" si="40"/>
        <v>3-Small C&amp;I</v>
      </c>
      <c r="R2578" s="157"/>
      <c r="S2578" t="s">
        <v>304</v>
      </c>
      <c r="U2578" s="157"/>
    </row>
    <row r="2579" spans="1:21" x14ac:dyDescent="0.3">
      <c r="A2579" s="155">
        <v>5</v>
      </c>
      <c r="B2579" s="155" t="s">
        <v>181</v>
      </c>
      <c r="C2579" s="155">
        <v>2020</v>
      </c>
      <c r="D2579" s="155">
        <v>4</v>
      </c>
      <c r="E2579" s="155" t="s">
        <v>232</v>
      </c>
      <c r="F2579" s="156">
        <v>6</v>
      </c>
      <c r="G2579" s="155" t="s">
        <v>192</v>
      </c>
      <c r="H2579" s="155">
        <v>603</v>
      </c>
      <c r="I2579" s="155" t="s">
        <v>196</v>
      </c>
      <c r="J2579" s="155" t="s">
        <v>125</v>
      </c>
      <c r="K2579" s="155" t="s">
        <v>197</v>
      </c>
      <c r="L2579" s="155">
        <v>700</v>
      </c>
      <c r="M2579" s="155" t="s">
        <v>193</v>
      </c>
      <c r="N2579" s="155">
        <v>628</v>
      </c>
      <c r="O2579" s="155">
        <v>49787.3</v>
      </c>
      <c r="P2579" s="155">
        <v>125675</v>
      </c>
      <c r="Q2579" t="str">
        <f t="shared" si="40"/>
        <v>Street</v>
      </c>
      <c r="R2579" s="157"/>
      <c r="S2579" t="s">
        <v>304</v>
      </c>
      <c r="U2579" s="157"/>
    </row>
    <row r="2580" spans="1:21" x14ac:dyDescent="0.3">
      <c r="A2580" s="155">
        <v>4</v>
      </c>
      <c r="B2580" s="155" t="s">
        <v>187</v>
      </c>
      <c r="C2580" s="155">
        <v>2020</v>
      </c>
      <c r="D2580" s="155">
        <v>4</v>
      </c>
      <c r="E2580" s="155" t="s">
        <v>232</v>
      </c>
      <c r="F2580" s="156">
        <v>1</v>
      </c>
      <c r="G2580" s="155" t="s">
        <v>183</v>
      </c>
      <c r="H2580" s="155">
        <v>5</v>
      </c>
      <c r="I2580" s="155" t="s">
        <v>190</v>
      </c>
      <c r="J2580" s="155" t="s">
        <v>115</v>
      </c>
      <c r="K2580" s="155" t="s">
        <v>185</v>
      </c>
      <c r="L2580" s="155">
        <v>200</v>
      </c>
      <c r="M2580" s="155" t="s">
        <v>210</v>
      </c>
      <c r="N2580" s="155">
        <v>12</v>
      </c>
      <c r="O2580" s="155">
        <v>1068.77</v>
      </c>
      <c r="P2580" s="155">
        <v>4117</v>
      </c>
      <c r="Q2580" t="str">
        <f t="shared" si="40"/>
        <v>3-Small C&amp;I</v>
      </c>
      <c r="R2580" s="157"/>
      <c r="S2580" t="s">
        <v>304</v>
      </c>
      <c r="U2580" s="157"/>
    </row>
    <row r="2581" spans="1:21" x14ac:dyDescent="0.3">
      <c r="A2581" s="155">
        <v>5</v>
      </c>
      <c r="B2581" s="155" t="s">
        <v>181</v>
      </c>
      <c r="C2581" s="155">
        <v>2020</v>
      </c>
      <c r="D2581" s="155">
        <v>4</v>
      </c>
      <c r="E2581" s="155" t="s">
        <v>232</v>
      </c>
      <c r="F2581" s="156">
        <v>1</v>
      </c>
      <c r="G2581" s="155" t="s">
        <v>183</v>
      </c>
      <c r="H2581" s="155">
        <v>11</v>
      </c>
      <c r="I2581" s="155" t="s">
        <v>283</v>
      </c>
      <c r="J2581" s="155" t="s">
        <v>115</v>
      </c>
      <c r="K2581" s="155" t="s">
        <v>185</v>
      </c>
      <c r="L2581" s="155">
        <v>200</v>
      </c>
      <c r="M2581" s="155" t="s">
        <v>210</v>
      </c>
      <c r="N2581" s="155">
        <v>10</v>
      </c>
      <c r="O2581" s="155">
        <v>-19806.75</v>
      </c>
      <c r="P2581" s="155">
        <v>47189</v>
      </c>
      <c r="Q2581" t="str">
        <f t="shared" si="40"/>
        <v>3-Small C&amp;I</v>
      </c>
      <c r="R2581" s="157"/>
      <c r="S2581" t="s">
        <v>304</v>
      </c>
      <c r="U2581" s="157"/>
    </row>
    <row r="2582" spans="1:21" x14ac:dyDescent="0.3">
      <c r="A2582" s="155">
        <v>5</v>
      </c>
      <c r="B2582" s="155" t="s">
        <v>181</v>
      </c>
      <c r="C2582" s="155">
        <v>2020</v>
      </c>
      <c r="D2582" s="155">
        <v>4</v>
      </c>
      <c r="E2582" s="155" t="s">
        <v>232</v>
      </c>
      <c r="F2582" s="156">
        <v>6</v>
      </c>
      <c r="G2582" s="155" t="s">
        <v>192</v>
      </c>
      <c r="H2582" s="155">
        <v>625</v>
      </c>
      <c r="I2582" s="155" t="s">
        <v>286</v>
      </c>
      <c r="J2582" s="155" t="s">
        <v>132</v>
      </c>
      <c r="K2582" s="155" t="s">
        <v>212</v>
      </c>
      <c r="L2582" s="155">
        <v>700</v>
      </c>
      <c r="M2582" s="155" t="s">
        <v>193</v>
      </c>
      <c r="N2582" s="155">
        <v>1</v>
      </c>
      <c r="O2582" s="155">
        <v>19.34</v>
      </c>
      <c r="P2582" s="155">
        <v>19</v>
      </c>
      <c r="Q2582" t="str">
        <f t="shared" si="40"/>
        <v>Street</v>
      </c>
      <c r="R2582" s="157"/>
      <c r="S2582" t="s">
        <v>304</v>
      </c>
      <c r="U2582" s="157"/>
    </row>
    <row r="2583" spans="1:21" x14ac:dyDescent="0.3">
      <c r="A2583" s="155">
        <v>4</v>
      </c>
      <c r="B2583" s="155" t="s">
        <v>187</v>
      </c>
      <c r="C2583" s="155">
        <v>2020</v>
      </c>
      <c r="D2583" s="155">
        <v>4</v>
      </c>
      <c r="E2583" s="155" t="s">
        <v>232</v>
      </c>
      <c r="F2583" s="156">
        <v>3</v>
      </c>
      <c r="G2583" s="155" t="s">
        <v>189</v>
      </c>
      <c r="H2583" s="155">
        <v>1</v>
      </c>
      <c r="I2583" s="155" t="s">
        <v>229</v>
      </c>
      <c r="J2583" s="155" t="s">
        <v>121</v>
      </c>
      <c r="K2583" s="155" t="s">
        <v>230</v>
      </c>
      <c r="L2583" s="155">
        <v>300</v>
      </c>
      <c r="M2583" s="155" t="s">
        <v>191</v>
      </c>
      <c r="N2583" s="155">
        <v>20</v>
      </c>
      <c r="O2583" s="155">
        <v>1673.12</v>
      </c>
      <c r="P2583" s="155">
        <v>5666</v>
      </c>
      <c r="Q2583" t="str">
        <f t="shared" si="40"/>
        <v>1-Residential</v>
      </c>
      <c r="R2583" s="157"/>
      <c r="S2583" t="s">
        <v>304</v>
      </c>
      <c r="U2583" s="157"/>
    </row>
    <row r="2584" spans="1:21" x14ac:dyDescent="0.3">
      <c r="A2584" s="155">
        <v>5</v>
      </c>
      <c r="B2584" s="155" t="s">
        <v>181</v>
      </c>
      <c r="C2584" s="155">
        <v>2020</v>
      </c>
      <c r="D2584" s="155">
        <v>4</v>
      </c>
      <c r="E2584" s="155" t="s">
        <v>232</v>
      </c>
      <c r="F2584" s="156">
        <v>3</v>
      </c>
      <c r="G2584" s="155" t="s">
        <v>189</v>
      </c>
      <c r="H2584" s="155">
        <v>2</v>
      </c>
      <c r="I2584" s="155" t="s">
        <v>264</v>
      </c>
      <c r="J2584" s="155" t="s">
        <v>121</v>
      </c>
      <c r="K2584" s="155" t="s">
        <v>230</v>
      </c>
      <c r="L2584" s="155">
        <v>300</v>
      </c>
      <c r="M2584" s="155" t="s">
        <v>191</v>
      </c>
      <c r="N2584" s="155">
        <v>2</v>
      </c>
      <c r="O2584" s="155">
        <v>151.96</v>
      </c>
      <c r="P2584" s="155">
        <v>515</v>
      </c>
      <c r="Q2584" t="str">
        <f t="shared" si="40"/>
        <v>1-Residential</v>
      </c>
      <c r="R2584" s="157"/>
      <c r="S2584" t="s">
        <v>304</v>
      </c>
      <c r="U2584" s="157"/>
    </row>
    <row r="2585" spans="1:21" x14ac:dyDescent="0.3">
      <c r="A2585" s="155">
        <v>5</v>
      </c>
      <c r="B2585" s="155" t="s">
        <v>181</v>
      </c>
      <c r="C2585" s="155">
        <v>2020</v>
      </c>
      <c r="D2585" s="155">
        <v>4</v>
      </c>
      <c r="E2585" s="155" t="s">
        <v>232</v>
      </c>
      <c r="F2585" s="156">
        <v>3</v>
      </c>
      <c r="G2585" s="155" t="s">
        <v>189</v>
      </c>
      <c r="H2585" s="155">
        <v>603</v>
      </c>
      <c r="I2585" s="155" t="s">
        <v>196</v>
      </c>
      <c r="J2585" s="155" t="s">
        <v>125</v>
      </c>
      <c r="K2585" s="155" t="s">
        <v>197</v>
      </c>
      <c r="L2585" s="155">
        <v>300</v>
      </c>
      <c r="M2585" s="155" t="s">
        <v>191</v>
      </c>
      <c r="N2585" s="155">
        <v>1818</v>
      </c>
      <c r="O2585" s="155">
        <v>168299.73</v>
      </c>
      <c r="P2585" s="155">
        <v>445315</v>
      </c>
      <c r="Q2585" t="str">
        <f t="shared" si="40"/>
        <v>Street</v>
      </c>
      <c r="R2585" s="157"/>
      <c r="S2585" t="s">
        <v>304</v>
      </c>
      <c r="U2585" s="157"/>
    </row>
    <row r="2586" spans="1:21" x14ac:dyDescent="0.3">
      <c r="A2586" s="155">
        <v>4</v>
      </c>
      <c r="B2586" s="155" t="s">
        <v>187</v>
      </c>
      <c r="C2586" s="155">
        <v>2020</v>
      </c>
      <c r="D2586" s="155">
        <v>4</v>
      </c>
      <c r="E2586" s="155" t="s">
        <v>232</v>
      </c>
      <c r="F2586" s="156">
        <v>3</v>
      </c>
      <c r="G2586" s="155" t="s">
        <v>189</v>
      </c>
      <c r="H2586" s="155">
        <v>710</v>
      </c>
      <c r="I2586" s="155" t="s">
        <v>220</v>
      </c>
      <c r="J2586" s="155" t="s">
        <v>207</v>
      </c>
      <c r="K2586" s="155" t="s">
        <v>208</v>
      </c>
      <c r="L2586" s="155">
        <v>4532</v>
      </c>
      <c r="M2586" s="155" t="s">
        <v>200</v>
      </c>
      <c r="N2586" s="155">
        <v>10</v>
      </c>
      <c r="O2586" s="155">
        <v>162018.45000000001</v>
      </c>
      <c r="P2586" s="155">
        <v>1868793</v>
      </c>
      <c r="Q2586" t="str">
        <f t="shared" si="40"/>
        <v>5-Large C&amp;I</v>
      </c>
      <c r="R2586" s="157"/>
      <c r="S2586" t="s">
        <v>304</v>
      </c>
      <c r="U2586" s="157"/>
    </row>
    <row r="2587" spans="1:21" x14ac:dyDescent="0.3">
      <c r="A2587" s="155">
        <v>4</v>
      </c>
      <c r="B2587" s="155" t="s">
        <v>187</v>
      </c>
      <c r="C2587" s="155">
        <v>2020</v>
      </c>
      <c r="D2587" s="155">
        <v>4</v>
      </c>
      <c r="E2587" s="155" t="s">
        <v>232</v>
      </c>
      <c r="F2587" s="156">
        <v>3</v>
      </c>
      <c r="G2587" s="155" t="s">
        <v>189</v>
      </c>
      <c r="H2587" s="155">
        <v>621</v>
      </c>
      <c r="I2587" s="155" t="s">
        <v>259</v>
      </c>
      <c r="J2587" s="155" t="s">
        <v>116</v>
      </c>
      <c r="K2587" s="155" t="s">
        <v>224</v>
      </c>
      <c r="L2587" s="155">
        <v>4532</v>
      </c>
      <c r="M2587" s="155" t="s">
        <v>200</v>
      </c>
      <c r="N2587" s="155">
        <v>8</v>
      </c>
      <c r="O2587" s="155">
        <v>188.63</v>
      </c>
      <c r="P2587" s="155">
        <v>1221</v>
      </c>
      <c r="Q2587" t="str">
        <f t="shared" si="40"/>
        <v>3-Small C&amp;I</v>
      </c>
      <c r="R2587" s="157"/>
      <c r="S2587" t="s">
        <v>304</v>
      </c>
      <c r="U2587" s="157"/>
    </row>
    <row r="2588" spans="1:21" x14ac:dyDescent="0.3">
      <c r="A2588" s="155">
        <v>5</v>
      </c>
      <c r="B2588" s="155" t="s">
        <v>181</v>
      </c>
      <c r="C2588" s="155">
        <v>2020</v>
      </c>
      <c r="D2588" s="155">
        <v>4</v>
      </c>
      <c r="E2588" s="155" t="s">
        <v>232</v>
      </c>
      <c r="F2588" s="156">
        <v>60</v>
      </c>
      <c r="G2588" s="155" t="s">
        <v>212</v>
      </c>
      <c r="H2588" s="155">
        <v>623</v>
      </c>
      <c r="I2588" s="155" t="s">
        <v>295</v>
      </c>
      <c r="J2588" s="155" t="s">
        <v>124</v>
      </c>
      <c r="K2588" s="155" t="s">
        <v>227</v>
      </c>
      <c r="L2588" s="155">
        <v>360</v>
      </c>
      <c r="M2588" s="155" t="s">
        <v>225</v>
      </c>
      <c r="N2588" s="155">
        <v>3</v>
      </c>
      <c r="O2588" s="155">
        <v>57.96</v>
      </c>
      <c r="P2588" s="155">
        <v>171</v>
      </c>
      <c r="Q2588" t="str">
        <f t="shared" si="40"/>
        <v>Street</v>
      </c>
      <c r="R2588" s="157"/>
      <c r="S2588" t="s">
        <v>304</v>
      </c>
      <c r="U2588" s="157"/>
    </row>
    <row r="2589" spans="1:21" x14ac:dyDescent="0.3">
      <c r="A2589" s="155">
        <v>5</v>
      </c>
      <c r="B2589" s="155" t="s">
        <v>181</v>
      </c>
      <c r="C2589" s="155">
        <v>2020</v>
      </c>
      <c r="D2589" s="155">
        <v>4</v>
      </c>
      <c r="E2589" s="155" t="s">
        <v>232</v>
      </c>
      <c r="F2589" s="156">
        <v>5</v>
      </c>
      <c r="G2589" s="155" t="s">
        <v>195</v>
      </c>
      <c r="H2589" s="155">
        <v>602</v>
      </c>
      <c r="I2589" s="155" t="s">
        <v>246</v>
      </c>
      <c r="J2589" s="155" t="s">
        <v>125</v>
      </c>
      <c r="K2589" s="155" t="s">
        <v>197</v>
      </c>
      <c r="L2589" s="155">
        <v>460</v>
      </c>
      <c r="M2589" s="155" t="s">
        <v>198</v>
      </c>
      <c r="N2589" s="155">
        <v>29</v>
      </c>
      <c r="O2589" s="155">
        <v>4333.62</v>
      </c>
      <c r="P2589" s="155">
        <v>11182</v>
      </c>
      <c r="Q2589" t="str">
        <f t="shared" si="40"/>
        <v>Street</v>
      </c>
      <c r="R2589" s="157"/>
      <c r="S2589" t="s">
        <v>304</v>
      </c>
      <c r="U2589" s="157"/>
    </row>
    <row r="2590" spans="1:21" x14ac:dyDescent="0.3">
      <c r="A2590" s="155">
        <v>4</v>
      </c>
      <c r="B2590" s="155" t="s">
        <v>187</v>
      </c>
      <c r="C2590" s="155">
        <v>2020</v>
      </c>
      <c r="D2590" s="155">
        <v>4</v>
      </c>
      <c r="E2590" s="155" t="s">
        <v>232</v>
      </c>
      <c r="F2590" s="156">
        <v>10</v>
      </c>
      <c r="G2590" s="155" t="s">
        <v>238</v>
      </c>
      <c r="H2590" s="155">
        <v>905</v>
      </c>
      <c r="I2590" s="155" t="s">
        <v>272</v>
      </c>
      <c r="J2590" s="155" t="s">
        <v>122</v>
      </c>
      <c r="K2590" s="155" t="s">
        <v>242</v>
      </c>
      <c r="L2590" s="155">
        <v>4513</v>
      </c>
      <c r="M2590" s="155" t="s">
        <v>240</v>
      </c>
      <c r="N2590" s="155">
        <v>5</v>
      </c>
      <c r="O2590" s="155">
        <v>303.29000000000002</v>
      </c>
      <c r="P2590" s="155">
        <v>5533</v>
      </c>
      <c r="Q2590" t="str">
        <f t="shared" si="40"/>
        <v>2-Low Income Residential</v>
      </c>
      <c r="R2590" s="157"/>
      <c r="S2590" t="s">
        <v>304</v>
      </c>
      <c r="U2590" s="157"/>
    </row>
    <row r="2591" spans="1:21" x14ac:dyDescent="0.3">
      <c r="A2591" s="155">
        <v>4</v>
      </c>
      <c r="B2591" s="155" t="s">
        <v>187</v>
      </c>
      <c r="C2591" s="155">
        <v>2020</v>
      </c>
      <c r="D2591" s="155">
        <v>4</v>
      </c>
      <c r="E2591" s="155" t="s">
        <v>232</v>
      </c>
      <c r="F2591" s="156">
        <v>5</v>
      </c>
      <c r="G2591" s="155" t="s">
        <v>195</v>
      </c>
      <c r="H2591" s="155">
        <v>710</v>
      </c>
      <c r="I2591" s="155" t="s">
        <v>220</v>
      </c>
      <c r="J2591" s="155" t="s">
        <v>207</v>
      </c>
      <c r="K2591" s="155" t="s">
        <v>208</v>
      </c>
      <c r="L2591" s="155">
        <v>4552</v>
      </c>
      <c r="M2591" s="155" t="s">
        <v>276</v>
      </c>
      <c r="N2591" s="155">
        <v>1</v>
      </c>
      <c r="O2591" s="155">
        <v>-1765.47</v>
      </c>
      <c r="P2591" s="155">
        <v>0</v>
      </c>
      <c r="Q2591" t="str">
        <f t="shared" si="40"/>
        <v>5-Large C&amp;I</v>
      </c>
      <c r="R2591" s="157"/>
      <c r="S2591" t="s">
        <v>304</v>
      </c>
      <c r="U2591" s="157"/>
    </row>
    <row r="2592" spans="1:21" x14ac:dyDescent="0.3">
      <c r="A2592" s="155">
        <v>5</v>
      </c>
      <c r="B2592" s="155" t="s">
        <v>181</v>
      </c>
      <c r="C2592" s="155">
        <v>2020</v>
      </c>
      <c r="D2592" s="155">
        <v>4</v>
      </c>
      <c r="E2592" s="155" t="s">
        <v>232</v>
      </c>
      <c r="F2592" s="156">
        <v>10</v>
      </c>
      <c r="G2592" s="155" t="s">
        <v>238</v>
      </c>
      <c r="H2592" s="155">
        <v>2</v>
      </c>
      <c r="I2592" s="155" t="s">
        <v>264</v>
      </c>
      <c r="J2592" s="155" t="s">
        <v>121</v>
      </c>
      <c r="K2592" s="155" t="s">
        <v>230</v>
      </c>
      <c r="L2592" s="155">
        <v>207</v>
      </c>
      <c r="M2592" s="155" t="s">
        <v>243</v>
      </c>
      <c r="N2592" s="155">
        <v>24</v>
      </c>
      <c r="O2592" s="155">
        <v>5771.21</v>
      </c>
      <c r="P2592" s="155">
        <v>22281</v>
      </c>
      <c r="Q2592" t="str">
        <f t="shared" si="40"/>
        <v>1-Residential</v>
      </c>
      <c r="R2592" s="157"/>
      <c r="S2592" t="s">
        <v>304</v>
      </c>
      <c r="U2592" s="157"/>
    </row>
    <row r="2593" spans="1:21" x14ac:dyDescent="0.3">
      <c r="A2593" s="155">
        <v>5</v>
      </c>
      <c r="B2593" s="155" t="s">
        <v>181</v>
      </c>
      <c r="C2593" s="155">
        <v>2020</v>
      </c>
      <c r="D2593" s="155">
        <v>4</v>
      </c>
      <c r="E2593" s="155" t="s">
        <v>232</v>
      </c>
      <c r="F2593" s="156">
        <v>5</v>
      </c>
      <c r="G2593" s="155" t="s">
        <v>195</v>
      </c>
      <c r="H2593" s="155">
        <v>700</v>
      </c>
      <c r="I2593" s="155" t="s">
        <v>273</v>
      </c>
      <c r="J2593" s="155" t="s">
        <v>207</v>
      </c>
      <c r="K2593" s="155" t="s">
        <v>208</v>
      </c>
      <c r="L2593" s="155">
        <v>460</v>
      </c>
      <c r="M2593" s="155" t="s">
        <v>198</v>
      </c>
      <c r="N2593" s="155">
        <v>4</v>
      </c>
      <c r="O2593" s="155">
        <v>103166.29</v>
      </c>
      <c r="P2593" s="155">
        <v>590500</v>
      </c>
      <c r="Q2593" t="str">
        <f t="shared" si="40"/>
        <v>5-Large C&amp;I</v>
      </c>
      <c r="R2593" s="157"/>
      <c r="S2593" t="s">
        <v>304</v>
      </c>
      <c r="U2593" s="157"/>
    </row>
    <row r="2594" spans="1:21" x14ac:dyDescent="0.3">
      <c r="A2594" s="155">
        <v>5</v>
      </c>
      <c r="B2594" s="155" t="s">
        <v>181</v>
      </c>
      <c r="C2594" s="155">
        <v>2020</v>
      </c>
      <c r="D2594" s="155">
        <v>4</v>
      </c>
      <c r="E2594" s="155" t="s">
        <v>232</v>
      </c>
      <c r="F2594" s="156">
        <v>5</v>
      </c>
      <c r="G2594" s="155" t="s">
        <v>195</v>
      </c>
      <c r="H2594" s="155">
        <v>701</v>
      </c>
      <c r="I2594" s="155" t="s">
        <v>206</v>
      </c>
      <c r="J2594" s="155" t="s">
        <v>207</v>
      </c>
      <c r="K2594" s="155" t="s">
        <v>208</v>
      </c>
      <c r="L2594" s="155">
        <v>460</v>
      </c>
      <c r="M2594" s="155" t="s">
        <v>198</v>
      </c>
      <c r="N2594" s="155">
        <v>75</v>
      </c>
      <c r="O2594" s="155">
        <v>1127603.1200000001</v>
      </c>
      <c r="P2594" s="155">
        <v>6280024</v>
      </c>
      <c r="Q2594" t="str">
        <f t="shared" si="40"/>
        <v>5-Large C&amp;I</v>
      </c>
      <c r="R2594" s="157"/>
      <c r="S2594" t="s">
        <v>304</v>
      </c>
      <c r="U2594" s="157"/>
    </row>
    <row r="2595" spans="1:21" x14ac:dyDescent="0.3">
      <c r="A2595" s="155">
        <v>5</v>
      </c>
      <c r="B2595" s="155" t="s">
        <v>181</v>
      </c>
      <c r="C2595" s="155">
        <v>2020</v>
      </c>
      <c r="D2595" s="155">
        <v>4</v>
      </c>
      <c r="E2595" s="155" t="s">
        <v>232</v>
      </c>
      <c r="F2595" s="156">
        <v>3</v>
      </c>
      <c r="G2595" s="155" t="s">
        <v>189</v>
      </c>
      <c r="H2595" s="155">
        <v>950</v>
      </c>
      <c r="I2595" s="155" t="s">
        <v>184</v>
      </c>
      <c r="J2595" s="155" t="s">
        <v>115</v>
      </c>
      <c r="K2595" s="155" t="s">
        <v>185</v>
      </c>
      <c r="L2595" s="155">
        <v>4532</v>
      </c>
      <c r="M2595" s="155" t="s">
        <v>200</v>
      </c>
      <c r="N2595" s="155">
        <v>60908</v>
      </c>
      <c r="O2595" s="155">
        <v>3397339.58</v>
      </c>
      <c r="P2595" s="155">
        <v>82235844</v>
      </c>
      <c r="Q2595" t="str">
        <f t="shared" si="40"/>
        <v>3-Small C&amp;I</v>
      </c>
      <c r="R2595" s="157"/>
      <c r="S2595" t="s">
        <v>304</v>
      </c>
      <c r="U2595" s="157"/>
    </row>
    <row r="2596" spans="1:21" x14ac:dyDescent="0.3">
      <c r="A2596" s="155">
        <v>5</v>
      </c>
      <c r="B2596" s="155" t="s">
        <v>181</v>
      </c>
      <c r="C2596" s="155">
        <v>2020</v>
      </c>
      <c r="D2596" s="155">
        <v>4</v>
      </c>
      <c r="E2596" s="155" t="s">
        <v>232</v>
      </c>
      <c r="F2596" s="156">
        <v>75</v>
      </c>
      <c r="G2596" s="155" t="s">
        <v>212</v>
      </c>
      <c r="H2596" s="155">
        <v>5</v>
      </c>
      <c r="I2596" s="155" t="s">
        <v>190</v>
      </c>
      <c r="J2596" s="155" t="s">
        <v>115</v>
      </c>
      <c r="K2596" s="155" t="s">
        <v>185</v>
      </c>
      <c r="L2596" s="155">
        <v>1575</v>
      </c>
      <c r="M2596" s="155" t="s">
        <v>218</v>
      </c>
      <c r="N2596" s="155">
        <v>5</v>
      </c>
      <c r="O2596" s="155">
        <v>2229.1799999999998</v>
      </c>
      <c r="P2596" s="155">
        <v>9940</v>
      </c>
      <c r="Q2596" t="str">
        <f t="shared" si="40"/>
        <v>3-Small C&amp;I</v>
      </c>
      <c r="R2596" s="157"/>
      <c r="S2596" t="s">
        <v>304</v>
      </c>
      <c r="U2596" s="157"/>
    </row>
    <row r="2597" spans="1:21" x14ac:dyDescent="0.3">
      <c r="A2597" s="155">
        <v>4</v>
      </c>
      <c r="B2597" s="155" t="s">
        <v>187</v>
      </c>
      <c r="C2597" s="155">
        <v>2020</v>
      </c>
      <c r="D2597" s="155">
        <v>4</v>
      </c>
      <c r="E2597" s="155" t="s">
        <v>232</v>
      </c>
      <c r="F2597" s="156">
        <v>1</v>
      </c>
      <c r="G2597" s="155" t="s">
        <v>183</v>
      </c>
      <c r="H2597" s="155">
        <v>10</v>
      </c>
      <c r="I2597" s="155" t="s">
        <v>251</v>
      </c>
      <c r="J2597" s="155" t="s">
        <v>118</v>
      </c>
      <c r="K2597" s="155" t="s">
        <v>214</v>
      </c>
      <c r="L2597" s="155">
        <v>200</v>
      </c>
      <c r="M2597" s="155" t="s">
        <v>210</v>
      </c>
      <c r="N2597" s="155">
        <v>3</v>
      </c>
      <c r="O2597" s="155">
        <v>572.79999999999995</v>
      </c>
      <c r="P2597" s="155">
        <v>2378</v>
      </c>
      <c r="Q2597" t="str">
        <f t="shared" si="40"/>
        <v>3-Small C&amp;I</v>
      </c>
      <c r="R2597" s="157"/>
      <c r="S2597" t="s">
        <v>304</v>
      </c>
      <c r="U2597" s="157"/>
    </row>
    <row r="2598" spans="1:21" x14ac:dyDescent="0.3">
      <c r="A2598" s="155">
        <v>5</v>
      </c>
      <c r="B2598" s="155" t="s">
        <v>181</v>
      </c>
      <c r="C2598" s="155">
        <v>2020</v>
      </c>
      <c r="D2598" s="155">
        <v>4</v>
      </c>
      <c r="E2598" s="155" t="s">
        <v>232</v>
      </c>
      <c r="F2598" s="156">
        <v>10</v>
      </c>
      <c r="G2598" s="155" t="s">
        <v>238</v>
      </c>
      <c r="H2598" s="155">
        <v>616</v>
      </c>
      <c r="I2598" s="155" t="s">
        <v>199</v>
      </c>
      <c r="J2598" s="155" t="s">
        <v>125</v>
      </c>
      <c r="K2598" s="155" t="s">
        <v>197</v>
      </c>
      <c r="L2598" s="155">
        <v>4513</v>
      </c>
      <c r="M2598" s="155" t="s">
        <v>240</v>
      </c>
      <c r="N2598" s="155">
        <v>3</v>
      </c>
      <c r="O2598" s="155">
        <v>88.89</v>
      </c>
      <c r="P2598" s="155">
        <v>337</v>
      </c>
      <c r="Q2598" t="str">
        <f t="shared" si="40"/>
        <v>Street</v>
      </c>
      <c r="R2598" s="157"/>
      <c r="S2598" t="s">
        <v>304</v>
      </c>
      <c r="U2598" s="157"/>
    </row>
    <row r="2599" spans="1:21" x14ac:dyDescent="0.3">
      <c r="A2599" s="155">
        <v>4</v>
      </c>
      <c r="B2599" s="155" t="s">
        <v>187</v>
      </c>
      <c r="C2599" s="155">
        <v>2020</v>
      </c>
      <c r="D2599" s="155">
        <v>4</v>
      </c>
      <c r="E2599" s="155" t="s">
        <v>232</v>
      </c>
      <c r="F2599" s="156">
        <v>1</v>
      </c>
      <c r="G2599" s="155" t="s">
        <v>183</v>
      </c>
      <c r="H2599" s="155">
        <v>2</v>
      </c>
      <c r="I2599" s="155" t="s">
        <v>264</v>
      </c>
      <c r="J2599" s="155" t="s">
        <v>121</v>
      </c>
      <c r="K2599" s="155" t="s">
        <v>230</v>
      </c>
      <c r="L2599" s="155">
        <v>200</v>
      </c>
      <c r="M2599" s="155" t="s">
        <v>210</v>
      </c>
      <c r="N2599" s="155">
        <v>1</v>
      </c>
      <c r="O2599" s="155">
        <v>844.99</v>
      </c>
      <c r="P2599" s="155">
        <v>3322</v>
      </c>
      <c r="Q2599" t="str">
        <f t="shared" si="40"/>
        <v>1-Residential</v>
      </c>
      <c r="R2599" s="157"/>
      <c r="S2599" t="s">
        <v>304</v>
      </c>
      <c r="U2599" s="157"/>
    </row>
    <row r="2600" spans="1:21" x14ac:dyDescent="0.3">
      <c r="A2600" s="155">
        <v>5</v>
      </c>
      <c r="B2600" s="155" t="s">
        <v>181</v>
      </c>
      <c r="C2600" s="155">
        <v>2020</v>
      </c>
      <c r="D2600" s="155">
        <v>4</v>
      </c>
      <c r="E2600" s="155" t="s">
        <v>232</v>
      </c>
      <c r="F2600" s="156">
        <v>1</v>
      </c>
      <c r="G2600" s="155" t="s">
        <v>183</v>
      </c>
      <c r="H2600" s="155">
        <v>301</v>
      </c>
      <c r="I2600" s="155" t="s">
        <v>247</v>
      </c>
      <c r="J2600" s="155" t="s">
        <v>121</v>
      </c>
      <c r="K2600" s="155" t="s">
        <v>230</v>
      </c>
      <c r="L2600" s="155">
        <v>200</v>
      </c>
      <c r="M2600" s="155" t="s">
        <v>210</v>
      </c>
      <c r="N2600" s="155">
        <v>2</v>
      </c>
      <c r="O2600" s="155">
        <v>32.979999999999997</v>
      </c>
      <c r="P2600" s="155">
        <v>130</v>
      </c>
      <c r="Q2600" t="str">
        <f t="shared" si="40"/>
        <v>1-Residential</v>
      </c>
      <c r="R2600" s="157"/>
      <c r="S2600" t="s">
        <v>304</v>
      </c>
      <c r="U2600" s="157"/>
    </row>
    <row r="2601" spans="1:21" x14ac:dyDescent="0.3">
      <c r="A2601" s="155">
        <v>5</v>
      </c>
      <c r="B2601" s="155" t="s">
        <v>181</v>
      </c>
      <c r="C2601" s="155">
        <v>2020</v>
      </c>
      <c r="D2601" s="155">
        <v>4</v>
      </c>
      <c r="E2601" s="155" t="s">
        <v>232</v>
      </c>
      <c r="F2601" s="156">
        <v>75</v>
      </c>
      <c r="G2601" s="155" t="s">
        <v>212</v>
      </c>
      <c r="H2601" s="155">
        <v>13</v>
      </c>
      <c r="I2601" s="155" t="s">
        <v>296</v>
      </c>
      <c r="J2601" s="155" t="s">
        <v>119</v>
      </c>
      <c r="K2601" s="155" t="s">
        <v>216</v>
      </c>
      <c r="L2601" s="155">
        <v>1575</v>
      </c>
      <c r="M2601" s="155" t="s">
        <v>218</v>
      </c>
      <c r="N2601" s="155">
        <v>1</v>
      </c>
      <c r="O2601" s="155">
        <v>981.69</v>
      </c>
      <c r="P2601" s="155">
        <v>4690</v>
      </c>
      <c r="Q2601" t="str">
        <f t="shared" si="40"/>
        <v>4-Medium C&amp;I</v>
      </c>
      <c r="R2601" s="157"/>
      <c r="S2601" t="s">
        <v>304</v>
      </c>
      <c r="U2601" s="157"/>
    </row>
    <row r="2602" spans="1:21" x14ac:dyDescent="0.3">
      <c r="A2602" s="155">
        <v>5</v>
      </c>
      <c r="B2602" s="155" t="s">
        <v>181</v>
      </c>
      <c r="C2602" s="155">
        <v>2020</v>
      </c>
      <c r="D2602" s="155">
        <v>4</v>
      </c>
      <c r="E2602" s="155" t="s">
        <v>232</v>
      </c>
      <c r="F2602" s="156">
        <v>3</v>
      </c>
      <c r="G2602" s="155" t="s">
        <v>189</v>
      </c>
      <c r="H2602" s="155">
        <v>16</v>
      </c>
      <c r="I2602" s="155" t="s">
        <v>281</v>
      </c>
      <c r="J2602" s="155" t="s">
        <v>127</v>
      </c>
      <c r="K2602" s="155" t="s">
        <v>263</v>
      </c>
      <c r="L2602" s="155">
        <v>300</v>
      </c>
      <c r="M2602" s="155" t="s">
        <v>191</v>
      </c>
      <c r="N2602" s="155">
        <v>1</v>
      </c>
      <c r="O2602" s="155">
        <v>2152.1799999999998</v>
      </c>
      <c r="P2602" s="155">
        <v>10800</v>
      </c>
      <c r="Q2602" t="str">
        <f t="shared" si="40"/>
        <v>4-Medium C&amp;I</v>
      </c>
      <c r="R2602" s="157"/>
      <c r="S2602" t="s">
        <v>304</v>
      </c>
      <c r="U2602" s="157"/>
    </row>
    <row r="2603" spans="1:21" x14ac:dyDescent="0.3">
      <c r="A2603" s="155">
        <v>5</v>
      </c>
      <c r="B2603" s="155" t="s">
        <v>181</v>
      </c>
      <c r="C2603" s="155">
        <v>2020</v>
      </c>
      <c r="D2603" s="155">
        <v>4</v>
      </c>
      <c r="E2603" s="155" t="s">
        <v>232</v>
      </c>
      <c r="F2603" s="156">
        <v>3</v>
      </c>
      <c r="G2603" s="155" t="s">
        <v>189</v>
      </c>
      <c r="H2603" s="155">
        <v>17</v>
      </c>
      <c r="I2603" s="155" t="s">
        <v>204</v>
      </c>
      <c r="J2603" s="155" t="s">
        <v>128</v>
      </c>
      <c r="K2603" s="155" t="s">
        <v>205</v>
      </c>
      <c r="L2603" s="155">
        <v>300</v>
      </c>
      <c r="M2603" s="155" t="s">
        <v>191</v>
      </c>
      <c r="N2603" s="155">
        <v>2</v>
      </c>
      <c r="O2603" s="155">
        <v>2441.9699999999998</v>
      </c>
      <c r="P2603" s="155">
        <v>11720</v>
      </c>
      <c r="Q2603" t="str">
        <f t="shared" si="40"/>
        <v>4-Medium C&amp;I</v>
      </c>
      <c r="R2603" s="157"/>
      <c r="S2603" t="s">
        <v>304</v>
      </c>
      <c r="U2603" s="157"/>
    </row>
    <row r="2604" spans="1:21" x14ac:dyDescent="0.3">
      <c r="A2604" s="155">
        <v>5</v>
      </c>
      <c r="B2604" s="155" t="s">
        <v>181</v>
      </c>
      <c r="C2604" s="155">
        <v>2020</v>
      </c>
      <c r="D2604" s="155">
        <v>4</v>
      </c>
      <c r="E2604" s="155" t="s">
        <v>232</v>
      </c>
      <c r="F2604" s="156">
        <v>6</v>
      </c>
      <c r="G2604" s="155" t="s">
        <v>192</v>
      </c>
      <c r="H2604" s="155">
        <v>626</v>
      </c>
      <c r="I2604" s="155" t="s">
        <v>268</v>
      </c>
      <c r="J2604" s="155" t="s">
        <v>132</v>
      </c>
      <c r="K2604" s="155" t="s">
        <v>212</v>
      </c>
      <c r="L2604" s="155">
        <v>700</v>
      </c>
      <c r="M2604" s="155" t="s">
        <v>193</v>
      </c>
      <c r="N2604" s="155">
        <v>4</v>
      </c>
      <c r="O2604" s="155">
        <v>2163.3200000000002</v>
      </c>
      <c r="P2604" s="155">
        <v>577</v>
      </c>
      <c r="Q2604" t="str">
        <f t="shared" si="40"/>
        <v>Street</v>
      </c>
      <c r="R2604" s="157"/>
      <c r="S2604" t="s">
        <v>304</v>
      </c>
      <c r="U2604" s="157"/>
    </row>
    <row r="2605" spans="1:21" x14ac:dyDescent="0.3">
      <c r="A2605" s="155">
        <v>5</v>
      </c>
      <c r="B2605" s="155" t="s">
        <v>181</v>
      </c>
      <c r="C2605" s="155">
        <v>2020</v>
      </c>
      <c r="D2605" s="155">
        <v>4</v>
      </c>
      <c r="E2605" s="155" t="s">
        <v>232</v>
      </c>
      <c r="F2605" s="156">
        <v>1</v>
      </c>
      <c r="G2605" s="155" t="s">
        <v>183</v>
      </c>
      <c r="H2605" s="155">
        <v>903</v>
      </c>
      <c r="I2605" s="155" t="s">
        <v>239</v>
      </c>
      <c r="J2605" s="155" t="s">
        <v>121</v>
      </c>
      <c r="K2605" s="155" t="s">
        <v>230</v>
      </c>
      <c r="L2605" s="155">
        <v>4512</v>
      </c>
      <c r="M2605" s="155" t="s">
        <v>186</v>
      </c>
      <c r="N2605" s="155">
        <v>461112</v>
      </c>
      <c r="O2605" s="155">
        <v>33441796.609999999</v>
      </c>
      <c r="P2605" s="155">
        <v>244277591</v>
      </c>
      <c r="Q2605" t="str">
        <f t="shared" si="40"/>
        <v>1-Residential</v>
      </c>
      <c r="R2605" s="157"/>
      <c r="S2605" t="s">
        <v>304</v>
      </c>
      <c r="U2605" s="157"/>
    </row>
    <row r="2606" spans="1:21" x14ac:dyDescent="0.3">
      <c r="A2606" s="155">
        <v>5</v>
      </c>
      <c r="B2606" s="155" t="s">
        <v>181</v>
      </c>
      <c r="C2606" s="155">
        <v>2020</v>
      </c>
      <c r="D2606" s="155">
        <v>4</v>
      </c>
      <c r="E2606" s="155" t="s">
        <v>232</v>
      </c>
      <c r="F2606" s="156">
        <v>3</v>
      </c>
      <c r="G2606" s="155" t="s">
        <v>189</v>
      </c>
      <c r="H2606" s="155">
        <v>602</v>
      </c>
      <c r="I2606" s="155" t="s">
        <v>246</v>
      </c>
      <c r="J2606" s="155" t="s">
        <v>125</v>
      </c>
      <c r="K2606" s="155" t="s">
        <v>197</v>
      </c>
      <c r="L2606" s="155">
        <v>300</v>
      </c>
      <c r="M2606" s="155" t="s">
        <v>191</v>
      </c>
      <c r="N2606" s="155">
        <v>914</v>
      </c>
      <c r="O2606" s="155">
        <v>103911.79</v>
      </c>
      <c r="P2606" s="155">
        <v>256118</v>
      </c>
      <c r="Q2606" t="str">
        <f t="shared" si="40"/>
        <v>Street</v>
      </c>
      <c r="R2606" s="157"/>
      <c r="S2606" t="s">
        <v>304</v>
      </c>
      <c r="U2606" s="157"/>
    </row>
    <row r="2607" spans="1:21" x14ac:dyDescent="0.3">
      <c r="A2607" s="155">
        <v>5</v>
      </c>
      <c r="B2607" s="155" t="s">
        <v>181</v>
      </c>
      <c r="C2607" s="155">
        <v>2020</v>
      </c>
      <c r="D2607" s="155">
        <v>4</v>
      </c>
      <c r="E2607" s="155" t="s">
        <v>232</v>
      </c>
      <c r="F2607" s="156">
        <v>6</v>
      </c>
      <c r="G2607" s="155" t="s">
        <v>192</v>
      </c>
      <c r="H2607" s="155">
        <v>602</v>
      </c>
      <c r="I2607" s="155" t="s">
        <v>246</v>
      </c>
      <c r="J2607" s="155" t="s">
        <v>125</v>
      </c>
      <c r="K2607" s="155" t="s">
        <v>197</v>
      </c>
      <c r="L2607" s="155">
        <v>700</v>
      </c>
      <c r="M2607" s="155" t="s">
        <v>193</v>
      </c>
      <c r="N2607" s="155">
        <v>321</v>
      </c>
      <c r="O2607" s="155">
        <v>30050</v>
      </c>
      <c r="P2607" s="155">
        <v>73268</v>
      </c>
      <c r="Q2607" t="str">
        <f t="shared" si="40"/>
        <v>Street</v>
      </c>
      <c r="R2607" s="157"/>
      <c r="S2607" t="s">
        <v>304</v>
      </c>
      <c r="U2607" s="157"/>
    </row>
    <row r="2608" spans="1:21" x14ac:dyDescent="0.3">
      <c r="A2608" s="155">
        <v>5</v>
      </c>
      <c r="B2608" s="155" t="s">
        <v>181</v>
      </c>
      <c r="C2608" s="155">
        <v>2020</v>
      </c>
      <c r="D2608" s="155">
        <v>4</v>
      </c>
      <c r="E2608" s="155" t="s">
        <v>232</v>
      </c>
      <c r="F2608" s="156">
        <v>6</v>
      </c>
      <c r="G2608" s="155" t="s">
        <v>192</v>
      </c>
      <c r="H2608" s="155">
        <v>609</v>
      </c>
      <c r="I2608" s="155" t="s">
        <v>298</v>
      </c>
      <c r="J2608" s="155" t="s">
        <v>278</v>
      </c>
      <c r="K2608" s="155" t="s">
        <v>212</v>
      </c>
      <c r="L2608" s="155">
        <v>700</v>
      </c>
      <c r="M2608" s="155" t="s">
        <v>193</v>
      </c>
      <c r="N2608" s="155">
        <v>14</v>
      </c>
      <c r="O2608" s="155">
        <v>7149.78</v>
      </c>
      <c r="P2608" s="155">
        <v>30570</v>
      </c>
      <c r="Q2608" t="str">
        <f t="shared" si="40"/>
        <v>Street</v>
      </c>
      <c r="R2608" s="157"/>
      <c r="S2608" t="s">
        <v>304</v>
      </c>
      <c r="U2608" s="157"/>
    </row>
    <row r="2609" spans="1:21" x14ac:dyDescent="0.3">
      <c r="A2609" s="155">
        <v>5</v>
      </c>
      <c r="B2609" s="155" t="s">
        <v>181</v>
      </c>
      <c r="C2609" s="155">
        <v>2020</v>
      </c>
      <c r="D2609" s="155">
        <v>4</v>
      </c>
      <c r="E2609" s="155" t="s">
        <v>232</v>
      </c>
      <c r="F2609" s="156">
        <v>1</v>
      </c>
      <c r="G2609" s="155" t="s">
        <v>183</v>
      </c>
      <c r="H2609" s="155">
        <v>1</v>
      </c>
      <c r="I2609" s="155" t="s">
        <v>229</v>
      </c>
      <c r="J2609" s="155" t="s">
        <v>121</v>
      </c>
      <c r="K2609" s="155" t="s">
        <v>230</v>
      </c>
      <c r="L2609" s="155">
        <v>200</v>
      </c>
      <c r="M2609" s="155" t="s">
        <v>210</v>
      </c>
      <c r="N2609" s="155">
        <v>500596</v>
      </c>
      <c r="O2609" s="155">
        <v>70142828.640000001</v>
      </c>
      <c r="P2609" s="155">
        <v>252939055</v>
      </c>
      <c r="Q2609" t="str">
        <f t="shared" si="40"/>
        <v>1-Residential</v>
      </c>
      <c r="R2609" s="157"/>
      <c r="S2609" t="s">
        <v>304</v>
      </c>
      <c r="U2609" s="157"/>
    </row>
    <row r="2610" spans="1:21" x14ac:dyDescent="0.3">
      <c r="A2610" s="155">
        <v>4</v>
      </c>
      <c r="B2610" s="155" t="s">
        <v>187</v>
      </c>
      <c r="C2610" s="155">
        <v>2020</v>
      </c>
      <c r="D2610" s="155">
        <v>4</v>
      </c>
      <c r="E2610" s="155" t="s">
        <v>232</v>
      </c>
      <c r="F2610" s="156">
        <v>3</v>
      </c>
      <c r="G2610" s="155" t="s">
        <v>189</v>
      </c>
      <c r="H2610" s="155">
        <v>18</v>
      </c>
      <c r="I2610" s="155" t="s">
        <v>215</v>
      </c>
      <c r="J2610" s="155" t="s">
        <v>119</v>
      </c>
      <c r="K2610" s="155" t="s">
        <v>216</v>
      </c>
      <c r="L2610" s="155">
        <v>300</v>
      </c>
      <c r="M2610" s="155" t="s">
        <v>191</v>
      </c>
      <c r="N2610" s="155">
        <v>3</v>
      </c>
      <c r="O2610" s="155">
        <v>1383.6</v>
      </c>
      <c r="P2610" s="155">
        <v>6091</v>
      </c>
      <c r="Q2610" t="str">
        <f t="shared" si="40"/>
        <v>4-Medium C&amp;I</v>
      </c>
      <c r="R2610" s="157"/>
      <c r="S2610" t="s">
        <v>304</v>
      </c>
      <c r="U2610" s="157"/>
    </row>
    <row r="2611" spans="1:21" x14ac:dyDescent="0.3">
      <c r="A2611" s="155">
        <v>5</v>
      </c>
      <c r="B2611" s="155" t="s">
        <v>181</v>
      </c>
      <c r="C2611" s="155">
        <v>2020</v>
      </c>
      <c r="D2611" s="155">
        <v>4</v>
      </c>
      <c r="E2611" s="155" t="s">
        <v>232</v>
      </c>
      <c r="F2611" s="156">
        <v>3</v>
      </c>
      <c r="G2611" s="155" t="s">
        <v>189</v>
      </c>
      <c r="H2611" s="155">
        <v>955</v>
      </c>
      <c r="I2611" s="155" t="s">
        <v>282</v>
      </c>
      <c r="J2611" s="155" t="s">
        <v>119</v>
      </c>
      <c r="K2611" s="155" t="s">
        <v>216</v>
      </c>
      <c r="L2611" s="155">
        <v>4532</v>
      </c>
      <c r="M2611" s="155" t="s">
        <v>200</v>
      </c>
      <c r="N2611" s="155">
        <v>361</v>
      </c>
      <c r="O2611" s="155">
        <v>633501</v>
      </c>
      <c r="P2611" s="155">
        <v>7877360</v>
      </c>
      <c r="Q2611" t="str">
        <f t="shared" si="40"/>
        <v>4-Medium C&amp;I</v>
      </c>
      <c r="R2611" s="157"/>
      <c r="S2611" t="s">
        <v>304</v>
      </c>
      <c r="U2611" s="157"/>
    </row>
    <row r="2612" spans="1:21" x14ac:dyDescent="0.3">
      <c r="A2612" s="155">
        <v>5</v>
      </c>
      <c r="B2612" s="155" t="s">
        <v>181</v>
      </c>
      <c r="C2612" s="155">
        <v>2020</v>
      </c>
      <c r="D2612" s="155">
        <v>4</v>
      </c>
      <c r="E2612" s="155" t="s">
        <v>232</v>
      </c>
      <c r="F2612" s="156">
        <v>3</v>
      </c>
      <c r="G2612" s="155" t="s">
        <v>189</v>
      </c>
      <c r="H2612" s="155">
        <v>956</v>
      </c>
      <c r="I2612" s="155" t="s">
        <v>285</v>
      </c>
      <c r="J2612" s="155" t="s">
        <v>119</v>
      </c>
      <c r="K2612" s="155" t="s">
        <v>216</v>
      </c>
      <c r="L2612" s="155">
        <v>4532</v>
      </c>
      <c r="M2612" s="155" t="s">
        <v>200</v>
      </c>
      <c r="N2612" s="155">
        <v>223</v>
      </c>
      <c r="O2612" s="155">
        <v>340329.08</v>
      </c>
      <c r="P2612" s="155">
        <v>4204211</v>
      </c>
      <c r="Q2612" t="str">
        <f t="shared" si="40"/>
        <v>4-Medium C&amp;I</v>
      </c>
      <c r="R2612" s="157"/>
      <c r="S2612" t="s">
        <v>304</v>
      </c>
      <c r="U2612" s="157"/>
    </row>
    <row r="2613" spans="1:21" x14ac:dyDescent="0.3">
      <c r="A2613" s="155">
        <v>5</v>
      </c>
      <c r="B2613" s="155" t="s">
        <v>181</v>
      </c>
      <c r="C2613" s="155">
        <v>2020</v>
      </c>
      <c r="D2613" s="155">
        <v>4</v>
      </c>
      <c r="E2613" s="155" t="s">
        <v>232</v>
      </c>
      <c r="F2613" s="156">
        <v>3</v>
      </c>
      <c r="G2613" s="155" t="s">
        <v>189</v>
      </c>
      <c r="H2613" s="155">
        <v>13</v>
      </c>
      <c r="I2613" s="155" t="s">
        <v>296</v>
      </c>
      <c r="J2613" s="155" t="s">
        <v>119</v>
      </c>
      <c r="K2613" s="155" t="s">
        <v>216</v>
      </c>
      <c r="L2613" s="155">
        <v>300</v>
      </c>
      <c r="M2613" s="155" t="s">
        <v>191</v>
      </c>
      <c r="N2613" s="155">
        <v>102</v>
      </c>
      <c r="O2613" s="155">
        <v>238258.78</v>
      </c>
      <c r="P2613" s="155">
        <v>1161828</v>
      </c>
      <c r="Q2613" t="str">
        <f t="shared" si="40"/>
        <v>4-Medium C&amp;I</v>
      </c>
      <c r="R2613" s="157"/>
      <c r="S2613" t="s">
        <v>304</v>
      </c>
      <c r="U2613" s="157"/>
    </row>
    <row r="2614" spans="1:21" x14ac:dyDescent="0.3">
      <c r="A2614" s="155">
        <v>5</v>
      </c>
      <c r="B2614" s="155" t="s">
        <v>181</v>
      </c>
      <c r="C2614" s="155">
        <v>2020</v>
      </c>
      <c r="D2614" s="155">
        <v>4</v>
      </c>
      <c r="E2614" s="155" t="s">
        <v>232</v>
      </c>
      <c r="F2614" s="156">
        <v>79</v>
      </c>
      <c r="G2614" s="155" t="s">
        <v>212</v>
      </c>
      <c r="H2614" s="155">
        <v>951</v>
      </c>
      <c r="I2614" s="155" t="s">
        <v>250</v>
      </c>
      <c r="J2614" s="155" t="s">
        <v>126</v>
      </c>
      <c r="K2614" s="155" t="s">
        <v>249</v>
      </c>
      <c r="L2614" s="155">
        <v>4579</v>
      </c>
      <c r="M2614" s="155" t="s">
        <v>221</v>
      </c>
      <c r="N2614" s="155">
        <v>7</v>
      </c>
      <c r="O2614" s="155">
        <v>328.03</v>
      </c>
      <c r="P2614" s="155">
        <v>2844</v>
      </c>
      <c r="Q2614" t="str">
        <f t="shared" si="40"/>
        <v>3-Small C&amp;I</v>
      </c>
      <c r="R2614" s="157"/>
      <c r="S2614" t="s">
        <v>304</v>
      </c>
      <c r="U2614" s="157"/>
    </row>
    <row r="2615" spans="1:21" x14ac:dyDescent="0.3">
      <c r="A2615" s="155">
        <v>4</v>
      </c>
      <c r="B2615" s="155" t="s">
        <v>187</v>
      </c>
      <c r="C2615" s="155">
        <v>2020</v>
      </c>
      <c r="D2615" s="155">
        <v>4</v>
      </c>
      <c r="E2615" s="155" t="s">
        <v>232</v>
      </c>
      <c r="F2615" s="156">
        <v>3</v>
      </c>
      <c r="G2615" s="155" t="s">
        <v>189</v>
      </c>
      <c r="H2615" s="155">
        <v>950</v>
      </c>
      <c r="I2615" s="155" t="s">
        <v>184</v>
      </c>
      <c r="J2615" s="155" t="s">
        <v>115</v>
      </c>
      <c r="K2615" s="155" t="s">
        <v>185</v>
      </c>
      <c r="L2615" s="155">
        <v>4532</v>
      </c>
      <c r="M2615" s="155" t="s">
        <v>200</v>
      </c>
      <c r="N2615" s="155">
        <v>1260</v>
      </c>
      <c r="O2615" s="155">
        <v>155112.85999999999</v>
      </c>
      <c r="P2615" s="155">
        <v>1371110</v>
      </c>
      <c r="Q2615" t="str">
        <f t="shared" si="40"/>
        <v>3-Small C&amp;I</v>
      </c>
      <c r="R2615" s="157"/>
      <c r="S2615" t="s">
        <v>304</v>
      </c>
      <c r="U2615" s="157"/>
    </row>
    <row r="2616" spans="1:21" x14ac:dyDescent="0.3">
      <c r="A2616" s="155">
        <v>5</v>
      </c>
      <c r="B2616" s="155" t="s">
        <v>181</v>
      </c>
      <c r="C2616" s="155">
        <v>2020</v>
      </c>
      <c r="D2616" s="155">
        <v>4</v>
      </c>
      <c r="E2616" s="155" t="s">
        <v>232</v>
      </c>
      <c r="F2616" s="156">
        <v>3</v>
      </c>
      <c r="G2616" s="155" t="s">
        <v>189</v>
      </c>
      <c r="H2616" s="155">
        <v>953</v>
      </c>
      <c r="I2616" s="155" t="s">
        <v>213</v>
      </c>
      <c r="J2616" s="155" t="s">
        <v>118</v>
      </c>
      <c r="K2616" s="155" t="s">
        <v>214</v>
      </c>
      <c r="L2616" s="155">
        <v>4532</v>
      </c>
      <c r="M2616" s="155" t="s">
        <v>200</v>
      </c>
      <c r="N2616" s="155">
        <v>19477</v>
      </c>
      <c r="O2616" s="155">
        <v>927432.32</v>
      </c>
      <c r="P2616" s="155">
        <v>9291034</v>
      </c>
      <c r="Q2616" t="str">
        <f t="shared" si="40"/>
        <v>3-Small C&amp;I</v>
      </c>
      <c r="R2616" s="157"/>
      <c r="S2616" t="s">
        <v>304</v>
      </c>
      <c r="U2616" s="157"/>
    </row>
    <row r="2617" spans="1:21" x14ac:dyDescent="0.3">
      <c r="A2617" s="155">
        <v>5</v>
      </c>
      <c r="B2617" s="155" t="s">
        <v>181</v>
      </c>
      <c r="C2617" s="155">
        <v>2020</v>
      </c>
      <c r="D2617" s="155">
        <v>4</v>
      </c>
      <c r="E2617" s="155" t="s">
        <v>232</v>
      </c>
      <c r="F2617" s="156">
        <v>6</v>
      </c>
      <c r="G2617" s="155" t="s">
        <v>192</v>
      </c>
      <c r="H2617" s="155">
        <v>5</v>
      </c>
      <c r="I2617" s="155" t="s">
        <v>190</v>
      </c>
      <c r="J2617" s="155" t="s">
        <v>115</v>
      </c>
      <c r="K2617" s="155" t="s">
        <v>185</v>
      </c>
      <c r="L2617" s="155">
        <v>700</v>
      </c>
      <c r="M2617" s="155" t="s">
        <v>193</v>
      </c>
      <c r="N2617" s="155">
        <v>6</v>
      </c>
      <c r="O2617" s="155">
        <v>509.51</v>
      </c>
      <c r="P2617" s="155">
        <v>2052</v>
      </c>
      <c r="Q2617" t="str">
        <f t="shared" si="40"/>
        <v>3-Small C&amp;I</v>
      </c>
      <c r="R2617" s="157"/>
      <c r="S2617" t="s">
        <v>304</v>
      </c>
      <c r="U2617" s="157"/>
    </row>
    <row r="2618" spans="1:21" x14ac:dyDescent="0.3">
      <c r="A2618" s="155">
        <v>5</v>
      </c>
      <c r="B2618" s="155" t="s">
        <v>181</v>
      </c>
      <c r="C2618" s="155">
        <v>2020</v>
      </c>
      <c r="D2618" s="155">
        <v>4</v>
      </c>
      <c r="E2618" s="155" t="s">
        <v>232</v>
      </c>
      <c r="F2618" s="156">
        <v>1</v>
      </c>
      <c r="G2618" s="155" t="s">
        <v>183</v>
      </c>
      <c r="H2618" s="155">
        <v>953</v>
      </c>
      <c r="I2618" s="155" t="s">
        <v>213</v>
      </c>
      <c r="J2618" s="155" t="s">
        <v>118</v>
      </c>
      <c r="K2618" s="155" t="s">
        <v>214</v>
      </c>
      <c r="L2618" s="155">
        <v>4512</v>
      </c>
      <c r="M2618" s="155" t="s">
        <v>186</v>
      </c>
      <c r="N2618" s="155">
        <v>746</v>
      </c>
      <c r="O2618" s="155">
        <v>29495.78</v>
      </c>
      <c r="P2618" s="155">
        <v>229123</v>
      </c>
      <c r="Q2618" t="str">
        <f t="shared" si="40"/>
        <v>3-Small C&amp;I</v>
      </c>
      <c r="R2618" s="157"/>
      <c r="S2618" t="s">
        <v>304</v>
      </c>
      <c r="U2618" s="157"/>
    </row>
    <row r="2619" spans="1:21" x14ac:dyDescent="0.3">
      <c r="A2619" s="155">
        <v>5</v>
      </c>
      <c r="B2619" s="155" t="s">
        <v>181</v>
      </c>
      <c r="C2619" s="155">
        <v>2020</v>
      </c>
      <c r="D2619" s="155">
        <v>4</v>
      </c>
      <c r="E2619" s="155" t="s">
        <v>232</v>
      </c>
      <c r="F2619" s="156">
        <v>1</v>
      </c>
      <c r="G2619" s="155" t="s">
        <v>183</v>
      </c>
      <c r="H2619" s="155">
        <v>616</v>
      </c>
      <c r="I2619" s="155" t="s">
        <v>199</v>
      </c>
      <c r="J2619" s="155" t="s">
        <v>125</v>
      </c>
      <c r="K2619" s="155" t="s">
        <v>197</v>
      </c>
      <c r="L2619" s="155">
        <v>4512</v>
      </c>
      <c r="M2619" s="155" t="s">
        <v>186</v>
      </c>
      <c r="N2619" s="155">
        <v>617</v>
      </c>
      <c r="O2619" s="155">
        <v>22288.62</v>
      </c>
      <c r="P2619" s="155">
        <v>62907</v>
      </c>
      <c r="Q2619" t="str">
        <f t="shared" si="40"/>
        <v>Street</v>
      </c>
      <c r="R2619" s="157"/>
      <c r="S2619" t="s">
        <v>304</v>
      </c>
      <c r="U2619" s="157"/>
    </row>
    <row r="2620" spans="1:21" x14ac:dyDescent="0.3">
      <c r="A2620" s="155">
        <v>5</v>
      </c>
      <c r="B2620" s="155" t="s">
        <v>181</v>
      </c>
      <c r="C2620" s="155">
        <v>2020</v>
      </c>
      <c r="D2620" s="155">
        <v>4</v>
      </c>
      <c r="E2620" s="155" t="s">
        <v>232</v>
      </c>
      <c r="F2620" s="156">
        <v>3</v>
      </c>
      <c r="G2620" s="155" t="s">
        <v>189</v>
      </c>
      <c r="H2620" s="155">
        <v>19</v>
      </c>
      <c r="I2620" s="155" t="s">
        <v>262</v>
      </c>
      <c r="J2620" s="155" t="s">
        <v>127</v>
      </c>
      <c r="K2620" s="155" t="s">
        <v>263</v>
      </c>
      <c r="L2620" s="155">
        <v>300</v>
      </c>
      <c r="M2620" s="155" t="s">
        <v>191</v>
      </c>
      <c r="N2620" s="155">
        <v>46</v>
      </c>
      <c r="O2620" s="155">
        <v>171507.41</v>
      </c>
      <c r="P2620" s="155">
        <v>908987</v>
      </c>
      <c r="Q2620" t="str">
        <f t="shared" si="40"/>
        <v>4-Medium C&amp;I</v>
      </c>
      <c r="R2620" s="157"/>
      <c r="S2620" t="s">
        <v>304</v>
      </c>
      <c r="U2620" s="157"/>
    </row>
    <row r="2621" spans="1:21" x14ac:dyDescent="0.3">
      <c r="A2621" s="155">
        <v>5</v>
      </c>
      <c r="B2621" s="155" t="s">
        <v>181</v>
      </c>
      <c r="C2621" s="155">
        <v>2020</v>
      </c>
      <c r="D2621" s="155">
        <v>4</v>
      </c>
      <c r="E2621" s="155" t="s">
        <v>232</v>
      </c>
      <c r="F2621" s="156">
        <v>10</v>
      </c>
      <c r="G2621" s="155" t="s">
        <v>238</v>
      </c>
      <c r="H2621" s="155">
        <v>5</v>
      </c>
      <c r="I2621" s="155" t="s">
        <v>190</v>
      </c>
      <c r="J2621" s="155" t="s">
        <v>115</v>
      </c>
      <c r="K2621" s="155" t="s">
        <v>185</v>
      </c>
      <c r="L2621" s="155">
        <v>207</v>
      </c>
      <c r="M2621" s="155" t="s">
        <v>243</v>
      </c>
      <c r="N2621" s="155">
        <v>17</v>
      </c>
      <c r="O2621" s="155">
        <v>3451.21</v>
      </c>
      <c r="P2621" s="155">
        <v>14982</v>
      </c>
      <c r="Q2621" t="str">
        <f t="shared" si="40"/>
        <v>3-Small C&amp;I</v>
      </c>
      <c r="R2621" s="157"/>
      <c r="S2621" t="s">
        <v>304</v>
      </c>
      <c r="U2621" s="157"/>
    </row>
    <row r="2622" spans="1:21" x14ac:dyDescent="0.3">
      <c r="A2622" s="155">
        <v>5</v>
      </c>
      <c r="B2622" s="155" t="s">
        <v>181</v>
      </c>
      <c r="C2622" s="155">
        <v>2020</v>
      </c>
      <c r="D2622" s="155">
        <v>5</v>
      </c>
      <c r="E2622" s="155" t="s">
        <v>222</v>
      </c>
      <c r="F2622" s="156">
        <v>10</v>
      </c>
      <c r="G2622" s="155" t="s">
        <v>238</v>
      </c>
      <c r="H2622" s="155">
        <v>6</v>
      </c>
      <c r="I2622" s="155" t="s">
        <v>256</v>
      </c>
      <c r="J2622" s="155" t="s">
        <v>122</v>
      </c>
      <c r="K2622" s="155" t="s">
        <v>242</v>
      </c>
      <c r="L2622" s="155">
        <v>207</v>
      </c>
      <c r="M2622" s="155" t="s">
        <v>243</v>
      </c>
      <c r="N2622" s="155">
        <v>5215</v>
      </c>
      <c r="O2622" s="155">
        <v>597941.38</v>
      </c>
      <c r="P2622" s="155">
        <v>3582960</v>
      </c>
      <c r="Q2622" t="str">
        <f t="shared" si="40"/>
        <v>2-Low Income Residential</v>
      </c>
      <c r="R2622" s="157"/>
      <c r="S2622" t="s">
        <v>304</v>
      </c>
      <c r="U2622" s="157"/>
    </row>
    <row r="2623" spans="1:21" x14ac:dyDescent="0.3">
      <c r="A2623" s="155">
        <v>5</v>
      </c>
      <c r="B2623" s="155" t="s">
        <v>181</v>
      </c>
      <c r="C2623" s="155">
        <v>2020</v>
      </c>
      <c r="D2623" s="155">
        <v>5</v>
      </c>
      <c r="E2623" s="155" t="s">
        <v>222</v>
      </c>
      <c r="F2623" s="156">
        <v>5</v>
      </c>
      <c r="G2623" s="155" t="s">
        <v>195</v>
      </c>
      <c r="H2623" s="155">
        <v>602</v>
      </c>
      <c r="I2623" s="155" t="s">
        <v>246</v>
      </c>
      <c r="J2623" s="155" t="s">
        <v>125</v>
      </c>
      <c r="K2623" s="155" t="s">
        <v>197</v>
      </c>
      <c r="L2623" s="155">
        <v>460</v>
      </c>
      <c r="M2623" s="155" t="s">
        <v>198</v>
      </c>
      <c r="N2623" s="155">
        <v>27</v>
      </c>
      <c r="O2623" s="155">
        <v>3162.77</v>
      </c>
      <c r="P2623" s="155">
        <v>8252</v>
      </c>
      <c r="Q2623" t="str">
        <f t="shared" si="40"/>
        <v>Street</v>
      </c>
      <c r="R2623" s="157"/>
      <c r="S2623" t="s">
        <v>304</v>
      </c>
      <c r="U2623" s="157"/>
    </row>
    <row r="2624" spans="1:21" x14ac:dyDescent="0.3">
      <c r="A2624" s="155">
        <v>4</v>
      </c>
      <c r="B2624" s="155" t="s">
        <v>187</v>
      </c>
      <c r="C2624" s="155">
        <v>2020</v>
      </c>
      <c r="D2624" s="155">
        <v>5</v>
      </c>
      <c r="E2624" s="155" t="s">
        <v>222</v>
      </c>
      <c r="F2624" s="156">
        <v>6</v>
      </c>
      <c r="G2624" s="155" t="s">
        <v>192</v>
      </c>
      <c r="H2624" s="155">
        <v>615</v>
      </c>
      <c r="I2624" s="155" t="s">
        <v>292</v>
      </c>
      <c r="J2624" s="155" t="s">
        <v>123</v>
      </c>
      <c r="K2624" s="155" t="s">
        <v>261</v>
      </c>
      <c r="L2624" s="155">
        <v>4562</v>
      </c>
      <c r="M2624" s="155" t="s">
        <v>211</v>
      </c>
      <c r="N2624" s="155">
        <v>1</v>
      </c>
      <c r="O2624" s="155">
        <v>5414.86</v>
      </c>
      <c r="P2624" s="155">
        <v>11546</v>
      </c>
      <c r="Q2624" t="str">
        <f t="shared" si="40"/>
        <v>Street</v>
      </c>
      <c r="R2624" s="157"/>
      <c r="S2624" t="s">
        <v>304</v>
      </c>
      <c r="U2624" s="157"/>
    </row>
    <row r="2625" spans="1:21" x14ac:dyDescent="0.3">
      <c r="A2625" s="155">
        <v>5</v>
      </c>
      <c r="B2625" s="155" t="s">
        <v>181</v>
      </c>
      <c r="C2625" s="155">
        <v>2020</v>
      </c>
      <c r="D2625" s="155">
        <v>5</v>
      </c>
      <c r="E2625" s="155" t="s">
        <v>222</v>
      </c>
      <c r="F2625" s="156">
        <v>6</v>
      </c>
      <c r="G2625" s="155" t="s">
        <v>192</v>
      </c>
      <c r="H2625" s="155">
        <v>606</v>
      </c>
      <c r="I2625" s="155" t="s">
        <v>279</v>
      </c>
      <c r="J2625" s="155" t="s">
        <v>130</v>
      </c>
      <c r="K2625" s="155" t="s">
        <v>280</v>
      </c>
      <c r="L2625" s="155">
        <v>700</v>
      </c>
      <c r="M2625" s="155" t="s">
        <v>193</v>
      </c>
      <c r="N2625" s="155">
        <v>2</v>
      </c>
      <c r="O2625" s="155">
        <v>629.29</v>
      </c>
      <c r="P2625" s="155">
        <v>1011</v>
      </c>
      <c r="Q2625" t="str">
        <f t="shared" si="40"/>
        <v>Street</v>
      </c>
      <c r="R2625" s="157"/>
      <c r="S2625" t="s">
        <v>304</v>
      </c>
      <c r="U2625" s="157"/>
    </row>
    <row r="2626" spans="1:21" x14ac:dyDescent="0.3">
      <c r="A2626" s="155">
        <v>5</v>
      </c>
      <c r="B2626" s="155" t="s">
        <v>181</v>
      </c>
      <c r="C2626" s="155">
        <v>2020</v>
      </c>
      <c r="D2626" s="155">
        <v>5</v>
      </c>
      <c r="E2626" s="155" t="s">
        <v>222</v>
      </c>
      <c r="F2626" s="156">
        <v>5</v>
      </c>
      <c r="G2626" s="155" t="s">
        <v>195</v>
      </c>
      <c r="H2626" s="155">
        <v>701</v>
      </c>
      <c r="I2626" s="155" t="s">
        <v>206</v>
      </c>
      <c r="J2626" s="155" t="s">
        <v>207</v>
      </c>
      <c r="K2626" s="155" t="s">
        <v>208</v>
      </c>
      <c r="L2626" s="155">
        <v>460</v>
      </c>
      <c r="M2626" s="155" t="s">
        <v>198</v>
      </c>
      <c r="N2626" s="155">
        <v>80</v>
      </c>
      <c r="O2626" s="155">
        <v>1037491.71</v>
      </c>
      <c r="P2626" s="155">
        <v>6226831</v>
      </c>
      <c r="Q2626" t="str">
        <f t="shared" ref="Q2626:Q2689" si="41">VLOOKUP(J2626,S:T,2,FALSE)</f>
        <v>5-Large C&amp;I</v>
      </c>
      <c r="R2626" s="157"/>
      <c r="S2626" t="s">
        <v>304</v>
      </c>
      <c r="U2626" s="157"/>
    </row>
    <row r="2627" spans="1:21" x14ac:dyDescent="0.3">
      <c r="A2627" s="155">
        <v>5</v>
      </c>
      <c r="B2627" s="155" t="s">
        <v>181</v>
      </c>
      <c r="C2627" s="155">
        <v>2020</v>
      </c>
      <c r="D2627" s="155">
        <v>5</v>
      </c>
      <c r="E2627" s="155" t="s">
        <v>222</v>
      </c>
      <c r="F2627" s="156">
        <v>60</v>
      </c>
      <c r="G2627" s="155" t="s">
        <v>212</v>
      </c>
      <c r="H2627" s="155">
        <v>600</v>
      </c>
      <c r="I2627" s="155" t="s">
        <v>266</v>
      </c>
      <c r="J2627" s="155" t="s">
        <v>123</v>
      </c>
      <c r="K2627" s="155" t="s">
        <v>261</v>
      </c>
      <c r="L2627" s="155">
        <v>360</v>
      </c>
      <c r="M2627" s="155" t="s">
        <v>225</v>
      </c>
      <c r="N2627" s="155">
        <v>9</v>
      </c>
      <c r="O2627" s="155">
        <v>3638.12</v>
      </c>
      <c r="P2627" s="155">
        <v>3746</v>
      </c>
      <c r="Q2627" t="str">
        <f t="shared" si="41"/>
        <v>Street</v>
      </c>
      <c r="R2627" s="157"/>
      <c r="S2627" t="s">
        <v>304</v>
      </c>
      <c r="U2627" s="157"/>
    </row>
    <row r="2628" spans="1:21" x14ac:dyDescent="0.3">
      <c r="A2628" s="155">
        <v>5</v>
      </c>
      <c r="B2628" s="155" t="s">
        <v>181</v>
      </c>
      <c r="C2628" s="155">
        <v>2020</v>
      </c>
      <c r="D2628" s="155">
        <v>5</v>
      </c>
      <c r="E2628" s="155" t="s">
        <v>222</v>
      </c>
      <c r="F2628" s="156">
        <v>3</v>
      </c>
      <c r="G2628" s="155" t="s">
        <v>189</v>
      </c>
      <c r="H2628" s="155">
        <v>1</v>
      </c>
      <c r="I2628" s="155" t="s">
        <v>229</v>
      </c>
      <c r="J2628" s="155" t="s">
        <v>121</v>
      </c>
      <c r="K2628" s="155" t="s">
        <v>230</v>
      </c>
      <c r="L2628" s="155">
        <v>300</v>
      </c>
      <c r="M2628" s="155" t="s">
        <v>191</v>
      </c>
      <c r="N2628" s="155">
        <v>1200</v>
      </c>
      <c r="O2628" s="155">
        <v>232708.8</v>
      </c>
      <c r="P2628" s="155">
        <v>900691</v>
      </c>
      <c r="Q2628" t="str">
        <f t="shared" si="41"/>
        <v>1-Residential</v>
      </c>
      <c r="R2628" s="157"/>
      <c r="S2628" t="s">
        <v>304</v>
      </c>
      <c r="U2628" s="157"/>
    </row>
    <row r="2629" spans="1:21" x14ac:dyDescent="0.3">
      <c r="A2629" s="155">
        <v>5</v>
      </c>
      <c r="B2629" s="155" t="s">
        <v>181</v>
      </c>
      <c r="C2629" s="155">
        <v>2020</v>
      </c>
      <c r="D2629" s="155">
        <v>5</v>
      </c>
      <c r="E2629" s="155" t="s">
        <v>222</v>
      </c>
      <c r="F2629" s="156">
        <v>79</v>
      </c>
      <c r="G2629" s="155" t="s">
        <v>212</v>
      </c>
      <c r="H2629" s="155">
        <v>710</v>
      </c>
      <c r="I2629" s="155" t="s">
        <v>220</v>
      </c>
      <c r="J2629" s="155" t="s">
        <v>207</v>
      </c>
      <c r="K2629" s="155" t="s">
        <v>208</v>
      </c>
      <c r="L2629" s="155">
        <v>4579</v>
      </c>
      <c r="M2629" s="155" t="s">
        <v>221</v>
      </c>
      <c r="N2629" s="155">
        <v>1</v>
      </c>
      <c r="O2629" s="155">
        <v>2994.97</v>
      </c>
      <c r="P2629" s="155">
        <v>49962</v>
      </c>
      <c r="Q2629" t="str">
        <f t="shared" si="41"/>
        <v>5-Large C&amp;I</v>
      </c>
      <c r="R2629" s="157"/>
      <c r="S2629" t="s">
        <v>304</v>
      </c>
      <c r="U2629" s="157"/>
    </row>
    <row r="2630" spans="1:21" x14ac:dyDescent="0.3">
      <c r="A2630" s="155">
        <v>5</v>
      </c>
      <c r="B2630" s="155" t="s">
        <v>181</v>
      </c>
      <c r="C2630" s="155">
        <v>2020</v>
      </c>
      <c r="D2630" s="155">
        <v>5</v>
      </c>
      <c r="E2630" s="155" t="s">
        <v>222</v>
      </c>
      <c r="F2630" s="156">
        <v>3</v>
      </c>
      <c r="G2630" s="155" t="s">
        <v>189</v>
      </c>
      <c r="H2630" s="155">
        <v>954</v>
      </c>
      <c r="I2630" s="155" t="s">
        <v>237</v>
      </c>
      <c r="J2630" s="155" t="s">
        <v>119</v>
      </c>
      <c r="K2630" s="155" t="s">
        <v>216</v>
      </c>
      <c r="L2630" s="155">
        <v>4532</v>
      </c>
      <c r="M2630" s="155" t="s">
        <v>200</v>
      </c>
      <c r="N2630" s="155">
        <v>8091</v>
      </c>
      <c r="O2630" s="155">
        <v>10423806.26</v>
      </c>
      <c r="P2630" s="155">
        <v>120186138</v>
      </c>
      <c r="Q2630" t="str">
        <f t="shared" si="41"/>
        <v>4-Medium C&amp;I</v>
      </c>
      <c r="R2630" s="157"/>
      <c r="S2630" t="s">
        <v>304</v>
      </c>
      <c r="U2630" s="157"/>
    </row>
    <row r="2631" spans="1:21" x14ac:dyDescent="0.3">
      <c r="A2631" s="155">
        <v>5</v>
      </c>
      <c r="B2631" s="155" t="s">
        <v>181</v>
      </c>
      <c r="C2631" s="155">
        <v>2020</v>
      </c>
      <c r="D2631" s="155">
        <v>5</v>
      </c>
      <c r="E2631" s="155" t="s">
        <v>222</v>
      </c>
      <c r="F2631" s="156">
        <v>3</v>
      </c>
      <c r="G2631" s="155" t="s">
        <v>189</v>
      </c>
      <c r="H2631" s="155">
        <v>10</v>
      </c>
      <c r="I2631" s="155" t="s">
        <v>251</v>
      </c>
      <c r="J2631" s="155" t="s">
        <v>117</v>
      </c>
      <c r="K2631" s="155" t="s">
        <v>236</v>
      </c>
      <c r="L2631" s="155">
        <v>300</v>
      </c>
      <c r="M2631" s="155" t="s">
        <v>191</v>
      </c>
      <c r="N2631" s="155">
        <v>20247</v>
      </c>
      <c r="O2631" s="155">
        <v>1111499.26</v>
      </c>
      <c r="P2631" s="155">
        <v>6125617</v>
      </c>
      <c r="Q2631" t="str">
        <f t="shared" si="41"/>
        <v>3-Small C&amp;I</v>
      </c>
      <c r="R2631" s="157"/>
      <c r="S2631" t="s">
        <v>304</v>
      </c>
      <c r="U2631" s="157"/>
    </row>
    <row r="2632" spans="1:21" x14ac:dyDescent="0.3">
      <c r="A2632" s="155">
        <v>4</v>
      </c>
      <c r="B2632" s="155" t="s">
        <v>187</v>
      </c>
      <c r="C2632" s="155">
        <v>2020</v>
      </c>
      <c r="D2632" s="155">
        <v>5</v>
      </c>
      <c r="E2632" s="155" t="s">
        <v>222</v>
      </c>
      <c r="F2632" s="156">
        <v>3</v>
      </c>
      <c r="G2632" s="155" t="s">
        <v>189</v>
      </c>
      <c r="H2632" s="155">
        <v>951</v>
      </c>
      <c r="I2632" s="155" t="s">
        <v>250</v>
      </c>
      <c r="J2632" s="155" t="s">
        <v>126</v>
      </c>
      <c r="K2632" s="155" t="s">
        <v>249</v>
      </c>
      <c r="L2632" s="155">
        <v>4532</v>
      </c>
      <c r="M2632" s="155" t="s">
        <v>200</v>
      </c>
      <c r="N2632" s="155">
        <v>6</v>
      </c>
      <c r="O2632" s="155">
        <v>188.95</v>
      </c>
      <c r="P2632" s="155">
        <v>1366</v>
      </c>
      <c r="Q2632" t="str">
        <f t="shared" si="41"/>
        <v>3-Small C&amp;I</v>
      </c>
      <c r="R2632" s="157"/>
      <c r="S2632" t="s">
        <v>304</v>
      </c>
      <c r="U2632" s="157"/>
    </row>
    <row r="2633" spans="1:21" x14ac:dyDescent="0.3">
      <c r="A2633" s="155">
        <v>5</v>
      </c>
      <c r="B2633" s="155" t="s">
        <v>181</v>
      </c>
      <c r="C2633" s="155">
        <v>2020</v>
      </c>
      <c r="D2633" s="155">
        <v>5</v>
      </c>
      <c r="E2633" s="155" t="s">
        <v>222</v>
      </c>
      <c r="F2633" s="156">
        <v>79</v>
      </c>
      <c r="G2633" s="155" t="s">
        <v>212</v>
      </c>
      <c r="H2633" s="155">
        <v>951</v>
      </c>
      <c r="I2633" s="155" t="s">
        <v>250</v>
      </c>
      <c r="J2633" s="155" t="s">
        <v>126</v>
      </c>
      <c r="K2633" s="155" t="s">
        <v>249</v>
      </c>
      <c r="L2633" s="155">
        <v>4579</v>
      </c>
      <c r="M2633" s="155" t="s">
        <v>221</v>
      </c>
      <c r="N2633" s="155">
        <v>7</v>
      </c>
      <c r="O2633" s="155">
        <v>330.24</v>
      </c>
      <c r="P2633" s="155">
        <v>2844</v>
      </c>
      <c r="Q2633" t="str">
        <f t="shared" si="41"/>
        <v>3-Small C&amp;I</v>
      </c>
      <c r="R2633" s="157"/>
      <c r="S2633" t="s">
        <v>304</v>
      </c>
      <c r="U2633" s="157"/>
    </row>
    <row r="2634" spans="1:21" x14ac:dyDescent="0.3">
      <c r="A2634" s="155">
        <v>4</v>
      </c>
      <c r="B2634" s="155" t="s">
        <v>187</v>
      </c>
      <c r="C2634" s="155">
        <v>2020</v>
      </c>
      <c r="D2634" s="155">
        <v>5</v>
      </c>
      <c r="E2634" s="155" t="s">
        <v>222</v>
      </c>
      <c r="F2634" s="156">
        <v>5</v>
      </c>
      <c r="G2634" s="155" t="s">
        <v>195</v>
      </c>
      <c r="H2634" s="155">
        <v>950</v>
      </c>
      <c r="I2634" s="155" t="s">
        <v>184</v>
      </c>
      <c r="J2634" s="155" t="s">
        <v>115</v>
      </c>
      <c r="K2634" s="155" t="s">
        <v>185</v>
      </c>
      <c r="L2634" s="155">
        <v>4552</v>
      </c>
      <c r="M2634" s="155" t="s">
        <v>276</v>
      </c>
      <c r="N2634" s="155">
        <v>2</v>
      </c>
      <c r="O2634" s="155">
        <v>213.09</v>
      </c>
      <c r="P2634" s="155">
        <v>1816</v>
      </c>
      <c r="Q2634" t="str">
        <f t="shared" si="41"/>
        <v>3-Small C&amp;I</v>
      </c>
      <c r="R2634" s="157"/>
      <c r="S2634" t="s">
        <v>304</v>
      </c>
      <c r="U2634" s="157"/>
    </row>
    <row r="2635" spans="1:21" x14ac:dyDescent="0.3">
      <c r="A2635" s="155">
        <v>5</v>
      </c>
      <c r="B2635" s="155" t="s">
        <v>181</v>
      </c>
      <c r="C2635" s="155">
        <v>2020</v>
      </c>
      <c r="D2635" s="155">
        <v>5</v>
      </c>
      <c r="E2635" s="155" t="s">
        <v>222</v>
      </c>
      <c r="F2635" s="156">
        <v>5</v>
      </c>
      <c r="G2635" s="155" t="s">
        <v>195</v>
      </c>
      <c r="H2635" s="155">
        <v>8</v>
      </c>
      <c r="I2635" s="155" t="s">
        <v>248</v>
      </c>
      <c r="J2635" s="155" t="s">
        <v>126</v>
      </c>
      <c r="K2635" s="155" t="s">
        <v>249</v>
      </c>
      <c r="L2635" s="155">
        <v>460</v>
      </c>
      <c r="M2635" s="155" t="s">
        <v>198</v>
      </c>
      <c r="N2635" s="155">
        <v>1</v>
      </c>
      <c r="O2635" s="155">
        <v>69.06</v>
      </c>
      <c r="P2635" s="155">
        <v>292</v>
      </c>
      <c r="Q2635" t="str">
        <f t="shared" si="41"/>
        <v>3-Small C&amp;I</v>
      </c>
      <c r="R2635" s="157"/>
      <c r="S2635" t="s">
        <v>304</v>
      </c>
      <c r="U2635" s="157"/>
    </row>
    <row r="2636" spans="1:21" x14ac:dyDescent="0.3">
      <c r="A2636" s="155">
        <v>4</v>
      </c>
      <c r="B2636" s="155" t="s">
        <v>187</v>
      </c>
      <c r="C2636" s="155">
        <v>2020</v>
      </c>
      <c r="D2636" s="155">
        <v>5</v>
      </c>
      <c r="E2636" s="155" t="s">
        <v>222</v>
      </c>
      <c r="F2636" s="156">
        <v>1</v>
      </c>
      <c r="G2636" s="155" t="s">
        <v>183</v>
      </c>
      <c r="H2636" s="155">
        <v>953</v>
      </c>
      <c r="I2636" s="155" t="s">
        <v>213</v>
      </c>
      <c r="J2636" s="155" t="s">
        <v>118</v>
      </c>
      <c r="K2636" s="155" t="s">
        <v>214</v>
      </c>
      <c r="L2636" s="155">
        <v>4512</v>
      </c>
      <c r="M2636" s="155" t="s">
        <v>186</v>
      </c>
      <c r="N2636" s="155">
        <v>1</v>
      </c>
      <c r="O2636" s="155">
        <v>11.29</v>
      </c>
      <c r="P2636" s="155">
        <v>12</v>
      </c>
      <c r="Q2636" t="str">
        <f t="shared" si="41"/>
        <v>3-Small C&amp;I</v>
      </c>
      <c r="R2636" s="157"/>
      <c r="S2636" t="s">
        <v>304</v>
      </c>
      <c r="U2636" s="157"/>
    </row>
    <row r="2637" spans="1:21" x14ac:dyDescent="0.3">
      <c r="A2637" s="155">
        <v>5</v>
      </c>
      <c r="B2637" s="155" t="s">
        <v>181</v>
      </c>
      <c r="C2637" s="155">
        <v>2020</v>
      </c>
      <c r="D2637" s="155">
        <v>5</v>
      </c>
      <c r="E2637" s="155" t="s">
        <v>222</v>
      </c>
      <c r="F2637" s="156">
        <v>1</v>
      </c>
      <c r="G2637" s="155" t="s">
        <v>183</v>
      </c>
      <c r="H2637" s="155">
        <v>616</v>
      </c>
      <c r="I2637" s="155" t="s">
        <v>199</v>
      </c>
      <c r="J2637" s="155" t="s">
        <v>125</v>
      </c>
      <c r="K2637" s="155" t="s">
        <v>197</v>
      </c>
      <c r="L2637" s="155">
        <v>4512</v>
      </c>
      <c r="M2637" s="155" t="s">
        <v>186</v>
      </c>
      <c r="N2637" s="155">
        <v>619</v>
      </c>
      <c r="O2637" s="155">
        <v>20255.86</v>
      </c>
      <c r="P2637" s="155">
        <v>51630</v>
      </c>
      <c r="Q2637" t="str">
        <f t="shared" si="41"/>
        <v>Street</v>
      </c>
      <c r="R2637" s="157"/>
      <c r="S2637" t="s">
        <v>304</v>
      </c>
      <c r="U2637" s="157"/>
    </row>
    <row r="2638" spans="1:21" x14ac:dyDescent="0.3">
      <c r="A2638" s="155">
        <v>5</v>
      </c>
      <c r="B2638" s="155" t="s">
        <v>181</v>
      </c>
      <c r="C2638" s="155">
        <v>2020</v>
      </c>
      <c r="D2638" s="155">
        <v>5</v>
      </c>
      <c r="E2638" s="155" t="s">
        <v>222</v>
      </c>
      <c r="F2638" s="156">
        <v>1</v>
      </c>
      <c r="G2638" s="155" t="s">
        <v>183</v>
      </c>
      <c r="H2638" s="155">
        <v>11</v>
      </c>
      <c r="I2638" s="155" t="s">
        <v>283</v>
      </c>
      <c r="J2638" s="155" t="s">
        <v>115</v>
      </c>
      <c r="K2638" s="155" t="s">
        <v>185</v>
      </c>
      <c r="L2638" s="155">
        <v>200</v>
      </c>
      <c r="M2638" s="155" t="s">
        <v>210</v>
      </c>
      <c r="N2638" s="155">
        <v>9</v>
      </c>
      <c r="O2638" s="155">
        <v>-21016.13</v>
      </c>
      <c r="P2638" s="155">
        <v>43838</v>
      </c>
      <c r="Q2638" t="str">
        <f t="shared" si="41"/>
        <v>3-Small C&amp;I</v>
      </c>
      <c r="R2638" s="157"/>
      <c r="S2638" t="s">
        <v>304</v>
      </c>
      <c r="U2638" s="157"/>
    </row>
    <row r="2639" spans="1:21" x14ac:dyDescent="0.3">
      <c r="A2639" s="155">
        <v>5</v>
      </c>
      <c r="B2639" s="155" t="s">
        <v>181</v>
      </c>
      <c r="C2639" s="155">
        <v>2020</v>
      </c>
      <c r="D2639" s="155">
        <v>5</v>
      </c>
      <c r="E2639" s="155" t="s">
        <v>222</v>
      </c>
      <c r="F2639" s="156">
        <v>5</v>
      </c>
      <c r="G2639" s="155" t="s">
        <v>195</v>
      </c>
      <c r="H2639" s="155">
        <v>616</v>
      </c>
      <c r="I2639" s="155" t="s">
        <v>199</v>
      </c>
      <c r="J2639" s="155" t="s">
        <v>125</v>
      </c>
      <c r="K2639" s="155" t="s">
        <v>197</v>
      </c>
      <c r="L2639" s="155">
        <v>4552</v>
      </c>
      <c r="M2639" s="155" t="s">
        <v>276</v>
      </c>
      <c r="N2639" s="155">
        <v>107</v>
      </c>
      <c r="O2639" s="155">
        <v>13765.42</v>
      </c>
      <c r="P2639" s="155">
        <v>45741</v>
      </c>
      <c r="Q2639" t="str">
        <f t="shared" si="41"/>
        <v>Street</v>
      </c>
      <c r="R2639" s="157"/>
      <c r="S2639" t="s">
        <v>304</v>
      </c>
      <c r="U2639" s="157"/>
    </row>
    <row r="2640" spans="1:21" x14ac:dyDescent="0.3">
      <c r="A2640" s="155">
        <v>5</v>
      </c>
      <c r="B2640" s="155" t="s">
        <v>181</v>
      </c>
      <c r="C2640" s="155">
        <v>2020</v>
      </c>
      <c r="D2640" s="155">
        <v>5</v>
      </c>
      <c r="E2640" s="155" t="s">
        <v>222</v>
      </c>
      <c r="F2640" s="156">
        <v>1</v>
      </c>
      <c r="G2640" s="155" t="s">
        <v>183</v>
      </c>
      <c r="H2640" s="155">
        <v>603</v>
      </c>
      <c r="I2640" s="155" t="s">
        <v>196</v>
      </c>
      <c r="J2640" s="155" t="s">
        <v>125</v>
      </c>
      <c r="K2640" s="155" t="s">
        <v>197</v>
      </c>
      <c r="L2640" s="155">
        <v>200</v>
      </c>
      <c r="M2640" s="155" t="s">
        <v>210</v>
      </c>
      <c r="N2640" s="155">
        <v>727</v>
      </c>
      <c r="O2640" s="155">
        <v>18938.02</v>
      </c>
      <c r="P2640" s="155">
        <v>38761</v>
      </c>
      <c r="Q2640" t="str">
        <f t="shared" si="41"/>
        <v>Street</v>
      </c>
      <c r="R2640" s="157"/>
      <c r="S2640" t="s">
        <v>304</v>
      </c>
      <c r="U2640" s="157"/>
    </row>
    <row r="2641" spans="1:21" x14ac:dyDescent="0.3">
      <c r="A2641" s="155">
        <v>5</v>
      </c>
      <c r="B2641" s="155" t="s">
        <v>181</v>
      </c>
      <c r="C2641" s="155">
        <v>2020</v>
      </c>
      <c r="D2641" s="155">
        <v>5</v>
      </c>
      <c r="E2641" s="155" t="s">
        <v>222</v>
      </c>
      <c r="F2641" s="156">
        <v>6</v>
      </c>
      <c r="G2641" s="155" t="s">
        <v>192</v>
      </c>
      <c r="H2641" s="155">
        <v>613</v>
      </c>
      <c r="I2641" s="155" t="s">
        <v>258</v>
      </c>
      <c r="J2641" s="155" t="s">
        <v>116</v>
      </c>
      <c r="K2641" s="155" t="s">
        <v>224</v>
      </c>
      <c r="L2641" s="155">
        <v>700</v>
      </c>
      <c r="M2641" s="155" t="s">
        <v>193</v>
      </c>
      <c r="N2641" s="155">
        <v>6</v>
      </c>
      <c r="O2641" s="155">
        <v>102.93</v>
      </c>
      <c r="P2641" s="155">
        <v>299</v>
      </c>
      <c r="Q2641" t="str">
        <f t="shared" si="41"/>
        <v>3-Small C&amp;I</v>
      </c>
      <c r="R2641" s="157"/>
      <c r="S2641" t="s">
        <v>304</v>
      </c>
      <c r="U2641" s="157"/>
    </row>
    <row r="2642" spans="1:21" x14ac:dyDescent="0.3">
      <c r="A2642" s="155">
        <v>5</v>
      </c>
      <c r="B2642" s="155" t="s">
        <v>181</v>
      </c>
      <c r="C2642" s="155">
        <v>2020</v>
      </c>
      <c r="D2642" s="155">
        <v>5</v>
      </c>
      <c r="E2642" s="155" t="s">
        <v>222</v>
      </c>
      <c r="F2642" s="156">
        <v>3</v>
      </c>
      <c r="G2642" s="155" t="s">
        <v>189</v>
      </c>
      <c r="H2642" s="155">
        <v>603</v>
      </c>
      <c r="I2642" s="155" t="s">
        <v>196</v>
      </c>
      <c r="J2642" s="155" t="s">
        <v>125</v>
      </c>
      <c r="K2642" s="155" t="s">
        <v>197</v>
      </c>
      <c r="L2642" s="155">
        <v>300</v>
      </c>
      <c r="M2642" s="155" t="s">
        <v>191</v>
      </c>
      <c r="N2642" s="155">
        <v>1811</v>
      </c>
      <c r="O2642" s="155">
        <v>146064.68</v>
      </c>
      <c r="P2642" s="155">
        <v>364519</v>
      </c>
      <c r="Q2642" t="str">
        <f t="shared" si="41"/>
        <v>Street</v>
      </c>
      <c r="R2642" s="157"/>
      <c r="S2642" t="s">
        <v>304</v>
      </c>
      <c r="U2642" s="157"/>
    </row>
    <row r="2643" spans="1:21" x14ac:dyDescent="0.3">
      <c r="A2643" s="155">
        <v>5</v>
      </c>
      <c r="B2643" s="155" t="s">
        <v>181</v>
      </c>
      <c r="C2643" s="155">
        <v>2020</v>
      </c>
      <c r="D2643" s="155">
        <v>5</v>
      </c>
      <c r="E2643" s="155" t="s">
        <v>222</v>
      </c>
      <c r="F2643" s="156">
        <v>6</v>
      </c>
      <c r="G2643" s="155" t="s">
        <v>192</v>
      </c>
      <c r="H2643" s="155">
        <v>617</v>
      </c>
      <c r="I2643" s="155" t="s">
        <v>287</v>
      </c>
      <c r="J2643" s="155" t="s">
        <v>288</v>
      </c>
      <c r="K2643" s="155" t="s">
        <v>289</v>
      </c>
      <c r="L2643" s="155">
        <v>4562</v>
      </c>
      <c r="M2643" s="155" t="s">
        <v>211</v>
      </c>
      <c r="N2643" s="155">
        <v>7</v>
      </c>
      <c r="O2643" s="155">
        <v>11025.2</v>
      </c>
      <c r="P2643" s="155">
        <v>39345</v>
      </c>
      <c r="Q2643" t="str">
        <f t="shared" si="41"/>
        <v>Street</v>
      </c>
      <c r="R2643" s="157"/>
      <c r="S2643" t="s">
        <v>304</v>
      </c>
      <c r="U2643" s="157"/>
    </row>
    <row r="2644" spans="1:21" x14ac:dyDescent="0.3">
      <c r="A2644" s="155">
        <v>5</v>
      </c>
      <c r="B2644" s="155" t="s">
        <v>181</v>
      </c>
      <c r="C2644" s="155">
        <v>2020</v>
      </c>
      <c r="D2644" s="155">
        <v>5</v>
      </c>
      <c r="E2644" s="155" t="s">
        <v>222</v>
      </c>
      <c r="F2644" s="156">
        <v>6</v>
      </c>
      <c r="G2644" s="155" t="s">
        <v>192</v>
      </c>
      <c r="H2644" s="155">
        <v>601</v>
      </c>
      <c r="I2644" s="155" t="s">
        <v>260</v>
      </c>
      <c r="J2644" s="155" t="s">
        <v>123</v>
      </c>
      <c r="K2644" s="155" t="s">
        <v>261</v>
      </c>
      <c r="L2644" s="155">
        <v>700</v>
      </c>
      <c r="M2644" s="155" t="s">
        <v>193</v>
      </c>
      <c r="N2644" s="155">
        <v>118</v>
      </c>
      <c r="O2644" s="155">
        <v>49095.23</v>
      </c>
      <c r="P2644" s="155">
        <v>69837</v>
      </c>
      <c r="Q2644" t="str">
        <f t="shared" si="41"/>
        <v>Street</v>
      </c>
      <c r="R2644" s="157"/>
      <c r="S2644" t="s">
        <v>304</v>
      </c>
      <c r="U2644" s="157"/>
    </row>
    <row r="2645" spans="1:21" x14ac:dyDescent="0.3">
      <c r="A2645" s="155">
        <v>4</v>
      </c>
      <c r="B2645" s="155" t="s">
        <v>187</v>
      </c>
      <c r="C2645" s="155">
        <v>2020</v>
      </c>
      <c r="D2645" s="155">
        <v>5</v>
      </c>
      <c r="E2645" s="155" t="s">
        <v>222</v>
      </c>
      <c r="F2645" s="156">
        <v>1</v>
      </c>
      <c r="G2645" s="155" t="s">
        <v>183</v>
      </c>
      <c r="H2645" s="155">
        <v>2</v>
      </c>
      <c r="I2645" s="155" t="s">
        <v>264</v>
      </c>
      <c r="J2645" s="155" t="s">
        <v>121</v>
      </c>
      <c r="K2645" s="155" t="s">
        <v>230</v>
      </c>
      <c r="L2645" s="155">
        <v>200</v>
      </c>
      <c r="M2645" s="155" t="s">
        <v>210</v>
      </c>
      <c r="N2645" s="155">
        <v>1</v>
      </c>
      <c r="O2645" s="155">
        <v>737.77</v>
      </c>
      <c r="P2645" s="155">
        <v>2994</v>
      </c>
      <c r="Q2645" t="str">
        <f t="shared" si="41"/>
        <v>1-Residential</v>
      </c>
      <c r="R2645" s="157"/>
      <c r="S2645" t="s">
        <v>304</v>
      </c>
      <c r="U2645" s="157"/>
    </row>
    <row r="2646" spans="1:21" x14ac:dyDescent="0.3">
      <c r="A2646" s="155">
        <v>4</v>
      </c>
      <c r="B2646" s="155" t="s">
        <v>187</v>
      </c>
      <c r="C2646" s="155">
        <v>2020</v>
      </c>
      <c r="D2646" s="155">
        <v>5</v>
      </c>
      <c r="E2646" s="155" t="s">
        <v>222</v>
      </c>
      <c r="F2646" s="156">
        <v>10</v>
      </c>
      <c r="G2646" s="155" t="s">
        <v>238</v>
      </c>
      <c r="H2646" s="155">
        <v>1</v>
      </c>
      <c r="I2646" s="155" t="s">
        <v>229</v>
      </c>
      <c r="J2646" s="155" t="s">
        <v>121</v>
      </c>
      <c r="K2646" s="155" t="s">
        <v>230</v>
      </c>
      <c r="L2646" s="155">
        <v>207</v>
      </c>
      <c r="M2646" s="155" t="s">
        <v>243</v>
      </c>
      <c r="N2646" s="155">
        <v>14</v>
      </c>
      <c r="O2646" s="155">
        <v>2494.4299999999998</v>
      </c>
      <c r="P2646" s="155">
        <v>9268</v>
      </c>
      <c r="Q2646" t="str">
        <f t="shared" si="41"/>
        <v>1-Residential</v>
      </c>
      <c r="R2646" s="157"/>
      <c r="S2646" t="s">
        <v>304</v>
      </c>
      <c r="U2646" s="157"/>
    </row>
    <row r="2647" spans="1:21" x14ac:dyDescent="0.3">
      <c r="A2647" s="155">
        <v>5</v>
      </c>
      <c r="B2647" s="155" t="s">
        <v>181</v>
      </c>
      <c r="C2647" s="155">
        <v>2020</v>
      </c>
      <c r="D2647" s="155">
        <v>5</v>
      </c>
      <c r="E2647" s="155" t="s">
        <v>222</v>
      </c>
      <c r="F2647" s="156">
        <v>3</v>
      </c>
      <c r="G2647" s="155" t="s">
        <v>189</v>
      </c>
      <c r="H2647" s="155">
        <v>903</v>
      </c>
      <c r="I2647" s="155" t="s">
        <v>239</v>
      </c>
      <c r="J2647" s="155" t="s">
        <v>121</v>
      </c>
      <c r="K2647" s="155" t="s">
        <v>230</v>
      </c>
      <c r="L2647" s="155">
        <v>4532</v>
      </c>
      <c r="M2647" s="155" t="s">
        <v>200</v>
      </c>
      <c r="N2647" s="155">
        <v>1177</v>
      </c>
      <c r="O2647" s="155">
        <v>241160.85</v>
      </c>
      <c r="P2647" s="155">
        <v>1887177</v>
      </c>
      <c r="Q2647" t="str">
        <f t="shared" si="41"/>
        <v>1-Residential</v>
      </c>
      <c r="R2647" s="157"/>
      <c r="S2647" t="s">
        <v>304</v>
      </c>
      <c r="U2647" s="157"/>
    </row>
    <row r="2648" spans="1:21" x14ac:dyDescent="0.3">
      <c r="A2648" s="155">
        <v>5</v>
      </c>
      <c r="B2648" s="155" t="s">
        <v>181</v>
      </c>
      <c r="C2648" s="155">
        <v>2020</v>
      </c>
      <c r="D2648" s="155">
        <v>5</v>
      </c>
      <c r="E2648" s="155" t="s">
        <v>222</v>
      </c>
      <c r="F2648" s="156">
        <v>1</v>
      </c>
      <c r="G2648" s="155" t="s">
        <v>183</v>
      </c>
      <c r="H2648" s="155">
        <v>15</v>
      </c>
      <c r="I2648" s="155" t="s">
        <v>252</v>
      </c>
      <c r="J2648" s="155" t="s">
        <v>118</v>
      </c>
      <c r="K2648" s="155" t="s">
        <v>214</v>
      </c>
      <c r="L2648" s="155">
        <v>200</v>
      </c>
      <c r="M2648" s="155" t="s">
        <v>210</v>
      </c>
      <c r="N2648" s="155">
        <v>1</v>
      </c>
      <c r="O2648" s="155">
        <v>17.57</v>
      </c>
      <c r="P2648" s="155">
        <v>38</v>
      </c>
      <c r="Q2648" t="str">
        <f t="shared" si="41"/>
        <v>3-Small C&amp;I</v>
      </c>
      <c r="R2648" s="157"/>
      <c r="S2648" t="s">
        <v>304</v>
      </c>
      <c r="U2648" s="157"/>
    </row>
    <row r="2649" spans="1:21" x14ac:dyDescent="0.3">
      <c r="A2649" s="155">
        <v>4</v>
      </c>
      <c r="B2649" s="155" t="s">
        <v>187</v>
      </c>
      <c r="C2649" s="155">
        <v>2020</v>
      </c>
      <c r="D2649" s="155">
        <v>5</v>
      </c>
      <c r="E2649" s="155" t="s">
        <v>222</v>
      </c>
      <c r="F2649" s="156">
        <v>3</v>
      </c>
      <c r="G2649" s="155" t="s">
        <v>189</v>
      </c>
      <c r="H2649" s="155">
        <v>10</v>
      </c>
      <c r="I2649" s="155" t="s">
        <v>251</v>
      </c>
      <c r="J2649" s="155" t="s">
        <v>118</v>
      </c>
      <c r="K2649" s="155" t="s">
        <v>214</v>
      </c>
      <c r="L2649" s="155">
        <v>300</v>
      </c>
      <c r="M2649" s="155" t="s">
        <v>191</v>
      </c>
      <c r="N2649" s="155">
        <v>23</v>
      </c>
      <c r="O2649" s="155">
        <v>1315.7</v>
      </c>
      <c r="P2649" s="155">
        <v>4995</v>
      </c>
      <c r="Q2649" t="str">
        <f t="shared" si="41"/>
        <v>3-Small C&amp;I</v>
      </c>
      <c r="R2649" s="157"/>
      <c r="S2649" t="s">
        <v>304</v>
      </c>
      <c r="U2649" s="157"/>
    </row>
    <row r="2650" spans="1:21" x14ac:dyDescent="0.3">
      <c r="A2650" s="155">
        <v>5</v>
      </c>
      <c r="B2650" s="155" t="s">
        <v>181</v>
      </c>
      <c r="C2650" s="155">
        <v>2020</v>
      </c>
      <c r="D2650" s="155">
        <v>5</v>
      </c>
      <c r="E2650" s="155" t="s">
        <v>222</v>
      </c>
      <c r="F2650" s="156">
        <v>1</v>
      </c>
      <c r="G2650" s="155" t="s">
        <v>183</v>
      </c>
      <c r="H2650" s="155">
        <v>953</v>
      </c>
      <c r="I2650" s="155" t="s">
        <v>213</v>
      </c>
      <c r="J2650" s="155" t="s">
        <v>118</v>
      </c>
      <c r="K2650" s="155" t="s">
        <v>214</v>
      </c>
      <c r="L2650" s="155">
        <v>4512</v>
      </c>
      <c r="M2650" s="155" t="s">
        <v>186</v>
      </c>
      <c r="N2650" s="155">
        <v>774</v>
      </c>
      <c r="O2650" s="155">
        <v>28441.55</v>
      </c>
      <c r="P2650" s="155">
        <v>215813</v>
      </c>
      <c r="Q2650" t="str">
        <f t="shared" si="41"/>
        <v>3-Small C&amp;I</v>
      </c>
      <c r="R2650" s="157"/>
      <c r="S2650" t="s">
        <v>304</v>
      </c>
      <c r="U2650" s="157"/>
    </row>
    <row r="2651" spans="1:21" x14ac:dyDescent="0.3">
      <c r="A2651" s="155">
        <v>5</v>
      </c>
      <c r="B2651" s="155" t="s">
        <v>181</v>
      </c>
      <c r="C2651" s="155">
        <v>2020</v>
      </c>
      <c r="D2651" s="155">
        <v>5</v>
      </c>
      <c r="E2651" s="155" t="s">
        <v>222</v>
      </c>
      <c r="F2651" s="156">
        <v>75</v>
      </c>
      <c r="G2651" s="155" t="s">
        <v>212</v>
      </c>
      <c r="H2651" s="155">
        <v>18</v>
      </c>
      <c r="I2651" s="155" t="s">
        <v>215</v>
      </c>
      <c r="J2651" s="155" t="s">
        <v>119</v>
      </c>
      <c r="K2651" s="155" t="s">
        <v>216</v>
      </c>
      <c r="L2651" s="155">
        <v>1575</v>
      </c>
      <c r="M2651" s="155" t="s">
        <v>218</v>
      </c>
      <c r="N2651" s="155">
        <v>2</v>
      </c>
      <c r="O2651" s="155">
        <v>6541.46</v>
      </c>
      <c r="P2651" s="155">
        <v>36980</v>
      </c>
      <c r="Q2651" t="str">
        <f t="shared" si="41"/>
        <v>4-Medium C&amp;I</v>
      </c>
      <c r="R2651" s="157"/>
      <c r="S2651" t="s">
        <v>304</v>
      </c>
      <c r="U2651" s="157"/>
    </row>
    <row r="2652" spans="1:21" x14ac:dyDescent="0.3">
      <c r="A2652" s="155">
        <v>5</v>
      </c>
      <c r="B2652" s="155" t="s">
        <v>181</v>
      </c>
      <c r="C2652" s="155">
        <v>2020</v>
      </c>
      <c r="D2652" s="155">
        <v>5</v>
      </c>
      <c r="E2652" s="155" t="s">
        <v>222</v>
      </c>
      <c r="F2652" s="156">
        <v>3</v>
      </c>
      <c r="G2652" s="155" t="s">
        <v>189</v>
      </c>
      <c r="H2652" s="155">
        <v>17</v>
      </c>
      <c r="I2652" s="155" t="s">
        <v>204</v>
      </c>
      <c r="J2652" s="155" t="s">
        <v>128</v>
      </c>
      <c r="K2652" s="155" t="s">
        <v>205</v>
      </c>
      <c r="L2652" s="155">
        <v>300</v>
      </c>
      <c r="M2652" s="155" t="s">
        <v>191</v>
      </c>
      <c r="N2652" s="155">
        <v>2</v>
      </c>
      <c r="O2652" s="155">
        <v>2354.4499999999998</v>
      </c>
      <c r="P2652" s="155">
        <v>11800</v>
      </c>
      <c r="Q2652" t="str">
        <f t="shared" si="41"/>
        <v>4-Medium C&amp;I</v>
      </c>
      <c r="R2652" s="157"/>
      <c r="S2652" t="s">
        <v>304</v>
      </c>
      <c r="U2652" s="157"/>
    </row>
    <row r="2653" spans="1:21" x14ac:dyDescent="0.3">
      <c r="A2653" s="155">
        <v>5</v>
      </c>
      <c r="B2653" s="155" t="s">
        <v>181</v>
      </c>
      <c r="C2653" s="155">
        <v>2020</v>
      </c>
      <c r="D2653" s="155">
        <v>5</v>
      </c>
      <c r="E2653" s="155" t="s">
        <v>222</v>
      </c>
      <c r="F2653" s="156">
        <v>3</v>
      </c>
      <c r="G2653" s="155" t="s">
        <v>189</v>
      </c>
      <c r="H2653" s="155">
        <v>9</v>
      </c>
      <c r="I2653" s="155" t="s">
        <v>275</v>
      </c>
      <c r="J2653" s="155" t="s">
        <v>117</v>
      </c>
      <c r="K2653" s="155" t="s">
        <v>236</v>
      </c>
      <c r="L2653" s="155">
        <v>300</v>
      </c>
      <c r="M2653" s="155" t="s">
        <v>191</v>
      </c>
      <c r="N2653" s="155">
        <v>312</v>
      </c>
      <c r="O2653" s="155">
        <v>-398559.56</v>
      </c>
      <c r="P2653" s="155">
        <v>466209</v>
      </c>
      <c r="Q2653" t="str">
        <f t="shared" si="41"/>
        <v>3-Small C&amp;I</v>
      </c>
      <c r="R2653" s="157"/>
      <c r="S2653" t="s">
        <v>304</v>
      </c>
      <c r="U2653" s="157"/>
    </row>
    <row r="2654" spans="1:21" x14ac:dyDescent="0.3">
      <c r="A2654" s="155">
        <v>5</v>
      </c>
      <c r="B2654" s="155" t="s">
        <v>181</v>
      </c>
      <c r="C2654" s="155">
        <v>2020</v>
      </c>
      <c r="D2654" s="155">
        <v>5</v>
      </c>
      <c r="E2654" s="155" t="s">
        <v>222</v>
      </c>
      <c r="F2654" s="156">
        <v>3</v>
      </c>
      <c r="G2654" s="155" t="s">
        <v>189</v>
      </c>
      <c r="H2654" s="155">
        <v>951</v>
      </c>
      <c r="I2654" s="155" t="s">
        <v>250</v>
      </c>
      <c r="J2654" s="155" t="s">
        <v>126</v>
      </c>
      <c r="K2654" s="155" t="s">
        <v>249</v>
      </c>
      <c r="L2654" s="155">
        <v>4532</v>
      </c>
      <c r="M2654" s="155" t="s">
        <v>200</v>
      </c>
      <c r="N2654" s="155">
        <v>1229</v>
      </c>
      <c r="O2654" s="155">
        <v>49776.66</v>
      </c>
      <c r="P2654" s="155">
        <v>415603</v>
      </c>
      <c r="Q2654" t="str">
        <f t="shared" si="41"/>
        <v>3-Small C&amp;I</v>
      </c>
      <c r="R2654" s="157"/>
      <c r="S2654" t="s">
        <v>304</v>
      </c>
      <c r="U2654" s="157"/>
    </row>
    <row r="2655" spans="1:21" x14ac:dyDescent="0.3">
      <c r="A2655" s="155">
        <v>5</v>
      </c>
      <c r="B2655" s="155" t="s">
        <v>181</v>
      </c>
      <c r="C2655" s="155">
        <v>2020</v>
      </c>
      <c r="D2655" s="155">
        <v>5</v>
      </c>
      <c r="E2655" s="155" t="s">
        <v>222</v>
      </c>
      <c r="F2655" s="156">
        <v>5</v>
      </c>
      <c r="G2655" s="155" t="s">
        <v>195</v>
      </c>
      <c r="H2655" s="155">
        <v>950</v>
      </c>
      <c r="I2655" s="155" t="s">
        <v>184</v>
      </c>
      <c r="J2655" s="155" t="s">
        <v>115</v>
      </c>
      <c r="K2655" s="155" t="s">
        <v>185</v>
      </c>
      <c r="L2655" s="155">
        <v>4552</v>
      </c>
      <c r="M2655" s="155" t="s">
        <v>276</v>
      </c>
      <c r="N2655" s="155">
        <v>1357</v>
      </c>
      <c r="O2655" s="155">
        <v>302958.36</v>
      </c>
      <c r="P2655" s="155">
        <v>2958776</v>
      </c>
      <c r="Q2655" t="str">
        <f t="shared" si="41"/>
        <v>3-Small C&amp;I</v>
      </c>
      <c r="R2655" s="157"/>
      <c r="S2655" t="s">
        <v>304</v>
      </c>
      <c r="U2655" s="157"/>
    </row>
    <row r="2656" spans="1:21" x14ac:dyDescent="0.3">
      <c r="A2656" s="155">
        <v>5</v>
      </c>
      <c r="B2656" s="155" t="s">
        <v>181</v>
      </c>
      <c r="C2656" s="155">
        <v>2020</v>
      </c>
      <c r="D2656" s="155">
        <v>5</v>
      </c>
      <c r="E2656" s="155" t="s">
        <v>222</v>
      </c>
      <c r="F2656" s="156">
        <v>6</v>
      </c>
      <c r="G2656" s="155" t="s">
        <v>192</v>
      </c>
      <c r="H2656" s="155">
        <v>950</v>
      </c>
      <c r="I2656" s="155" t="s">
        <v>184</v>
      </c>
      <c r="J2656" s="155" t="s">
        <v>115</v>
      </c>
      <c r="K2656" s="155" t="s">
        <v>185</v>
      </c>
      <c r="L2656" s="155">
        <v>4562</v>
      </c>
      <c r="M2656" s="155" t="s">
        <v>211</v>
      </c>
      <c r="N2656" s="155">
        <v>30</v>
      </c>
      <c r="O2656" s="155">
        <v>869.42</v>
      </c>
      <c r="P2656" s="155">
        <v>5888</v>
      </c>
      <c r="Q2656" t="str">
        <f t="shared" si="41"/>
        <v>3-Small C&amp;I</v>
      </c>
      <c r="R2656" s="157"/>
      <c r="S2656" t="s">
        <v>304</v>
      </c>
      <c r="U2656" s="157"/>
    </row>
    <row r="2657" spans="1:21" x14ac:dyDescent="0.3">
      <c r="A2657" s="155">
        <v>5</v>
      </c>
      <c r="B2657" s="155" t="s">
        <v>181</v>
      </c>
      <c r="C2657" s="155">
        <v>2020</v>
      </c>
      <c r="D2657" s="155">
        <v>5</v>
      </c>
      <c r="E2657" s="155" t="s">
        <v>222</v>
      </c>
      <c r="F2657" s="156">
        <v>5</v>
      </c>
      <c r="G2657" s="155" t="s">
        <v>195</v>
      </c>
      <c r="H2657" s="155">
        <v>5</v>
      </c>
      <c r="I2657" s="155" t="s">
        <v>190</v>
      </c>
      <c r="J2657" s="155" t="s">
        <v>115</v>
      </c>
      <c r="K2657" s="155" t="s">
        <v>185</v>
      </c>
      <c r="L2657" s="155">
        <v>460</v>
      </c>
      <c r="M2657" s="155" t="s">
        <v>198</v>
      </c>
      <c r="N2657" s="155">
        <v>983</v>
      </c>
      <c r="O2657" s="155">
        <v>141423.21</v>
      </c>
      <c r="P2657" s="155">
        <v>1508235</v>
      </c>
      <c r="Q2657" t="str">
        <f t="shared" si="41"/>
        <v>3-Small C&amp;I</v>
      </c>
      <c r="R2657" s="157"/>
      <c r="S2657" t="s">
        <v>304</v>
      </c>
      <c r="U2657" s="157"/>
    </row>
    <row r="2658" spans="1:21" x14ac:dyDescent="0.3">
      <c r="A2658" s="155">
        <v>4</v>
      </c>
      <c r="B2658" s="155" t="s">
        <v>187</v>
      </c>
      <c r="C2658" s="155">
        <v>2020</v>
      </c>
      <c r="D2658" s="155">
        <v>5</v>
      </c>
      <c r="E2658" s="155" t="s">
        <v>222</v>
      </c>
      <c r="F2658" s="156">
        <v>1</v>
      </c>
      <c r="G2658" s="155" t="s">
        <v>183</v>
      </c>
      <c r="H2658" s="155">
        <v>950</v>
      </c>
      <c r="I2658" s="155" t="s">
        <v>184</v>
      </c>
      <c r="J2658" s="155" t="s">
        <v>115</v>
      </c>
      <c r="K2658" s="155" t="s">
        <v>185</v>
      </c>
      <c r="L2658" s="155">
        <v>4512</v>
      </c>
      <c r="M2658" s="155" t="s">
        <v>186</v>
      </c>
      <c r="N2658" s="155">
        <v>32</v>
      </c>
      <c r="O2658" s="155">
        <v>1731.22</v>
      </c>
      <c r="P2658" s="155">
        <v>15721</v>
      </c>
      <c r="Q2658" t="str">
        <f t="shared" si="41"/>
        <v>3-Small C&amp;I</v>
      </c>
      <c r="R2658" s="157"/>
      <c r="S2658" t="s">
        <v>304</v>
      </c>
      <c r="U2658" s="157"/>
    </row>
    <row r="2659" spans="1:21" x14ac:dyDescent="0.3">
      <c r="A2659" s="155">
        <v>5</v>
      </c>
      <c r="B2659" s="155" t="s">
        <v>181</v>
      </c>
      <c r="C2659" s="155">
        <v>2020</v>
      </c>
      <c r="D2659" s="155">
        <v>5</v>
      </c>
      <c r="E2659" s="155" t="s">
        <v>222</v>
      </c>
      <c r="F2659" s="156">
        <v>10</v>
      </c>
      <c r="G2659" s="155" t="s">
        <v>238</v>
      </c>
      <c r="H2659" s="155">
        <v>616</v>
      </c>
      <c r="I2659" s="155" t="s">
        <v>199</v>
      </c>
      <c r="J2659" s="155" t="s">
        <v>125</v>
      </c>
      <c r="K2659" s="155" t="s">
        <v>197</v>
      </c>
      <c r="L2659" s="155">
        <v>4513</v>
      </c>
      <c r="M2659" s="155" t="s">
        <v>240</v>
      </c>
      <c r="N2659" s="155">
        <v>3</v>
      </c>
      <c r="O2659" s="155">
        <v>79.84</v>
      </c>
      <c r="P2659" s="155">
        <v>276</v>
      </c>
      <c r="Q2659" t="str">
        <f t="shared" si="41"/>
        <v>Street</v>
      </c>
      <c r="R2659" s="157"/>
      <c r="S2659" t="s">
        <v>304</v>
      </c>
      <c r="U2659" s="157"/>
    </row>
    <row r="2660" spans="1:21" x14ac:dyDescent="0.3">
      <c r="A2660" s="155">
        <v>5</v>
      </c>
      <c r="B2660" s="155" t="s">
        <v>181</v>
      </c>
      <c r="C2660" s="155">
        <v>2020</v>
      </c>
      <c r="D2660" s="155">
        <v>5</v>
      </c>
      <c r="E2660" s="155" t="s">
        <v>222</v>
      </c>
      <c r="F2660" s="156">
        <v>1</v>
      </c>
      <c r="G2660" s="155" t="s">
        <v>183</v>
      </c>
      <c r="H2660" s="155">
        <v>5</v>
      </c>
      <c r="I2660" s="155" t="s">
        <v>190</v>
      </c>
      <c r="J2660" s="155" t="s">
        <v>115</v>
      </c>
      <c r="K2660" s="155" t="s">
        <v>185</v>
      </c>
      <c r="L2660" s="155">
        <v>200</v>
      </c>
      <c r="M2660" s="155" t="s">
        <v>210</v>
      </c>
      <c r="N2660" s="155">
        <v>1272</v>
      </c>
      <c r="O2660" s="155">
        <v>-87379.35</v>
      </c>
      <c r="P2660" s="155">
        <v>522522</v>
      </c>
      <c r="Q2660" t="str">
        <f t="shared" si="41"/>
        <v>3-Small C&amp;I</v>
      </c>
      <c r="R2660" s="157"/>
      <c r="S2660" t="s">
        <v>304</v>
      </c>
      <c r="U2660" s="157"/>
    </row>
    <row r="2661" spans="1:21" x14ac:dyDescent="0.3">
      <c r="A2661" s="155">
        <v>5</v>
      </c>
      <c r="B2661" s="155" t="s">
        <v>181</v>
      </c>
      <c r="C2661" s="155">
        <v>2020</v>
      </c>
      <c r="D2661" s="155">
        <v>5</v>
      </c>
      <c r="E2661" s="155" t="s">
        <v>222</v>
      </c>
      <c r="F2661" s="156">
        <v>3</v>
      </c>
      <c r="G2661" s="155" t="s">
        <v>189</v>
      </c>
      <c r="H2661" s="155">
        <v>5</v>
      </c>
      <c r="I2661" s="155" t="s">
        <v>190</v>
      </c>
      <c r="J2661" s="155" t="s">
        <v>115</v>
      </c>
      <c r="K2661" s="155" t="s">
        <v>185</v>
      </c>
      <c r="L2661" s="155">
        <v>300</v>
      </c>
      <c r="M2661" s="155" t="s">
        <v>191</v>
      </c>
      <c r="N2661" s="155">
        <v>42624</v>
      </c>
      <c r="O2661" s="155">
        <v>-2333526.94</v>
      </c>
      <c r="P2661" s="155">
        <v>37268622</v>
      </c>
      <c r="Q2661" t="str">
        <f t="shared" si="41"/>
        <v>3-Small C&amp;I</v>
      </c>
      <c r="R2661" s="157"/>
      <c r="S2661" t="s">
        <v>304</v>
      </c>
      <c r="U2661" s="157"/>
    </row>
    <row r="2662" spans="1:21" x14ac:dyDescent="0.3">
      <c r="A2662" s="155">
        <v>5</v>
      </c>
      <c r="B2662" s="155" t="s">
        <v>181</v>
      </c>
      <c r="C2662" s="155">
        <v>2020</v>
      </c>
      <c r="D2662" s="155">
        <v>5</v>
      </c>
      <c r="E2662" s="155" t="s">
        <v>222</v>
      </c>
      <c r="F2662" s="156">
        <v>6</v>
      </c>
      <c r="G2662" s="155" t="s">
        <v>192</v>
      </c>
      <c r="H2662" s="155">
        <v>627</v>
      </c>
      <c r="I2662" s="155" t="s">
        <v>257</v>
      </c>
      <c r="J2662" s="155" t="s">
        <v>132</v>
      </c>
      <c r="K2662" s="155" t="s">
        <v>212</v>
      </c>
      <c r="L2662" s="155">
        <v>4562</v>
      </c>
      <c r="M2662" s="155" t="s">
        <v>211</v>
      </c>
      <c r="N2662" s="155">
        <v>2</v>
      </c>
      <c r="O2662" s="155">
        <v>442.77</v>
      </c>
      <c r="P2662" s="155">
        <v>61</v>
      </c>
      <c r="Q2662" t="str">
        <f t="shared" si="41"/>
        <v>Street</v>
      </c>
      <c r="R2662" s="157"/>
      <c r="S2662" t="s">
        <v>304</v>
      </c>
      <c r="U2662" s="157"/>
    </row>
    <row r="2663" spans="1:21" x14ac:dyDescent="0.3">
      <c r="A2663" s="155">
        <v>5</v>
      </c>
      <c r="B2663" s="155" t="s">
        <v>181</v>
      </c>
      <c r="C2663" s="155">
        <v>2020</v>
      </c>
      <c r="D2663" s="155">
        <v>5</v>
      </c>
      <c r="E2663" s="155" t="s">
        <v>222</v>
      </c>
      <c r="F2663" s="156">
        <v>6</v>
      </c>
      <c r="G2663" s="155" t="s">
        <v>192</v>
      </c>
      <c r="H2663" s="155">
        <v>616</v>
      </c>
      <c r="I2663" s="155" t="s">
        <v>199</v>
      </c>
      <c r="J2663" s="155" t="s">
        <v>125</v>
      </c>
      <c r="K2663" s="155" t="s">
        <v>197</v>
      </c>
      <c r="L2663" s="155">
        <v>4562</v>
      </c>
      <c r="M2663" s="155" t="s">
        <v>211</v>
      </c>
      <c r="N2663" s="155">
        <v>919</v>
      </c>
      <c r="O2663" s="155">
        <v>58379.94</v>
      </c>
      <c r="P2663" s="155">
        <v>182849</v>
      </c>
      <c r="Q2663" t="str">
        <f t="shared" si="41"/>
        <v>Street</v>
      </c>
      <c r="R2663" s="157"/>
      <c r="S2663" t="s">
        <v>304</v>
      </c>
      <c r="U2663" s="157"/>
    </row>
    <row r="2664" spans="1:21" x14ac:dyDescent="0.3">
      <c r="A2664" s="155">
        <v>5</v>
      </c>
      <c r="B2664" s="155" t="s">
        <v>181</v>
      </c>
      <c r="C2664" s="155">
        <v>2020</v>
      </c>
      <c r="D2664" s="155">
        <v>5</v>
      </c>
      <c r="E2664" s="155" t="s">
        <v>222</v>
      </c>
      <c r="F2664" s="156">
        <v>6</v>
      </c>
      <c r="G2664" s="155" t="s">
        <v>192</v>
      </c>
      <c r="H2664" s="155">
        <v>612</v>
      </c>
      <c r="I2664" s="155" t="s">
        <v>223</v>
      </c>
      <c r="J2664" s="155" t="s">
        <v>116</v>
      </c>
      <c r="K2664" s="155" t="s">
        <v>224</v>
      </c>
      <c r="L2664" s="155">
        <v>700</v>
      </c>
      <c r="M2664" s="155" t="s">
        <v>193</v>
      </c>
      <c r="N2664" s="155">
        <v>2</v>
      </c>
      <c r="O2664" s="155">
        <v>53.6</v>
      </c>
      <c r="P2664" s="155">
        <v>197</v>
      </c>
      <c r="Q2664" t="str">
        <f t="shared" si="41"/>
        <v>3-Small C&amp;I</v>
      </c>
      <c r="R2664" s="157"/>
      <c r="S2664" t="s">
        <v>304</v>
      </c>
      <c r="U2664" s="157"/>
    </row>
    <row r="2665" spans="1:21" x14ac:dyDescent="0.3">
      <c r="A2665" s="155">
        <v>4</v>
      </c>
      <c r="B2665" s="155" t="s">
        <v>187</v>
      </c>
      <c r="C2665" s="155">
        <v>2020</v>
      </c>
      <c r="D2665" s="155">
        <v>5</v>
      </c>
      <c r="E2665" s="155" t="s">
        <v>222</v>
      </c>
      <c r="F2665" s="156">
        <v>3</v>
      </c>
      <c r="G2665" s="155" t="s">
        <v>189</v>
      </c>
      <c r="H2665" s="155">
        <v>621</v>
      </c>
      <c r="I2665" s="155" t="s">
        <v>259</v>
      </c>
      <c r="J2665" s="155" t="s">
        <v>116</v>
      </c>
      <c r="K2665" s="155" t="s">
        <v>224</v>
      </c>
      <c r="L2665" s="155">
        <v>4532</v>
      </c>
      <c r="M2665" s="155" t="s">
        <v>200</v>
      </c>
      <c r="N2665" s="155">
        <v>8</v>
      </c>
      <c r="O2665" s="155">
        <v>179.75</v>
      </c>
      <c r="P2665" s="155">
        <v>1136</v>
      </c>
      <c r="Q2665" t="str">
        <f t="shared" si="41"/>
        <v>3-Small C&amp;I</v>
      </c>
      <c r="R2665" s="157"/>
      <c r="S2665" t="s">
        <v>304</v>
      </c>
      <c r="U2665" s="157"/>
    </row>
    <row r="2666" spans="1:21" x14ac:dyDescent="0.3">
      <c r="A2666" s="155">
        <v>5</v>
      </c>
      <c r="B2666" s="155" t="s">
        <v>181</v>
      </c>
      <c r="C2666" s="155">
        <v>2020</v>
      </c>
      <c r="D2666" s="155">
        <v>5</v>
      </c>
      <c r="E2666" s="155" t="s">
        <v>222</v>
      </c>
      <c r="F2666" s="156">
        <v>6</v>
      </c>
      <c r="G2666" s="155" t="s">
        <v>192</v>
      </c>
      <c r="H2666" s="155">
        <v>621</v>
      </c>
      <c r="I2666" s="155" t="s">
        <v>259</v>
      </c>
      <c r="J2666" s="155" t="s">
        <v>116</v>
      </c>
      <c r="K2666" s="155" t="s">
        <v>224</v>
      </c>
      <c r="L2666" s="155">
        <v>4562</v>
      </c>
      <c r="M2666" s="155" t="s">
        <v>211</v>
      </c>
      <c r="N2666" s="155">
        <v>10</v>
      </c>
      <c r="O2666" s="155">
        <v>167.38</v>
      </c>
      <c r="P2666" s="155">
        <v>939</v>
      </c>
      <c r="Q2666" t="str">
        <f t="shared" si="41"/>
        <v>3-Small C&amp;I</v>
      </c>
      <c r="R2666" s="157"/>
      <c r="S2666" t="s">
        <v>304</v>
      </c>
      <c r="U2666" s="157"/>
    </row>
    <row r="2667" spans="1:21" x14ac:dyDescent="0.3">
      <c r="A2667" s="155">
        <v>5</v>
      </c>
      <c r="B2667" s="155" t="s">
        <v>181</v>
      </c>
      <c r="C2667" s="155">
        <v>2020</v>
      </c>
      <c r="D2667" s="155">
        <v>5</v>
      </c>
      <c r="E2667" s="155" t="s">
        <v>222</v>
      </c>
      <c r="F2667" s="156">
        <v>5</v>
      </c>
      <c r="G2667" s="155" t="s">
        <v>195</v>
      </c>
      <c r="H2667" s="155">
        <v>603</v>
      </c>
      <c r="I2667" s="155" t="s">
        <v>196</v>
      </c>
      <c r="J2667" s="155" t="s">
        <v>125</v>
      </c>
      <c r="K2667" s="155" t="s">
        <v>197</v>
      </c>
      <c r="L2667" s="155">
        <v>460</v>
      </c>
      <c r="M2667" s="155" t="s">
        <v>198</v>
      </c>
      <c r="N2667" s="155">
        <v>50</v>
      </c>
      <c r="O2667" s="155">
        <v>6255.06</v>
      </c>
      <c r="P2667" s="155">
        <v>15986</v>
      </c>
      <c r="Q2667" t="str">
        <f t="shared" si="41"/>
        <v>Street</v>
      </c>
      <c r="R2667" s="157"/>
      <c r="S2667" t="s">
        <v>304</v>
      </c>
      <c r="U2667" s="157"/>
    </row>
    <row r="2668" spans="1:21" x14ac:dyDescent="0.3">
      <c r="A2668" s="155">
        <v>5</v>
      </c>
      <c r="B2668" s="155" t="s">
        <v>181</v>
      </c>
      <c r="C2668" s="155">
        <v>2020</v>
      </c>
      <c r="D2668" s="155">
        <v>5</v>
      </c>
      <c r="E2668" s="155" t="s">
        <v>222</v>
      </c>
      <c r="F2668" s="156">
        <v>60</v>
      </c>
      <c r="G2668" s="155" t="s">
        <v>212</v>
      </c>
      <c r="H2668" s="155">
        <v>623</v>
      </c>
      <c r="I2668" s="155" t="s">
        <v>295</v>
      </c>
      <c r="J2668" s="155" t="s">
        <v>124</v>
      </c>
      <c r="K2668" s="155" t="s">
        <v>227</v>
      </c>
      <c r="L2668" s="155">
        <v>360</v>
      </c>
      <c r="M2668" s="155" t="s">
        <v>225</v>
      </c>
      <c r="N2668" s="155">
        <v>3</v>
      </c>
      <c r="O2668" s="155">
        <v>40.42</v>
      </c>
      <c r="P2668" s="155">
        <v>114</v>
      </c>
      <c r="Q2668" t="str">
        <f t="shared" si="41"/>
        <v>Street</v>
      </c>
      <c r="R2668" s="157"/>
      <c r="S2668" t="s">
        <v>304</v>
      </c>
      <c r="U2668" s="157"/>
    </row>
    <row r="2669" spans="1:21" x14ac:dyDescent="0.3">
      <c r="A2669" s="155">
        <v>5</v>
      </c>
      <c r="B2669" s="155" t="s">
        <v>181</v>
      </c>
      <c r="C2669" s="155">
        <v>2020</v>
      </c>
      <c r="D2669" s="155">
        <v>5</v>
      </c>
      <c r="E2669" s="155" t="s">
        <v>222</v>
      </c>
      <c r="F2669" s="156">
        <v>5</v>
      </c>
      <c r="G2669" s="155" t="s">
        <v>195</v>
      </c>
      <c r="H2669" s="155">
        <v>700</v>
      </c>
      <c r="I2669" s="155" t="s">
        <v>273</v>
      </c>
      <c r="J2669" s="155" t="s">
        <v>207</v>
      </c>
      <c r="K2669" s="155" t="s">
        <v>208</v>
      </c>
      <c r="L2669" s="155">
        <v>460</v>
      </c>
      <c r="M2669" s="155" t="s">
        <v>198</v>
      </c>
      <c r="N2669" s="155">
        <v>4</v>
      </c>
      <c r="O2669" s="155">
        <v>102209.38</v>
      </c>
      <c r="P2669" s="155">
        <v>583700</v>
      </c>
      <c r="Q2669" t="str">
        <f t="shared" si="41"/>
        <v>5-Large C&amp;I</v>
      </c>
      <c r="R2669" s="157"/>
      <c r="S2669" t="s">
        <v>304</v>
      </c>
      <c r="U2669" s="157"/>
    </row>
    <row r="2670" spans="1:21" x14ac:dyDescent="0.3">
      <c r="A2670" s="155">
        <v>5</v>
      </c>
      <c r="B2670" s="155" t="s">
        <v>181</v>
      </c>
      <c r="C2670" s="155">
        <v>2020</v>
      </c>
      <c r="D2670" s="155">
        <v>5</v>
      </c>
      <c r="E2670" s="155" t="s">
        <v>222</v>
      </c>
      <c r="F2670" s="156">
        <v>1</v>
      </c>
      <c r="G2670" s="155" t="s">
        <v>183</v>
      </c>
      <c r="H2670" s="155">
        <v>2</v>
      </c>
      <c r="I2670" s="155" t="s">
        <v>264</v>
      </c>
      <c r="J2670" s="155" t="s">
        <v>121</v>
      </c>
      <c r="K2670" s="155" t="s">
        <v>230</v>
      </c>
      <c r="L2670" s="155">
        <v>200</v>
      </c>
      <c r="M2670" s="155" t="s">
        <v>210</v>
      </c>
      <c r="N2670" s="155">
        <v>321</v>
      </c>
      <c r="O2670" s="155">
        <v>30704.1</v>
      </c>
      <c r="P2670" s="155">
        <v>119745</v>
      </c>
      <c r="Q2670" t="str">
        <f t="shared" si="41"/>
        <v>1-Residential</v>
      </c>
      <c r="R2670" s="157"/>
      <c r="S2670" t="s">
        <v>304</v>
      </c>
      <c r="U2670" s="157"/>
    </row>
    <row r="2671" spans="1:21" x14ac:dyDescent="0.3">
      <c r="A2671" s="155">
        <v>5</v>
      </c>
      <c r="B2671" s="155" t="s">
        <v>181</v>
      </c>
      <c r="C2671" s="155">
        <v>2020</v>
      </c>
      <c r="D2671" s="155">
        <v>5</v>
      </c>
      <c r="E2671" s="155" t="s">
        <v>222</v>
      </c>
      <c r="F2671" s="156">
        <v>5</v>
      </c>
      <c r="G2671" s="155" t="s">
        <v>195</v>
      </c>
      <c r="H2671" s="155">
        <v>710</v>
      </c>
      <c r="I2671" s="155" t="s">
        <v>220</v>
      </c>
      <c r="J2671" s="155" t="s">
        <v>207</v>
      </c>
      <c r="K2671" s="155" t="s">
        <v>208</v>
      </c>
      <c r="L2671" s="155">
        <v>4552</v>
      </c>
      <c r="M2671" s="155" t="s">
        <v>276</v>
      </c>
      <c r="N2671" s="155">
        <v>662</v>
      </c>
      <c r="O2671" s="155">
        <v>10002431.67</v>
      </c>
      <c r="P2671" s="155">
        <v>159974193</v>
      </c>
      <c r="Q2671" t="str">
        <f t="shared" si="41"/>
        <v>5-Large C&amp;I</v>
      </c>
      <c r="R2671" s="157"/>
      <c r="S2671" t="s">
        <v>304</v>
      </c>
      <c r="U2671" s="157"/>
    </row>
    <row r="2672" spans="1:21" x14ac:dyDescent="0.3">
      <c r="A2672" s="155">
        <v>4</v>
      </c>
      <c r="B2672" s="155" t="s">
        <v>187</v>
      </c>
      <c r="C2672" s="155">
        <v>2020</v>
      </c>
      <c r="D2672" s="155">
        <v>5</v>
      </c>
      <c r="E2672" s="155" t="s">
        <v>222</v>
      </c>
      <c r="F2672" s="156">
        <v>1</v>
      </c>
      <c r="G2672" s="155" t="s">
        <v>183</v>
      </c>
      <c r="H2672" s="155">
        <v>6</v>
      </c>
      <c r="I2672" s="155" t="s">
        <v>256</v>
      </c>
      <c r="J2672" s="155" t="s">
        <v>122</v>
      </c>
      <c r="K2672" s="155" t="s">
        <v>242</v>
      </c>
      <c r="L2672" s="155">
        <v>200</v>
      </c>
      <c r="M2672" s="155" t="s">
        <v>210</v>
      </c>
      <c r="N2672" s="155">
        <v>27</v>
      </c>
      <c r="O2672" s="155">
        <v>3046.36</v>
      </c>
      <c r="P2672" s="155">
        <v>17788</v>
      </c>
      <c r="Q2672" t="str">
        <f t="shared" si="41"/>
        <v>2-Low Income Residential</v>
      </c>
      <c r="R2672" s="157"/>
      <c r="S2672" t="s">
        <v>304</v>
      </c>
      <c r="U2672" s="157"/>
    </row>
    <row r="2673" spans="1:21" x14ac:dyDescent="0.3">
      <c r="A2673" s="155">
        <v>4</v>
      </c>
      <c r="B2673" s="155" t="s">
        <v>187</v>
      </c>
      <c r="C2673" s="155">
        <v>2020</v>
      </c>
      <c r="D2673" s="155">
        <v>5</v>
      </c>
      <c r="E2673" s="155" t="s">
        <v>222</v>
      </c>
      <c r="F2673" s="156">
        <v>3</v>
      </c>
      <c r="G2673" s="155" t="s">
        <v>189</v>
      </c>
      <c r="H2673" s="155">
        <v>952</v>
      </c>
      <c r="I2673" s="155" t="s">
        <v>235</v>
      </c>
      <c r="J2673" s="155" t="s">
        <v>117</v>
      </c>
      <c r="K2673" s="155" t="s">
        <v>236</v>
      </c>
      <c r="L2673" s="155">
        <v>4532</v>
      </c>
      <c r="M2673" s="155" t="s">
        <v>200</v>
      </c>
      <c r="N2673" s="155">
        <v>10</v>
      </c>
      <c r="O2673" s="155">
        <v>375.03</v>
      </c>
      <c r="P2673" s="155">
        <v>2586</v>
      </c>
      <c r="Q2673" t="str">
        <f t="shared" si="41"/>
        <v>3-Small C&amp;I</v>
      </c>
      <c r="R2673" s="157"/>
      <c r="S2673" t="s">
        <v>304</v>
      </c>
      <c r="U2673" s="157"/>
    </row>
    <row r="2674" spans="1:21" x14ac:dyDescent="0.3">
      <c r="A2674" s="155">
        <v>4</v>
      </c>
      <c r="B2674" s="155" t="s">
        <v>187</v>
      </c>
      <c r="C2674" s="155">
        <v>2020</v>
      </c>
      <c r="D2674" s="155">
        <v>5</v>
      </c>
      <c r="E2674" s="155" t="s">
        <v>222</v>
      </c>
      <c r="F2674" s="156">
        <v>1</v>
      </c>
      <c r="G2674" s="155" t="s">
        <v>183</v>
      </c>
      <c r="H2674" s="155">
        <v>10</v>
      </c>
      <c r="I2674" s="155" t="s">
        <v>251</v>
      </c>
      <c r="J2674" s="155" t="s">
        <v>118</v>
      </c>
      <c r="K2674" s="155" t="s">
        <v>214</v>
      </c>
      <c r="L2674" s="155">
        <v>200</v>
      </c>
      <c r="M2674" s="155" t="s">
        <v>210</v>
      </c>
      <c r="N2674" s="155">
        <v>5</v>
      </c>
      <c r="O2674" s="155">
        <v>566.79999999999995</v>
      </c>
      <c r="P2674" s="155">
        <v>2342</v>
      </c>
      <c r="Q2674" t="str">
        <f t="shared" si="41"/>
        <v>3-Small C&amp;I</v>
      </c>
      <c r="R2674" s="157"/>
      <c r="S2674" t="s">
        <v>304</v>
      </c>
      <c r="U2674" s="157"/>
    </row>
    <row r="2675" spans="1:21" x14ac:dyDescent="0.3">
      <c r="A2675" s="155">
        <v>5</v>
      </c>
      <c r="B2675" s="155" t="s">
        <v>181</v>
      </c>
      <c r="C2675" s="155">
        <v>2020</v>
      </c>
      <c r="D2675" s="155">
        <v>5</v>
      </c>
      <c r="E2675" s="155" t="s">
        <v>222</v>
      </c>
      <c r="F2675" s="156">
        <v>3</v>
      </c>
      <c r="G2675" s="155" t="s">
        <v>189</v>
      </c>
      <c r="H2675" s="155">
        <v>13</v>
      </c>
      <c r="I2675" s="155" t="s">
        <v>296</v>
      </c>
      <c r="J2675" s="155" t="s">
        <v>119</v>
      </c>
      <c r="K2675" s="155" t="s">
        <v>216</v>
      </c>
      <c r="L2675" s="155">
        <v>300</v>
      </c>
      <c r="M2675" s="155" t="s">
        <v>191</v>
      </c>
      <c r="N2675" s="155">
        <v>94</v>
      </c>
      <c r="O2675" s="155">
        <v>179356.91</v>
      </c>
      <c r="P2675" s="155">
        <v>919367</v>
      </c>
      <c r="Q2675" t="str">
        <f t="shared" si="41"/>
        <v>4-Medium C&amp;I</v>
      </c>
      <c r="R2675" s="157"/>
      <c r="S2675" t="s">
        <v>304</v>
      </c>
      <c r="U2675" s="157"/>
    </row>
    <row r="2676" spans="1:21" x14ac:dyDescent="0.3">
      <c r="A2676" s="155">
        <v>5</v>
      </c>
      <c r="B2676" s="155" t="s">
        <v>181</v>
      </c>
      <c r="C2676" s="155">
        <v>2020</v>
      </c>
      <c r="D2676" s="155">
        <v>5</v>
      </c>
      <c r="E2676" s="155" t="s">
        <v>222</v>
      </c>
      <c r="F2676" s="156">
        <v>75</v>
      </c>
      <c r="G2676" s="155" t="s">
        <v>212</v>
      </c>
      <c r="H2676" s="155">
        <v>13</v>
      </c>
      <c r="I2676" s="155" t="s">
        <v>296</v>
      </c>
      <c r="J2676" s="155" t="s">
        <v>119</v>
      </c>
      <c r="K2676" s="155" t="s">
        <v>216</v>
      </c>
      <c r="L2676" s="155">
        <v>1575</v>
      </c>
      <c r="M2676" s="155" t="s">
        <v>218</v>
      </c>
      <c r="N2676" s="155">
        <v>1</v>
      </c>
      <c r="O2676" s="155">
        <v>1033.31</v>
      </c>
      <c r="P2676" s="155">
        <v>5040</v>
      </c>
      <c r="Q2676" t="str">
        <f t="shared" si="41"/>
        <v>4-Medium C&amp;I</v>
      </c>
      <c r="R2676" s="157"/>
      <c r="S2676" t="s">
        <v>304</v>
      </c>
      <c r="U2676" s="157"/>
    </row>
    <row r="2677" spans="1:21" x14ac:dyDescent="0.3">
      <c r="A2677" s="155">
        <v>5</v>
      </c>
      <c r="B2677" s="155" t="s">
        <v>181</v>
      </c>
      <c r="C2677" s="155">
        <v>2020</v>
      </c>
      <c r="D2677" s="155">
        <v>5</v>
      </c>
      <c r="E2677" s="155" t="s">
        <v>222</v>
      </c>
      <c r="F2677" s="156">
        <v>3</v>
      </c>
      <c r="G2677" s="155" t="s">
        <v>189</v>
      </c>
      <c r="H2677" s="155">
        <v>8</v>
      </c>
      <c r="I2677" s="155" t="s">
        <v>248</v>
      </c>
      <c r="J2677" s="155" t="s">
        <v>126</v>
      </c>
      <c r="K2677" s="155" t="s">
        <v>249</v>
      </c>
      <c r="L2677" s="155">
        <v>300</v>
      </c>
      <c r="M2677" s="155" t="s">
        <v>191</v>
      </c>
      <c r="N2677" s="155">
        <v>377</v>
      </c>
      <c r="O2677" s="155">
        <v>20990.84</v>
      </c>
      <c r="P2677" s="155">
        <v>91866</v>
      </c>
      <c r="Q2677" t="str">
        <f t="shared" si="41"/>
        <v>3-Small C&amp;I</v>
      </c>
      <c r="R2677" s="157"/>
      <c r="S2677" t="s">
        <v>304</v>
      </c>
      <c r="U2677" s="157"/>
    </row>
    <row r="2678" spans="1:21" x14ac:dyDescent="0.3">
      <c r="A2678" s="155">
        <v>5</v>
      </c>
      <c r="B2678" s="155" t="s">
        <v>181</v>
      </c>
      <c r="C2678" s="155">
        <v>2020</v>
      </c>
      <c r="D2678" s="155">
        <v>5</v>
      </c>
      <c r="E2678" s="155" t="s">
        <v>222</v>
      </c>
      <c r="F2678" s="156">
        <v>77</v>
      </c>
      <c r="G2678" s="155" t="s">
        <v>212</v>
      </c>
      <c r="H2678" s="155">
        <v>5</v>
      </c>
      <c r="I2678" s="155" t="s">
        <v>190</v>
      </c>
      <c r="J2678" s="155" t="s">
        <v>115</v>
      </c>
      <c r="K2678" s="155" t="s">
        <v>185</v>
      </c>
      <c r="L2678" s="155">
        <v>1577</v>
      </c>
      <c r="M2678" s="155" t="s">
        <v>233</v>
      </c>
      <c r="N2678" s="155">
        <v>2</v>
      </c>
      <c r="O2678" s="155">
        <v>1880.39</v>
      </c>
      <c r="P2678" s="155">
        <v>8486</v>
      </c>
      <c r="Q2678" t="str">
        <f t="shared" si="41"/>
        <v>3-Small C&amp;I</v>
      </c>
      <c r="R2678" s="157"/>
      <c r="S2678" t="s">
        <v>304</v>
      </c>
      <c r="U2678" s="157"/>
    </row>
    <row r="2679" spans="1:21" x14ac:dyDescent="0.3">
      <c r="A2679" s="155">
        <v>5</v>
      </c>
      <c r="B2679" s="155" t="s">
        <v>181</v>
      </c>
      <c r="C2679" s="155">
        <v>2020</v>
      </c>
      <c r="D2679" s="155">
        <v>5</v>
      </c>
      <c r="E2679" s="155" t="s">
        <v>222</v>
      </c>
      <c r="F2679" s="156">
        <v>79</v>
      </c>
      <c r="G2679" s="155" t="s">
        <v>212</v>
      </c>
      <c r="H2679" s="155">
        <v>5</v>
      </c>
      <c r="I2679" s="155" t="s">
        <v>190</v>
      </c>
      <c r="J2679" s="155" t="s">
        <v>115</v>
      </c>
      <c r="K2679" s="155" t="s">
        <v>185</v>
      </c>
      <c r="L2679" s="155">
        <v>1579</v>
      </c>
      <c r="M2679" s="155" t="s">
        <v>271</v>
      </c>
      <c r="N2679" s="155">
        <v>1</v>
      </c>
      <c r="O2679" s="155">
        <v>9.64</v>
      </c>
      <c r="P2679" s="155">
        <v>0</v>
      </c>
      <c r="Q2679" t="str">
        <f t="shared" si="41"/>
        <v>3-Small C&amp;I</v>
      </c>
      <c r="R2679" s="157"/>
      <c r="S2679" t="s">
        <v>304</v>
      </c>
      <c r="U2679" s="157"/>
    </row>
    <row r="2680" spans="1:21" x14ac:dyDescent="0.3">
      <c r="A2680" s="155">
        <v>5</v>
      </c>
      <c r="B2680" s="155" t="s">
        <v>181</v>
      </c>
      <c r="C2680" s="155">
        <v>2020</v>
      </c>
      <c r="D2680" s="155">
        <v>5</v>
      </c>
      <c r="E2680" s="155" t="s">
        <v>222</v>
      </c>
      <c r="F2680" s="156">
        <v>79</v>
      </c>
      <c r="G2680" s="155" t="s">
        <v>212</v>
      </c>
      <c r="H2680" s="155">
        <v>153</v>
      </c>
      <c r="I2680" s="155" t="s">
        <v>269</v>
      </c>
      <c r="J2680" s="155" t="s">
        <v>270</v>
      </c>
      <c r="K2680" s="155" t="s">
        <v>270</v>
      </c>
      <c r="L2680" s="155">
        <v>1579</v>
      </c>
      <c r="M2680" s="155" t="s">
        <v>271</v>
      </c>
      <c r="N2680" s="155">
        <v>18</v>
      </c>
      <c r="O2680" s="155">
        <v>0</v>
      </c>
      <c r="P2680" s="155">
        <v>3452086</v>
      </c>
      <c r="Q2680" t="str">
        <f t="shared" si="41"/>
        <v>OTHER</v>
      </c>
      <c r="R2680" s="157"/>
      <c r="S2680" t="s">
        <v>304</v>
      </c>
      <c r="U2680" s="157"/>
    </row>
    <row r="2681" spans="1:21" x14ac:dyDescent="0.3">
      <c r="A2681" s="155">
        <v>4</v>
      </c>
      <c r="B2681" s="155" t="s">
        <v>187</v>
      </c>
      <c r="C2681" s="155">
        <v>2020</v>
      </c>
      <c r="D2681" s="155">
        <v>5</v>
      </c>
      <c r="E2681" s="155" t="s">
        <v>222</v>
      </c>
      <c r="F2681" s="156">
        <v>3</v>
      </c>
      <c r="G2681" s="155" t="s">
        <v>189</v>
      </c>
      <c r="H2681" s="155">
        <v>5</v>
      </c>
      <c r="I2681" s="155" t="s">
        <v>190</v>
      </c>
      <c r="J2681" s="155" t="s">
        <v>115</v>
      </c>
      <c r="K2681" s="155" t="s">
        <v>185</v>
      </c>
      <c r="L2681" s="155">
        <v>300</v>
      </c>
      <c r="M2681" s="155" t="s">
        <v>191</v>
      </c>
      <c r="N2681" s="155">
        <v>167</v>
      </c>
      <c r="O2681" s="155">
        <v>20406.59</v>
      </c>
      <c r="P2681" s="155">
        <v>85669</v>
      </c>
      <c r="Q2681" t="str">
        <f t="shared" si="41"/>
        <v>3-Small C&amp;I</v>
      </c>
      <c r="R2681" s="157"/>
      <c r="S2681" t="s">
        <v>304</v>
      </c>
      <c r="U2681" s="157"/>
    </row>
    <row r="2682" spans="1:21" x14ac:dyDescent="0.3">
      <c r="A2682" s="155">
        <v>5</v>
      </c>
      <c r="B2682" s="155" t="s">
        <v>181</v>
      </c>
      <c r="C2682" s="155">
        <v>2020</v>
      </c>
      <c r="D2682" s="155">
        <v>5</v>
      </c>
      <c r="E2682" s="155" t="s">
        <v>222</v>
      </c>
      <c r="F2682" s="156">
        <v>6</v>
      </c>
      <c r="G2682" s="155" t="s">
        <v>192</v>
      </c>
      <c r="H2682" s="155">
        <v>619</v>
      </c>
      <c r="I2682" s="155" t="s">
        <v>277</v>
      </c>
      <c r="J2682" s="155" t="s">
        <v>278</v>
      </c>
      <c r="K2682" s="155" t="s">
        <v>212</v>
      </c>
      <c r="L2682" s="155">
        <v>4562</v>
      </c>
      <c r="M2682" s="155" t="s">
        <v>211</v>
      </c>
      <c r="N2682" s="155">
        <v>423</v>
      </c>
      <c r="O2682" s="155">
        <v>420791.24</v>
      </c>
      <c r="P2682" s="155">
        <v>3321753</v>
      </c>
      <c r="Q2682" t="str">
        <f t="shared" si="41"/>
        <v>Street</v>
      </c>
      <c r="R2682" s="157"/>
      <c r="S2682" t="s">
        <v>304</v>
      </c>
      <c r="U2682" s="157"/>
    </row>
    <row r="2683" spans="1:21" x14ac:dyDescent="0.3">
      <c r="A2683" s="155">
        <v>5</v>
      </c>
      <c r="B2683" s="155" t="s">
        <v>181</v>
      </c>
      <c r="C2683" s="155">
        <v>2020</v>
      </c>
      <c r="D2683" s="155">
        <v>5</v>
      </c>
      <c r="E2683" s="155" t="s">
        <v>222</v>
      </c>
      <c r="F2683" s="156">
        <v>6</v>
      </c>
      <c r="G2683" s="155" t="s">
        <v>192</v>
      </c>
      <c r="H2683" s="155">
        <v>625</v>
      </c>
      <c r="I2683" s="155" t="s">
        <v>286</v>
      </c>
      <c r="J2683" s="155" t="s">
        <v>132</v>
      </c>
      <c r="K2683" s="155" t="s">
        <v>212</v>
      </c>
      <c r="L2683" s="155">
        <v>700</v>
      </c>
      <c r="M2683" s="155" t="s">
        <v>193</v>
      </c>
      <c r="N2683" s="155">
        <v>1</v>
      </c>
      <c r="O2683" s="155">
        <v>17.23</v>
      </c>
      <c r="P2683" s="155">
        <v>16</v>
      </c>
      <c r="Q2683" t="str">
        <f t="shared" si="41"/>
        <v>Street</v>
      </c>
      <c r="R2683" s="157"/>
      <c r="S2683" t="s">
        <v>304</v>
      </c>
      <c r="U2683" s="157"/>
    </row>
    <row r="2684" spans="1:21" x14ac:dyDescent="0.3">
      <c r="A2684" s="155">
        <v>5</v>
      </c>
      <c r="B2684" s="155" t="s">
        <v>181</v>
      </c>
      <c r="C2684" s="155">
        <v>2020</v>
      </c>
      <c r="D2684" s="155">
        <v>5</v>
      </c>
      <c r="E2684" s="155" t="s">
        <v>222</v>
      </c>
      <c r="F2684" s="156">
        <v>60</v>
      </c>
      <c r="G2684" s="155" t="s">
        <v>212</v>
      </c>
      <c r="H2684" s="155">
        <v>621</v>
      </c>
      <c r="I2684" s="155" t="s">
        <v>259</v>
      </c>
      <c r="J2684" s="155" t="s">
        <v>116</v>
      </c>
      <c r="K2684" s="155" t="s">
        <v>224</v>
      </c>
      <c r="L2684" s="155">
        <v>4563</v>
      </c>
      <c r="M2684" s="155" t="s">
        <v>228</v>
      </c>
      <c r="N2684" s="155">
        <v>1</v>
      </c>
      <c r="O2684" s="155">
        <v>7.83</v>
      </c>
      <c r="P2684" s="155">
        <v>7</v>
      </c>
      <c r="Q2684" t="str">
        <f t="shared" si="41"/>
        <v>3-Small C&amp;I</v>
      </c>
      <c r="R2684" s="157"/>
      <c r="S2684" t="s">
        <v>304</v>
      </c>
      <c r="U2684" s="157"/>
    </row>
    <row r="2685" spans="1:21" x14ac:dyDescent="0.3">
      <c r="A2685" s="155">
        <v>5</v>
      </c>
      <c r="B2685" s="155" t="s">
        <v>181</v>
      </c>
      <c r="C2685" s="155">
        <v>2020</v>
      </c>
      <c r="D2685" s="155">
        <v>5</v>
      </c>
      <c r="E2685" s="155" t="s">
        <v>222</v>
      </c>
      <c r="F2685" s="156">
        <v>6</v>
      </c>
      <c r="G2685" s="155" t="s">
        <v>192</v>
      </c>
      <c r="H2685" s="155">
        <v>602</v>
      </c>
      <c r="I2685" s="155" t="s">
        <v>246</v>
      </c>
      <c r="J2685" s="155" t="s">
        <v>125</v>
      </c>
      <c r="K2685" s="155" t="s">
        <v>197</v>
      </c>
      <c r="L2685" s="155">
        <v>700</v>
      </c>
      <c r="M2685" s="155" t="s">
        <v>193</v>
      </c>
      <c r="N2685" s="155">
        <v>318</v>
      </c>
      <c r="O2685" s="155">
        <v>25827.33</v>
      </c>
      <c r="P2685" s="155">
        <v>63741</v>
      </c>
      <c r="Q2685" t="str">
        <f t="shared" si="41"/>
        <v>Street</v>
      </c>
      <c r="R2685" s="157"/>
      <c r="S2685" t="s">
        <v>304</v>
      </c>
      <c r="U2685" s="157"/>
    </row>
    <row r="2686" spans="1:21" x14ac:dyDescent="0.3">
      <c r="A2686" s="155">
        <v>4</v>
      </c>
      <c r="B2686" s="155" t="s">
        <v>187</v>
      </c>
      <c r="C2686" s="155">
        <v>2020</v>
      </c>
      <c r="D2686" s="155">
        <v>5</v>
      </c>
      <c r="E2686" s="155" t="s">
        <v>222</v>
      </c>
      <c r="F2686" s="156">
        <v>6</v>
      </c>
      <c r="G2686" s="155" t="s">
        <v>192</v>
      </c>
      <c r="H2686" s="155">
        <v>624</v>
      </c>
      <c r="I2686" s="155" t="s">
        <v>226</v>
      </c>
      <c r="J2686" s="155" t="s">
        <v>124</v>
      </c>
      <c r="K2686" s="155" t="s">
        <v>227</v>
      </c>
      <c r="L2686" s="155">
        <v>4562</v>
      </c>
      <c r="M2686" s="155" t="s">
        <v>211</v>
      </c>
      <c r="N2686" s="155">
        <v>2</v>
      </c>
      <c r="O2686" s="155">
        <v>1163.6400000000001</v>
      </c>
      <c r="P2686" s="155">
        <v>4854</v>
      </c>
      <c r="Q2686" t="str">
        <f t="shared" si="41"/>
        <v>Street</v>
      </c>
      <c r="R2686" s="157"/>
      <c r="S2686" t="s">
        <v>304</v>
      </c>
      <c r="U2686" s="157"/>
    </row>
    <row r="2687" spans="1:21" x14ac:dyDescent="0.3">
      <c r="A2687" s="155">
        <v>5</v>
      </c>
      <c r="B2687" s="155" t="s">
        <v>181</v>
      </c>
      <c r="C2687" s="155">
        <v>2020</v>
      </c>
      <c r="D2687" s="155">
        <v>5</v>
      </c>
      <c r="E2687" s="155" t="s">
        <v>222</v>
      </c>
      <c r="F2687" s="156">
        <v>60</v>
      </c>
      <c r="G2687" s="155" t="s">
        <v>212</v>
      </c>
      <c r="H2687" s="155">
        <v>601</v>
      </c>
      <c r="I2687" s="155" t="s">
        <v>260</v>
      </c>
      <c r="J2687" s="155" t="s">
        <v>123</v>
      </c>
      <c r="K2687" s="155" t="s">
        <v>261</v>
      </c>
      <c r="L2687" s="155">
        <v>360</v>
      </c>
      <c r="M2687" s="155" t="s">
        <v>225</v>
      </c>
      <c r="N2687" s="155">
        <v>46</v>
      </c>
      <c r="O2687" s="155">
        <v>1115.01</v>
      </c>
      <c r="P2687" s="155">
        <v>1632</v>
      </c>
      <c r="Q2687" t="str">
        <f t="shared" si="41"/>
        <v>Street</v>
      </c>
      <c r="R2687" s="157"/>
      <c r="S2687" t="s">
        <v>304</v>
      </c>
      <c r="U2687" s="157"/>
    </row>
    <row r="2688" spans="1:21" x14ac:dyDescent="0.3">
      <c r="A2688" s="155">
        <v>5</v>
      </c>
      <c r="B2688" s="155" t="s">
        <v>181</v>
      </c>
      <c r="C2688" s="155">
        <v>2020</v>
      </c>
      <c r="D2688" s="155">
        <v>5</v>
      </c>
      <c r="E2688" s="155" t="s">
        <v>222</v>
      </c>
      <c r="F2688" s="156">
        <v>1</v>
      </c>
      <c r="G2688" s="155" t="s">
        <v>183</v>
      </c>
      <c r="H2688" s="155">
        <v>7</v>
      </c>
      <c r="I2688" s="155" t="s">
        <v>241</v>
      </c>
      <c r="J2688" s="155" t="s">
        <v>122</v>
      </c>
      <c r="K2688" s="155" t="s">
        <v>242</v>
      </c>
      <c r="L2688" s="155">
        <v>200</v>
      </c>
      <c r="M2688" s="155" t="s">
        <v>210</v>
      </c>
      <c r="N2688" s="155">
        <v>73</v>
      </c>
      <c r="O2688" s="155">
        <v>5806.29</v>
      </c>
      <c r="P2688" s="155">
        <v>35237</v>
      </c>
      <c r="Q2688" t="str">
        <f t="shared" si="41"/>
        <v>2-Low Income Residential</v>
      </c>
      <c r="R2688" s="157"/>
      <c r="S2688" t="s">
        <v>304</v>
      </c>
      <c r="U2688" s="157"/>
    </row>
    <row r="2689" spans="1:21" x14ac:dyDescent="0.3">
      <c r="A2689" s="155">
        <v>4</v>
      </c>
      <c r="B2689" s="155" t="s">
        <v>187</v>
      </c>
      <c r="C2689" s="155">
        <v>2020</v>
      </c>
      <c r="D2689" s="155">
        <v>5</v>
      </c>
      <c r="E2689" s="155" t="s">
        <v>222</v>
      </c>
      <c r="F2689" s="156">
        <v>3</v>
      </c>
      <c r="G2689" s="155" t="s">
        <v>189</v>
      </c>
      <c r="H2689" s="155">
        <v>954</v>
      </c>
      <c r="I2689" s="155" t="s">
        <v>237</v>
      </c>
      <c r="J2689" s="155" t="s">
        <v>119</v>
      </c>
      <c r="K2689" s="155" t="s">
        <v>216</v>
      </c>
      <c r="L2689" s="155">
        <v>4532</v>
      </c>
      <c r="M2689" s="155" t="s">
        <v>200</v>
      </c>
      <c r="N2689" s="155">
        <v>74</v>
      </c>
      <c r="O2689" s="155">
        <v>100753.91</v>
      </c>
      <c r="P2689" s="155">
        <v>1042124</v>
      </c>
      <c r="Q2689" t="str">
        <f t="shared" si="41"/>
        <v>4-Medium C&amp;I</v>
      </c>
      <c r="R2689" s="157"/>
      <c r="S2689" t="s">
        <v>304</v>
      </c>
      <c r="U2689" s="157"/>
    </row>
    <row r="2690" spans="1:21" x14ac:dyDescent="0.3">
      <c r="A2690" s="155">
        <v>5</v>
      </c>
      <c r="B2690" s="155" t="s">
        <v>181</v>
      </c>
      <c r="C2690" s="155">
        <v>2020</v>
      </c>
      <c r="D2690" s="155">
        <v>5</v>
      </c>
      <c r="E2690" s="155" t="s">
        <v>222</v>
      </c>
      <c r="F2690" s="156">
        <v>3</v>
      </c>
      <c r="G2690" s="155" t="s">
        <v>189</v>
      </c>
      <c r="H2690" s="155">
        <v>956</v>
      </c>
      <c r="I2690" s="155" t="s">
        <v>285</v>
      </c>
      <c r="J2690" s="155" t="s">
        <v>119</v>
      </c>
      <c r="K2690" s="155" t="s">
        <v>216</v>
      </c>
      <c r="L2690" s="155">
        <v>4532</v>
      </c>
      <c r="M2690" s="155" t="s">
        <v>200</v>
      </c>
      <c r="N2690" s="155">
        <v>229</v>
      </c>
      <c r="O2690" s="155">
        <v>315617.52</v>
      </c>
      <c r="P2690" s="155">
        <v>3753258</v>
      </c>
      <c r="Q2690" t="str">
        <f t="shared" ref="Q2690:Q2753" si="42">VLOOKUP(J2690,S:T,2,FALSE)</f>
        <v>4-Medium C&amp;I</v>
      </c>
      <c r="R2690" s="157"/>
      <c r="S2690" t="s">
        <v>304</v>
      </c>
      <c r="U2690" s="157"/>
    </row>
    <row r="2691" spans="1:21" x14ac:dyDescent="0.3">
      <c r="A2691" s="155">
        <v>5</v>
      </c>
      <c r="B2691" s="155" t="s">
        <v>181</v>
      </c>
      <c r="C2691" s="155">
        <v>2020</v>
      </c>
      <c r="D2691" s="155">
        <v>5</v>
      </c>
      <c r="E2691" s="155" t="s">
        <v>222</v>
      </c>
      <c r="F2691" s="156">
        <v>3</v>
      </c>
      <c r="G2691" s="155" t="s">
        <v>189</v>
      </c>
      <c r="H2691" s="155">
        <v>18</v>
      </c>
      <c r="I2691" s="155" t="s">
        <v>215</v>
      </c>
      <c r="J2691" s="155" t="s">
        <v>119</v>
      </c>
      <c r="K2691" s="155" t="s">
        <v>216</v>
      </c>
      <c r="L2691" s="155">
        <v>300</v>
      </c>
      <c r="M2691" s="155" t="s">
        <v>191</v>
      </c>
      <c r="N2691" s="155">
        <v>2106</v>
      </c>
      <c r="O2691" s="155">
        <v>4200779.93</v>
      </c>
      <c r="P2691" s="155">
        <v>22857782</v>
      </c>
      <c r="Q2691" t="str">
        <f t="shared" si="42"/>
        <v>4-Medium C&amp;I</v>
      </c>
      <c r="R2691" s="157"/>
      <c r="S2691" t="s">
        <v>304</v>
      </c>
      <c r="U2691" s="157"/>
    </row>
    <row r="2692" spans="1:21" x14ac:dyDescent="0.3">
      <c r="A2692" s="155">
        <v>5</v>
      </c>
      <c r="B2692" s="155" t="s">
        <v>181</v>
      </c>
      <c r="C2692" s="155">
        <v>2020</v>
      </c>
      <c r="D2692" s="155">
        <v>5</v>
      </c>
      <c r="E2692" s="155" t="s">
        <v>222</v>
      </c>
      <c r="F2692" s="156">
        <v>5</v>
      </c>
      <c r="G2692" s="155" t="s">
        <v>195</v>
      </c>
      <c r="H2692" s="155">
        <v>18</v>
      </c>
      <c r="I2692" s="155" t="s">
        <v>215</v>
      </c>
      <c r="J2692" s="155" t="s">
        <v>119</v>
      </c>
      <c r="K2692" s="155" t="s">
        <v>216</v>
      </c>
      <c r="L2692" s="155">
        <v>460</v>
      </c>
      <c r="M2692" s="155" t="s">
        <v>198</v>
      </c>
      <c r="N2692" s="155">
        <v>183</v>
      </c>
      <c r="O2692" s="155">
        <v>546863.06999999995</v>
      </c>
      <c r="P2692" s="155">
        <v>2913937</v>
      </c>
      <c r="Q2692" t="str">
        <f t="shared" si="42"/>
        <v>4-Medium C&amp;I</v>
      </c>
      <c r="R2692" s="157"/>
      <c r="S2692" t="s">
        <v>304</v>
      </c>
      <c r="U2692" s="157"/>
    </row>
    <row r="2693" spans="1:21" x14ac:dyDescent="0.3">
      <c r="A2693" s="155">
        <v>5</v>
      </c>
      <c r="B2693" s="155" t="s">
        <v>181</v>
      </c>
      <c r="C2693" s="155">
        <v>2020</v>
      </c>
      <c r="D2693" s="155">
        <v>5</v>
      </c>
      <c r="E2693" s="155" t="s">
        <v>222</v>
      </c>
      <c r="F2693" s="156">
        <v>3</v>
      </c>
      <c r="G2693" s="155" t="s">
        <v>189</v>
      </c>
      <c r="H2693" s="155">
        <v>16</v>
      </c>
      <c r="I2693" s="155" t="s">
        <v>281</v>
      </c>
      <c r="J2693" s="155" t="s">
        <v>127</v>
      </c>
      <c r="K2693" s="155" t="s">
        <v>263</v>
      </c>
      <c r="L2693" s="155">
        <v>300</v>
      </c>
      <c r="M2693" s="155" t="s">
        <v>191</v>
      </c>
      <c r="N2693" s="155">
        <v>1</v>
      </c>
      <c r="O2693" s="155">
        <v>1991.28</v>
      </c>
      <c r="P2693" s="155">
        <v>11840</v>
      </c>
      <c r="Q2693" t="str">
        <f t="shared" si="42"/>
        <v>4-Medium C&amp;I</v>
      </c>
      <c r="R2693" s="157"/>
      <c r="S2693" t="s">
        <v>304</v>
      </c>
      <c r="U2693" s="157"/>
    </row>
    <row r="2694" spans="1:21" x14ac:dyDescent="0.3">
      <c r="A2694" s="155">
        <v>4</v>
      </c>
      <c r="B2694" s="155" t="s">
        <v>187</v>
      </c>
      <c r="C2694" s="155">
        <v>2020</v>
      </c>
      <c r="D2694" s="155">
        <v>5</v>
      </c>
      <c r="E2694" s="155" t="s">
        <v>222</v>
      </c>
      <c r="F2694" s="156">
        <v>3</v>
      </c>
      <c r="G2694" s="155" t="s">
        <v>189</v>
      </c>
      <c r="H2694" s="155">
        <v>955</v>
      </c>
      <c r="I2694" s="155" t="s">
        <v>282</v>
      </c>
      <c r="J2694" s="155" t="s">
        <v>127</v>
      </c>
      <c r="K2694" s="155" t="s">
        <v>263</v>
      </c>
      <c r="L2694" s="155">
        <v>4532</v>
      </c>
      <c r="M2694" s="155" t="s">
        <v>200</v>
      </c>
      <c r="N2694" s="155">
        <v>1</v>
      </c>
      <c r="O2694" s="155">
        <v>82.64</v>
      </c>
      <c r="P2694" s="155">
        <v>0</v>
      </c>
      <c r="Q2694" t="str">
        <f t="shared" si="42"/>
        <v>4-Medium C&amp;I</v>
      </c>
      <c r="R2694" s="157"/>
      <c r="S2694" t="s">
        <v>304</v>
      </c>
      <c r="U2694" s="157"/>
    </row>
    <row r="2695" spans="1:21" x14ac:dyDescent="0.3">
      <c r="A2695" s="155">
        <v>5</v>
      </c>
      <c r="B2695" s="155" t="s">
        <v>181</v>
      </c>
      <c r="C2695" s="155">
        <v>2020</v>
      </c>
      <c r="D2695" s="155">
        <v>5</v>
      </c>
      <c r="E2695" s="155" t="s">
        <v>222</v>
      </c>
      <c r="F2695" s="156">
        <v>3</v>
      </c>
      <c r="G2695" s="155" t="s">
        <v>189</v>
      </c>
      <c r="H2695" s="155">
        <v>20</v>
      </c>
      <c r="I2695" s="155" t="s">
        <v>300</v>
      </c>
      <c r="J2695" s="155" t="s">
        <v>128</v>
      </c>
      <c r="K2695" s="155" t="s">
        <v>205</v>
      </c>
      <c r="L2695" s="155">
        <v>300</v>
      </c>
      <c r="M2695" s="155" t="s">
        <v>191</v>
      </c>
      <c r="N2695" s="155">
        <v>73</v>
      </c>
      <c r="O2695" s="155">
        <v>139121.69</v>
      </c>
      <c r="P2695" s="155">
        <v>741794</v>
      </c>
      <c r="Q2695" t="str">
        <f t="shared" si="42"/>
        <v>4-Medium C&amp;I</v>
      </c>
      <c r="R2695" s="157"/>
      <c r="S2695" t="s">
        <v>304</v>
      </c>
      <c r="U2695" s="157"/>
    </row>
    <row r="2696" spans="1:21" x14ac:dyDescent="0.3">
      <c r="A2696" s="155">
        <v>5</v>
      </c>
      <c r="B2696" s="155" t="s">
        <v>181</v>
      </c>
      <c r="C2696" s="155">
        <v>2020</v>
      </c>
      <c r="D2696" s="155">
        <v>5</v>
      </c>
      <c r="E2696" s="155" t="s">
        <v>222</v>
      </c>
      <c r="F2696" s="156">
        <v>77</v>
      </c>
      <c r="G2696" s="155" t="s">
        <v>212</v>
      </c>
      <c r="H2696" s="155">
        <v>950</v>
      </c>
      <c r="I2696" s="155" t="s">
        <v>184</v>
      </c>
      <c r="J2696" s="155" t="s">
        <v>115</v>
      </c>
      <c r="K2696" s="155" t="s">
        <v>185</v>
      </c>
      <c r="L2696" s="155">
        <v>4577</v>
      </c>
      <c r="M2696" s="155" t="s">
        <v>212</v>
      </c>
      <c r="N2696" s="155">
        <v>1</v>
      </c>
      <c r="O2696" s="155">
        <v>251.63</v>
      </c>
      <c r="P2696" s="155">
        <v>2475</v>
      </c>
      <c r="Q2696" t="str">
        <f t="shared" si="42"/>
        <v>3-Small C&amp;I</v>
      </c>
      <c r="R2696" s="157"/>
      <c r="S2696" t="s">
        <v>304</v>
      </c>
      <c r="U2696" s="157"/>
    </row>
    <row r="2697" spans="1:21" x14ac:dyDescent="0.3">
      <c r="A2697" s="155">
        <v>5</v>
      </c>
      <c r="B2697" s="155" t="s">
        <v>181</v>
      </c>
      <c r="C2697" s="155">
        <v>2020</v>
      </c>
      <c r="D2697" s="155">
        <v>5</v>
      </c>
      <c r="E2697" s="155" t="s">
        <v>222</v>
      </c>
      <c r="F2697" s="156">
        <v>3</v>
      </c>
      <c r="G2697" s="155" t="s">
        <v>189</v>
      </c>
      <c r="H2697" s="155">
        <v>12</v>
      </c>
      <c r="I2697" s="155" t="s">
        <v>301</v>
      </c>
      <c r="J2697" s="155" t="s">
        <v>126</v>
      </c>
      <c r="K2697" s="155" t="s">
        <v>249</v>
      </c>
      <c r="L2697" s="155">
        <v>300</v>
      </c>
      <c r="M2697" s="155" t="s">
        <v>191</v>
      </c>
      <c r="N2697" s="155">
        <v>1</v>
      </c>
      <c r="O2697" s="155">
        <v>8.2799999999999994</v>
      </c>
      <c r="P2697" s="155">
        <v>4</v>
      </c>
      <c r="Q2697" t="str">
        <f t="shared" si="42"/>
        <v>3-Small C&amp;I</v>
      </c>
      <c r="R2697" s="157"/>
      <c r="S2697" t="s">
        <v>304</v>
      </c>
      <c r="U2697" s="157"/>
    </row>
    <row r="2698" spans="1:21" x14ac:dyDescent="0.3">
      <c r="A2698" s="155">
        <v>4</v>
      </c>
      <c r="B2698" s="155" t="s">
        <v>187</v>
      </c>
      <c r="C2698" s="155">
        <v>2020</v>
      </c>
      <c r="D2698" s="155">
        <v>5</v>
      </c>
      <c r="E2698" s="155" t="s">
        <v>222</v>
      </c>
      <c r="F2698" s="156">
        <v>3</v>
      </c>
      <c r="G2698" s="155" t="s">
        <v>189</v>
      </c>
      <c r="H2698" s="155">
        <v>950</v>
      </c>
      <c r="I2698" s="155" t="s">
        <v>184</v>
      </c>
      <c r="J2698" s="155" t="s">
        <v>115</v>
      </c>
      <c r="K2698" s="155" t="s">
        <v>185</v>
      </c>
      <c r="L2698" s="155">
        <v>4532</v>
      </c>
      <c r="M2698" s="155" t="s">
        <v>200</v>
      </c>
      <c r="N2698" s="155">
        <v>1266</v>
      </c>
      <c r="O2698" s="155">
        <v>142333.12</v>
      </c>
      <c r="P2698" s="155">
        <v>1249599</v>
      </c>
      <c r="Q2698" t="str">
        <f t="shared" si="42"/>
        <v>3-Small C&amp;I</v>
      </c>
      <c r="R2698" s="157"/>
      <c r="S2698" t="s">
        <v>304</v>
      </c>
      <c r="U2698" s="157"/>
    </row>
    <row r="2699" spans="1:21" x14ac:dyDescent="0.3">
      <c r="A2699" s="155">
        <v>4</v>
      </c>
      <c r="B2699" s="155" t="s">
        <v>187</v>
      </c>
      <c r="C2699" s="155">
        <v>2020</v>
      </c>
      <c r="D2699" s="155">
        <v>5</v>
      </c>
      <c r="E2699" s="155" t="s">
        <v>222</v>
      </c>
      <c r="F2699" s="156">
        <v>3</v>
      </c>
      <c r="G2699" s="155" t="s">
        <v>189</v>
      </c>
      <c r="H2699" s="155">
        <v>953</v>
      </c>
      <c r="I2699" s="155" t="s">
        <v>213</v>
      </c>
      <c r="J2699" s="155" t="s">
        <v>118</v>
      </c>
      <c r="K2699" s="155" t="s">
        <v>214</v>
      </c>
      <c r="L2699" s="155">
        <v>4532</v>
      </c>
      <c r="M2699" s="155" t="s">
        <v>200</v>
      </c>
      <c r="N2699" s="155">
        <v>49</v>
      </c>
      <c r="O2699" s="155">
        <v>2740.37</v>
      </c>
      <c r="P2699" s="155">
        <v>21170</v>
      </c>
      <c r="Q2699" t="str">
        <f t="shared" si="42"/>
        <v>3-Small C&amp;I</v>
      </c>
      <c r="R2699" s="157"/>
      <c r="S2699" t="s">
        <v>304</v>
      </c>
      <c r="U2699" s="157"/>
    </row>
    <row r="2700" spans="1:21" x14ac:dyDescent="0.3">
      <c r="A2700" s="155">
        <v>4</v>
      </c>
      <c r="B2700" s="155" t="s">
        <v>187</v>
      </c>
      <c r="C2700" s="155">
        <v>2020</v>
      </c>
      <c r="D2700" s="155">
        <v>5</v>
      </c>
      <c r="E2700" s="155" t="s">
        <v>222</v>
      </c>
      <c r="F2700" s="156">
        <v>1</v>
      </c>
      <c r="G2700" s="155" t="s">
        <v>183</v>
      </c>
      <c r="H2700" s="155">
        <v>5</v>
      </c>
      <c r="I2700" s="155" t="s">
        <v>190</v>
      </c>
      <c r="J2700" s="155" t="s">
        <v>115</v>
      </c>
      <c r="K2700" s="155" t="s">
        <v>185</v>
      </c>
      <c r="L2700" s="155">
        <v>200</v>
      </c>
      <c r="M2700" s="155" t="s">
        <v>210</v>
      </c>
      <c r="N2700" s="155">
        <v>12</v>
      </c>
      <c r="O2700" s="155">
        <v>762.12</v>
      </c>
      <c r="P2700" s="155">
        <v>2990</v>
      </c>
      <c r="Q2700" t="str">
        <f t="shared" si="42"/>
        <v>3-Small C&amp;I</v>
      </c>
      <c r="R2700" s="157"/>
      <c r="S2700" t="s">
        <v>304</v>
      </c>
      <c r="U2700" s="157"/>
    </row>
    <row r="2701" spans="1:21" x14ac:dyDescent="0.3">
      <c r="A2701" s="155">
        <v>5</v>
      </c>
      <c r="B2701" s="155" t="s">
        <v>181</v>
      </c>
      <c r="C2701" s="155">
        <v>2020</v>
      </c>
      <c r="D2701" s="155">
        <v>5</v>
      </c>
      <c r="E2701" s="155" t="s">
        <v>222</v>
      </c>
      <c r="F2701" s="156">
        <v>3</v>
      </c>
      <c r="G2701" s="155" t="s">
        <v>189</v>
      </c>
      <c r="H2701" s="155">
        <v>616</v>
      </c>
      <c r="I2701" s="155" t="s">
        <v>199</v>
      </c>
      <c r="J2701" s="155" t="s">
        <v>125</v>
      </c>
      <c r="K2701" s="155" t="s">
        <v>197</v>
      </c>
      <c r="L2701" s="155">
        <v>4532</v>
      </c>
      <c r="M2701" s="155" t="s">
        <v>200</v>
      </c>
      <c r="N2701" s="155">
        <v>3383</v>
      </c>
      <c r="O2701" s="155">
        <v>258971.88</v>
      </c>
      <c r="P2701" s="155">
        <v>839610</v>
      </c>
      <c r="Q2701" t="str">
        <f t="shared" si="42"/>
        <v>Street</v>
      </c>
      <c r="R2701" s="157"/>
      <c r="S2701" t="s">
        <v>304</v>
      </c>
      <c r="U2701" s="157"/>
    </row>
    <row r="2702" spans="1:21" x14ac:dyDescent="0.3">
      <c r="A2702" s="155">
        <v>4</v>
      </c>
      <c r="B2702" s="155" t="s">
        <v>187</v>
      </c>
      <c r="C2702" s="155">
        <v>2020</v>
      </c>
      <c r="D2702" s="155">
        <v>5</v>
      </c>
      <c r="E2702" s="155" t="s">
        <v>222</v>
      </c>
      <c r="F2702" s="156">
        <v>1</v>
      </c>
      <c r="G2702" s="155" t="s">
        <v>183</v>
      </c>
      <c r="H2702" s="155">
        <v>903</v>
      </c>
      <c r="I2702" s="155" t="s">
        <v>239</v>
      </c>
      <c r="J2702" s="155" t="s">
        <v>121</v>
      </c>
      <c r="K2702" s="155" t="s">
        <v>230</v>
      </c>
      <c r="L2702" s="155">
        <v>4512</v>
      </c>
      <c r="M2702" s="155" t="s">
        <v>186</v>
      </c>
      <c r="N2702" s="155">
        <v>10394</v>
      </c>
      <c r="O2702" s="155">
        <v>905022.02</v>
      </c>
      <c r="P2702" s="155">
        <v>6320216</v>
      </c>
      <c r="Q2702" t="str">
        <f t="shared" si="42"/>
        <v>1-Residential</v>
      </c>
      <c r="R2702" s="157"/>
      <c r="S2702" t="s">
        <v>304</v>
      </c>
      <c r="U2702" s="157"/>
    </row>
    <row r="2703" spans="1:21" x14ac:dyDescent="0.3">
      <c r="A2703" s="155">
        <v>5</v>
      </c>
      <c r="B2703" s="155" t="s">
        <v>181</v>
      </c>
      <c r="C2703" s="155">
        <v>2020</v>
      </c>
      <c r="D2703" s="155">
        <v>5</v>
      </c>
      <c r="E2703" s="155" t="s">
        <v>222</v>
      </c>
      <c r="F2703" s="156">
        <v>10</v>
      </c>
      <c r="G2703" s="155" t="s">
        <v>238</v>
      </c>
      <c r="H2703" s="155">
        <v>903</v>
      </c>
      <c r="I2703" s="155" t="s">
        <v>239</v>
      </c>
      <c r="J2703" s="155" t="s">
        <v>121</v>
      </c>
      <c r="K2703" s="155" t="s">
        <v>230</v>
      </c>
      <c r="L2703" s="155">
        <v>4513</v>
      </c>
      <c r="M2703" s="155" t="s">
        <v>240</v>
      </c>
      <c r="N2703" s="155">
        <v>33196</v>
      </c>
      <c r="O2703" s="155">
        <v>3108609.57</v>
      </c>
      <c r="P2703" s="155">
        <v>23093045</v>
      </c>
      <c r="Q2703" t="str">
        <f t="shared" si="42"/>
        <v>1-Residential</v>
      </c>
      <c r="R2703" s="157"/>
      <c r="S2703" t="s">
        <v>304</v>
      </c>
      <c r="U2703" s="157"/>
    </row>
    <row r="2704" spans="1:21" x14ac:dyDescent="0.3">
      <c r="A2704" s="155">
        <v>5</v>
      </c>
      <c r="B2704" s="155" t="s">
        <v>181</v>
      </c>
      <c r="C2704" s="155">
        <v>2020</v>
      </c>
      <c r="D2704" s="155">
        <v>5</v>
      </c>
      <c r="E2704" s="155" t="s">
        <v>222</v>
      </c>
      <c r="F2704" s="156">
        <v>6</v>
      </c>
      <c r="G2704" s="155" t="s">
        <v>192</v>
      </c>
      <c r="H2704" s="155">
        <v>615</v>
      </c>
      <c r="I2704" s="155" t="s">
        <v>292</v>
      </c>
      <c r="J2704" s="155" t="s">
        <v>123</v>
      </c>
      <c r="K2704" s="155" t="s">
        <v>261</v>
      </c>
      <c r="L2704" s="155">
        <v>4562</v>
      </c>
      <c r="M2704" s="155" t="s">
        <v>211</v>
      </c>
      <c r="N2704" s="155">
        <v>537</v>
      </c>
      <c r="O2704" s="155">
        <v>338112.25</v>
      </c>
      <c r="P2704" s="155">
        <v>477968</v>
      </c>
      <c r="Q2704" t="str">
        <f t="shared" si="42"/>
        <v>Street</v>
      </c>
      <c r="R2704" s="157"/>
      <c r="S2704" t="s">
        <v>304</v>
      </c>
      <c r="U2704" s="157"/>
    </row>
    <row r="2705" spans="1:21" x14ac:dyDescent="0.3">
      <c r="A2705" s="155">
        <v>5</v>
      </c>
      <c r="B2705" s="155" t="s">
        <v>181</v>
      </c>
      <c r="C2705" s="155">
        <v>2020</v>
      </c>
      <c r="D2705" s="155">
        <v>5</v>
      </c>
      <c r="E2705" s="155" t="s">
        <v>222</v>
      </c>
      <c r="F2705" s="156">
        <v>6</v>
      </c>
      <c r="G2705" s="155" t="s">
        <v>192</v>
      </c>
      <c r="H2705" s="155">
        <v>607</v>
      </c>
      <c r="I2705" s="155" t="s">
        <v>293</v>
      </c>
      <c r="J2705" s="155" t="s">
        <v>130</v>
      </c>
      <c r="K2705" s="155" t="s">
        <v>280</v>
      </c>
      <c r="L2705" s="155">
        <v>700</v>
      </c>
      <c r="M2705" s="155" t="s">
        <v>193</v>
      </c>
      <c r="N2705" s="155">
        <v>2</v>
      </c>
      <c r="O2705" s="155">
        <v>15515.61</v>
      </c>
      <c r="P2705" s="155">
        <v>32725</v>
      </c>
      <c r="Q2705" t="str">
        <f t="shared" si="42"/>
        <v>Street</v>
      </c>
      <c r="R2705" s="157"/>
      <c r="S2705" t="s">
        <v>304</v>
      </c>
      <c r="U2705" s="157"/>
    </row>
    <row r="2706" spans="1:21" x14ac:dyDescent="0.3">
      <c r="A2706" s="155">
        <v>4</v>
      </c>
      <c r="B2706" s="155" t="s">
        <v>187</v>
      </c>
      <c r="C2706" s="155">
        <v>2020</v>
      </c>
      <c r="D2706" s="155">
        <v>5</v>
      </c>
      <c r="E2706" s="155" t="s">
        <v>222</v>
      </c>
      <c r="F2706" s="156">
        <v>60</v>
      </c>
      <c r="G2706" s="155" t="s">
        <v>212</v>
      </c>
      <c r="H2706" s="155">
        <v>624</v>
      </c>
      <c r="I2706" s="155" t="s">
        <v>226</v>
      </c>
      <c r="J2706" s="155" t="s">
        <v>124</v>
      </c>
      <c r="K2706" s="155" t="s">
        <v>227</v>
      </c>
      <c r="L2706" s="155">
        <v>4563</v>
      </c>
      <c r="M2706" s="155" t="s">
        <v>228</v>
      </c>
      <c r="N2706" s="155">
        <v>2</v>
      </c>
      <c r="O2706" s="155">
        <v>25.58</v>
      </c>
      <c r="P2706" s="155">
        <v>99</v>
      </c>
      <c r="Q2706" t="str">
        <f t="shared" si="42"/>
        <v>Street</v>
      </c>
      <c r="R2706" s="157"/>
      <c r="S2706" t="s">
        <v>304</v>
      </c>
      <c r="U2706" s="157"/>
    </row>
    <row r="2707" spans="1:21" x14ac:dyDescent="0.3">
      <c r="A2707" s="155">
        <v>5</v>
      </c>
      <c r="B2707" s="155" t="s">
        <v>181</v>
      </c>
      <c r="C2707" s="155">
        <v>2020</v>
      </c>
      <c r="D2707" s="155">
        <v>5</v>
      </c>
      <c r="E2707" s="155" t="s">
        <v>222</v>
      </c>
      <c r="F2707" s="156">
        <v>3</v>
      </c>
      <c r="G2707" s="155" t="s">
        <v>189</v>
      </c>
      <c r="H2707" s="155">
        <v>710</v>
      </c>
      <c r="I2707" s="155" t="s">
        <v>220</v>
      </c>
      <c r="J2707" s="155" t="s">
        <v>207</v>
      </c>
      <c r="K2707" s="155" t="s">
        <v>208</v>
      </c>
      <c r="L2707" s="155">
        <v>4532</v>
      </c>
      <c r="M2707" s="155" t="s">
        <v>200</v>
      </c>
      <c r="N2707" s="155">
        <v>2042</v>
      </c>
      <c r="O2707" s="155">
        <v>17385177.32</v>
      </c>
      <c r="P2707" s="155">
        <v>270731164</v>
      </c>
      <c r="Q2707" t="str">
        <f t="shared" si="42"/>
        <v>5-Large C&amp;I</v>
      </c>
      <c r="R2707" s="157"/>
      <c r="S2707" t="s">
        <v>304</v>
      </c>
      <c r="U2707" s="157"/>
    </row>
    <row r="2708" spans="1:21" x14ac:dyDescent="0.3">
      <c r="A2708" s="155">
        <v>5</v>
      </c>
      <c r="B2708" s="155" t="s">
        <v>181</v>
      </c>
      <c r="C2708" s="155">
        <v>2020</v>
      </c>
      <c r="D2708" s="155">
        <v>5</v>
      </c>
      <c r="E2708" s="155" t="s">
        <v>222</v>
      </c>
      <c r="F2708" s="156">
        <v>6</v>
      </c>
      <c r="G2708" s="155" t="s">
        <v>192</v>
      </c>
      <c r="H2708" s="155">
        <v>600</v>
      </c>
      <c r="I2708" s="155" t="s">
        <v>266</v>
      </c>
      <c r="J2708" s="155" t="s">
        <v>123</v>
      </c>
      <c r="K2708" s="155" t="s">
        <v>261</v>
      </c>
      <c r="L2708" s="155">
        <v>700</v>
      </c>
      <c r="M2708" s="155" t="s">
        <v>193</v>
      </c>
      <c r="N2708" s="155">
        <v>73</v>
      </c>
      <c r="O2708" s="155">
        <v>39402.870000000003</v>
      </c>
      <c r="P2708" s="155">
        <v>43893</v>
      </c>
      <c r="Q2708" t="str">
        <f t="shared" si="42"/>
        <v>Street</v>
      </c>
      <c r="R2708" s="157"/>
      <c r="S2708" t="s">
        <v>304</v>
      </c>
      <c r="U2708" s="157"/>
    </row>
    <row r="2709" spans="1:21" x14ac:dyDescent="0.3">
      <c r="A2709" s="155">
        <v>4</v>
      </c>
      <c r="B2709" s="155" t="s">
        <v>187</v>
      </c>
      <c r="C2709" s="155">
        <v>2020</v>
      </c>
      <c r="D2709" s="155">
        <v>5</v>
      </c>
      <c r="E2709" s="155" t="s">
        <v>222</v>
      </c>
      <c r="F2709" s="156">
        <v>1</v>
      </c>
      <c r="G2709" s="155" t="s">
        <v>183</v>
      </c>
      <c r="H2709" s="155">
        <v>905</v>
      </c>
      <c r="I2709" s="155" t="s">
        <v>272</v>
      </c>
      <c r="J2709" s="155" t="s">
        <v>122</v>
      </c>
      <c r="K2709" s="155" t="s">
        <v>242</v>
      </c>
      <c r="L2709" s="155">
        <v>4512</v>
      </c>
      <c r="M2709" s="155" t="s">
        <v>186</v>
      </c>
      <c r="N2709" s="155">
        <v>110</v>
      </c>
      <c r="O2709" s="155">
        <v>4084.61</v>
      </c>
      <c r="P2709" s="155">
        <v>75889</v>
      </c>
      <c r="Q2709" t="str">
        <f t="shared" si="42"/>
        <v>2-Low Income Residential</v>
      </c>
      <c r="R2709" s="157"/>
      <c r="S2709" t="s">
        <v>304</v>
      </c>
      <c r="U2709" s="157"/>
    </row>
    <row r="2710" spans="1:21" x14ac:dyDescent="0.3">
      <c r="A2710" s="155">
        <v>5</v>
      </c>
      <c r="B2710" s="155" t="s">
        <v>181</v>
      </c>
      <c r="C2710" s="155">
        <v>2020</v>
      </c>
      <c r="D2710" s="155">
        <v>5</v>
      </c>
      <c r="E2710" s="155" t="s">
        <v>222</v>
      </c>
      <c r="F2710" s="156">
        <v>1</v>
      </c>
      <c r="G2710" s="155" t="s">
        <v>183</v>
      </c>
      <c r="H2710" s="155">
        <v>1</v>
      </c>
      <c r="I2710" s="155" t="s">
        <v>229</v>
      </c>
      <c r="J2710" s="155" t="s">
        <v>121</v>
      </c>
      <c r="K2710" s="155" t="s">
        <v>230</v>
      </c>
      <c r="L2710" s="155">
        <v>200</v>
      </c>
      <c r="M2710" s="155" t="s">
        <v>210</v>
      </c>
      <c r="N2710" s="155">
        <v>497234</v>
      </c>
      <c r="O2710" s="155">
        <v>58793914.770000003</v>
      </c>
      <c r="P2710" s="155">
        <v>224942269</v>
      </c>
      <c r="Q2710" t="str">
        <f t="shared" si="42"/>
        <v>1-Residential</v>
      </c>
      <c r="R2710" s="157"/>
      <c r="S2710" t="s">
        <v>304</v>
      </c>
      <c r="U2710" s="157"/>
    </row>
    <row r="2711" spans="1:21" x14ac:dyDescent="0.3">
      <c r="A2711" s="155">
        <v>5</v>
      </c>
      <c r="B2711" s="155" t="s">
        <v>181</v>
      </c>
      <c r="C2711" s="155">
        <v>2020</v>
      </c>
      <c r="D2711" s="155">
        <v>5</v>
      </c>
      <c r="E2711" s="155" t="s">
        <v>222</v>
      </c>
      <c r="F2711" s="156">
        <v>10</v>
      </c>
      <c r="G2711" s="155" t="s">
        <v>238</v>
      </c>
      <c r="H2711" s="155">
        <v>2</v>
      </c>
      <c r="I2711" s="155" t="s">
        <v>264</v>
      </c>
      <c r="J2711" s="155" t="s">
        <v>121</v>
      </c>
      <c r="K2711" s="155" t="s">
        <v>230</v>
      </c>
      <c r="L2711" s="155">
        <v>207</v>
      </c>
      <c r="M2711" s="155" t="s">
        <v>243</v>
      </c>
      <c r="N2711" s="155">
        <v>24</v>
      </c>
      <c r="O2711" s="155">
        <v>4533.82</v>
      </c>
      <c r="P2711" s="155">
        <v>18034</v>
      </c>
      <c r="Q2711" t="str">
        <f t="shared" si="42"/>
        <v>1-Residential</v>
      </c>
      <c r="R2711" s="157"/>
      <c r="S2711" t="s">
        <v>304</v>
      </c>
      <c r="U2711" s="157"/>
    </row>
    <row r="2712" spans="1:21" x14ac:dyDescent="0.3">
      <c r="A2712" s="155">
        <v>4</v>
      </c>
      <c r="B2712" s="155" t="s">
        <v>187</v>
      </c>
      <c r="C2712" s="155">
        <v>2020</v>
      </c>
      <c r="D2712" s="155">
        <v>5</v>
      </c>
      <c r="E2712" s="155" t="s">
        <v>222</v>
      </c>
      <c r="F2712" s="156">
        <v>5</v>
      </c>
      <c r="G2712" s="155" t="s">
        <v>195</v>
      </c>
      <c r="H2712" s="155">
        <v>710</v>
      </c>
      <c r="I2712" s="155" t="s">
        <v>220</v>
      </c>
      <c r="J2712" s="155" t="s">
        <v>207</v>
      </c>
      <c r="K2712" s="155" t="s">
        <v>208</v>
      </c>
      <c r="L2712" s="155">
        <v>4552</v>
      </c>
      <c r="M2712" s="155" t="s">
        <v>276</v>
      </c>
      <c r="N2712" s="155">
        <v>1</v>
      </c>
      <c r="O2712" s="155">
        <v>-4893.7</v>
      </c>
      <c r="P2712" s="155">
        <v>0</v>
      </c>
      <c r="Q2712" t="str">
        <f t="shared" si="42"/>
        <v>5-Large C&amp;I</v>
      </c>
      <c r="R2712" s="157"/>
      <c r="S2712" t="s">
        <v>304</v>
      </c>
      <c r="U2712" s="157"/>
    </row>
    <row r="2713" spans="1:21" x14ac:dyDescent="0.3">
      <c r="A2713" s="155">
        <v>4</v>
      </c>
      <c r="B2713" s="155" t="s">
        <v>187</v>
      </c>
      <c r="C2713" s="155">
        <v>2020</v>
      </c>
      <c r="D2713" s="155">
        <v>5</v>
      </c>
      <c r="E2713" s="155" t="s">
        <v>222</v>
      </c>
      <c r="F2713" s="156">
        <v>10</v>
      </c>
      <c r="G2713" s="155" t="s">
        <v>238</v>
      </c>
      <c r="H2713" s="155">
        <v>903</v>
      </c>
      <c r="I2713" s="155" t="s">
        <v>239</v>
      </c>
      <c r="J2713" s="155" t="s">
        <v>121</v>
      </c>
      <c r="K2713" s="155" t="s">
        <v>230</v>
      </c>
      <c r="L2713" s="155">
        <v>4513</v>
      </c>
      <c r="M2713" s="155" t="s">
        <v>240</v>
      </c>
      <c r="N2713" s="155">
        <v>152</v>
      </c>
      <c r="O2713" s="155">
        <v>14071.06</v>
      </c>
      <c r="P2713" s="155">
        <v>98028</v>
      </c>
      <c r="Q2713" t="str">
        <f t="shared" si="42"/>
        <v>1-Residential</v>
      </c>
      <c r="R2713" s="157"/>
      <c r="S2713" t="s">
        <v>304</v>
      </c>
      <c r="U2713" s="157"/>
    </row>
    <row r="2714" spans="1:21" x14ac:dyDescent="0.3">
      <c r="A2714" s="155">
        <v>5</v>
      </c>
      <c r="B2714" s="155" t="s">
        <v>181</v>
      </c>
      <c r="C2714" s="155">
        <v>2020</v>
      </c>
      <c r="D2714" s="155">
        <v>5</v>
      </c>
      <c r="E2714" s="155" t="s">
        <v>222</v>
      </c>
      <c r="F2714" s="156">
        <v>1</v>
      </c>
      <c r="G2714" s="155" t="s">
        <v>183</v>
      </c>
      <c r="H2714" s="155">
        <v>6</v>
      </c>
      <c r="I2714" s="155" t="s">
        <v>256</v>
      </c>
      <c r="J2714" s="155" t="s">
        <v>122</v>
      </c>
      <c r="K2714" s="155" t="s">
        <v>242</v>
      </c>
      <c r="L2714" s="155">
        <v>200</v>
      </c>
      <c r="M2714" s="155" t="s">
        <v>210</v>
      </c>
      <c r="N2714" s="155">
        <v>54799</v>
      </c>
      <c r="O2714" s="155">
        <v>4364038.9400000004</v>
      </c>
      <c r="P2714" s="155">
        <v>25808836</v>
      </c>
      <c r="Q2714" t="str">
        <f t="shared" si="42"/>
        <v>2-Low Income Residential</v>
      </c>
      <c r="R2714" s="157"/>
      <c r="S2714" t="s">
        <v>304</v>
      </c>
      <c r="U2714" s="157"/>
    </row>
    <row r="2715" spans="1:21" x14ac:dyDescent="0.3">
      <c r="A2715" s="155">
        <v>5</v>
      </c>
      <c r="B2715" s="155" t="s">
        <v>181</v>
      </c>
      <c r="C2715" s="155">
        <v>2020</v>
      </c>
      <c r="D2715" s="155">
        <v>5</v>
      </c>
      <c r="E2715" s="155" t="s">
        <v>222</v>
      </c>
      <c r="F2715" s="156">
        <v>5</v>
      </c>
      <c r="G2715" s="155" t="s">
        <v>195</v>
      </c>
      <c r="H2715" s="155">
        <v>13</v>
      </c>
      <c r="I2715" s="155" t="s">
        <v>296</v>
      </c>
      <c r="J2715" s="155" t="s">
        <v>119</v>
      </c>
      <c r="K2715" s="155" t="s">
        <v>216</v>
      </c>
      <c r="L2715" s="155">
        <v>460</v>
      </c>
      <c r="M2715" s="155" t="s">
        <v>198</v>
      </c>
      <c r="N2715" s="155">
        <v>7</v>
      </c>
      <c r="O2715" s="155">
        <v>17893.580000000002</v>
      </c>
      <c r="P2715" s="155">
        <v>91780</v>
      </c>
      <c r="Q2715" t="str">
        <f t="shared" si="42"/>
        <v>4-Medium C&amp;I</v>
      </c>
      <c r="R2715" s="157"/>
      <c r="S2715" t="s">
        <v>304</v>
      </c>
      <c r="U2715" s="157"/>
    </row>
    <row r="2716" spans="1:21" x14ac:dyDescent="0.3">
      <c r="A2716" s="155">
        <v>5</v>
      </c>
      <c r="B2716" s="155" t="s">
        <v>181</v>
      </c>
      <c r="C2716" s="155">
        <v>2020</v>
      </c>
      <c r="D2716" s="155">
        <v>5</v>
      </c>
      <c r="E2716" s="155" t="s">
        <v>222</v>
      </c>
      <c r="F2716" s="156">
        <v>79</v>
      </c>
      <c r="G2716" s="155" t="s">
        <v>212</v>
      </c>
      <c r="H2716" s="155">
        <v>18</v>
      </c>
      <c r="I2716" s="155" t="s">
        <v>215</v>
      </c>
      <c r="J2716" s="155" t="s">
        <v>119</v>
      </c>
      <c r="K2716" s="155" t="s">
        <v>216</v>
      </c>
      <c r="L2716" s="155">
        <v>1579</v>
      </c>
      <c r="M2716" s="155" t="s">
        <v>271</v>
      </c>
      <c r="N2716" s="155">
        <v>1</v>
      </c>
      <c r="O2716" s="155">
        <v>11342.8</v>
      </c>
      <c r="P2716" s="155">
        <v>68600</v>
      </c>
      <c r="Q2716" t="str">
        <f t="shared" si="42"/>
        <v>4-Medium C&amp;I</v>
      </c>
      <c r="R2716" s="157"/>
      <c r="S2716" t="s">
        <v>304</v>
      </c>
      <c r="U2716" s="157"/>
    </row>
    <row r="2717" spans="1:21" x14ac:dyDescent="0.3">
      <c r="A2717" s="155">
        <v>5</v>
      </c>
      <c r="B2717" s="155" t="s">
        <v>181</v>
      </c>
      <c r="C2717" s="155">
        <v>2020</v>
      </c>
      <c r="D2717" s="155">
        <v>5</v>
      </c>
      <c r="E2717" s="155" t="s">
        <v>222</v>
      </c>
      <c r="F2717" s="156">
        <v>3</v>
      </c>
      <c r="G2717" s="155" t="s">
        <v>189</v>
      </c>
      <c r="H2717" s="155">
        <v>19</v>
      </c>
      <c r="I2717" s="155" t="s">
        <v>262</v>
      </c>
      <c r="J2717" s="155" t="s">
        <v>127</v>
      </c>
      <c r="K2717" s="155" t="s">
        <v>263</v>
      </c>
      <c r="L2717" s="155">
        <v>300</v>
      </c>
      <c r="M2717" s="155" t="s">
        <v>191</v>
      </c>
      <c r="N2717" s="155">
        <v>48</v>
      </c>
      <c r="O2717" s="155">
        <v>126400.75</v>
      </c>
      <c r="P2717" s="155">
        <v>697233</v>
      </c>
      <c r="Q2717" t="str">
        <f t="shared" si="42"/>
        <v>4-Medium C&amp;I</v>
      </c>
      <c r="R2717" s="157"/>
      <c r="S2717" t="s">
        <v>304</v>
      </c>
      <c r="U2717" s="157"/>
    </row>
    <row r="2718" spans="1:21" x14ac:dyDescent="0.3">
      <c r="A2718" s="155">
        <v>5</v>
      </c>
      <c r="B2718" s="155" t="s">
        <v>181</v>
      </c>
      <c r="C2718" s="155">
        <v>2020</v>
      </c>
      <c r="D2718" s="155">
        <v>5</v>
      </c>
      <c r="E2718" s="155" t="s">
        <v>222</v>
      </c>
      <c r="F2718" s="156">
        <v>3</v>
      </c>
      <c r="G2718" s="155" t="s">
        <v>189</v>
      </c>
      <c r="H2718" s="155">
        <v>701</v>
      </c>
      <c r="I2718" s="155" t="s">
        <v>206</v>
      </c>
      <c r="J2718" s="155" t="s">
        <v>207</v>
      </c>
      <c r="K2718" s="155" t="s">
        <v>208</v>
      </c>
      <c r="L2718" s="155">
        <v>300</v>
      </c>
      <c r="M2718" s="155" t="s">
        <v>191</v>
      </c>
      <c r="N2718" s="155">
        <v>162</v>
      </c>
      <c r="O2718" s="155">
        <v>1151703.8899999999</v>
      </c>
      <c r="P2718" s="155">
        <v>7242494</v>
      </c>
      <c r="Q2718" t="str">
        <f t="shared" si="42"/>
        <v>5-Large C&amp;I</v>
      </c>
      <c r="R2718" s="157"/>
      <c r="S2718" t="s">
        <v>304</v>
      </c>
      <c r="U2718" s="157"/>
    </row>
    <row r="2719" spans="1:21" x14ac:dyDescent="0.3">
      <c r="A2719" s="155">
        <v>4</v>
      </c>
      <c r="B2719" s="155" t="s">
        <v>187</v>
      </c>
      <c r="C2719" s="155">
        <v>2020</v>
      </c>
      <c r="D2719" s="155">
        <v>5</v>
      </c>
      <c r="E2719" s="155" t="s">
        <v>222</v>
      </c>
      <c r="F2719" s="156">
        <v>3</v>
      </c>
      <c r="G2719" s="155" t="s">
        <v>189</v>
      </c>
      <c r="H2719" s="155">
        <v>9</v>
      </c>
      <c r="I2719" s="155" t="s">
        <v>275</v>
      </c>
      <c r="J2719" s="155" t="s">
        <v>117</v>
      </c>
      <c r="K2719" s="155" t="s">
        <v>236</v>
      </c>
      <c r="L2719" s="155">
        <v>300</v>
      </c>
      <c r="M2719" s="155" t="s">
        <v>191</v>
      </c>
      <c r="N2719" s="155">
        <v>2</v>
      </c>
      <c r="O2719" s="155">
        <v>161.11000000000001</v>
      </c>
      <c r="P2719" s="155">
        <v>675</v>
      </c>
      <c r="Q2719" t="str">
        <f t="shared" si="42"/>
        <v>3-Small C&amp;I</v>
      </c>
      <c r="R2719" s="157"/>
      <c r="S2719" t="s">
        <v>304</v>
      </c>
      <c r="U2719" s="157"/>
    </row>
    <row r="2720" spans="1:21" x14ac:dyDescent="0.3">
      <c r="A2720" s="155">
        <v>5</v>
      </c>
      <c r="B2720" s="155" t="s">
        <v>181</v>
      </c>
      <c r="C2720" s="155">
        <v>2020</v>
      </c>
      <c r="D2720" s="155">
        <v>5</v>
      </c>
      <c r="E2720" s="155" t="s">
        <v>222</v>
      </c>
      <c r="F2720" s="156">
        <v>5</v>
      </c>
      <c r="G2720" s="155" t="s">
        <v>195</v>
      </c>
      <c r="H2720" s="155">
        <v>11</v>
      </c>
      <c r="I2720" s="155" t="s">
        <v>283</v>
      </c>
      <c r="J2720" s="155" t="s">
        <v>115</v>
      </c>
      <c r="K2720" s="155" t="s">
        <v>185</v>
      </c>
      <c r="L2720" s="155">
        <v>460</v>
      </c>
      <c r="M2720" s="155" t="s">
        <v>198</v>
      </c>
      <c r="N2720" s="155">
        <v>2</v>
      </c>
      <c r="O2720" s="155">
        <v>139.21</v>
      </c>
      <c r="P2720" s="155">
        <v>620</v>
      </c>
      <c r="Q2720" t="str">
        <f t="shared" si="42"/>
        <v>3-Small C&amp;I</v>
      </c>
      <c r="R2720" s="157"/>
      <c r="S2720" t="s">
        <v>304</v>
      </c>
      <c r="U2720" s="157"/>
    </row>
    <row r="2721" spans="1:21" x14ac:dyDescent="0.3">
      <c r="A2721" s="155">
        <v>5</v>
      </c>
      <c r="B2721" s="155" t="s">
        <v>181</v>
      </c>
      <c r="C2721" s="155">
        <v>2020</v>
      </c>
      <c r="D2721" s="155">
        <v>5</v>
      </c>
      <c r="E2721" s="155" t="s">
        <v>222</v>
      </c>
      <c r="F2721" s="156">
        <v>6</v>
      </c>
      <c r="G2721" s="155" t="s">
        <v>192</v>
      </c>
      <c r="H2721" s="155">
        <v>5</v>
      </c>
      <c r="I2721" s="155" t="s">
        <v>190</v>
      </c>
      <c r="J2721" s="155" t="s">
        <v>115</v>
      </c>
      <c r="K2721" s="155" t="s">
        <v>185</v>
      </c>
      <c r="L2721" s="155">
        <v>700</v>
      </c>
      <c r="M2721" s="155" t="s">
        <v>193</v>
      </c>
      <c r="N2721" s="155">
        <v>6</v>
      </c>
      <c r="O2721" s="155">
        <v>315.49</v>
      </c>
      <c r="P2721" s="155">
        <v>1219</v>
      </c>
      <c r="Q2721" t="str">
        <f t="shared" si="42"/>
        <v>3-Small C&amp;I</v>
      </c>
      <c r="R2721" s="157"/>
      <c r="S2721" t="s">
        <v>304</v>
      </c>
      <c r="U2721" s="157"/>
    </row>
    <row r="2722" spans="1:21" x14ac:dyDescent="0.3">
      <c r="A2722" s="155">
        <v>5</v>
      </c>
      <c r="B2722" s="155" t="s">
        <v>181</v>
      </c>
      <c r="C2722" s="155">
        <v>2020</v>
      </c>
      <c r="D2722" s="155">
        <v>5</v>
      </c>
      <c r="E2722" s="155" t="s">
        <v>222</v>
      </c>
      <c r="F2722" s="156">
        <v>72</v>
      </c>
      <c r="G2722" s="155" t="s">
        <v>212</v>
      </c>
      <c r="H2722" s="155">
        <v>5</v>
      </c>
      <c r="I2722" s="155" t="s">
        <v>190</v>
      </c>
      <c r="J2722" s="155" t="s">
        <v>115</v>
      </c>
      <c r="K2722" s="155" t="s">
        <v>185</v>
      </c>
      <c r="L2722" s="155">
        <v>1572</v>
      </c>
      <c r="M2722" s="155" t="s">
        <v>231</v>
      </c>
      <c r="N2722" s="155">
        <v>1</v>
      </c>
      <c r="O2722" s="155">
        <v>3218.67</v>
      </c>
      <c r="P2722" s="155">
        <v>14636</v>
      </c>
      <c r="Q2722" t="str">
        <f t="shared" si="42"/>
        <v>3-Small C&amp;I</v>
      </c>
      <c r="R2722" s="157"/>
      <c r="S2722" t="s">
        <v>304</v>
      </c>
      <c r="U2722" s="157"/>
    </row>
    <row r="2723" spans="1:21" x14ac:dyDescent="0.3">
      <c r="A2723" s="155">
        <v>5</v>
      </c>
      <c r="B2723" s="155" t="s">
        <v>181</v>
      </c>
      <c r="C2723" s="155">
        <v>2020</v>
      </c>
      <c r="D2723" s="155">
        <v>5</v>
      </c>
      <c r="E2723" s="155" t="s">
        <v>222</v>
      </c>
      <c r="F2723" s="156">
        <v>10</v>
      </c>
      <c r="G2723" s="155" t="s">
        <v>238</v>
      </c>
      <c r="H2723" s="155">
        <v>950</v>
      </c>
      <c r="I2723" s="155" t="s">
        <v>184</v>
      </c>
      <c r="J2723" s="155" t="s">
        <v>115</v>
      </c>
      <c r="K2723" s="155" t="s">
        <v>185</v>
      </c>
      <c r="L2723" s="155">
        <v>4513</v>
      </c>
      <c r="M2723" s="155" t="s">
        <v>240</v>
      </c>
      <c r="N2723" s="155">
        <v>13</v>
      </c>
      <c r="O2723" s="155">
        <v>1852.88</v>
      </c>
      <c r="P2723" s="155">
        <v>17581</v>
      </c>
      <c r="Q2723" t="str">
        <f t="shared" si="42"/>
        <v>3-Small C&amp;I</v>
      </c>
      <c r="R2723" s="157"/>
      <c r="S2723" t="s">
        <v>304</v>
      </c>
      <c r="U2723" s="157"/>
    </row>
    <row r="2724" spans="1:21" x14ac:dyDescent="0.3">
      <c r="A2724" s="155">
        <v>5</v>
      </c>
      <c r="B2724" s="155" t="s">
        <v>181</v>
      </c>
      <c r="C2724" s="155">
        <v>2020</v>
      </c>
      <c r="D2724" s="155">
        <v>5</v>
      </c>
      <c r="E2724" s="155" t="s">
        <v>222</v>
      </c>
      <c r="F2724" s="156">
        <v>3</v>
      </c>
      <c r="G2724" s="155" t="s">
        <v>189</v>
      </c>
      <c r="H2724" s="155">
        <v>950</v>
      </c>
      <c r="I2724" s="155" t="s">
        <v>184</v>
      </c>
      <c r="J2724" s="155" t="s">
        <v>115</v>
      </c>
      <c r="K2724" s="155" t="s">
        <v>185</v>
      </c>
      <c r="L2724" s="155">
        <v>4532</v>
      </c>
      <c r="M2724" s="155" t="s">
        <v>200</v>
      </c>
      <c r="N2724" s="155">
        <v>60851</v>
      </c>
      <c r="O2724" s="155">
        <v>2365028.7400000002</v>
      </c>
      <c r="P2724" s="155">
        <v>71231586</v>
      </c>
      <c r="Q2724" t="str">
        <f t="shared" si="42"/>
        <v>3-Small C&amp;I</v>
      </c>
      <c r="R2724" s="157"/>
      <c r="S2724" t="s">
        <v>304</v>
      </c>
      <c r="U2724" s="157"/>
    </row>
    <row r="2725" spans="1:21" x14ac:dyDescent="0.3">
      <c r="A2725" s="155">
        <v>5</v>
      </c>
      <c r="B2725" s="155" t="s">
        <v>181</v>
      </c>
      <c r="C2725" s="155">
        <v>2020</v>
      </c>
      <c r="D2725" s="155">
        <v>5</v>
      </c>
      <c r="E2725" s="155" t="s">
        <v>222</v>
      </c>
      <c r="F2725" s="156">
        <v>3</v>
      </c>
      <c r="G2725" s="155" t="s">
        <v>189</v>
      </c>
      <c r="H2725" s="155">
        <v>11</v>
      </c>
      <c r="I2725" s="155" t="s">
        <v>283</v>
      </c>
      <c r="J2725" s="155" t="s">
        <v>115</v>
      </c>
      <c r="K2725" s="155" t="s">
        <v>185</v>
      </c>
      <c r="L2725" s="155">
        <v>300</v>
      </c>
      <c r="M2725" s="155" t="s">
        <v>191</v>
      </c>
      <c r="N2725" s="155">
        <v>210</v>
      </c>
      <c r="O2725" s="155">
        <v>75082.179999999993</v>
      </c>
      <c r="P2725" s="155">
        <v>381680</v>
      </c>
      <c r="Q2725" t="str">
        <f t="shared" si="42"/>
        <v>3-Small C&amp;I</v>
      </c>
      <c r="R2725" s="157"/>
      <c r="S2725" t="s">
        <v>304</v>
      </c>
      <c r="U2725" s="157"/>
    </row>
    <row r="2726" spans="1:21" x14ac:dyDescent="0.3">
      <c r="A2726" s="155">
        <v>5</v>
      </c>
      <c r="B2726" s="155" t="s">
        <v>181</v>
      </c>
      <c r="C2726" s="155">
        <v>2020</v>
      </c>
      <c r="D2726" s="155">
        <v>5</v>
      </c>
      <c r="E2726" s="155" t="s">
        <v>222</v>
      </c>
      <c r="F2726" s="156">
        <v>1</v>
      </c>
      <c r="G2726" s="155" t="s">
        <v>183</v>
      </c>
      <c r="H2726" s="155">
        <v>903</v>
      </c>
      <c r="I2726" s="155" t="s">
        <v>239</v>
      </c>
      <c r="J2726" s="155" t="s">
        <v>121</v>
      </c>
      <c r="K2726" s="155" t="s">
        <v>230</v>
      </c>
      <c r="L2726" s="155">
        <v>4512</v>
      </c>
      <c r="M2726" s="155" t="s">
        <v>186</v>
      </c>
      <c r="N2726" s="155">
        <v>460927</v>
      </c>
      <c r="O2726" s="155">
        <v>29603714.140000001</v>
      </c>
      <c r="P2726" s="155">
        <v>215381842</v>
      </c>
      <c r="Q2726" t="str">
        <f t="shared" si="42"/>
        <v>1-Residential</v>
      </c>
      <c r="R2726" s="157"/>
      <c r="S2726" t="s">
        <v>304</v>
      </c>
      <c r="U2726" s="157"/>
    </row>
    <row r="2727" spans="1:21" x14ac:dyDescent="0.3">
      <c r="A2727" s="155">
        <v>5</v>
      </c>
      <c r="B2727" s="155" t="s">
        <v>181</v>
      </c>
      <c r="C2727" s="155">
        <v>2020</v>
      </c>
      <c r="D2727" s="155">
        <v>5</v>
      </c>
      <c r="E2727" s="155" t="s">
        <v>222</v>
      </c>
      <c r="F2727" s="156">
        <v>10</v>
      </c>
      <c r="G2727" s="155" t="s">
        <v>238</v>
      </c>
      <c r="H2727" s="155">
        <v>602</v>
      </c>
      <c r="I2727" s="155" t="s">
        <v>246</v>
      </c>
      <c r="J2727" s="155" t="s">
        <v>125</v>
      </c>
      <c r="K2727" s="155" t="s">
        <v>197</v>
      </c>
      <c r="L2727" s="155">
        <v>207</v>
      </c>
      <c r="M2727" s="155" t="s">
        <v>243</v>
      </c>
      <c r="N2727" s="155">
        <v>2</v>
      </c>
      <c r="O2727" s="155">
        <v>60.17</v>
      </c>
      <c r="P2727" s="155">
        <v>107</v>
      </c>
      <c r="Q2727" t="str">
        <f t="shared" si="42"/>
        <v>Street</v>
      </c>
      <c r="R2727" s="157"/>
      <c r="S2727" t="s">
        <v>304</v>
      </c>
      <c r="U2727" s="157"/>
    </row>
    <row r="2728" spans="1:21" x14ac:dyDescent="0.3">
      <c r="A2728" s="155">
        <v>5</v>
      </c>
      <c r="B2728" s="155" t="s">
        <v>181</v>
      </c>
      <c r="C2728" s="155">
        <v>2020</v>
      </c>
      <c r="D2728" s="155">
        <v>5</v>
      </c>
      <c r="E2728" s="155" t="s">
        <v>222</v>
      </c>
      <c r="F2728" s="156">
        <v>6</v>
      </c>
      <c r="G2728" s="155" t="s">
        <v>192</v>
      </c>
      <c r="H2728" s="155">
        <v>618</v>
      </c>
      <c r="I2728" s="155" t="s">
        <v>294</v>
      </c>
      <c r="J2728" s="155" t="s">
        <v>130</v>
      </c>
      <c r="K2728" s="155" t="s">
        <v>280</v>
      </c>
      <c r="L2728" s="155">
        <v>4562</v>
      </c>
      <c r="M2728" s="155" t="s">
        <v>211</v>
      </c>
      <c r="N2728" s="155">
        <v>6</v>
      </c>
      <c r="O2728" s="155">
        <v>1411.03</v>
      </c>
      <c r="P2728" s="155">
        <v>2832</v>
      </c>
      <c r="Q2728" t="str">
        <f t="shared" si="42"/>
        <v>Street</v>
      </c>
      <c r="R2728" s="157"/>
      <c r="S2728" t="s">
        <v>304</v>
      </c>
      <c r="U2728" s="157"/>
    </row>
    <row r="2729" spans="1:21" x14ac:dyDescent="0.3">
      <c r="A2729" s="155">
        <v>5</v>
      </c>
      <c r="B2729" s="155" t="s">
        <v>181</v>
      </c>
      <c r="C2729" s="155">
        <v>2020</v>
      </c>
      <c r="D2729" s="155">
        <v>5</v>
      </c>
      <c r="E2729" s="155" t="s">
        <v>222</v>
      </c>
      <c r="F2729" s="156">
        <v>6</v>
      </c>
      <c r="G2729" s="155" t="s">
        <v>192</v>
      </c>
      <c r="H2729" s="155">
        <v>623</v>
      </c>
      <c r="I2729" s="155" t="s">
        <v>295</v>
      </c>
      <c r="J2729" s="155" t="s">
        <v>124</v>
      </c>
      <c r="K2729" s="155" t="s">
        <v>227</v>
      </c>
      <c r="L2729" s="155">
        <v>700</v>
      </c>
      <c r="M2729" s="155" t="s">
        <v>193</v>
      </c>
      <c r="N2729" s="155">
        <v>1</v>
      </c>
      <c r="O2729" s="155">
        <v>1244.1300000000001</v>
      </c>
      <c r="P2729" s="155">
        <v>4326</v>
      </c>
      <c r="Q2729" t="str">
        <f t="shared" si="42"/>
        <v>Street</v>
      </c>
      <c r="R2729" s="157"/>
      <c r="S2729" t="s">
        <v>304</v>
      </c>
      <c r="U2729" s="157"/>
    </row>
    <row r="2730" spans="1:21" x14ac:dyDescent="0.3">
      <c r="A2730" s="155">
        <v>5</v>
      </c>
      <c r="B2730" s="155" t="s">
        <v>181</v>
      </c>
      <c r="C2730" s="155">
        <v>2020</v>
      </c>
      <c r="D2730" s="155">
        <v>5</v>
      </c>
      <c r="E2730" s="155" t="s">
        <v>222</v>
      </c>
      <c r="F2730" s="156">
        <v>6</v>
      </c>
      <c r="G2730" s="155" t="s">
        <v>192</v>
      </c>
      <c r="H2730" s="155">
        <v>624</v>
      </c>
      <c r="I2730" s="155" t="s">
        <v>226</v>
      </c>
      <c r="J2730" s="155" t="s">
        <v>124</v>
      </c>
      <c r="K2730" s="155" t="s">
        <v>227</v>
      </c>
      <c r="L2730" s="155">
        <v>4562</v>
      </c>
      <c r="M2730" s="155" t="s">
        <v>211</v>
      </c>
      <c r="N2730" s="155">
        <v>13</v>
      </c>
      <c r="O2730" s="155">
        <v>2255.81</v>
      </c>
      <c r="P2730" s="155">
        <v>10594</v>
      </c>
      <c r="Q2730" t="str">
        <f t="shared" si="42"/>
        <v>Street</v>
      </c>
      <c r="R2730" s="157"/>
      <c r="S2730" t="s">
        <v>304</v>
      </c>
      <c r="U2730" s="157"/>
    </row>
    <row r="2731" spans="1:21" x14ac:dyDescent="0.3">
      <c r="A2731" s="155">
        <v>5</v>
      </c>
      <c r="B2731" s="155" t="s">
        <v>181</v>
      </c>
      <c r="C2731" s="155">
        <v>2020</v>
      </c>
      <c r="D2731" s="155">
        <v>5</v>
      </c>
      <c r="E2731" s="155" t="s">
        <v>222</v>
      </c>
      <c r="F2731" s="156">
        <v>60</v>
      </c>
      <c r="G2731" s="155" t="s">
        <v>212</v>
      </c>
      <c r="H2731" s="155">
        <v>624</v>
      </c>
      <c r="I2731" s="155" t="s">
        <v>226</v>
      </c>
      <c r="J2731" s="155" t="s">
        <v>124</v>
      </c>
      <c r="K2731" s="155" t="s">
        <v>227</v>
      </c>
      <c r="L2731" s="155">
        <v>4563</v>
      </c>
      <c r="M2731" s="155" t="s">
        <v>228</v>
      </c>
      <c r="N2731" s="155">
        <v>2</v>
      </c>
      <c r="O2731" s="155">
        <v>37.94</v>
      </c>
      <c r="P2731" s="155">
        <v>191</v>
      </c>
      <c r="Q2731" t="str">
        <f t="shared" si="42"/>
        <v>Street</v>
      </c>
      <c r="R2731" s="157"/>
      <c r="S2731" t="s">
        <v>304</v>
      </c>
      <c r="U2731" s="157"/>
    </row>
    <row r="2732" spans="1:21" x14ac:dyDescent="0.3">
      <c r="A2732" s="155">
        <v>5</v>
      </c>
      <c r="B2732" s="155" t="s">
        <v>181</v>
      </c>
      <c r="C2732" s="155">
        <v>2020</v>
      </c>
      <c r="D2732" s="155">
        <v>5</v>
      </c>
      <c r="E2732" s="155" t="s">
        <v>222</v>
      </c>
      <c r="F2732" s="156">
        <v>1</v>
      </c>
      <c r="G2732" s="155" t="s">
        <v>183</v>
      </c>
      <c r="H2732" s="155">
        <v>905</v>
      </c>
      <c r="I2732" s="155" t="s">
        <v>272</v>
      </c>
      <c r="J2732" s="155" t="s">
        <v>122</v>
      </c>
      <c r="K2732" s="155" t="s">
        <v>242</v>
      </c>
      <c r="L2732" s="155">
        <v>4512</v>
      </c>
      <c r="M2732" s="155" t="s">
        <v>186</v>
      </c>
      <c r="N2732" s="155">
        <v>64951</v>
      </c>
      <c r="O2732" s="155">
        <v>1287586.3799999999</v>
      </c>
      <c r="P2732" s="155">
        <v>29438932</v>
      </c>
      <c r="Q2732" t="str">
        <f t="shared" si="42"/>
        <v>2-Low Income Residential</v>
      </c>
      <c r="R2732" s="157"/>
      <c r="S2732" t="s">
        <v>304</v>
      </c>
      <c r="U2732" s="157"/>
    </row>
    <row r="2733" spans="1:21" x14ac:dyDescent="0.3">
      <c r="A2733" s="155">
        <v>5</v>
      </c>
      <c r="B2733" s="155" t="s">
        <v>181</v>
      </c>
      <c r="C2733" s="155">
        <v>2020</v>
      </c>
      <c r="D2733" s="155">
        <v>5</v>
      </c>
      <c r="E2733" s="155" t="s">
        <v>222</v>
      </c>
      <c r="F2733" s="156">
        <v>10</v>
      </c>
      <c r="G2733" s="155" t="s">
        <v>238</v>
      </c>
      <c r="H2733" s="155">
        <v>1</v>
      </c>
      <c r="I2733" s="155" t="s">
        <v>229</v>
      </c>
      <c r="J2733" s="155" t="s">
        <v>121</v>
      </c>
      <c r="K2733" s="155" t="s">
        <v>230</v>
      </c>
      <c r="L2733" s="155">
        <v>207</v>
      </c>
      <c r="M2733" s="155" t="s">
        <v>243</v>
      </c>
      <c r="N2733" s="155">
        <v>37144</v>
      </c>
      <c r="O2733" s="155">
        <v>5929600</v>
      </c>
      <c r="P2733" s="155">
        <v>22900268</v>
      </c>
      <c r="Q2733" t="str">
        <f t="shared" si="42"/>
        <v>1-Residential</v>
      </c>
      <c r="R2733" s="157"/>
      <c r="S2733" t="s">
        <v>304</v>
      </c>
      <c r="U2733" s="157"/>
    </row>
    <row r="2734" spans="1:21" x14ac:dyDescent="0.3">
      <c r="A2734" s="155">
        <v>4</v>
      </c>
      <c r="B2734" s="155" t="s">
        <v>187</v>
      </c>
      <c r="C2734" s="155">
        <v>2020</v>
      </c>
      <c r="D2734" s="155">
        <v>5</v>
      </c>
      <c r="E2734" s="155" t="s">
        <v>222</v>
      </c>
      <c r="F2734" s="156">
        <v>3</v>
      </c>
      <c r="G2734" s="155" t="s">
        <v>189</v>
      </c>
      <c r="H2734" s="155">
        <v>710</v>
      </c>
      <c r="I2734" s="155" t="s">
        <v>220</v>
      </c>
      <c r="J2734" s="155" t="s">
        <v>207</v>
      </c>
      <c r="K2734" s="155" t="s">
        <v>208</v>
      </c>
      <c r="L2734" s="155">
        <v>4532</v>
      </c>
      <c r="M2734" s="155" t="s">
        <v>200</v>
      </c>
      <c r="N2734" s="155">
        <v>10</v>
      </c>
      <c r="O2734" s="155">
        <v>283409.06</v>
      </c>
      <c r="P2734" s="155">
        <v>3122907</v>
      </c>
      <c r="Q2734" t="str">
        <f t="shared" si="42"/>
        <v>5-Large C&amp;I</v>
      </c>
      <c r="R2734" s="157"/>
      <c r="S2734" t="s">
        <v>304</v>
      </c>
      <c r="U2734" s="157"/>
    </row>
    <row r="2735" spans="1:21" x14ac:dyDescent="0.3">
      <c r="A2735" s="155">
        <v>5</v>
      </c>
      <c r="B2735" s="155" t="s">
        <v>181</v>
      </c>
      <c r="C2735" s="155">
        <v>2020</v>
      </c>
      <c r="D2735" s="155">
        <v>5</v>
      </c>
      <c r="E2735" s="155" t="s">
        <v>222</v>
      </c>
      <c r="F2735" s="156">
        <v>3</v>
      </c>
      <c r="G2735" s="155" t="s">
        <v>189</v>
      </c>
      <c r="H2735" s="155">
        <v>2</v>
      </c>
      <c r="I2735" s="155" t="s">
        <v>264</v>
      </c>
      <c r="J2735" s="155" t="s">
        <v>121</v>
      </c>
      <c r="K2735" s="155" t="s">
        <v>230</v>
      </c>
      <c r="L2735" s="155">
        <v>300</v>
      </c>
      <c r="M2735" s="155" t="s">
        <v>191</v>
      </c>
      <c r="N2735" s="155">
        <v>2</v>
      </c>
      <c r="O2735" s="155">
        <v>120.15</v>
      </c>
      <c r="P2735" s="155">
        <v>434</v>
      </c>
      <c r="Q2735" t="str">
        <f t="shared" si="42"/>
        <v>1-Residential</v>
      </c>
      <c r="R2735" s="157"/>
      <c r="S2735" t="s">
        <v>304</v>
      </c>
      <c r="U2735" s="157"/>
    </row>
    <row r="2736" spans="1:21" x14ac:dyDescent="0.3">
      <c r="A2736" s="155">
        <v>5</v>
      </c>
      <c r="B2736" s="155" t="s">
        <v>181</v>
      </c>
      <c r="C2736" s="155">
        <v>2020</v>
      </c>
      <c r="D2736" s="155">
        <v>5</v>
      </c>
      <c r="E2736" s="155" t="s">
        <v>222</v>
      </c>
      <c r="F2736" s="156">
        <v>3</v>
      </c>
      <c r="G2736" s="155" t="s">
        <v>189</v>
      </c>
      <c r="H2736" s="155">
        <v>15</v>
      </c>
      <c r="I2736" s="155" t="s">
        <v>252</v>
      </c>
      <c r="J2736" s="155" t="s">
        <v>118</v>
      </c>
      <c r="K2736" s="155" t="s">
        <v>214</v>
      </c>
      <c r="L2736" s="155">
        <v>300</v>
      </c>
      <c r="M2736" s="155" t="s">
        <v>191</v>
      </c>
      <c r="N2736" s="155">
        <v>103</v>
      </c>
      <c r="O2736" s="155">
        <v>4830.76</v>
      </c>
      <c r="P2736" s="155">
        <v>19522</v>
      </c>
      <c r="Q2736" t="str">
        <f t="shared" si="42"/>
        <v>3-Small C&amp;I</v>
      </c>
      <c r="R2736" s="157"/>
      <c r="S2736" t="s">
        <v>304</v>
      </c>
      <c r="U2736" s="157"/>
    </row>
    <row r="2737" spans="1:21" x14ac:dyDescent="0.3">
      <c r="A2737" s="155">
        <v>4</v>
      </c>
      <c r="B2737" s="155" t="s">
        <v>187</v>
      </c>
      <c r="C2737" s="155">
        <v>2020</v>
      </c>
      <c r="D2737" s="155">
        <v>5</v>
      </c>
      <c r="E2737" s="155" t="s">
        <v>222</v>
      </c>
      <c r="F2737" s="156">
        <v>3</v>
      </c>
      <c r="G2737" s="155" t="s">
        <v>189</v>
      </c>
      <c r="H2737" s="155">
        <v>18</v>
      </c>
      <c r="I2737" s="155" t="s">
        <v>215</v>
      </c>
      <c r="J2737" s="155" t="s">
        <v>119</v>
      </c>
      <c r="K2737" s="155" t="s">
        <v>216</v>
      </c>
      <c r="L2737" s="155">
        <v>300</v>
      </c>
      <c r="M2737" s="155" t="s">
        <v>191</v>
      </c>
      <c r="N2737" s="155">
        <v>3</v>
      </c>
      <c r="O2737" s="155">
        <v>1142.5</v>
      </c>
      <c r="P2737" s="155">
        <v>4418</v>
      </c>
      <c r="Q2737" t="str">
        <f t="shared" si="42"/>
        <v>4-Medium C&amp;I</v>
      </c>
      <c r="R2737" s="157"/>
      <c r="S2737" t="s">
        <v>304</v>
      </c>
      <c r="U2737" s="157"/>
    </row>
    <row r="2738" spans="1:21" x14ac:dyDescent="0.3">
      <c r="A2738" s="155">
        <v>4</v>
      </c>
      <c r="B2738" s="155" t="s">
        <v>187</v>
      </c>
      <c r="C2738" s="155">
        <v>2020</v>
      </c>
      <c r="D2738" s="155">
        <v>5</v>
      </c>
      <c r="E2738" s="155" t="s">
        <v>222</v>
      </c>
      <c r="F2738" s="156">
        <v>5</v>
      </c>
      <c r="G2738" s="155" t="s">
        <v>195</v>
      </c>
      <c r="H2738" s="155">
        <v>18</v>
      </c>
      <c r="I2738" s="155" t="s">
        <v>215</v>
      </c>
      <c r="J2738" s="155" t="s">
        <v>119</v>
      </c>
      <c r="K2738" s="155" t="s">
        <v>216</v>
      </c>
      <c r="L2738" s="155">
        <v>460</v>
      </c>
      <c r="M2738" s="155" t="s">
        <v>198</v>
      </c>
      <c r="N2738" s="155">
        <v>1</v>
      </c>
      <c r="O2738" s="155">
        <v>470.36</v>
      </c>
      <c r="P2738" s="155">
        <v>2040</v>
      </c>
      <c r="Q2738" t="str">
        <f t="shared" si="42"/>
        <v>4-Medium C&amp;I</v>
      </c>
      <c r="R2738" s="157"/>
      <c r="S2738" t="s">
        <v>304</v>
      </c>
      <c r="U2738" s="157"/>
    </row>
    <row r="2739" spans="1:21" x14ac:dyDescent="0.3">
      <c r="A2739" s="155">
        <v>5</v>
      </c>
      <c r="B2739" s="155" t="s">
        <v>181</v>
      </c>
      <c r="C2739" s="155">
        <v>2020</v>
      </c>
      <c r="D2739" s="155">
        <v>5</v>
      </c>
      <c r="E2739" s="155" t="s">
        <v>222</v>
      </c>
      <c r="F2739" s="156">
        <v>3</v>
      </c>
      <c r="G2739" s="155" t="s">
        <v>189</v>
      </c>
      <c r="H2739" s="155">
        <v>700</v>
      </c>
      <c r="I2739" s="155" t="s">
        <v>273</v>
      </c>
      <c r="J2739" s="155" t="s">
        <v>207</v>
      </c>
      <c r="K2739" s="155" t="s">
        <v>208</v>
      </c>
      <c r="L2739" s="155">
        <v>300</v>
      </c>
      <c r="M2739" s="155" t="s">
        <v>191</v>
      </c>
      <c r="N2739" s="155">
        <v>4</v>
      </c>
      <c r="O2739" s="155">
        <v>28676.78</v>
      </c>
      <c r="P2739" s="155">
        <v>169800</v>
      </c>
      <c r="Q2739" t="str">
        <f t="shared" si="42"/>
        <v>5-Large C&amp;I</v>
      </c>
      <c r="R2739" s="157"/>
      <c r="S2739" t="s">
        <v>304</v>
      </c>
      <c r="U2739" s="157"/>
    </row>
    <row r="2740" spans="1:21" x14ac:dyDescent="0.3">
      <c r="A2740" s="155">
        <v>5</v>
      </c>
      <c r="B2740" s="155" t="s">
        <v>181</v>
      </c>
      <c r="C2740" s="155">
        <v>2020</v>
      </c>
      <c r="D2740" s="155">
        <v>5</v>
      </c>
      <c r="E2740" s="155" t="s">
        <v>222</v>
      </c>
      <c r="F2740" s="156">
        <v>79</v>
      </c>
      <c r="G2740" s="155" t="s">
        <v>212</v>
      </c>
      <c r="H2740" s="155">
        <v>954</v>
      </c>
      <c r="I2740" s="155" t="s">
        <v>237</v>
      </c>
      <c r="J2740" s="155" t="s">
        <v>119</v>
      </c>
      <c r="K2740" s="155" t="s">
        <v>216</v>
      </c>
      <c r="L2740" s="155">
        <v>4579</v>
      </c>
      <c r="M2740" s="155" t="s">
        <v>221</v>
      </c>
      <c r="N2740" s="155">
        <v>5</v>
      </c>
      <c r="O2740" s="155">
        <v>4325.26</v>
      </c>
      <c r="P2740" s="155">
        <v>51220</v>
      </c>
      <c r="Q2740" t="str">
        <f t="shared" si="42"/>
        <v>4-Medium C&amp;I</v>
      </c>
      <c r="R2740" s="157"/>
      <c r="S2740" t="s">
        <v>304</v>
      </c>
      <c r="U2740" s="157"/>
    </row>
    <row r="2741" spans="1:21" x14ac:dyDescent="0.3">
      <c r="A2741" s="155">
        <v>5</v>
      </c>
      <c r="B2741" s="155" t="s">
        <v>181</v>
      </c>
      <c r="C2741" s="155">
        <v>2020</v>
      </c>
      <c r="D2741" s="155">
        <v>5</v>
      </c>
      <c r="E2741" s="155" t="s">
        <v>222</v>
      </c>
      <c r="F2741" s="156">
        <v>5</v>
      </c>
      <c r="G2741" s="155" t="s">
        <v>195</v>
      </c>
      <c r="H2741" s="155">
        <v>951</v>
      </c>
      <c r="I2741" s="155" t="s">
        <v>250</v>
      </c>
      <c r="J2741" s="155" t="s">
        <v>126</v>
      </c>
      <c r="K2741" s="155" t="s">
        <v>249</v>
      </c>
      <c r="L2741" s="155">
        <v>4552</v>
      </c>
      <c r="M2741" s="155" t="s">
        <v>276</v>
      </c>
      <c r="N2741" s="155">
        <v>1</v>
      </c>
      <c r="O2741" s="155">
        <v>37.08</v>
      </c>
      <c r="P2741" s="155">
        <v>300</v>
      </c>
      <c r="Q2741" t="str">
        <f t="shared" si="42"/>
        <v>3-Small C&amp;I</v>
      </c>
      <c r="R2741" s="157"/>
      <c r="S2741" t="s">
        <v>304</v>
      </c>
      <c r="U2741" s="157"/>
    </row>
    <row r="2742" spans="1:21" x14ac:dyDescent="0.3">
      <c r="A2742" s="155">
        <v>5</v>
      </c>
      <c r="B2742" s="155" t="s">
        <v>181</v>
      </c>
      <c r="C2742" s="155">
        <v>2020</v>
      </c>
      <c r="D2742" s="155">
        <v>5</v>
      </c>
      <c r="E2742" s="155" t="s">
        <v>222</v>
      </c>
      <c r="F2742" s="156">
        <v>75</v>
      </c>
      <c r="G2742" s="155" t="s">
        <v>212</v>
      </c>
      <c r="H2742" s="155">
        <v>5</v>
      </c>
      <c r="I2742" s="155" t="s">
        <v>190</v>
      </c>
      <c r="J2742" s="155" t="s">
        <v>115</v>
      </c>
      <c r="K2742" s="155" t="s">
        <v>185</v>
      </c>
      <c r="L2742" s="155">
        <v>1575</v>
      </c>
      <c r="M2742" s="155" t="s">
        <v>218</v>
      </c>
      <c r="N2742" s="155">
        <v>5</v>
      </c>
      <c r="O2742" s="155">
        <v>1273.92</v>
      </c>
      <c r="P2742" s="155">
        <v>6440</v>
      </c>
      <c r="Q2742" t="str">
        <f t="shared" si="42"/>
        <v>3-Small C&amp;I</v>
      </c>
      <c r="R2742" s="157"/>
      <c r="S2742" t="s">
        <v>304</v>
      </c>
      <c r="U2742" s="157"/>
    </row>
    <row r="2743" spans="1:21" x14ac:dyDescent="0.3">
      <c r="A2743" s="155">
        <v>4</v>
      </c>
      <c r="B2743" s="155" t="s">
        <v>187</v>
      </c>
      <c r="C2743" s="155">
        <v>2020</v>
      </c>
      <c r="D2743" s="155">
        <v>5</v>
      </c>
      <c r="E2743" s="155" t="s">
        <v>222</v>
      </c>
      <c r="F2743" s="156">
        <v>3</v>
      </c>
      <c r="G2743" s="155" t="s">
        <v>189</v>
      </c>
      <c r="H2743" s="155">
        <v>616</v>
      </c>
      <c r="I2743" s="155" t="s">
        <v>199</v>
      </c>
      <c r="J2743" s="155" t="s">
        <v>125</v>
      </c>
      <c r="K2743" s="155" t="s">
        <v>197</v>
      </c>
      <c r="L2743" s="155">
        <v>4532</v>
      </c>
      <c r="M2743" s="155" t="s">
        <v>200</v>
      </c>
      <c r="N2743" s="155">
        <v>1</v>
      </c>
      <c r="O2743" s="155">
        <v>7.98</v>
      </c>
      <c r="P2743" s="155">
        <v>15</v>
      </c>
      <c r="Q2743" t="str">
        <f t="shared" si="42"/>
        <v>Street</v>
      </c>
      <c r="R2743" s="157"/>
      <c r="S2743" t="s">
        <v>304</v>
      </c>
      <c r="U2743" s="157"/>
    </row>
    <row r="2744" spans="1:21" x14ac:dyDescent="0.3">
      <c r="A2744" s="155">
        <v>5</v>
      </c>
      <c r="B2744" s="155" t="s">
        <v>181</v>
      </c>
      <c r="C2744" s="155">
        <v>2020</v>
      </c>
      <c r="D2744" s="155">
        <v>5</v>
      </c>
      <c r="E2744" s="155" t="s">
        <v>222</v>
      </c>
      <c r="F2744" s="156">
        <v>3</v>
      </c>
      <c r="G2744" s="155" t="s">
        <v>189</v>
      </c>
      <c r="H2744" s="155">
        <v>602</v>
      </c>
      <c r="I2744" s="155" t="s">
        <v>246</v>
      </c>
      <c r="J2744" s="155" t="s">
        <v>125</v>
      </c>
      <c r="K2744" s="155" t="s">
        <v>197</v>
      </c>
      <c r="L2744" s="155">
        <v>300</v>
      </c>
      <c r="M2744" s="155" t="s">
        <v>191</v>
      </c>
      <c r="N2744" s="155">
        <v>905</v>
      </c>
      <c r="O2744" s="155">
        <v>85197.57</v>
      </c>
      <c r="P2744" s="155">
        <v>210785</v>
      </c>
      <c r="Q2744" t="str">
        <f t="shared" si="42"/>
        <v>Street</v>
      </c>
      <c r="R2744" s="157"/>
      <c r="S2744" t="s">
        <v>304</v>
      </c>
      <c r="U2744" s="157"/>
    </row>
    <row r="2745" spans="1:21" x14ac:dyDescent="0.3">
      <c r="A2745" s="155">
        <v>5</v>
      </c>
      <c r="B2745" s="155" t="s">
        <v>181</v>
      </c>
      <c r="C2745" s="155">
        <v>2020</v>
      </c>
      <c r="D2745" s="155">
        <v>5</v>
      </c>
      <c r="E2745" s="155" t="s">
        <v>222</v>
      </c>
      <c r="F2745" s="156">
        <v>3</v>
      </c>
      <c r="G2745" s="155" t="s">
        <v>189</v>
      </c>
      <c r="H2745" s="155">
        <v>621</v>
      </c>
      <c r="I2745" s="155" t="s">
        <v>259</v>
      </c>
      <c r="J2745" s="155" t="s">
        <v>116</v>
      </c>
      <c r="K2745" s="155" t="s">
        <v>224</v>
      </c>
      <c r="L2745" s="155">
        <v>4532</v>
      </c>
      <c r="M2745" s="155" t="s">
        <v>200</v>
      </c>
      <c r="N2745" s="155">
        <v>6</v>
      </c>
      <c r="O2745" s="155">
        <v>447.28</v>
      </c>
      <c r="P2745" s="155">
        <v>4124</v>
      </c>
      <c r="Q2745" t="str">
        <f t="shared" si="42"/>
        <v>3-Small C&amp;I</v>
      </c>
      <c r="R2745" s="157"/>
      <c r="S2745" t="s">
        <v>304</v>
      </c>
      <c r="U2745" s="157"/>
    </row>
    <row r="2746" spans="1:21" x14ac:dyDescent="0.3">
      <c r="A2746" s="155">
        <v>5</v>
      </c>
      <c r="B2746" s="155" t="s">
        <v>181</v>
      </c>
      <c r="C2746" s="155">
        <v>2020</v>
      </c>
      <c r="D2746" s="155">
        <v>5</v>
      </c>
      <c r="E2746" s="155" t="s">
        <v>222</v>
      </c>
      <c r="F2746" s="156">
        <v>75</v>
      </c>
      <c r="G2746" s="155" t="s">
        <v>212</v>
      </c>
      <c r="H2746" s="155">
        <v>701</v>
      </c>
      <c r="I2746" s="155" t="s">
        <v>206</v>
      </c>
      <c r="J2746" s="155" t="s">
        <v>207</v>
      </c>
      <c r="K2746" s="155" t="s">
        <v>208</v>
      </c>
      <c r="L2746" s="155">
        <v>1575</v>
      </c>
      <c r="M2746" s="155" t="s">
        <v>218</v>
      </c>
      <c r="N2746" s="155">
        <v>1</v>
      </c>
      <c r="O2746" s="155">
        <v>17751.150000000001</v>
      </c>
      <c r="P2746" s="155">
        <v>119700</v>
      </c>
      <c r="Q2746" t="str">
        <f t="shared" si="42"/>
        <v>5-Large C&amp;I</v>
      </c>
      <c r="R2746" s="157"/>
      <c r="S2746" t="s">
        <v>304</v>
      </c>
      <c r="U2746" s="157"/>
    </row>
    <row r="2747" spans="1:21" x14ac:dyDescent="0.3">
      <c r="A2747" s="155">
        <v>5</v>
      </c>
      <c r="B2747" s="155" t="s">
        <v>181</v>
      </c>
      <c r="C2747" s="155">
        <v>2020</v>
      </c>
      <c r="D2747" s="155">
        <v>5</v>
      </c>
      <c r="E2747" s="155" t="s">
        <v>222</v>
      </c>
      <c r="F2747" s="156">
        <v>10</v>
      </c>
      <c r="G2747" s="155" t="s">
        <v>238</v>
      </c>
      <c r="H2747" s="155">
        <v>7</v>
      </c>
      <c r="I2747" s="155" t="s">
        <v>241</v>
      </c>
      <c r="J2747" s="155" t="s">
        <v>122</v>
      </c>
      <c r="K2747" s="155" t="s">
        <v>242</v>
      </c>
      <c r="L2747" s="155">
        <v>207</v>
      </c>
      <c r="M2747" s="155" t="s">
        <v>243</v>
      </c>
      <c r="N2747" s="155">
        <v>8</v>
      </c>
      <c r="O2747" s="155">
        <v>850.56</v>
      </c>
      <c r="P2747" s="155">
        <v>5220</v>
      </c>
      <c r="Q2747" t="str">
        <f t="shared" si="42"/>
        <v>2-Low Income Residential</v>
      </c>
      <c r="R2747" s="157"/>
      <c r="S2747" t="s">
        <v>304</v>
      </c>
      <c r="U2747" s="157"/>
    </row>
    <row r="2748" spans="1:21" x14ac:dyDescent="0.3">
      <c r="A2748" s="155">
        <v>5</v>
      </c>
      <c r="B2748" s="155" t="s">
        <v>181</v>
      </c>
      <c r="C2748" s="155">
        <v>2020</v>
      </c>
      <c r="D2748" s="155">
        <v>5</v>
      </c>
      <c r="E2748" s="155" t="s">
        <v>222</v>
      </c>
      <c r="F2748" s="156">
        <v>10</v>
      </c>
      <c r="G2748" s="155" t="s">
        <v>238</v>
      </c>
      <c r="H2748" s="155">
        <v>905</v>
      </c>
      <c r="I2748" s="155" t="s">
        <v>272</v>
      </c>
      <c r="J2748" s="155" t="s">
        <v>122</v>
      </c>
      <c r="K2748" s="155" t="s">
        <v>242</v>
      </c>
      <c r="L2748" s="155">
        <v>4513</v>
      </c>
      <c r="M2748" s="155" t="s">
        <v>240</v>
      </c>
      <c r="N2748" s="155">
        <v>4930</v>
      </c>
      <c r="O2748" s="155">
        <v>142945.24</v>
      </c>
      <c r="P2748" s="155">
        <v>3443772</v>
      </c>
      <c r="Q2748" t="str">
        <f t="shared" si="42"/>
        <v>2-Low Income Residential</v>
      </c>
      <c r="R2748" s="157"/>
      <c r="S2748" t="s">
        <v>304</v>
      </c>
      <c r="U2748" s="157"/>
    </row>
    <row r="2749" spans="1:21" x14ac:dyDescent="0.3">
      <c r="A2749" s="155">
        <v>4</v>
      </c>
      <c r="B2749" s="155" t="s">
        <v>187</v>
      </c>
      <c r="C2749" s="155">
        <v>2020</v>
      </c>
      <c r="D2749" s="155">
        <v>5</v>
      </c>
      <c r="E2749" s="155" t="s">
        <v>222</v>
      </c>
      <c r="F2749" s="156">
        <v>3</v>
      </c>
      <c r="G2749" s="155" t="s">
        <v>189</v>
      </c>
      <c r="H2749" s="155">
        <v>903</v>
      </c>
      <c r="I2749" s="155" t="s">
        <v>239</v>
      </c>
      <c r="J2749" s="155" t="s">
        <v>121</v>
      </c>
      <c r="K2749" s="155" t="s">
        <v>230</v>
      </c>
      <c r="L2749" s="155">
        <v>4532</v>
      </c>
      <c r="M2749" s="155" t="s">
        <v>200</v>
      </c>
      <c r="N2749" s="155">
        <v>21</v>
      </c>
      <c r="O2749" s="155">
        <v>967.99</v>
      </c>
      <c r="P2749" s="155">
        <v>6252</v>
      </c>
      <c r="Q2749" t="str">
        <f t="shared" si="42"/>
        <v>1-Residential</v>
      </c>
      <c r="R2749" s="157"/>
      <c r="S2749" t="s">
        <v>304</v>
      </c>
      <c r="U2749" s="157"/>
    </row>
    <row r="2750" spans="1:21" x14ac:dyDescent="0.3">
      <c r="A2750" s="155">
        <v>4</v>
      </c>
      <c r="B2750" s="155" t="s">
        <v>187</v>
      </c>
      <c r="C2750" s="155">
        <v>2020</v>
      </c>
      <c r="D2750" s="155">
        <v>5</v>
      </c>
      <c r="E2750" s="155" t="s">
        <v>222</v>
      </c>
      <c r="F2750" s="156">
        <v>3</v>
      </c>
      <c r="G2750" s="155" t="s">
        <v>189</v>
      </c>
      <c r="H2750" s="155">
        <v>1</v>
      </c>
      <c r="I2750" s="155" t="s">
        <v>229</v>
      </c>
      <c r="J2750" s="155" t="s">
        <v>121</v>
      </c>
      <c r="K2750" s="155" t="s">
        <v>230</v>
      </c>
      <c r="L2750" s="155">
        <v>300</v>
      </c>
      <c r="M2750" s="155" t="s">
        <v>191</v>
      </c>
      <c r="N2750" s="155">
        <v>20</v>
      </c>
      <c r="O2750" s="155">
        <v>1195.3399999999999</v>
      </c>
      <c r="P2750" s="155">
        <v>4127</v>
      </c>
      <c r="Q2750" t="str">
        <f t="shared" si="42"/>
        <v>1-Residential</v>
      </c>
      <c r="R2750" s="157"/>
      <c r="S2750" t="s">
        <v>304</v>
      </c>
      <c r="U2750" s="157"/>
    </row>
    <row r="2751" spans="1:21" x14ac:dyDescent="0.3">
      <c r="A2751" s="155">
        <v>5</v>
      </c>
      <c r="B2751" s="155" t="s">
        <v>181</v>
      </c>
      <c r="C2751" s="155">
        <v>2020</v>
      </c>
      <c r="D2751" s="155">
        <v>5</v>
      </c>
      <c r="E2751" s="155" t="s">
        <v>222</v>
      </c>
      <c r="F2751" s="156">
        <v>72</v>
      </c>
      <c r="G2751" s="155" t="s">
        <v>212</v>
      </c>
      <c r="H2751" s="155">
        <v>1</v>
      </c>
      <c r="I2751" s="155" t="s">
        <v>229</v>
      </c>
      <c r="J2751" s="155" t="s">
        <v>121</v>
      </c>
      <c r="K2751" s="155" t="s">
        <v>230</v>
      </c>
      <c r="L2751" s="155">
        <v>1572</v>
      </c>
      <c r="M2751" s="155" t="s">
        <v>231</v>
      </c>
      <c r="N2751" s="155">
        <v>1</v>
      </c>
      <c r="O2751" s="155">
        <v>111.98</v>
      </c>
      <c r="P2751" s="155">
        <v>397</v>
      </c>
      <c r="Q2751" t="str">
        <f t="shared" si="42"/>
        <v>1-Residential</v>
      </c>
      <c r="R2751" s="157"/>
      <c r="S2751" t="s">
        <v>304</v>
      </c>
      <c r="U2751" s="157"/>
    </row>
    <row r="2752" spans="1:21" x14ac:dyDescent="0.3">
      <c r="A2752" s="155">
        <v>5</v>
      </c>
      <c r="B2752" s="155" t="s">
        <v>181</v>
      </c>
      <c r="C2752" s="155">
        <v>2020</v>
      </c>
      <c r="D2752" s="155">
        <v>5</v>
      </c>
      <c r="E2752" s="155" t="s">
        <v>222</v>
      </c>
      <c r="F2752" s="156">
        <v>1</v>
      </c>
      <c r="G2752" s="155" t="s">
        <v>183</v>
      </c>
      <c r="H2752" s="155">
        <v>18</v>
      </c>
      <c r="I2752" s="155" t="s">
        <v>215</v>
      </c>
      <c r="J2752" s="155" t="s">
        <v>119</v>
      </c>
      <c r="K2752" s="155" t="s">
        <v>216</v>
      </c>
      <c r="L2752" s="155">
        <v>200</v>
      </c>
      <c r="M2752" s="155" t="s">
        <v>210</v>
      </c>
      <c r="N2752" s="155">
        <v>1</v>
      </c>
      <c r="O2752" s="155">
        <v>241.24</v>
      </c>
      <c r="P2752" s="155">
        <v>1040</v>
      </c>
      <c r="Q2752" t="str">
        <f t="shared" si="42"/>
        <v>4-Medium C&amp;I</v>
      </c>
      <c r="R2752" s="157"/>
      <c r="S2752" t="s">
        <v>304</v>
      </c>
      <c r="U2752" s="157"/>
    </row>
    <row r="2753" spans="1:21" x14ac:dyDescent="0.3">
      <c r="A2753" s="155">
        <v>5</v>
      </c>
      <c r="B2753" s="155" t="s">
        <v>181</v>
      </c>
      <c r="C2753" s="155">
        <v>2020</v>
      </c>
      <c r="D2753" s="155">
        <v>5</v>
      </c>
      <c r="E2753" s="155" t="s">
        <v>222</v>
      </c>
      <c r="F2753" s="156">
        <v>5</v>
      </c>
      <c r="G2753" s="155" t="s">
        <v>195</v>
      </c>
      <c r="H2753" s="155">
        <v>954</v>
      </c>
      <c r="I2753" s="155" t="s">
        <v>237</v>
      </c>
      <c r="J2753" s="155" t="s">
        <v>119</v>
      </c>
      <c r="K2753" s="155" t="s">
        <v>216</v>
      </c>
      <c r="L2753" s="155">
        <v>4552</v>
      </c>
      <c r="M2753" s="155" t="s">
        <v>276</v>
      </c>
      <c r="N2753" s="155">
        <v>527</v>
      </c>
      <c r="O2753" s="155">
        <v>1115724.44</v>
      </c>
      <c r="P2753" s="155">
        <v>12078502</v>
      </c>
      <c r="Q2753" t="str">
        <f t="shared" si="42"/>
        <v>4-Medium C&amp;I</v>
      </c>
      <c r="R2753" s="157"/>
      <c r="S2753" t="s">
        <v>304</v>
      </c>
      <c r="U2753" s="157"/>
    </row>
    <row r="2754" spans="1:21" x14ac:dyDescent="0.3">
      <c r="A2754" s="155">
        <v>5</v>
      </c>
      <c r="B2754" s="155" t="s">
        <v>181</v>
      </c>
      <c r="C2754" s="155">
        <v>2020</v>
      </c>
      <c r="D2754" s="155">
        <v>5</v>
      </c>
      <c r="E2754" s="155" t="s">
        <v>222</v>
      </c>
      <c r="F2754" s="156">
        <v>75</v>
      </c>
      <c r="G2754" s="155" t="s">
        <v>212</v>
      </c>
      <c r="H2754" s="155">
        <v>950</v>
      </c>
      <c r="I2754" s="155" t="s">
        <v>184</v>
      </c>
      <c r="J2754" s="155" t="s">
        <v>115</v>
      </c>
      <c r="K2754" s="155" t="s">
        <v>185</v>
      </c>
      <c r="L2754" s="155">
        <v>4575</v>
      </c>
      <c r="M2754" s="155" t="s">
        <v>212</v>
      </c>
      <c r="N2754" s="155">
        <v>2</v>
      </c>
      <c r="O2754" s="155">
        <v>702.69</v>
      </c>
      <c r="P2754" s="155">
        <v>6940</v>
      </c>
      <c r="Q2754" t="str">
        <f t="shared" ref="Q2754:Q2817" si="43">VLOOKUP(J2754,S:T,2,FALSE)</f>
        <v>3-Small C&amp;I</v>
      </c>
      <c r="R2754" s="157"/>
      <c r="S2754" t="s">
        <v>304</v>
      </c>
      <c r="U2754" s="157"/>
    </row>
    <row r="2755" spans="1:21" x14ac:dyDescent="0.3">
      <c r="A2755" s="155">
        <v>5</v>
      </c>
      <c r="B2755" s="155" t="s">
        <v>181</v>
      </c>
      <c r="C2755" s="155">
        <v>2020</v>
      </c>
      <c r="D2755" s="155">
        <v>5</v>
      </c>
      <c r="E2755" s="155" t="s">
        <v>222</v>
      </c>
      <c r="F2755" s="156">
        <v>79</v>
      </c>
      <c r="G2755" s="155" t="s">
        <v>212</v>
      </c>
      <c r="H2755" s="155">
        <v>950</v>
      </c>
      <c r="I2755" s="155" t="s">
        <v>184</v>
      </c>
      <c r="J2755" s="155" t="s">
        <v>115</v>
      </c>
      <c r="K2755" s="155" t="s">
        <v>185</v>
      </c>
      <c r="L2755" s="155">
        <v>4579</v>
      </c>
      <c r="M2755" s="155" t="s">
        <v>221</v>
      </c>
      <c r="N2755" s="155">
        <v>83</v>
      </c>
      <c r="O2755" s="155">
        <v>10535.66</v>
      </c>
      <c r="P2755" s="155">
        <v>99237</v>
      </c>
      <c r="Q2755" t="str">
        <f t="shared" si="43"/>
        <v>3-Small C&amp;I</v>
      </c>
      <c r="R2755" s="157"/>
      <c r="S2755" t="s">
        <v>304</v>
      </c>
      <c r="U2755" s="157"/>
    </row>
    <row r="2756" spans="1:21" x14ac:dyDescent="0.3">
      <c r="A2756" s="155">
        <v>5</v>
      </c>
      <c r="B2756" s="155" t="s">
        <v>181</v>
      </c>
      <c r="C2756" s="155">
        <v>2020</v>
      </c>
      <c r="D2756" s="155">
        <v>5</v>
      </c>
      <c r="E2756" s="155" t="s">
        <v>222</v>
      </c>
      <c r="F2756" s="156">
        <v>10</v>
      </c>
      <c r="G2756" s="155" t="s">
        <v>238</v>
      </c>
      <c r="H2756" s="155">
        <v>5</v>
      </c>
      <c r="I2756" s="155" t="s">
        <v>190</v>
      </c>
      <c r="J2756" s="155" t="s">
        <v>115</v>
      </c>
      <c r="K2756" s="155" t="s">
        <v>185</v>
      </c>
      <c r="L2756" s="155">
        <v>207</v>
      </c>
      <c r="M2756" s="155" t="s">
        <v>243</v>
      </c>
      <c r="N2756" s="155">
        <v>15</v>
      </c>
      <c r="O2756" s="155">
        <v>1187.3900000000001</v>
      </c>
      <c r="P2756" s="155">
        <v>5385</v>
      </c>
      <c r="Q2756" t="str">
        <f t="shared" si="43"/>
        <v>3-Small C&amp;I</v>
      </c>
      <c r="R2756" s="157"/>
      <c r="S2756" t="s">
        <v>304</v>
      </c>
      <c r="U2756" s="157"/>
    </row>
    <row r="2757" spans="1:21" x14ac:dyDescent="0.3">
      <c r="A2757" s="155">
        <v>5</v>
      </c>
      <c r="B2757" s="155" t="s">
        <v>181</v>
      </c>
      <c r="C2757" s="155">
        <v>2020</v>
      </c>
      <c r="D2757" s="155">
        <v>5</v>
      </c>
      <c r="E2757" s="155" t="s">
        <v>222</v>
      </c>
      <c r="F2757" s="156">
        <v>10</v>
      </c>
      <c r="G2757" s="155" t="s">
        <v>238</v>
      </c>
      <c r="H2757" s="155">
        <v>603</v>
      </c>
      <c r="I2757" s="155" t="s">
        <v>196</v>
      </c>
      <c r="J2757" s="155" t="s">
        <v>125</v>
      </c>
      <c r="K2757" s="155" t="s">
        <v>197</v>
      </c>
      <c r="L2757" s="155">
        <v>207</v>
      </c>
      <c r="M2757" s="155" t="s">
        <v>243</v>
      </c>
      <c r="N2757" s="155">
        <v>27</v>
      </c>
      <c r="O2757" s="155">
        <v>456.23</v>
      </c>
      <c r="P2757" s="155">
        <v>979</v>
      </c>
      <c r="Q2757" t="str">
        <f t="shared" si="43"/>
        <v>Street</v>
      </c>
      <c r="R2757" s="157"/>
      <c r="S2757" t="s">
        <v>304</v>
      </c>
      <c r="U2757" s="157"/>
    </row>
    <row r="2758" spans="1:21" x14ac:dyDescent="0.3">
      <c r="A2758" s="155">
        <v>5</v>
      </c>
      <c r="B2758" s="155" t="s">
        <v>181</v>
      </c>
      <c r="C2758" s="155">
        <v>2020</v>
      </c>
      <c r="D2758" s="155">
        <v>5</v>
      </c>
      <c r="E2758" s="155" t="s">
        <v>222</v>
      </c>
      <c r="F2758" s="156">
        <v>60</v>
      </c>
      <c r="G2758" s="155" t="s">
        <v>212</v>
      </c>
      <c r="H2758" s="155">
        <v>615</v>
      </c>
      <c r="I2758" s="155" t="s">
        <v>292</v>
      </c>
      <c r="J2758" s="155" t="s">
        <v>123</v>
      </c>
      <c r="K2758" s="155" t="s">
        <v>261</v>
      </c>
      <c r="L2758" s="155">
        <v>4563</v>
      </c>
      <c r="M2758" s="155" t="s">
        <v>228</v>
      </c>
      <c r="N2758" s="155">
        <v>39</v>
      </c>
      <c r="O2758" s="155">
        <v>4405.79</v>
      </c>
      <c r="P2758" s="155">
        <v>7659</v>
      </c>
      <c r="Q2758" t="str">
        <f t="shared" si="43"/>
        <v>Street</v>
      </c>
      <c r="R2758" s="157"/>
      <c r="S2758" t="s">
        <v>304</v>
      </c>
      <c r="U2758" s="157"/>
    </row>
    <row r="2759" spans="1:21" x14ac:dyDescent="0.3">
      <c r="A2759" s="155">
        <v>4</v>
      </c>
      <c r="B2759" s="155" t="s">
        <v>187</v>
      </c>
      <c r="C2759" s="155">
        <v>2020</v>
      </c>
      <c r="D2759" s="155">
        <v>5</v>
      </c>
      <c r="E2759" s="155" t="s">
        <v>222</v>
      </c>
      <c r="F2759" s="156">
        <v>60</v>
      </c>
      <c r="G2759" s="155" t="s">
        <v>212</v>
      </c>
      <c r="H2759" s="155">
        <v>615</v>
      </c>
      <c r="I2759" s="155" t="s">
        <v>292</v>
      </c>
      <c r="J2759" s="155" t="s">
        <v>123</v>
      </c>
      <c r="K2759" s="155" t="s">
        <v>261</v>
      </c>
      <c r="L2759" s="155">
        <v>4563</v>
      </c>
      <c r="M2759" s="155" t="s">
        <v>228</v>
      </c>
      <c r="N2759" s="155">
        <v>1</v>
      </c>
      <c r="O2759" s="155">
        <v>10.220000000000001</v>
      </c>
      <c r="P2759" s="155">
        <v>22</v>
      </c>
      <c r="Q2759" t="str">
        <f t="shared" si="43"/>
        <v>Street</v>
      </c>
      <c r="R2759" s="157"/>
      <c r="S2759" t="s">
        <v>304</v>
      </c>
      <c r="U2759" s="157"/>
    </row>
    <row r="2760" spans="1:21" x14ac:dyDescent="0.3">
      <c r="A2760" s="155">
        <v>5</v>
      </c>
      <c r="B2760" s="155" t="s">
        <v>181</v>
      </c>
      <c r="C2760" s="155">
        <v>2020</v>
      </c>
      <c r="D2760" s="155">
        <v>5</v>
      </c>
      <c r="E2760" s="155" t="s">
        <v>222</v>
      </c>
      <c r="F2760" s="156">
        <v>1</v>
      </c>
      <c r="G2760" s="155" t="s">
        <v>183</v>
      </c>
      <c r="H2760" s="155">
        <v>602</v>
      </c>
      <c r="I2760" s="155" t="s">
        <v>246</v>
      </c>
      <c r="J2760" s="155" t="s">
        <v>125</v>
      </c>
      <c r="K2760" s="155" t="s">
        <v>197</v>
      </c>
      <c r="L2760" s="155">
        <v>200</v>
      </c>
      <c r="M2760" s="155" t="s">
        <v>210</v>
      </c>
      <c r="N2760" s="155">
        <v>179</v>
      </c>
      <c r="O2760" s="155">
        <v>6239.61</v>
      </c>
      <c r="P2760" s="155">
        <v>12699</v>
      </c>
      <c r="Q2760" t="str">
        <f t="shared" si="43"/>
        <v>Street</v>
      </c>
      <c r="R2760" s="157"/>
      <c r="S2760" t="s">
        <v>304</v>
      </c>
      <c r="U2760" s="157"/>
    </row>
    <row r="2761" spans="1:21" x14ac:dyDescent="0.3">
      <c r="A2761" s="155">
        <v>4</v>
      </c>
      <c r="B2761" s="155" t="s">
        <v>187</v>
      </c>
      <c r="C2761" s="155">
        <v>2020</v>
      </c>
      <c r="D2761" s="155">
        <v>5</v>
      </c>
      <c r="E2761" s="155" t="s">
        <v>222</v>
      </c>
      <c r="F2761" s="156">
        <v>10</v>
      </c>
      <c r="G2761" s="155" t="s">
        <v>238</v>
      </c>
      <c r="H2761" s="155">
        <v>905</v>
      </c>
      <c r="I2761" s="155" t="s">
        <v>272</v>
      </c>
      <c r="J2761" s="155" t="s">
        <v>122</v>
      </c>
      <c r="K2761" s="155" t="s">
        <v>242</v>
      </c>
      <c r="L2761" s="155">
        <v>4513</v>
      </c>
      <c r="M2761" s="155" t="s">
        <v>240</v>
      </c>
      <c r="N2761" s="155">
        <v>4</v>
      </c>
      <c r="O2761" s="155">
        <v>180.08</v>
      </c>
      <c r="P2761" s="155">
        <v>3226</v>
      </c>
      <c r="Q2761" t="str">
        <f t="shared" si="43"/>
        <v>2-Low Income Residential</v>
      </c>
      <c r="R2761" s="157"/>
      <c r="S2761" t="s">
        <v>304</v>
      </c>
      <c r="U2761" s="157"/>
    </row>
    <row r="2762" spans="1:21" x14ac:dyDescent="0.3">
      <c r="A2762" s="155">
        <v>4</v>
      </c>
      <c r="B2762" s="155" t="s">
        <v>187</v>
      </c>
      <c r="C2762" s="155">
        <v>2020</v>
      </c>
      <c r="D2762" s="155">
        <v>5</v>
      </c>
      <c r="E2762" s="155" t="s">
        <v>222</v>
      </c>
      <c r="F2762" s="156">
        <v>1</v>
      </c>
      <c r="G2762" s="155" t="s">
        <v>183</v>
      </c>
      <c r="H2762" s="155">
        <v>1</v>
      </c>
      <c r="I2762" s="155" t="s">
        <v>229</v>
      </c>
      <c r="J2762" s="155" t="s">
        <v>121</v>
      </c>
      <c r="K2762" s="155" t="s">
        <v>230</v>
      </c>
      <c r="L2762" s="155">
        <v>200</v>
      </c>
      <c r="M2762" s="155" t="s">
        <v>210</v>
      </c>
      <c r="N2762" s="155">
        <v>1356</v>
      </c>
      <c r="O2762" s="155">
        <v>201726.96</v>
      </c>
      <c r="P2762" s="155">
        <v>757888</v>
      </c>
      <c r="Q2762" t="str">
        <f t="shared" si="43"/>
        <v>1-Residential</v>
      </c>
      <c r="R2762" s="157"/>
      <c r="S2762" t="s">
        <v>304</v>
      </c>
      <c r="U2762" s="157"/>
    </row>
    <row r="2763" spans="1:21" x14ac:dyDescent="0.3">
      <c r="A2763" s="155">
        <v>5</v>
      </c>
      <c r="B2763" s="155" t="s">
        <v>181</v>
      </c>
      <c r="C2763" s="155">
        <v>2020</v>
      </c>
      <c r="D2763" s="155">
        <v>5</v>
      </c>
      <c r="E2763" s="155" t="s">
        <v>222</v>
      </c>
      <c r="F2763" s="156">
        <v>71</v>
      </c>
      <c r="G2763" s="155" t="s">
        <v>212</v>
      </c>
      <c r="H2763" s="155">
        <v>1</v>
      </c>
      <c r="I2763" s="155" t="s">
        <v>229</v>
      </c>
      <c r="J2763" s="155" t="s">
        <v>121</v>
      </c>
      <c r="K2763" s="155" t="s">
        <v>230</v>
      </c>
      <c r="L2763" s="155">
        <v>1571</v>
      </c>
      <c r="M2763" s="155" t="s">
        <v>265</v>
      </c>
      <c r="N2763" s="155">
        <v>1</v>
      </c>
      <c r="O2763" s="155">
        <v>7</v>
      </c>
      <c r="P2763" s="155">
        <v>0</v>
      </c>
      <c r="Q2763" t="str">
        <f t="shared" si="43"/>
        <v>1-Residential</v>
      </c>
      <c r="R2763" s="157"/>
      <c r="S2763" t="s">
        <v>304</v>
      </c>
      <c r="U2763" s="157"/>
    </row>
    <row r="2764" spans="1:21" x14ac:dyDescent="0.3">
      <c r="A2764" s="155">
        <v>5</v>
      </c>
      <c r="B2764" s="155" t="s">
        <v>181</v>
      </c>
      <c r="C2764" s="155">
        <v>2020</v>
      </c>
      <c r="D2764" s="155">
        <v>5</v>
      </c>
      <c r="E2764" s="155" t="s">
        <v>222</v>
      </c>
      <c r="F2764" s="156">
        <v>3</v>
      </c>
      <c r="G2764" s="155" t="s">
        <v>189</v>
      </c>
      <c r="H2764" s="155">
        <v>955</v>
      </c>
      <c r="I2764" s="155" t="s">
        <v>282</v>
      </c>
      <c r="J2764" s="155" t="s">
        <v>119</v>
      </c>
      <c r="K2764" s="155" t="s">
        <v>216</v>
      </c>
      <c r="L2764" s="155">
        <v>4532</v>
      </c>
      <c r="M2764" s="155" t="s">
        <v>200</v>
      </c>
      <c r="N2764" s="155">
        <v>358</v>
      </c>
      <c r="O2764" s="155">
        <v>553400.19999999995</v>
      </c>
      <c r="P2764" s="155">
        <v>6242611</v>
      </c>
      <c r="Q2764" t="str">
        <f t="shared" si="43"/>
        <v>4-Medium C&amp;I</v>
      </c>
      <c r="R2764" s="157"/>
      <c r="S2764" t="s">
        <v>304</v>
      </c>
      <c r="U2764" s="157"/>
    </row>
    <row r="2765" spans="1:21" x14ac:dyDescent="0.3">
      <c r="A2765" s="155">
        <v>5</v>
      </c>
      <c r="B2765" s="155" t="s">
        <v>181</v>
      </c>
      <c r="C2765" s="155">
        <v>2020</v>
      </c>
      <c r="D2765" s="155">
        <v>5</v>
      </c>
      <c r="E2765" s="155" t="s">
        <v>222</v>
      </c>
      <c r="F2765" s="156">
        <v>3</v>
      </c>
      <c r="G2765" s="155" t="s">
        <v>189</v>
      </c>
      <c r="H2765" s="155">
        <v>952</v>
      </c>
      <c r="I2765" s="155" t="s">
        <v>235</v>
      </c>
      <c r="J2765" s="155" t="s">
        <v>117</v>
      </c>
      <c r="K2765" s="155" t="s">
        <v>236</v>
      </c>
      <c r="L2765" s="155">
        <v>4532</v>
      </c>
      <c r="M2765" s="155" t="s">
        <v>200</v>
      </c>
      <c r="N2765" s="155">
        <v>445</v>
      </c>
      <c r="O2765" s="155">
        <v>24648.7</v>
      </c>
      <c r="P2765" s="155">
        <v>1221908</v>
      </c>
      <c r="Q2765" t="str">
        <f t="shared" si="43"/>
        <v>3-Small C&amp;I</v>
      </c>
      <c r="R2765" s="157"/>
      <c r="S2765" t="s">
        <v>304</v>
      </c>
      <c r="U2765" s="157"/>
    </row>
    <row r="2766" spans="1:21" x14ac:dyDescent="0.3">
      <c r="A2766" s="155">
        <v>4</v>
      </c>
      <c r="B2766" s="155" t="s">
        <v>187</v>
      </c>
      <c r="C2766" s="155">
        <v>2020</v>
      </c>
      <c r="D2766" s="155">
        <v>5</v>
      </c>
      <c r="E2766" s="155" t="s">
        <v>222</v>
      </c>
      <c r="F2766" s="156">
        <v>3</v>
      </c>
      <c r="G2766" s="155" t="s">
        <v>189</v>
      </c>
      <c r="H2766" s="155">
        <v>15</v>
      </c>
      <c r="I2766" s="155" t="s">
        <v>252</v>
      </c>
      <c r="J2766" s="155" t="s">
        <v>118</v>
      </c>
      <c r="K2766" s="155" t="s">
        <v>214</v>
      </c>
      <c r="L2766" s="155">
        <v>300</v>
      </c>
      <c r="M2766" s="155" t="s">
        <v>191</v>
      </c>
      <c r="N2766" s="155">
        <v>1</v>
      </c>
      <c r="O2766" s="155">
        <v>16.829999999999998</v>
      </c>
      <c r="P2766" s="155">
        <v>34</v>
      </c>
      <c r="Q2766" t="str">
        <f t="shared" si="43"/>
        <v>3-Small C&amp;I</v>
      </c>
      <c r="R2766" s="157"/>
      <c r="S2766" t="s">
        <v>304</v>
      </c>
      <c r="U2766" s="157"/>
    </row>
    <row r="2767" spans="1:21" x14ac:dyDescent="0.3">
      <c r="A2767" s="155">
        <v>5</v>
      </c>
      <c r="B2767" s="155" t="s">
        <v>181</v>
      </c>
      <c r="C2767" s="155">
        <v>2020</v>
      </c>
      <c r="D2767" s="155">
        <v>5</v>
      </c>
      <c r="E2767" s="155" t="s">
        <v>222</v>
      </c>
      <c r="F2767" s="156">
        <v>77</v>
      </c>
      <c r="G2767" s="155" t="s">
        <v>212</v>
      </c>
      <c r="H2767" s="155">
        <v>18</v>
      </c>
      <c r="I2767" s="155" t="s">
        <v>215</v>
      </c>
      <c r="J2767" s="155" t="s">
        <v>119</v>
      </c>
      <c r="K2767" s="155" t="s">
        <v>216</v>
      </c>
      <c r="L2767" s="155">
        <v>1577</v>
      </c>
      <c r="M2767" s="155" t="s">
        <v>233</v>
      </c>
      <c r="N2767" s="155">
        <v>1</v>
      </c>
      <c r="O2767" s="155">
        <v>1045.55</v>
      </c>
      <c r="P2767" s="155">
        <v>5600</v>
      </c>
      <c r="Q2767" t="str">
        <f t="shared" si="43"/>
        <v>4-Medium C&amp;I</v>
      </c>
      <c r="R2767" s="157"/>
      <c r="S2767" t="s">
        <v>304</v>
      </c>
      <c r="U2767" s="157"/>
    </row>
    <row r="2768" spans="1:21" x14ac:dyDescent="0.3">
      <c r="A2768" s="155">
        <v>5</v>
      </c>
      <c r="B2768" s="155" t="s">
        <v>181</v>
      </c>
      <c r="C2768" s="155">
        <v>2020</v>
      </c>
      <c r="D2768" s="155">
        <v>5</v>
      </c>
      <c r="E2768" s="155" t="s">
        <v>222</v>
      </c>
      <c r="F2768" s="156">
        <v>1</v>
      </c>
      <c r="G2768" s="155" t="s">
        <v>183</v>
      </c>
      <c r="H2768" s="155">
        <v>10</v>
      </c>
      <c r="I2768" s="155" t="s">
        <v>251</v>
      </c>
      <c r="J2768" s="155" t="s">
        <v>117</v>
      </c>
      <c r="K2768" s="155" t="s">
        <v>236</v>
      </c>
      <c r="L2768" s="155">
        <v>200</v>
      </c>
      <c r="M2768" s="155" t="s">
        <v>210</v>
      </c>
      <c r="N2768" s="155">
        <v>1046</v>
      </c>
      <c r="O2768" s="155">
        <v>71342.5</v>
      </c>
      <c r="P2768" s="155">
        <v>302150</v>
      </c>
      <c r="Q2768" t="str">
        <f t="shared" si="43"/>
        <v>3-Small C&amp;I</v>
      </c>
      <c r="R2768" s="157"/>
      <c r="S2768" t="s">
        <v>304</v>
      </c>
      <c r="U2768" s="157"/>
    </row>
    <row r="2769" spans="1:21" x14ac:dyDescent="0.3">
      <c r="A2769" s="155">
        <v>5</v>
      </c>
      <c r="B2769" s="155" t="s">
        <v>181</v>
      </c>
      <c r="C2769" s="155">
        <v>2020</v>
      </c>
      <c r="D2769" s="155">
        <v>5</v>
      </c>
      <c r="E2769" s="155" t="s">
        <v>222</v>
      </c>
      <c r="F2769" s="156">
        <v>1</v>
      </c>
      <c r="G2769" s="155" t="s">
        <v>183</v>
      </c>
      <c r="H2769" s="155">
        <v>950</v>
      </c>
      <c r="I2769" s="155" t="s">
        <v>184</v>
      </c>
      <c r="J2769" s="155" t="s">
        <v>115</v>
      </c>
      <c r="K2769" s="155" t="s">
        <v>185</v>
      </c>
      <c r="L2769" s="155">
        <v>4512</v>
      </c>
      <c r="M2769" s="155" t="s">
        <v>186</v>
      </c>
      <c r="N2769" s="155">
        <v>806</v>
      </c>
      <c r="O2769" s="155">
        <v>41795.800000000003</v>
      </c>
      <c r="P2769" s="155">
        <v>349207</v>
      </c>
      <c r="Q2769" t="str">
        <f t="shared" si="43"/>
        <v>3-Small C&amp;I</v>
      </c>
      <c r="R2769" s="157"/>
      <c r="S2769" t="s">
        <v>304</v>
      </c>
      <c r="U2769" s="157"/>
    </row>
    <row r="2770" spans="1:21" x14ac:dyDescent="0.3">
      <c r="A2770" s="155">
        <v>5</v>
      </c>
      <c r="B2770" s="155" t="s">
        <v>181</v>
      </c>
      <c r="C2770" s="155">
        <v>2020</v>
      </c>
      <c r="D2770" s="155">
        <v>5</v>
      </c>
      <c r="E2770" s="155" t="s">
        <v>222</v>
      </c>
      <c r="F2770" s="156">
        <v>3</v>
      </c>
      <c r="G2770" s="155" t="s">
        <v>189</v>
      </c>
      <c r="H2770" s="155">
        <v>953</v>
      </c>
      <c r="I2770" s="155" t="s">
        <v>213</v>
      </c>
      <c r="J2770" s="155" t="s">
        <v>118</v>
      </c>
      <c r="K2770" s="155" t="s">
        <v>214</v>
      </c>
      <c r="L2770" s="155">
        <v>4532</v>
      </c>
      <c r="M2770" s="155" t="s">
        <v>200</v>
      </c>
      <c r="N2770" s="155">
        <v>19327</v>
      </c>
      <c r="O2770" s="155">
        <v>720871</v>
      </c>
      <c r="P2770" s="155">
        <v>7603281</v>
      </c>
      <c r="Q2770" t="str">
        <f t="shared" si="43"/>
        <v>3-Small C&amp;I</v>
      </c>
      <c r="R2770" s="157"/>
      <c r="S2770" t="s">
        <v>304</v>
      </c>
      <c r="U2770" s="157"/>
    </row>
    <row r="2771" spans="1:21" x14ac:dyDescent="0.3">
      <c r="A2771" s="155">
        <v>5</v>
      </c>
      <c r="B2771" s="155" t="s">
        <v>181</v>
      </c>
      <c r="C2771" s="155">
        <v>2020</v>
      </c>
      <c r="D2771" s="155">
        <v>5</v>
      </c>
      <c r="E2771" s="155" t="s">
        <v>222</v>
      </c>
      <c r="F2771" s="156">
        <v>6</v>
      </c>
      <c r="G2771" s="155" t="s">
        <v>192</v>
      </c>
      <c r="H2771" s="155">
        <v>603</v>
      </c>
      <c r="I2771" s="155" t="s">
        <v>196</v>
      </c>
      <c r="J2771" s="155" t="s">
        <v>125</v>
      </c>
      <c r="K2771" s="155" t="s">
        <v>197</v>
      </c>
      <c r="L2771" s="155">
        <v>700</v>
      </c>
      <c r="M2771" s="155" t="s">
        <v>193</v>
      </c>
      <c r="N2771" s="155">
        <v>627</v>
      </c>
      <c r="O2771" s="155">
        <v>42125.89</v>
      </c>
      <c r="P2771" s="155">
        <v>102164</v>
      </c>
      <c r="Q2771" t="str">
        <f t="shared" si="43"/>
        <v>Street</v>
      </c>
      <c r="R2771" s="157"/>
      <c r="S2771" t="s">
        <v>304</v>
      </c>
      <c r="U2771" s="157"/>
    </row>
    <row r="2772" spans="1:21" x14ac:dyDescent="0.3">
      <c r="A2772" s="155">
        <v>5</v>
      </c>
      <c r="B2772" s="155" t="s">
        <v>181</v>
      </c>
      <c r="C2772" s="155">
        <v>2020</v>
      </c>
      <c r="D2772" s="155">
        <v>5</v>
      </c>
      <c r="E2772" s="155" t="s">
        <v>222</v>
      </c>
      <c r="F2772" s="156">
        <v>6</v>
      </c>
      <c r="G2772" s="155" t="s">
        <v>192</v>
      </c>
      <c r="H2772" s="155">
        <v>608</v>
      </c>
      <c r="I2772" s="155" t="s">
        <v>290</v>
      </c>
      <c r="J2772" s="155" t="s">
        <v>278</v>
      </c>
      <c r="K2772" s="155" t="s">
        <v>212</v>
      </c>
      <c r="L2772" s="155">
        <v>700</v>
      </c>
      <c r="M2772" s="155" t="s">
        <v>193</v>
      </c>
      <c r="N2772" s="155">
        <v>56</v>
      </c>
      <c r="O2772" s="155">
        <v>26362.07</v>
      </c>
      <c r="P2772" s="155">
        <v>117421</v>
      </c>
      <c r="Q2772" t="str">
        <f t="shared" si="43"/>
        <v>Street</v>
      </c>
      <c r="R2772" s="157"/>
      <c r="S2772" t="s">
        <v>304</v>
      </c>
      <c r="U2772" s="157"/>
    </row>
    <row r="2773" spans="1:21" x14ac:dyDescent="0.3">
      <c r="A2773" s="155">
        <v>5</v>
      </c>
      <c r="B2773" s="155" t="s">
        <v>181</v>
      </c>
      <c r="C2773" s="155">
        <v>2020</v>
      </c>
      <c r="D2773" s="155">
        <v>5</v>
      </c>
      <c r="E2773" s="155" t="s">
        <v>222</v>
      </c>
      <c r="F2773" s="156">
        <v>6</v>
      </c>
      <c r="G2773" s="155" t="s">
        <v>192</v>
      </c>
      <c r="H2773" s="155">
        <v>609</v>
      </c>
      <c r="I2773" s="155" t="s">
        <v>298</v>
      </c>
      <c r="J2773" s="155" t="s">
        <v>278</v>
      </c>
      <c r="K2773" s="155" t="s">
        <v>212</v>
      </c>
      <c r="L2773" s="155">
        <v>700</v>
      </c>
      <c r="M2773" s="155" t="s">
        <v>193</v>
      </c>
      <c r="N2773" s="155">
        <v>13</v>
      </c>
      <c r="O2773" s="155">
        <v>3891.85</v>
      </c>
      <c r="P2773" s="155">
        <v>17214</v>
      </c>
      <c r="Q2773" t="str">
        <f t="shared" si="43"/>
        <v>Street</v>
      </c>
      <c r="R2773" s="157"/>
      <c r="S2773" t="s">
        <v>304</v>
      </c>
      <c r="U2773" s="157"/>
    </row>
    <row r="2774" spans="1:21" x14ac:dyDescent="0.3">
      <c r="A2774" s="155">
        <v>5</v>
      </c>
      <c r="B2774" s="155" t="s">
        <v>181</v>
      </c>
      <c r="C2774" s="155">
        <v>2020</v>
      </c>
      <c r="D2774" s="155">
        <v>5</v>
      </c>
      <c r="E2774" s="155" t="s">
        <v>222</v>
      </c>
      <c r="F2774" s="156">
        <v>6</v>
      </c>
      <c r="G2774" s="155" t="s">
        <v>192</v>
      </c>
      <c r="H2774" s="155">
        <v>626</v>
      </c>
      <c r="I2774" s="155" t="s">
        <v>268</v>
      </c>
      <c r="J2774" s="155" t="s">
        <v>132</v>
      </c>
      <c r="K2774" s="155" t="s">
        <v>212</v>
      </c>
      <c r="L2774" s="155">
        <v>700</v>
      </c>
      <c r="M2774" s="155" t="s">
        <v>193</v>
      </c>
      <c r="N2774" s="155">
        <v>4</v>
      </c>
      <c r="O2774" s="155">
        <v>1998.78</v>
      </c>
      <c r="P2774" s="155">
        <v>473</v>
      </c>
      <c r="Q2774" t="str">
        <f t="shared" si="43"/>
        <v>Street</v>
      </c>
      <c r="R2774" s="157"/>
      <c r="S2774" t="s">
        <v>304</v>
      </c>
      <c r="U2774" s="157"/>
    </row>
    <row r="2775" spans="1:21" x14ac:dyDescent="0.3">
      <c r="A2775">
        <v>5</v>
      </c>
      <c r="B2775" t="s">
        <v>181</v>
      </c>
      <c r="C2775">
        <v>2020</v>
      </c>
      <c r="D2775">
        <v>6</v>
      </c>
      <c r="E2775" t="s">
        <v>219</v>
      </c>
      <c r="F2775">
        <v>3</v>
      </c>
      <c r="G2775" t="s">
        <v>189</v>
      </c>
      <c r="H2775">
        <v>710</v>
      </c>
      <c r="I2775" t="s">
        <v>220</v>
      </c>
      <c r="J2775" t="s">
        <v>207</v>
      </c>
      <c r="K2775" t="s">
        <v>208</v>
      </c>
      <c r="L2775">
        <v>4532</v>
      </c>
      <c r="M2775" t="s">
        <v>200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57"/>
      <c r="S2775" t="s">
        <v>304</v>
      </c>
      <c r="U2775" s="157"/>
    </row>
    <row r="2776" spans="1:21" x14ac:dyDescent="0.3">
      <c r="A2776">
        <v>4</v>
      </c>
      <c r="B2776" t="s">
        <v>187</v>
      </c>
      <c r="C2776">
        <v>2020</v>
      </c>
      <c r="D2776">
        <v>6</v>
      </c>
      <c r="E2776" t="s">
        <v>219</v>
      </c>
      <c r="F2776">
        <v>3</v>
      </c>
      <c r="G2776" t="s">
        <v>189</v>
      </c>
      <c r="H2776">
        <v>1</v>
      </c>
      <c r="I2776" t="s">
        <v>229</v>
      </c>
      <c r="J2776" t="s">
        <v>121</v>
      </c>
      <c r="K2776" t="s">
        <v>230</v>
      </c>
      <c r="L2776">
        <v>300</v>
      </c>
      <c r="M2776" t="s">
        <v>191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57"/>
      <c r="S2776" t="s">
        <v>304</v>
      </c>
      <c r="U2776" s="157"/>
    </row>
    <row r="2777" spans="1:21" x14ac:dyDescent="0.3">
      <c r="A2777">
        <v>5</v>
      </c>
      <c r="B2777" t="s">
        <v>181</v>
      </c>
      <c r="C2777">
        <v>2020</v>
      </c>
      <c r="D2777">
        <v>6</v>
      </c>
      <c r="E2777" t="s">
        <v>219</v>
      </c>
      <c r="F2777">
        <v>1</v>
      </c>
      <c r="G2777" t="s">
        <v>183</v>
      </c>
      <c r="H2777">
        <v>602</v>
      </c>
      <c r="I2777" t="s">
        <v>246</v>
      </c>
      <c r="J2777" t="s">
        <v>125</v>
      </c>
      <c r="K2777" t="s">
        <v>197</v>
      </c>
      <c r="L2777">
        <v>200</v>
      </c>
      <c r="M2777" t="s">
        <v>210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57"/>
      <c r="S2777" t="s">
        <v>304</v>
      </c>
      <c r="U2777" s="157"/>
    </row>
    <row r="2778" spans="1:21" x14ac:dyDescent="0.3">
      <c r="A2778">
        <v>4</v>
      </c>
      <c r="B2778" t="s">
        <v>187</v>
      </c>
      <c r="C2778">
        <v>2020</v>
      </c>
      <c r="D2778">
        <v>6</v>
      </c>
      <c r="E2778" t="s">
        <v>219</v>
      </c>
      <c r="F2778">
        <v>3</v>
      </c>
      <c r="G2778" t="s">
        <v>189</v>
      </c>
      <c r="H2778">
        <v>710</v>
      </c>
      <c r="I2778" t="s">
        <v>220</v>
      </c>
      <c r="J2778" t="s">
        <v>207</v>
      </c>
      <c r="K2778" t="s">
        <v>208</v>
      </c>
      <c r="L2778">
        <v>4532</v>
      </c>
      <c r="M2778" t="s">
        <v>200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57"/>
      <c r="S2778" t="s">
        <v>304</v>
      </c>
      <c r="U2778" s="157"/>
    </row>
    <row r="2779" spans="1:21" x14ac:dyDescent="0.3">
      <c r="A2779">
        <v>5</v>
      </c>
      <c r="B2779" t="s">
        <v>181</v>
      </c>
      <c r="C2779">
        <v>2020</v>
      </c>
      <c r="D2779">
        <v>6</v>
      </c>
      <c r="E2779" t="s">
        <v>219</v>
      </c>
      <c r="F2779">
        <v>10</v>
      </c>
      <c r="G2779" t="s">
        <v>238</v>
      </c>
      <c r="H2779">
        <v>7</v>
      </c>
      <c r="I2779" t="s">
        <v>241</v>
      </c>
      <c r="J2779" t="s">
        <v>122</v>
      </c>
      <c r="K2779" t="s">
        <v>242</v>
      </c>
      <c r="L2779">
        <v>207</v>
      </c>
      <c r="M2779" t="s">
        <v>243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57"/>
      <c r="S2779" t="s">
        <v>304</v>
      </c>
      <c r="U2779" s="157"/>
    </row>
    <row r="2780" spans="1:21" x14ac:dyDescent="0.3">
      <c r="A2780">
        <v>5</v>
      </c>
      <c r="B2780" t="s">
        <v>181</v>
      </c>
      <c r="C2780">
        <v>2020</v>
      </c>
      <c r="D2780">
        <v>6</v>
      </c>
      <c r="E2780" t="s">
        <v>219</v>
      </c>
      <c r="F2780">
        <v>6</v>
      </c>
      <c r="G2780" t="s">
        <v>192</v>
      </c>
      <c r="H2780">
        <v>602</v>
      </c>
      <c r="I2780" t="s">
        <v>246</v>
      </c>
      <c r="J2780" t="s">
        <v>125</v>
      </c>
      <c r="K2780" t="s">
        <v>197</v>
      </c>
      <c r="L2780">
        <v>700</v>
      </c>
      <c r="M2780" t="s">
        <v>193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57"/>
      <c r="S2780" t="s">
        <v>304</v>
      </c>
      <c r="U2780" s="157"/>
    </row>
    <row r="2781" spans="1:21" x14ac:dyDescent="0.3">
      <c r="A2781">
        <v>5</v>
      </c>
      <c r="B2781" t="s">
        <v>181</v>
      </c>
      <c r="C2781">
        <v>2020</v>
      </c>
      <c r="D2781">
        <v>6</v>
      </c>
      <c r="E2781" t="s">
        <v>219</v>
      </c>
      <c r="F2781">
        <v>5</v>
      </c>
      <c r="G2781" t="s">
        <v>195</v>
      </c>
      <c r="H2781">
        <v>616</v>
      </c>
      <c r="I2781" t="s">
        <v>199</v>
      </c>
      <c r="J2781" t="s">
        <v>125</v>
      </c>
      <c r="K2781" t="s">
        <v>197</v>
      </c>
      <c r="L2781">
        <v>4552</v>
      </c>
      <c r="M2781" t="s">
        <v>276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57"/>
      <c r="S2781" t="s">
        <v>304</v>
      </c>
      <c r="U2781" s="157"/>
    </row>
    <row r="2782" spans="1:21" x14ac:dyDescent="0.3">
      <c r="A2782">
        <v>5</v>
      </c>
      <c r="B2782" t="s">
        <v>181</v>
      </c>
      <c r="C2782">
        <v>2020</v>
      </c>
      <c r="D2782">
        <v>6</v>
      </c>
      <c r="E2782" t="s">
        <v>219</v>
      </c>
      <c r="F2782">
        <v>3</v>
      </c>
      <c r="G2782" t="s">
        <v>189</v>
      </c>
      <c r="H2782">
        <v>13</v>
      </c>
      <c r="I2782" t="s">
        <v>296</v>
      </c>
      <c r="J2782" t="s">
        <v>119</v>
      </c>
      <c r="K2782" t="s">
        <v>216</v>
      </c>
      <c r="L2782">
        <v>300</v>
      </c>
      <c r="M2782" t="s">
        <v>191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57"/>
      <c r="S2782" t="s">
        <v>304</v>
      </c>
      <c r="U2782" s="157"/>
    </row>
    <row r="2783" spans="1:21" x14ac:dyDescent="0.3">
      <c r="A2783">
        <v>5</v>
      </c>
      <c r="B2783" t="s">
        <v>181</v>
      </c>
      <c r="C2783">
        <v>2020</v>
      </c>
      <c r="D2783">
        <v>6</v>
      </c>
      <c r="E2783" t="s">
        <v>219</v>
      </c>
      <c r="F2783">
        <v>5</v>
      </c>
      <c r="G2783" t="s">
        <v>195</v>
      </c>
      <c r="H2783">
        <v>950</v>
      </c>
      <c r="I2783" t="s">
        <v>184</v>
      </c>
      <c r="J2783" t="s">
        <v>115</v>
      </c>
      <c r="K2783" t="s">
        <v>185</v>
      </c>
      <c r="L2783">
        <v>4552</v>
      </c>
      <c r="M2783" t="s">
        <v>276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57"/>
      <c r="S2783" t="s">
        <v>304</v>
      </c>
      <c r="U2783" s="157"/>
    </row>
    <row r="2784" spans="1:21" x14ac:dyDescent="0.3">
      <c r="A2784">
        <v>5</v>
      </c>
      <c r="B2784" t="s">
        <v>181</v>
      </c>
      <c r="C2784">
        <v>2020</v>
      </c>
      <c r="D2784">
        <v>6</v>
      </c>
      <c r="E2784" t="s">
        <v>219</v>
      </c>
      <c r="F2784">
        <v>3</v>
      </c>
      <c r="G2784" t="s">
        <v>189</v>
      </c>
      <c r="H2784">
        <v>12</v>
      </c>
      <c r="I2784" t="s">
        <v>301</v>
      </c>
      <c r="J2784" t="s">
        <v>126</v>
      </c>
      <c r="K2784" t="s">
        <v>249</v>
      </c>
      <c r="L2784">
        <v>300</v>
      </c>
      <c r="M2784" t="s">
        <v>191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57"/>
      <c r="S2784" t="s">
        <v>304</v>
      </c>
      <c r="U2784" s="157"/>
    </row>
    <row r="2785" spans="1:21" x14ac:dyDescent="0.3">
      <c r="A2785">
        <v>5</v>
      </c>
      <c r="B2785" t="s">
        <v>181</v>
      </c>
      <c r="C2785">
        <v>2020</v>
      </c>
      <c r="D2785">
        <v>6</v>
      </c>
      <c r="E2785" t="s">
        <v>219</v>
      </c>
      <c r="F2785">
        <v>1</v>
      </c>
      <c r="G2785" t="s">
        <v>183</v>
      </c>
      <c r="H2785">
        <v>10</v>
      </c>
      <c r="I2785" t="s">
        <v>251</v>
      </c>
      <c r="J2785" t="s">
        <v>117</v>
      </c>
      <c r="K2785" t="s">
        <v>236</v>
      </c>
      <c r="L2785">
        <v>200</v>
      </c>
      <c r="M2785" t="s">
        <v>210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57"/>
      <c r="S2785" t="s">
        <v>304</v>
      </c>
      <c r="U2785" s="157"/>
    </row>
    <row r="2786" spans="1:21" x14ac:dyDescent="0.3">
      <c r="A2786">
        <v>5</v>
      </c>
      <c r="B2786" t="s">
        <v>181</v>
      </c>
      <c r="C2786">
        <v>2020</v>
      </c>
      <c r="D2786">
        <v>6</v>
      </c>
      <c r="E2786" t="s">
        <v>219</v>
      </c>
      <c r="F2786">
        <v>3</v>
      </c>
      <c r="G2786" t="s">
        <v>189</v>
      </c>
      <c r="H2786">
        <v>956</v>
      </c>
      <c r="I2786" t="s">
        <v>285</v>
      </c>
      <c r="J2786" t="s">
        <v>119</v>
      </c>
      <c r="K2786" t="s">
        <v>216</v>
      </c>
      <c r="L2786">
        <v>4532</v>
      </c>
      <c r="M2786" t="s">
        <v>200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57"/>
      <c r="S2786" t="s">
        <v>304</v>
      </c>
      <c r="U2786" s="157"/>
    </row>
    <row r="2787" spans="1:21" x14ac:dyDescent="0.3">
      <c r="A2787">
        <v>5</v>
      </c>
      <c r="B2787" t="s">
        <v>181</v>
      </c>
      <c r="C2787">
        <v>2020</v>
      </c>
      <c r="D2787">
        <v>6</v>
      </c>
      <c r="E2787" t="s">
        <v>219</v>
      </c>
      <c r="F2787">
        <v>5</v>
      </c>
      <c r="G2787" t="s">
        <v>195</v>
      </c>
      <c r="H2787">
        <v>954</v>
      </c>
      <c r="I2787" t="s">
        <v>237</v>
      </c>
      <c r="J2787" t="s">
        <v>119</v>
      </c>
      <c r="K2787" t="s">
        <v>216</v>
      </c>
      <c r="L2787">
        <v>4552</v>
      </c>
      <c r="M2787" t="s">
        <v>276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57"/>
      <c r="S2787" t="s">
        <v>304</v>
      </c>
      <c r="U2787" s="157"/>
    </row>
    <row r="2788" spans="1:21" x14ac:dyDescent="0.3">
      <c r="A2788">
        <v>5</v>
      </c>
      <c r="B2788" t="s">
        <v>181</v>
      </c>
      <c r="C2788">
        <v>2020</v>
      </c>
      <c r="D2788">
        <v>6</v>
      </c>
      <c r="E2788" t="s">
        <v>219</v>
      </c>
      <c r="F2788">
        <v>79</v>
      </c>
      <c r="G2788" t="s">
        <v>212</v>
      </c>
      <c r="H2788">
        <v>954</v>
      </c>
      <c r="I2788" t="s">
        <v>237</v>
      </c>
      <c r="J2788" t="s">
        <v>119</v>
      </c>
      <c r="K2788" t="s">
        <v>216</v>
      </c>
      <c r="L2788">
        <v>4579</v>
      </c>
      <c r="M2788" t="s">
        <v>221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57"/>
      <c r="S2788" t="s">
        <v>304</v>
      </c>
      <c r="U2788" s="157"/>
    </row>
    <row r="2789" spans="1:21" x14ac:dyDescent="0.3">
      <c r="A2789">
        <v>5</v>
      </c>
      <c r="B2789" t="s">
        <v>181</v>
      </c>
      <c r="C2789">
        <v>2020</v>
      </c>
      <c r="D2789">
        <v>6</v>
      </c>
      <c r="E2789" t="s">
        <v>219</v>
      </c>
      <c r="F2789">
        <v>3</v>
      </c>
      <c r="G2789" t="s">
        <v>189</v>
      </c>
      <c r="H2789">
        <v>19</v>
      </c>
      <c r="I2789" t="s">
        <v>262</v>
      </c>
      <c r="J2789" t="s">
        <v>127</v>
      </c>
      <c r="K2789" t="s">
        <v>263</v>
      </c>
      <c r="L2789">
        <v>300</v>
      </c>
      <c r="M2789" t="s">
        <v>191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57"/>
      <c r="S2789" t="s">
        <v>304</v>
      </c>
      <c r="U2789" s="157"/>
    </row>
    <row r="2790" spans="1:21" x14ac:dyDescent="0.3">
      <c r="A2790">
        <v>5</v>
      </c>
      <c r="B2790" t="s">
        <v>181</v>
      </c>
      <c r="C2790">
        <v>2020</v>
      </c>
      <c r="D2790">
        <v>6</v>
      </c>
      <c r="E2790" t="s">
        <v>219</v>
      </c>
      <c r="F2790">
        <v>1</v>
      </c>
      <c r="G2790" t="s">
        <v>183</v>
      </c>
      <c r="H2790">
        <v>950</v>
      </c>
      <c r="I2790" t="s">
        <v>184</v>
      </c>
      <c r="J2790" t="s">
        <v>115</v>
      </c>
      <c r="K2790" t="s">
        <v>185</v>
      </c>
      <c r="L2790">
        <v>4512</v>
      </c>
      <c r="M2790" t="s">
        <v>186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57"/>
      <c r="S2790" t="s">
        <v>304</v>
      </c>
      <c r="U2790" s="157"/>
    </row>
    <row r="2791" spans="1:21" x14ac:dyDescent="0.3">
      <c r="A2791">
        <v>4</v>
      </c>
      <c r="B2791" t="s">
        <v>187</v>
      </c>
      <c r="C2791">
        <v>2020</v>
      </c>
      <c r="D2791">
        <v>6</v>
      </c>
      <c r="E2791" t="s">
        <v>219</v>
      </c>
      <c r="F2791">
        <v>3</v>
      </c>
      <c r="G2791" t="s">
        <v>189</v>
      </c>
      <c r="H2791">
        <v>10</v>
      </c>
      <c r="I2791" t="s">
        <v>251</v>
      </c>
      <c r="J2791" t="s">
        <v>118</v>
      </c>
      <c r="K2791" t="s">
        <v>214</v>
      </c>
      <c r="L2791">
        <v>300</v>
      </c>
      <c r="M2791" t="s">
        <v>191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57"/>
      <c r="S2791" t="s">
        <v>304</v>
      </c>
      <c r="U2791" s="157"/>
    </row>
    <row r="2792" spans="1:21" x14ac:dyDescent="0.3">
      <c r="A2792">
        <v>5</v>
      </c>
      <c r="B2792" t="s">
        <v>181</v>
      </c>
      <c r="C2792">
        <v>2020</v>
      </c>
      <c r="D2792">
        <v>6</v>
      </c>
      <c r="E2792" t="s">
        <v>219</v>
      </c>
      <c r="F2792">
        <v>71</v>
      </c>
      <c r="G2792" t="s">
        <v>212</v>
      </c>
      <c r="H2792">
        <v>1</v>
      </c>
      <c r="I2792" t="s">
        <v>229</v>
      </c>
      <c r="J2792" t="s">
        <v>121</v>
      </c>
      <c r="K2792" t="s">
        <v>230</v>
      </c>
      <c r="L2792">
        <v>1571</v>
      </c>
      <c r="M2792" t="s">
        <v>265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57"/>
      <c r="S2792" t="s">
        <v>304</v>
      </c>
      <c r="U2792" s="157"/>
    </row>
    <row r="2793" spans="1:21" x14ac:dyDescent="0.3">
      <c r="A2793">
        <v>5</v>
      </c>
      <c r="B2793" t="s">
        <v>181</v>
      </c>
      <c r="C2793">
        <v>2020</v>
      </c>
      <c r="D2793">
        <v>6</v>
      </c>
      <c r="E2793" t="s">
        <v>219</v>
      </c>
      <c r="F2793">
        <v>10</v>
      </c>
      <c r="G2793" t="s">
        <v>238</v>
      </c>
      <c r="H2793">
        <v>1</v>
      </c>
      <c r="I2793" t="s">
        <v>229</v>
      </c>
      <c r="J2793" t="s">
        <v>121</v>
      </c>
      <c r="K2793" t="s">
        <v>230</v>
      </c>
      <c r="L2793">
        <v>207</v>
      </c>
      <c r="M2793" t="s">
        <v>243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57"/>
      <c r="S2793" t="s">
        <v>304</v>
      </c>
      <c r="U2793" s="157"/>
    </row>
    <row r="2794" spans="1:21" x14ac:dyDescent="0.3">
      <c r="A2794">
        <v>4</v>
      </c>
      <c r="B2794" t="s">
        <v>187</v>
      </c>
      <c r="C2794">
        <v>2020</v>
      </c>
      <c r="D2794">
        <v>6</v>
      </c>
      <c r="E2794" t="s">
        <v>219</v>
      </c>
      <c r="F2794">
        <v>10</v>
      </c>
      <c r="G2794" t="s">
        <v>238</v>
      </c>
      <c r="H2794">
        <v>1</v>
      </c>
      <c r="I2794" t="s">
        <v>229</v>
      </c>
      <c r="J2794" t="s">
        <v>121</v>
      </c>
      <c r="K2794" t="s">
        <v>230</v>
      </c>
      <c r="L2794">
        <v>207</v>
      </c>
      <c r="M2794" t="s">
        <v>243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57"/>
      <c r="S2794" t="s">
        <v>304</v>
      </c>
      <c r="U2794" s="157"/>
    </row>
    <row r="2795" spans="1:21" x14ac:dyDescent="0.3">
      <c r="A2795">
        <v>5</v>
      </c>
      <c r="B2795" t="s">
        <v>181</v>
      </c>
      <c r="C2795">
        <v>2020</v>
      </c>
      <c r="D2795">
        <v>6</v>
      </c>
      <c r="E2795" t="s">
        <v>219</v>
      </c>
      <c r="F2795">
        <v>10</v>
      </c>
      <c r="G2795" t="s">
        <v>238</v>
      </c>
      <c r="H2795">
        <v>603</v>
      </c>
      <c r="I2795" t="s">
        <v>196</v>
      </c>
      <c r="J2795" t="s">
        <v>125</v>
      </c>
      <c r="K2795" t="s">
        <v>197</v>
      </c>
      <c r="L2795">
        <v>207</v>
      </c>
      <c r="M2795" t="s">
        <v>243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57"/>
      <c r="S2795" t="s">
        <v>304</v>
      </c>
      <c r="U2795" s="157"/>
    </row>
    <row r="2796" spans="1:21" x14ac:dyDescent="0.3">
      <c r="A2796">
        <v>5</v>
      </c>
      <c r="B2796" t="s">
        <v>181</v>
      </c>
      <c r="C2796">
        <v>2020</v>
      </c>
      <c r="D2796">
        <v>6</v>
      </c>
      <c r="E2796" t="s">
        <v>219</v>
      </c>
      <c r="F2796">
        <v>6</v>
      </c>
      <c r="G2796" t="s">
        <v>192</v>
      </c>
      <c r="H2796">
        <v>601</v>
      </c>
      <c r="I2796" t="s">
        <v>260</v>
      </c>
      <c r="J2796" t="s">
        <v>123</v>
      </c>
      <c r="K2796" t="s">
        <v>261</v>
      </c>
      <c r="L2796">
        <v>700</v>
      </c>
      <c r="M2796" t="s">
        <v>193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57"/>
      <c r="S2796" t="s">
        <v>304</v>
      </c>
      <c r="U2796" s="157"/>
    </row>
    <row r="2797" spans="1:21" x14ac:dyDescent="0.3">
      <c r="A2797">
        <v>5</v>
      </c>
      <c r="B2797" t="s">
        <v>181</v>
      </c>
      <c r="C2797">
        <v>2020</v>
      </c>
      <c r="D2797">
        <v>6</v>
      </c>
      <c r="E2797" t="s">
        <v>219</v>
      </c>
      <c r="F2797">
        <v>6</v>
      </c>
      <c r="G2797" t="s">
        <v>192</v>
      </c>
      <c r="H2797">
        <v>615</v>
      </c>
      <c r="I2797" t="s">
        <v>292</v>
      </c>
      <c r="J2797" t="s">
        <v>123</v>
      </c>
      <c r="K2797" t="s">
        <v>261</v>
      </c>
      <c r="L2797">
        <v>4562</v>
      </c>
      <c r="M2797" t="s">
        <v>211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57"/>
      <c r="S2797" t="s">
        <v>304</v>
      </c>
      <c r="U2797" s="157"/>
    </row>
    <row r="2798" spans="1:21" x14ac:dyDescent="0.3">
      <c r="A2798">
        <v>5</v>
      </c>
      <c r="B2798" t="s">
        <v>181</v>
      </c>
      <c r="C2798">
        <v>2020</v>
      </c>
      <c r="D2798">
        <v>6</v>
      </c>
      <c r="E2798" t="s">
        <v>219</v>
      </c>
      <c r="F2798">
        <v>6</v>
      </c>
      <c r="G2798" t="s">
        <v>192</v>
      </c>
      <c r="H2798">
        <v>607</v>
      </c>
      <c r="I2798" t="s">
        <v>293</v>
      </c>
      <c r="J2798" t="s">
        <v>130</v>
      </c>
      <c r="K2798" t="s">
        <v>280</v>
      </c>
      <c r="L2798">
        <v>700</v>
      </c>
      <c r="M2798" t="s">
        <v>193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57"/>
      <c r="S2798" t="s">
        <v>304</v>
      </c>
      <c r="U2798" s="157"/>
    </row>
    <row r="2799" spans="1:21" x14ac:dyDescent="0.3">
      <c r="A2799">
        <v>5</v>
      </c>
      <c r="B2799" t="s">
        <v>181</v>
      </c>
      <c r="C2799">
        <v>2020</v>
      </c>
      <c r="D2799">
        <v>6</v>
      </c>
      <c r="E2799" t="s">
        <v>219</v>
      </c>
      <c r="F2799">
        <v>6</v>
      </c>
      <c r="G2799" t="s">
        <v>192</v>
      </c>
      <c r="H2799">
        <v>623</v>
      </c>
      <c r="I2799" t="s">
        <v>295</v>
      </c>
      <c r="J2799" t="s">
        <v>124</v>
      </c>
      <c r="K2799" t="s">
        <v>227</v>
      </c>
      <c r="L2799">
        <v>700</v>
      </c>
      <c r="M2799" t="s">
        <v>193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57"/>
      <c r="S2799" t="s">
        <v>304</v>
      </c>
      <c r="U2799" s="157"/>
    </row>
    <row r="2800" spans="1:21" x14ac:dyDescent="0.3">
      <c r="A2800">
        <v>4</v>
      </c>
      <c r="B2800" t="s">
        <v>187</v>
      </c>
      <c r="C2800">
        <v>2020</v>
      </c>
      <c r="D2800">
        <v>6</v>
      </c>
      <c r="E2800" t="s">
        <v>219</v>
      </c>
      <c r="F2800">
        <v>3</v>
      </c>
      <c r="G2800" t="s">
        <v>189</v>
      </c>
      <c r="H2800">
        <v>951</v>
      </c>
      <c r="I2800" t="s">
        <v>250</v>
      </c>
      <c r="J2800" t="s">
        <v>126</v>
      </c>
      <c r="K2800" t="s">
        <v>249</v>
      </c>
      <c r="L2800">
        <v>4532</v>
      </c>
      <c r="M2800" t="s">
        <v>200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57"/>
      <c r="S2800" t="s">
        <v>304</v>
      </c>
      <c r="U2800" s="157"/>
    </row>
    <row r="2801" spans="1:21" x14ac:dyDescent="0.3">
      <c r="A2801">
        <v>5</v>
      </c>
      <c r="B2801" t="s">
        <v>181</v>
      </c>
      <c r="C2801">
        <v>2020</v>
      </c>
      <c r="D2801">
        <v>6</v>
      </c>
      <c r="E2801" t="s">
        <v>219</v>
      </c>
      <c r="F2801">
        <v>3</v>
      </c>
      <c r="G2801" t="s">
        <v>189</v>
      </c>
      <c r="H2801">
        <v>10</v>
      </c>
      <c r="I2801" t="s">
        <v>251</v>
      </c>
      <c r="J2801" t="s">
        <v>117</v>
      </c>
      <c r="K2801" t="s">
        <v>236</v>
      </c>
      <c r="L2801">
        <v>300</v>
      </c>
      <c r="M2801" t="s">
        <v>191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57"/>
      <c r="S2801" t="s">
        <v>304</v>
      </c>
      <c r="U2801" s="157"/>
    </row>
    <row r="2802" spans="1:21" x14ac:dyDescent="0.3">
      <c r="A2802">
        <v>5</v>
      </c>
      <c r="B2802" t="s">
        <v>181</v>
      </c>
      <c r="C2802">
        <v>2020</v>
      </c>
      <c r="D2802">
        <v>6</v>
      </c>
      <c r="E2802" t="s">
        <v>219</v>
      </c>
      <c r="F2802">
        <v>3</v>
      </c>
      <c r="G2802" t="s">
        <v>189</v>
      </c>
      <c r="H2802">
        <v>952</v>
      </c>
      <c r="I2802" t="s">
        <v>235</v>
      </c>
      <c r="J2802" t="s">
        <v>117</v>
      </c>
      <c r="K2802" t="s">
        <v>236</v>
      </c>
      <c r="L2802">
        <v>4532</v>
      </c>
      <c r="M2802" t="s">
        <v>200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57"/>
      <c r="S2802" t="s">
        <v>304</v>
      </c>
      <c r="U2802" s="157"/>
    </row>
    <row r="2803" spans="1:21" x14ac:dyDescent="0.3">
      <c r="A2803">
        <v>4</v>
      </c>
      <c r="B2803" t="s">
        <v>187</v>
      </c>
      <c r="C2803">
        <v>2020</v>
      </c>
      <c r="D2803">
        <v>6</v>
      </c>
      <c r="E2803" t="s">
        <v>219</v>
      </c>
      <c r="F2803">
        <v>3</v>
      </c>
      <c r="G2803" t="s">
        <v>189</v>
      </c>
      <c r="H2803">
        <v>952</v>
      </c>
      <c r="I2803" t="s">
        <v>235</v>
      </c>
      <c r="J2803" t="s">
        <v>117</v>
      </c>
      <c r="K2803" t="s">
        <v>236</v>
      </c>
      <c r="L2803">
        <v>4532</v>
      </c>
      <c r="M2803" t="s">
        <v>200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57"/>
      <c r="S2803" t="s">
        <v>304</v>
      </c>
      <c r="U2803" s="157"/>
    </row>
    <row r="2804" spans="1:21" x14ac:dyDescent="0.3">
      <c r="A2804">
        <v>5</v>
      </c>
      <c r="B2804" t="s">
        <v>181</v>
      </c>
      <c r="C2804">
        <v>2020</v>
      </c>
      <c r="D2804">
        <v>6</v>
      </c>
      <c r="E2804" t="s">
        <v>219</v>
      </c>
      <c r="F2804">
        <v>6</v>
      </c>
      <c r="G2804" t="s">
        <v>192</v>
      </c>
      <c r="H2804">
        <v>612</v>
      </c>
      <c r="I2804" t="s">
        <v>223</v>
      </c>
      <c r="J2804" t="s">
        <v>116</v>
      </c>
      <c r="K2804" t="s">
        <v>224</v>
      </c>
      <c r="L2804">
        <v>700</v>
      </c>
      <c r="M2804" t="s">
        <v>193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57"/>
      <c r="S2804" t="s">
        <v>304</v>
      </c>
      <c r="U2804" s="157"/>
    </row>
    <row r="2805" spans="1:21" x14ac:dyDescent="0.3">
      <c r="A2805">
        <v>5</v>
      </c>
      <c r="B2805" t="s">
        <v>181</v>
      </c>
      <c r="C2805">
        <v>2020</v>
      </c>
      <c r="D2805">
        <v>6</v>
      </c>
      <c r="E2805" t="s">
        <v>219</v>
      </c>
      <c r="F2805">
        <v>6</v>
      </c>
      <c r="G2805" t="s">
        <v>192</v>
      </c>
      <c r="H2805">
        <v>613</v>
      </c>
      <c r="I2805" t="s">
        <v>258</v>
      </c>
      <c r="J2805" t="s">
        <v>116</v>
      </c>
      <c r="K2805" t="s">
        <v>224</v>
      </c>
      <c r="L2805">
        <v>700</v>
      </c>
      <c r="M2805" t="s">
        <v>193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57"/>
      <c r="S2805" t="s">
        <v>304</v>
      </c>
      <c r="U2805" s="157"/>
    </row>
    <row r="2806" spans="1:21" x14ac:dyDescent="0.3">
      <c r="A2806">
        <v>4</v>
      </c>
      <c r="B2806" t="s">
        <v>187</v>
      </c>
      <c r="C2806">
        <v>2020</v>
      </c>
      <c r="D2806">
        <v>6</v>
      </c>
      <c r="E2806" t="s">
        <v>219</v>
      </c>
      <c r="F2806">
        <v>3</v>
      </c>
      <c r="G2806" t="s">
        <v>189</v>
      </c>
      <c r="H2806">
        <v>621</v>
      </c>
      <c r="I2806" t="s">
        <v>259</v>
      </c>
      <c r="J2806" t="s">
        <v>116</v>
      </c>
      <c r="K2806" t="s">
        <v>224</v>
      </c>
      <c r="L2806">
        <v>4532</v>
      </c>
      <c r="M2806" t="s">
        <v>200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57"/>
      <c r="S2806" t="s">
        <v>304</v>
      </c>
      <c r="U2806" s="157"/>
    </row>
    <row r="2807" spans="1:21" x14ac:dyDescent="0.3">
      <c r="A2807">
        <v>5</v>
      </c>
      <c r="B2807" t="s">
        <v>181</v>
      </c>
      <c r="C2807">
        <v>2020</v>
      </c>
      <c r="D2807">
        <v>6</v>
      </c>
      <c r="E2807" t="s">
        <v>219</v>
      </c>
      <c r="F2807">
        <v>6</v>
      </c>
      <c r="G2807" t="s">
        <v>192</v>
      </c>
      <c r="H2807">
        <v>621</v>
      </c>
      <c r="I2807" t="s">
        <v>259</v>
      </c>
      <c r="J2807" t="s">
        <v>116</v>
      </c>
      <c r="K2807" t="s">
        <v>224</v>
      </c>
      <c r="L2807">
        <v>4562</v>
      </c>
      <c r="M2807" t="s">
        <v>211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57"/>
      <c r="S2807" t="s">
        <v>304</v>
      </c>
      <c r="U2807" s="157"/>
    </row>
    <row r="2808" spans="1:21" x14ac:dyDescent="0.3">
      <c r="A2808">
        <v>5</v>
      </c>
      <c r="B2808" t="s">
        <v>181</v>
      </c>
      <c r="C2808">
        <v>2020</v>
      </c>
      <c r="D2808">
        <v>6</v>
      </c>
      <c r="E2808" t="s">
        <v>219</v>
      </c>
      <c r="F2808">
        <v>60</v>
      </c>
      <c r="G2808" t="s">
        <v>212</v>
      </c>
      <c r="H2808">
        <v>621</v>
      </c>
      <c r="I2808" t="s">
        <v>259</v>
      </c>
      <c r="J2808" t="s">
        <v>116</v>
      </c>
      <c r="K2808" t="s">
        <v>224</v>
      </c>
      <c r="L2808">
        <v>4563</v>
      </c>
      <c r="M2808" t="s">
        <v>228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57"/>
      <c r="S2808" t="s">
        <v>304</v>
      </c>
      <c r="U2808" s="157"/>
    </row>
    <row r="2809" spans="1:21" x14ac:dyDescent="0.3">
      <c r="A2809">
        <v>5</v>
      </c>
      <c r="B2809" t="s">
        <v>181</v>
      </c>
      <c r="C2809">
        <v>2020</v>
      </c>
      <c r="D2809">
        <v>6</v>
      </c>
      <c r="E2809" t="s">
        <v>219</v>
      </c>
      <c r="F2809">
        <v>79</v>
      </c>
      <c r="G2809" t="s">
        <v>212</v>
      </c>
      <c r="H2809">
        <v>153</v>
      </c>
      <c r="I2809" t="s">
        <v>269</v>
      </c>
      <c r="J2809" t="s">
        <v>270</v>
      </c>
      <c r="K2809" t="s">
        <v>270</v>
      </c>
      <c r="L2809">
        <v>1579</v>
      </c>
      <c r="M2809" t="s">
        <v>271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57"/>
      <c r="S2809" t="s">
        <v>304</v>
      </c>
      <c r="U2809" s="157"/>
    </row>
    <row r="2810" spans="1:21" x14ac:dyDescent="0.3">
      <c r="A2810">
        <v>5</v>
      </c>
      <c r="B2810" t="s">
        <v>181</v>
      </c>
      <c r="C2810">
        <v>2020</v>
      </c>
      <c r="D2810">
        <v>6</v>
      </c>
      <c r="E2810" t="s">
        <v>219</v>
      </c>
      <c r="F2810">
        <v>10</v>
      </c>
      <c r="G2810" t="s">
        <v>238</v>
      </c>
      <c r="H2810">
        <v>5</v>
      </c>
      <c r="I2810" t="s">
        <v>190</v>
      </c>
      <c r="J2810" t="s">
        <v>115</v>
      </c>
      <c r="K2810" t="s">
        <v>185</v>
      </c>
      <c r="L2810">
        <v>207</v>
      </c>
      <c r="M2810" t="s">
        <v>243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57"/>
      <c r="S2810" t="s">
        <v>304</v>
      </c>
      <c r="U2810" s="157"/>
    </row>
    <row r="2811" spans="1:21" x14ac:dyDescent="0.3">
      <c r="A2811">
        <v>5</v>
      </c>
      <c r="B2811" t="s">
        <v>181</v>
      </c>
      <c r="C2811">
        <v>2020</v>
      </c>
      <c r="D2811">
        <v>6</v>
      </c>
      <c r="E2811" t="s">
        <v>219</v>
      </c>
      <c r="F2811">
        <v>6</v>
      </c>
      <c r="G2811" t="s">
        <v>192</v>
      </c>
      <c r="H2811">
        <v>619</v>
      </c>
      <c r="I2811" t="s">
        <v>277</v>
      </c>
      <c r="J2811" t="s">
        <v>278</v>
      </c>
      <c r="K2811" t="s">
        <v>212</v>
      </c>
      <c r="L2811">
        <v>4562</v>
      </c>
      <c r="M2811" t="s">
        <v>211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57"/>
      <c r="S2811" t="s">
        <v>304</v>
      </c>
      <c r="U2811" s="157"/>
    </row>
    <row r="2812" spans="1:21" x14ac:dyDescent="0.3">
      <c r="A2812">
        <v>5</v>
      </c>
      <c r="B2812" t="s">
        <v>181</v>
      </c>
      <c r="C2812">
        <v>2020</v>
      </c>
      <c r="D2812">
        <v>6</v>
      </c>
      <c r="E2812" t="s">
        <v>219</v>
      </c>
      <c r="F2812">
        <v>6</v>
      </c>
      <c r="G2812" t="s">
        <v>192</v>
      </c>
      <c r="H2812">
        <v>627</v>
      </c>
      <c r="I2812" t="s">
        <v>257</v>
      </c>
      <c r="J2812" t="s">
        <v>132</v>
      </c>
      <c r="K2812" t="s">
        <v>212</v>
      </c>
      <c r="L2812">
        <v>4562</v>
      </c>
      <c r="M2812" t="s">
        <v>211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57"/>
      <c r="S2812" t="s">
        <v>304</v>
      </c>
      <c r="U2812" s="157"/>
    </row>
    <row r="2813" spans="1:21" x14ac:dyDescent="0.3">
      <c r="A2813">
        <v>5</v>
      </c>
      <c r="B2813" t="s">
        <v>181</v>
      </c>
      <c r="C2813">
        <v>2020</v>
      </c>
      <c r="D2813">
        <v>6</v>
      </c>
      <c r="E2813" t="s">
        <v>219</v>
      </c>
      <c r="F2813">
        <v>1</v>
      </c>
      <c r="G2813" t="s">
        <v>183</v>
      </c>
      <c r="H2813">
        <v>1</v>
      </c>
      <c r="I2813" t="s">
        <v>229</v>
      </c>
      <c r="J2813" t="s">
        <v>121</v>
      </c>
      <c r="K2813" t="s">
        <v>230</v>
      </c>
      <c r="L2813">
        <v>200</v>
      </c>
      <c r="M2813" t="s">
        <v>210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57"/>
      <c r="S2813" t="s">
        <v>304</v>
      </c>
      <c r="U2813" s="157"/>
    </row>
    <row r="2814" spans="1:21" x14ac:dyDescent="0.3">
      <c r="A2814">
        <v>5</v>
      </c>
      <c r="B2814" t="s">
        <v>181</v>
      </c>
      <c r="C2814">
        <v>2020</v>
      </c>
      <c r="D2814">
        <v>6</v>
      </c>
      <c r="E2814" t="s">
        <v>219</v>
      </c>
      <c r="F2814">
        <v>1</v>
      </c>
      <c r="G2814" t="s">
        <v>183</v>
      </c>
      <c r="H2814">
        <v>903</v>
      </c>
      <c r="I2814" t="s">
        <v>239</v>
      </c>
      <c r="J2814" t="s">
        <v>121</v>
      </c>
      <c r="K2814" t="s">
        <v>230</v>
      </c>
      <c r="L2814">
        <v>4512</v>
      </c>
      <c r="M2814" t="s">
        <v>186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57"/>
      <c r="S2814" t="s">
        <v>304</v>
      </c>
      <c r="U2814" s="157"/>
    </row>
    <row r="2815" spans="1:21" x14ac:dyDescent="0.3">
      <c r="A2815">
        <v>5</v>
      </c>
      <c r="B2815" t="s">
        <v>181</v>
      </c>
      <c r="C2815">
        <v>2020</v>
      </c>
      <c r="D2815">
        <v>6</v>
      </c>
      <c r="E2815" t="s">
        <v>219</v>
      </c>
      <c r="F2815">
        <v>3</v>
      </c>
      <c r="G2815" t="s">
        <v>189</v>
      </c>
      <c r="H2815">
        <v>903</v>
      </c>
      <c r="I2815" t="s">
        <v>239</v>
      </c>
      <c r="J2815" t="s">
        <v>121</v>
      </c>
      <c r="K2815" t="s">
        <v>230</v>
      </c>
      <c r="L2815">
        <v>4532</v>
      </c>
      <c r="M2815" t="s">
        <v>200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57"/>
      <c r="S2815" t="s">
        <v>304</v>
      </c>
      <c r="U2815" s="157"/>
    </row>
    <row r="2816" spans="1:21" x14ac:dyDescent="0.3">
      <c r="A2816">
        <v>5</v>
      </c>
      <c r="B2816" t="s">
        <v>181</v>
      </c>
      <c r="C2816">
        <v>2020</v>
      </c>
      <c r="D2816">
        <v>6</v>
      </c>
      <c r="E2816" t="s">
        <v>219</v>
      </c>
      <c r="F2816">
        <v>10</v>
      </c>
      <c r="G2816" t="s">
        <v>238</v>
      </c>
      <c r="H2816">
        <v>2</v>
      </c>
      <c r="I2816" t="s">
        <v>264</v>
      </c>
      <c r="J2816" t="s">
        <v>121</v>
      </c>
      <c r="K2816" t="s">
        <v>230</v>
      </c>
      <c r="L2816">
        <v>207</v>
      </c>
      <c r="M2816" t="s">
        <v>243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57"/>
      <c r="S2816" t="s">
        <v>304</v>
      </c>
      <c r="U2816" s="157"/>
    </row>
    <row r="2817" spans="1:21" x14ac:dyDescent="0.3">
      <c r="A2817">
        <v>4</v>
      </c>
      <c r="B2817" t="s">
        <v>187</v>
      </c>
      <c r="C2817">
        <v>2020</v>
      </c>
      <c r="D2817">
        <v>6</v>
      </c>
      <c r="E2817" t="s">
        <v>219</v>
      </c>
      <c r="F2817">
        <v>3</v>
      </c>
      <c r="G2817" t="s">
        <v>189</v>
      </c>
      <c r="H2817">
        <v>955</v>
      </c>
      <c r="I2817" t="s">
        <v>282</v>
      </c>
      <c r="J2817" t="s">
        <v>127</v>
      </c>
      <c r="K2817" t="s">
        <v>263</v>
      </c>
      <c r="L2817">
        <v>4532</v>
      </c>
      <c r="M2817" t="s">
        <v>200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57"/>
      <c r="S2817" t="s">
        <v>304</v>
      </c>
      <c r="U2817" s="157"/>
    </row>
    <row r="2818" spans="1:21" x14ac:dyDescent="0.3">
      <c r="A2818">
        <v>5</v>
      </c>
      <c r="B2818" t="s">
        <v>181</v>
      </c>
      <c r="C2818">
        <v>2020</v>
      </c>
      <c r="D2818">
        <v>6</v>
      </c>
      <c r="E2818" t="s">
        <v>219</v>
      </c>
      <c r="F2818">
        <v>3</v>
      </c>
      <c r="G2818" t="s">
        <v>189</v>
      </c>
      <c r="H2818">
        <v>701</v>
      </c>
      <c r="I2818" t="s">
        <v>206</v>
      </c>
      <c r="J2818" t="s">
        <v>207</v>
      </c>
      <c r="K2818" t="s">
        <v>208</v>
      </c>
      <c r="L2818">
        <v>300</v>
      </c>
      <c r="M2818" t="s">
        <v>191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57"/>
      <c r="S2818" t="s">
        <v>304</v>
      </c>
      <c r="U2818" s="157"/>
    </row>
    <row r="2819" spans="1:21" x14ac:dyDescent="0.3">
      <c r="A2819">
        <v>5</v>
      </c>
      <c r="B2819" t="s">
        <v>181</v>
      </c>
      <c r="C2819">
        <v>2020</v>
      </c>
      <c r="D2819">
        <v>6</v>
      </c>
      <c r="E2819" t="s">
        <v>219</v>
      </c>
      <c r="F2819">
        <v>6</v>
      </c>
      <c r="G2819" t="s">
        <v>192</v>
      </c>
      <c r="H2819">
        <v>624</v>
      </c>
      <c r="I2819" t="s">
        <v>226</v>
      </c>
      <c r="J2819" t="s">
        <v>124</v>
      </c>
      <c r="K2819" t="s">
        <v>227</v>
      </c>
      <c r="L2819">
        <v>4562</v>
      </c>
      <c r="M2819" t="s">
        <v>211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57"/>
      <c r="S2819" t="s">
        <v>304</v>
      </c>
      <c r="U2819" s="157"/>
    </row>
    <row r="2820" spans="1:21" x14ac:dyDescent="0.3">
      <c r="A2820">
        <v>4</v>
      </c>
      <c r="B2820" t="s">
        <v>187</v>
      </c>
      <c r="C2820">
        <v>2020</v>
      </c>
      <c r="D2820">
        <v>6</v>
      </c>
      <c r="E2820" t="s">
        <v>219</v>
      </c>
      <c r="F2820">
        <v>6</v>
      </c>
      <c r="G2820" t="s">
        <v>192</v>
      </c>
      <c r="H2820">
        <v>624</v>
      </c>
      <c r="I2820" t="s">
        <v>226</v>
      </c>
      <c r="J2820" t="s">
        <v>124</v>
      </c>
      <c r="K2820" t="s">
        <v>227</v>
      </c>
      <c r="L2820">
        <v>4562</v>
      </c>
      <c r="M2820" t="s">
        <v>211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57"/>
      <c r="S2820" t="s">
        <v>304</v>
      </c>
      <c r="U2820" s="157"/>
    </row>
    <row r="2821" spans="1:21" x14ac:dyDescent="0.3">
      <c r="A2821">
        <v>4</v>
      </c>
      <c r="B2821" t="s">
        <v>187</v>
      </c>
      <c r="C2821">
        <v>2020</v>
      </c>
      <c r="D2821">
        <v>6</v>
      </c>
      <c r="E2821" t="s">
        <v>219</v>
      </c>
      <c r="F2821">
        <v>1</v>
      </c>
      <c r="G2821" t="s">
        <v>183</v>
      </c>
      <c r="H2821">
        <v>2</v>
      </c>
      <c r="I2821" t="s">
        <v>264</v>
      </c>
      <c r="J2821" t="s">
        <v>121</v>
      </c>
      <c r="K2821" t="s">
        <v>230</v>
      </c>
      <c r="L2821">
        <v>200</v>
      </c>
      <c r="M2821" t="s">
        <v>210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57"/>
      <c r="S2821" t="s">
        <v>304</v>
      </c>
      <c r="U2821" s="157"/>
    </row>
    <row r="2822" spans="1:21" x14ac:dyDescent="0.3">
      <c r="A2822">
        <v>5</v>
      </c>
      <c r="B2822" t="s">
        <v>181</v>
      </c>
      <c r="C2822">
        <v>2020</v>
      </c>
      <c r="D2822">
        <v>6</v>
      </c>
      <c r="E2822" t="s">
        <v>219</v>
      </c>
      <c r="F2822">
        <v>60</v>
      </c>
      <c r="G2822" t="s">
        <v>212</v>
      </c>
      <c r="H2822">
        <v>601</v>
      </c>
      <c r="I2822" t="s">
        <v>260</v>
      </c>
      <c r="J2822" t="s">
        <v>123</v>
      </c>
      <c r="K2822" t="s">
        <v>261</v>
      </c>
      <c r="L2822">
        <v>360</v>
      </c>
      <c r="M2822" t="s">
        <v>225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57"/>
      <c r="S2822" t="s">
        <v>304</v>
      </c>
      <c r="U2822" s="157"/>
    </row>
    <row r="2823" spans="1:21" x14ac:dyDescent="0.3">
      <c r="A2823">
        <v>5</v>
      </c>
      <c r="B2823" t="s">
        <v>181</v>
      </c>
      <c r="C2823">
        <v>2020</v>
      </c>
      <c r="D2823">
        <v>6</v>
      </c>
      <c r="E2823" t="s">
        <v>219</v>
      </c>
      <c r="F2823">
        <v>6</v>
      </c>
      <c r="G2823" t="s">
        <v>192</v>
      </c>
      <c r="H2823">
        <v>600</v>
      </c>
      <c r="I2823" t="s">
        <v>266</v>
      </c>
      <c r="J2823" t="s">
        <v>123</v>
      </c>
      <c r="K2823" t="s">
        <v>261</v>
      </c>
      <c r="L2823">
        <v>700</v>
      </c>
      <c r="M2823" t="s">
        <v>193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57"/>
      <c r="S2823" t="s">
        <v>304</v>
      </c>
      <c r="U2823" s="157"/>
    </row>
    <row r="2824" spans="1:21" x14ac:dyDescent="0.3">
      <c r="A2824">
        <v>4</v>
      </c>
      <c r="B2824" t="s">
        <v>187</v>
      </c>
      <c r="C2824">
        <v>2020</v>
      </c>
      <c r="D2824">
        <v>6</v>
      </c>
      <c r="E2824" t="s">
        <v>219</v>
      </c>
      <c r="F2824">
        <v>3</v>
      </c>
      <c r="G2824" t="s">
        <v>189</v>
      </c>
      <c r="H2824">
        <v>18</v>
      </c>
      <c r="I2824" t="s">
        <v>215</v>
      </c>
      <c r="J2824" t="s">
        <v>119</v>
      </c>
      <c r="K2824" t="s">
        <v>216</v>
      </c>
      <c r="L2824">
        <v>300</v>
      </c>
      <c r="M2824" t="s">
        <v>191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57"/>
      <c r="S2824" t="s">
        <v>304</v>
      </c>
      <c r="U2824" s="157"/>
    </row>
    <row r="2825" spans="1:21" x14ac:dyDescent="0.3">
      <c r="A2825">
        <v>4</v>
      </c>
      <c r="B2825" t="s">
        <v>187</v>
      </c>
      <c r="C2825">
        <v>2020</v>
      </c>
      <c r="D2825">
        <v>6</v>
      </c>
      <c r="E2825" t="s">
        <v>219</v>
      </c>
      <c r="F2825">
        <v>5</v>
      </c>
      <c r="G2825" t="s">
        <v>195</v>
      </c>
      <c r="H2825">
        <v>18</v>
      </c>
      <c r="I2825" t="s">
        <v>215</v>
      </c>
      <c r="J2825" t="s">
        <v>119</v>
      </c>
      <c r="K2825" t="s">
        <v>216</v>
      </c>
      <c r="L2825">
        <v>460</v>
      </c>
      <c r="M2825" t="s">
        <v>198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57"/>
      <c r="S2825" t="s">
        <v>304</v>
      </c>
      <c r="U2825" s="157"/>
    </row>
    <row r="2826" spans="1:21" x14ac:dyDescent="0.3">
      <c r="A2826">
        <v>5</v>
      </c>
      <c r="B2826" t="s">
        <v>181</v>
      </c>
      <c r="C2826">
        <v>2020</v>
      </c>
      <c r="D2826">
        <v>6</v>
      </c>
      <c r="E2826" t="s">
        <v>219</v>
      </c>
      <c r="F2826">
        <v>6</v>
      </c>
      <c r="G2826" t="s">
        <v>192</v>
      </c>
      <c r="H2826">
        <v>950</v>
      </c>
      <c r="I2826" t="s">
        <v>184</v>
      </c>
      <c r="J2826" t="s">
        <v>115</v>
      </c>
      <c r="K2826" t="s">
        <v>185</v>
      </c>
      <c r="L2826">
        <v>4562</v>
      </c>
      <c r="M2826" t="s">
        <v>211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57"/>
      <c r="S2826" t="s">
        <v>304</v>
      </c>
      <c r="U2826" s="157"/>
    </row>
    <row r="2827" spans="1:21" x14ac:dyDescent="0.3">
      <c r="A2827">
        <v>5</v>
      </c>
      <c r="B2827" t="s">
        <v>181</v>
      </c>
      <c r="C2827">
        <v>2020</v>
      </c>
      <c r="D2827">
        <v>6</v>
      </c>
      <c r="E2827" t="s">
        <v>219</v>
      </c>
      <c r="F2827">
        <v>75</v>
      </c>
      <c r="G2827" t="s">
        <v>212</v>
      </c>
      <c r="H2827">
        <v>950</v>
      </c>
      <c r="I2827" t="s">
        <v>184</v>
      </c>
      <c r="J2827" t="s">
        <v>115</v>
      </c>
      <c r="K2827" t="s">
        <v>185</v>
      </c>
      <c r="L2827">
        <v>4575</v>
      </c>
      <c r="M2827" t="s">
        <v>212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57"/>
      <c r="S2827" t="s">
        <v>304</v>
      </c>
      <c r="U2827" s="157"/>
    </row>
    <row r="2828" spans="1:21" x14ac:dyDescent="0.3">
      <c r="A2828">
        <v>5</v>
      </c>
      <c r="B2828" t="s">
        <v>181</v>
      </c>
      <c r="C2828">
        <v>2020</v>
      </c>
      <c r="D2828">
        <v>6</v>
      </c>
      <c r="E2828" t="s">
        <v>219</v>
      </c>
      <c r="F2828">
        <v>3</v>
      </c>
      <c r="G2828" t="s">
        <v>189</v>
      </c>
      <c r="H2828">
        <v>8</v>
      </c>
      <c r="I2828" t="s">
        <v>248</v>
      </c>
      <c r="J2828" t="s">
        <v>126</v>
      </c>
      <c r="K2828" t="s">
        <v>249</v>
      </c>
      <c r="L2828">
        <v>300</v>
      </c>
      <c r="M2828" t="s">
        <v>191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57"/>
      <c r="S2828" t="s">
        <v>304</v>
      </c>
      <c r="U2828" s="157"/>
    </row>
    <row r="2829" spans="1:21" x14ac:dyDescent="0.3">
      <c r="A2829">
        <v>5</v>
      </c>
      <c r="B2829" t="s">
        <v>181</v>
      </c>
      <c r="C2829">
        <v>2020</v>
      </c>
      <c r="D2829">
        <v>6</v>
      </c>
      <c r="E2829" t="s">
        <v>219</v>
      </c>
      <c r="F2829">
        <v>3</v>
      </c>
      <c r="G2829" t="s">
        <v>189</v>
      </c>
      <c r="H2829">
        <v>955</v>
      </c>
      <c r="I2829" t="s">
        <v>282</v>
      </c>
      <c r="J2829" t="s">
        <v>119</v>
      </c>
      <c r="K2829" t="s">
        <v>216</v>
      </c>
      <c r="L2829">
        <v>4532</v>
      </c>
      <c r="M2829" t="s">
        <v>200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57"/>
      <c r="S2829" t="s">
        <v>304</v>
      </c>
      <c r="U2829" s="157"/>
    </row>
    <row r="2830" spans="1:21" x14ac:dyDescent="0.3">
      <c r="A2830">
        <v>5</v>
      </c>
      <c r="B2830" t="s">
        <v>181</v>
      </c>
      <c r="C2830">
        <v>2020</v>
      </c>
      <c r="D2830">
        <v>6</v>
      </c>
      <c r="E2830" t="s">
        <v>219</v>
      </c>
      <c r="F2830">
        <v>3</v>
      </c>
      <c r="G2830" t="s">
        <v>189</v>
      </c>
      <c r="H2830">
        <v>16</v>
      </c>
      <c r="I2830" t="s">
        <v>281</v>
      </c>
      <c r="J2830" t="s">
        <v>127</v>
      </c>
      <c r="K2830" t="s">
        <v>263</v>
      </c>
      <c r="L2830">
        <v>300</v>
      </c>
      <c r="M2830" t="s">
        <v>191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57"/>
      <c r="S2830" t="s">
        <v>304</v>
      </c>
      <c r="U2830" s="157"/>
    </row>
    <row r="2831" spans="1:21" x14ac:dyDescent="0.3">
      <c r="A2831">
        <v>5</v>
      </c>
      <c r="B2831" t="s">
        <v>181</v>
      </c>
      <c r="C2831">
        <v>2020</v>
      </c>
      <c r="D2831">
        <v>6</v>
      </c>
      <c r="E2831" t="s">
        <v>219</v>
      </c>
      <c r="F2831">
        <v>75</v>
      </c>
      <c r="G2831" t="s">
        <v>212</v>
      </c>
      <c r="H2831">
        <v>5</v>
      </c>
      <c r="I2831" t="s">
        <v>190</v>
      </c>
      <c r="J2831" t="s">
        <v>115</v>
      </c>
      <c r="K2831" t="s">
        <v>185</v>
      </c>
      <c r="L2831">
        <v>1575</v>
      </c>
      <c r="M2831" t="s">
        <v>218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57"/>
      <c r="S2831" t="s">
        <v>304</v>
      </c>
      <c r="U2831" s="157"/>
    </row>
    <row r="2832" spans="1:21" x14ac:dyDescent="0.3">
      <c r="A2832">
        <v>4</v>
      </c>
      <c r="B2832" t="s">
        <v>187</v>
      </c>
      <c r="C2832">
        <v>2020</v>
      </c>
      <c r="D2832">
        <v>6</v>
      </c>
      <c r="E2832" t="s">
        <v>219</v>
      </c>
      <c r="F2832">
        <v>3</v>
      </c>
      <c r="G2832" t="s">
        <v>189</v>
      </c>
      <c r="H2832">
        <v>5</v>
      </c>
      <c r="I2832" t="s">
        <v>190</v>
      </c>
      <c r="J2832" t="s">
        <v>115</v>
      </c>
      <c r="K2832" t="s">
        <v>185</v>
      </c>
      <c r="L2832">
        <v>300</v>
      </c>
      <c r="M2832" t="s">
        <v>191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57"/>
      <c r="S2832" t="s">
        <v>304</v>
      </c>
      <c r="U2832" s="157"/>
    </row>
    <row r="2833" spans="1:21" x14ac:dyDescent="0.3">
      <c r="A2833">
        <v>5</v>
      </c>
      <c r="B2833" t="s">
        <v>181</v>
      </c>
      <c r="C2833">
        <v>2020</v>
      </c>
      <c r="D2833">
        <v>6</v>
      </c>
      <c r="E2833" t="s">
        <v>219</v>
      </c>
      <c r="F2833">
        <v>3</v>
      </c>
      <c r="G2833" t="s">
        <v>189</v>
      </c>
      <c r="H2833">
        <v>11</v>
      </c>
      <c r="I2833" t="s">
        <v>283</v>
      </c>
      <c r="J2833" t="s">
        <v>115</v>
      </c>
      <c r="K2833" t="s">
        <v>185</v>
      </c>
      <c r="L2833">
        <v>300</v>
      </c>
      <c r="M2833" t="s">
        <v>191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57"/>
      <c r="S2833" t="s">
        <v>304</v>
      </c>
      <c r="U2833" s="157"/>
    </row>
    <row r="2834" spans="1:21" x14ac:dyDescent="0.3">
      <c r="A2834">
        <v>5</v>
      </c>
      <c r="B2834" t="s">
        <v>181</v>
      </c>
      <c r="C2834">
        <v>2020</v>
      </c>
      <c r="D2834">
        <v>6</v>
      </c>
      <c r="E2834" t="s">
        <v>219</v>
      </c>
      <c r="F2834">
        <v>1</v>
      </c>
      <c r="G2834" t="s">
        <v>183</v>
      </c>
      <c r="H2834">
        <v>15</v>
      </c>
      <c r="I2834" t="s">
        <v>252</v>
      </c>
      <c r="J2834" t="s">
        <v>118</v>
      </c>
      <c r="K2834" t="s">
        <v>214</v>
      </c>
      <c r="L2834">
        <v>200</v>
      </c>
      <c r="M2834" t="s">
        <v>210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57"/>
      <c r="S2834" t="s">
        <v>304</v>
      </c>
      <c r="U2834" s="157"/>
    </row>
    <row r="2835" spans="1:21" x14ac:dyDescent="0.3">
      <c r="A2835">
        <v>5</v>
      </c>
      <c r="B2835" t="s">
        <v>181</v>
      </c>
      <c r="C2835">
        <v>2020</v>
      </c>
      <c r="D2835">
        <v>6</v>
      </c>
      <c r="E2835" t="s">
        <v>219</v>
      </c>
      <c r="F2835">
        <v>3</v>
      </c>
      <c r="G2835" t="s">
        <v>189</v>
      </c>
      <c r="H2835">
        <v>15</v>
      </c>
      <c r="I2835" t="s">
        <v>252</v>
      </c>
      <c r="J2835" t="s">
        <v>118</v>
      </c>
      <c r="K2835" t="s">
        <v>214</v>
      </c>
      <c r="L2835">
        <v>300</v>
      </c>
      <c r="M2835" t="s">
        <v>191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57"/>
      <c r="S2835" t="s">
        <v>304</v>
      </c>
      <c r="U2835" s="157"/>
    </row>
    <row r="2836" spans="1:21" x14ac:dyDescent="0.3">
      <c r="A2836">
        <v>5</v>
      </c>
      <c r="B2836" t="s">
        <v>181</v>
      </c>
      <c r="C2836">
        <v>2020</v>
      </c>
      <c r="D2836">
        <v>6</v>
      </c>
      <c r="E2836" t="s">
        <v>219</v>
      </c>
      <c r="F2836">
        <v>6</v>
      </c>
      <c r="G2836" t="s">
        <v>192</v>
      </c>
      <c r="H2836">
        <v>626</v>
      </c>
      <c r="I2836" t="s">
        <v>268</v>
      </c>
      <c r="J2836" t="s">
        <v>132</v>
      </c>
      <c r="K2836" t="s">
        <v>212</v>
      </c>
      <c r="L2836">
        <v>700</v>
      </c>
      <c r="M2836" t="s">
        <v>193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57"/>
      <c r="S2836" t="s">
        <v>304</v>
      </c>
      <c r="U2836" s="157"/>
    </row>
    <row r="2837" spans="1:21" x14ac:dyDescent="0.3">
      <c r="A2837">
        <v>5</v>
      </c>
      <c r="B2837" t="s">
        <v>181</v>
      </c>
      <c r="C2837">
        <v>2020</v>
      </c>
      <c r="D2837">
        <v>6</v>
      </c>
      <c r="E2837" t="s">
        <v>219</v>
      </c>
      <c r="F2837">
        <v>3</v>
      </c>
      <c r="G2837" t="s">
        <v>189</v>
      </c>
      <c r="H2837">
        <v>17</v>
      </c>
      <c r="I2837" t="s">
        <v>204</v>
      </c>
      <c r="J2837" t="s">
        <v>128</v>
      </c>
      <c r="K2837" t="s">
        <v>205</v>
      </c>
      <c r="L2837">
        <v>300</v>
      </c>
      <c r="M2837" t="s">
        <v>191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57"/>
      <c r="S2837" t="s">
        <v>304</v>
      </c>
      <c r="U2837" s="157"/>
    </row>
    <row r="2838" spans="1:21" x14ac:dyDescent="0.3">
      <c r="A2838">
        <v>5</v>
      </c>
      <c r="B2838" t="s">
        <v>181</v>
      </c>
      <c r="C2838">
        <v>2020</v>
      </c>
      <c r="D2838">
        <v>6</v>
      </c>
      <c r="E2838" t="s">
        <v>219</v>
      </c>
      <c r="F2838">
        <v>10</v>
      </c>
      <c r="G2838" t="s">
        <v>238</v>
      </c>
      <c r="H2838">
        <v>602</v>
      </c>
      <c r="I2838" t="s">
        <v>246</v>
      </c>
      <c r="J2838" t="s">
        <v>125</v>
      </c>
      <c r="K2838" t="s">
        <v>197</v>
      </c>
      <c r="L2838">
        <v>207</v>
      </c>
      <c r="M2838" t="s">
        <v>243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57"/>
      <c r="S2838" t="s">
        <v>304</v>
      </c>
      <c r="U2838" s="157"/>
    </row>
    <row r="2839" spans="1:21" x14ac:dyDescent="0.3">
      <c r="A2839">
        <v>5</v>
      </c>
      <c r="B2839" t="s">
        <v>181</v>
      </c>
      <c r="C2839">
        <v>2020</v>
      </c>
      <c r="D2839">
        <v>6</v>
      </c>
      <c r="E2839" t="s">
        <v>219</v>
      </c>
      <c r="F2839">
        <v>10</v>
      </c>
      <c r="G2839" t="s">
        <v>238</v>
      </c>
      <c r="H2839">
        <v>905</v>
      </c>
      <c r="I2839" t="s">
        <v>272</v>
      </c>
      <c r="J2839" t="s">
        <v>122</v>
      </c>
      <c r="K2839" t="s">
        <v>242</v>
      </c>
      <c r="L2839">
        <v>4513</v>
      </c>
      <c r="M2839" t="s">
        <v>240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57"/>
      <c r="S2839" t="s">
        <v>304</v>
      </c>
      <c r="U2839" s="157"/>
    </row>
    <row r="2840" spans="1:21" x14ac:dyDescent="0.3">
      <c r="A2840">
        <v>5</v>
      </c>
      <c r="B2840" t="s">
        <v>181</v>
      </c>
      <c r="C2840">
        <v>2020</v>
      </c>
      <c r="D2840">
        <v>6</v>
      </c>
      <c r="E2840" t="s">
        <v>219</v>
      </c>
      <c r="F2840">
        <v>3</v>
      </c>
      <c r="G2840" t="s">
        <v>189</v>
      </c>
      <c r="H2840">
        <v>616</v>
      </c>
      <c r="I2840" t="s">
        <v>199</v>
      </c>
      <c r="J2840" t="s">
        <v>125</v>
      </c>
      <c r="K2840" t="s">
        <v>197</v>
      </c>
      <c r="L2840">
        <v>4532</v>
      </c>
      <c r="M2840" t="s">
        <v>200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57"/>
      <c r="S2840" t="s">
        <v>304</v>
      </c>
      <c r="U2840" s="157"/>
    </row>
    <row r="2841" spans="1:21" x14ac:dyDescent="0.3">
      <c r="A2841">
        <v>4</v>
      </c>
      <c r="B2841" t="s">
        <v>187</v>
      </c>
      <c r="C2841">
        <v>2020</v>
      </c>
      <c r="D2841">
        <v>6</v>
      </c>
      <c r="E2841" t="s">
        <v>219</v>
      </c>
      <c r="F2841">
        <v>1</v>
      </c>
      <c r="G2841" t="s">
        <v>183</v>
      </c>
      <c r="H2841">
        <v>903</v>
      </c>
      <c r="I2841" t="s">
        <v>239</v>
      </c>
      <c r="J2841" t="s">
        <v>121</v>
      </c>
      <c r="K2841" t="s">
        <v>230</v>
      </c>
      <c r="L2841">
        <v>4512</v>
      </c>
      <c r="M2841" t="s">
        <v>186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57"/>
      <c r="S2841" t="s">
        <v>304</v>
      </c>
      <c r="U2841" s="157"/>
    </row>
    <row r="2842" spans="1:21" x14ac:dyDescent="0.3">
      <c r="A2842">
        <v>5</v>
      </c>
      <c r="B2842" t="s">
        <v>181</v>
      </c>
      <c r="C2842">
        <v>2020</v>
      </c>
      <c r="D2842">
        <v>6</v>
      </c>
      <c r="E2842" t="s">
        <v>219</v>
      </c>
      <c r="F2842">
        <v>5</v>
      </c>
      <c r="G2842" t="s">
        <v>195</v>
      </c>
      <c r="H2842">
        <v>13</v>
      </c>
      <c r="I2842" t="s">
        <v>296</v>
      </c>
      <c r="J2842" t="s">
        <v>119</v>
      </c>
      <c r="K2842" t="s">
        <v>216</v>
      </c>
      <c r="L2842">
        <v>460</v>
      </c>
      <c r="M2842" t="s">
        <v>198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57"/>
      <c r="S2842" t="s">
        <v>304</v>
      </c>
      <c r="U2842" s="157"/>
    </row>
    <row r="2843" spans="1:21" x14ac:dyDescent="0.3">
      <c r="A2843">
        <v>5</v>
      </c>
      <c r="B2843" t="s">
        <v>181</v>
      </c>
      <c r="C2843">
        <v>2020</v>
      </c>
      <c r="D2843">
        <v>6</v>
      </c>
      <c r="E2843" t="s">
        <v>219</v>
      </c>
      <c r="F2843">
        <v>77</v>
      </c>
      <c r="G2843" t="s">
        <v>212</v>
      </c>
      <c r="H2843">
        <v>18</v>
      </c>
      <c r="I2843" t="s">
        <v>215</v>
      </c>
      <c r="J2843" t="s">
        <v>119</v>
      </c>
      <c r="K2843" t="s">
        <v>216</v>
      </c>
      <c r="L2843">
        <v>1577</v>
      </c>
      <c r="M2843" t="s">
        <v>233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57"/>
      <c r="S2843" t="s">
        <v>304</v>
      </c>
      <c r="U2843" s="157"/>
    </row>
    <row r="2844" spans="1:21" x14ac:dyDescent="0.3">
      <c r="A2844">
        <v>5</v>
      </c>
      <c r="B2844" t="s">
        <v>181</v>
      </c>
      <c r="C2844">
        <v>2020</v>
      </c>
      <c r="D2844">
        <v>6</v>
      </c>
      <c r="E2844" t="s">
        <v>219</v>
      </c>
      <c r="F2844">
        <v>79</v>
      </c>
      <c r="G2844" t="s">
        <v>212</v>
      </c>
      <c r="H2844">
        <v>18</v>
      </c>
      <c r="I2844" t="s">
        <v>215</v>
      </c>
      <c r="J2844" t="s">
        <v>119</v>
      </c>
      <c r="K2844" t="s">
        <v>216</v>
      </c>
      <c r="L2844">
        <v>1579</v>
      </c>
      <c r="M2844" t="s">
        <v>271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57"/>
      <c r="S2844" t="s">
        <v>304</v>
      </c>
      <c r="U2844" s="157"/>
    </row>
    <row r="2845" spans="1:21" x14ac:dyDescent="0.3">
      <c r="A2845">
        <v>4</v>
      </c>
      <c r="B2845" t="s">
        <v>187</v>
      </c>
      <c r="C2845">
        <v>2020</v>
      </c>
      <c r="D2845">
        <v>6</v>
      </c>
      <c r="E2845" t="s">
        <v>219</v>
      </c>
      <c r="F2845">
        <v>5</v>
      </c>
      <c r="G2845" t="s">
        <v>195</v>
      </c>
      <c r="H2845">
        <v>950</v>
      </c>
      <c r="I2845" t="s">
        <v>184</v>
      </c>
      <c r="J2845" t="s">
        <v>115</v>
      </c>
      <c r="K2845" t="s">
        <v>185</v>
      </c>
      <c r="L2845">
        <v>4552</v>
      </c>
      <c r="M2845" t="s">
        <v>276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57"/>
      <c r="S2845" t="s">
        <v>304</v>
      </c>
      <c r="U2845" s="157"/>
    </row>
    <row r="2846" spans="1:21" x14ac:dyDescent="0.3">
      <c r="A2846">
        <v>4</v>
      </c>
      <c r="B2846" t="s">
        <v>187</v>
      </c>
      <c r="C2846">
        <v>2020</v>
      </c>
      <c r="D2846">
        <v>6</v>
      </c>
      <c r="E2846" t="s">
        <v>219</v>
      </c>
      <c r="F2846">
        <v>3</v>
      </c>
      <c r="G2846" t="s">
        <v>189</v>
      </c>
      <c r="H2846">
        <v>953</v>
      </c>
      <c r="I2846" t="s">
        <v>213</v>
      </c>
      <c r="J2846" t="s">
        <v>118</v>
      </c>
      <c r="K2846" t="s">
        <v>214</v>
      </c>
      <c r="L2846">
        <v>4532</v>
      </c>
      <c r="M2846" t="s">
        <v>200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57"/>
      <c r="S2846" t="s">
        <v>304</v>
      </c>
      <c r="U2846" s="157"/>
    </row>
    <row r="2847" spans="1:21" x14ac:dyDescent="0.3">
      <c r="A2847">
        <v>5</v>
      </c>
      <c r="B2847" t="s">
        <v>181</v>
      </c>
      <c r="C2847">
        <v>2020</v>
      </c>
      <c r="D2847">
        <v>6</v>
      </c>
      <c r="E2847" t="s">
        <v>219</v>
      </c>
      <c r="F2847">
        <v>72</v>
      </c>
      <c r="G2847" t="s">
        <v>212</v>
      </c>
      <c r="H2847">
        <v>5</v>
      </c>
      <c r="I2847" t="s">
        <v>190</v>
      </c>
      <c r="J2847" t="s">
        <v>115</v>
      </c>
      <c r="K2847" t="s">
        <v>185</v>
      </c>
      <c r="L2847">
        <v>1572</v>
      </c>
      <c r="M2847" t="s">
        <v>231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57"/>
      <c r="S2847" t="s">
        <v>304</v>
      </c>
      <c r="U2847" s="157"/>
    </row>
    <row r="2848" spans="1:21" x14ac:dyDescent="0.3">
      <c r="A2848">
        <v>5</v>
      </c>
      <c r="B2848" t="s">
        <v>181</v>
      </c>
      <c r="C2848">
        <v>2020</v>
      </c>
      <c r="D2848">
        <v>6</v>
      </c>
      <c r="E2848" t="s">
        <v>219</v>
      </c>
      <c r="F2848">
        <v>77</v>
      </c>
      <c r="G2848" t="s">
        <v>212</v>
      </c>
      <c r="H2848">
        <v>5</v>
      </c>
      <c r="I2848" t="s">
        <v>190</v>
      </c>
      <c r="J2848" t="s">
        <v>115</v>
      </c>
      <c r="K2848" t="s">
        <v>185</v>
      </c>
      <c r="L2848">
        <v>1577</v>
      </c>
      <c r="M2848" t="s">
        <v>233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57"/>
      <c r="S2848" t="s">
        <v>304</v>
      </c>
      <c r="U2848" s="157"/>
    </row>
    <row r="2849" spans="1:21" x14ac:dyDescent="0.3">
      <c r="A2849">
        <v>5</v>
      </c>
      <c r="B2849" t="s">
        <v>181</v>
      </c>
      <c r="C2849">
        <v>2020</v>
      </c>
      <c r="D2849">
        <v>6</v>
      </c>
      <c r="E2849" t="s">
        <v>219</v>
      </c>
      <c r="F2849">
        <v>3</v>
      </c>
      <c r="G2849" t="s">
        <v>189</v>
      </c>
      <c r="H2849">
        <v>5</v>
      </c>
      <c r="I2849" t="s">
        <v>190</v>
      </c>
      <c r="J2849" t="s">
        <v>115</v>
      </c>
      <c r="K2849" t="s">
        <v>185</v>
      </c>
      <c r="L2849">
        <v>300</v>
      </c>
      <c r="M2849" t="s">
        <v>191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57"/>
      <c r="S2849" t="s">
        <v>304</v>
      </c>
      <c r="U2849" s="157"/>
    </row>
    <row r="2850" spans="1:21" x14ac:dyDescent="0.3">
      <c r="A2850">
        <v>4</v>
      </c>
      <c r="B2850" t="s">
        <v>187</v>
      </c>
      <c r="C2850">
        <v>2020</v>
      </c>
      <c r="D2850">
        <v>6</v>
      </c>
      <c r="E2850" t="s">
        <v>219</v>
      </c>
      <c r="F2850">
        <v>3</v>
      </c>
      <c r="G2850" t="s">
        <v>189</v>
      </c>
      <c r="H2850">
        <v>15</v>
      </c>
      <c r="I2850" t="s">
        <v>252</v>
      </c>
      <c r="J2850" t="s">
        <v>118</v>
      </c>
      <c r="K2850" t="s">
        <v>214</v>
      </c>
      <c r="L2850">
        <v>300</v>
      </c>
      <c r="M2850" t="s">
        <v>191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57"/>
      <c r="S2850" t="s">
        <v>304</v>
      </c>
      <c r="U2850" s="157"/>
    </row>
    <row r="2851" spans="1:21" x14ac:dyDescent="0.3">
      <c r="A2851">
        <v>5</v>
      </c>
      <c r="B2851" t="s">
        <v>181</v>
      </c>
      <c r="C2851">
        <v>2020</v>
      </c>
      <c r="D2851">
        <v>6</v>
      </c>
      <c r="E2851" t="s">
        <v>219</v>
      </c>
      <c r="F2851">
        <v>1</v>
      </c>
      <c r="G2851" t="s">
        <v>183</v>
      </c>
      <c r="H2851">
        <v>953</v>
      </c>
      <c r="I2851" t="s">
        <v>213</v>
      </c>
      <c r="J2851" t="s">
        <v>118</v>
      </c>
      <c r="K2851" t="s">
        <v>214</v>
      </c>
      <c r="L2851">
        <v>4512</v>
      </c>
      <c r="M2851" t="s">
        <v>186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57"/>
      <c r="S2851" t="s">
        <v>304</v>
      </c>
      <c r="U2851" s="157"/>
    </row>
    <row r="2852" spans="1:21" x14ac:dyDescent="0.3">
      <c r="A2852">
        <v>4</v>
      </c>
      <c r="B2852" t="s">
        <v>187</v>
      </c>
      <c r="C2852">
        <v>2020</v>
      </c>
      <c r="D2852">
        <v>6</v>
      </c>
      <c r="E2852" t="s">
        <v>219</v>
      </c>
      <c r="F2852">
        <v>1</v>
      </c>
      <c r="G2852" t="s">
        <v>183</v>
      </c>
      <c r="H2852">
        <v>5</v>
      </c>
      <c r="I2852" t="s">
        <v>190</v>
      </c>
      <c r="J2852" t="s">
        <v>115</v>
      </c>
      <c r="K2852" t="s">
        <v>185</v>
      </c>
      <c r="L2852">
        <v>200</v>
      </c>
      <c r="M2852" t="s">
        <v>210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57"/>
      <c r="S2852" t="s">
        <v>304</v>
      </c>
      <c r="U2852" s="157"/>
    </row>
    <row r="2853" spans="1:21" x14ac:dyDescent="0.3">
      <c r="A2853">
        <v>5</v>
      </c>
      <c r="B2853" t="s">
        <v>181</v>
      </c>
      <c r="C2853">
        <v>2020</v>
      </c>
      <c r="D2853">
        <v>6</v>
      </c>
      <c r="E2853" t="s">
        <v>219</v>
      </c>
      <c r="F2853">
        <v>1</v>
      </c>
      <c r="G2853" t="s">
        <v>183</v>
      </c>
      <c r="H2853">
        <v>11</v>
      </c>
      <c r="I2853" t="s">
        <v>283</v>
      </c>
      <c r="J2853" t="s">
        <v>115</v>
      </c>
      <c r="K2853" t="s">
        <v>185</v>
      </c>
      <c r="L2853">
        <v>200</v>
      </c>
      <c r="M2853" t="s">
        <v>210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57"/>
      <c r="S2853" t="s">
        <v>304</v>
      </c>
      <c r="U2853" s="157"/>
    </row>
    <row r="2854" spans="1:21" x14ac:dyDescent="0.3">
      <c r="A2854">
        <v>5</v>
      </c>
      <c r="B2854" t="s">
        <v>181</v>
      </c>
      <c r="C2854">
        <v>2020</v>
      </c>
      <c r="D2854">
        <v>6</v>
      </c>
      <c r="E2854" t="s">
        <v>219</v>
      </c>
      <c r="F2854">
        <v>6</v>
      </c>
      <c r="G2854" t="s">
        <v>192</v>
      </c>
      <c r="H2854">
        <v>625</v>
      </c>
      <c r="I2854" t="s">
        <v>286</v>
      </c>
      <c r="J2854" t="s">
        <v>132</v>
      </c>
      <c r="K2854" t="s">
        <v>212</v>
      </c>
      <c r="L2854">
        <v>700</v>
      </c>
      <c r="M2854" t="s">
        <v>193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57"/>
      <c r="S2854" t="s">
        <v>304</v>
      </c>
      <c r="U2854" s="157"/>
    </row>
    <row r="2855" spans="1:21" x14ac:dyDescent="0.3">
      <c r="A2855">
        <v>5</v>
      </c>
      <c r="B2855" t="s">
        <v>181</v>
      </c>
      <c r="C2855">
        <v>2020</v>
      </c>
      <c r="D2855">
        <v>6</v>
      </c>
      <c r="E2855" t="s">
        <v>219</v>
      </c>
      <c r="F2855">
        <v>5</v>
      </c>
      <c r="G2855" t="s">
        <v>195</v>
      </c>
      <c r="H2855">
        <v>710</v>
      </c>
      <c r="I2855" t="s">
        <v>220</v>
      </c>
      <c r="J2855" t="s">
        <v>207</v>
      </c>
      <c r="K2855" t="s">
        <v>208</v>
      </c>
      <c r="L2855">
        <v>4552</v>
      </c>
      <c r="M2855" t="s">
        <v>276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57"/>
      <c r="S2855" t="s">
        <v>304</v>
      </c>
      <c r="U2855" s="157"/>
    </row>
    <row r="2856" spans="1:21" x14ac:dyDescent="0.3">
      <c r="A2856">
        <v>4</v>
      </c>
      <c r="B2856" t="s">
        <v>187</v>
      </c>
      <c r="C2856">
        <v>2020</v>
      </c>
      <c r="D2856">
        <v>6</v>
      </c>
      <c r="E2856" t="s">
        <v>219</v>
      </c>
      <c r="F2856">
        <v>10</v>
      </c>
      <c r="G2856" t="s">
        <v>238</v>
      </c>
      <c r="H2856">
        <v>903</v>
      </c>
      <c r="I2856" t="s">
        <v>239</v>
      </c>
      <c r="J2856" t="s">
        <v>121</v>
      </c>
      <c r="K2856" t="s">
        <v>230</v>
      </c>
      <c r="L2856">
        <v>4513</v>
      </c>
      <c r="M2856" t="s">
        <v>240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57"/>
      <c r="S2856" t="s">
        <v>304</v>
      </c>
      <c r="U2856" s="157"/>
    </row>
    <row r="2857" spans="1:21" x14ac:dyDescent="0.3">
      <c r="A2857">
        <v>5</v>
      </c>
      <c r="B2857" t="s">
        <v>181</v>
      </c>
      <c r="C2857">
        <v>2020</v>
      </c>
      <c r="D2857">
        <v>6</v>
      </c>
      <c r="E2857" t="s">
        <v>219</v>
      </c>
      <c r="F2857">
        <v>3</v>
      </c>
      <c r="G2857" t="s">
        <v>189</v>
      </c>
      <c r="H2857">
        <v>603</v>
      </c>
      <c r="I2857" t="s">
        <v>196</v>
      </c>
      <c r="J2857" t="s">
        <v>125</v>
      </c>
      <c r="K2857" t="s">
        <v>197</v>
      </c>
      <c r="L2857">
        <v>300</v>
      </c>
      <c r="M2857" t="s">
        <v>191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57"/>
      <c r="S2857" t="s">
        <v>304</v>
      </c>
      <c r="U2857" s="157"/>
    </row>
    <row r="2858" spans="1:21" x14ac:dyDescent="0.3">
      <c r="A2858">
        <v>5</v>
      </c>
      <c r="B2858" t="s">
        <v>181</v>
      </c>
      <c r="C2858">
        <v>2020</v>
      </c>
      <c r="D2858">
        <v>6</v>
      </c>
      <c r="E2858" t="s">
        <v>219</v>
      </c>
      <c r="F2858">
        <v>3</v>
      </c>
      <c r="G2858" t="s">
        <v>189</v>
      </c>
      <c r="H2858">
        <v>700</v>
      </c>
      <c r="I2858" t="s">
        <v>273</v>
      </c>
      <c r="J2858" t="s">
        <v>207</v>
      </c>
      <c r="K2858" t="s">
        <v>208</v>
      </c>
      <c r="L2858">
        <v>300</v>
      </c>
      <c r="M2858" t="s">
        <v>191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57"/>
      <c r="S2858" t="s">
        <v>304</v>
      </c>
      <c r="U2858" s="157"/>
    </row>
    <row r="2859" spans="1:21" x14ac:dyDescent="0.3">
      <c r="A2859">
        <v>5</v>
      </c>
      <c r="B2859" t="s">
        <v>181</v>
      </c>
      <c r="C2859">
        <v>2020</v>
      </c>
      <c r="D2859">
        <v>6</v>
      </c>
      <c r="E2859" t="s">
        <v>219</v>
      </c>
      <c r="F2859">
        <v>5</v>
      </c>
      <c r="G2859" t="s">
        <v>195</v>
      </c>
      <c r="H2859">
        <v>700</v>
      </c>
      <c r="I2859" t="s">
        <v>273</v>
      </c>
      <c r="J2859" t="s">
        <v>207</v>
      </c>
      <c r="K2859" t="s">
        <v>208</v>
      </c>
      <c r="L2859">
        <v>460</v>
      </c>
      <c r="M2859" t="s">
        <v>198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57"/>
      <c r="S2859" t="s">
        <v>304</v>
      </c>
      <c r="U2859" s="157"/>
    </row>
    <row r="2860" spans="1:21" x14ac:dyDescent="0.3">
      <c r="A2860">
        <v>5</v>
      </c>
      <c r="B2860" t="s">
        <v>181</v>
      </c>
      <c r="C2860">
        <v>2020</v>
      </c>
      <c r="D2860">
        <v>6</v>
      </c>
      <c r="E2860" t="s">
        <v>219</v>
      </c>
      <c r="F2860">
        <v>60</v>
      </c>
      <c r="G2860" t="s">
        <v>212</v>
      </c>
      <c r="H2860">
        <v>615</v>
      </c>
      <c r="I2860" t="s">
        <v>292</v>
      </c>
      <c r="J2860" t="s">
        <v>123</v>
      </c>
      <c r="K2860" t="s">
        <v>261</v>
      </c>
      <c r="L2860">
        <v>4563</v>
      </c>
      <c r="M2860" t="s">
        <v>228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57"/>
      <c r="S2860" t="s">
        <v>304</v>
      </c>
      <c r="U2860" s="157"/>
    </row>
    <row r="2861" spans="1:21" x14ac:dyDescent="0.3">
      <c r="A2861">
        <v>5</v>
      </c>
      <c r="B2861" t="s">
        <v>181</v>
      </c>
      <c r="C2861">
        <v>2020</v>
      </c>
      <c r="D2861">
        <v>6</v>
      </c>
      <c r="E2861" t="s">
        <v>219</v>
      </c>
      <c r="F2861">
        <v>6</v>
      </c>
      <c r="G2861" t="s">
        <v>192</v>
      </c>
      <c r="H2861">
        <v>617</v>
      </c>
      <c r="I2861" t="s">
        <v>287</v>
      </c>
      <c r="J2861" t="s">
        <v>288</v>
      </c>
      <c r="K2861" t="s">
        <v>289</v>
      </c>
      <c r="L2861">
        <v>4562</v>
      </c>
      <c r="M2861" t="s">
        <v>211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57"/>
      <c r="S2861" t="s">
        <v>304</v>
      </c>
      <c r="U2861" s="157"/>
    </row>
    <row r="2862" spans="1:21" x14ac:dyDescent="0.3">
      <c r="A2862">
        <v>5</v>
      </c>
      <c r="B2862" t="s">
        <v>181</v>
      </c>
      <c r="C2862">
        <v>2020</v>
      </c>
      <c r="D2862">
        <v>6</v>
      </c>
      <c r="E2862" t="s">
        <v>219</v>
      </c>
      <c r="F2862">
        <v>6</v>
      </c>
      <c r="G2862" t="s">
        <v>192</v>
      </c>
      <c r="H2862">
        <v>606</v>
      </c>
      <c r="I2862" t="s">
        <v>279</v>
      </c>
      <c r="J2862" t="s">
        <v>130</v>
      </c>
      <c r="K2862" t="s">
        <v>280</v>
      </c>
      <c r="L2862">
        <v>700</v>
      </c>
      <c r="M2862" t="s">
        <v>193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57"/>
      <c r="S2862" t="s">
        <v>304</v>
      </c>
      <c r="U2862" s="157"/>
    </row>
    <row r="2863" spans="1:21" x14ac:dyDescent="0.3">
      <c r="A2863">
        <v>5</v>
      </c>
      <c r="B2863" t="s">
        <v>181</v>
      </c>
      <c r="C2863">
        <v>2020</v>
      </c>
      <c r="D2863">
        <v>6</v>
      </c>
      <c r="E2863" t="s">
        <v>219</v>
      </c>
      <c r="F2863">
        <v>60</v>
      </c>
      <c r="G2863" t="s">
        <v>212</v>
      </c>
      <c r="H2863">
        <v>623</v>
      </c>
      <c r="I2863" t="s">
        <v>295</v>
      </c>
      <c r="J2863" t="s">
        <v>124</v>
      </c>
      <c r="K2863" t="s">
        <v>227</v>
      </c>
      <c r="L2863">
        <v>360</v>
      </c>
      <c r="M2863" t="s">
        <v>225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57"/>
      <c r="S2863" t="s">
        <v>304</v>
      </c>
      <c r="U2863" s="157"/>
    </row>
    <row r="2864" spans="1:21" x14ac:dyDescent="0.3">
      <c r="A2864">
        <v>5</v>
      </c>
      <c r="B2864" t="s">
        <v>181</v>
      </c>
      <c r="C2864">
        <v>2020</v>
      </c>
      <c r="D2864">
        <v>6</v>
      </c>
      <c r="E2864" t="s">
        <v>219</v>
      </c>
      <c r="F2864">
        <v>60</v>
      </c>
      <c r="G2864" t="s">
        <v>212</v>
      </c>
      <c r="H2864">
        <v>600</v>
      </c>
      <c r="I2864" t="s">
        <v>266</v>
      </c>
      <c r="J2864" t="s">
        <v>123</v>
      </c>
      <c r="K2864" t="s">
        <v>261</v>
      </c>
      <c r="L2864">
        <v>360</v>
      </c>
      <c r="M2864" t="s">
        <v>225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57"/>
      <c r="S2864" t="s">
        <v>304</v>
      </c>
      <c r="U2864" s="157"/>
    </row>
    <row r="2865" spans="1:21" x14ac:dyDescent="0.3">
      <c r="A2865">
        <v>5</v>
      </c>
      <c r="B2865" t="s">
        <v>181</v>
      </c>
      <c r="C2865">
        <v>2020</v>
      </c>
      <c r="D2865">
        <v>6</v>
      </c>
      <c r="E2865" t="s">
        <v>219</v>
      </c>
      <c r="F2865">
        <v>10</v>
      </c>
      <c r="G2865" t="s">
        <v>238</v>
      </c>
      <c r="H2865">
        <v>6</v>
      </c>
      <c r="I2865" t="s">
        <v>256</v>
      </c>
      <c r="J2865" t="s">
        <v>122</v>
      </c>
      <c r="K2865" t="s">
        <v>242</v>
      </c>
      <c r="L2865">
        <v>207</v>
      </c>
      <c r="M2865" t="s">
        <v>243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57"/>
      <c r="S2865" t="s">
        <v>304</v>
      </c>
      <c r="U2865" s="157"/>
    </row>
    <row r="2866" spans="1:21" x14ac:dyDescent="0.3">
      <c r="A2866">
        <v>5</v>
      </c>
      <c r="B2866" t="s">
        <v>181</v>
      </c>
      <c r="C2866">
        <v>2020</v>
      </c>
      <c r="D2866">
        <v>6</v>
      </c>
      <c r="E2866" t="s">
        <v>219</v>
      </c>
      <c r="F2866">
        <v>1</v>
      </c>
      <c r="G2866" t="s">
        <v>183</v>
      </c>
      <c r="H2866">
        <v>905</v>
      </c>
      <c r="I2866" t="s">
        <v>272</v>
      </c>
      <c r="J2866" t="s">
        <v>122</v>
      </c>
      <c r="K2866" t="s">
        <v>242</v>
      </c>
      <c r="L2866">
        <v>4512</v>
      </c>
      <c r="M2866" t="s">
        <v>186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57"/>
      <c r="S2866" t="s">
        <v>304</v>
      </c>
      <c r="U2866" s="157"/>
    </row>
    <row r="2867" spans="1:21" x14ac:dyDescent="0.3">
      <c r="A2867">
        <v>5</v>
      </c>
      <c r="B2867" t="s">
        <v>181</v>
      </c>
      <c r="C2867">
        <v>2020</v>
      </c>
      <c r="D2867">
        <v>6</v>
      </c>
      <c r="E2867" t="s">
        <v>219</v>
      </c>
      <c r="F2867">
        <v>5</v>
      </c>
      <c r="G2867" t="s">
        <v>195</v>
      </c>
      <c r="H2867">
        <v>602</v>
      </c>
      <c r="I2867" t="s">
        <v>246</v>
      </c>
      <c r="J2867" t="s">
        <v>125</v>
      </c>
      <c r="K2867" t="s">
        <v>197</v>
      </c>
      <c r="L2867">
        <v>460</v>
      </c>
      <c r="M2867" t="s">
        <v>198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57"/>
      <c r="S2867" t="s">
        <v>304</v>
      </c>
      <c r="U2867" s="157"/>
    </row>
    <row r="2868" spans="1:21" x14ac:dyDescent="0.3">
      <c r="A2868">
        <v>4</v>
      </c>
      <c r="B2868" t="s">
        <v>187</v>
      </c>
      <c r="C2868">
        <v>2020</v>
      </c>
      <c r="D2868">
        <v>6</v>
      </c>
      <c r="E2868" t="s">
        <v>219</v>
      </c>
      <c r="F2868">
        <v>1</v>
      </c>
      <c r="G2868" t="s">
        <v>183</v>
      </c>
      <c r="H2868">
        <v>6</v>
      </c>
      <c r="I2868" t="s">
        <v>256</v>
      </c>
      <c r="J2868" t="s">
        <v>122</v>
      </c>
      <c r="K2868" t="s">
        <v>242</v>
      </c>
      <c r="L2868">
        <v>200</v>
      </c>
      <c r="M2868" t="s">
        <v>210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57"/>
      <c r="S2868" t="s">
        <v>304</v>
      </c>
      <c r="U2868" s="157"/>
    </row>
    <row r="2869" spans="1:21" x14ac:dyDescent="0.3">
      <c r="A2869">
        <v>5</v>
      </c>
      <c r="B2869" t="s">
        <v>181</v>
      </c>
      <c r="C2869">
        <v>2020</v>
      </c>
      <c r="D2869">
        <v>6</v>
      </c>
      <c r="E2869" t="s">
        <v>219</v>
      </c>
      <c r="F2869">
        <v>75</v>
      </c>
      <c r="G2869" t="s">
        <v>212</v>
      </c>
      <c r="H2869">
        <v>18</v>
      </c>
      <c r="I2869" t="s">
        <v>215</v>
      </c>
      <c r="J2869" t="s">
        <v>119</v>
      </c>
      <c r="K2869" t="s">
        <v>216</v>
      </c>
      <c r="L2869">
        <v>1575</v>
      </c>
      <c r="M2869" t="s">
        <v>218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57"/>
      <c r="S2869" t="s">
        <v>304</v>
      </c>
      <c r="U2869" s="157"/>
    </row>
    <row r="2870" spans="1:21" x14ac:dyDescent="0.3">
      <c r="A2870">
        <v>5</v>
      </c>
      <c r="B2870" t="s">
        <v>181</v>
      </c>
      <c r="C2870">
        <v>2020</v>
      </c>
      <c r="D2870">
        <v>6</v>
      </c>
      <c r="E2870" t="s">
        <v>219</v>
      </c>
      <c r="F2870">
        <v>3</v>
      </c>
      <c r="G2870" t="s">
        <v>189</v>
      </c>
      <c r="H2870">
        <v>950</v>
      </c>
      <c r="I2870" t="s">
        <v>184</v>
      </c>
      <c r="J2870" t="s">
        <v>115</v>
      </c>
      <c r="K2870" t="s">
        <v>185</v>
      </c>
      <c r="L2870">
        <v>4532</v>
      </c>
      <c r="M2870" t="s">
        <v>200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57"/>
      <c r="S2870" t="s">
        <v>304</v>
      </c>
      <c r="U2870" s="157"/>
    </row>
    <row r="2871" spans="1:21" x14ac:dyDescent="0.3">
      <c r="A2871">
        <v>5</v>
      </c>
      <c r="B2871" t="s">
        <v>181</v>
      </c>
      <c r="C2871">
        <v>2020</v>
      </c>
      <c r="D2871">
        <v>6</v>
      </c>
      <c r="E2871" t="s">
        <v>219</v>
      </c>
      <c r="F2871">
        <v>5</v>
      </c>
      <c r="G2871" t="s">
        <v>195</v>
      </c>
      <c r="H2871">
        <v>8</v>
      </c>
      <c r="I2871" t="s">
        <v>248</v>
      </c>
      <c r="J2871" t="s">
        <v>126</v>
      </c>
      <c r="K2871" t="s">
        <v>249</v>
      </c>
      <c r="L2871">
        <v>460</v>
      </c>
      <c r="M2871" t="s">
        <v>198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57"/>
      <c r="S2871" t="s">
        <v>304</v>
      </c>
      <c r="U2871" s="157"/>
    </row>
    <row r="2872" spans="1:21" x14ac:dyDescent="0.3">
      <c r="A2872">
        <v>5</v>
      </c>
      <c r="B2872" t="s">
        <v>181</v>
      </c>
      <c r="C2872">
        <v>2020</v>
      </c>
      <c r="D2872">
        <v>6</v>
      </c>
      <c r="E2872" t="s">
        <v>219</v>
      </c>
      <c r="F2872">
        <v>3</v>
      </c>
      <c r="G2872" t="s">
        <v>189</v>
      </c>
      <c r="H2872">
        <v>951</v>
      </c>
      <c r="I2872" t="s">
        <v>250</v>
      </c>
      <c r="J2872" t="s">
        <v>126</v>
      </c>
      <c r="K2872" t="s">
        <v>249</v>
      </c>
      <c r="L2872">
        <v>4532</v>
      </c>
      <c r="M2872" t="s">
        <v>200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57"/>
      <c r="S2872" t="s">
        <v>304</v>
      </c>
      <c r="U2872" s="157"/>
    </row>
    <row r="2873" spans="1:21" x14ac:dyDescent="0.3">
      <c r="A2873">
        <v>4</v>
      </c>
      <c r="B2873" t="s">
        <v>187</v>
      </c>
      <c r="C2873">
        <v>2020</v>
      </c>
      <c r="D2873">
        <v>6</v>
      </c>
      <c r="E2873" t="s">
        <v>219</v>
      </c>
      <c r="F2873">
        <v>1</v>
      </c>
      <c r="G2873" t="s">
        <v>183</v>
      </c>
      <c r="H2873">
        <v>950</v>
      </c>
      <c r="I2873" t="s">
        <v>184</v>
      </c>
      <c r="J2873" t="s">
        <v>115</v>
      </c>
      <c r="K2873" t="s">
        <v>185</v>
      </c>
      <c r="L2873">
        <v>4512</v>
      </c>
      <c r="M2873" t="s">
        <v>186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57"/>
      <c r="S2873" t="s">
        <v>304</v>
      </c>
      <c r="U2873" s="157"/>
    </row>
    <row r="2874" spans="1:21" x14ac:dyDescent="0.3">
      <c r="A2874">
        <v>5</v>
      </c>
      <c r="B2874" t="s">
        <v>181</v>
      </c>
      <c r="C2874">
        <v>2020</v>
      </c>
      <c r="D2874">
        <v>6</v>
      </c>
      <c r="E2874" t="s">
        <v>219</v>
      </c>
      <c r="F2874">
        <v>5</v>
      </c>
      <c r="G2874" t="s">
        <v>195</v>
      </c>
      <c r="H2874">
        <v>5</v>
      </c>
      <c r="I2874" t="s">
        <v>190</v>
      </c>
      <c r="J2874" t="s">
        <v>115</v>
      </c>
      <c r="K2874" t="s">
        <v>185</v>
      </c>
      <c r="L2874">
        <v>460</v>
      </c>
      <c r="M2874" t="s">
        <v>198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57"/>
      <c r="S2874" t="s">
        <v>304</v>
      </c>
      <c r="U2874" s="157"/>
    </row>
    <row r="2875" spans="1:21" x14ac:dyDescent="0.3">
      <c r="A2875">
        <v>5</v>
      </c>
      <c r="B2875" t="s">
        <v>181</v>
      </c>
      <c r="C2875">
        <v>2020</v>
      </c>
      <c r="D2875">
        <v>6</v>
      </c>
      <c r="E2875" t="s">
        <v>219</v>
      </c>
      <c r="F2875">
        <v>5</v>
      </c>
      <c r="G2875" t="s">
        <v>195</v>
      </c>
      <c r="H2875">
        <v>11</v>
      </c>
      <c r="I2875" t="s">
        <v>283</v>
      </c>
      <c r="J2875" t="s">
        <v>115</v>
      </c>
      <c r="K2875" t="s">
        <v>185</v>
      </c>
      <c r="L2875">
        <v>460</v>
      </c>
      <c r="M2875" t="s">
        <v>198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57"/>
      <c r="S2875" t="s">
        <v>304</v>
      </c>
      <c r="U2875" s="157"/>
    </row>
    <row r="2876" spans="1:21" x14ac:dyDescent="0.3">
      <c r="A2876">
        <v>5</v>
      </c>
      <c r="B2876" t="s">
        <v>181</v>
      </c>
      <c r="C2876">
        <v>2020</v>
      </c>
      <c r="D2876">
        <v>6</v>
      </c>
      <c r="E2876" t="s">
        <v>219</v>
      </c>
      <c r="F2876">
        <v>3</v>
      </c>
      <c r="G2876" t="s">
        <v>189</v>
      </c>
      <c r="H2876">
        <v>9</v>
      </c>
      <c r="I2876" t="s">
        <v>275</v>
      </c>
      <c r="J2876" t="s">
        <v>117</v>
      </c>
      <c r="K2876" t="s">
        <v>236</v>
      </c>
      <c r="L2876">
        <v>300</v>
      </c>
      <c r="M2876" t="s">
        <v>191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57"/>
      <c r="S2876" t="s">
        <v>304</v>
      </c>
      <c r="U2876" s="157"/>
    </row>
    <row r="2877" spans="1:21" x14ac:dyDescent="0.3">
      <c r="A2877">
        <v>5</v>
      </c>
      <c r="B2877" t="s">
        <v>181</v>
      </c>
      <c r="C2877">
        <v>2020</v>
      </c>
      <c r="D2877">
        <v>6</v>
      </c>
      <c r="E2877" t="s">
        <v>219</v>
      </c>
      <c r="F2877">
        <v>6</v>
      </c>
      <c r="G2877" t="s">
        <v>192</v>
      </c>
      <c r="H2877">
        <v>603</v>
      </c>
      <c r="I2877" t="s">
        <v>196</v>
      </c>
      <c r="J2877" t="s">
        <v>125</v>
      </c>
      <c r="K2877" t="s">
        <v>197</v>
      </c>
      <c r="L2877">
        <v>700</v>
      </c>
      <c r="M2877" t="s">
        <v>193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57"/>
      <c r="S2877" t="s">
        <v>304</v>
      </c>
      <c r="U2877" s="157"/>
    </row>
    <row r="2878" spans="1:21" x14ac:dyDescent="0.3">
      <c r="A2878">
        <v>5</v>
      </c>
      <c r="B2878" t="s">
        <v>181</v>
      </c>
      <c r="C2878">
        <v>2020</v>
      </c>
      <c r="D2878">
        <v>6</v>
      </c>
      <c r="E2878" t="s">
        <v>219</v>
      </c>
      <c r="F2878">
        <v>6</v>
      </c>
      <c r="G2878" t="s">
        <v>192</v>
      </c>
      <c r="H2878">
        <v>609</v>
      </c>
      <c r="I2878" t="s">
        <v>298</v>
      </c>
      <c r="J2878" t="s">
        <v>278</v>
      </c>
      <c r="K2878" t="s">
        <v>212</v>
      </c>
      <c r="L2878">
        <v>700</v>
      </c>
      <c r="M2878" t="s">
        <v>193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57"/>
      <c r="S2878" t="s">
        <v>304</v>
      </c>
      <c r="U2878" s="157"/>
    </row>
    <row r="2879" spans="1:21" x14ac:dyDescent="0.3">
      <c r="A2879">
        <v>5</v>
      </c>
      <c r="B2879" t="s">
        <v>181</v>
      </c>
      <c r="C2879">
        <v>2020</v>
      </c>
      <c r="D2879">
        <v>6</v>
      </c>
      <c r="E2879" t="s">
        <v>219</v>
      </c>
      <c r="F2879">
        <v>75</v>
      </c>
      <c r="G2879" t="s">
        <v>212</v>
      </c>
      <c r="H2879">
        <v>701</v>
      </c>
      <c r="I2879" t="s">
        <v>206</v>
      </c>
      <c r="J2879" t="s">
        <v>207</v>
      </c>
      <c r="K2879" t="s">
        <v>208</v>
      </c>
      <c r="L2879">
        <v>1575</v>
      </c>
      <c r="M2879" t="s">
        <v>218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57"/>
      <c r="S2879" t="s">
        <v>304</v>
      </c>
      <c r="U2879" s="157"/>
    </row>
    <row r="2880" spans="1:21" x14ac:dyDescent="0.3">
      <c r="A2880">
        <v>5</v>
      </c>
      <c r="B2880" t="s">
        <v>181</v>
      </c>
      <c r="C2880">
        <v>2020</v>
      </c>
      <c r="D2880">
        <v>6</v>
      </c>
      <c r="E2880" t="s">
        <v>219</v>
      </c>
      <c r="F2880">
        <v>72</v>
      </c>
      <c r="G2880" t="s">
        <v>212</v>
      </c>
      <c r="H2880">
        <v>1</v>
      </c>
      <c r="I2880" t="s">
        <v>229</v>
      </c>
      <c r="J2880" t="s">
        <v>121</v>
      </c>
      <c r="K2880" t="s">
        <v>230</v>
      </c>
      <c r="L2880">
        <v>1572</v>
      </c>
      <c r="M2880" t="s">
        <v>231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57"/>
      <c r="S2880" t="s">
        <v>304</v>
      </c>
      <c r="U2880" s="157"/>
    </row>
    <row r="2881" spans="1:21" x14ac:dyDescent="0.3">
      <c r="A2881">
        <v>5</v>
      </c>
      <c r="B2881" t="s">
        <v>181</v>
      </c>
      <c r="C2881">
        <v>2020</v>
      </c>
      <c r="D2881">
        <v>6</v>
      </c>
      <c r="E2881" t="s">
        <v>219</v>
      </c>
      <c r="F2881">
        <v>10</v>
      </c>
      <c r="G2881" t="s">
        <v>238</v>
      </c>
      <c r="H2881">
        <v>903</v>
      </c>
      <c r="I2881" t="s">
        <v>239</v>
      </c>
      <c r="J2881" t="s">
        <v>121</v>
      </c>
      <c r="K2881" t="s">
        <v>230</v>
      </c>
      <c r="L2881">
        <v>4513</v>
      </c>
      <c r="M2881" t="s">
        <v>240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57"/>
      <c r="S2881" t="s">
        <v>304</v>
      </c>
      <c r="U2881" s="157"/>
    </row>
    <row r="2882" spans="1:21" x14ac:dyDescent="0.3">
      <c r="A2882">
        <v>4</v>
      </c>
      <c r="B2882" t="s">
        <v>187</v>
      </c>
      <c r="C2882">
        <v>2020</v>
      </c>
      <c r="D2882">
        <v>6</v>
      </c>
      <c r="E2882" t="s">
        <v>219</v>
      </c>
      <c r="F2882">
        <v>1</v>
      </c>
      <c r="G2882" t="s">
        <v>183</v>
      </c>
      <c r="H2882">
        <v>1</v>
      </c>
      <c r="I2882" t="s">
        <v>229</v>
      </c>
      <c r="J2882" t="s">
        <v>121</v>
      </c>
      <c r="K2882" t="s">
        <v>230</v>
      </c>
      <c r="L2882">
        <v>200</v>
      </c>
      <c r="M2882" t="s">
        <v>210</v>
      </c>
      <c r="N2882">
        <v>2695</v>
      </c>
      <c r="O2882">
        <v>422598.1</v>
      </c>
      <c r="P2882">
        <v>1744424</v>
      </c>
      <c r="Q2882" t="str">
        <f t="shared" ref="Q2882:Q2945" si="45">VLOOKUP(J2882,S:T,2,FALSE)</f>
        <v>1-Residential</v>
      </c>
      <c r="R2882" s="157"/>
      <c r="S2882" t="s">
        <v>304</v>
      </c>
      <c r="U2882" s="157"/>
    </row>
    <row r="2883" spans="1:21" x14ac:dyDescent="0.3">
      <c r="A2883">
        <v>5</v>
      </c>
      <c r="B2883" t="s">
        <v>181</v>
      </c>
      <c r="C2883">
        <v>2020</v>
      </c>
      <c r="D2883">
        <v>6</v>
      </c>
      <c r="E2883" t="s">
        <v>219</v>
      </c>
      <c r="F2883">
        <v>1</v>
      </c>
      <c r="G2883" t="s">
        <v>183</v>
      </c>
      <c r="H2883">
        <v>2</v>
      </c>
      <c r="I2883" t="s">
        <v>264</v>
      </c>
      <c r="J2883" t="s">
        <v>121</v>
      </c>
      <c r="K2883" t="s">
        <v>230</v>
      </c>
      <c r="L2883">
        <v>200</v>
      </c>
      <c r="M2883" t="s">
        <v>210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57"/>
      <c r="S2883" t="s">
        <v>304</v>
      </c>
      <c r="U2883" s="157"/>
    </row>
    <row r="2884" spans="1:21" x14ac:dyDescent="0.3">
      <c r="A2884">
        <v>4</v>
      </c>
      <c r="B2884" t="s">
        <v>187</v>
      </c>
      <c r="C2884">
        <v>2020</v>
      </c>
      <c r="D2884">
        <v>6</v>
      </c>
      <c r="E2884" t="s">
        <v>219</v>
      </c>
      <c r="F2884">
        <v>10</v>
      </c>
      <c r="G2884" t="s">
        <v>238</v>
      </c>
      <c r="H2884">
        <v>905</v>
      </c>
      <c r="I2884" t="s">
        <v>272</v>
      </c>
      <c r="J2884" t="s">
        <v>122</v>
      </c>
      <c r="K2884" t="s">
        <v>242</v>
      </c>
      <c r="L2884">
        <v>4513</v>
      </c>
      <c r="M2884" t="s">
        <v>240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57"/>
      <c r="S2884" t="s">
        <v>304</v>
      </c>
      <c r="U2884" s="157"/>
    </row>
    <row r="2885" spans="1:21" x14ac:dyDescent="0.3">
      <c r="A2885">
        <v>4</v>
      </c>
      <c r="B2885" t="s">
        <v>187</v>
      </c>
      <c r="C2885">
        <v>2020</v>
      </c>
      <c r="D2885">
        <v>6</v>
      </c>
      <c r="E2885" t="s">
        <v>219</v>
      </c>
      <c r="F2885">
        <v>1</v>
      </c>
      <c r="G2885" t="s">
        <v>183</v>
      </c>
      <c r="H2885">
        <v>905</v>
      </c>
      <c r="I2885" t="s">
        <v>272</v>
      </c>
      <c r="J2885" t="s">
        <v>122</v>
      </c>
      <c r="K2885" t="s">
        <v>242</v>
      </c>
      <c r="L2885">
        <v>4512</v>
      </c>
      <c r="M2885" t="s">
        <v>186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57"/>
      <c r="S2885" t="s">
        <v>304</v>
      </c>
      <c r="U2885" s="157"/>
    </row>
    <row r="2886" spans="1:21" x14ac:dyDescent="0.3">
      <c r="A2886">
        <v>5</v>
      </c>
      <c r="B2886" t="s">
        <v>181</v>
      </c>
      <c r="C2886">
        <v>2020</v>
      </c>
      <c r="D2886">
        <v>6</v>
      </c>
      <c r="E2886" t="s">
        <v>219</v>
      </c>
      <c r="F2886">
        <v>6</v>
      </c>
      <c r="G2886" t="s">
        <v>192</v>
      </c>
      <c r="H2886">
        <v>616</v>
      </c>
      <c r="I2886" t="s">
        <v>199</v>
      </c>
      <c r="J2886" t="s">
        <v>125</v>
      </c>
      <c r="K2886" t="s">
        <v>197</v>
      </c>
      <c r="L2886">
        <v>4562</v>
      </c>
      <c r="M2886" t="s">
        <v>211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57"/>
      <c r="S2886" t="s">
        <v>304</v>
      </c>
      <c r="U2886" s="157"/>
    </row>
    <row r="2887" spans="1:21" x14ac:dyDescent="0.3">
      <c r="A2887">
        <v>5</v>
      </c>
      <c r="B2887" t="s">
        <v>181</v>
      </c>
      <c r="C2887">
        <v>2020</v>
      </c>
      <c r="D2887">
        <v>6</v>
      </c>
      <c r="E2887" t="s">
        <v>219</v>
      </c>
      <c r="F2887">
        <v>1</v>
      </c>
      <c r="G2887" t="s">
        <v>183</v>
      </c>
      <c r="H2887">
        <v>7</v>
      </c>
      <c r="I2887" t="s">
        <v>241</v>
      </c>
      <c r="J2887" t="s">
        <v>122</v>
      </c>
      <c r="K2887" t="s">
        <v>242</v>
      </c>
      <c r="L2887">
        <v>200</v>
      </c>
      <c r="M2887" t="s">
        <v>210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57"/>
      <c r="S2887" t="s">
        <v>304</v>
      </c>
      <c r="U2887" s="157"/>
    </row>
    <row r="2888" spans="1:21" x14ac:dyDescent="0.3">
      <c r="A2888">
        <v>5</v>
      </c>
      <c r="B2888" t="s">
        <v>181</v>
      </c>
      <c r="C2888">
        <v>2020</v>
      </c>
      <c r="D2888">
        <v>6</v>
      </c>
      <c r="E2888" t="s">
        <v>219</v>
      </c>
      <c r="F2888">
        <v>3</v>
      </c>
      <c r="G2888" t="s">
        <v>189</v>
      </c>
      <c r="H2888">
        <v>954</v>
      </c>
      <c r="I2888" t="s">
        <v>237</v>
      </c>
      <c r="J2888" t="s">
        <v>119</v>
      </c>
      <c r="K2888" t="s">
        <v>216</v>
      </c>
      <c r="L2888">
        <v>4532</v>
      </c>
      <c r="M2888" t="s">
        <v>200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57"/>
      <c r="S2888" t="s">
        <v>304</v>
      </c>
      <c r="U2888" s="157"/>
    </row>
    <row r="2889" spans="1:21" x14ac:dyDescent="0.3">
      <c r="A2889">
        <v>5</v>
      </c>
      <c r="B2889" t="s">
        <v>181</v>
      </c>
      <c r="C2889">
        <v>2020</v>
      </c>
      <c r="D2889">
        <v>6</v>
      </c>
      <c r="E2889" t="s">
        <v>219</v>
      </c>
      <c r="F2889">
        <v>77</v>
      </c>
      <c r="G2889" t="s">
        <v>212</v>
      </c>
      <c r="H2889">
        <v>950</v>
      </c>
      <c r="I2889" t="s">
        <v>184</v>
      </c>
      <c r="J2889" t="s">
        <v>115</v>
      </c>
      <c r="K2889" t="s">
        <v>185</v>
      </c>
      <c r="L2889">
        <v>4577</v>
      </c>
      <c r="M2889" t="s">
        <v>212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57"/>
      <c r="S2889" t="s">
        <v>304</v>
      </c>
      <c r="U2889" s="157"/>
    </row>
    <row r="2890" spans="1:21" x14ac:dyDescent="0.3">
      <c r="A2890">
        <v>5</v>
      </c>
      <c r="B2890" t="s">
        <v>181</v>
      </c>
      <c r="C2890">
        <v>2020</v>
      </c>
      <c r="D2890">
        <v>6</v>
      </c>
      <c r="E2890" t="s">
        <v>219</v>
      </c>
      <c r="F2890">
        <v>3</v>
      </c>
      <c r="G2890" t="s">
        <v>189</v>
      </c>
      <c r="H2890">
        <v>953</v>
      </c>
      <c r="I2890" t="s">
        <v>213</v>
      </c>
      <c r="J2890" t="s">
        <v>118</v>
      </c>
      <c r="K2890" t="s">
        <v>214</v>
      </c>
      <c r="L2890">
        <v>4532</v>
      </c>
      <c r="M2890" t="s">
        <v>200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57"/>
      <c r="S2890" t="s">
        <v>304</v>
      </c>
      <c r="U2890" s="157"/>
    </row>
    <row r="2891" spans="1:21" x14ac:dyDescent="0.3">
      <c r="A2891">
        <v>5</v>
      </c>
      <c r="B2891" t="s">
        <v>181</v>
      </c>
      <c r="C2891">
        <v>2020</v>
      </c>
      <c r="D2891">
        <v>6</v>
      </c>
      <c r="E2891" t="s">
        <v>219</v>
      </c>
      <c r="F2891">
        <v>10</v>
      </c>
      <c r="G2891" t="s">
        <v>238</v>
      </c>
      <c r="H2891">
        <v>950</v>
      </c>
      <c r="I2891" t="s">
        <v>184</v>
      </c>
      <c r="J2891" t="s">
        <v>115</v>
      </c>
      <c r="K2891" t="s">
        <v>185</v>
      </c>
      <c r="L2891">
        <v>4513</v>
      </c>
      <c r="M2891" t="s">
        <v>240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57"/>
      <c r="S2891" t="s">
        <v>304</v>
      </c>
      <c r="U2891" s="157"/>
    </row>
    <row r="2892" spans="1:21" x14ac:dyDescent="0.3">
      <c r="A2892">
        <v>4</v>
      </c>
      <c r="B2892" t="s">
        <v>187</v>
      </c>
      <c r="C2892">
        <v>2020</v>
      </c>
      <c r="D2892">
        <v>6</v>
      </c>
      <c r="E2892" t="s">
        <v>219</v>
      </c>
      <c r="F2892">
        <v>5</v>
      </c>
      <c r="G2892" t="s">
        <v>195</v>
      </c>
      <c r="H2892">
        <v>710</v>
      </c>
      <c r="I2892" t="s">
        <v>220</v>
      </c>
      <c r="J2892" t="s">
        <v>207</v>
      </c>
      <c r="K2892" t="s">
        <v>208</v>
      </c>
      <c r="L2892">
        <v>4552</v>
      </c>
      <c r="M2892" t="s">
        <v>276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57"/>
      <c r="S2892" t="s">
        <v>304</v>
      </c>
      <c r="U2892" s="157"/>
    </row>
    <row r="2893" spans="1:21" x14ac:dyDescent="0.3">
      <c r="A2893">
        <v>5</v>
      </c>
      <c r="B2893" t="s">
        <v>181</v>
      </c>
      <c r="C2893">
        <v>2020</v>
      </c>
      <c r="D2893">
        <v>6</v>
      </c>
      <c r="E2893" t="s">
        <v>219</v>
      </c>
      <c r="F2893">
        <v>3</v>
      </c>
      <c r="G2893" t="s">
        <v>189</v>
      </c>
      <c r="H2893">
        <v>2</v>
      </c>
      <c r="I2893" t="s">
        <v>264</v>
      </c>
      <c r="J2893" t="s">
        <v>121</v>
      </c>
      <c r="K2893" t="s">
        <v>230</v>
      </c>
      <c r="L2893">
        <v>300</v>
      </c>
      <c r="M2893" t="s">
        <v>191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57"/>
      <c r="S2893" t="s">
        <v>304</v>
      </c>
      <c r="U2893" s="157"/>
    </row>
    <row r="2894" spans="1:21" x14ac:dyDescent="0.3">
      <c r="A2894">
        <v>5</v>
      </c>
      <c r="B2894" t="s">
        <v>181</v>
      </c>
      <c r="C2894">
        <v>2020</v>
      </c>
      <c r="D2894">
        <v>6</v>
      </c>
      <c r="E2894" t="s">
        <v>219</v>
      </c>
      <c r="F2894">
        <v>3</v>
      </c>
      <c r="G2894" t="s">
        <v>189</v>
      </c>
      <c r="H2894">
        <v>20</v>
      </c>
      <c r="I2894" t="s">
        <v>300</v>
      </c>
      <c r="J2894" t="s">
        <v>128</v>
      </c>
      <c r="K2894" t="s">
        <v>205</v>
      </c>
      <c r="L2894">
        <v>300</v>
      </c>
      <c r="M2894" t="s">
        <v>191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57"/>
      <c r="S2894" t="s">
        <v>304</v>
      </c>
      <c r="U2894" s="157"/>
    </row>
    <row r="2895" spans="1:21" x14ac:dyDescent="0.3">
      <c r="A2895">
        <v>5</v>
      </c>
      <c r="B2895" t="s">
        <v>181</v>
      </c>
      <c r="C2895">
        <v>2020</v>
      </c>
      <c r="D2895">
        <v>6</v>
      </c>
      <c r="E2895" t="s">
        <v>219</v>
      </c>
      <c r="F2895">
        <v>1</v>
      </c>
      <c r="G2895" t="s">
        <v>183</v>
      </c>
      <c r="H2895">
        <v>603</v>
      </c>
      <c r="I2895" t="s">
        <v>196</v>
      </c>
      <c r="J2895" t="s">
        <v>125</v>
      </c>
      <c r="K2895" t="s">
        <v>197</v>
      </c>
      <c r="L2895">
        <v>200</v>
      </c>
      <c r="M2895" t="s">
        <v>210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57"/>
      <c r="S2895" t="s">
        <v>304</v>
      </c>
      <c r="U2895" s="157"/>
    </row>
    <row r="2896" spans="1:21" x14ac:dyDescent="0.3">
      <c r="A2896">
        <v>4</v>
      </c>
      <c r="B2896" t="s">
        <v>187</v>
      </c>
      <c r="C2896">
        <v>2020</v>
      </c>
      <c r="D2896">
        <v>6</v>
      </c>
      <c r="E2896" t="s">
        <v>219</v>
      </c>
      <c r="F2896">
        <v>6</v>
      </c>
      <c r="G2896" t="s">
        <v>192</v>
      </c>
      <c r="H2896">
        <v>615</v>
      </c>
      <c r="I2896" t="s">
        <v>292</v>
      </c>
      <c r="J2896" t="s">
        <v>123</v>
      </c>
      <c r="K2896" t="s">
        <v>261</v>
      </c>
      <c r="L2896">
        <v>4562</v>
      </c>
      <c r="M2896" t="s">
        <v>211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57"/>
      <c r="S2896" t="s">
        <v>304</v>
      </c>
      <c r="U2896" s="157"/>
    </row>
    <row r="2897" spans="1:21" x14ac:dyDescent="0.3">
      <c r="A2897">
        <v>5</v>
      </c>
      <c r="B2897" t="s">
        <v>181</v>
      </c>
      <c r="C2897">
        <v>2020</v>
      </c>
      <c r="D2897">
        <v>6</v>
      </c>
      <c r="E2897" t="s">
        <v>219</v>
      </c>
      <c r="F2897">
        <v>6</v>
      </c>
      <c r="G2897" t="s">
        <v>192</v>
      </c>
      <c r="H2897">
        <v>618</v>
      </c>
      <c r="I2897" t="s">
        <v>294</v>
      </c>
      <c r="J2897" t="s">
        <v>130</v>
      </c>
      <c r="K2897" t="s">
        <v>280</v>
      </c>
      <c r="L2897">
        <v>4562</v>
      </c>
      <c r="M2897" t="s">
        <v>211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57"/>
      <c r="S2897" t="s">
        <v>304</v>
      </c>
      <c r="U2897" s="157"/>
    </row>
    <row r="2898" spans="1:21" x14ac:dyDescent="0.3">
      <c r="A2898">
        <v>4</v>
      </c>
      <c r="B2898" t="s">
        <v>187</v>
      </c>
      <c r="C2898">
        <v>2020</v>
      </c>
      <c r="D2898">
        <v>6</v>
      </c>
      <c r="E2898" t="s">
        <v>219</v>
      </c>
      <c r="F2898">
        <v>60</v>
      </c>
      <c r="G2898" t="s">
        <v>212</v>
      </c>
      <c r="H2898">
        <v>624</v>
      </c>
      <c r="I2898" t="s">
        <v>226</v>
      </c>
      <c r="J2898" t="s">
        <v>124</v>
      </c>
      <c r="K2898" t="s">
        <v>227</v>
      </c>
      <c r="L2898">
        <v>4563</v>
      </c>
      <c r="M2898" t="s">
        <v>228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57"/>
      <c r="S2898" t="s">
        <v>304</v>
      </c>
      <c r="U2898" s="157"/>
    </row>
    <row r="2899" spans="1:21" x14ac:dyDescent="0.3">
      <c r="A2899">
        <v>5</v>
      </c>
      <c r="B2899" t="s">
        <v>181</v>
      </c>
      <c r="C2899">
        <v>2020</v>
      </c>
      <c r="D2899">
        <v>6</v>
      </c>
      <c r="E2899" t="s">
        <v>219</v>
      </c>
      <c r="F2899">
        <v>5</v>
      </c>
      <c r="G2899" t="s">
        <v>195</v>
      </c>
      <c r="H2899">
        <v>603</v>
      </c>
      <c r="I2899" t="s">
        <v>196</v>
      </c>
      <c r="J2899" t="s">
        <v>125</v>
      </c>
      <c r="K2899" t="s">
        <v>197</v>
      </c>
      <c r="L2899">
        <v>460</v>
      </c>
      <c r="M2899" t="s">
        <v>198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57"/>
      <c r="S2899" t="s">
        <v>304</v>
      </c>
      <c r="U2899" s="157"/>
    </row>
    <row r="2900" spans="1:21" x14ac:dyDescent="0.3">
      <c r="A2900">
        <v>5</v>
      </c>
      <c r="B2900" t="s">
        <v>181</v>
      </c>
      <c r="C2900">
        <v>2020</v>
      </c>
      <c r="D2900">
        <v>6</v>
      </c>
      <c r="E2900" t="s">
        <v>219</v>
      </c>
      <c r="F2900">
        <v>1</v>
      </c>
      <c r="G2900" t="s">
        <v>183</v>
      </c>
      <c r="H2900">
        <v>18</v>
      </c>
      <c r="I2900" t="s">
        <v>215</v>
      </c>
      <c r="J2900" t="s">
        <v>119</v>
      </c>
      <c r="K2900" t="s">
        <v>216</v>
      </c>
      <c r="L2900">
        <v>200</v>
      </c>
      <c r="M2900" t="s">
        <v>210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57"/>
      <c r="S2900" t="s">
        <v>304</v>
      </c>
      <c r="U2900" s="157"/>
    </row>
    <row r="2901" spans="1:21" x14ac:dyDescent="0.3">
      <c r="A2901">
        <v>5</v>
      </c>
      <c r="B2901" t="s">
        <v>181</v>
      </c>
      <c r="C2901">
        <v>2020</v>
      </c>
      <c r="D2901">
        <v>6</v>
      </c>
      <c r="E2901" t="s">
        <v>219</v>
      </c>
      <c r="F2901">
        <v>3</v>
      </c>
      <c r="G2901" t="s">
        <v>189</v>
      </c>
      <c r="H2901">
        <v>18</v>
      </c>
      <c r="I2901" t="s">
        <v>215</v>
      </c>
      <c r="J2901" t="s">
        <v>119</v>
      </c>
      <c r="K2901" t="s">
        <v>216</v>
      </c>
      <c r="L2901">
        <v>300</v>
      </c>
      <c r="M2901" t="s">
        <v>191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57"/>
      <c r="S2901" t="s">
        <v>304</v>
      </c>
      <c r="U2901" s="157"/>
    </row>
    <row r="2902" spans="1:21" x14ac:dyDescent="0.3">
      <c r="A2902">
        <v>4</v>
      </c>
      <c r="B2902" t="s">
        <v>187</v>
      </c>
      <c r="C2902">
        <v>2020</v>
      </c>
      <c r="D2902">
        <v>6</v>
      </c>
      <c r="E2902" t="s">
        <v>219</v>
      </c>
      <c r="F2902">
        <v>3</v>
      </c>
      <c r="G2902" t="s">
        <v>189</v>
      </c>
      <c r="H2902">
        <v>950</v>
      </c>
      <c r="I2902" t="s">
        <v>184</v>
      </c>
      <c r="J2902" t="s">
        <v>115</v>
      </c>
      <c r="K2902" t="s">
        <v>185</v>
      </c>
      <c r="L2902">
        <v>4532</v>
      </c>
      <c r="M2902" t="s">
        <v>200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57"/>
      <c r="S2902" t="s">
        <v>304</v>
      </c>
      <c r="U2902" s="157"/>
    </row>
    <row r="2903" spans="1:21" x14ac:dyDescent="0.3">
      <c r="A2903">
        <v>5</v>
      </c>
      <c r="B2903" t="s">
        <v>181</v>
      </c>
      <c r="C2903">
        <v>2020</v>
      </c>
      <c r="D2903">
        <v>6</v>
      </c>
      <c r="E2903" t="s">
        <v>219</v>
      </c>
      <c r="F2903">
        <v>79</v>
      </c>
      <c r="G2903" t="s">
        <v>212</v>
      </c>
      <c r="H2903">
        <v>951</v>
      </c>
      <c r="I2903" t="s">
        <v>250</v>
      </c>
      <c r="J2903" t="s">
        <v>126</v>
      </c>
      <c r="K2903" t="s">
        <v>249</v>
      </c>
      <c r="L2903">
        <v>4579</v>
      </c>
      <c r="M2903" t="s">
        <v>221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57"/>
      <c r="S2903" t="s">
        <v>304</v>
      </c>
      <c r="U2903" s="157"/>
    </row>
    <row r="2904" spans="1:21" x14ac:dyDescent="0.3">
      <c r="A2904">
        <v>5</v>
      </c>
      <c r="B2904" t="s">
        <v>181</v>
      </c>
      <c r="C2904">
        <v>2020</v>
      </c>
      <c r="D2904">
        <v>6</v>
      </c>
      <c r="E2904" t="s">
        <v>219</v>
      </c>
      <c r="F2904">
        <v>79</v>
      </c>
      <c r="G2904" t="s">
        <v>212</v>
      </c>
      <c r="H2904">
        <v>5</v>
      </c>
      <c r="I2904" t="s">
        <v>190</v>
      </c>
      <c r="J2904" t="s">
        <v>115</v>
      </c>
      <c r="K2904" t="s">
        <v>185</v>
      </c>
      <c r="L2904">
        <v>1579</v>
      </c>
      <c r="M2904" t="s">
        <v>271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57"/>
      <c r="S2904" t="s">
        <v>304</v>
      </c>
      <c r="U2904" s="157"/>
    </row>
    <row r="2905" spans="1:21" x14ac:dyDescent="0.3">
      <c r="A2905">
        <v>4</v>
      </c>
      <c r="B2905" t="s">
        <v>187</v>
      </c>
      <c r="C2905">
        <v>2020</v>
      </c>
      <c r="D2905">
        <v>6</v>
      </c>
      <c r="E2905" t="s">
        <v>219</v>
      </c>
      <c r="F2905">
        <v>3</v>
      </c>
      <c r="G2905" t="s">
        <v>189</v>
      </c>
      <c r="H2905">
        <v>9</v>
      </c>
      <c r="I2905" t="s">
        <v>275</v>
      </c>
      <c r="J2905" t="s">
        <v>117</v>
      </c>
      <c r="K2905" t="s">
        <v>236</v>
      </c>
      <c r="L2905">
        <v>300</v>
      </c>
      <c r="M2905" t="s">
        <v>191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57"/>
      <c r="S2905" t="s">
        <v>304</v>
      </c>
      <c r="U2905" s="157"/>
    </row>
    <row r="2906" spans="1:21" x14ac:dyDescent="0.3">
      <c r="A2906">
        <v>4</v>
      </c>
      <c r="B2906" t="s">
        <v>187</v>
      </c>
      <c r="C2906">
        <v>2020</v>
      </c>
      <c r="D2906">
        <v>6</v>
      </c>
      <c r="E2906" t="s">
        <v>219</v>
      </c>
      <c r="F2906">
        <v>1</v>
      </c>
      <c r="G2906" t="s">
        <v>183</v>
      </c>
      <c r="H2906">
        <v>10</v>
      </c>
      <c r="I2906" t="s">
        <v>251</v>
      </c>
      <c r="J2906" t="s">
        <v>118</v>
      </c>
      <c r="K2906" t="s">
        <v>214</v>
      </c>
      <c r="L2906">
        <v>200</v>
      </c>
      <c r="M2906" t="s">
        <v>210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57"/>
      <c r="S2906" t="s">
        <v>304</v>
      </c>
      <c r="U2906" s="157"/>
    </row>
    <row r="2907" spans="1:21" x14ac:dyDescent="0.3">
      <c r="A2907">
        <v>4</v>
      </c>
      <c r="B2907" t="s">
        <v>187</v>
      </c>
      <c r="C2907">
        <v>2020</v>
      </c>
      <c r="D2907">
        <v>6</v>
      </c>
      <c r="E2907" t="s">
        <v>219</v>
      </c>
      <c r="F2907">
        <v>1</v>
      </c>
      <c r="G2907" t="s">
        <v>183</v>
      </c>
      <c r="H2907">
        <v>953</v>
      </c>
      <c r="I2907" t="s">
        <v>213</v>
      </c>
      <c r="J2907" t="s">
        <v>118</v>
      </c>
      <c r="K2907" t="s">
        <v>214</v>
      </c>
      <c r="L2907">
        <v>4512</v>
      </c>
      <c r="M2907" t="s">
        <v>186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57"/>
      <c r="S2907" t="s">
        <v>304</v>
      </c>
      <c r="U2907" s="157"/>
    </row>
    <row r="2908" spans="1:21" x14ac:dyDescent="0.3">
      <c r="A2908">
        <v>5</v>
      </c>
      <c r="B2908" t="s">
        <v>181</v>
      </c>
      <c r="C2908">
        <v>2020</v>
      </c>
      <c r="D2908">
        <v>6</v>
      </c>
      <c r="E2908" t="s">
        <v>219</v>
      </c>
      <c r="F2908">
        <v>3</v>
      </c>
      <c r="G2908" t="s">
        <v>189</v>
      </c>
      <c r="H2908">
        <v>621</v>
      </c>
      <c r="I2908" t="s">
        <v>259</v>
      </c>
      <c r="J2908" t="s">
        <v>116</v>
      </c>
      <c r="K2908" t="s">
        <v>224</v>
      </c>
      <c r="L2908">
        <v>4532</v>
      </c>
      <c r="M2908" t="s">
        <v>200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57"/>
      <c r="S2908" t="s">
        <v>304</v>
      </c>
      <c r="U2908" s="157"/>
    </row>
    <row r="2909" spans="1:21" x14ac:dyDescent="0.3">
      <c r="A2909">
        <v>5</v>
      </c>
      <c r="B2909" t="s">
        <v>181</v>
      </c>
      <c r="C2909">
        <v>2020</v>
      </c>
      <c r="D2909">
        <v>6</v>
      </c>
      <c r="E2909" t="s">
        <v>219</v>
      </c>
      <c r="F2909">
        <v>1</v>
      </c>
      <c r="G2909" t="s">
        <v>183</v>
      </c>
      <c r="H2909">
        <v>616</v>
      </c>
      <c r="I2909" t="s">
        <v>199</v>
      </c>
      <c r="J2909" t="s">
        <v>125</v>
      </c>
      <c r="K2909" t="s">
        <v>197</v>
      </c>
      <c r="L2909">
        <v>4512</v>
      </c>
      <c r="M2909" t="s">
        <v>186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57"/>
      <c r="S2909" t="s">
        <v>304</v>
      </c>
      <c r="U2909" s="157"/>
    </row>
    <row r="2910" spans="1:21" x14ac:dyDescent="0.3">
      <c r="A2910">
        <v>5</v>
      </c>
      <c r="B2910" t="s">
        <v>181</v>
      </c>
      <c r="C2910">
        <v>2020</v>
      </c>
      <c r="D2910">
        <v>6</v>
      </c>
      <c r="E2910" t="s">
        <v>219</v>
      </c>
      <c r="F2910">
        <v>1</v>
      </c>
      <c r="G2910" t="s">
        <v>183</v>
      </c>
      <c r="H2910">
        <v>5</v>
      </c>
      <c r="I2910" t="s">
        <v>190</v>
      </c>
      <c r="J2910" t="s">
        <v>115</v>
      </c>
      <c r="K2910" t="s">
        <v>185</v>
      </c>
      <c r="L2910">
        <v>200</v>
      </c>
      <c r="M2910" t="s">
        <v>210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57"/>
      <c r="S2910" t="s">
        <v>304</v>
      </c>
      <c r="U2910" s="157"/>
    </row>
    <row r="2911" spans="1:21" x14ac:dyDescent="0.3">
      <c r="A2911">
        <v>5</v>
      </c>
      <c r="B2911" t="s">
        <v>181</v>
      </c>
      <c r="C2911">
        <v>2020</v>
      </c>
      <c r="D2911">
        <v>6</v>
      </c>
      <c r="E2911" t="s">
        <v>219</v>
      </c>
      <c r="F2911">
        <v>6</v>
      </c>
      <c r="G2911" t="s">
        <v>192</v>
      </c>
      <c r="H2911">
        <v>608</v>
      </c>
      <c r="I2911" t="s">
        <v>290</v>
      </c>
      <c r="J2911" t="s">
        <v>278</v>
      </c>
      <c r="K2911" t="s">
        <v>212</v>
      </c>
      <c r="L2911">
        <v>700</v>
      </c>
      <c r="M2911" t="s">
        <v>193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57"/>
      <c r="S2911" t="s">
        <v>304</v>
      </c>
      <c r="U2911" s="157"/>
    </row>
    <row r="2912" spans="1:21" x14ac:dyDescent="0.3">
      <c r="A2912">
        <v>5</v>
      </c>
      <c r="B2912" t="s">
        <v>181</v>
      </c>
      <c r="C2912">
        <v>2020</v>
      </c>
      <c r="D2912">
        <v>6</v>
      </c>
      <c r="E2912" t="s">
        <v>219</v>
      </c>
      <c r="F2912">
        <v>79</v>
      </c>
      <c r="G2912" t="s">
        <v>212</v>
      </c>
      <c r="H2912">
        <v>710</v>
      </c>
      <c r="I2912" t="s">
        <v>220</v>
      </c>
      <c r="J2912" t="s">
        <v>207</v>
      </c>
      <c r="K2912" t="s">
        <v>208</v>
      </c>
      <c r="L2912">
        <v>4579</v>
      </c>
      <c r="M2912" t="s">
        <v>221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57"/>
      <c r="S2912" t="s">
        <v>304</v>
      </c>
      <c r="U2912" s="157"/>
    </row>
    <row r="2913" spans="1:21" x14ac:dyDescent="0.3">
      <c r="A2913">
        <v>5</v>
      </c>
      <c r="B2913" t="s">
        <v>181</v>
      </c>
      <c r="C2913">
        <v>2020</v>
      </c>
      <c r="D2913">
        <v>6</v>
      </c>
      <c r="E2913" t="s">
        <v>219</v>
      </c>
      <c r="F2913">
        <v>5</v>
      </c>
      <c r="G2913" t="s">
        <v>195</v>
      </c>
      <c r="H2913">
        <v>701</v>
      </c>
      <c r="I2913" t="s">
        <v>206</v>
      </c>
      <c r="J2913" t="s">
        <v>207</v>
      </c>
      <c r="K2913" t="s">
        <v>208</v>
      </c>
      <c r="L2913">
        <v>460</v>
      </c>
      <c r="M2913" t="s">
        <v>198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57"/>
      <c r="S2913" t="s">
        <v>304</v>
      </c>
      <c r="U2913" s="157"/>
    </row>
    <row r="2914" spans="1:21" x14ac:dyDescent="0.3">
      <c r="A2914">
        <v>5</v>
      </c>
      <c r="B2914" t="s">
        <v>181</v>
      </c>
      <c r="C2914">
        <v>2020</v>
      </c>
      <c r="D2914">
        <v>6</v>
      </c>
      <c r="E2914" t="s">
        <v>219</v>
      </c>
      <c r="F2914">
        <v>3</v>
      </c>
      <c r="G2914" t="s">
        <v>189</v>
      </c>
      <c r="H2914">
        <v>1</v>
      </c>
      <c r="I2914" t="s">
        <v>229</v>
      </c>
      <c r="J2914" t="s">
        <v>121</v>
      </c>
      <c r="K2914" t="s">
        <v>230</v>
      </c>
      <c r="L2914">
        <v>300</v>
      </c>
      <c r="M2914" t="s">
        <v>191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57"/>
      <c r="S2914" t="s">
        <v>304</v>
      </c>
      <c r="U2914" s="157"/>
    </row>
    <row r="2915" spans="1:21" x14ac:dyDescent="0.3">
      <c r="A2915">
        <v>4</v>
      </c>
      <c r="B2915" t="s">
        <v>187</v>
      </c>
      <c r="C2915">
        <v>2020</v>
      </c>
      <c r="D2915">
        <v>6</v>
      </c>
      <c r="E2915" t="s">
        <v>219</v>
      </c>
      <c r="F2915">
        <v>3</v>
      </c>
      <c r="G2915" t="s">
        <v>189</v>
      </c>
      <c r="H2915">
        <v>903</v>
      </c>
      <c r="I2915" t="s">
        <v>239</v>
      </c>
      <c r="J2915" t="s">
        <v>121</v>
      </c>
      <c r="K2915" t="s">
        <v>230</v>
      </c>
      <c r="L2915">
        <v>4532</v>
      </c>
      <c r="M2915" t="s">
        <v>200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57"/>
      <c r="S2915" t="s">
        <v>304</v>
      </c>
      <c r="U2915" s="157"/>
    </row>
    <row r="2916" spans="1:21" x14ac:dyDescent="0.3">
      <c r="A2916">
        <v>5</v>
      </c>
      <c r="B2916" t="s">
        <v>181</v>
      </c>
      <c r="C2916">
        <v>2020</v>
      </c>
      <c r="D2916">
        <v>6</v>
      </c>
      <c r="E2916" t="s">
        <v>219</v>
      </c>
      <c r="F2916">
        <v>1</v>
      </c>
      <c r="G2916" t="s">
        <v>183</v>
      </c>
      <c r="H2916">
        <v>6</v>
      </c>
      <c r="I2916" t="s">
        <v>256</v>
      </c>
      <c r="J2916" t="s">
        <v>122</v>
      </c>
      <c r="K2916" t="s">
        <v>242</v>
      </c>
      <c r="L2916">
        <v>200</v>
      </c>
      <c r="M2916" t="s">
        <v>210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57"/>
      <c r="S2916" t="s">
        <v>304</v>
      </c>
      <c r="U2916" s="157"/>
    </row>
    <row r="2917" spans="1:21" x14ac:dyDescent="0.3">
      <c r="A2917">
        <v>4</v>
      </c>
      <c r="B2917" t="s">
        <v>187</v>
      </c>
      <c r="C2917">
        <v>2020</v>
      </c>
      <c r="D2917">
        <v>6</v>
      </c>
      <c r="E2917" t="s">
        <v>219</v>
      </c>
      <c r="F2917">
        <v>3</v>
      </c>
      <c r="G2917" t="s">
        <v>189</v>
      </c>
      <c r="H2917">
        <v>701</v>
      </c>
      <c r="I2917" t="s">
        <v>206</v>
      </c>
      <c r="J2917" t="s">
        <v>207</v>
      </c>
      <c r="K2917" t="s">
        <v>208</v>
      </c>
      <c r="L2917">
        <v>300</v>
      </c>
      <c r="M2917" t="s">
        <v>191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57"/>
      <c r="S2917" t="s">
        <v>304</v>
      </c>
      <c r="U2917" s="157"/>
    </row>
    <row r="2918" spans="1:21" x14ac:dyDescent="0.3">
      <c r="A2918">
        <v>5</v>
      </c>
      <c r="B2918" t="s">
        <v>181</v>
      </c>
      <c r="C2918">
        <v>2020</v>
      </c>
      <c r="D2918">
        <v>6</v>
      </c>
      <c r="E2918" t="s">
        <v>219</v>
      </c>
      <c r="F2918">
        <v>3</v>
      </c>
      <c r="G2918" t="s">
        <v>189</v>
      </c>
      <c r="H2918">
        <v>602</v>
      </c>
      <c r="I2918" t="s">
        <v>246</v>
      </c>
      <c r="J2918" t="s">
        <v>125</v>
      </c>
      <c r="K2918" t="s">
        <v>197</v>
      </c>
      <c r="L2918">
        <v>300</v>
      </c>
      <c r="M2918" t="s">
        <v>191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57"/>
      <c r="S2918" t="s">
        <v>304</v>
      </c>
      <c r="U2918" s="157"/>
    </row>
    <row r="2919" spans="1:21" x14ac:dyDescent="0.3">
      <c r="A2919">
        <v>4</v>
      </c>
      <c r="B2919" t="s">
        <v>187</v>
      </c>
      <c r="C2919">
        <v>2020</v>
      </c>
      <c r="D2919">
        <v>6</v>
      </c>
      <c r="E2919" t="s">
        <v>219</v>
      </c>
      <c r="F2919">
        <v>60</v>
      </c>
      <c r="G2919" t="s">
        <v>212</v>
      </c>
      <c r="H2919">
        <v>615</v>
      </c>
      <c r="I2919" t="s">
        <v>292</v>
      </c>
      <c r="J2919" t="s">
        <v>123</v>
      </c>
      <c r="K2919" t="s">
        <v>261</v>
      </c>
      <c r="L2919">
        <v>4563</v>
      </c>
      <c r="M2919" t="s">
        <v>228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57"/>
      <c r="S2919" t="s">
        <v>304</v>
      </c>
      <c r="U2919" s="157"/>
    </row>
    <row r="2920" spans="1:21" x14ac:dyDescent="0.3">
      <c r="A2920">
        <v>5</v>
      </c>
      <c r="B2920" t="s">
        <v>181</v>
      </c>
      <c r="C2920">
        <v>2020</v>
      </c>
      <c r="D2920">
        <v>6</v>
      </c>
      <c r="E2920" t="s">
        <v>219</v>
      </c>
      <c r="F2920">
        <v>60</v>
      </c>
      <c r="G2920" t="s">
        <v>212</v>
      </c>
      <c r="H2920">
        <v>624</v>
      </c>
      <c r="I2920" t="s">
        <v>226</v>
      </c>
      <c r="J2920" t="s">
        <v>124</v>
      </c>
      <c r="K2920" t="s">
        <v>227</v>
      </c>
      <c r="L2920">
        <v>4563</v>
      </c>
      <c r="M2920" t="s">
        <v>228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57"/>
      <c r="S2920" t="s">
        <v>304</v>
      </c>
      <c r="U2920" s="157"/>
    </row>
    <row r="2921" spans="1:21" x14ac:dyDescent="0.3">
      <c r="A2921">
        <v>5</v>
      </c>
      <c r="B2921" t="s">
        <v>181</v>
      </c>
      <c r="C2921">
        <v>2020</v>
      </c>
      <c r="D2921">
        <v>6</v>
      </c>
      <c r="E2921" t="s">
        <v>219</v>
      </c>
      <c r="F2921">
        <v>1</v>
      </c>
      <c r="G2921" t="s">
        <v>183</v>
      </c>
      <c r="H2921">
        <v>301</v>
      </c>
      <c r="I2921" t="s">
        <v>247</v>
      </c>
      <c r="J2921" t="s">
        <v>121</v>
      </c>
      <c r="K2921" t="s">
        <v>230</v>
      </c>
      <c r="L2921">
        <v>200</v>
      </c>
      <c r="M2921" t="s">
        <v>210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57"/>
      <c r="S2921" t="s">
        <v>304</v>
      </c>
      <c r="U2921" s="157"/>
    </row>
    <row r="2922" spans="1:21" x14ac:dyDescent="0.3">
      <c r="A2922">
        <v>4</v>
      </c>
      <c r="B2922" t="s">
        <v>187</v>
      </c>
      <c r="C2922">
        <v>2020</v>
      </c>
      <c r="D2922">
        <v>6</v>
      </c>
      <c r="E2922" t="s">
        <v>219</v>
      </c>
      <c r="F2922">
        <v>3</v>
      </c>
      <c r="G2922" t="s">
        <v>189</v>
      </c>
      <c r="H2922">
        <v>616</v>
      </c>
      <c r="I2922" t="s">
        <v>199</v>
      </c>
      <c r="J2922" t="s">
        <v>125</v>
      </c>
      <c r="K2922" t="s">
        <v>197</v>
      </c>
      <c r="L2922">
        <v>4532</v>
      </c>
      <c r="M2922" t="s">
        <v>200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57"/>
      <c r="S2922" t="s">
        <v>304</v>
      </c>
      <c r="U2922" s="157"/>
    </row>
    <row r="2923" spans="1:21" x14ac:dyDescent="0.3">
      <c r="A2923">
        <v>5</v>
      </c>
      <c r="B2923" t="s">
        <v>181</v>
      </c>
      <c r="C2923">
        <v>2020</v>
      </c>
      <c r="D2923">
        <v>6</v>
      </c>
      <c r="E2923" t="s">
        <v>219</v>
      </c>
      <c r="F2923">
        <v>5</v>
      </c>
      <c r="G2923" t="s">
        <v>195</v>
      </c>
      <c r="H2923">
        <v>18</v>
      </c>
      <c r="I2923" t="s">
        <v>215</v>
      </c>
      <c r="J2923" t="s">
        <v>119</v>
      </c>
      <c r="K2923" t="s">
        <v>216</v>
      </c>
      <c r="L2923">
        <v>460</v>
      </c>
      <c r="M2923" t="s">
        <v>198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57"/>
      <c r="S2923" t="s">
        <v>304</v>
      </c>
      <c r="U2923" s="157"/>
    </row>
    <row r="2924" spans="1:21" x14ac:dyDescent="0.3">
      <c r="A2924">
        <v>5</v>
      </c>
      <c r="B2924" t="s">
        <v>181</v>
      </c>
      <c r="C2924">
        <v>2020</v>
      </c>
      <c r="D2924">
        <v>6</v>
      </c>
      <c r="E2924" t="s">
        <v>219</v>
      </c>
      <c r="F2924">
        <v>75</v>
      </c>
      <c r="G2924" t="s">
        <v>212</v>
      </c>
      <c r="H2924">
        <v>13</v>
      </c>
      <c r="I2924" t="s">
        <v>296</v>
      </c>
      <c r="J2924" t="s">
        <v>119</v>
      </c>
      <c r="K2924" t="s">
        <v>216</v>
      </c>
      <c r="L2924">
        <v>1575</v>
      </c>
      <c r="M2924" t="s">
        <v>218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57"/>
      <c r="S2924" t="s">
        <v>304</v>
      </c>
      <c r="U2924" s="157"/>
    </row>
    <row r="2925" spans="1:21" x14ac:dyDescent="0.3">
      <c r="A2925">
        <v>5</v>
      </c>
      <c r="B2925" t="s">
        <v>181</v>
      </c>
      <c r="C2925">
        <v>2020</v>
      </c>
      <c r="D2925">
        <v>6</v>
      </c>
      <c r="E2925" t="s">
        <v>219</v>
      </c>
      <c r="F2925">
        <v>79</v>
      </c>
      <c r="G2925" t="s">
        <v>212</v>
      </c>
      <c r="H2925">
        <v>950</v>
      </c>
      <c r="I2925" t="s">
        <v>184</v>
      </c>
      <c r="J2925" t="s">
        <v>115</v>
      </c>
      <c r="K2925" t="s">
        <v>185</v>
      </c>
      <c r="L2925">
        <v>4579</v>
      </c>
      <c r="M2925" t="s">
        <v>221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57"/>
      <c r="S2925" t="s">
        <v>304</v>
      </c>
      <c r="U2925" s="157"/>
    </row>
    <row r="2926" spans="1:21" x14ac:dyDescent="0.3">
      <c r="A2926">
        <v>5</v>
      </c>
      <c r="B2926" t="s">
        <v>181</v>
      </c>
      <c r="C2926">
        <v>2020</v>
      </c>
      <c r="D2926">
        <v>6</v>
      </c>
      <c r="E2926" t="s">
        <v>219</v>
      </c>
      <c r="F2926">
        <v>5</v>
      </c>
      <c r="G2926" t="s">
        <v>195</v>
      </c>
      <c r="H2926">
        <v>951</v>
      </c>
      <c r="I2926" t="s">
        <v>250</v>
      </c>
      <c r="J2926" t="s">
        <v>126</v>
      </c>
      <c r="K2926" t="s">
        <v>249</v>
      </c>
      <c r="L2926">
        <v>4552</v>
      </c>
      <c r="M2926" t="s">
        <v>276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57"/>
      <c r="S2926" t="s">
        <v>304</v>
      </c>
      <c r="U2926" s="157"/>
    </row>
    <row r="2927" spans="1:21" x14ac:dyDescent="0.3">
      <c r="A2927">
        <v>5</v>
      </c>
      <c r="B2927" t="s">
        <v>181</v>
      </c>
      <c r="C2927">
        <v>2020</v>
      </c>
      <c r="D2927">
        <v>6</v>
      </c>
      <c r="E2927" t="s">
        <v>219</v>
      </c>
      <c r="F2927">
        <v>6</v>
      </c>
      <c r="G2927" t="s">
        <v>192</v>
      </c>
      <c r="H2927">
        <v>5</v>
      </c>
      <c r="I2927" t="s">
        <v>190</v>
      </c>
      <c r="J2927" t="s">
        <v>115</v>
      </c>
      <c r="K2927" t="s">
        <v>185</v>
      </c>
      <c r="L2927">
        <v>700</v>
      </c>
      <c r="M2927" t="s">
        <v>193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57"/>
      <c r="S2927" t="s">
        <v>304</v>
      </c>
      <c r="U2927" s="157"/>
    </row>
    <row r="2928" spans="1:21" x14ac:dyDescent="0.3">
      <c r="A2928">
        <v>4</v>
      </c>
      <c r="B2928" t="s">
        <v>187</v>
      </c>
      <c r="C2928">
        <v>2020</v>
      </c>
      <c r="D2928">
        <v>6</v>
      </c>
      <c r="E2928" t="s">
        <v>219</v>
      </c>
      <c r="F2928">
        <v>3</v>
      </c>
      <c r="G2928" t="s">
        <v>189</v>
      </c>
      <c r="H2928">
        <v>954</v>
      </c>
      <c r="I2928" t="s">
        <v>237</v>
      </c>
      <c r="J2928" t="s">
        <v>119</v>
      </c>
      <c r="K2928" t="s">
        <v>216</v>
      </c>
      <c r="L2928">
        <v>4532</v>
      </c>
      <c r="M2928" t="s">
        <v>200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57"/>
      <c r="S2928" t="s">
        <v>304</v>
      </c>
      <c r="U2928" s="157"/>
    </row>
    <row r="2929" spans="1:21" x14ac:dyDescent="0.3">
      <c r="A2929">
        <v>5</v>
      </c>
      <c r="B2929" t="s">
        <v>181</v>
      </c>
      <c r="C2929">
        <v>2020</v>
      </c>
      <c r="D2929">
        <v>6</v>
      </c>
      <c r="E2929" t="s">
        <v>219</v>
      </c>
      <c r="F2929">
        <v>10</v>
      </c>
      <c r="G2929" t="s">
        <v>238</v>
      </c>
      <c r="H2929">
        <v>616</v>
      </c>
      <c r="I2929" t="s">
        <v>199</v>
      </c>
      <c r="J2929" t="s">
        <v>125</v>
      </c>
      <c r="K2929" t="s">
        <v>197</v>
      </c>
      <c r="L2929">
        <v>4513</v>
      </c>
      <c r="M2929" t="s">
        <v>240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57"/>
      <c r="S2929" t="s">
        <v>304</v>
      </c>
      <c r="U2929" s="157"/>
    </row>
    <row r="2930" spans="1:21" x14ac:dyDescent="0.3">
      <c r="A2930" s="155">
        <v>5</v>
      </c>
      <c r="B2930" s="155" t="s">
        <v>181</v>
      </c>
      <c r="C2930" s="152">
        <v>2020</v>
      </c>
      <c r="D2930" s="155">
        <v>7</v>
      </c>
      <c r="E2930" s="155" t="s">
        <v>284</v>
      </c>
      <c r="F2930" s="156">
        <v>10</v>
      </c>
      <c r="G2930" s="155" t="s">
        <v>238</v>
      </c>
      <c r="H2930" s="155">
        <v>903</v>
      </c>
      <c r="I2930" s="155" t="s">
        <v>239</v>
      </c>
      <c r="J2930" s="155" t="s">
        <v>121</v>
      </c>
      <c r="K2930" s="155" t="s">
        <v>230</v>
      </c>
      <c r="L2930" s="155">
        <v>4513</v>
      </c>
      <c r="M2930" s="155" t="s">
        <v>240</v>
      </c>
      <c r="N2930" s="155">
        <v>32158</v>
      </c>
      <c r="O2930" s="155">
        <v>3211216.68</v>
      </c>
      <c r="P2930" s="155">
        <v>23819106</v>
      </c>
      <c r="Q2930" t="str">
        <f t="shared" si="45"/>
        <v>1-Residential</v>
      </c>
      <c r="R2930" s="157"/>
      <c r="S2930" t="s">
        <v>304</v>
      </c>
      <c r="U2930" s="157"/>
    </row>
    <row r="2931" spans="1:21" x14ac:dyDescent="0.3">
      <c r="A2931" s="155">
        <v>5</v>
      </c>
      <c r="B2931" s="155" t="s">
        <v>181</v>
      </c>
      <c r="C2931" s="152">
        <v>2020</v>
      </c>
      <c r="D2931" s="155">
        <v>7</v>
      </c>
      <c r="E2931" s="155" t="s">
        <v>284</v>
      </c>
      <c r="F2931" s="156">
        <v>6</v>
      </c>
      <c r="G2931" s="155" t="s">
        <v>192</v>
      </c>
      <c r="H2931" s="155">
        <v>623</v>
      </c>
      <c r="I2931" s="155" t="s">
        <v>295</v>
      </c>
      <c r="J2931" s="155" t="s">
        <v>124</v>
      </c>
      <c r="K2931" s="155" t="s">
        <v>227</v>
      </c>
      <c r="L2931" s="155">
        <v>700</v>
      </c>
      <c r="M2931" s="155" t="s">
        <v>193</v>
      </c>
      <c r="N2931" s="155">
        <v>1</v>
      </c>
      <c r="O2931" s="155">
        <v>1225.5</v>
      </c>
      <c r="P2931" s="155">
        <v>4267</v>
      </c>
      <c r="Q2931" t="str">
        <f t="shared" si="45"/>
        <v>Street</v>
      </c>
      <c r="R2931" s="157"/>
      <c r="S2931" t="s">
        <v>304</v>
      </c>
      <c r="U2931" s="157"/>
    </row>
    <row r="2932" spans="1:21" x14ac:dyDescent="0.3">
      <c r="A2932" s="155">
        <v>5</v>
      </c>
      <c r="B2932" s="155" t="s">
        <v>181</v>
      </c>
      <c r="C2932" s="152">
        <v>2020</v>
      </c>
      <c r="D2932" s="155">
        <v>7</v>
      </c>
      <c r="E2932" s="155" t="s">
        <v>284</v>
      </c>
      <c r="F2932" s="156">
        <v>6</v>
      </c>
      <c r="G2932" s="155" t="s">
        <v>192</v>
      </c>
      <c r="H2932" s="155">
        <v>601</v>
      </c>
      <c r="I2932" s="155" t="s">
        <v>260</v>
      </c>
      <c r="J2932" s="155" t="s">
        <v>123</v>
      </c>
      <c r="K2932" s="155" t="s">
        <v>261</v>
      </c>
      <c r="L2932" s="155">
        <v>700</v>
      </c>
      <c r="M2932" s="155" t="s">
        <v>193</v>
      </c>
      <c r="N2932" s="155">
        <v>120</v>
      </c>
      <c r="O2932" s="155">
        <v>50846.82</v>
      </c>
      <c r="P2932" s="155">
        <v>68768</v>
      </c>
      <c r="Q2932" t="str">
        <f t="shared" si="45"/>
        <v>Street</v>
      </c>
      <c r="R2932" s="157"/>
      <c r="S2932" t="s">
        <v>304</v>
      </c>
      <c r="U2932" s="157"/>
    </row>
    <row r="2933" spans="1:21" x14ac:dyDescent="0.3">
      <c r="A2933" s="155">
        <v>5</v>
      </c>
      <c r="B2933" s="155" t="s">
        <v>181</v>
      </c>
      <c r="C2933" s="152">
        <v>2020</v>
      </c>
      <c r="D2933" s="155">
        <v>7</v>
      </c>
      <c r="E2933" s="155" t="s">
        <v>284</v>
      </c>
      <c r="F2933" s="156">
        <v>60</v>
      </c>
      <c r="G2933" s="155" t="s">
        <v>212</v>
      </c>
      <c r="H2933" s="155">
        <v>601</v>
      </c>
      <c r="I2933" s="155" t="s">
        <v>260</v>
      </c>
      <c r="J2933" s="155" t="s">
        <v>123</v>
      </c>
      <c r="K2933" s="155" t="s">
        <v>261</v>
      </c>
      <c r="L2933" s="155">
        <v>360</v>
      </c>
      <c r="M2933" s="155" t="s">
        <v>225</v>
      </c>
      <c r="N2933" s="155">
        <v>45</v>
      </c>
      <c r="O2933" s="155">
        <v>1147.17</v>
      </c>
      <c r="P2933" s="155">
        <v>1599</v>
      </c>
      <c r="Q2933" t="str">
        <f t="shared" si="45"/>
        <v>Street</v>
      </c>
      <c r="R2933" s="157"/>
      <c r="S2933" t="s">
        <v>304</v>
      </c>
      <c r="U2933" s="157"/>
    </row>
    <row r="2934" spans="1:21" x14ac:dyDescent="0.3">
      <c r="A2934" s="155">
        <v>5</v>
      </c>
      <c r="B2934" s="155" t="s">
        <v>181</v>
      </c>
      <c r="C2934" s="152">
        <v>2020</v>
      </c>
      <c r="D2934" s="155">
        <v>7</v>
      </c>
      <c r="E2934" s="155" t="s">
        <v>284</v>
      </c>
      <c r="F2934" s="156">
        <v>10</v>
      </c>
      <c r="G2934" s="155" t="s">
        <v>238</v>
      </c>
      <c r="H2934" s="155">
        <v>6</v>
      </c>
      <c r="I2934" s="155" t="s">
        <v>256</v>
      </c>
      <c r="J2934" s="155" t="s">
        <v>122</v>
      </c>
      <c r="K2934" s="155" t="s">
        <v>242</v>
      </c>
      <c r="L2934" s="155">
        <v>207</v>
      </c>
      <c r="M2934" s="155" t="s">
        <v>243</v>
      </c>
      <c r="N2934" s="155">
        <v>5387</v>
      </c>
      <c r="O2934" s="155">
        <v>550581.6</v>
      </c>
      <c r="P2934" s="155">
        <v>3666188</v>
      </c>
      <c r="Q2934" t="str">
        <f t="shared" si="45"/>
        <v>2-Low Income Residential</v>
      </c>
      <c r="R2934" s="157"/>
      <c r="S2934" t="s">
        <v>304</v>
      </c>
      <c r="U2934" s="157"/>
    </row>
    <row r="2935" spans="1:21" x14ac:dyDescent="0.3">
      <c r="A2935" s="155">
        <v>5</v>
      </c>
      <c r="B2935" s="155" t="s">
        <v>181</v>
      </c>
      <c r="C2935" s="152">
        <v>2020</v>
      </c>
      <c r="D2935" s="155">
        <v>7</v>
      </c>
      <c r="E2935" s="155" t="s">
        <v>284</v>
      </c>
      <c r="F2935" s="156">
        <v>1</v>
      </c>
      <c r="G2935" s="155" t="s">
        <v>183</v>
      </c>
      <c r="H2935" s="155">
        <v>905</v>
      </c>
      <c r="I2935" s="155" t="s">
        <v>272</v>
      </c>
      <c r="J2935" s="155" t="s">
        <v>122</v>
      </c>
      <c r="K2935" s="155" t="s">
        <v>242</v>
      </c>
      <c r="L2935" s="155">
        <v>4512</v>
      </c>
      <c r="M2935" s="155" t="s">
        <v>186</v>
      </c>
      <c r="N2935" s="155">
        <v>65813</v>
      </c>
      <c r="O2935" s="155">
        <v>1836118.55</v>
      </c>
      <c r="P2935" s="155">
        <v>44000137</v>
      </c>
      <c r="Q2935" t="str">
        <f t="shared" si="45"/>
        <v>2-Low Income Residential</v>
      </c>
      <c r="R2935" s="157"/>
      <c r="S2935" t="s">
        <v>304</v>
      </c>
      <c r="U2935" s="157"/>
    </row>
    <row r="2936" spans="1:21" x14ac:dyDescent="0.3">
      <c r="A2936" s="155">
        <v>4</v>
      </c>
      <c r="B2936" s="155" t="s">
        <v>187</v>
      </c>
      <c r="C2936" s="152">
        <v>2020</v>
      </c>
      <c r="D2936" s="155">
        <v>7</v>
      </c>
      <c r="E2936" s="155" t="s">
        <v>284</v>
      </c>
      <c r="F2936" s="156">
        <v>1</v>
      </c>
      <c r="G2936" s="155" t="s">
        <v>183</v>
      </c>
      <c r="H2936" s="155">
        <v>905</v>
      </c>
      <c r="I2936" s="155" t="s">
        <v>272</v>
      </c>
      <c r="J2936" s="155" t="s">
        <v>122</v>
      </c>
      <c r="K2936" s="155" t="s">
        <v>242</v>
      </c>
      <c r="L2936" s="155">
        <v>4512</v>
      </c>
      <c r="M2936" s="155" t="s">
        <v>186</v>
      </c>
      <c r="N2936" s="155">
        <v>98</v>
      </c>
      <c r="O2936" s="155">
        <v>3001.4</v>
      </c>
      <c r="P2936" s="155">
        <v>65491</v>
      </c>
      <c r="Q2936" t="str">
        <f t="shared" si="45"/>
        <v>2-Low Income Residential</v>
      </c>
      <c r="R2936" s="157"/>
      <c r="S2936" t="s">
        <v>304</v>
      </c>
      <c r="U2936" s="157"/>
    </row>
    <row r="2937" spans="1:21" x14ac:dyDescent="0.3">
      <c r="A2937" s="155">
        <v>5</v>
      </c>
      <c r="B2937" s="155" t="s">
        <v>181</v>
      </c>
      <c r="C2937" s="152">
        <v>2020</v>
      </c>
      <c r="D2937" s="155">
        <v>7</v>
      </c>
      <c r="E2937" s="155" t="s">
        <v>284</v>
      </c>
      <c r="F2937" s="156">
        <v>1</v>
      </c>
      <c r="G2937" s="155" t="s">
        <v>183</v>
      </c>
      <c r="H2937" s="155">
        <v>2</v>
      </c>
      <c r="I2937" s="155" t="s">
        <v>264</v>
      </c>
      <c r="J2937" s="155" t="s">
        <v>121</v>
      </c>
      <c r="K2937" s="155" t="s">
        <v>230</v>
      </c>
      <c r="L2937" s="155">
        <v>200</v>
      </c>
      <c r="M2937" s="155" t="s">
        <v>210</v>
      </c>
      <c r="N2937" s="155">
        <v>329</v>
      </c>
      <c r="O2937" s="155">
        <v>47243.82</v>
      </c>
      <c r="P2937" s="155">
        <v>201812</v>
      </c>
      <c r="Q2937" t="str">
        <f t="shared" si="45"/>
        <v>1-Residential</v>
      </c>
      <c r="R2937" s="157"/>
      <c r="S2937" t="s">
        <v>304</v>
      </c>
      <c r="U2937" s="157"/>
    </row>
    <row r="2938" spans="1:21" x14ac:dyDescent="0.3">
      <c r="A2938" s="155">
        <v>5</v>
      </c>
      <c r="B2938" s="155" t="s">
        <v>181</v>
      </c>
      <c r="C2938" s="152">
        <v>2020</v>
      </c>
      <c r="D2938" s="155">
        <v>7</v>
      </c>
      <c r="E2938" s="155" t="s">
        <v>284</v>
      </c>
      <c r="F2938" s="156">
        <v>3</v>
      </c>
      <c r="G2938" s="155" t="s">
        <v>189</v>
      </c>
      <c r="H2938" s="155">
        <v>603</v>
      </c>
      <c r="I2938" s="155" t="s">
        <v>196</v>
      </c>
      <c r="J2938" s="155" t="s">
        <v>125</v>
      </c>
      <c r="K2938" s="155" t="s">
        <v>197</v>
      </c>
      <c r="L2938" s="155">
        <v>300</v>
      </c>
      <c r="M2938" s="155" t="s">
        <v>191</v>
      </c>
      <c r="N2938" s="155">
        <v>1800</v>
      </c>
      <c r="O2938" s="155">
        <v>146695.16</v>
      </c>
      <c r="P2938" s="155">
        <v>357540</v>
      </c>
      <c r="Q2938" t="str">
        <f t="shared" si="45"/>
        <v>Street</v>
      </c>
      <c r="R2938" s="157"/>
      <c r="S2938" t="s">
        <v>304</v>
      </c>
      <c r="U2938" s="157"/>
    </row>
    <row r="2939" spans="1:21" x14ac:dyDescent="0.3">
      <c r="A2939" s="155">
        <v>5</v>
      </c>
      <c r="B2939" s="155" t="s">
        <v>181</v>
      </c>
      <c r="C2939" s="152">
        <v>2020</v>
      </c>
      <c r="D2939" s="155">
        <v>7</v>
      </c>
      <c r="E2939" s="155" t="s">
        <v>284</v>
      </c>
      <c r="F2939" s="156">
        <v>6</v>
      </c>
      <c r="G2939" s="155" t="s">
        <v>192</v>
      </c>
      <c r="H2939" s="155">
        <v>602</v>
      </c>
      <c r="I2939" s="155" t="s">
        <v>246</v>
      </c>
      <c r="J2939" s="155" t="s">
        <v>125</v>
      </c>
      <c r="K2939" s="155" t="s">
        <v>197</v>
      </c>
      <c r="L2939" s="155">
        <v>700</v>
      </c>
      <c r="M2939" s="155" t="s">
        <v>193</v>
      </c>
      <c r="N2939" s="155">
        <v>322</v>
      </c>
      <c r="O2939" s="155">
        <v>25320.27</v>
      </c>
      <c r="P2939" s="155">
        <v>60277</v>
      </c>
      <c r="Q2939" t="str">
        <f t="shared" si="45"/>
        <v>Street</v>
      </c>
      <c r="R2939" s="157"/>
      <c r="S2939" t="s">
        <v>304</v>
      </c>
      <c r="U2939" s="157"/>
    </row>
    <row r="2940" spans="1:21" x14ac:dyDescent="0.3">
      <c r="A2940" s="155">
        <v>5</v>
      </c>
      <c r="B2940" s="155" t="s">
        <v>181</v>
      </c>
      <c r="C2940" s="152">
        <v>2020</v>
      </c>
      <c r="D2940" s="155">
        <v>7</v>
      </c>
      <c r="E2940" s="155" t="s">
        <v>284</v>
      </c>
      <c r="F2940" s="156">
        <v>5</v>
      </c>
      <c r="G2940" s="155" t="s">
        <v>195</v>
      </c>
      <c r="H2940" s="155">
        <v>18</v>
      </c>
      <c r="I2940" s="155" t="s">
        <v>215</v>
      </c>
      <c r="J2940" s="155" t="s">
        <v>119</v>
      </c>
      <c r="K2940" s="155" t="s">
        <v>216</v>
      </c>
      <c r="L2940" s="155">
        <v>460</v>
      </c>
      <c r="M2940" s="155" t="s">
        <v>198</v>
      </c>
      <c r="N2940" s="155">
        <v>183</v>
      </c>
      <c r="O2940" s="155">
        <v>635701.17000000004</v>
      </c>
      <c r="P2940" s="155">
        <v>3707800</v>
      </c>
      <c r="Q2940" t="str">
        <f t="shared" si="45"/>
        <v>4-Medium C&amp;I</v>
      </c>
      <c r="R2940" s="157"/>
      <c r="S2940" t="s">
        <v>304</v>
      </c>
      <c r="U2940" s="157"/>
    </row>
    <row r="2941" spans="1:21" x14ac:dyDescent="0.3">
      <c r="A2941" s="155">
        <v>5</v>
      </c>
      <c r="B2941" s="155" t="s">
        <v>181</v>
      </c>
      <c r="C2941" s="152">
        <v>2020</v>
      </c>
      <c r="D2941" s="155">
        <v>7</v>
      </c>
      <c r="E2941" s="155" t="s">
        <v>284</v>
      </c>
      <c r="F2941" s="156">
        <v>3</v>
      </c>
      <c r="G2941" s="155" t="s">
        <v>189</v>
      </c>
      <c r="H2941" s="155">
        <v>955</v>
      </c>
      <c r="I2941" s="155" t="s">
        <v>282</v>
      </c>
      <c r="J2941" s="155" t="s">
        <v>119</v>
      </c>
      <c r="K2941" s="155" t="s">
        <v>216</v>
      </c>
      <c r="L2941" s="155">
        <v>4532</v>
      </c>
      <c r="M2941" s="155" t="s">
        <v>200</v>
      </c>
      <c r="N2941" s="155">
        <v>349</v>
      </c>
      <c r="O2941" s="155">
        <v>605922.23</v>
      </c>
      <c r="P2941" s="155">
        <v>7225419</v>
      </c>
      <c r="Q2941" t="str">
        <f t="shared" si="45"/>
        <v>4-Medium C&amp;I</v>
      </c>
      <c r="R2941" s="157"/>
      <c r="S2941" t="s">
        <v>304</v>
      </c>
      <c r="U2941" s="157"/>
    </row>
    <row r="2942" spans="1:21" x14ac:dyDescent="0.3">
      <c r="A2942" s="155">
        <v>5</v>
      </c>
      <c r="B2942" s="155" t="s">
        <v>181</v>
      </c>
      <c r="C2942" s="152">
        <v>2020</v>
      </c>
      <c r="D2942" s="155">
        <v>7</v>
      </c>
      <c r="E2942" s="155" t="s">
        <v>284</v>
      </c>
      <c r="F2942" s="156">
        <v>3</v>
      </c>
      <c r="G2942" s="155" t="s">
        <v>189</v>
      </c>
      <c r="H2942" s="155">
        <v>951</v>
      </c>
      <c r="I2942" s="155" t="s">
        <v>250</v>
      </c>
      <c r="J2942" s="155" t="s">
        <v>126</v>
      </c>
      <c r="K2942" s="155" t="s">
        <v>249</v>
      </c>
      <c r="L2942" s="155">
        <v>4532</v>
      </c>
      <c r="M2942" s="155" t="s">
        <v>200</v>
      </c>
      <c r="N2942" s="155">
        <v>1226</v>
      </c>
      <c r="O2942" s="155">
        <v>50314.22</v>
      </c>
      <c r="P2942" s="155">
        <v>416753</v>
      </c>
      <c r="Q2942" t="str">
        <f t="shared" si="45"/>
        <v>3-Small C&amp;I</v>
      </c>
      <c r="R2942" s="157"/>
      <c r="S2942" t="s">
        <v>304</v>
      </c>
      <c r="U2942" s="157"/>
    </row>
    <row r="2943" spans="1:21" x14ac:dyDescent="0.3">
      <c r="A2943" s="155">
        <v>4</v>
      </c>
      <c r="B2943" s="155" t="s">
        <v>187</v>
      </c>
      <c r="C2943" s="152">
        <v>2020</v>
      </c>
      <c r="D2943" s="155">
        <v>7</v>
      </c>
      <c r="E2943" s="155" t="s">
        <v>284</v>
      </c>
      <c r="F2943" s="156">
        <v>3</v>
      </c>
      <c r="G2943" s="155" t="s">
        <v>189</v>
      </c>
      <c r="H2943" s="155">
        <v>951</v>
      </c>
      <c r="I2943" s="155" t="s">
        <v>250</v>
      </c>
      <c r="J2943" s="155" t="s">
        <v>126</v>
      </c>
      <c r="K2943" s="155" t="s">
        <v>249</v>
      </c>
      <c r="L2943" s="155">
        <v>4532</v>
      </c>
      <c r="M2943" s="155" t="s">
        <v>200</v>
      </c>
      <c r="N2943" s="155">
        <v>6</v>
      </c>
      <c r="O2943" s="155">
        <v>186.87</v>
      </c>
      <c r="P2943" s="155">
        <v>1366</v>
      </c>
      <c r="Q2943" t="str">
        <f t="shared" si="45"/>
        <v>3-Small C&amp;I</v>
      </c>
      <c r="R2943" s="157"/>
      <c r="S2943" t="s">
        <v>304</v>
      </c>
      <c r="U2943" s="157"/>
    </row>
    <row r="2944" spans="1:21" x14ac:dyDescent="0.3">
      <c r="A2944" s="155">
        <v>5</v>
      </c>
      <c r="B2944" s="155" t="s">
        <v>181</v>
      </c>
      <c r="C2944" s="152">
        <v>2020</v>
      </c>
      <c r="D2944" s="155">
        <v>7</v>
      </c>
      <c r="E2944" s="155" t="s">
        <v>284</v>
      </c>
      <c r="F2944" s="156">
        <v>5</v>
      </c>
      <c r="G2944" s="155" t="s">
        <v>195</v>
      </c>
      <c r="H2944" s="155">
        <v>951</v>
      </c>
      <c r="I2944" s="155" t="s">
        <v>250</v>
      </c>
      <c r="J2944" s="155" t="s">
        <v>126</v>
      </c>
      <c r="K2944" s="155" t="s">
        <v>249</v>
      </c>
      <c r="L2944" s="155">
        <v>4552</v>
      </c>
      <c r="M2944" s="155" t="s">
        <v>276</v>
      </c>
      <c r="N2944" s="155">
        <v>1</v>
      </c>
      <c r="O2944" s="155">
        <v>37.22</v>
      </c>
      <c r="P2944" s="155">
        <v>300</v>
      </c>
      <c r="Q2944" t="str">
        <f t="shared" si="45"/>
        <v>3-Small C&amp;I</v>
      </c>
      <c r="R2944" s="157"/>
      <c r="S2944" t="s">
        <v>304</v>
      </c>
      <c r="U2944" s="157"/>
    </row>
    <row r="2945" spans="1:21" x14ac:dyDescent="0.3">
      <c r="A2945" s="155">
        <v>5</v>
      </c>
      <c r="B2945" s="155" t="s">
        <v>181</v>
      </c>
      <c r="C2945" s="152">
        <v>2020</v>
      </c>
      <c r="D2945" s="155">
        <v>7</v>
      </c>
      <c r="E2945" s="155" t="s">
        <v>284</v>
      </c>
      <c r="F2945" s="156">
        <v>1</v>
      </c>
      <c r="G2945" s="155" t="s">
        <v>183</v>
      </c>
      <c r="H2945" s="155">
        <v>10</v>
      </c>
      <c r="I2945" s="155" t="s">
        <v>251</v>
      </c>
      <c r="J2945" s="155" t="s">
        <v>117</v>
      </c>
      <c r="K2945" s="155" t="s">
        <v>236</v>
      </c>
      <c r="L2945" s="155">
        <v>200</v>
      </c>
      <c r="M2945" s="155" t="s">
        <v>210</v>
      </c>
      <c r="N2945" s="155">
        <v>1061</v>
      </c>
      <c r="O2945" s="155">
        <v>83549.17</v>
      </c>
      <c r="P2945" s="155">
        <v>403645</v>
      </c>
      <c r="Q2945" t="str">
        <f t="shared" si="45"/>
        <v>3-Small C&amp;I</v>
      </c>
      <c r="R2945" s="157"/>
      <c r="S2945" t="s">
        <v>304</v>
      </c>
      <c r="U2945" s="157"/>
    </row>
    <row r="2946" spans="1:21" x14ac:dyDescent="0.3">
      <c r="A2946" s="155">
        <v>4</v>
      </c>
      <c r="B2946" s="155" t="s">
        <v>187</v>
      </c>
      <c r="C2946" s="152">
        <v>2020</v>
      </c>
      <c r="D2946" s="155">
        <v>7</v>
      </c>
      <c r="E2946" s="155" t="s">
        <v>284</v>
      </c>
      <c r="F2946" s="156">
        <v>3</v>
      </c>
      <c r="G2946" s="155" t="s">
        <v>189</v>
      </c>
      <c r="H2946" s="155">
        <v>955</v>
      </c>
      <c r="I2946" s="155" t="s">
        <v>282</v>
      </c>
      <c r="J2946" s="155" t="s">
        <v>127</v>
      </c>
      <c r="K2946" s="155" t="s">
        <v>263</v>
      </c>
      <c r="L2946" s="155">
        <v>4532</v>
      </c>
      <c r="M2946" s="155" t="s">
        <v>200</v>
      </c>
      <c r="N2946" s="155">
        <v>1</v>
      </c>
      <c r="O2946" s="155">
        <v>82.64</v>
      </c>
      <c r="P2946" s="155">
        <v>0</v>
      </c>
      <c r="Q2946" t="str">
        <f t="shared" ref="Q2946:Q3009" si="46">VLOOKUP(J2946,S:T,2,FALSE)</f>
        <v>4-Medium C&amp;I</v>
      </c>
      <c r="R2946" s="157"/>
      <c r="S2946" t="s">
        <v>304</v>
      </c>
      <c r="U2946" s="157"/>
    </row>
    <row r="2947" spans="1:21" x14ac:dyDescent="0.3">
      <c r="A2947" s="155">
        <v>5</v>
      </c>
      <c r="B2947" s="155" t="s">
        <v>181</v>
      </c>
      <c r="C2947" s="152">
        <v>2020</v>
      </c>
      <c r="D2947" s="155">
        <v>7</v>
      </c>
      <c r="E2947" s="155" t="s">
        <v>284</v>
      </c>
      <c r="F2947" s="156">
        <v>1</v>
      </c>
      <c r="G2947" s="155" t="s">
        <v>183</v>
      </c>
      <c r="H2947" s="155">
        <v>950</v>
      </c>
      <c r="I2947" s="155" t="s">
        <v>184</v>
      </c>
      <c r="J2947" s="155" t="s">
        <v>115</v>
      </c>
      <c r="K2947" s="155" t="s">
        <v>185</v>
      </c>
      <c r="L2947" s="155">
        <v>4512</v>
      </c>
      <c r="M2947" s="155" t="s">
        <v>186</v>
      </c>
      <c r="N2947" s="155">
        <v>805</v>
      </c>
      <c r="O2947" s="155">
        <v>56733.61</v>
      </c>
      <c r="P2947" s="155">
        <v>497334</v>
      </c>
      <c r="Q2947" t="str">
        <f t="shared" si="46"/>
        <v>3-Small C&amp;I</v>
      </c>
      <c r="R2947" s="157"/>
      <c r="S2947" t="s">
        <v>304</v>
      </c>
      <c r="U2947" s="157"/>
    </row>
    <row r="2948" spans="1:21" x14ac:dyDescent="0.3">
      <c r="A2948" s="155">
        <v>5</v>
      </c>
      <c r="B2948" s="155" t="s">
        <v>181</v>
      </c>
      <c r="C2948" s="152">
        <v>2020</v>
      </c>
      <c r="D2948" s="155">
        <v>7</v>
      </c>
      <c r="E2948" s="155" t="s">
        <v>284</v>
      </c>
      <c r="F2948" s="156">
        <v>1</v>
      </c>
      <c r="G2948" s="155" t="s">
        <v>183</v>
      </c>
      <c r="H2948" s="155">
        <v>15</v>
      </c>
      <c r="I2948" s="155" t="s">
        <v>252</v>
      </c>
      <c r="J2948" s="155" t="s">
        <v>118</v>
      </c>
      <c r="K2948" s="155" t="s">
        <v>214</v>
      </c>
      <c r="L2948" s="155">
        <v>200</v>
      </c>
      <c r="M2948" s="155" t="s">
        <v>210</v>
      </c>
      <c r="N2948" s="155">
        <v>2</v>
      </c>
      <c r="O2948" s="155">
        <v>71.56</v>
      </c>
      <c r="P2948" s="155">
        <v>287</v>
      </c>
      <c r="Q2948" t="str">
        <f t="shared" si="46"/>
        <v>3-Small C&amp;I</v>
      </c>
      <c r="R2948" s="157"/>
      <c r="S2948" t="s">
        <v>304</v>
      </c>
      <c r="U2948" s="157"/>
    </row>
    <row r="2949" spans="1:21" x14ac:dyDescent="0.3">
      <c r="A2949" s="155">
        <v>5</v>
      </c>
      <c r="B2949" s="155" t="s">
        <v>181</v>
      </c>
      <c r="C2949" s="155">
        <v>2020</v>
      </c>
      <c r="D2949" s="155">
        <v>7</v>
      </c>
      <c r="E2949" s="155" t="s">
        <v>284</v>
      </c>
      <c r="F2949" s="156">
        <v>3</v>
      </c>
      <c r="G2949" s="155" t="s">
        <v>189</v>
      </c>
      <c r="H2949" s="155">
        <v>11</v>
      </c>
      <c r="I2949" s="155" t="s">
        <v>283</v>
      </c>
      <c r="J2949" s="155" t="s">
        <v>115</v>
      </c>
      <c r="K2949" s="155" t="s">
        <v>185</v>
      </c>
      <c r="L2949" s="155">
        <v>300</v>
      </c>
      <c r="M2949" s="155" t="s">
        <v>191</v>
      </c>
      <c r="N2949" s="155">
        <v>212</v>
      </c>
      <c r="O2949" s="155">
        <v>62717.75</v>
      </c>
      <c r="P2949" s="155">
        <v>355437</v>
      </c>
      <c r="Q2949" t="str">
        <f t="shared" si="46"/>
        <v>3-Small C&amp;I</v>
      </c>
      <c r="R2949" s="157"/>
      <c r="S2949" t="s">
        <v>304</v>
      </c>
      <c r="U2949" s="157"/>
    </row>
    <row r="2950" spans="1:21" x14ac:dyDescent="0.3">
      <c r="A2950" s="155">
        <v>5</v>
      </c>
      <c r="B2950" s="155" t="s">
        <v>181</v>
      </c>
      <c r="C2950" s="155">
        <v>2020</v>
      </c>
      <c r="D2950" s="155">
        <v>7</v>
      </c>
      <c r="E2950" s="155" t="s">
        <v>284</v>
      </c>
      <c r="F2950" s="156">
        <v>6</v>
      </c>
      <c r="G2950" s="155" t="s">
        <v>192</v>
      </c>
      <c r="H2950" s="155">
        <v>608</v>
      </c>
      <c r="I2950" s="155" t="s">
        <v>290</v>
      </c>
      <c r="J2950" s="155" t="s">
        <v>278</v>
      </c>
      <c r="K2950" s="155" t="s">
        <v>212</v>
      </c>
      <c r="L2950" s="155">
        <v>700</v>
      </c>
      <c r="M2950" s="155" t="s">
        <v>193</v>
      </c>
      <c r="N2950" s="155">
        <v>56</v>
      </c>
      <c r="O2950" s="155">
        <v>28040.77</v>
      </c>
      <c r="P2950" s="155">
        <v>128494</v>
      </c>
      <c r="Q2950" t="str">
        <f t="shared" si="46"/>
        <v>Street</v>
      </c>
      <c r="R2950" s="157"/>
      <c r="S2950" t="s">
        <v>304</v>
      </c>
      <c r="U2950" s="157"/>
    </row>
    <row r="2951" spans="1:21" x14ac:dyDescent="0.3">
      <c r="A2951" s="155">
        <v>5</v>
      </c>
      <c r="B2951" s="155" t="s">
        <v>181</v>
      </c>
      <c r="C2951" s="155">
        <v>2020</v>
      </c>
      <c r="D2951" s="155">
        <v>7</v>
      </c>
      <c r="E2951" s="155" t="s">
        <v>284</v>
      </c>
      <c r="F2951" s="156">
        <v>3</v>
      </c>
      <c r="G2951" s="155" t="s">
        <v>189</v>
      </c>
      <c r="H2951" s="155">
        <v>710</v>
      </c>
      <c r="I2951" s="155" t="s">
        <v>220</v>
      </c>
      <c r="J2951" s="155" t="s">
        <v>207</v>
      </c>
      <c r="K2951" s="155" t="s">
        <v>208</v>
      </c>
      <c r="L2951" s="155">
        <v>4532</v>
      </c>
      <c r="M2951" s="155" t="s">
        <v>200</v>
      </c>
      <c r="N2951" s="155">
        <v>1945</v>
      </c>
      <c r="O2951" s="155">
        <v>21539337.27</v>
      </c>
      <c r="P2951" s="155">
        <v>337669858</v>
      </c>
      <c r="Q2951" t="str">
        <f t="shared" si="46"/>
        <v>5-Large C&amp;I</v>
      </c>
      <c r="R2951" s="157"/>
      <c r="S2951" t="s">
        <v>304</v>
      </c>
      <c r="U2951" s="157"/>
    </row>
    <row r="2952" spans="1:21" x14ac:dyDescent="0.3">
      <c r="A2952" s="155">
        <v>5</v>
      </c>
      <c r="B2952" s="155" t="s">
        <v>181</v>
      </c>
      <c r="C2952" s="155">
        <v>2020</v>
      </c>
      <c r="D2952" s="155">
        <v>7</v>
      </c>
      <c r="E2952" s="155" t="s">
        <v>284</v>
      </c>
      <c r="F2952" s="156">
        <v>6</v>
      </c>
      <c r="G2952" s="155" t="s">
        <v>192</v>
      </c>
      <c r="H2952" s="155">
        <v>612</v>
      </c>
      <c r="I2952" s="155" t="s">
        <v>223</v>
      </c>
      <c r="J2952" s="155" t="s">
        <v>116</v>
      </c>
      <c r="K2952" s="155" t="s">
        <v>224</v>
      </c>
      <c r="L2952" s="155">
        <v>700</v>
      </c>
      <c r="M2952" s="155" t="s">
        <v>193</v>
      </c>
      <c r="N2952" s="155">
        <v>2</v>
      </c>
      <c r="O2952" s="155">
        <v>48.95</v>
      </c>
      <c r="P2952" s="155">
        <v>185</v>
      </c>
      <c r="Q2952" t="str">
        <f t="shared" si="46"/>
        <v>3-Small C&amp;I</v>
      </c>
      <c r="R2952" s="157"/>
      <c r="S2952" t="s">
        <v>304</v>
      </c>
      <c r="U2952" s="157"/>
    </row>
    <row r="2953" spans="1:21" x14ac:dyDescent="0.3">
      <c r="A2953" s="155">
        <v>5</v>
      </c>
      <c r="B2953" s="155" t="s">
        <v>181</v>
      </c>
      <c r="C2953" s="155">
        <v>2020</v>
      </c>
      <c r="D2953" s="155">
        <v>7</v>
      </c>
      <c r="E2953" s="155" t="s">
        <v>284</v>
      </c>
      <c r="F2953" s="156">
        <v>60</v>
      </c>
      <c r="G2953" s="155" t="s">
        <v>212</v>
      </c>
      <c r="H2953" s="155">
        <v>615</v>
      </c>
      <c r="I2953" s="155" t="s">
        <v>292</v>
      </c>
      <c r="J2953" s="155" t="s">
        <v>123</v>
      </c>
      <c r="K2953" s="155" t="s">
        <v>261</v>
      </c>
      <c r="L2953" s="155">
        <v>4563</v>
      </c>
      <c r="M2953" s="155" t="s">
        <v>228</v>
      </c>
      <c r="N2953" s="155">
        <v>39</v>
      </c>
      <c r="O2953" s="155">
        <v>4660.93</v>
      </c>
      <c r="P2953" s="155">
        <v>7522</v>
      </c>
      <c r="Q2953" t="str">
        <f t="shared" si="46"/>
        <v>Street</v>
      </c>
      <c r="R2953" s="157"/>
      <c r="S2953" t="s">
        <v>304</v>
      </c>
      <c r="U2953" s="157"/>
    </row>
    <row r="2954" spans="1:21" x14ac:dyDescent="0.3">
      <c r="A2954" s="155">
        <v>4</v>
      </c>
      <c r="B2954" s="155" t="s">
        <v>187</v>
      </c>
      <c r="C2954" s="155">
        <v>2020</v>
      </c>
      <c r="D2954" s="155">
        <v>7</v>
      </c>
      <c r="E2954" s="155" t="s">
        <v>284</v>
      </c>
      <c r="F2954" s="156">
        <v>60</v>
      </c>
      <c r="G2954" s="155" t="s">
        <v>212</v>
      </c>
      <c r="H2954" s="155">
        <v>615</v>
      </c>
      <c r="I2954" s="155" t="s">
        <v>292</v>
      </c>
      <c r="J2954" s="155" t="s">
        <v>123</v>
      </c>
      <c r="K2954" s="155" t="s">
        <v>261</v>
      </c>
      <c r="L2954" s="155">
        <v>4563</v>
      </c>
      <c r="M2954" s="155" t="s">
        <v>228</v>
      </c>
      <c r="N2954" s="155">
        <v>1</v>
      </c>
      <c r="O2954" s="155">
        <v>10.7</v>
      </c>
      <c r="P2954" s="155">
        <v>21</v>
      </c>
      <c r="Q2954" t="str">
        <f t="shared" si="46"/>
        <v>Street</v>
      </c>
      <c r="R2954" s="157"/>
      <c r="S2954" t="s">
        <v>304</v>
      </c>
      <c r="U2954" s="157"/>
    </row>
    <row r="2955" spans="1:21" x14ac:dyDescent="0.3">
      <c r="A2955" s="155">
        <v>5</v>
      </c>
      <c r="B2955" s="155" t="s">
        <v>181</v>
      </c>
      <c r="C2955" s="155">
        <v>2020</v>
      </c>
      <c r="D2955" s="155">
        <v>7</v>
      </c>
      <c r="E2955" s="155" t="s">
        <v>284</v>
      </c>
      <c r="F2955" s="156">
        <v>6</v>
      </c>
      <c r="G2955" s="155" t="s">
        <v>192</v>
      </c>
      <c r="H2955" s="155">
        <v>600</v>
      </c>
      <c r="I2955" s="155" t="s">
        <v>266</v>
      </c>
      <c r="J2955" s="155" t="s">
        <v>123</v>
      </c>
      <c r="K2955" s="155" t="s">
        <v>261</v>
      </c>
      <c r="L2955" s="155">
        <v>700</v>
      </c>
      <c r="M2955" s="155" t="s">
        <v>193</v>
      </c>
      <c r="N2955" s="155">
        <v>75</v>
      </c>
      <c r="O2955" s="155">
        <v>58304.68</v>
      </c>
      <c r="P2955" s="155">
        <v>75147</v>
      </c>
      <c r="Q2955" t="str">
        <f t="shared" si="46"/>
        <v>Street</v>
      </c>
      <c r="R2955" s="157"/>
      <c r="S2955" t="s">
        <v>304</v>
      </c>
      <c r="U2955" s="157"/>
    </row>
    <row r="2956" spans="1:21" x14ac:dyDescent="0.3">
      <c r="A2956" s="155">
        <v>5</v>
      </c>
      <c r="B2956" s="155" t="s">
        <v>181</v>
      </c>
      <c r="C2956" s="155">
        <v>2020</v>
      </c>
      <c r="D2956" s="155">
        <v>7</v>
      </c>
      <c r="E2956" s="155" t="s">
        <v>284</v>
      </c>
      <c r="F2956" s="156">
        <v>10</v>
      </c>
      <c r="G2956" s="155" t="s">
        <v>238</v>
      </c>
      <c r="H2956" s="155">
        <v>1</v>
      </c>
      <c r="I2956" s="155" t="s">
        <v>229</v>
      </c>
      <c r="J2956" s="155" t="s">
        <v>121</v>
      </c>
      <c r="K2956" s="155" t="s">
        <v>230</v>
      </c>
      <c r="L2956" s="155">
        <v>207</v>
      </c>
      <c r="M2956" s="155" t="s">
        <v>243</v>
      </c>
      <c r="N2956" s="155">
        <v>37741</v>
      </c>
      <c r="O2956" s="155">
        <v>5808818.0300000003</v>
      </c>
      <c r="P2956" s="155">
        <v>24642819</v>
      </c>
      <c r="Q2956" t="str">
        <f t="shared" si="46"/>
        <v>1-Residential</v>
      </c>
      <c r="R2956" s="157"/>
      <c r="S2956" t="s">
        <v>304</v>
      </c>
      <c r="U2956" s="157"/>
    </row>
    <row r="2957" spans="1:21" x14ac:dyDescent="0.3">
      <c r="A2957" s="155">
        <v>5</v>
      </c>
      <c r="B2957" s="155" t="s">
        <v>181</v>
      </c>
      <c r="C2957" s="155">
        <v>2020</v>
      </c>
      <c r="D2957" s="155">
        <v>7</v>
      </c>
      <c r="E2957" s="155" t="s">
        <v>284</v>
      </c>
      <c r="F2957" s="156">
        <v>1</v>
      </c>
      <c r="G2957" s="155" t="s">
        <v>183</v>
      </c>
      <c r="H2957" s="155">
        <v>602</v>
      </c>
      <c r="I2957" s="155" t="s">
        <v>246</v>
      </c>
      <c r="J2957" s="155" t="s">
        <v>125</v>
      </c>
      <c r="K2957" s="155" t="s">
        <v>197</v>
      </c>
      <c r="L2957" s="155">
        <v>200</v>
      </c>
      <c r="M2957" s="155" t="s">
        <v>210</v>
      </c>
      <c r="N2957" s="155">
        <v>180</v>
      </c>
      <c r="O2957" s="155">
        <v>6469.57</v>
      </c>
      <c r="P2957" s="155">
        <v>12670</v>
      </c>
      <c r="Q2957" t="str">
        <f t="shared" si="46"/>
        <v>Street</v>
      </c>
      <c r="R2957" s="157"/>
      <c r="S2957" t="s">
        <v>304</v>
      </c>
      <c r="U2957" s="157"/>
    </row>
    <row r="2958" spans="1:21" x14ac:dyDescent="0.3">
      <c r="A2958" s="155">
        <v>5</v>
      </c>
      <c r="B2958" s="155" t="s">
        <v>181</v>
      </c>
      <c r="C2958" s="155">
        <v>2020</v>
      </c>
      <c r="D2958" s="155">
        <v>7</v>
      </c>
      <c r="E2958" s="155" t="s">
        <v>284</v>
      </c>
      <c r="F2958" s="156">
        <v>1</v>
      </c>
      <c r="G2958" s="155" t="s">
        <v>183</v>
      </c>
      <c r="H2958" s="155">
        <v>603</v>
      </c>
      <c r="I2958" s="155" t="s">
        <v>196</v>
      </c>
      <c r="J2958" s="155" t="s">
        <v>125</v>
      </c>
      <c r="K2958" s="155" t="s">
        <v>197</v>
      </c>
      <c r="L2958" s="155">
        <v>200</v>
      </c>
      <c r="M2958" s="155" t="s">
        <v>210</v>
      </c>
      <c r="N2958" s="155">
        <v>724</v>
      </c>
      <c r="O2958" s="155">
        <v>19157.43</v>
      </c>
      <c r="P2958" s="155">
        <v>37941</v>
      </c>
      <c r="Q2958" t="str">
        <f t="shared" si="46"/>
        <v>Street</v>
      </c>
      <c r="R2958" s="157"/>
      <c r="S2958" t="s">
        <v>304</v>
      </c>
      <c r="U2958" s="157"/>
    </row>
    <row r="2959" spans="1:21" x14ac:dyDescent="0.3">
      <c r="A2959" s="155">
        <v>4</v>
      </c>
      <c r="B2959" s="155" t="s">
        <v>187</v>
      </c>
      <c r="C2959" s="155">
        <v>2020</v>
      </c>
      <c r="D2959" s="155">
        <v>7</v>
      </c>
      <c r="E2959" s="155" t="s">
        <v>284</v>
      </c>
      <c r="F2959" s="156">
        <v>3</v>
      </c>
      <c r="G2959" s="155" t="s">
        <v>189</v>
      </c>
      <c r="H2959" s="155">
        <v>616</v>
      </c>
      <c r="I2959" s="155" t="s">
        <v>199</v>
      </c>
      <c r="J2959" s="155" t="s">
        <v>125</v>
      </c>
      <c r="K2959" s="155" t="s">
        <v>197</v>
      </c>
      <c r="L2959" s="155">
        <v>4532</v>
      </c>
      <c r="M2959" s="155" t="s">
        <v>200</v>
      </c>
      <c r="N2959" s="155">
        <v>1</v>
      </c>
      <c r="O2959" s="155">
        <v>8.4499999999999993</v>
      </c>
      <c r="P2959" s="155">
        <v>15</v>
      </c>
      <c r="Q2959" t="str">
        <f t="shared" si="46"/>
        <v>Street</v>
      </c>
      <c r="R2959" s="157"/>
      <c r="S2959" t="s">
        <v>304</v>
      </c>
      <c r="U2959" s="157"/>
    </row>
    <row r="2960" spans="1:21" x14ac:dyDescent="0.3">
      <c r="A2960" s="155">
        <v>5</v>
      </c>
      <c r="B2960" s="155" t="s">
        <v>181</v>
      </c>
      <c r="C2960" s="155">
        <v>2020</v>
      </c>
      <c r="D2960" s="155">
        <v>7</v>
      </c>
      <c r="E2960" s="155" t="s">
        <v>284</v>
      </c>
      <c r="F2960" s="156">
        <v>3</v>
      </c>
      <c r="G2960" s="155" t="s">
        <v>189</v>
      </c>
      <c r="H2960" s="155">
        <v>701</v>
      </c>
      <c r="I2960" s="155" t="s">
        <v>206</v>
      </c>
      <c r="J2960" s="155" t="s">
        <v>207</v>
      </c>
      <c r="K2960" s="155" t="s">
        <v>208</v>
      </c>
      <c r="L2960" s="155">
        <v>300</v>
      </c>
      <c r="M2960" s="155" t="s">
        <v>191</v>
      </c>
      <c r="N2960" s="155">
        <v>156</v>
      </c>
      <c r="O2960" s="155">
        <v>1527346.28</v>
      </c>
      <c r="P2960" s="155">
        <v>10493932</v>
      </c>
      <c r="Q2960" t="str">
        <f t="shared" si="46"/>
        <v>5-Large C&amp;I</v>
      </c>
      <c r="R2960" s="157"/>
      <c r="S2960" t="s">
        <v>304</v>
      </c>
      <c r="U2960" s="157"/>
    </row>
    <row r="2961" spans="1:21" x14ac:dyDescent="0.3">
      <c r="A2961" s="155">
        <v>5</v>
      </c>
      <c r="B2961" s="155" t="s">
        <v>181</v>
      </c>
      <c r="C2961" s="155">
        <v>2020</v>
      </c>
      <c r="D2961" s="155">
        <v>7</v>
      </c>
      <c r="E2961" s="155" t="s">
        <v>284</v>
      </c>
      <c r="F2961" s="156">
        <v>3</v>
      </c>
      <c r="G2961" s="155" t="s">
        <v>189</v>
      </c>
      <c r="H2961" s="155">
        <v>602</v>
      </c>
      <c r="I2961" s="155" t="s">
        <v>246</v>
      </c>
      <c r="J2961" s="155" t="s">
        <v>125</v>
      </c>
      <c r="K2961" s="155" t="s">
        <v>197</v>
      </c>
      <c r="L2961" s="155">
        <v>300</v>
      </c>
      <c r="M2961" s="155" t="s">
        <v>191</v>
      </c>
      <c r="N2961" s="155">
        <v>911</v>
      </c>
      <c r="O2961" s="155">
        <v>87047.85</v>
      </c>
      <c r="P2961" s="155">
        <v>209372</v>
      </c>
      <c r="Q2961" t="str">
        <f t="shared" si="46"/>
        <v>Street</v>
      </c>
      <c r="R2961" s="157"/>
      <c r="S2961" t="s">
        <v>304</v>
      </c>
      <c r="U2961" s="157"/>
    </row>
    <row r="2962" spans="1:21" x14ac:dyDescent="0.3">
      <c r="A2962" s="155">
        <v>4</v>
      </c>
      <c r="B2962" s="155" t="s">
        <v>187</v>
      </c>
      <c r="C2962" s="155">
        <v>2020</v>
      </c>
      <c r="D2962" s="155">
        <v>7</v>
      </c>
      <c r="E2962" s="155" t="s">
        <v>284</v>
      </c>
      <c r="F2962" s="156">
        <v>3</v>
      </c>
      <c r="G2962" s="155" t="s">
        <v>189</v>
      </c>
      <c r="H2962" s="155">
        <v>1</v>
      </c>
      <c r="I2962" s="155" t="s">
        <v>229</v>
      </c>
      <c r="J2962" s="155" t="s">
        <v>121</v>
      </c>
      <c r="K2962" s="155" t="s">
        <v>230</v>
      </c>
      <c r="L2962" s="155">
        <v>300</v>
      </c>
      <c r="M2962" s="155" t="s">
        <v>191</v>
      </c>
      <c r="N2962" s="155">
        <v>22</v>
      </c>
      <c r="O2962" s="155">
        <v>2153.21</v>
      </c>
      <c r="P2962" s="155">
        <v>8610</v>
      </c>
      <c r="Q2962" t="str">
        <f t="shared" si="46"/>
        <v>1-Residential</v>
      </c>
      <c r="R2962" s="157"/>
      <c r="S2962" t="s">
        <v>304</v>
      </c>
      <c r="U2962" s="157"/>
    </row>
    <row r="2963" spans="1:21" x14ac:dyDescent="0.3">
      <c r="A2963" s="155">
        <v>5</v>
      </c>
      <c r="B2963" s="155" t="s">
        <v>181</v>
      </c>
      <c r="C2963" s="155">
        <v>2020</v>
      </c>
      <c r="D2963" s="155">
        <v>7</v>
      </c>
      <c r="E2963" s="155" t="s">
        <v>284</v>
      </c>
      <c r="F2963" s="156">
        <v>6</v>
      </c>
      <c r="G2963" s="155" t="s">
        <v>192</v>
      </c>
      <c r="H2963" s="155">
        <v>603</v>
      </c>
      <c r="I2963" s="155" t="s">
        <v>196</v>
      </c>
      <c r="J2963" s="155" t="s">
        <v>125</v>
      </c>
      <c r="K2963" s="155" t="s">
        <v>197</v>
      </c>
      <c r="L2963" s="155">
        <v>700</v>
      </c>
      <c r="M2963" s="155" t="s">
        <v>193</v>
      </c>
      <c r="N2963" s="155">
        <v>633</v>
      </c>
      <c r="O2963" s="155">
        <v>43657</v>
      </c>
      <c r="P2963" s="155">
        <v>101829</v>
      </c>
      <c r="Q2963" t="str">
        <f t="shared" si="46"/>
        <v>Street</v>
      </c>
      <c r="R2963" s="157"/>
      <c r="S2963" t="s">
        <v>304</v>
      </c>
      <c r="U2963" s="157"/>
    </row>
    <row r="2964" spans="1:21" x14ac:dyDescent="0.3">
      <c r="A2964" s="155">
        <v>5</v>
      </c>
      <c r="B2964" s="155" t="s">
        <v>181</v>
      </c>
      <c r="C2964" s="155">
        <v>2020</v>
      </c>
      <c r="D2964" s="155">
        <v>7</v>
      </c>
      <c r="E2964" s="155" t="s">
        <v>284</v>
      </c>
      <c r="F2964" s="156">
        <v>1</v>
      </c>
      <c r="G2964" s="155" t="s">
        <v>183</v>
      </c>
      <c r="H2964" s="155">
        <v>7</v>
      </c>
      <c r="I2964" s="155" t="s">
        <v>241</v>
      </c>
      <c r="J2964" s="155" t="s">
        <v>122</v>
      </c>
      <c r="K2964" s="155" t="s">
        <v>242</v>
      </c>
      <c r="L2964" s="155">
        <v>200</v>
      </c>
      <c r="M2964" s="155" t="s">
        <v>210</v>
      </c>
      <c r="N2964" s="155">
        <v>88</v>
      </c>
      <c r="O2964" s="155">
        <v>9365.1299999999992</v>
      </c>
      <c r="P2964" s="155">
        <v>63165</v>
      </c>
      <c r="Q2964" t="str">
        <f t="shared" si="46"/>
        <v>2-Low Income Residential</v>
      </c>
      <c r="R2964" s="157"/>
      <c r="S2964" t="s">
        <v>304</v>
      </c>
      <c r="U2964" s="157"/>
    </row>
    <row r="2965" spans="1:21" x14ac:dyDescent="0.3">
      <c r="A2965" s="155">
        <v>5</v>
      </c>
      <c r="B2965" s="155" t="s">
        <v>181</v>
      </c>
      <c r="C2965" s="155">
        <v>2020</v>
      </c>
      <c r="D2965" s="155">
        <v>7</v>
      </c>
      <c r="E2965" s="155" t="s">
        <v>284</v>
      </c>
      <c r="F2965" s="156">
        <v>3</v>
      </c>
      <c r="G2965" s="155" t="s">
        <v>189</v>
      </c>
      <c r="H2965" s="155">
        <v>18</v>
      </c>
      <c r="I2965" s="155" t="s">
        <v>215</v>
      </c>
      <c r="J2965" s="155" t="s">
        <v>119</v>
      </c>
      <c r="K2965" s="155" t="s">
        <v>216</v>
      </c>
      <c r="L2965" s="155">
        <v>300</v>
      </c>
      <c r="M2965" s="155" t="s">
        <v>191</v>
      </c>
      <c r="N2965" s="155">
        <v>2020</v>
      </c>
      <c r="O2965" s="155">
        <v>5013511.53</v>
      </c>
      <c r="P2965" s="155">
        <v>29882180</v>
      </c>
      <c r="Q2965" t="str">
        <f t="shared" si="46"/>
        <v>4-Medium C&amp;I</v>
      </c>
      <c r="R2965" s="157"/>
      <c r="S2965" t="s">
        <v>304</v>
      </c>
      <c r="U2965" s="157"/>
    </row>
    <row r="2966" spans="1:21" x14ac:dyDescent="0.3">
      <c r="A2966" s="155">
        <v>4</v>
      </c>
      <c r="B2966" s="155" t="s">
        <v>187</v>
      </c>
      <c r="C2966" s="155">
        <v>2020</v>
      </c>
      <c r="D2966" s="155">
        <v>7</v>
      </c>
      <c r="E2966" s="155" t="s">
        <v>284</v>
      </c>
      <c r="F2966" s="156">
        <v>3</v>
      </c>
      <c r="G2966" s="155" t="s">
        <v>189</v>
      </c>
      <c r="H2966" s="155">
        <v>954</v>
      </c>
      <c r="I2966" s="155" t="s">
        <v>237</v>
      </c>
      <c r="J2966" s="155" t="s">
        <v>119</v>
      </c>
      <c r="K2966" s="155" t="s">
        <v>216</v>
      </c>
      <c r="L2966" s="155">
        <v>4532</v>
      </c>
      <c r="M2966" s="155" t="s">
        <v>200</v>
      </c>
      <c r="N2966" s="155">
        <v>63</v>
      </c>
      <c r="O2966" s="155">
        <v>118747.16</v>
      </c>
      <c r="P2966" s="155">
        <v>1243381</v>
      </c>
      <c r="Q2966" t="str">
        <f t="shared" si="46"/>
        <v>4-Medium C&amp;I</v>
      </c>
      <c r="R2966" s="157"/>
      <c r="S2966" t="s">
        <v>304</v>
      </c>
      <c r="U2966" s="157"/>
    </row>
    <row r="2967" spans="1:21" x14ac:dyDescent="0.3">
      <c r="A2967" s="155">
        <v>5</v>
      </c>
      <c r="B2967" s="155" t="s">
        <v>181</v>
      </c>
      <c r="C2967" s="155">
        <v>2020</v>
      </c>
      <c r="D2967" s="155">
        <v>7</v>
      </c>
      <c r="E2967" s="155" t="s">
        <v>284</v>
      </c>
      <c r="F2967" s="156">
        <v>79</v>
      </c>
      <c r="G2967" s="155" t="s">
        <v>212</v>
      </c>
      <c r="H2967" s="155">
        <v>954</v>
      </c>
      <c r="I2967" s="155" t="s">
        <v>237</v>
      </c>
      <c r="J2967" s="155" t="s">
        <v>119</v>
      </c>
      <c r="K2967" s="155" t="s">
        <v>216</v>
      </c>
      <c r="L2967" s="155">
        <v>4579</v>
      </c>
      <c r="M2967" s="155" t="s">
        <v>221</v>
      </c>
      <c r="N2967" s="155">
        <v>5</v>
      </c>
      <c r="O2967" s="155">
        <v>4092.62</v>
      </c>
      <c r="P2967" s="155">
        <v>53300</v>
      </c>
      <c r="Q2967" t="str">
        <f t="shared" si="46"/>
        <v>4-Medium C&amp;I</v>
      </c>
      <c r="R2967" s="157"/>
      <c r="S2967" t="s">
        <v>304</v>
      </c>
      <c r="U2967" s="157"/>
    </row>
    <row r="2968" spans="1:21" x14ac:dyDescent="0.3">
      <c r="A2968" s="155">
        <v>5</v>
      </c>
      <c r="B2968" s="155" t="s">
        <v>181</v>
      </c>
      <c r="C2968" s="155">
        <v>2020</v>
      </c>
      <c r="D2968" s="155">
        <v>7</v>
      </c>
      <c r="E2968" s="155" t="s">
        <v>284</v>
      </c>
      <c r="F2968" s="156">
        <v>3</v>
      </c>
      <c r="G2968" s="155" t="s">
        <v>189</v>
      </c>
      <c r="H2968" s="155">
        <v>17</v>
      </c>
      <c r="I2968" s="155" t="s">
        <v>204</v>
      </c>
      <c r="J2968" s="155" t="s">
        <v>128</v>
      </c>
      <c r="K2968" s="155" t="s">
        <v>205</v>
      </c>
      <c r="L2968" s="155">
        <v>300</v>
      </c>
      <c r="M2968" s="155" t="s">
        <v>191</v>
      </c>
      <c r="N2968" s="155">
        <v>2</v>
      </c>
      <c r="O2968" s="155">
        <v>1679.62</v>
      </c>
      <c r="P2968" s="155">
        <v>9080</v>
      </c>
      <c r="Q2968" t="str">
        <f t="shared" si="46"/>
        <v>4-Medium C&amp;I</v>
      </c>
      <c r="R2968" s="157"/>
      <c r="S2968" t="s">
        <v>304</v>
      </c>
      <c r="U2968" s="157"/>
    </row>
    <row r="2969" spans="1:21" x14ac:dyDescent="0.3">
      <c r="A2969" s="155">
        <v>5</v>
      </c>
      <c r="B2969" s="155" t="s">
        <v>181</v>
      </c>
      <c r="C2969" s="155">
        <v>2020</v>
      </c>
      <c r="D2969" s="155">
        <v>7</v>
      </c>
      <c r="E2969" s="155" t="s">
        <v>284</v>
      </c>
      <c r="F2969" s="156">
        <v>3</v>
      </c>
      <c r="G2969" s="155" t="s">
        <v>189</v>
      </c>
      <c r="H2969" s="155">
        <v>953</v>
      </c>
      <c r="I2969" s="155" t="s">
        <v>213</v>
      </c>
      <c r="J2969" s="155" t="s">
        <v>118</v>
      </c>
      <c r="K2969" s="155" t="s">
        <v>214</v>
      </c>
      <c r="L2969" s="155">
        <v>4532</v>
      </c>
      <c r="M2969" s="155" t="s">
        <v>200</v>
      </c>
      <c r="N2969" s="155">
        <v>19465</v>
      </c>
      <c r="O2969" s="155">
        <v>817213.51</v>
      </c>
      <c r="P2969" s="155">
        <v>7709864</v>
      </c>
      <c r="Q2969" t="str">
        <f t="shared" si="46"/>
        <v>3-Small C&amp;I</v>
      </c>
      <c r="R2969" s="157"/>
      <c r="S2969" t="s">
        <v>304</v>
      </c>
      <c r="U2969" s="157"/>
    </row>
    <row r="2970" spans="1:21" x14ac:dyDescent="0.3">
      <c r="A2970" s="155">
        <v>4</v>
      </c>
      <c r="B2970" s="155" t="s">
        <v>187</v>
      </c>
      <c r="C2970" s="155">
        <v>2020</v>
      </c>
      <c r="D2970" s="155">
        <v>7</v>
      </c>
      <c r="E2970" s="155" t="s">
        <v>284</v>
      </c>
      <c r="F2970" s="156">
        <v>3</v>
      </c>
      <c r="G2970" s="155" t="s">
        <v>189</v>
      </c>
      <c r="H2970" s="155">
        <v>953</v>
      </c>
      <c r="I2970" s="155" t="s">
        <v>213</v>
      </c>
      <c r="J2970" s="155" t="s">
        <v>118</v>
      </c>
      <c r="K2970" s="155" t="s">
        <v>214</v>
      </c>
      <c r="L2970" s="155">
        <v>4532</v>
      </c>
      <c r="M2970" s="155" t="s">
        <v>200</v>
      </c>
      <c r="N2970" s="155">
        <v>44</v>
      </c>
      <c r="O2970" s="155">
        <v>2356.1</v>
      </c>
      <c r="P2970" s="155">
        <v>18208</v>
      </c>
      <c r="Q2970" t="str">
        <f t="shared" si="46"/>
        <v>3-Small C&amp;I</v>
      </c>
      <c r="R2970" s="157"/>
      <c r="S2970" t="s">
        <v>304</v>
      </c>
      <c r="U2970" s="157"/>
    </row>
    <row r="2971" spans="1:21" x14ac:dyDescent="0.3">
      <c r="A2971" s="155">
        <v>5</v>
      </c>
      <c r="B2971" s="155" t="s">
        <v>181</v>
      </c>
      <c r="C2971" s="155">
        <v>2020</v>
      </c>
      <c r="D2971" s="155">
        <v>7</v>
      </c>
      <c r="E2971" s="155" t="s">
        <v>284</v>
      </c>
      <c r="F2971" s="156">
        <v>3</v>
      </c>
      <c r="G2971" s="155" t="s">
        <v>189</v>
      </c>
      <c r="H2971" s="155">
        <v>15</v>
      </c>
      <c r="I2971" s="155" t="s">
        <v>252</v>
      </c>
      <c r="J2971" s="155" t="s">
        <v>118</v>
      </c>
      <c r="K2971" s="155" t="s">
        <v>214</v>
      </c>
      <c r="L2971" s="155">
        <v>300</v>
      </c>
      <c r="M2971" s="155" t="s">
        <v>191</v>
      </c>
      <c r="N2971" s="155">
        <v>102</v>
      </c>
      <c r="O2971" s="155">
        <v>3941.01</v>
      </c>
      <c r="P2971" s="155">
        <v>16146</v>
      </c>
      <c r="Q2971" t="str">
        <f t="shared" si="46"/>
        <v>3-Small C&amp;I</v>
      </c>
      <c r="R2971" s="157"/>
      <c r="S2971" t="s">
        <v>304</v>
      </c>
      <c r="U2971" s="157"/>
    </row>
    <row r="2972" spans="1:21" x14ac:dyDescent="0.3">
      <c r="A2972" s="155">
        <v>5</v>
      </c>
      <c r="B2972" s="155" t="s">
        <v>181</v>
      </c>
      <c r="C2972" s="155">
        <v>2020</v>
      </c>
      <c r="D2972" s="155">
        <v>7</v>
      </c>
      <c r="E2972" s="155" t="s">
        <v>284</v>
      </c>
      <c r="F2972" s="156">
        <v>6</v>
      </c>
      <c r="G2972" s="155" t="s">
        <v>192</v>
      </c>
      <c r="H2972" s="155">
        <v>609</v>
      </c>
      <c r="I2972" s="155" t="s">
        <v>298</v>
      </c>
      <c r="J2972" s="155" t="s">
        <v>278</v>
      </c>
      <c r="K2972" s="155" t="s">
        <v>212</v>
      </c>
      <c r="L2972" s="155">
        <v>700</v>
      </c>
      <c r="M2972" s="155" t="s">
        <v>193</v>
      </c>
      <c r="N2972" s="155">
        <v>13</v>
      </c>
      <c r="O2972" s="155">
        <v>3264.21</v>
      </c>
      <c r="P2972" s="155">
        <v>15088</v>
      </c>
      <c r="Q2972" t="str">
        <f t="shared" si="46"/>
        <v>Street</v>
      </c>
      <c r="R2972" s="157"/>
      <c r="S2972" t="s">
        <v>304</v>
      </c>
      <c r="U2972" s="157"/>
    </row>
    <row r="2973" spans="1:21" x14ac:dyDescent="0.3">
      <c r="A2973" s="155">
        <v>5</v>
      </c>
      <c r="B2973" s="155" t="s">
        <v>181</v>
      </c>
      <c r="C2973" s="155">
        <v>2020</v>
      </c>
      <c r="D2973" s="155">
        <v>7</v>
      </c>
      <c r="E2973" s="155" t="s">
        <v>284</v>
      </c>
      <c r="F2973" s="156">
        <v>6</v>
      </c>
      <c r="G2973" s="155" t="s">
        <v>192</v>
      </c>
      <c r="H2973" s="155">
        <v>619</v>
      </c>
      <c r="I2973" s="155" t="s">
        <v>277</v>
      </c>
      <c r="J2973" s="155" t="s">
        <v>278</v>
      </c>
      <c r="K2973" s="155" t="s">
        <v>212</v>
      </c>
      <c r="L2973" s="155">
        <v>4562</v>
      </c>
      <c r="M2973" s="155" t="s">
        <v>211</v>
      </c>
      <c r="N2973" s="155">
        <v>440</v>
      </c>
      <c r="O2973" s="155">
        <v>170016.56</v>
      </c>
      <c r="P2973" s="155">
        <v>1125534</v>
      </c>
      <c r="Q2973" t="str">
        <f t="shared" si="46"/>
        <v>Street</v>
      </c>
      <c r="R2973" s="157"/>
      <c r="S2973" t="s">
        <v>304</v>
      </c>
      <c r="U2973" s="157"/>
    </row>
    <row r="2974" spans="1:21" x14ac:dyDescent="0.3">
      <c r="A2974" s="155">
        <v>5</v>
      </c>
      <c r="B2974" s="155" t="s">
        <v>181</v>
      </c>
      <c r="C2974" s="155">
        <v>2020</v>
      </c>
      <c r="D2974" s="155">
        <v>7</v>
      </c>
      <c r="E2974" s="155" t="s">
        <v>284</v>
      </c>
      <c r="F2974" s="156">
        <v>6</v>
      </c>
      <c r="G2974" s="155" t="s">
        <v>192</v>
      </c>
      <c r="H2974" s="155">
        <v>627</v>
      </c>
      <c r="I2974" s="155" t="s">
        <v>257</v>
      </c>
      <c r="J2974" s="155" t="s">
        <v>132</v>
      </c>
      <c r="K2974" s="155" t="s">
        <v>212</v>
      </c>
      <c r="L2974" s="155">
        <v>4562</v>
      </c>
      <c r="M2974" s="155" t="s">
        <v>211</v>
      </c>
      <c r="N2974" s="155">
        <v>2</v>
      </c>
      <c r="O2974" s="155">
        <v>901.01</v>
      </c>
      <c r="P2974" s="155">
        <v>172</v>
      </c>
      <c r="Q2974" t="str">
        <f t="shared" si="46"/>
        <v>Street</v>
      </c>
      <c r="R2974" s="157"/>
      <c r="S2974" t="s">
        <v>304</v>
      </c>
      <c r="U2974" s="157"/>
    </row>
    <row r="2975" spans="1:21" x14ac:dyDescent="0.3">
      <c r="A2975" s="155">
        <v>4</v>
      </c>
      <c r="B2975" s="155" t="s">
        <v>187</v>
      </c>
      <c r="C2975" s="155">
        <v>2020</v>
      </c>
      <c r="D2975" s="155">
        <v>7</v>
      </c>
      <c r="E2975" s="155" t="s">
        <v>284</v>
      </c>
      <c r="F2975" s="156">
        <v>3</v>
      </c>
      <c r="G2975" s="155" t="s">
        <v>189</v>
      </c>
      <c r="H2975" s="155">
        <v>621</v>
      </c>
      <c r="I2975" s="155" t="s">
        <v>259</v>
      </c>
      <c r="J2975" s="155" t="s">
        <v>116</v>
      </c>
      <c r="K2975" s="155" t="s">
        <v>224</v>
      </c>
      <c r="L2975" s="155">
        <v>4532</v>
      </c>
      <c r="M2975" s="155" t="s">
        <v>200</v>
      </c>
      <c r="N2975" s="155">
        <v>8</v>
      </c>
      <c r="O2975" s="155">
        <v>149.47</v>
      </c>
      <c r="P2975" s="155">
        <v>859</v>
      </c>
      <c r="Q2975" t="str">
        <f t="shared" si="46"/>
        <v>3-Small C&amp;I</v>
      </c>
      <c r="R2975" s="157"/>
      <c r="S2975" t="s">
        <v>304</v>
      </c>
      <c r="U2975" s="157"/>
    </row>
    <row r="2976" spans="1:21" x14ac:dyDescent="0.3">
      <c r="A2976" s="155">
        <v>4</v>
      </c>
      <c r="B2976" s="155" t="s">
        <v>187</v>
      </c>
      <c r="C2976" s="155">
        <v>2020</v>
      </c>
      <c r="D2976" s="155">
        <v>7</v>
      </c>
      <c r="E2976" s="155" t="s">
        <v>284</v>
      </c>
      <c r="F2976" s="156">
        <v>60</v>
      </c>
      <c r="G2976" s="155" t="s">
        <v>212</v>
      </c>
      <c r="H2976" s="155">
        <v>624</v>
      </c>
      <c r="I2976" s="155" t="s">
        <v>226</v>
      </c>
      <c r="J2976" s="155" t="s">
        <v>124</v>
      </c>
      <c r="K2976" s="155" t="s">
        <v>227</v>
      </c>
      <c r="L2976" s="155">
        <v>4563</v>
      </c>
      <c r="M2976" s="155" t="s">
        <v>228</v>
      </c>
      <c r="N2976" s="155">
        <v>2</v>
      </c>
      <c r="O2976" s="155">
        <v>26.51</v>
      </c>
      <c r="P2976" s="155">
        <v>97</v>
      </c>
      <c r="Q2976" t="str">
        <f t="shared" si="46"/>
        <v>Street</v>
      </c>
      <c r="R2976" s="157"/>
      <c r="S2976" t="s">
        <v>304</v>
      </c>
      <c r="U2976" s="157"/>
    </row>
    <row r="2977" spans="1:21" x14ac:dyDescent="0.3">
      <c r="A2977" s="155">
        <v>4</v>
      </c>
      <c r="B2977" s="155" t="s">
        <v>187</v>
      </c>
      <c r="C2977" s="155">
        <v>2020</v>
      </c>
      <c r="D2977" s="155">
        <v>7</v>
      </c>
      <c r="E2977" s="155" t="s">
        <v>284</v>
      </c>
      <c r="F2977" s="156">
        <v>5</v>
      </c>
      <c r="G2977" s="155" t="s">
        <v>195</v>
      </c>
      <c r="H2977" s="155">
        <v>710</v>
      </c>
      <c r="I2977" s="155" t="s">
        <v>220</v>
      </c>
      <c r="J2977" s="155" t="s">
        <v>207</v>
      </c>
      <c r="K2977" s="155" t="s">
        <v>208</v>
      </c>
      <c r="L2977" s="155">
        <v>4552</v>
      </c>
      <c r="M2977" s="155" t="s">
        <v>276</v>
      </c>
      <c r="N2977" s="155">
        <v>1</v>
      </c>
      <c r="O2977" s="155">
        <v>5542.19</v>
      </c>
      <c r="P2977" s="155">
        <v>69742</v>
      </c>
      <c r="Q2977" t="str">
        <f t="shared" si="46"/>
        <v>5-Large C&amp;I</v>
      </c>
      <c r="R2977" s="157"/>
      <c r="S2977" t="s">
        <v>304</v>
      </c>
      <c r="U2977" s="157"/>
    </row>
    <row r="2978" spans="1:21" x14ac:dyDescent="0.3">
      <c r="A2978" s="155">
        <v>4</v>
      </c>
      <c r="B2978" s="155" t="s">
        <v>187</v>
      </c>
      <c r="C2978" s="155">
        <v>2020</v>
      </c>
      <c r="D2978" s="155">
        <v>7</v>
      </c>
      <c r="E2978" s="155" t="s">
        <v>284</v>
      </c>
      <c r="F2978" s="156">
        <v>1</v>
      </c>
      <c r="G2978" s="155" t="s">
        <v>183</v>
      </c>
      <c r="H2978" s="155">
        <v>1</v>
      </c>
      <c r="I2978" s="155" t="s">
        <v>229</v>
      </c>
      <c r="J2978" s="155" t="s">
        <v>121</v>
      </c>
      <c r="K2978" s="155" t="s">
        <v>230</v>
      </c>
      <c r="L2978" s="155">
        <v>200</v>
      </c>
      <c r="M2978" s="155" t="s">
        <v>210</v>
      </c>
      <c r="N2978" s="155">
        <v>2675</v>
      </c>
      <c r="O2978" s="155">
        <v>588668.64</v>
      </c>
      <c r="P2978" s="155">
        <v>2458592</v>
      </c>
      <c r="Q2978" t="str">
        <f t="shared" si="46"/>
        <v>1-Residential</v>
      </c>
      <c r="R2978" s="157"/>
      <c r="S2978" t="s">
        <v>304</v>
      </c>
      <c r="U2978" s="157"/>
    </row>
    <row r="2979" spans="1:21" x14ac:dyDescent="0.3">
      <c r="A2979" s="155">
        <v>4</v>
      </c>
      <c r="B2979" s="155" t="s">
        <v>187</v>
      </c>
      <c r="C2979" s="155">
        <v>2020</v>
      </c>
      <c r="D2979" s="155">
        <v>7</v>
      </c>
      <c r="E2979" s="155" t="s">
        <v>284</v>
      </c>
      <c r="F2979" s="156">
        <v>3</v>
      </c>
      <c r="G2979" s="155" t="s">
        <v>189</v>
      </c>
      <c r="H2979" s="155">
        <v>701</v>
      </c>
      <c r="I2979" s="155" t="s">
        <v>206</v>
      </c>
      <c r="J2979" s="155" t="s">
        <v>207</v>
      </c>
      <c r="K2979" s="155" t="s">
        <v>208</v>
      </c>
      <c r="L2979" s="155">
        <v>300</v>
      </c>
      <c r="M2979" s="155" t="s">
        <v>191</v>
      </c>
      <c r="N2979" s="155">
        <v>1</v>
      </c>
      <c r="O2979" s="155">
        <v>8961.15</v>
      </c>
      <c r="P2979" s="155">
        <v>59520</v>
      </c>
      <c r="Q2979" t="str">
        <f t="shared" si="46"/>
        <v>5-Large C&amp;I</v>
      </c>
      <c r="R2979" s="157"/>
      <c r="S2979" t="s">
        <v>304</v>
      </c>
      <c r="U2979" s="157"/>
    </row>
    <row r="2980" spans="1:21" x14ac:dyDescent="0.3">
      <c r="A2980" s="155">
        <v>5</v>
      </c>
      <c r="B2980" s="155" t="s">
        <v>181</v>
      </c>
      <c r="C2980" s="155">
        <v>2020</v>
      </c>
      <c r="D2980" s="155">
        <v>7</v>
      </c>
      <c r="E2980" s="155" t="s">
        <v>284</v>
      </c>
      <c r="F2980" s="156">
        <v>5</v>
      </c>
      <c r="G2980" s="155" t="s">
        <v>195</v>
      </c>
      <c r="H2980" s="155">
        <v>700</v>
      </c>
      <c r="I2980" s="155" t="s">
        <v>273</v>
      </c>
      <c r="J2980" s="155" t="s">
        <v>207</v>
      </c>
      <c r="K2980" s="155" t="s">
        <v>208</v>
      </c>
      <c r="L2980" s="155">
        <v>460</v>
      </c>
      <c r="M2980" s="155" t="s">
        <v>198</v>
      </c>
      <c r="N2980" s="155">
        <v>3</v>
      </c>
      <c r="O2980" s="155">
        <v>93862.58</v>
      </c>
      <c r="P2980" s="155">
        <v>653800</v>
      </c>
      <c r="Q2980" t="str">
        <f t="shared" si="46"/>
        <v>5-Large C&amp;I</v>
      </c>
      <c r="R2980" s="157"/>
      <c r="S2980" t="s">
        <v>304</v>
      </c>
      <c r="U2980" s="157"/>
    </row>
    <row r="2981" spans="1:21" x14ac:dyDescent="0.3">
      <c r="A2981" s="155">
        <v>4</v>
      </c>
      <c r="B2981" s="155" t="s">
        <v>187</v>
      </c>
      <c r="C2981" s="155">
        <v>2020</v>
      </c>
      <c r="D2981" s="155">
        <v>7</v>
      </c>
      <c r="E2981" s="155" t="s">
        <v>284</v>
      </c>
      <c r="F2981" s="156">
        <v>1</v>
      </c>
      <c r="G2981" s="155" t="s">
        <v>183</v>
      </c>
      <c r="H2981" s="155">
        <v>903</v>
      </c>
      <c r="I2981" s="155" t="s">
        <v>239</v>
      </c>
      <c r="J2981" s="155" t="s">
        <v>121</v>
      </c>
      <c r="K2981" s="155" t="s">
        <v>230</v>
      </c>
      <c r="L2981" s="155">
        <v>4512</v>
      </c>
      <c r="M2981" s="155" t="s">
        <v>186</v>
      </c>
      <c r="N2981" s="155">
        <v>9168</v>
      </c>
      <c r="O2981" s="155">
        <v>1288035</v>
      </c>
      <c r="P2981" s="155">
        <v>9179906</v>
      </c>
      <c r="Q2981" t="str">
        <f t="shared" si="46"/>
        <v>1-Residential</v>
      </c>
      <c r="R2981" s="157"/>
      <c r="S2981" t="s">
        <v>304</v>
      </c>
      <c r="U2981" s="157"/>
    </row>
    <row r="2982" spans="1:21" x14ac:dyDescent="0.3">
      <c r="A2982" s="155">
        <v>5</v>
      </c>
      <c r="B2982" s="155" t="s">
        <v>181</v>
      </c>
      <c r="C2982" s="155">
        <v>2020</v>
      </c>
      <c r="D2982" s="155">
        <v>7</v>
      </c>
      <c r="E2982" s="155" t="s">
        <v>284</v>
      </c>
      <c r="F2982" s="156">
        <v>5</v>
      </c>
      <c r="G2982" s="155" t="s">
        <v>195</v>
      </c>
      <c r="H2982" s="155">
        <v>603</v>
      </c>
      <c r="I2982" s="155" t="s">
        <v>196</v>
      </c>
      <c r="J2982" s="155" t="s">
        <v>125</v>
      </c>
      <c r="K2982" s="155" t="s">
        <v>197</v>
      </c>
      <c r="L2982" s="155">
        <v>460</v>
      </c>
      <c r="M2982" s="155" t="s">
        <v>198</v>
      </c>
      <c r="N2982" s="155">
        <v>49</v>
      </c>
      <c r="O2982" s="155">
        <v>6233.3</v>
      </c>
      <c r="P2982" s="155">
        <v>15570</v>
      </c>
      <c r="Q2982" t="str">
        <f t="shared" si="46"/>
        <v>Street</v>
      </c>
      <c r="R2982" s="157"/>
      <c r="S2982" t="s">
        <v>304</v>
      </c>
      <c r="U2982" s="157"/>
    </row>
    <row r="2983" spans="1:21" x14ac:dyDescent="0.3">
      <c r="A2983" s="155">
        <v>4</v>
      </c>
      <c r="B2983" s="155" t="s">
        <v>187</v>
      </c>
      <c r="C2983" s="155">
        <v>2020</v>
      </c>
      <c r="D2983" s="155">
        <v>7</v>
      </c>
      <c r="E2983" s="155" t="s">
        <v>284</v>
      </c>
      <c r="F2983" s="156">
        <v>3</v>
      </c>
      <c r="G2983" s="155" t="s">
        <v>189</v>
      </c>
      <c r="H2983" s="155">
        <v>903</v>
      </c>
      <c r="I2983" s="155" t="s">
        <v>239</v>
      </c>
      <c r="J2983" s="155" t="s">
        <v>121</v>
      </c>
      <c r="K2983" s="155" t="s">
        <v>230</v>
      </c>
      <c r="L2983" s="155">
        <v>4532</v>
      </c>
      <c r="M2983" s="155" t="s">
        <v>200</v>
      </c>
      <c r="N2983" s="155">
        <v>21</v>
      </c>
      <c r="O2983" s="155">
        <v>1208.97</v>
      </c>
      <c r="P2983" s="155">
        <v>7981</v>
      </c>
      <c r="Q2983" t="str">
        <f t="shared" si="46"/>
        <v>1-Residential</v>
      </c>
      <c r="R2983" s="157"/>
      <c r="S2983" t="s">
        <v>304</v>
      </c>
      <c r="U2983" s="157"/>
    </row>
    <row r="2984" spans="1:21" x14ac:dyDescent="0.3">
      <c r="A2984" s="155">
        <v>5</v>
      </c>
      <c r="B2984" s="155" t="s">
        <v>181</v>
      </c>
      <c r="C2984" s="155">
        <v>2020</v>
      </c>
      <c r="D2984" s="155">
        <v>7</v>
      </c>
      <c r="E2984" s="155" t="s">
        <v>284</v>
      </c>
      <c r="F2984" s="156">
        <v>3</v>
      </c>
      <c r="G2984" s="155" t="s">
        <v>189</v>
      </c>
      <c r="H2984" s="155">
        <v>9</v>
      </c>
      <c r="I2984" s="155" t="s">
        <v>275</v>
      </c>
      <c r="J2984" s="155" t="s">
        <v>117</v>
      </c>
      <c r="K2984" s="155" t="s">
        <v>236</v>
      </c>
      <c r="L2984" s="155">
        <v>300</v>
      </c>
      <c r="M2984" s="155" t="s">
        <v>191</v>
      </c>
      <c r="N2984" s="155">
        <v>304</v>
      </c>
      <c r="O2984" s="155">
        <v>-397365.53</v>
      </c>
      <c r="P2984" s="155">
        <v>565960</v>
      </c>
      <c r="Q2984" t="str">
        <f t="shared" si="46"/>
        <v>3-Small C&amp;I</v>
      </c>
      <c r="R2984" s="157"/>
      <c r="S2984" t="s">
        <v>304</v>
      </c>
      <c r="U2984" s="157"/>
    </row>
    <row r="2985" spans="1:21" x14ac:dyDescent="0.3">
      <c r="A2985" s="155">
        <v>5</v>
      </c>
      <c r="B2985" s="155" t="s">
        <v>181</v>
      </c>
      <c r="C2985" s="155">
        <v>2020</v>
      </c>
      <c r="D2985" s="155">
        <v>7</v>
      </c>
      <c r="E2985" s="155" t="s">
        <v>284</v>
      </c>
      <c r="F2985" s="156">
        <v>3</v>
      </c>
      <c r="G2985" s="155" t="s">
        <v>189</v>
      </c>
      <c r="H2985" s="155">
        <v>16</v>
      </c>
      <c r="I2985" s="155" t="s">
        <v>281</v>
      </c>
      <c r="J2985" s="155" t="s">
        <v>127</v>
      </c>
      <c r="K2985" s="155" t="s">
        <v>263</v>
      </c>
      <c r="L2985" s="155">
        <v>300</v>
      </c>
      <c r="M2985" s="155" t="s">
        <v>191</v>
      </c>
      <c r="N2985" s="155">
        <v>1</v>
      </c>
      <c r="O2985" s="155">
        <v>2544.7800000000002</v>
      </c>
      <c r="P2985" s="155">
        <v>14840</v>
      </c>
      <c r="Q2985" t="str">
        <f t="shared" si="46"/>
        <v>4-Medium C&amp;I</v>
      </c>
      <c r="R2985" s="157"/>
      <c r="S2985" t="s">
        <v>304</v>
      </c>
      <c r="U2985" s="157"/>
    </row>
    <row r="2986" spans="1:21" x14ac:dyDescent="0.3">
      <c r="A2986" s="155">
        <v>5</v>
      </c>
      <c r="B2986" s="155" t="s">
        <v>181</v>
      </c>
      <c r="C2986" s="155">
        <v>2020</v>
      </c>
      <c r="D2986" s="155">
        <v>7</v>
      </c>
      <c r="E2986" s="155" t="s">
        <v>284</v>
      </c>
      <c r="F2986" s="156">
        <v>3</v>
      </c>
      <c r="G2986" s="155" t="s">
        <v>189</v>
      </c>
      <c r="H2986" s="155">
        <v>12</v>
      </c>
      <c r="I2986" s="155" t="s">
        <v>301</v>
      </c>
      <c r="J2986" s="155" t="s">
        <v>126</v>
      </c>
      <c r="K2986" s="155" t="s">
        <v>249</v>
      </c>
      <c r="L2986" s="155">
        <v>300</v>
      </c>
      <c r="M2986" s="155" t="s">
        <v>191</v>
      </c>
      <c r="N2986" s="155">
        <v>1</v>
      </c>
      <c r="O2986" s="155">
        <v>25.48</v>
      </c>
      <c r="P2986" s="155">
        <v>98</v>
      </c>
      <c r="Q2986" t="str">
        <f t="shared" si="46"/>
        <v>3-Small C&amp;I</v>
      </c>
      <c r="R2986" s="157"/>
      <c r="S2986" t="s">
        <v>304</v>
      </c>
      <c r="U2986" s="157"/>
    </row>
    <row r="2987" spans="1:21" x14ac:dyDescent="0.3">
      <c r="A2987" s="155">
        <v>5</v>
      </c>
      <c r="B2987" s="155" t="s">
        <v>181</v>
      </c>
      <c r="C2987" s="155">
        <v>2020</v>
      </c>
      <c r="D2987" s="155">
        <v>7</v>
      </c>
      <c r="E2987" s="155" t="s">
        <v>284</v>
      </c>
      <c r="F2987" s="156">
        <v>5</v>
      </c>
      <c r="G2987" s="155" t="s">
        <v>195</v>
      </c>
      <c r="H2987" s="155">
        <v>8</v>
      </c>
      <c r="I2987" s="155" t="s">
        <v>248</v>
      </c>
      <c r="J2987" s="155" t="s">
        <v>126</v>
      </c>
      <c r="K2987" s="155" t="s">
        <v>249</v>
      </c>
      <c r="L2987" s="155">
        <v>460</v>
      </c>
      <c r="M2987" s="155" t="s">
        <v>198</v>
      </c>
      <c r="N2987" s="155">
        <v>1</v>
      </c>
      <c r="O2987" s="155">
        <v>61.03</v>
      </c>
      <c r="P2987" s="155">
        <v>292</v>
      </c>
      <c r="Q2987" t="str">
        <f t="shared" si="46"/>
        <v>3-Small C&amp;I</v>
      </c>
      <c r="R2987" s="157"/>
      <c r="S2987" t="s">
        <v>304</v>
      </c>
      <c r="U2987" s="157"/>
    </row>
    <row r="2988" spans="1:21" x14ac:dyDescent="0.3">
      <c r="A2988" s="155">
        <v>5</v>
      </c>
      <c r="B2988" s="155" t="s">
        <v>181</v>
      </c>
      <c r="C2988" s="155">
        <v>2020</v>
      </c>
      <c r="D2988" s="155">
        <v>7</v>
      </c>
      <c r="E2988" s="155" t="s">
        <v>284</v>
      </c>
      <c r="F2988" s="156">
        <v>77</v>
      </c>
      <c r="G2988" s="155" t="s">
        <v>212</v>
      </c>
      <c r="H2988" s="155">
        <v>950</v>
      </c>
      <c r="I2988" s="155" t="s">
        <v>184</v>
      </c>
      <c r="J2988" s="155" t="s">
        <v>115</v>
      </c>
      <c r="K2988" s="155" t="s">
        <v>185</v>
      </c>
      <c r="L2988" s="155">
        <v>4577</v>
      </c>
      <c r="M2988" s="155" t="s">
        <v>212</v>
      </c>
      <c r="N2988" s="155">
        <v>1</v>
      </c>
      <c r="O2988" s="155">
        <v>143.43</v>
      </c>
      <c r="P2988" s="155">
        <v>1347</v>
      </c>
      <c r="Q2988" t="str">
        <f t="shared" si="46"/>
        <v>3-Small C&amp;I</v>
      </c>
      <c r="R2988" s="157"/>
      <c r="S2988" t="s">
        <v>304</v>
      </c>
      <c r="U2988" s="157"/>
    </row>
    <row r="2989" spans="1:21" x14ac:dyDescent="0.3">
      <c r="A2989" s="155">
        <v>5</v>
      </c>
      <c r="B2989" s="155" t="s">
        <v>181</v>
      </c>
      <c r="C2989" s="155">
        <v>2020</v>
      </c>
      <c r="D2989" s="155">
        <v>7</v>
      </c>
      <c r="E2989" s="155" t="s">
        <v>284</v>
      </c>
      <c r="F2989" s="156">
        <v>6</v>
      </c>
      <c r="G2989" s="155" t="s">
        <v>192</v>
      </c>
      <c r="H2989" s="155">
        <v>5</v>
      </c>
      <c r="I2989" s="155" t="s">
        <v>190</v>
      </c>
      <c r="J2989" s="155" t="s">
        <v>115</v>
      </c>
      <c r="K2989" s="155" t="s">
        <v>185</v>
      </c>
      <c r="L2989" s="155">
        <v>700</v>
      </c>
      <c r="M2989" s="155" t="s">
        <v>193</v>
      </c>
      <c r="N2989" s="155">
        <v>6</v>
      </c>
      <c r="O2989" s="155">
        <v>205.03</v>
      </c>
      <c r="P2989" s="155">
        <v>793</v>
      </c>
      <c r="Q2989" t="str">
        <f t="shared" si="46"/>
        <v>3-Small C&amp;I</v>
      </c>
      <c r="R2989" s="157"/>
      <c r="S2989" t="s">
        <v>304</v>
      </c>
      <c r="U2989" s="157"/>
    </row>
    <row r="2990" spans="1:21" x14ac:dyDescent="0.3">
      <c r="A2990" s="155">
        <v>4</v>
      </c>
      <c r="B2990" s="155" t="s">
        <v>187</v>
      </c>
      <c r="C2990" s="155">
        <v>2020</v>
      </c>
      <c r="D2990" s="155">
        <v>7</v>
      </c>
      <c r="E2990" s="155" t="s">
        <v>284</v>
      </c>
      <c r="F2990" s="156">
        <v>3</v>
      </c>
      <c r="G2990" s="155" t="s">
        <v>189</v>
      </c>
      <c r="H2990" s="155">
        <v>5</v>
      </c>
      <c r="I2990" s="155" t="s">
        <v>190</v>
      </c>
      <c r="J2990" s="155" t="s">
        <v>115</v>
      </c>
      <c r="K2990" s="155" t="s">
        <v>185</v>
      </c>
      <c r="L2990" s="155">
        <v>300</v>
      </c>
      <c r="M2990" s="155" t="s">
        <v>191</v>
      </c>
      <c r="N2990" s="155">
        <v>316</v>
      </c>
      <c r="O2990" s="155">
        <v>68757.919999999998</v>
      </c>
      <c r="P2990" s="155">
        <v>353824</v>
      </c>
      <c r="Q2990" t="str">
        <f t="shared" si="46"/>
        <v>3-Small C&amp;I</v>
      </c>
      <c r="R2990" s="157"/>
      <c r="S2990" t="s">
        <v>304</v>
      </c>
      <c r="U2990" s="157"/>
    </row>
    <row r="2991" spans="1:21" x14ac:dyDescent="0.3">
      <c r="A2991" s="155">
        <v>4</v>
      </c>
      <c r="B2991" s="155" t="s">
        <v>187</v>
      </c>
      <c r="C2991" s="155">
        <v>2020</v>
      </c>
      <c r="D2991" s="155">
        <v>7</v>
      </c>
      <c r="E2991" s="155" t="s">
        <v>284</v>
      </c>
      <c r="F2991" s="156">
        <v>3</v>
      </c>
      <c r="G2991" s="155" t="s">
        <v>189</v>
      </c>
      <c r="H2991" s="155">
        <v>710</v>
      </c>
      <c r="I2991" s="155" t="s">
        <v>220</v>
      </c>
      <c r="J2991" s="155" t="s">
        <v>207</v>
      </c>
      <c r="K2991" s="155" t="s">
        <v>208</v>
      </c>
      <c r="L2991" s="155">
        <v>4532</v>
      </c>
      <c r="M2991" s="155" t="s">
        <v>200</v>
      </c>
      <c r="N2991" s="155">
        <v>9</v>
      </c>
      <c r="O2991" s="155">
        <v>83058.34</v>
      </c>
      <c r="P2991" s="155">
        <v>1120291</v>
      </c>
      <c r="Q2991" t="str">
        <f t="shared" si="46"/>
        <v>5-Large C&amp;I</v>
      </c>
      <c r="R2991" s="157"/>
      <c r="S2991" t="s">
        <v>304</v>
      </c>
      <c r="U2991" s="157"/>
    </row>
    <row r="2992" spans="1:21" x14ac:dyDescent="0.3">
      <c r="A2992" s="155">
        <v>5</v>
      </c>
      <c r="B2992" s="155" t="s">
        <v>181</v>
      </c>
      <c r="C2992" s="155">
        <v>2020</v>
      </c>
      <c r="D2992" s="155">
        <v>7</v>
      </c>
      <c r="E2992" s="155" t="s">
        <v>284</v>
      </c>
      <c r="F2992" s="156">
        <v>3</v>
      </c>
      <c r="G2992" s="155" t="s">
        <v>189</v>
      </c>
      <c r="H2992" s="155">
        <v>621</v>
      </c>
      <c r="I2992" s="155" t="s">
        <v>259</v>
      </c>
      <c r="J2992" s="155" t="s">
        <v>116</v>
      </c>
      <c r="K2992" s="155" t="s">
        <v>224</v>
      </c>
      <c r="L2992" s="155">
        <v>4532</v>
      </c>
      <c r="M2992" s="155" t="s">
        <v>200</v>
      </c>
      <c r="N2992" s="155">
        <v>6</v>
      </c>
      <c r="O2992" s="155">
        <v>430.54</v>
      </c>
      <c r="P2992" s="155">
        <v>3906</v>
      </c>
      <c r="Q2992" t="str">
        <f t="shared" si="46"/>
        <v>3-Small C&amp;I</v>
      </c>
      <c r="R2992" s="157"/>
      <c r="S2992" t="s">
        <v>304</v>
      </c>
      <c r="U2992" s="157"/>
    </row>
    <row r="2993" spans="1:21" x14ac:dyDescent="0.3">
      <c r="A2993" s="155">
        <v>5</v>
      </c>
      <c r="B2993" s="155" t="s">
        <v>181</v>
      </c>
      <c r="C2993" s="155">
        <v>2020</v>
      </c>
      <c r="D2993" s="155">
        <v>7</v>
      </c>
      <c r="E2993" s="155" t="s">
        <v>284</v>
      </c>
      <c r="F2993" s="156">
        <v>60</v>
      </c>
      <c r="G2993" s="155" t="s">
        <v>212</v>
      </c>
      <c r="H2993" s="155">
        <v>621</v>
      </c>
      <c r="I2993" s="155" t="s">
        <v>259</v>
      </c>
      <c r="J2993" s="155" t="s">
        <v>116</v>
      </c>
      <c r="K2993" s="155" t="s">
        <v>224</v>
      </c>
      <c r="L2993" s="155">
        <v>4563</v>
      </c>
      <c r="M2993" s="155" t="s">
        <v>228</v>
      </c>
      <c r="N2993" s="155">
        <v>1</v>
      </c>
      <c r="O2993" s="155">
        <v>7.83</v>
      </c>
      <c r="P2993" s="155">
        <v>7</v>
      </c>
      <c r="Q2993" t="str">
        <f t="shared" si="46"/>
        <v>3-Small C&amp;I</v>
      </c>
      <c r="R2993" s="157"/>
      <c r="S2993" t="s">
        <v>304</v>
      </c>
      <c r="U2993" s="157"/>
    </row>
    <row r="2994" spans="1:21" x14ac:dyDescent="0.3">
      <c r="A2994" s="155">
        <v>5</v>
      </c>
      <c r="B2994" s="155" t="s">
        <v>181</v>
      </c>
      <c r="C2994" s="155">
        <v>2020</v>
      </c>
      <c r="D2994" s="155">
        <v>7</v>
      </c>
      <c r="E2994" s="155" t="s">
        <v>284</v>
      </c>
      <c r="F2994" s="156">
        <v>3</v>
      </c>
      <c r="G2994" s="155" t="s">
        <v>189</v>
      </c>
      <c r="H2994" s="155">
        <v>903</v>
      </c>
      <c r="I2994" s="155" t="s">
        <v>239</v>
      </c>
      <c r="J2994" s="155" t="s">
        <v>121</v>
      </c>
      <c r="K2994" s="155" t="s">
        <v>230</v>
      </c>
      <c r="L2994" s="155">
        <v>4532</v>
      </c>
      <c r="M2994" s="155" t="s">
        <v>200</v>
      </c>
      <c r="N2994" s="155">
        <v>1165</v>
      </c>
      <c r="O2994" s="155">
        <v>292869.96000000002</v>
      </c>
      <c r="P2994" s="155">
        <v>2305357</v>
      </c>
      <c r="Q2994" t="str">
        <f t="shared" si="46"/>
        <v>1-Residential</v>
      </c>
      <c r="R2994" s="157"/>
      <c r="S2994" t="s">
        <v>304</v>
      </c>
      <c r="U2994" s="157"/>
    </row>
    <row r="2995" spans="1:21" x14ac:dyDescent="0.3">
      <c r="A2995" s="155">
        <v>5</v>
      </c>
      <c r="B2995" s="155" t="s">
        <v>181</v>
      </c>
      <c r="C2995" s="155">
        <v>2020</v>
      </c>
      <c r="D2995" s="155">
        <v>7</v>
      </c>
      <c r="E2995" s="155" t="s">
        <v>284</v>
      </c>
      <c r="F2995" s="156">
        <v>60</v>
      </c>
      <c r="G2995" s="155" t="s">
        <v>212</v>
      </c>
      <c r="H2995" s="155">
        <v>600</v>
      </c>
      <c r="I2995" s="155" t="s">
        <v>266</v>
      </c>
      <c r="J2995" s="155" t="s">
        <v>123</v>
      </c>
      <c r="K2995" s="155" t="s">
        <v>261</v>
      </c>
      <c r="L2995" s="155">
        <v>360</v>
      </c>
      <c r="M2995" s="155" t="s">
        <v>225</v>
      </c>
      <c r="N2995" s="155">
        <v>9</v>
      </c>
      <c r="O2995" s="155">
        <v>3811.58</v>
      </c>
      <c r="P2995" s="155">
        <v>3693</v>
      </c>
      <c r="Q2995" t="str">
        <f t="shared" si="46"/>
        <v>Street</v>
      </c>
      <c r="R2995" s="157"/>
      <c r="S2995" t="s">
        <v>304</v>
      </c>
      <c r="U2995" s="157"/>
    </row>
    <row r="2996" spans="1:21" x14ac:dyDescent="0.3">
      <c r="A2996" s="155">
        <v>5</v>
      </c>
      <c r="B2996" s="155" t="s">
        <v>181</v>
      </c>
      <c r="C2996" s="155">
        <v>2020</v>
      </c>
      <c r="D2996" s="155">
        <v>7</v>
      </c>
      <c r="E2996" s="155" t="s">
        <v>284</v>
      </c>
      <c r="F2996" s="156">
        <v>10</v>
      </c>
      <c r="G2996" s="155" t="s">
        <v>238</v>
      </c>
      <c r="H2996" s="155">
        <v>905</v>
      </c>
      <c r="I2996" s="155" t="s">
        <v>272</v>
      </c>
      <c r="J2996" s="155" t="s">
        <v>122</v>
      </c>
      <c r="K2996" s="155" t="s">
        <v>242</v>
      </c>
      <c r="L2996" s="155">
        <v>4513</v>
      </c>
      <c r="M2996" s="155" t="s">
        <v>240</v>
      </c>
      <c r="N2996" s="155">
        <v>4894</v>
      </c>
      <c r="O2996" s="155">
        <v>139485.25</v>
      </c>
      <c r="P2996" s="155">
        <v>3378067</v>
      </c>
      <c r="Q2996" t="str">
        <f t="shared" si="46"/>
        <v>2-Low Income Residential</v>
      </c>
      <c r="R2996" s="157"/>
      <c r="S2996" t="s">
        <v>304</v>
      </c>
      <c r="U2996" s="157"/>
    </row>
    <row r="2997" spans="1:21" x14ac:dyDescent="0.3">
      <c r="A2997" s="155">
        <v>4</v>
      </c>
      <c r="B2997" s="155" t="s">
        <v>187</v>
      </c>
      <c r="C2997" s="155">
        <v>2020</v>
      </c>
      <c r="D2997" s="155">
        <v>7</v>
      </c>
      <c r="E2997" s="155" t="s">
        <v>284</v>
      </c>
      <c r="F2997" s="156">
        <v>10</v>
      </c>
      <c r="G2997" s="155" t="s">
        <v>238</v>
      </c>
      <c r="H2997" s="155">
        <v>6</v>
      </c>
      <c r="I2997" s="155" t="s">
        <v>256</v>
      </c>
      <c r="J2997" s="155" t="s">
        <v>122</v>
      </c>
      <c r="K2997" s="155" t="s">
        <v>242</v>
      </c>
      <c r="L2997" s="155">
        <v>207</v>
      </c>
      <c r="M2997" s="155" t="s">
        <v>243</v>
      </c>
      <c r="N2997" s="155">
        <v>1</v>
      </c>
      <c r="O2997" s="155">
        <v>43.27</v>
      </c>
      <c r="P2997" s="155">
        <v>265</v>
      </c>
      <c r="Q2997" t="str">
        <f t="shared" si="46"/>
        <v>2-Low Income Residential</v>
      </c>
      <c r="R2997" s="157"/>
      <c r="S2997" t="s">
        <v>304</v>
      </c>
      <c r="U2997" s="157"/>
    </row>
    <row r="2998" spans="1:21" x14ac:dyDescent="0.3">
      <c r="A2998" s="155">
        <v>5</v>
      </c>
      <c r="B2998" s="155" t="s">
        <v>181</v>
      </c>
      <c r="C2998" s="155">
        <v>2020</v>
      </c>
      <c r="D2998" s="155">
        <v>7</v>
      </c>
      <c r="E2998" s="155" t="s">
        <v>284</v>
      </c>
      <c r="F2998" s="156">
        <v>3</v>
      </c>
      <c r="G2998" s="155" t="s">
        <v>189</v>
      </c>
      <c r="H2998" s="155">
        <v>616</v>
      </c>
      <c r="I2998" s="155" t="s">
        <v>199</v>
      </c>
      <c r="J2998" s="155" t="s">
        <v>125</v>
      </c>
      <c r="K2998" s="155" t="s">
        <v>197</v>
      </c>
      <c r="L2998" s="155">
        <v>4532</v>
      </c>
      <c r="M2998" s="155" t="s">
        <v>200</v>
      </c>
      <c r="N2998" s="155">
        <v>3364</v>
      </c>
      <c r="O2998" s="155">
        <v>267378.77</v>
      </c>
      <c r="P2998" s="155">
        <v>812966</v>
      </c>
      <c r="Q2998" t="str">
        <f t="shared" si="46"/>
        <v>Street</v>
      </c>
      <c r="R2998" s="157"/>
      <c r="S2998" t="s">
        <v>304</v>
      </c>
      <c r="U2998" s="157"/>
    </row>
    <row r="2999" spans="1:21" x14ac:dyDescent="0.3">
      <c r="A2999" s="155">
        <v>5</v>
      </c>
      <c r="B2999" s="155" t="s">
        <v>181</v>
      </c>
      <c r="C2999" s="155">
        <v>2020</v>
      </c>
      <c r="D2999" s="155">
        <v>7</v>
      </c>
      <c r="E2999" s="155" t="s">
        <v>284</v>
      </c>
      <c r="F2999" s="156">
        <v>10</v>
      </c>
      <c r="G2999" s="155" t="s">
        <v>238</v>
      </c>
      <c r="H2999" s="155">
        <v>603</v>
      </c>
      <c r="I2999" s="155" t="s">
        <v>196</v>
      </c>
      <c r="J2999" s="155" t="s">
        <v>125</v>
      </c>
      <c r="K2999" s="155" t="s">
        <v>197</v>
      </c>
      <c r="L2999" s="155">
        <v>207</v>
      </c>
      <c r="M2999" s="155" t="s">
        <v>243</v>
      </c>
      <c r="N2999" s="155">
        <v>27</v>
      </c>
      <c r="O2999" s="155">
        <v>464.4</v>
      </c>
      <c r="P2999" s="155">
        <v>964</v>
      </c>
      <c r="Q2999" t="str">
        <f t="shared" si="46"/>
        <v>Street</v>
      </c>
      <c r="R2999" s="157"/>
      <c r="S2999" t="s">
        <v>304</v>
      </c>
      <c r="U2999" s="157"/>
    </row>
    <row r="3000" spans="1:21" x14ac:dyDescent="0.3">
      <c r="A3000" s="155">
        <v>5</v>
      </c>
      <c r="B3000" s="155" t="s">
        <v>181</v>
      </c>
      <c r="C3000" s="155">
        <v>2020</v>
      </c>
      <c r="D3000" s="155">
        <v>7</v>
      </c>
      <c r="E3000" s="155" t="s">
        <v>284</v>
      </c>
      <c r="F3000" s="156">
        <v>3</v>
      </c>
      <c r="G3000" s="155" t="s">
        <v>189</v>
      </c>
      <c r="H3000" s="155">
        <v>2</v>
      </c>
      <c r="I3000" s="155" t="s">
        <v>264</v>
      </c>
      <c r="J3000" s="155" t="s">
        <v>121</v>
      </c>
      <c r="K3000" s="155" t="s">
        <v>230</v>
      </c>
      <c r="L3000" s="155">
        <v>300</v>
      </c>
      <c r="M3000" s="155" t="s">
        <v>191</v>
      </c>
      <c r="N3000" s="155">
        <v>2</v>
      </c>
      <c r="O3000" s="155">
        <v>119.63</v>
      </c>
      <c r="P3000" s="155">
        <v>469</v>
      </c>
      <c r="Q3000" t="str">
        <f t="shared" si="46"/>
        <v>1-Residential</v>
      </c>
      <c r="R3000" s="157"/>
      <c r="S3000" t="s">
        <v>304</v>
      </c>
      <c r="U3000" s="157"/>
    </row>
    <row r="3001" spans="1:21" x14ac:dyDescent="0.3">
      <c r="A3001" s="155">
        <v>5</v>
      </c>
      <c r="B3001" s="155" t="s">
        <v>181</v>
      </c>
      <c r="C3001" s="155">
        <v>2020</v>
      </c>
      <c r="D3001" s="155">
        <v>7</v>
      </c>
      <c r="E3001" s="155" t="s">
        <v>284</v>
      </c>
      <c r="F3001" s="156">
        <v>5</v>
      </c>
      <c r="G3001" s="155" t="s">
        <v>195</v>
      </c>
      <c r="H3001" s="155">
        <v>13</v>
      </c>
      <c r="I3001" s="155" t="s">
        <v>296</v>
      </c>
      <c r="J3001" s="155" t="s">
        <v>119</v>
      </c>
      <c r="K3001" s="155" t="s">
        <v>216</v>
      </c>
      <c r="L3001" s="155">
        <v>460</v>
      </c>
      <c r="M3001" s="155" t="s">
        <v>198</v>
      </c>
      <c r="N3001" s="155">
        <v>7</v>
      </c>
      <c r="O3001" s="155">
        <v>17668.509999999998</v>
      </c>
      <c r="P3001" s="155">
        <v>102020</v>
      </c>
      <c r="Q3001" t="str">
        <f t="shared" si="46"/>
        <v>4-Medium C&amp;I</v>
      </c>
      <c r="R3001" s="157"/>
      <c r="S3001" t="s">
        <v>304</v>
      </c>
      <c r="U3001" s="157"/>
    </row>
    <row r="3002" spans="1:21" x14ac:dyDescent="0.3">
      <c r="A3002" s="155">
        <v>4</v>
      </c>
      <c r="B3002" s="155" t="s">
        <v>187</v>
      </c>
      <c r="C3002" s="155">
        <v>2020</v>
      </c>
      <c r="D3002" s="155">
        <v>7</v>
      </c>
      <c r="E3002" s="155" t="s">
        <v>284</v>
      </c>
      <c r="F3002" s="156">
        <v>5</v>
      </c>
      <c r="G3002" s="155" t="s">
        <v>195</v>
      </c>
      <c r="H3002" s="155">
        <v>18</v>
      </c>
      <c r="I3002" s="155" t="s">
        <v>215</v>
      </c>
      <c r="J3002" s="155" t="s">
        <v>119</v>
      </c>
      <c r="K3002" s="155" t="s">
        <v>216</v>
      </c>
      <c r="L3002" s="155">
        <v>460</v>
      </c>
      <c r="M3002" s="155" t="s">
        <v>198</v>
      </c>
      <c r="N3002" s="155">
        <v>1</v>
      </c>
      <c r="O3002" s="155">
        <v>538.01</v>
      </c>
      <c r="P3002" s="155">
        <v>2640</v>
      </c>
      <c r="Q3002" t="str">
        <f t="shared" si="46"/>
        <v>4-Medium C&amp;I</v>
      </c>
      <c r="R3002" s="157"/>
      <c r="S3002" t="s">
        <v>304</v>
      </c>
      <c r="U3002" s="157"/>
    </row>
    <row r="3003" spans="1:21" x14ac:dyDescent="0.3">
      <c r="A3003" s="155">
        <v>5</v>
      </c>
      <c r="B3003" s="155" t="s">
        <v>181</v>
      </c>
      <c r="C3003" s="155">
        <v>2020</v>
      </c>
      <c r="D3003" s="155">
        <v>7</v>
      </c>
      <c r="E3003" s="155" t="s">
        <v>284</v>
      </c>
      <c r="F3003" s="156">
        <v>75</v>
      </c>
      <c r="G3003" s="155" t="s">
        <v>212</v>
      </c>
      <c r="H3003" s="155">
        <v>18</v>
      </c>
      <c r="I3003" s="155" t="s">
        <v>215</v>
      </c>
      <c r="J3003" s="155" t="s">
        <v>119</v>
      </c>
      <c r="K3003" s="155" t="s">
        <v>216</v>
      </c>
      <c r="L3003" s="155">
        <v>1575</v>
      </c>
      <c r="M3003" s="155" t="s">
        <v>218</v>
      </c>
      <c r="N3003" s="155">
        <v>2</v>
      </c>
      <c r="O3003" s="155">
        <v>9726.83</v>
      </c>
      <c r="P3003" s="155">
        <v>58140</v>
      </c>
      <c r="Q3003" t="str">
        <f t="shared" si="46"/>
        <v>4-Medium C&amp;I</v>
      </c>
      <c r="R3003" s="157"/>
      <c r="S3003" t="s">
        <v>304</v>
      </c>
      <c r="U3003" s="157"/>
    </row>
    <row r="3004" spans="1:21" x14ac:dyDescent="0.3">
      <c r="A3004" s="155">
        <v>5</v>
      </c>
      <c r="B3004" s="155" t="s">
        <v>181</v>
      </c>
      <c r="C3004" s="155">
        <v>2020</v>
      </c>
      <c r="D3004" s="155">
        <v>7</v>
      </c>
      <c r="E3004" s="155" t="s">
        <v>284</v>
      </c>
      <c r="F3004" s="156">
        <v>77</v>
      </c>
      <c r="G3004" s="155" t="s">
        <v>212</v>
      </c>
      <c r="H3004" s="155">
        <v>18</v>
      </c>
      <c r="I3004" s="155" t="s">
        <v>215</v>
      </c>
      <c r="J3004" s="155" t="s">
        <v>119</v>
      </c>
      <c r="K3004" s="155" t="s">
        <v>216</v>
      </c>
      <c r="L3004" s="155">
        <v>1577</v>
      </c>
      <c r="M3004" s="155" t="s">
        <v>233</v>
      </c>
      <c r="N3004" s="155">
        <v>1</v>
      </c>
      <c r="O3004" s="155">
        <v>3849.75</v>
      </c>
      <c r="P3004" s="155">
        <v>22800</v>
      </c>
      <c r="Q3004" t="str">
        <f t="shared" si="46"/>
        <v>4-Medium C&amp;I</v>
      </c>
      <c r="R3004" s="157"/>
      <c r="S3004" t="s">
        <v>304</v>
      </c>
      <c r="U3004" s="157"/>
    </row>
    <row r="3005" spans="1:21" x14ac:dyDescent="0.3">
      <c r="A3005" s="155">
        <v>4</v>
      </c>
      <c r="B3005" s="155" t="s">
        <v>187</v>
      </c>
      <c r="C3005" s="155">
        <v>2020</v>
      </c>
      <c r="D3005" s="155">
        <v>7</v>
      </c>
      <c r="E3005" s="155" t="s">
        <v>284</v>
      </c>
      <c r="F3005" s="156">
        <v>3</v>
      </c>
      <c r="G3005" s="155" t="s">
        <v>189</v>
      </c>
      <c r="H3005" s="155">
        <v>9</v>
      </c>
      <c r="I3005" s="155" t="s">
        <v>275</v>
      </c>
      <c r="J3005" s="155" t="s">
        <v>117</v>
      </c>
      <c r="K3005" s="155" t="s">
        <v>236</v>
      </c>
      <c r="L3005" s="155">
        <v>300</v>
      </c>
      <c r="M3005" s="155" t="s">
        <v>191</v>
      </c>
      <c r="N3005" s="155">
        <v>2</v>
      </c>
      <c r="O3005" s="155">
        <v>124.38</v>
      </c>
      <c r="P3005" s="155">
        <v>554</v>
      </c>
      <c r="Q3005" t="str">
        <f t="shared" si="46"/>
        <v>3-Small C&amp;I</v>
      </c>
      <c r="R3005" s="157"/>
      <c r="S3005" t="s">
        <v>304</v>
      </c>
      <c r="U3005" s="157"/>
    </row>
    <row r="3006" spans="1:21" x14ac:dyDescent="0.3">
      <c r="A3006" s="155">
        <v>5</v>
      </c>
      <c r="B3006" s="155" t="s">
        <v>181</v>
      </c>
      <c r="C3006" s="155">
        <v>2020</v>
      </c>
      <c r="D3006" s="155">
        <v>7</v>
      </c>
      <c r="E3006" s="155" t="s">
        <v>284</v>
      </c>
      <c r="F3006" s="156">
        <v>3</v>
      </c>
      <c r="G3006" s="155" t="s">
        <v>189</v>
      </c>
      <c r="H3006" s="155">
        <v>13</v>
      </c>
      <c r="I3006" s="155" t="s">
        <v>296</v>
      </c>
      <c r="J3006" s="155" t="s">
        <v>119</v>
      </c>
      <c r="K3006" s="155" t="s">
        <v>216</v>
      </c>
      <c r="L3006" s="155">
        <v>300</v>
      </c>
      <c r="M3006" s="155" t="s">
        <v>191</v>
      </c>
      <c r="N3006" s="155">
        <v>86</v>
      </c>
      <c r="O3006" s="155">
        <v>183404.58</v>
      </c>
      <c r="P3006" s="155">
        <v>1050443</v>
      </c>
      <c r="Q3006" t="str">
        <f t="shared" si="46"/>
        <v>4-Medium C&amp;I</v>
      </c>
      <c r="R3006" s="157"/>
      <c r="S3006" t="s">
        <v>304</v>
      </c>
      <c r="U3006" s="157"/>
    </row>
    <row r="3007" spans="1:21" x14ac:dyDescent="0.3">
      <c r="A3007" s="155">
        <v>5</v>
      </c>
      <c r="B3007" s="155" t="s">
        <v>181</v>
      </c>
      <c r="C3007" s="155">
        <v>2020</v>
      </c>
      <c r="D3007" s="155">
        <v>7</v>
      </c>
      <c r="E3007" s="155" t="s">
        <v>284</v>
      </c>
      <c r="F3007" s="156">
        <v>1</v>
      </c>
      <c r="G3007" s="155" t="s">
        <v>183</v>
      </c>
      <c r="H3007" s="155">
        <v>5</v>
      </c>
      <c r="I3007" s="155" t="s">
        <v>190</v>
      </c>
      <c r="J3007" s="155" t="s">
        <v>115</v>
      </c>
      <c r="K3007" s="155" t="s">
        <v>185</v>
      </c>
      <c r="L3007" s="155">
        <v>200</v>
      </c>
      <c r="M3007" s="155" t="s">
        <v>210</v>
      </c>
      <c r="N3007" s="155">
        <v>1272</v>
      </c>
      <c r="O3007" s="155">
        <v>-48338.73</v>
      </c>
      <c r="P3007" s="155">
        <v>745988</v>
      </c>
      <c r="Q3007" t="str">
        <f t="shared" si="46"/>
        <v>3-Small C&amp;I</v>
      </c>
      <c r="R3007" s="157"/>
      <c r="S3007" t="s">
        <v>304</v>
      </c>
      <c r="U3007" s="157"/>
    </row>
    <row r="3008" spans="1:21" x14ac:dyDescent="0.3">
      <c r="A3008" s="155">
        <v>5</v>
      </c>
      <c r="B3008" s="155" t="s">
        <v>181</v>
      </c>
      <c r="C3008" s="155">
        <v>2020</v>
      </c>
      <c r="D3008" s="155">
        <v>7</v>
      </c>
      <c r="E3008" s="155" t="s">
        <v>284</v>
      </c>
      <c r="F3008" s="156">
        <v>1</v>
      </c>
      <c r="G3008" s="155" t="s">
        <v>183</v>
      </c>
      <c r="H3008" s="155">
        <v>11</v>
      </c>
      <c r="I3008" s="155" t="s">
        <v>283</v>
      </c>
      <c r="J3008" s="155" t="s">
        <v>115</v>
      </c>
      <c r="K3008" s="155" t="s">
        <v>185</v>
      </c>
      <c r="L3008" s="155">
        <v>200</v>
      </c>
      <c r="M3008" s="155" t="s">
        <v>210</v>
      </c>
      <c r="N3008" s="155">
        <v>9</v>
      </c>
      <c r="O3008" s="155">
        <v>-26084.57</v>
      </c>
      <c r="P3008" s="155">
        <v>43187</v>
      </c>
      <c r="Q3008" t="str">
        <f t="shared" si="46"/>
        <v>3-Small C&amp;I</v>
      </c>
      <c r="R3008" s="157"/>
      <c r="S3008" t="s">
        <v>304</v>
      </c>
      <c r="U3008" s="157"/>
    </row>
    <row r="3009" spans="1:21" x14ac:dyDescent="0.3">
      <c r="A3009" s="155">
        <v>5</v>
      </c>
      <c r="B3009" s="155" t="s">
        <v>181</v>
      </c>
      <c r="C3009" s="155">
        <v>2020</v>
      </c>
      <c r="D3009" s="155">
        <v>7</v>
      </c>
      <c r="E3009" s="155" t="s">
        <v>284</v>
      </c>
      <c r="F3009" s="156">
        <v>3</v>
      </c>
      <c r="G3009" s="155" t="s">
        <v>189</v>
      </c>
      <c r="H3009" s="155">
        <v>5</v>
      </c>
      <c r="I3009" s="155" t="s">
        <v>190</v>
      </c>
      <c r="J3009" s="155" t="s">
        <v>115</v>
      </c>
      <c r="K3009" s="155" t="s">
        <v>185</v>
      </c>
      <c r="L3009" s="155">
        <v>300</v>
      </c>
      <c r="M3009" s="155" t="s">
        <v>191</v>
      </c>
      <c r="N3009" s="155">
        <v>42857</v>
      </c>
      <c r="O3009" s="155">
        <v>-394524.95</v>
      </c>
      <c r="P3009" s="155">
        <v>53610635</v>
      </c>
      <c r="Q3009" t="str">
        <f t="shared" si="46"/>
        <v>3-Small C&amp;I</v>
      </c>
      <c r="R3009" s="157"/>
      <c r="S3009" t="s">
        <v>304</v>
      </c>
      <c r="U3009" s="157"/>
    </row>
    <row r="3010" spans="1:21" x14ac:dyDescent="0.3">
      <c r="A3010" s="155">
        <v>4</v>
      </c>
      <c r="B3010" s="155" t="s">
        <v>187</v>
      </c>
      <c r="C3010" s="155">
        <v>2020</v>
      </c>
      <c r="D3010" s="155">
        <v>7</v>
      </c>
      <c r="E3010" s="155" t="s">
        <v>284</v>
      </c>
      <c r="F3010" s="156">
        <v>6</v>
      </c>
      <c r="G3010" s="155" t="s">
        <v>192</v>
      </c>
      <c r="H3010" s="155">
        <v>615</v>
      </c>
      <c r="I3010" s="155" t="s">
        <v>292</v>
      </c>
      <c r="J3010" s="155" t="s">
        <v>123</v>
      </c>
      <c r="K3010" s="155" t="s">
        <v>261</v>
      </c>
      <c r="L3010" s="155">
        <v>4562</v>
      </c>
      <c r="M3010" s="155" t="s">
        <v>211</v>
      </c>
      <c r="N3010" s="155">
        <v>1</v>
      </c>
      <c r="O3010" s="155">
        <v>5708.66</v>
      </c>
      <c r="P3010" s="155">
        <v>11386</v>
      </c>
      <c r="Q3010" t="str">
        <f t="shared" ref="Q3010:Q3073" si="47">VLOOKUP(J3010,S:T,2,FALSE)</f>
        <v>Street</v>
      </c>
      <c r="R3010" s="157"/>
      <c r="S3010" t="s">
        <v>304</v>
      </c>
      <c r="U3010" s="157"/>
    </row>
    <row r="3011" spans="1:21" x14ac:dyDescent="0.3">
      <c r="A3011" s="155">
        <v>5</v>
      </c>
      <c r="B3011" s="155" t="s">
        <v>181</v>
      </c>
      <c r="C3011" s="155">
        <v>2020</v>
      </c>
      <c r="D3011" s="155">
        <v>7</v>
      </c>
      <c r="E3011" s="155" t="s">
        <v>284</v>
      </c>
      <c r="F3011" s="156">
        <v>60</v>
      </c>
      <c r="G3011" s="155" t="s">
        <v>212</v>
      </c>
      <c r="H3011" s="155">
        <v>623</v>
      </c>
      <c r="I3011" s="155" t="s">
        <v>295</v>
      </c>
      <c r="J3011" s="155" t="s">
        <v>124</v>
      </c>
      <c r="K3011" s="155" t="s">
        <v>227</v>
      </c>
      <c r="L3011" s="155">
        <v>360</v>
      </c>
      <c r="M3011" s="155" t="s">
        <v>225</v>
      </c>
      <c r="N3011" s="155">
        <v>2</v>
      </c>
      <c r="O3011" s="155">
        <v>32.94</v>
      </c>
      <c r="P3011" s="155">
        <v>92</v>
      </c>
      <c r="Q3011" t="str">
        <f t="shared" si="47"/>
        <v>Street</v>
      </c>
      <c r="R3011" s="157"/>
      <c r="S3011" t="s">
        <v>304</v>
      </c>
      <c r="U3011" s="157"/>
    </row>
    <row r="3012" spans="1:21" x14ac:dyDescent="0.3">
      <c r="A3012" s="155">
        <v>5</v>
      </c>
      <c r="B3012" s="155" t="s">
        <v>181</v>
      </c>
      <c r="C3012" s="155">
        <v>2020</v>
      </c>
      <c r="D3012" s="155">
        <v>7</v>
      </c>
      <c r="E3012" s="155" t="s">
        <v>284</v>
      </c>
      <c r="F3012" s="156">
        <v>60</v>
      </c>
      <c r="G3012" s="155" t="s">
        <v>212</v>
      </c>
      <c r="H3012" s="155">
        <v>624</v>
      </c>
      <c r="I3012" s="155" t="s">
        <v>226</v>
      </c>
      <c r="J3012" s="155" t="s">
        <v>124</v>
      </c>
      <c r="K3012" s="155" t="s">
        <v>227</v>
      </c>
      <c r="L3012" s="155">
        <v>4563</v>
      </c>
      <c r="M3012" s="155" t="s">
        <v>228</v>
      </c>
      <c r="N3012" s="155">
        <v>2</v>
      </c>
      <c r="O3012" s="155">
        <v>39.28</v>
      </c>
      <c r="P3012" s="155">
        <v>188</v>
      </c>
      <c r="Q3012" t="str">
        <f t="shared" si="47"/>
        <v>Street</v>
      </c>
      <c r="R3012" s="157"/>
      <c r="S3012" t="s">
        <v>304</v>
      </c>
      <c r="U3012" s="157"/>
    </row>
    <row r="3013" spans="1:21" x14ac:dyDescent="0.3">
      <c r="A3013" s="155">
        <v>5</v>
      </c>
      <c r="B3013" s="155" t="s">
        <v>181</v>
      </c>
      <c r="C3013" s="155">
        <v>2020</v>
      </c>
      <c r="D3013" s="155">
        <v>7</v>
      </c>
      <c r="E3013" s="155" t="s">
        <v>284</v>
      </c>
      <c r="F3013" s="156">
        <v>3</v>
      </c>
      <c r="G3013" s="155" t="s">
        <v>189</v>
      </c>
      <c r="H3013" s="155">
        <v>20</v>
      </c>
      <c r="I3013" s="155" t="s">
        <v>300</v>
      </c>
      <c r="J3013" s="155" t="s">
        <v>128</v>
      </c>
      <c r="K3013" s="155" t="s">
        <v>205</v>
      </c>
      <c r="L3013" s="155">
        <v>300</v>
      </c>
      <c r="M3013" s="155" t="s">
        <v>191</v>
      </c>
      <c r="N3013" s="155">
        <v>69</v>
      </c>
      <c r="O3013" s="155">
        <v>125846.8</v>
      </c>
      <c r="P3013" s="155">
        <v>738010</v>
      </c>
      <c r="Q3013" t="str">
        <f t="shared" si="47"/>
        <v>4-Medium C&amp;I</v>
      </c>
      <c r="R3013" s="157"/>
      <c r="S3013" t="s">
        <v>304</v>
      </c>
      <c r="U3013" s="157"/>
    </row>
    <row r="3014" spans="1:21" x14ac:dyDescent="0.3">
      <c r="A3014" s="155">
        <v>5</v>
      </c>
      <c r="B3014" s="155" t="s">
        <v>181</v>
      </c>
      <c r="C3014" s="155">
        <v>2020</v>
      </c>
      <c r="D3014" s="155">
        <v>7</v>
      </c>
      <c r="E3014" s="155" t="s">
        <v>284</v>
      </c>
      <c r="F3014" s="156">
        <v>3</v>
      </c>
      <c r="G3014" s="155" t="s">
        <v>189</v>
      </c>
      <c r="H3014" s="155">
        <v>1</v>
      </c>
      <c r="I3014" s="155" t="s">
        <v>229</v>
      </c>
      <c r="J3014" s="155" t="s">
        <v>121</v>
      </c>
      <c r="K3014" s="155" t="s">
        <v>230</v>
      </c>
      <c r="L3014" s="155">
        <v>300</v>
      </c>
      <c r="M3014" s="155" t="s">
        <v>191</v>
      </c>
      <c r="N3014" s="155">
        <v>1203</v>
      </c>
      <c r="O3014" s="155">
        <v>245564.9</v>
      </c>
      <c r="P3014" s="155">
        <v>1051540</v>
      </c>
      <c r="Q3014" t="str">
        <f t="shared" si="47"/>
        <v>1-Residential</v>
      </c>
      <c r="R3014" s="157"/>
      <c r="S3014" t="s">
        <v>304</v>
      </c>
      <c r="U3014" s="157"/>
    </row>
    <row r="3015" spans="1:21" x14ac:dyDescent="0.3">
      <c r="A3015" s="155">
        <v>5</v>
      </c>
      <c r="B3015" s="155" t="s">
        <v>181</v>
      </c>
      <c r="C3015" s="155">
        <v>2020</v>
      </c>
      <c r="D3015" s="155">
        <v>7</v>
      </c>
      <c r="E3015" s="155" t="s">
        <v>284</v>
      </c>
      <c r="F3015" s="156">
        <v>71</v>
      </c>
      <c r="G3015" s="155" t="s">
        <v>212</v>
      </c>
      <c r="H3015" s="155">
        <v>1</v>
      </c>
      <c r="I3015" s="155" t="s">
        <v>229</v>
      </c>
      <c r="J3015" s="155" t="s">
        <v>121</v>
      </c>
      <c r="K3015" s="155" t="s">
        <v>230</v>
      </c>
      <c r="L3015" s="155">
        <v>1571</v>
      </c>
      <c r="M3015" s="155" t="s">
        <v>265</v>
      </c>
      <c r="N3015" s="155">
        <v>1</v>
      </c>
      <c r="O3015" s="155">
        <v>7</v>
      </c>
      <c r="P3015" s="155">
        <v>0</v>
      </c>
      <c r="Q3015" t="str">
        <f t="shared" si="47"/>
        <v>1-Residential</v>
      </c>
      <c r="R3015" s="157"/>
      <c r="S3015" t="s">
        <v>304</v>
      </c>
      <c r="U3015" s="157"/>
    </row>
    <row r="3016" spans="1:21" x14ac:dyDescent="0.3">
      <c r="A3016" s="155">
        <v>4</v>
      </c>
      <c r="B3016" s="155" t="s">
        <v>187</v>
      </c>
      <c r="C3016" s="155">
        <v>2020</v>
      </c>
      <c r="D3016" s="155">
        <v>7</v>
      </c>
      <c r="E3016" s="155" t="s">
        <v>284</v>
      </c>
      <c r="F3016" s="156">
        <v>10</v>
      </c>
      <c r="G3016" s="155" t="s">
        <v>238</v>
      </c>
      <c r="H3016" s="155">
        <v>1</v>
      </c>
      <c r="I3016" s="155" t="s">
        <v>229</v>
      </c>
      <c r="J3016" s="155" t="s">
        <v>121</v>
      </c>
      <c r="K3016" s="155" t="s">
        <v>230</v>
      </c>
      <c r="L3016" s="155">
        <v>207</v>
      </c>
      <c r="M3016" s="155" t="s">
        <v>243</v>
      </c>
      <c r="N3016" s="155">
        <v>34</v>
      </c>
      <c r="O3016" s="155">
        <v>6262.01</v>
      </c>
      <c r="P3016" s="155">
        <v>25837</v>
      </c>
      <c r="Q3016" t="str">
        <f t="shared" si="47"/>
        <v>1-Residential</v>
      </c>
      <c r="R3016" s="157"/>
      <c r="S3016" t="s">
        <v>304</v>
      </c>
      <c r="U3016" s="157"/>
    </row>
    <row r="3017" spans="1:21" x14ac:dyDescent="0.3">
      <c r="A3017" s="155">
        <v>5</v>
      </c>
      <c r="B3017" s="155" t="s">
        <v>181</v>
      </c>
      <c r="C3017" s="155">
        <v>2020</v>
      </c>
      <c r="D3017" s="155">
        <v>7</v>
      </c>
      <c r="E3017" s="155" t="s">
        <v>284</v>
      </c>
      <c r="F3017" s="156">
        <v>10</v>
      </c>
      <c r="G3017" s="155" t="s">
        <v>238</v>
      </c>
      <c r="H3017" s="155">
        <v>2</v>
      </c>
      <c r="I3017" s="155" t="s">
        <v>264</v>
      </c>
      <c r="J3017" s="155" t="s">
        <v>121</v>
      </c>
      <c r="K3017" s="155" t="s">
        <v>230</v>
      </c>
      <c r="L3017" s="155">
        <v>207</v>
      </c>
      <c r="M3017" s="155" t="s">
        <v>243</v>
      </c>
      <c r="N3017" s="155">
        <v>25</v>
      </c>
      <c r="O3017" s="155">
        <v>4583.46</v>
      </c>
      <c r="P3017" s="155">
        <v>19982</v>
      </c>
      <c r="Q3017" t="str">
        <f t="shared" si="47"/>
        <v>1-Residential</v>
      </c>
      <c r="R3017" s="157"/>
      <c r="S3017" t="s">
        <v>304</v>
      </c>
      <c r="U3017" s="157"/>
    </row>
    <row r="3018" spans="1:21" x14ac:dyDescent="0.3">
      <c r="A3018" s="155">
        <v>5</v>
      </c>
      <c r="B3018" s="155" t="s">
        <v>181</v>
      </c>
      <c r="C3018" s="155">
        <v>2020</v>
      </c>
      <c r="D3018" s="155">
        <v>7</v>
      </c>
      <c r="E3018" s="155" t="s">
        <v>284</v>
      </c>
      <c r="F3018" s="156">
        <v>5</v>
      </c>
      <c r="G3018" s="155" t="s">
        <v>195</v>
      </c>
      <c r="H3018" s="155">
        <v>602</v>
      </c>
      <c r="I3018" s="155" t="s">
        <v>246</v>
      </c>
      <c r="J3018" s="155" t="s">
        <v>125</v>
      </c>
      <c r="K3018" s="155" t="s">
        <v>197</v>
      </c>
      <c r="L3018" s="155">
        <v>460</v>
      </c>
      <c r="M3018" s="155" t="s">
        <v>198</v>
      </c>
      <c r="N3018" s="155">
        <v>26</v>
      </c>
      <c r="O3018" s="155">
        <v>3093.17</v>
      </c>
      <c r="P3018" s="155">
        <v>7889</v>
      </c>
      <c r="Q3018" t="str">
        <f t="shared" si="47"/>
        <v>Street</v>
      </c>
      <c r="R3018" s="157"/>
      <c r="S3018" t="s">
        <v>304</v>
      </c>
      <c r="U3018" s="157"/>
    </row>
    <row r="3019" spans="1:21" x14ac:dyDescent="0.3">
      <c r="A3019" s="155">
        <v>5</v>
      </c>
      <c r="B3019" s="155" t="s">
        <v>181</v>
      </c>
      <c r="C3019" s="155">
        <v>2020</v>
      </c>
      <c r="D3019" s="155">
        <v>7</v>
      </c>
      <c r="E3019" s="155" t="s">
        <v>284</v>
      </c>
      <c r="F3019" s="156">
        <v>3</v>
      </c>
      <c r="G3019" s="155" t="s">
        <v>189</v>
      </c>
      <c r="H3019" s="155">
        <v>956</v>
      </c>
      <c r="I3019" s="155" t="s">
        <v>285</v>
      </c>
      <c r="J3019" s="155" t="s">
        <v>119</v>
      </c>
      <c r="K3019" s="155" t="s">
        <v>216</v>
      </c>
      <c r="L3019" s="155">
        <v>4532</v>
      </c>
      <c r="M3019" s="155" t="s">
        <v>200</v>
      </c>
      <c r="N3019" s="155">
        <v>226</v>
      </c>
      <c r="O3019" s="155">
        <v>404101.68</v>
      </c>
      <c r="P3019" s="155">
        <v>4834331</v>
      </c>
      <c r="Q3019" t="str">
        <f t="shared" si="47"/>
        <v>4-Medium C&amp;I</v>
      </c>
      <c r="R3019" s="157"/>
      <c r="S3019" t="s">
        <v>304</v>
      </c>
      <c r="U3019" s="157"/>
    </row>
    <row r="3020" spans="1:21" x14ac:dyDescent="0.3">
      <c r="A3020" s="155">
        <v>4</v>
      </c>
      <c r="B3020" s="155" t="s">
        <v>187</v>
      </c>
      <c r="C3020" s="155">
        <v>2020</v>
      </c>
      <c r="D3020" s="155">
        <v>7</v>
      </c>
      <c r="E3020" s="155" t="s">
        <v>284</v>
      </c>
      <c r="F3020" s="156">
        <v>3</v>
      </c>
      <c r="G3020" s="155" t="s">
        <v>189</v>
      </c>
      <c r="H3020" s="155">
        <v>950</v>
      </c>
      <c r="I3020" s="155" t="s">
        <v>184</v>
      </c>
      <c r="J3020" s="155" t="s">
        <v>115</v>
      </c>
      <c r="K3020" s="155" t="s">
        <v>185</v>
      </c>
      <c r="L3020" s="155">
        <v>4532</v>
      </c>
      <c r="M3020" s="155" t="s">
        <v>200</v>
      </c>
      <c r="N3020" s="155">
        <v>1114</v>
      </c>
      <c r="O3020" s="155">
        <v>173404.9</v>
      </c>
      <c r="P3020" s="155">
        <v>1558221</v>
      </c>
      <c r="Q3020" t="str">
        <f t="shared" si="47"/>
        <v>3-Small C&amp;I</v>
      </c>
      <c r="R3020" s="157"/>
      <c r="S3020" t="s">
        <v>304</v>
      </c>
      <c r="U3020" s="157"/>
    </row>
    <row r="3021" spans="1:21" x14ac:dyDescent="0.3">
      <c r="A3021" s="155">
        <v>5</v>
      </c>
      <c r="B3021" s="155" t="s">
        <v>181</v>
      </c>
      <c r="C3021" s="155">
        <v>2020</v>
      </c>
      <c r="D3021" s="155">
        <v>7</v>
      </c>
      <c r="E3021" s="155" t="s">
        <v>284</v>
      </c>
      <c r="F3021" s="156">
        <v>5</v>
      </c>
      <c r="G3021" s="155" t="s">
        <v>195</v>
      </c>
      <c r="H3021" s="155">
        <v>950</v>
      </c>
      <c r="I3021" s="155" t="s">
        <v>184</v>
      </c>
      <c r="J3021" s="155" t="s">
        <v>115</v>
      </c>
      <c r="K3021" s="155" t="s">
        <v>185</v>
      </c>
      <c r="L3021" s="155">
        <v>4552</v>
      </c>
      <c r="M3021" s="155" t="s">
        <v>276</v>
      </c>
      <c r="N3021" s="155">
        <v>1324</v>
      </c>
      <c r="O3021" s="155">
        <v>379088.42</v>
      </c>
      <c r="P3021" s="155">
        <v>3699735</v>
      </c>
      <c r="Q3021" t="str">
        <f t="shared" si="47"/>
        <v>3-Small C&amp;I</v>
      </c>
      <c r="R3021" s="157"/>
      <c r="S3021" t="s">
        <v>304</v>
      </c>
      <c r="U3021" s="157"/>
    </row>
    <row r="3022" spans="1:21" x14ac:dyDescent="0.3">
      <c r="A3022" s="155">
        <v>5</v>
      </c>
      <c r="B3022" s="155" t="s">
        <v>181</v>
      </c>
      <c r="C3022" s="155">
        <v>2020</v>
      </c>
      <c r="D3022" s="155">
        <v>7</v>
      </c>
      <c r="E3022" s="155" t="s">
        <v>284</v>
      </c>
      <c r="F3022" s="156">
        <v>75</v>
      </c>
      <c r="G3022" s="155" t="s">
        <v>212</v>
      </c>
      <c r="H3022" s="155">
        <v>950</v>
      </c>
      <c r="I3022" s="155" t="s">
        <v>184</v>
      </c>
      <c r="J3022" s="155" t="s">
        <v>115</v>
      </c>
      <c r="K3022" s="155" t="s">
        <v>185</v>
      </c>
      <c r="L3022" s="155">
        <v>4575</v>
      </c>
      <c r="M3022" s="155" t="s">
        <v>212</v>
      </c>
      <c r="N3022" s="155">
        <v>2</v>
      </c>
      <c r="O3022" s="155">
        <v>1187.3699999999999</v>
      </c>
      <c r="P3022" s="155">
        <v>11780</v>
      </c>
      <c r="Q3022" t="str">
        <f t="shared" si="47"/>
        <v>3-Small C&amp;I</v>
      </c>
      <c r="R3022" s="157"/>
      <c r="S3022" t="s">
        <v>304</v>
      </c>
      <c r="U3022" s="157"/>
    </row>
    <row r="3023" spans="1:21" x14ac:dyDescent="0.3">
      <c r="A3023" s="155">
        <v>5</v>
      </c>
      <c r="B3023" s="155" t="s">
        <v>181</v>
      </c>
      <c r="C3023" s="155">
        <v>2020</v>
      </c>
      <c r="D3023" s="155">
        <v>7</v>
      </c>
      <c r="E3023" s="155" t="s">
        <v>284</v>
      </c>
      <c r="F3023" s="156">
        <v>79</v>
      </c>
      <c r="G3023" s="155" t="s">
        <v>212</v>
      </c>
      <c r="H3023" s="155">
        <v>950</v>
      </c>
      <c r="I3023" s="155" t="s">
        <v>184</v>
      </c>
      <c r="J3023" s="155" t="s">
        <v>115</v>
      </c>
      <c r="K3023" s="155" t="s">
        <v>185</v>
      </c>
      <c r="L3023" s="155">
        <v>4579</v>
      </c>
      <c r="M3023" s="155" t="s">
        <v>221</v>
      </c>
      <c r="N3023" s="155">
        <v>83</v>
      </c>
      <c r="O3023" s="155">
        <v>7411.23</v>
      </c>
      <c r="P3023" s="155">
        <v>66691</v>
      </c>
      <c r="Q3023" t="str">
        <f t="shared" si="47"/>
        <v>3-Small C&amp;I</v>
      </c>
      <c r="R3023" s="157"/>
      <c r="S3023" t="s">
        <v>304</v>
      </c>
      <c r="U3023" s="157"/>
    </row>
    <row r="3024" spans="1:21" x14ac:dyDescent="0.3">
      <c r="A3024" s="155">
        <v>4</v>
      </c>
      <c r="B3024" s="155" t="s">
        <v>187</v>
      </c>
      <c r="C3024" s="155">
        <v>2020</v>
      </c>
      <c r="D3024" s="155">
        <v>7</v>
      </c>
      <c r="E3024" s="155" t="s">
        <v>284</v>
      </c>
      <c r="F3024" s="156">
        <v>3</v>
      </c>
      <c r="G3024" s="155" t="s">
        <v>189</v>
      </c>
      <c r="H3024" s="155">
        <v>952</v>
      </c>
      <c r="I3024" s="155" t="s">
        <v>235</v>
      </c>
      <c r="J3024" s="155" t="s">
        <v>117</v>
      </c>
      <c r="K3024" s="155" t="s">
        <v>236</v>
      </c>
      <c r="L3024" s="155">
        <v>4532</v>
      </c>
      <c r="M3024" s="155" t="s">
        <v>200</v>
      </c>
      <c r="N3024" s="155">
        <v>10</v>
      </c>
      <c r="O3024" s="155">
        <v>583.54999999999995</v>
      </c>
      <c r="P3024" s="155">
        <v>4590</v>
      </c>
      <c r="Q3024" t="str">
        <f t="shared" si="47"/>
        <v>3-Small C&amp;I</v>
      </c>
      <c r="R3024" s="157"/>
      <c r="S3024" t="s">
        <v>304</v>
      </c>
      <c r="U3024" s="157"/>
    </row>
    <row r="3025" spans="1:21" x14ac:dyDescent="0.3">
      <c r="A3025" s="155">
        <v>5</v>
      </c>
      <c r="B3025" s="155" t="s">
        <v>181</v>
      </c>
      <c r="C3025" s="155">
        <v>2020</v>
      </c>
      <c r="D3025" s="155">
        <v>7</v>
      </c>
      <c r="E3025" s="155" t="s">
        <v>284</v>
      </c>
      <c r="F3025" s="156">
        <v>5</v>
      </c>
      <c r="G3025" s="155" t="s">
        <v>195</v>
      </c>
      <c r="H3025" s="155">
        <v>11</v>
      </c>
      <c r="I3025" s="155" t="s">
        <v>283</v>
      </c>
      <c r="J3025" s="155" t="s">
        <v>115</v>
      </c>
      <c r="K3025" s="155" t="s">
        <v>185</v>
      </c>
      <c r="L3025" s="155">
        <v>460</v>
      </c>
      <c r="M3025" s="155" t="s">
        <v>198</v>
      </c>
      <c r="N3025" s="155">
        <v>2</v>
      </c>
      <c r="O3025" s="155">
        <v>140.06</v>
      </c>
      <c r="P3025" s="155">
        <v>658</v>
      </c>
      <c r="Q3025" t="str">
        <f t="shared" si="47"/>
        <v>3-Small C&amp;I</v>
      </c>
      <c r="R3025" s="157"/>
      <c r="S3025" t="s">
        <v>304</v>
      </c>
      <c r="U3025" s="157"/>
    </row>
    <row r="3026" spans="1:21" x14ac:dyDescent="0.3">
      <c r="A3026" s="155">
        <v>5</v>
      </c>
      <c r="B3026" s="155" t="s">
        <v>181</v>
      </c>
      <c r="C3026" s="155">
        <v>2020</v>
      </c>
      <c r="D3026" s="155">
        <v>7</v>
      </c>
      <c r="E3026" s="155" t="s">
        <v>284</v>
      </c>
      <c r="F3026" s="156">
        <v>72</v>
      </c>
      <c r="G3026" s="155" t="s">
        <v>212</v>
      </c>
      <c r="H3026" s="155">
        <v>5</v>
      </c>
      <c r="I3026" s="155" t="s">
        <v>190</v>
      </c>
      <c r="J3026" s="155" t="s">
        <v>115</v>
      </c>
      <c r="K3026" s="155" t="s">
        <v>185</v>
      </c>
      <c r="L3026" s="155">
        <v>1572</v>
      </c>
      <c r="M3026" s="155" t="s">
        <v>231</v>
      </c>
      <c r="N3026" s="155">
        <v>1</v>
      </c>
      <c r="O3026" s="155">
        <v>2063.12</v>
      </c>
      <c r="P3026" s="155">
        <v>11199</v>
      </c>
      <c r="Q3026" t="str">
        <f t="shared" si="47"/>
        <v>3-Small C&amp;I</v>
      </c>
      <c r="R3026" s="157"/>
      <c r="S3026" t="s">
        <v>304</v>
      </c>
      <c r="U3026" s="157"/>
    </row>
    <row r="3027" spans="1:21" x14ac:dyDescent="0.3">
      <c r="A3027" s="155">
        <v>5</v>
      </c>
      <c r="B3027" s="155" t="s">
        <v>181</v>
      </c>
      <c r="C3027" s="155">
        <v>2020</v>
      </c>
      <c r="D3027" s="155">
        <v>7</v>
      </c>
      <c r="E3027" s="155" t="s">
        <v>284</v>
      </c>
      <c r="F3027" s="156">
        <v>10</v>
      </c>
      <c r="G3027" s="155" t="s">
        <v>238</v>
      </c>
      <c r="H3027" s="155">
        <v>616</v>
      </c>
      <c r="I3027" s="155" t="s">
        <v>199</v>
      </c>
      <c r="J3027" s="155" t="s">
        <v>125</v>
      </c>
      <c r="K3027" s="155" t="s">
        <v>197</v>
      </c>
      <c r="L3027" s="155">
        <v>4513</v>
      </c>
      <c r="M3027" s="155" t="s">
        <v>240</v>
      </c>
      <c r="N3027" s="155">
        <v>3</v>
      </c>
      <c r="O3027" s="155">
        <v>83.54</v>
      </c>
      <c r="P3027" s="155">
        <v>272</v>
      </c>
      <c r="Q3027" t="str">
        <f t="shared" si="47"/>
        <v>Street</v>
      </c>
      <c r="R3027" s="157"/>
      <c r="S3027" t="s">
        <v>304</v>
      </c>
      <c r="U3027" s="157"/>
    </row>
    <row r="3028" spans="1:21" x14ac:dyDescent="0.3">
      <c r="A3028" s="155">
        <v>5</v>
      </c>
      <c r="B3028" s="155" t="s">
        <v>181</v>
      </c>
      <c r="C3028" s="155">
        <v>2020</v>
      </c>
      <c r="D3028" s="155">
        <v>7</v>
      </c>
      <c r="E3028" s="155" t="s">
        <v>284</v>
      </c>
      <c r="F3028" s="156">
        <v>79</v>
      </c>
      <c r="G3028" s="155" t="s">
        <v>212</v>
      </c>
      <c r="H3028" s="155">
        <v>153</v>
      </c>
      <c r="I3028" s="155" t="s">
        <v>269</v>
      </c>
      <c r="J3028" s="155" t="s">
        <v>270</v>
      </c>
      <c r="K3028" s="155" t="s">
        <v>270</v>
      </c>
      <c r="L3028" s="155">
        <v>1579</v>
      </c>
      <c r="M3028" s="155" t="s">
        <v>271</v>
      </c>
      <c r="N3028" s="155">
        <v>18</v>
      </c>
      <c r="O3028" s="155">
        <v>0</v>
      </c>
      <c r="P3028" s="155">
        <v>3554287</v>
      </c>
      <c r="Q3028" t="str">
        <f t="shared" si="47"/>
        <v>OTHER</v>
      </c>
      <c r="R3028" s="157"/>
      <c r="S3028" t="s">
        <v>304</v>
      </c>
      <c r="U3028" s="157"/>
    </row>
    <row r="3029" spans="1:21" x14ac:dyDescent="0.3">
      <c r="A3029" s="155">
        <v>4</v>
      </c>
      <c r="B3029" s="155" t="s">
        <v>187</v>
      </c>
      <c r="C3029" s="155">
        <v>2020</v>
      </c>
      <c r="D3029" s="155">
        <v>7</v>
      </c>
      <c r="E3029" s="155" t="s">
        <v>284</v>
      </c>
      <c r="F3029" s="156">
        <v>1</v>
      </c>
      <c r="G3029" s="155" t="s">
        <v>183</v>
      </c>
      <c r="H3029" s="155">
        <v>5</v>
      </c>
      <c r="I3029" s="155" t="s">
        <v>190</v>
      </c>
      <c r="J3029" s="155" t="s">
        <v>115</v>
      </c>
      <c r="K3029" s="155" t="s">
        <v>185</v>
      </c>
      <c r="L3029" s="155">
        <v>200</v>
      </c>
      <c r="M3029" s="155" t="s">
        <v>210</v>
      </c>
      <c r="N3029" s="155">
        <v>13</v>
      </c>
      <c r="O3029" s="155">
        <v>1644.07</v>
      </c>
      <c r="P3029" s="155">
        <v>7996</v>
      </c>
      <c r="Q3029" t="str">
        <f t="shared" si="47"/>
        <v>3-Small C&amp;I</v>
      </c>
      <c r="R3029" s="157"/>
      <c r="S3029" t="s">
        <v>304</v>
      </c>
      <c r="U3029" s="157"/>
    </row>
    <row r="3030" spans="1:21" x14ac:dyDescent="0.3">
      <c r="A3030" s="155">
        <v>5</v>
      </c>
      <c r="B3030" s="155" t="s">
        <v>181</v>
      </c>
      <c r="C3030" s="155">
        <v>2020</v>
      </c>
      <c r="D3030" s="155">
        <v>7</v>
      </c>
      <c r="E3030" s="155" t="s">
        <v>284</v>
      </c>
      <c r="F3030" s="156">
        <v>6</v>
      </c>
      <c r="G3030" s="155" t="s">
        <v>192</v>
      </c>
      <c r="H3030" s="155">
        <v>625</v>
      </c>
      <c r="I3030" s="155" t="s">
        <v>286</v>
      </c>
      <c r="J3030" s="155" t="s">
        <v>132</v>
      </c>
      <c r="K3030" s="155" t="s">
        <v>212</v>
      </c>
      <c r="L3030" s="155">
        <v>700</v>
      </c>
      <c r="M3030" s="155" t="s">
        <v>193</v>
      </c>
      <c r="N3030" s="155">
        <v>1</v>
      </c>
      <c r="O3030" s="155">
        <v>18.12</v>
      </c>
      <c r="P3030" s="155">
        <v>16</v>
      </c>
      <c r="Q3030" t="str">
        <f t="shared" si="47"/>
        <v>Street</v>
      </c>
      <c r="R3030" s="157"/>
      <c r="S3030" t="s">
        <v>304</v>
      </c>
      <c r="U3030" s="157"/>
    </row>
    <row r="3031" spans="1:21" x14ac:dyDescent="0.3">
      <c r="A3031" s="155">
        <v>5</v>
      </c>
      <c r="B3031" s="155" t="s">
        <v>181</v>
      </c>
      <c r="C3031" s="155">
        <v>2020</v>
      </c>
      <c r="D3031" s="155">
        <v>7</v>
      </c>
      <c r="E3031" s="155" t="s">
        <v>284</v>
      </c>
      <c r="F3031" s="156">
        <v>6</v>
      </c>
      <c r="G3031" s="155" t="s">
        <v>192</v>
      </c>
      <c r="H3031" s="155">
        <v>613</v>
      </c>
      <c r="I3031" s="155" t="s">
        <v>258</v>
      </c>
      <c r="J3031" s="155" t="s">
        <v>116</v>
      </c>
      <c r="K3031" s="155" t="s">
        <v>224</v>
      </c>
      <c r="L3031" s="155">
        <v>700</v>
      </c>
      <c r="M3031" s="155" t="s">
        <v>193</v>
      </c>
      <c r="N3031" s="155">
        <v>6</v>
      </c>
      <c r="O3031" s="155">
        <v>95.67</v>
      </c>
      <c r="P3031" s="155">
        <v>278</v>
      </c>
      <c r="Q3031" t="str">
        <f t="shared" si="47"/>
        <v>3-Small C&amp;I</v>
      </c>
      <c r="R3031" s="157"/>
      <c r="S3031" t="s">
        <v>304</v>
      </c>
      <c r="U3031" s="157"/>
    </row>
    <row r="3032" spans="1:21" x14ac:dyDescent="0.3">
      <c r="A3032" s="155">
        <v>5</v>
      </c>
      <c r="B3032" s="155" t="s">
        <v>181</v>
      </c>
      <c r="C3032" s="155">
        <v>2020</v>
      </c>
      <c r="D3032" s="155">
        <v>7</v>
      </c>
      <c r="E3032" s="155" t="s">
        <v>284</v>
      </c>
      <c r="F3032" s="156">
        <v>6</v>
      </c>
      <c r="G3032" s="155" t="s">
        <v>192</v>
      </c>
      <c r="H3032" s="155">
        <v>621</v>
      </c>
      <c r="I3032" s="155" t="s">
        <v>259</v>
      </c>
      <c r="J3032" s="155" t="s">
        <v>116</v>
      </c>
      <c r="K3032" s="155" t="s">
        <v>224</v>
      </c>
      <c r="L3032" s="155">
        <v>4562</v>
      </c>
      <c r="M3032" s="155" t="s">
        <v>211</v>
      </c>
      <c r="N3032" s="155">
        <v>10</v>
      </c>
      <c r="O3032" s="155">
        <v>165.7</v>
      </c>
      <c r="P3032" s="155">
        <v>915</v>
      </c>
      <c r="Q3032" t="str">
        <f t="shared" si="47"/>
        <v>3-Small C&amp;I</v>
      </c>
      <c r="R3032" s="157"/>
      <c r="S3032" t="s">
        <v>304</v>
      </c>
      <c r="U3032" s="157"/>
    </row>
    <row r="3033" spans="1:21" x14ac:dyDescent="0.3">
      <c r="A3033" s="155">
        <v>4</v>
      </c>
      <c r="B3033" s="155" t="s">
        <v>187</v>
      </c>
      <c r="C3033" s="155">
        <v>2020</v>
      </c>
      <c r="D3033" s="155">
        <v>7</v>
      </c>
      <c r="E3033" s="155" t="s">
        <v>284</v>
      </c>
      <c r="F3033" s="156">
        <v>10</v>
      </c>
      <c r="G3033" s="155" t="s">
        <v>238</v>
      </c>
      <c r="H3033" s="155">
        <v>903</v>
      </c>
      <c r="I3033" s="155" t="s">
        <v>239</v>
      </c>
      <c r="J3033" s="155" t="s">
        <v>121</v>
      </c>
      <c r="K3033" s="155" t="s">
        <v>230</v>
      </c>
      <c r="L3033" s="155">
        <v>4513</v>
      </c>
      <c r="M3033" s="155" t="s">
        <v>240</v>
      </c>
      <c r="N3033" s="155">
        <v>138</v>
      </c>
      <c r="O3033" s="155">
        <v>15613.02</v>
      </c>
      <c r="P3033" s="155">
        <v>109024</v>
      </c>
      <c r="Q3033" t="str">
        <f t="shared" si="47"/>
        <v>1-Residential</v>
      </c>
      <c r="R3033" s="157"/>
      <c r="S3033" t="s">
        <v>304</v>
      </c>
      <c r="U3033" s="157"/>
    </row>
    <row r="3034" spans="1:21" x14ac:dyDescent="0.3">
      <c r="A3034" s="155">
        <v>5</v>
      </c>
      <c r="B3034" s="155" t="s">
        <v>181</v>
      </c>
      <c r="C3034" s="155">
        <v>2020</v>
      </c>
      <c r="D3034" s="155">
        <v>7</v>
      </c>
      <c r="E3034" s="155" t="s">
        <v>284</v>
      </c>
      <c r="F3034" s="156">
        <v>6</v>
      </c>
      <c r="G3034" s="155" t="s">
        <v>192</v>
      </c>
      <c r="H3034" s="155">
        <v>615</v>
      </c>
      <c r="I3034" s="155" t="s">
        <v>292</v>
      </c>
      <c r="J3034" s="155" t="s">
        <v>123</v>
      </c>
      <c r="K3034" s="155" t="s">
        <v>261</v>
      </c>
      <c r="L3034" s="155">
        <v>4562</v>
      </c>
      <c r="M3034" s="155" t="s">
        <v>211</v>
      </c>
      <c r="N3034" s="155">
        <v>513</v>
      </c>
      <c r="O3034" s="155">
        <v>617961.03</v>
      </c>
      <c r="P3034" s="155">
        <v>1213547</v>
      </c>
      <c r="Q3034" t="str">
        <f t="shared" si="47"/>
        <v>Street</v>
      </c>
      <c r="R3034" s="157"/>
      <c r="S3034" t="s">
        <v>304</v>
      </c>
      <c r="U3034" s="157"/>
    </row>
    <row r="3035" spans="1:21" x14ac:dyDescent="0.3">
      <c r="A3035" s="155">
        <v>5</v>
      </c>
      <c r="B3035" s="155" t="s">
        <v>181</v>
      </c>
      <c r="C3035" s="155">
        <v>2020</v>
      </c>
      <c r="D3035" s="155">
        <v>7</v>
      </c>
      <c r="E3035" s="155" t="s">
        <v>284</v>
      </c>
      <c r="F3035" s="156">
        <v>6</v>
      </c>
      <c r="G3035" s="155" t="s">
        <v>192</v>
      </c>
      <c r="H3035" s="155">
        <v>606</v>
      </c>
      <c r="I3035" s="155" t="s">
        <v>279</v>
      </c>
      <c r="J3035" s="155" t="s">
        <v>130</v>
      </c>
      <c r="K3035" s="155" t="s">
        <v>280</v>
      </c>
      <c r="L3035" s="155">
        <v>700</v>
      </c>
      <c r="M3035" s="155" t="s">
        <v>193</v>
      </c>
      <c r="N3035" s="155">
        <v>2</v>
      </c>
      <c r="O3035" s="155">
        <v>651.30999999999995</v>
      </c>
      <c r="P3035" s="155">
        <v>997</v>
      </c>
      <c r="Q3035" t="str">
        <f t="shared" si="47"/>
        <v>Street</v>
      </c>
      <c r="R3035" s="157"/>
      <c r="S3035" t="s">
        <v>304</v>
      </c>
      <c r="U3035" s="157"/>
    </row>
    <row r="3036" spans="1:21" x14ac:dyDescent="0.3">
      <c r="A3036" s="155">
        <v>4</v>
      </c>
      <c r="B3036" s="155" t="s">
        <v>187</v>
      </c>
      <c r="C3036" s="155">
        <v>2020</v>
      </c>
      <c r="D3036" s="155">
        <v>7</v>
      </c>
      <c r="E3036" s="155" t="s">
        <v>284</v>
      </c>
      <c r="F3036" s="156">
        <v>1</v>
      </c>
      <c r="G3036" s="155" t="s">
        <v>183</v>
      </c>
      <c r="H3036" s="155">
        <v>2</v>
      </c>
      <c r="I3036" s="155" t="s">
        <v>264</v>
      </c>
      <c r="J3036" s="155" t="s">
        <v>121</v>
      </c>
      <c r="K3036" s="155" t="s">
        <v>230</v>
      </c>
      <c r="L3036" s="155">
        <v>200</v>
      </c>
      <c r="M3036" s="155" t="s">
        <v>210</v>
      </c>
      <c r="N3036" s="155">
        <v>1</v>
      </c>
      <c r="O3036" s="155">
        <v>554.58000000000004</v>
      </c>
      <c r="P3036" s="155">
        <v>2396</v>
      </c>
      <c r="Q3036" t="str">
        <f t="shared" si="47"/>
        <v>1-Residential</v>
      </c>
      <c r="R3036" s="157"/>
      <c r="S3036" t="s">
        <v>304</v>
      </c>
      <c r="U3036" s="157"/>
    </row>
    <row r="3037" spans="1:21" x14ac:dyDescent="0.3">
      <c r="A3037" s="155">
        <v>5</v>
      </c>
      <c r="B3037" s="155" t="s">
        <v>181</v>
      </c>
      <c r="C3037" s="155">
        <v>2020</v>
      </c>
      <c r="D3037" s="155">
        <v>7</v>
      </c>
      <c r="E3037" s="155" t="s">
        <v>284</v>
      </c>
      <c r="F3037" s="156">
        <v>1</v>
      </c>
      <c r="G3037" s="155" t="s">
        <v>183</v>
      </c>
      <c r="H3037" s="155">
        <v>903</v>
      </c>
      <c r="I3037" s="155" t="s">
        <v>239</v>
      </c>
      <c r="J3037" s="155" t="s">
        <v>121</v>
      </c>
      <c r="K3037" s="155" t="s">
        <v>230</v>
      </c>
      <c r="L3037" s="155">
        <v>4512</v>
      </c>
      <c r="M3037" s="155" t="s">
        <v>186</v>
      </c>
      <c r="N3037" s="155">
        <v>449611</v>
      </c>
      <c r="O3037" s="155">
        <v>48309306.619999997</v>
      </c>
      <c r="P3037" s="155">
        <v>353820469</v>
      </c>
      <c r="Q3037" t="str">
        <f t="shared" si="47"/>
        <v>1-Residential</v>
      </c>
      <c r="R3037" s="157"/>
      <c r="S3037" t="s">
        <v>304</v>
      </c>
      <c r="U3037" s="157"/>
    </row>
    <row r="3038" spans="1:21" x14ac:dyDescent="0.3">
      <c r="A3038" s="155">
        <v>5</v>
      </c>
      <c r="B3038" s="155" t="s">
        <v>181</v>
      </c>
      <c r="C3038" s="155">
        <v>2020</v>
      </c>
      <c r="D3038" s="155">
        <v>7</v>
      </c>
      <c r="E3038" s="155" t="s">
        <v>284</v>
      </c>
      <c r="F3038" s="156">
        <v>10</v>
      </c>
      <c r="G3038" s="155" t="s">
        <v>238</v>
      </c>
      <c r="H3038" s="155">
        <v>602</v>
      </c>
      <c r="I3038" s="155" t="s">
        <v>246</v>
      </c>
      <c r="J3038" s="155" t="s">
        <v>125</v>
      </c>
      <c r="K3038" s="155" t="s">
        <v>197</v>
      </c>
      <c r="L3038" s="155">
        <v>207</v>
      </c>
      <c r="M3038" s="155" t="s">
        <v>243</v>
      </c>
      <c r="N3038" s="155">
        <v>2</v>
      </c>
      <c r="O3038" s="155">
        <v>62.1</v>
      </c>
      <c r="P3038" s="155">
        <v>106</v>
      </c>
      <c r="Q3038" t="str">
        <f t="shared" si="47"/>
        <v>Street</v>
      </c>
      <c r="R3038" s="157"/>
      <c r="S3038" t="s">
        <v>304</v>
      </c>
      <c r="U3038" s="157"/>
    </row>
    <row r="3039" spans="1:21" x14ac:dyDescent="0.3">
      <c r="A3039" s="155">
        <v>5</v>
      </c>
      <c r="B3039" s="155" t="s">
        <v>181</v>
      </c>
      <c r="C3039" s="155">
        <v>2020</v>
      </c>
      <c r="D3039" s="155">
        <v>7</v>
      </c>
      <c r="E3039" s="155" t="s">
        <v>284</v>
      </c>
      <c r="F3039" s="156">
        <v>1</v>
      </c>
      <c r="G3039" s="155" t="s">
        <v>183</v>
      </c>
      <c r="H3039" s="155">
        <v>616</v>
      </c>
      <c r="I3039" s="155" t="s">
        <v>199</v>
      </c>
      <c r="J3039" s="155" t="s">
        <v>125</v>
      </c>
      <c r="K3039" s="155" t="s">
        <v>197</v>
      </c>
      <c r="L3039" s="155">
        <v>4512</v>
      </c>
      <c r="M3039" s="155" t="s">
        <v>186</v>
      </c>
      <c r="N3039" s="155">
        <v>612</v>
      </c>
      <c r="O3039" s="155">
        <v>21015.77</v>
      </c>
      <c r="P3039" s="155">
        <v>49905</v>
      </c>
      <c r="Q3039" t="str">
        <f t="shared" si="47"/>
        <v>Street</v>
      </c>
      <c r="R3039" s="157"/>
      <c r="S3039" t="s">
        <v>304</v>
      </c>
      <c r="U3039" s="157"/>
    </row>
    <row r="3040" spans="1:21" x14ac:dyDescent="0.3">
      <c r="A3040" s="155">
        <v>5</v>
      </c>
      <c r="B3040" s="155" t="s">
        <v>181</v>
      </c>
      <c r="C3040" s="155">
        <v>2020</v>
      </c>
      <c r="D3040" s="155">
        <v>7</v>
      </c>
      <c r="E3040" s="155" t="s">
        <v>284</v>
      </c>
      <c r="F3040" s="156">
        <v>1</v>
      </c>
      <c r="G3040" s="155" t="s">
        <v>183</v>
      </c>
      <c r="H3040" s="155">
        <v>18</v>
      </c>
      <c r="I3040" s="155" t="s">
        <v>215</v>
      </c>
      <c r="J3040" s="155" t="s">
        <v>119</v>
      </c>
      <c r="K3040" s="155" t="s">
        <v>216</v>
      </c>
      <c r="L3040" s="155">
        <v>200</v>
      </c>
      <c r="M3040" s="155" t="s">
        <v>210</v>
      </c>
      <c r="N3040" s="155">
        <v>1</v>
      </c>
      <c r="O3040" s="155">
        <v>157</v>
      </c>
      <c r="P3040" s="155">
        <v>560</v>
      </c>
      <c r="Q3040" t="str">
        <f t="shared" si="47"/>
        <v>4-Medium C&amp;I</v>
      </c>
      <c r="R3040" s="157"/>
      <c r="S3040" t="s">
        <v>304</v>
      </c>
      <c r="U3040" s="157"/>
    </row>
    <row r="3041" spans="1:21" x14ac:dyDescent="0.3">
      <c r="A3041" s="155">
        <v>5</v>
      </c>
      <c r="B3041" s="155" t="s">
        <v>181</v>
      </c>
      <c r="C3041" s="155">
        <v>2020</v>
      </c>
      <c r="D3041" s="155">
        <v>7</v>
      </c>
      <c r="E3041" s="155" t="s">
        <v>284</v>
      </c>
      <c r="F3041" s="156">
        <v>5</v>
      </c>
      <c r="G3041" s="155" t="s">
        <v>195</v>
      </c>
      <c r="H3041" s="155">
        <v>954</v>
      </c>
      <c r="I3041" s="155" t="s">
        <v>237</v>
      </c>
      <c r="J3041" s="155" t="s">
        <v>119</v>
      </c>
      <c r="K3041" s="155" t="s">
        <v>216</v>
      </c>
      <c r="L3041" s="155">
        <v>4552</v>
      </c>
      <c r="M3041" s="155" t="s">
        <v>276</v>
      </c>
      <c r="N3041" s="155">
        <v>503</v>
      </c>
      <c r="O3041" s="155">
        <v>1226700.8700000001</v>
      </c>
      <c r="P3041" s="155">
        <v>13168851</v>
      </c>
      <c r="Q3041" t="str">
        <f t="shared" si="47"/>
        <v>4-Medium C&amp;I</v>
      </c>
      <c r="R3041" s="157"/>
      <c r="S3041" t="s">
        <v>304</v>
      </c>
      <c r="U3041" s="157"/>
    </row>
    <row r="3042" spans="1:21" x14ac:dyDescent="0.3">
      <c r="A3042" s="155">
        <v>5</v>
      </c>
      <c r="B3042" s="155" t="s">
        <v>181</v>
      </c>
      <c r="C3042" s="155">
        <v>2020</v>
      </c>
      <c r="D3042" s="155">
        <v>7</v>
      </c>
      <c r="E3042" s="155" t="s">
        <v>284</v>
      </c>
      <c r="F3042" s="156">
        <v>6</v>
      </c>
      <c r="G3042" s="155" t="s">
        <v>192</v>
      </c>
      <c r="H3042" s="155">
        <v>950</v>
      </c>
      <c r="I3042" s="155" t="s">
        <v>184</v>
      </c>
      <c r="J3042" s="155" t="s">
        <v>115</v>
      </c>
      <c r="K3042" s="155" t="s">
        <v>185</v>
      </c>
      <c r="L3042" s="155">
        <v>4562</v>
      </c>
      <c r="M3042" s="155" t="s">
        <v>211</v>
      </c>
      <c r="N3042" s="155">
        <v>30</v>
      </c>
      <c r="O3042" s="155">
        <v>846.64</v>
      </c>
      <c r="P3042" s="155">
        <v>5597</v>
      </c>
      <c r="Q3042" t="str">
        <f t="shared" si="47"/>
        <v>3-Small C&amp;I</v>
      </c>
      <c r="R3042" s="157"/>
      <c r="S3042" t="s">
        <v>304</v>
      </c>
      <c r="U3042" s="157"/>
    </row>
    <row r="3043" spans="1:21" x14ac:dyDescent="0.3">
      <c r="A3043" s="155">
        <v>4</v>
      </c>
      <c r="B3043" s="155" t="s">
        <v>187</v>
      </c>
      <c r="C3043" s="155">
        <v>2020</v>
      </c>
      <c r="D3043" s="155">
        <v>7</v>
      </c>
      <c r="E3043" s="155" t="s">
        <v>284</v>
      </c>
      <c r="F3043" s="156">
        <v>1</v>
      </c>
      <c r="G3043" s="155" t="s">
        <v>183</v>
      </c>
      <c r="H3043" s="155">
        <v>950</v>
      </c>
      <c r="I3043" s="155" t="s">
        <v>184</v>
      </c>
      <c r="J3043" s="155" t="s">
        <v>115</v>
      </c>
      <c r="K3043" s="155" t="s">
        <v>185</v>
      </c>
      <c r="L3043" s="155">
        <v>4512</v>
      </c>
      <c r="M3043" s="155" t="s">
        <v>186</v>
      </c>
      <c r="N3043" s="155">
        <v>27</v>
      </c>
      <c r="O3043" s="155">
        <v>1870.44</v>
      </c>
      <c r="P3043" s="155">
        <v>16696</v>
      </c>
      <c r="Q3043" t="str">
        <f t="shared" si="47"/>
        <v>3-Small C&amp;I</v>
      </c>
      <c r="R3043" s="157"/>
      <c r="S3043" t="s">
        <v>304</v>
      </c>
      <c r="U3043" s="157"/>
    </row>
    <row r="3044" spans="1:21" x14ac:dyDescent="0.3">
      <c r="A3044" s="155">
        <v>4</v>
      </c>
      <c r="B3044" s="155" t="s">
        <v>187</v>
      </c>
      <c r="C3044" s="155">
        <v>2020</v>
      </c>
      <c r="D3044" s="155">
        <v>7</v>
      </c>
      <c r="E3044" s="155" t="s">
        <v>284</v>
      </c>
      <c r="F3044" s="156">
        <v>3</v>
      </c>
      <c r="G3044" s="155" t="s">
        <v>189</v>
      </c>
      <c r="H3044" s="155">
        <v>15</v>
      </c>
      <c r="I3044" s="155" t="s">
        <v>252</v>
      </c>
      <c r="J3044" s="155" t="s">
        <v>118</v>
      </c>
      <c r="K3044" s="155" t="s">
        <v>214</v>
      </c>
      <c r="L3044" s="155">
        <v>300</v>
      </c>
      <c r="M3044" s="155" t="s">
        <v>191</v>
      </c>
      <c r="N3044" s="155">
        <v>1</v>
      </c>
      <c r="O3044" s="155">
        <v>14.92</v>
      </c>
      <c r="P3044" s="155">
        <v>26</v>
      </c>
      <c r="Q3044" t="str">
        <f t="shared" si="47"/>
        <v>3-Small C&amp;I</v>
      </c>
      <c r="R3044" s="157"/>
      <c r="S3044" t="s">
        <v>304</v>
      </c>
      <c r="U3044" s="157"/>
    </row>
    <row r="3045" spans="1:21" x14ac:dyDescent="0.3">
      <c r="A3045" s="155">
        <v>4</v>
      </c>
      <c r="B3045" s="155" t="s">
        <v>187</v>
      </c>
      <c r="C3045" s="155">
        <v>2020</v>
      </c>
      <c r="D3045" s="155">
        <v>7</v>
      </c>
      <c r="E3045" s="155" t="s">
        <v>284</v>
      </c>
      <c r="F3045" s="156">
        <v>1</v>
      </c>
      <c r="G3045" s="155" t="s">
        <v>183</v>
      </c>
      <c r="H3045" s="155">
        <v>953</v>
      </c>
      <c r="I3045" s="155" t="s">
        <v>213</v>
      </c>
      <c r="J3045" s="155" t="s">
        <v>118</v>
      </c>
      <c r="K3045" s="155" t="s">
        <v>214</v>
      </c>
      <c r="L3045" s="155">
        <v>4512</v>
      </c>
      <c r="M3045" s="155" t="s">
        <v>186</v>
      </c>
      <c r="N3045" s="155">
        <v>1</v>
      </c>
      <c r="O3045" s="155">
        <v>32.04</v>
      </c>
      <c r="P3045" s="155">
        <v>209</v>
      </c>
      <c r="Q3045" t="str">
        <f t="shared" si="47"/>
        <v>3-Small C&amp;I</v>
      </c>
      <c r="R3045" s="157"/>
      <c r="S3045" t="s">
        <v>304</v>
      </c>
      <c r="U3045" s="157"/>
    </row>
    <row r="3046" spans="1:21" x14ac:dyDescent="0.3">
      <c r="A3046" s="155">
        <v>5</v>
      </c>
      <c r="B3046" s="155" t="s">
        <v>181</v>
      </c>
      <c r="C3046" s="155">
        <v>2020</v>
      </c>
      <c r="D3046" s="155">
        <v>7</v>
      </c>
      <c r="E3046" s="155" t="s">
        <v>284</v>
      </c>
      <c r="F3046" s="156">
        <v>5</v>
      </c>
      <c r="G3046" s="155" t="s">
        <v>195</v>
      </c>
      <c r="H3046" s="155">
        <v>5</v>
      </c>
      <c r="I3046" s="155" t="s">
        <v>190</v>
      </c>
      <c r="J3046" s="155" t="s">
        <v>115</v>
      </c>
      <c r="K3046" s="155" t="s">
        <v>185</v>
      </c>
      <c r="L3046" s="155">
        <v>460</v>
      </c>
      <c r="M3046" s="155" t="s">
        <v>198</v>
      </c>
      <c r="N3046" s="155">
        <v>981</v>
      </c>
      <c r="O3046" s="155">
        <v>141560.43</v>
      </c>
      <c r="P3046" s="155">
        <v>1686530</v>
      </c>
      <c r="Q3046" t="str">
        <f t="shared" si="47"/>
        <v>3-Small C&amp;I</v>
      </c>
      <c r="R3046" s="157"/>
      <c r="S3046" t="s">
        <v>304</v>
      </c>
      <c r="U3046" s="157"/>
    </row>
    <row r="3047" spans="1:21" x14ac:dyDescent="0.3">
      <c r="A3047" s="155">
        <v>5</v>
      </c>
      <c r="B3047" s="155" t="s">
        <v>181</v>
      </c>
      <c r="C3047" s="155">
        <v>2020</v>
      </c>
      <c r="D3047" s="155">
        <v>7</v>
      </c>
      <c r="E3047" s="155" t="s">
        <v>284</v>
      </c>
      <c r="F3047" s="156">
        <v>10</v>
      </c>
      <c r="G3047" s="155" t="s">
        <v>238</v>
      </c>
      <c r="H3047" s="155">
        <v>5</v>
      </c>
      <c r="I3047" s="155" t="s">
        <v>190</v>
      </c>
      <c r="J3047" s="155" t="s">
        <v>115</v>
      </c>
      <c r="K3047" s="155" t="s">
        <v>185</v>
      </c>
      <c r="L3047" s="155">
        <v>207</v>
      </c>
      <c r="M3047" s="155" t="s">
        <v>243</v>
      </c>
      <c r="N3047" s="155">
        <v>15</v>
      </c>
      <c r="O3047" s="155">
        <v>1382.75</v>
      </c>
      <c r="P3047" s="155">
        <v>6724</v>
      </c>
      <c r="Q3047" t="str">
        <f t="shared" si="47"/>
        <v>3-Small C&amp;I</v>
      </c>
      <c r="R3047" s="157"/>
      <c r="S3047" t="s">
        <v>304</v>
      </c>
      <c r="U3047" s="157"/>
    </row>
    <row r="3048" spans="1:21" x14ac:dyDescent="0.3">
      <c r="A3048" s="155">
        <v>5</v>
      </c>
      <c r="B3048" s="155" t="s">
        <v>181</v>
      </c>
      <c r="C3048" s="155">
        <v>2020</v>
      </c>
      <c r="D3048" s="155">
        <v>7</v>
      </c>
      <c r="E3048" s="155" t="s">
        <v>284</v>
      </c>
      <c r="F3048" s="156">
        <v>6</v>
      </c>
      <c r="G3048" s="155" t="s">
        <v>192</v>
      </c>
      <c r="H3048" s="155">
        <v>626</v>
      </c>
      <c r="I3048" s="155" t="s">
        <v>268</v>
      </c>
      <c r="J3048" s="155" t="s">
        <v>132</v>
      </c>
      <c r="K3048" s="155" t="s">
        <v>212</v>
      </c>
      <c r="L3048" s="155">
        <v>700</v>
      </c>
      <c r="M3048" s="155" t="s">
        <v>193</v>
      </c>
      <c r="N3048" s="155">
        <v>4</v>
      </c>
      <c r="O3048" s="155">
        <v>2129.38</v>
      </c>
      <c r="P3048" s="155">
        <v>464</v>
      </c>
      <c r="Q3048" t="str">
        <f t="shared" si="47"/>
        <v>Street</v>
      </c>
      <c r="R3048" s="157"/>
      <c r="S3048" t="s">
        <v>304</v>
      </c>
      <c r="U3048" s="157"/>
    </row>
    <row r="3049" spans="1:21" x14ac:dyDescent="0.3">
      <c r="A3049" s="155">
        <v>5</v>
      </c>
      <c r="B3049" s="155" t="s">
        <v>181</v>
      </c>
      <c r="C3049" s="155">
        <v>2020</v>
      </c>
      <c r="D3049" s="155">
        <v>7</v>
      </c>
      <c r="E3049" s="155" t="s">
        <v>284</v>
      </c>
      <c r="F3049" s="156">
        <v>5</v>
      </c>
      <c r="G3049" s="155" t="s">
        <v>195</v>
      </c>
      <c r="H3049" s="155">
        <v>710</v>
      </c>
      <c r="I3049" s="155" t="s">
        <v>220</v>
      </c>
      <c r="J3049" s="155" t="s">
        <v>207</v>
      </c>
      <c r="K3049" s="155" t="s">
        <v>208</v>
      </c>
      <c r="L3049" s="155">
        <v>4552</v>
      </c>
      <c r="M3049" s="155" t="s">
        <v>276</v>
      </c>
      <c r="N3049" s="155">
        <v>643</v>
      </c>
      <c r="O3049" s="155">
        <v>11439431.619999999</v>
      </c>
      <c r="P3049" s="155">
        <v>184856033</v>
      </c>
      <c r="Q3049" t="str">
        <f t="shared" si="47"/>
        <v>5-Large C&amp;I</v>
      </c>
      <c r="R3049" s="157"/>
      <c r="S3049" t="s">
        <v>304</v>
      </c>
      <c r="U3049" s="157"/>
    </row>
    <row r="3050" spans="1:21" x14ac:dyDescent="0.3">
      <c r="A3050" s="155">
        <v>5</v>
      </c>
      <c r="B3050" s="155" t="s">
        <v>181</v>
      </c>
      <c r="C3050" s="155">
        <v>2020</v>
      </c>
      <c r="D3050" s="155">
        <v>7</v>
      </c>
      <c r="E3050" s="155" t="s">
        <v>284</v>
      </c>
      <c r="F3050" s="156">
        <v>6</v>
      </c>
      <c r="G3050" s="155" t="s">
        <v>192</v>
      </c>
      <c r="H3050" s="155">
        <v>617</v>
      </c>
      <c r="I3050" s="155" t="s">
        <v>287</v>
      </c>
      <c r="J3050" s="155" t="s">
        <v>288</v>
      </c>
      <c r="K3050" s="155" t="s">
        <v>289</v>
      </c>
      <c r="L3050" s="155">
        <v>4562</v>
      </c>
      <c r="M3050" s="155" t="s">
        <v>211</v>
      </c>
      <c r="N3050" s="155">
        <v>6</v>
      </c>
      <c r="O3050" s="155">
        <v>7959.27</v>
      </c>
      <c r="P3050" s="155">
        <v>27136</v>
      </c>
      <c r="Q3050" t="str">
        <f t="shared" si="47"/>
        <v>Street</v>
      </c>
      <c r="R3050" s="157"/>
      <c r="S3050" t="s">
        <v>304</v>
      </c>
      <c r="U3050" s="157"/>
    </row>
    <row r="3051" spans="1:21" x14ac:dyDescent="0.3">
      <c r="A3051" s="155">
        <v>5</v>
      </c>
      <c r="B3051" s="155" t="s">
        <v>181</v>
      </c>
      <c r="C3051" s="155">
        <v>2020</v>
      </c>
      <c r="D3051" s="155">
        <v>7</v>
      </c>
      <c r="E3051" s="155" t="s">
        <v>284</v>
      </c>
      <c r="F3051" s="156">
        <v>6</v>
      </c>
      <c r="G3051" s="155" t="s">
        <v>192</v>
      </c>
      <c r="H3051" s="155">
        <v>618</v>
      </c>
      <c r="I3051" s="155" t="s">
        <v>294</v>
      </c>
      <c r="J3051" s="155" t="s">
        <v>130</v>
      </c>
      <c r="K3051" s="155" t="s">
        <v>280</v>
      </c>
      <c r="L3051" s="155">
        <v>4562</v>
      </c>
      <c r="M3051" s="155" t="s">
        <v>211</v>
      </c>
      <c r="N3051" s="155">
        <v>6</v>
      </c>
      <c r="O3051" s="155">
        <v>1491.18</v>
      </c>
      <c r="P3051" s="155">
        <v>2792</v>
      </c>
      <c r="Q3051" t="str">
        <f t="shared" si="47"/>
        <v>Street</v>
      </c>
      <c r="R3051" s="157"/>
      <c r="S3051" t="s">
        <v>304</v>
      </c>
      <c r="U3051" s="157"/>
    </row>
    <row r="3052" spans="1:21" x14ac:dyDescent="0.3">
      <c r="A3052" s="155">
        <v>4</v>
      </c>
      <c r="B3052" s="155" t="s">
        <v>187</v>
      </c>
      <c r="C3052" s="155">
        <v>2020</v>
      </c>
      <c r="D3052" s="155">
        <v>7</v>
      </c>
      <c r="E3052" s="155" t="s">
        <v>284</v>
      </c>
      <c r="F3052" s="156">
        <v>6</v>
      </c>
      <c r="G3052" s="155" t="s">
        <v>192</v>
      </c>
      <c r="H3052" s="155">
        <v>624</v>
      </c>
      <c r="I3052" s="155" t="s">
        <v>226</v>
      </c>
      <c r="J3052" s="155" t="s">
        <v>124</v>
      </c>
      <c r="K3052" s="155" t="s">
        <v>227</v>
      </c>
      <c r="L3052" s="155">
        <v>4562</v>
      </c>
      <c r="M3052" s="155" t="s">
        <v>211</v>
      </c>
      <c r="N3052" s="155">
        <v>2</v>
      </c>
      <c r="O3052" s="155">
        <v>1207.79</v>
      </c>
      <c r="P3052" s="155">
        <v>4788</v>
      </c>
      <c r="Q3052" t="str">
        <f t="shared" si="47"/>
        <v>Street</v>
      </c>
      <c r="R3052" s="157"/>
      <c r="S3052" t="s">
        <v>304</v>
      </c>
      <c r="U3052" s="157"/>
    </row>
    <row r="3053" spans="1:21" x14ac:dyDescent="0.3">
      <c r="A3053" s="155">
        <v>5</v>
      </c>
      <c r="B3053" s="155" t="s">
        <v>181</v>
      </c>
      <c r="C3053" s="155">
        <v>2020</v>
      </c>
      <c r="D3053" s="155">
        <v>7</v>
      </c>
      <c r="E3053" s="155" t="s">
        <v>284</v>
      </c>
      <c r="F3053" s="156">
        <v>3</v>
      </c>
      <c r="G3053" s="155" t="s">
        <v>189</v>
      </c>
      <c r="H3053" s="155">
        <v>700</v>
      </c>
      <c r="I3053" s="155" t="s">
        <v>273</v>
      </c>
      <c r="J3053" s="155" t="s">
        <v>207</v>
      </c>
      <c r="K3053" s="155" t="s">
        <v>208</v>
      </c>
      <c r="L3053" s="155">
        <v>300</v>
      </c>
      <c r="M3053" s="155" t="s">
        <v>191</v>
      </c>
      <c r="N3053" s="155">
        <v>4</v>
      </c>
      <c r="O3053" s="155">
        <v>43919.01</v>
      </c>
      <c r="P3053" s="155">
        <v>294160</v>
      </c>
      <c r="Q3053" t="str">
        <f t="shared" si="47"/>
        <v>5-Large C&amp;I</v>
      </c>
      <c r="R3053" s="157"/>
      <c r="S3053" t="s">
        <v>304</v>
      </c>
      <c r="U3053" s="157"/>
    </row>
    <row r="3054" spans="1:21" x14ac:dyDescent="0.3">
      <c r="A3054" s="155">
        <v>5</v>
      </c>
      <c r="B3054" s="155" t="s">
        <v>181</v>
      </c>
      <c r="C3054" s="155">
        <v>2020</v>
      </c>
      <c r="D3054" s="155">
        <v>7</v>
      </c>
      <c r="E3054" s="155" t="s">
        <v>284</v>
      </c>
      <c r="F3054" s="156">
        <v>72</v>
      </c>
      <c r="G3054" s="155" t="s">
        <v>212</v>
      </c>
      <c r="H3054" s="155">
        <v>1</v>
      </c>
      <c r="I3054" s="155" t="s">
        <v>229</v>
      </c>
      <c r="J3054" s="155" t="s">
        <v>121</v>
      </c>
      <c r="K3054" s="155" t="s">
        <v>230</v>
      </c>
      <c r="L3054" s="155">
        <v>1572</v>
      </c>
      <c r="M3054" s="155" t="s">
        <v>231</v>
      </c>
      <c r="N3054" s="155">
        <v>1</v>
      </c>
      <c r="O3054" s="155">
        <v>96.68</v>
      </c>
      <c r="P3054" s="155">
        <v>393</v>
      </c>
      <c r="Q3054" t="str">
        <f t="shared" si="47"/>
        <v>1-Residential</v>
      </c>
      <c r="R3054" s="157"/>
      <c r="S3054" t="s">
        <v>304</v>
      </c>
      <c r="U3054" s="157"/>
    </row>
    <row r="3055" spans="1:21" x14ac:dyDescent="0.3">
      <c r="A3055" s="155">
        <v>5</v>
      </c>
      <c r="B3055" s="155" t="s">
        <v>181</v>
      </c>
      <c r="C3055" s="155">
        <v>2020</v>
      </c>
      <c r="D3055" s="155">
        <v>7</v>
      </c>
      <c r="E3055" s="155" t="s">
        <v>284</v>
      </c>
      <c r="F3055" s="156">
        <v>1</v>
      </c>
      <c r="G3055" s="155" t="s">
        <v>183</v>
      </c>
      <c r="H3055" s="155">
        <v>6</v>
      </c>
      <c r="I3055" s="155" t="s">
        <v>256</v>
      </c>
      <c r="J3055" s="155" t="s">
        <v>122</v>
      </c>
      <c r="K3055" s="155" t="s">
        <v>242</v>
      </c>
      <c r="L3055" s="155">
        <v>200</v>
      </c>
      <c r="M3055" s="155" t="s">
        <v>210</v>
      </c>
      <c r="N3055" s="155">
        <v>57086</v>
      </c>
      <c r="O3055" s="155">
        <v>5920213.9400000004</v>
      </c>
      <c r="P3055" s="155">
        <v>39357036</v>
      </c>
      <c r="Q3055" t="str">
        <f t="shared" si="47"/>
        <v>2-Low Income Residential</v>
      </c>
      <c r="R3055" s="157"/>
      <c r="S3055" t="s">
        <v>304</v>
      </c>
      <c r="U3055" s="157"/>
    </row>
    <row r="3056" spans="1:21" x14ac:dyDescent="0.3">
      <c r="A3056" s="155">
        <v>4</v>
      </c>
      <c r="B3056" s="155" t="s">
        <v>187</v>
      </c>
      <c r="C3056" s="155">
        <v>2020</v>
      </c>
      <c r="D3056" s="155">
        <v>7</v>
      </c>
      <c r="E3056" s="155" t="s">
        <v>284</v>
      </c>
      <c r="F3056" s="156">
        <v>3</v>
      </c>
      <c r="G3056" s="155" t="s">
        <v>189</v>
      </c>
      <c r="H3056" s="155">
        <v>18</v>
      </c>
      <c r="I3056" s="155" t="s">
        <v>215</v>
      </c>
      <c r="J3056" s="155" t="s">
        <v>119</v>
      </c>
      <c r="K3056" s="155" t="s">
        <v>216</v>
      </c>
      <c r="L3056" s="155">
        <v>300</v>
      </c>
      <c r="M3056" s="155" t="s">
        <v>191</v>
      </c>
      <c r="N3056" s="155">
        <v>11</v>
      </c>
      <c r="O3056" s="155">
        <v>21217.62</v>
      </c>
      <c r="P3056" s="155">
        <v>114980</v>
      </c>
      <c r="Q3056" t="str">
        <f t="shared" si="47"/>
        <v>4-Medium C&amp;I</v>
      </c>
      <c r="R3056" s="157"/>
      <c r="S3056" t="s">
        <v>304</v>
      </c>
      <c r="U3056" s="157"/>
    </row>
    <row r="3057" spans="1:21" x14ac:dyDescent="0.3">
      <c r="A3057" s="155">
        <v>5</v>
      </c>
      <c r="B3057" s="155" t="s">
        <v>181</v>
      </c>
      <c r="C3057" s="155">
        <v>2020</v>
      </c>
      <c r="D3057" s="155">
        <v>7</v>
      </c>
      <c r="E3057" s="155" t="s">
        <v>284</v>
      </c>
      <c r="F3057" s="156">
        <v>79</v>
      </c>
      <c r="G3057" s="155" t="s">
        <v>212</v>
      </c>
      <c r="H3057" s="155">
        <v>18</v>
      </c>
      <c r="I3057" s="155" t="s">
        <v>215</v>
      </c>
      <c r="J3057" s="155" t="s">
        <v>119</v>
      </c>
      <c r="K3057" s="155" t="s">
        <v>216</v>
      </c>
      <c r="L3057" s="155">
        <v>1579</v>
      </c>
      <c r="M3057" s="155" t="s">
        <v>271</v>
      </c>
      <c r="N3057" s="155">
        <v>1</v>
      </c>
      <c r="O3057" s="155">
        <v>7705.99</v>
      </c>
      <c r="P3057" s="155">
        <v>51800</v>
      </c>
      <c r="Q3057" t="str">
        <f t="shared" si="47"/>
        <v>4-Medium C&amp;I</v>
      </c>
      <c r="R3057" s="157"/>
      <c r="S3057" t="s">
        <v>304</v>
      </c>
      <c r="U3057" s="157"/>
    </row>
    <row r="3058" spans="1:21" x14ac:dyDescent="0.3">
      <c r="A3058" s="155">
        <v>5</v>
      </c>
      <c r="B3058" s="155" t="s">
        <v>181</v>
      </c>
      <c r="C3058" s="155">
        <v>2020</v>
      </c>
      <c r="D3058" s="155">
        <v>7</v>
      </c>
      <c r="E3058" s="155" t="s">
        <v>284</v>
      </c>
      <c r="F3058" s="156">
        <v>79</v>
      </c>
      <c r="G3058" s="155" t="s">
        <v>212</v>
      </c>
      <c r="H3058" s="155">
        <v>951</v>
      </c>
      <c r="I3058" s="155" t="s">
        <v>250</v>
      </c>
      <c r="J3058" s="155" t="s">
        <v>126</v>
      </c>
      <c r="K3058" s="155" t="s">
        <v>249</v>
      </c>
      <c r="L3058" s="155">
        <v>4579</v>
      </c>
      <c r="M3058" s="155" t="s">
        <v>221</v>
      </c>
      <c r="N3058" s="155">
        <v>7</v>
      </c>
      <c r="O3058" s="155">
        <v>332.26</v>
      </c>
      <c r="P3058" s="155">
        <v>2844</v>
      </c>
      <c r="Q3058" t="str">
        <f t="shared" si="47"/>
        <v>3-Small C&amp;I</v>
      </c>
      <c r="R3058" s="157"/>
      <c r="S3058" t="s">
        <v>304</v>
      </c>
      <c r="U3058" s="157"/>
    </row>
    <row r="3059" spans="1:21" x14ac:dyDescent="0.3">
      <c r="A3059" s="155">
        <v>5</v>
      </c>
      <c r="B3059" s="155" t="s">
        <v>181</v>
      </c>
      <c r="C3059" s="155">
        <v>2020</v>
      </c>
      <c r="D3059" s="155">
        <v>7</v>
      </c>
      <c r="E3059" s="155" t="s">
        <v>284</v>
      </c>
      <c r="F3059" s="156">
        <v>3</v>
      </c>
      <c r="G3059" s="155" t="s">
        <v>189</v>
      </c>
      <c r="H3059" s="155">
        <v>19</v>
      </c>
      <c r="I3059" s="155" t="s">
        <v>262</v>
      </c>
      <c r="J3059" s="155" t="s">
        <v>127</v>
      </c>
      <c r="K3059" s="155" t="s">
        <v>263</v>
      </c>
      <c r="L3059" s="155">
        <v>300</v>
      </c>
      <c r="M3059" s="155" t="s">
        <v>191</v>
      </c>
      <c r="N3059" s="155">
        <v>46</v>
      </c>
      <c r="O3059" s="155">
        <v>114692.19</v>
      </c>
      <c r="P3059" s="155">
        <v>699304</v>
      </c>
      <c r="Q3059" t="str">
        <f t="shared" si="47"/>
        <v>4-Medium C&amp;I</v>
      </c>
      <c r="R3059" s="157"/>
      <c r="S3059" t="s">
        <v>304</v>
      </c>
      <c r="U3059" s="157"/>
    </row>
    <row r="3060" spans="1:21" x14ac:dyDescent="0.3">
      <c r="A3060" s="155">
        <v>5</v>
      </c>
      <c r="B3060" s="155" t="s">
        <v>181</v>
      </c>
      <c r="C3060" s="155">
        <v>2020</v>
      </c>
      <c r="D3060" s="155">
        <v>7</v>
      </c>
      <c r="E3060" s="155" t="s">
        <v>284</v>
      </c>
      <c r="F3060" s="156">
        <v>3</v>
      </c>
      <c r="G3060" s="155" t="s">
        <v>189</v>
      </c>
      <c r="H3060" s="155">
        <v>8</v>
      </c>
      <c r="I3060" s="155" t="s">
        <v>248</v>
      </c>
      <c r="J3060" s="155" t="s">
        <v>126</v>
      </c>
      <c r="K3060" s="155" t="s">
        <v>249</v>
      </c>
      <c r="L3060" s="155">
        <v>300</v>
      </c>
      <c r="M3060" s="155" t="s">
        <v>191</v>
      </c>
      <c r="N3060" s="155">
        <v>376</v>
      </c>
      <c r="O3060" s="155">
        <v>19582.05</v>
      </c>
      <c r="P3060" s="155">
        <v>91869</v>
      </c>
      <c r="Q3060" t="str">
        <f t="shared" si="47"/>
        <v>3-Small C&amp;I</v>
      </c>
      <c r="R3060" s="157"/>
      <c r="S3060" t="s">
        <v>304</v>
      </c>
      <c r="U3060" s="157"/>
    </row>
    <row r="3061" spans="1:21" x14ac:dyDescent="0.3">
      <c r="A3061" s="155">
        <v>5</v>
      </c>
      <c r="B3061" s="155" t="s">
        <v>181</v>
      </c>
      <c r="C3061" s="155">
        <v>2020</v>
      </c>
      <c r="D3061" s="155">
        <v>7</v>
      </c>
      <c r="E3061" s="155" t="s">
        <v>284</v>
      </c>
      <c r="F3061" s="156">
        <v>3</v>
      </c>
      <c r="G3061" s="155" t="s">
        <v>189</v>
      </c>
      <c r="H3061" s="155">
        <v>950</v>
      </c>
      <c r="I3061" s="155" t="s">
        <v>184</v>
      </c>
      <c r="J3061" s="155" t="s">
        <v>115</v>
      </c>
      <c r="K3061" s="155" t="s">
        <v>185</v>
      </c>
      <c r="L3061" s="155">
        <v>4532</v>
      </c>
      <c r="M3061" s="155" t="s">
        <v>200</v>
      </c>
      <c r="N3061" s="155">
        <v>60026</v>
      </c>
      <c r="O3061" s="155">
        <v>5054618.95</v>
      </c>
      <c r="P3061" s="155">
        <v>100135488</v>
      </c>
      <c r="Q3061" t="str">
        <f t="shared" si="47"/>
        <v>3-Small C&amp;I</v>
      </c>
      <c r="R3061" s="157"/>
      <c r="S3061" t="s">
        <v>304</v>
      </c>
      <c r="U3061" s="157"/>
    </row>
    <row r="3062" spans="1:21" x14ac:dyDescent="0.3">
      <c r="A3062" s="155">
        <v>4</v>
      </c>
      <c r="B3062" s="155" t="s">
        <v>187</v>
      </c>
      <c r="C3062" s="155">
        <v>2020</v>
      </c>
      <c r="D3062" s="155">
        <v>7</v>
      </c>
      <c r="E3062" s="155" t="s">
        <v>284</v>
      </c>
      <c r="F3062" s="156">
        <v>5</v>
      </c>
      <c r="G3062" s="155" t="s">
        <v>195</v>
      </c>
      <c r="H3062" s="155">
        <v>950</v>
      </c>
      <c r="I3062" s="155" t="s">
        <v>184</v>
      </c>
      <c r="J3062" s="155" t="s">
        <v>115</v>
      </c>
      <c r="K3062" s="155" t="s">
        <v>185</v>
      </c>
      <c r="L3062" s="155">
        <v>4552</v>
      </c>
      <c r="M3062" s="155" t="s">
        <v>276</v>
      </c>
      <c r="N3062" s="155">
        <v>2</v>
      </c>
      <c r="O3062" s="155">
        <v>45.03</v>
      </c>
      <c r="P3062" s="155">
        <v>241</v>
      </c>
      <c r="Q3062" t="str">
        <f t="shared" si="47"/>
        <v>3-Small C&amp;I</v>
      </c>
      <c r="R3062" s="157"/>
      <c r="S3062" t="s">
        <v>304</v>
      </c>
      <c r="U3062" s="157"/>
    </row>
    <row r="3063" spans="1:21" x14ac:dyDescent="0.3">
      <c r="A3063" s="155">
        <v>5</v>
      </c>
      <c r="B3063" s="155" t="s">
        <v>181</v>
      </c>
      <c r="C3063" s="155">
        <v>2020</v>
      </c>
      <c r="D3063" s="155">
        <v>7</v>
      </c>
      <c r="E3063" s="155" t="s">
        <v>284</v>
      </c>
      <c r="F3063" s="156">
        <v>10</v>
      </c>
      <c r="G3063" s="155" t="s">
        <v>238</v>
      </c>
      <c r="H3063" s="155">
        <v>950</v>
      </c>
      <c r="I3063" s="155" t="s">
        <v>184</v>
      </c>
      <c r="J3063" s="155" t="s">
        <v>115</v>
      </c>
      <c r="K3063" s="155" t="s">
        <v>185</v>
      </c>
      <c r="L3063" s="155">
        <v>4513</v>
      </c>
      <c r="M3063" s="155" t="s">
        <v>240</v>
      </c>
      <c r="N3063" s="155">
        <v>13</v>
      </c>
      <c r="O3063" s="155">
        <v>1454.41</v>
      </c>
      <c r="P3063" s="155">
        <v>13382</v>
      </c>
      <c r="Q3063" t="str">
        <f t="shared" si="47"/>
        <v>3-Small C&amp;I</v>
      </c>
      <c r="R3063" s="157"/>
      <c r="S3063" t="s">
        <v>304</v>
      </c>
      <c r="U3063" s="157"/>
    </row>
    <row r="3064" spans="1:21" x14ac:dyDescent="0.3">
      <c r="A3064" s="155">
        <v>4</v>
      </c>
      <c r="B3064" s="155" t="s">
        <v>187</v>
      </c>
      <c r="C3064" s="155">
        <v>2020</v>
      </c>
      <c r="D3064" s="155">
        <v>7</v>
      </c>
      <c r="E3064" s="155" t="s">
        <v>284</v>
      </c>
      <c r="F3064" s="156">
        <v>1</v>
      </c>
      <c r="G3064" s="155" t="s">
        <v>183</v>
      </c>
      <c r="H3064" s="155">
        <v>10</v>
      </c>
      <c r="I3064" s="155" t="s">
        <v>251</v>
      </c>
      <c r="J3064" s="155" t="s">
        <v>118</v>
      </c>
      <c r="K3064" s="155" t="s">
        <v>214</v>
      </c>
      <c r="L3064" s="155">
        <v>200</v>
      </c>
      <c r="M3064" s="155" t="s">
        <v>210</v>
      </c>
      <c r="N3064" s="155">
        <v>5</v>
      </c>
      <c r="O3064" s="155">
        <v>315.8</v>
      </c>
      <c r="P3064" s="155">
        <v>1403</v>
      </c>
      <c r="Q3064" t="str">
        <f t="shared" si="47"/>
        <v>3-Small C&amp;I</v>
      </c>
      <c r="R3064" s="157"/>
      <c r="S3064" t="s">
        <v>304</v>
      </c>
      <c r="U3064" s="157"/>
    </row>
    <row r="3065" spans="1:21" x14ac:dyDescent="0.3">
      <c r="A3065" s="155">
        <v>4</v>
      </c>
      <c r="B3065" s="155" t="s">
        <v>187</v>
      </c>
      <c r="C3065" s="155">
        <v>2020</v>
      </c>
      <c r="D3065" s="155">
        <v>7</v>
      </c>
      <c r="E3065" s="155" t="s">
        <v>284</v>
      </c>
      <c r="F3065" s="156">
        <v>3</v>
      </c>
      <c r="G3065" s="155" t="s">
        <v>189</v>
      </c>
      <c r="H3065" s="155">
        <v>10</v>
      </c>
      <c r="I3065" s="155" t="s">
        <v>251</v>
      </c>
      <c r="J3065" s="155" t="s">
        <v>118</v>
      </c>
      <c r="K3065" s="155" t="s">
        <v>214</v>
      </c>
      <c r="L3065" s="155">
        <v>300</v>
      </c>
      <c r="M3065" s="155" t="s">
        <v>191</v>
      </c>
      <c r="N3065" s="155">
        <v>32</v>
      </c>
      <c r="O3065" s="155">
        <v>1497.66</v>
      </c>
      <c r="P3065" s="155">
        <v>8437</v>
      </c>
      <c r="Q3065" t="str">
        <f t="shared" si="47"/>
        <v>3-Small C&amp;I</v>
      </c>
      <c r="R3065" s="157"/>
      <c r="S3065" t="s">
        <v>304</v>
      </c>
      <c r="U3065" s="157"/>
    </row>
    <row r="3066" spans="1:21" x14ac:dyDescent="0.3">
      <c r="A3066" s="155">
        <v>5</v>
      </c>
      <c r="B3066" s="155" t="s">
        <v>181</v>
      </c>
      <c r="C3066" s="155">
        <v>2020</v>
      </c>
      <c r="D3066" s="155">
        <v>7</v>
      </c>
      <c r="E3066" s="155" t="s">
        <v>284</v>
      </c>
      <c r="F3066" s="156">
        <v>79</v>
      </c>
      <c r="G3066" s="155" t="s">
        <v>212</v>
      </c>
      <c r="H3066" s="155">
        <v>5</v>
      </c>
      <c r="I3066" s="155" t="s">
        <v>190</v>
      </c>
      <c r="J3066" s="155" t="s">
        <v>115</v>
      </c>
      <c r="K3066" s="155" t="s">
        <v>185</v>
      </c>
      <c r="L3066" s="155">
        <v>1579</v>
      </c>
      <c r="M3066" s="155" t="s">
        <v>271</v>
      </c>
      <c r="N3066" s="155">
        <v>1</v>
      </c>
      <c r="O3066" s="155">
        <v>9.64</v>
      </c>
      <c r="P3066" s="155">
        <v>0</v>
      </c>
      <c r="Q3066" t="str">
        <f t="shared" si="47"/>
        <v>3-Small C&amp;I</v>
      </c>
      <c r="R3066" s="157"/>
      <c r="S3066" t="s">
        <v>304</v>
      </c>
      <c r="U3066" s="157"/>
    </row>
    <row r="3067" spans="1:21" x14ac:dyDescent="0.3">
      <c r="A3067" s="155">
        <v>5</v>
      </c>
      <c r="B3067" s="155" t="s">
        <v>181</v>
      </c>
      <c r="C3067" s="155">
        <v>2020</v>
      </c>
      <c r="D3067" s="155">
        <v>7</v>
      </c>
      <c r="E3067" s="155" t="s">
        <v>284</v>
      </c>
      <c r="F3067" s="156">
        <v>6</v>
      </c>
      <c r="G3067" s="155" t="s">
        <v>192</v>
      </c>
      <c r="H3067" s="155">
        <v>616</v>
      </c>
      <c r="I3067" s="155" t="s">
        <v>199</v>
      </c>
      <c r="J3067" s="155" t="s">
        <v>125</v>
      </c>
      <c r="K3067" s="155" t="s">
        <v>197</v>
      </c>
      <c r="L3067" s="155">
        <v>4562</v>
      </c>
      <c r="M3067" s="155" t="s">
        <v>211</v>
      </c>
      <c r="N3067" s="155">
        <v>916</v>
      </c>
      <c r="O3067" s="155">
        <v>62907.45</v>
      </c>
      <c r="P3067" s="155">
        <v>184354</v>
      </c>
      <c r="Q3067" t="str">
        <f t="shared" si="47"/>
        <v>Street</v>
      </c>
      <c r="R3067" s="157"/>
      <c r="S3067" t="s">
        <v>304</v>
      </c>
      <c r="U3067" s="157"/>
    </row>
    <row r="3068" spans="1:21" x14ac:dyDescent="0.3">
      <c r="A3068" s="155">
        <v>5</v>
      </c>
      <c r="B3068" s="155" t="s">
        <v>181</v>
      </c>
      <c r="C3068" s="155">
        <v>2020</v>
      </c>
      <c r="D3068" s="155">
        <v>7</v>
      </c>
      <c r="E3068" s="155" t="s">
        <v>284</v>
      </c>
      <c r="F3068" s="156">
        <v>5</v>
      </c>
      <c r="G3068" s="155" t="s">
        <v>195</v>
      </c>
      <c r="H3068" s="155">
        <v>701</v>
      </c>
      <c r="I3068" s="155" t="s">
        <v>206</v>
      </c>
      <c r="J3068" s="155" t="s">
        <v>207</v>
      </c>
      <c r="K3068" s="155" t="s">
        <v>208</v>
      </c>
      <c r="L3068" s="155">
        <v>460</v>
      </c>
      <c r="M3068" s="155" t="s">
        <v>198</v>
      </c>
      <c r="N3068" s="155">
        <v>73</v>
      </c>
      <c r="O3068" s="155">
        <v>869925.23</v>
      </c>
      <c r="P3068" s="155">
        <v>5680019</v>
      </c>
      <c r="Q3068" t="str">
        <f t="shared" si="47"/>
        <v>5-Large C&amp;I</v>
      </c>
      <c r="R3068" s="157"/>
      <c r="S3068" t="s">
        <v>304</v>
      </c>
      <c r="U3068" s="157"/>
    </row>
    <row r="3069" spans="1:21" x14ac:dyDescent="0.3">
      <c r="A3069" s="155">
        <v>5</v>
      </c>
      <c r="B3069" s="155" t="s">
        <v>181</v>
      </c>
      <c r="C3069" s="155">
        <v>2020</v>
      </c>
      <c r="D3069" s="155">
        <v>7</v>
      </c>
      <c r="E3069" s="155" t="s">
        <v>284</v>
      </c>
      <c r="F3069" s="156">
        <v>75</v>
      </c>
      <c r="G3069" s="155" t="s">
        <v>212</v>
      </c>
      <c r="H3069" s="155">
        <v>701</v>
      </c>
      <c r="I3069" s="155" t="s">
        <v>206</v>
      </c>
      <c r="J3069" s="155" t="s">
        <v>207</v>
      </c>
      <c r="K3069" s="155" t="s">
        <v>208</v>
      </c>
      <c r="L3069" s="155">
        <v>1575</v>
      </c>
      <c r="M3069" s="155" t="s">
        <v>218</v>
      </c>
      <c r="N3069" s="155">
        <v>1</v>
      </c>
      <c r="O3069" s="155">
        <v>16965.490000000002</v>
      </c>
      <c r="P3069" s="155">
        <v>121100</v>
      </c>
      <c r="Q3069" t="str">
        <f t="shared" si="47"/>
        <v>5-Large C&amp;I</v>
      </c>
      <c r="R3069" s="157"/>
      <c r="S3069" t="s">
        <v>304</v>
      </c>
      <c r="U3069" s="157"/>
    </row>
    <row r="3070" spans="1:21" x14ac:dyDescent="0.3">
      <c r="A3070" s="155">
        <v>5</v>
      </c>
      <c r="B3070" s="155" t="s">
        <v>181</v>
      </c>
      <c r="C3070" s="155">
        <v>2020</v>
      </c>
      <c r="D3070" s="155">
        <v>7</v>
      </c>
      <c r="E3070" s="155" t="s">
        <v>284</v>
      </c>
      <c r="F3070" s="156">
        <v>6</v>
      </c>
      <c r="G3070" s="155" t="s">
        <v>192</v>
      </c>
      <c r="H3070" s="155">
        <v>607</v>
      </c>
      <c r="I3070" s="155" t="s">
        <v>293</v>
      </c>
      <c r="J3070" s="155" t="s">
        <v>130</v>
      </c>
      <c r="K3070" s="155" t="s">
        <v>280</v>
      </c>
      <c r="L3070" s="155">
        <v>700</v>
      </c>
      <c r="M3070" s="155" t="s">
        <v>193</v>
      </c>
      <c r="N3070" s="155">
        <v>2</v>
      </c>
      <c r="O3070" s="155">
        <v>15809.62</v>
      </c>
      <c r="P3070" s="155">
        <v>32273</v>
      </c>
      <c r="Q3070" t="str">
        <f t="shared" si="47"/>
        <v>Street</v>
      </c>
      <c r="R3070" s="157"/>
      <c r="S3070" t="s">
        <v>304</v>
      </c>
      <c r="U3070" s="157"/>
    </row>
    <row r="3071" spans="1:21" x14ac:dyDescent="0.3">
      <c r="A3071" s="155">
        <v>5</v>
      </c>
      <c r="B3071" s="155" t="s">
        <v>181</v>
      </c>
      <c r="C3071" s="155">
        <v>2020</v>
      </c>
      <c r="D3071" s="155">
        <v>7</v>
      </c>
      <c r="E3071" s="155" t="s">
        <v>284</v>
      </c>
      <c r="F3071" s="156">
        <v>6</v>
      </c>
      <c r="G3071" s="155" t="s">
        <v>192</v>
      </c>
      <c r="H3071" s="155">
        <v>624</v>
      </c>
      <c r="I3071" s="155" t="s">
        <v>226</v>
      </c>
      <c r="J3071" s="155" t="s">
        <v>124</v>
      </c>
      <c r="K3071" s="155" t="s">
        <v>227</v>
      </c>
      <c r="L3071" s="155">
        <v>4562</v>
      </c>
      <c r="M3071" s="155" t="s">
        <v>211</v>
      </c>
      <c r="N3071" s="155">
        <v>11</v>
      </c>
      <c r="O3071" s="155">
        <v>1701.04</v>
      </c>
      <c r="P3071" s="155">
        <v>7969</v>
      </c>
      <c r="Q3071" t="str">
        <f t="shared" si="47"/>
        <v>Street</v>
      </c>
      <c r="R3071" s="157"/>
      <c r="S3071" t="s">
        <v>304</v>
      </c>
      <c r="U3071" s="157"/>
    </row>
    <row r="3072" spans="1:21" x14ac:dyDescent="0.3">
      <c r="A3072" s="155">
        <v>4</v>
      </c>
      <c r="B3072" s="155" t="s">
        <v>187</v>
      </c>
      <c r="C3072" s="155">
        <v>2020</v>
      </c>
      <c r="D3072" s="155">
        <v>7</v>
      </c>
      <c r="E3072" s="155" t="s">
        <v>284</v>
      </c>
      <c r="F3072" s="156">
        <v>10</v>
      </c>
      <c r="G3072" s="155" t="s">
        <v>238</v>
      </c>
      <c r="H3072" s="155">
        <v>905</v>
      </c>
      <c r="I3072" s="155" t="s">
        <v>272</v>
      </c>
      <c r="J3072" s="155" t="s">
        <v>122</v>
      </c>
      <c r="K3072" s="155" t="s">
        <v>242</v>
      </c>
      <c r="L3072" s="155">
        <v>4513</v>
      </c>
      <c r="M3072" s="155" t="s">
        <v>240</v>
      </c>
      <c r="N3072" s="155">
        <v>4</v>
      </c>
      <c r="O3072" s="155">
        <v>140.44</v>
      </c>
      <c r="P3072" s="155">
        <v>2906</v>
      </c>
      <c r="Q3072" t="str">
        <f t="shared" si="47"/>
        <v>2-Low Income Residential</v>
      </c>
      <c r="R3072" s="157"/>
      <c r="S3072" t="s">
        <v>304</v>
      </c>
      <c r="U3072" s="157"/>
    </row>
    <row r="3073" spans="1:21" x14ac:dyDescent="0.3">
      <c r="A3073" s="155">
        <v>5</v>
      </c>
      <c r="B3073" s="155" t="s">
        <v>181</v>
      </c>
      <c r="C3073" s="155">
        <v>2020</v>
      </c>
      <c r="D3073" s="155">
        <v>7</v>
      </c>
      <c r="E3073" s="155" t="s">
        <v>284</v>
      </c>
      <c r="F3073" s="156">
        <v>10</v>
      </c>
      <c r="G3073" s="155" t="s">
        <v>238</v>
      </c>
      <c r="H3073" s="155">
        <v>7</v>
      </c>
      <c r="I3073" s="155" t="s">
        <v>241</v>
      </c>
      <c r="J3073" s="155" t="s">
        <v>122</v>
      </c>
      <c r="K3073" s="155" t="s">
        <v>242</v>
      </c>
      <c r="L3073" s="155">
        <v>207</v>
      </c>
      <c r="M3073" s="155" t="s">
        <v>243</v>
      </c>
      <c r="N3073" s="155">
        <v>7</v>
      </c>
      <c r="O3073" s="155">
        <v>839.07</v>
      </c>
      <c r="P3073" s="155">
        <v>5684</v>
      </c>
      <c r="Q3073" t="str">
        <f t="shared" si="47"/>
        <v>2-Low Income Residential</v>
      </c>
      <c r="R3073" s="157"/>
      <c r="S3073" t="s">
        <v>304</v>
      </c>
      <c r="U3073" s="157"/>
    </row>
    <row r="3074" spans="1:21" x14ac:dyDescent="0.3">
      <c r="A3074" s="155">
        <v>5</v>
      </c>
      <c r="B3074" s="155" t="s">
        <v>181</v>
      </c>
      <c r="C3074" s="155">
        <v>2020</v>
      </c>
      <c r="D3074" s="155">
        <v>7</v>
      </c>
      <c r="E3074" s="155" t="s">
        <v>284</v>
      </c>
      <c r="F3074" s="156">
        <v>5</v>
      </c>
      <c r="G3074" s="155" t="s">
        <v>195</v>
      </c>
      <c r="H3074" s="155">
        <v>616</v>
      </c>
      <c r="I3074" s="155" t="s">
        <v>199</v>
      </c>
      <c r="J3074" s="155" t="s">
        <v>125</v>
      </c>
      <c r="K3074" s="155" t="s">
        <v>197</v>
      </c>
      <c r="L3074" s="155">
        <v>4552</v>
      </c>
      <c r="M3074" s="155" t="s">
        <v>276</v>
      </c>
      <c r="N3074" s="155">
        <v>108</v>
      </c>
      <c r="O3074" s="155">
        <v>14493.74</v>
      </c>
      <c r="P3074" s="155">
        <v>45332</v>
      </c>
      <c r="Q3074" t="str">
        <f t="shared" ref="Q3074:Q3137" si="48">VLOOKUP(J3074,S:T,2,FALSE)</f>
        <v>Street</v>
      </c>
      <c r="R3074" s="157"/>
      <c r="S3074" t="s">
        <v>304</v>
      </c>
      <c r="U3074" s="157"/>
    </row>
    <row r="3075" spans="1:21" x14ac:dyDescent="0.3">
      <c r="A3075" s="155">
        <v>5</v>
      </c>
      <c r="B3075" s="155" t="s">
        <v>181</v>
      </c>
      <c r="C3075" s="155">
        <v>2020</v>
      </c>
      <c r="D3075" s="155">
        <v>7</v>
      </c>
      <c r="E3075" s="155" t="s">
        <v>284</v>
      </c>
      <c r="F3075" s="156">
        <v>1</v>
      </c>
      <c r="G3075" s="155" t="s">
        <v>183</v>
      </c>
      <c r="H3075" s="155">
        <v>1</v>
      </c>
      <c r="I3075" s="155" t="s">
        <v>229</v>
      </c>
      <c r="J3075" s="155" t="s">
        <v>121</v>
      </c>
      <c r="K3075" s="155" t="s">
        <v>230</v>
      </c>
      <c r="L3075" s="155">
        <v>200</v>
      </c>
      <c r="M3075" s="155" t="s">
        <v>210</v>
      </c>
      <c r="N3075" s="155">
        <v>509395</v>
      </c>
      <c r="O3075" s="155">
        <v>88334136.439999998</v>
      </c>
      <c r="P3075" s="155">
        <v>374389199</v>
      </c>
      <c r="Q3075" t="str">
        <f t="shared" si="48"/>
        <v>1-Residential</v>
      </c>
      <c r="R3075" s="157"/>
      <c r="S3075" t="s">
        <v>304</v>
      </c>
      <c r="U3075" s="157"/>
    </row>
    <row r="3076" spans="1:21" x14ac:dyDescent="0.3">
      <c r="A3076" s="155">
        <v>4</v>
      </c>
      <c r="B3076" s="155" t="s">
        <v>187</v>
      </c>
      <c r="C3076" s="155">
        <v>2020</v>
      </c>
      <c r="D3076" s="155">
        <v>7</v>
      </c>
      <c r="E3076" s="155" t="s">
        <v>284</v>
      </c>
      <c r="F3076" s="156">
        <v>1</v>
      </c>
      <c r="G3076" s="155" t="s">
        <v>183</v>
      </c>
      <c r="H3076" s="155">
        <v>6</v>
      </c>
      <c r="I3076" s="155" t="s">
        <v>256</v>
      </c>
      <c r="J3076" s="155" t="s">
        <v>122</v>
      </c>
      <c r="K3076" s="155" t="s">
        <v>242</v>
      </c>
      <c r="L3076" s="155">
        <v>200</v>
      </c>
      <c r="M3076" s="155" t="s">
        <v>210</v>
      </c>
      <c r="N3076" s="155">
        <v>41</v>
      </c>
      <c r="O3076" s="155">
        <v>3505.24</v>
      </c>
      <c r="P3076" s="155">
        <v>22820</v>
      </c>
      <c r="Q3076" t="str">
        <f t="shared" si="48"/>
        <v>2-Low Income Residential</v>
      </c>
      <c r="R3076" s="157"/>
      <c r="S3076" t="s">
        <v>304</v>
      </c>
      <c r="U3076" s="157"/>
    </row>
    <row r="3077" spans="1:21" x14ac:dyDescent="0.3">
      <c r="A3077" s="155">
        <v>5</v>
      </c>
      <c r="B3077" s="155" t="s">
        <v>181</v>
      </c>
      <c r="C3077" s="155">
        <v>2020</v>
      </c>
      <c r="D3077" s="155">
        <v>7</v>
      </c>
      <c r="E3077" s="155" t="s">
        <v>284</v>
      </c>
      <c r="F3077" s="156">
        <v>75</v>
      </c>
      <c r="G3077" s="155" t="s">
        <v>212</v>
      </c>
      <c r="H3077" s="155">
        <v>13</v>
      </c>
      <c r="I3077" s="155" t="s">
        <v>296</v>
      </c>
      <c r="J3077" s="155" t="s">
        <v>119</v>
      </c>
      <c r="K3077" s="155" t="s">
        <v>216</v>
      </c>
      <c r="L3077" s="155">
        <v>1575</v>
      </c>
      <c r="M3077" s="155" t="s">
        <v>218</v>
      </c>
      <c r="N3077" s="155">
        <v>1</v>
      </c>
      <c r="O3077" s="155">
        <v>598.12</v>
      </c>
      <c r="P3077" s="155">
        <v>3150</v>
      </c>
      <c r="Q3077" t="str">
        <f t="shared" si="48"/>
        <v>4-Medium C&amp;I</v>
      </c>
      <c r="R3077" s="157"/>
      <c r="S3077" t="s">
        <v>304</v>
      </c>
      <c r="U3077" s="157"/>
    </row>
    <row r="3078" spans="1:21" x14ac:dyDescent="0.3">
      <c r="A3078" s="155">
        <v>5</v>
      </c>
      <c r="B3078" s="155" t="s">
        <v>181</v>
      </c>
      <c r="C3078" s="155">
        <v>2020</v>
      </c>
      <c r="D3078" s="155">
        <v>7</v>
      </c>
      <c r="E3078" s="155" t="s">
        <v>284</v>
      </c>
      <c r="F3078" s="156">
        <v>3</v>
      </c>
      <c r="G3078" s="155" t="s">
        <v>189</v>
      </c>
      <c r="H3078" s="155">
        <v>954</v>
      </c>
      <c r="I3078" s="155" t="s">
        <v>237</v>
      </c>
      <c r="J3078" s="155" t="s">
        <v>119</v>
      </c>
      <c r="K3078" s="155" t="s">
        <v>216</v>
      </c>
      <c r="L3078" s="155">
        <v>4532</v>
      </c>
      <c r="M3078" s="155" t="s">
        <v>200</v>
      </c>
      <c r="N3078" s="155">
        <v>7824</v>
      </c>
      <c r="O3078" s="155">
        <v>13698143.09</v>
      </c>
      <c r="P3078" s="155">
        <v>160324475</v>
      </c>
      <c r="Q3078" t="str">
        <f t="shared" si="48"/>
        <v>4-Medium C&amp;I</v>
      </c>
      <c r="R3078" s="157"/>
      <c r="S3078" t="s">
        <v>304</v>
      </c>
      <c r="U3078" s="157"/>
    </row>
    <row r="3079" spans="1:21" x14ac:dyDescent="0.3">
      <c r="A3079" s="155">
        <v>5</v>
      </c>
      <c r="B3079" s="155" t="s">
        <v>181</v>
      </c>
      <c r="C3079" s="155">
        <v>2020</v>
      </c>
      <c r="D3079" s="155">
        <v>7</v>
      </c>
      <c r="E3079" s="155" t="s">
        <v>284</v>
      </c>
      <c r="F3079" s="156">
        <v>3</v>
      </c>
      <c r="G3079" s="155" t="s">
        <v>189</v>
      </c>
      <c r="H3079" s="155">
        <v>10</v>
      </c>
      <c r="I3079" s="155" t="s">
        <v>251</v>
      </c>
      <c r="J3079" s="155" t="s">
        <v>117</v>
      </c>
      <c r="K3079" s="155" t="s">
        <v>236</v>
      </c>
      <c r="L3079" s="155">
        <v>300</v>
      </c>
      <c r="M3079" s="155" t="s">
        <v>191</v>
      </c>
      <c r="N3079" s="155">
        <v>20495</v>
      </c>
      <c r="O3079" s="155">
        <v>933323.6</v>
      </c>
      <c r="P3079" s="155">
        <v>6124311</v>
      </c>
      <c r="Q3079" t="str">
        <f t="shared" si="48"/>
        <v>3-Small C&amp;I</v>
      </c>
      <c r="R3079" s="157"/>
      <c r="S3079" t="s">
        <v>304</v>
      </c>
      <c r="U3079" s="157"/>
    </row>
    <row r="3080" spans="1:21" x14ac:dyDescent="0.3">
      <c r="A3080" s="155">
        <v>5</v>
      </c>
      <c r="B3080" s="155" t="s">
        <v>181</v>
      </c>
      <c r="C3080" s="155">
        <v>2020</v>
      </c>
      <c r="D3080" s="155">
        <v>7</v>
      </c>
      <c r="E3080" s="155" t="s">
        <v>284</v>
      </c>
      <c r="F3080" s="156">
        <v>3</v>
      </c>
      <c r="G3080" s="155" t="s">
        <v>189</v>
      </c>
      <c r="H3080" s="155">
        <v>952</v>
      </c>
      <c r="I3080" s="155" t="s">
        <v>235</v>
      </c>
      <c r="J3080" s="155" t="s">
        <v>117</v>
      </c>
      <c r="K3080" s="155" t="s">
        <v>236</v>
      </c>
      <c r="L3080" s="155">
        <v>4532</v>
      </c>
      <c r="M3080" s="155" t="s">
        <v>200</v>
      </c>
      <c r="N3080" s="155">
        <v>449</v>
      </c>
      <c r="O3080" s="155">
        <v>17759</v>
      </c>
      <c r="P3080" s="155">
        <v>1183368</v>
      </c>
      <c r="Q3080" t="str">
        <f t="shared" si="48"/>
        <v>3-Small C&amp;I</v>
      </c>
      <c r="R3080" s="157"/>
      <c r="S3080" t="s">
        <v>304</v>
      </c>
      <c r="U3080" s="157"/>
    </row>
    <row r="3081" spans="1:21" x14ac:dyDescent="0.3">
      <c r="A3081" s="155">
        <v>5</v>
      </c>
      <c r="B3081" s="155" t="s">
        <v>181</v>
      </c>
      <c r="C3081" s="155">
        <v>2020</v>
      </c>
      <c r="D3081" s="155">
        <v>7</v>
      </c>
      <c r="E3081" s="155" t="s">
        <v>284</v>
      </c>
      <c r="F3081" s="156">
        <v>1</v>
      </c>
      <c r="G3081" s="155" t="s">
        <v>183</v>
      </c>
      <c r="H3081" s="155">
        <v>953</v>
      </c>
      <c r="I3081" s="155" t="s">
        <v>213</v>
      </c>
      <c r="J3081" s="155" t="s">
        <v>118</v>
      </c>
      <c r="K3081" s="155" t="s">
        <v>214</v>
      </c>
      <c r="L3081" s="155">
        <v>4512</v>
      </c>
      <c r="M3081" s="155" t="s">
        <v>186</v>
      </c>
      <c r="N3081" s="155">
        <v>788</v>
      </c>
      <c r="O3081" s="155">
        <v>36619.800000000003</v>
      </c>
      <c r="P3081" s="155">
        <v>294756</v>
      </c>
      <c r="Q3081" t="str">
        <f t="shared" si="48"/>
        <v>3-Small C&amp;I</v>
      </c>
      <c r="R3081" s="157"/>
      <c r="S3081" t="s">
        <v>304</v>
      </c>
      <c r="U3081" s="157"/>
    </row>
    <row r="3082" spans="1:21" x14ac:dyDescent="0.3">
      <c r="A3082" s="155">
        <v>5</v>
      </c>
      <c r="B3082" s="155" t="s">
        <v>181</v>
      </c>
      <c r="C3082" s="155">
        <v>2020</v>
      </c>
      <c r="D3082" s="155">
        <v>7</v>
      </c>
      <c r="E3082" s="155" t="s">
        <v>284</v>
      </c>
      <c r="F3082" s="156">
        <v>75</v>
      </c>
      <c r="G3082" s="155" t="s">
        <v>212</v>
      </c>
      <c r="H3082" s="155">
        <v>5</v>
      </c>
      <c r="I3082" s="155" t="s">
        <v>190</v>
      </c>
      <c r="J3082" s="155" t="s">
        <v>115</v>
      </c>
      <c r="K3082" s="155" t="s">
        <v>185</v>
      </c>
      <c r="L3082" s="155">
        <v>1575</v>
      </c>
      <c r="M3082" s="155" t="s">
        <v>218</v>
      </c>
      <c r="N3082" s="155">
        <v>5</v>
      </c>
      <c r="O3082" s="155">
        <v>2425.0700000000002</v>
      </c>
      <c r="P3082" s="155">
        <v>12950</v>
      </c>
      <c r="Q3082" t="str">
        <f t="shared" si="48"/>
        <v>3-Small C&amp;I</v>
      </c>
      <c r="R3082" s="157"/>
      <c r="S3082" t="s">
        <v>304</v>
      </c>
      <c r="U3082" s="157"/>
    </row>
    <row r="3083" spans="1:21" x14ac:dyDescent="0.3">
      <c r="A3083" s="155">
        <v>5</v>
      </c>
      <c r="B3083" s="155" t="s">
        <v>181</v>
      </c>
      <c r="C3083" s="155">
        <v>2020</v>
      </c>
      <c r="D3083" s="155">
        <v>7</v>
      </c>
      <c r="E3083" s="155" t="s">
        <v>284</v>
      </c>
      <c r="F3083" s="156">
        <v>77</v>
      </c>
      <c r="G3083" s="155" t="s">
        <v>212</v>
      </c>
      <c r="H3083" s="155">
        <v>5</v>
      </c>
      <c r="I3083" s="155" t="s">
        <v>190</v>
      </c>
      <c r="J3083" s="155" t="s">
        <v>115</v>
      </c>
      <c r="K3083" s="155" t="s">
        <v>185</v>
      </c>
      <c r="L3083" s="155">
        <v>1577</v>
      </c>
      <c r="M3083" s="155" t="s">
        <v>233</v>
      </c>
      <c r="N3083" s="155">
        <v>2</v>
      </c>
      <c r="O3083" s="155">
        <v>1352.07</v>
      </c>
      <c r="P3083" s="155">
        <v>7266</v>
      </c>
      <c r="Q3083" t="str">
        <f t="shared" si="48"/>
        <v>3-Small C&amp;I</v>
      </c>
      <c r="R3083" s="157"/>
      <c r="S3083" t="s">
        <v>304</v>
      </c>
      <c r="U3083" s="157"/>
    </row>
    <row r="3084" spans="1:21" x14ac:dyDescent="0.3">
      <c r="A3084">
        <v>5</v>
      </c>
      <c r="B3084" t="s">
        <v>181</v>
      </c>
      <c r="C3084">
        <v>2020</v>
      </c>
      <c r="D3084">
        <v>8</v>
      </c>
      <c r="E3084" t="s">
        <v>194</v>
      </c>
      <c r="F3084">
        <v>6</v>
      </c>
      <c r="G3084" t="s">
        <v>192</v>
      </c>
      <c r="H3084">
        <v>609</v>
      </c>
      <c r="I3084" t="s">
        <v>298</v>
      </c>
      <c r="J3084" t="s">
        <v>278</v>
      </c>
      <c r="K3084" t="s">
        <v>212</v>
      </c>
      <c r="L3084">
        <v>700</v>
      </c>
      <c r="M3084" t="s">
        <v>193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57"/>
      <c r="S3084" t="s">
        <v>304</v>
      </c>
      <c r="U3084" s="157"/>
    </row>
    <row r="3085" spans="1:21" x14ac:dyDescent="0.3">
      <c r="A3085">
        <v>5</v>
      </c>
      <c r="B3085" t="s">
        <v>181</v>
      </c>
      <c r="C3085">
        <v>2020</v>
      </c>
      <c r="D3085">
        <v>8</v>
      </c>
      <c r="E3085" t="s">
        <v>194</v>
      </c>
      <c r="F3085">
        <v>6</v>
      </c>
      <c r="G3085" t="s">
        <v>192</v>
      </c>
      <c r="H3085">
        <v>602</v>
      </c>
      <c r="I3085" t="s">
        <v>246</v>
      </c>
      <c r="J3085" t="s">
        <v>125</v>
      </c>
      <c r="K3085" t="s">
        <v>197</v>
      </c>
      <c r="L3085">
        <v>700</v>
      </c>
      <c r="M3085" t="s">
        <v>193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57"/>
      <c r="S3085" t="s">
        <v>304</v>
      </c>
      <c r="U3085" s="157"/>
    </row>
    <row r="3086" spans="1:21" x14ac:dyDescent="0.3">
      <c r="A3086">
        <v>4</v>
      </c>
      <c r="B3086" t="s">
        <v>187</v>
      </c>
      <c r="C3086">
        <v>2020</v>
      </c>
      <c r="D3086">
        <v>8</v>
      </c>
      <c r="E3086" t="s">
        <v>194</v>
      </c>
      <c r="F3086">
        <v>3</v>
      </c>
      <c r="G3086" t="s">
        <v>189</v>
      </c>
      <c r="H3086">
        <v>616</v>
      </c>
      <c r="I3086" t="s">
        <v>199</v>
      </c>
      <c r="J3086" t="s">
        <v>125</v>
      </c>
      <c r="K3086" t="s">
        <v>197</v>
      </c>
      <c r="L3086">
        <v>4532</v>
      </c>
      <c r="M3086" t="s">
        <v>200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57"/>
      <c r="S3086" t="s">
        <v>304</v>
      </c>
      <c r="U3086" s="157"/>
    </row>
    <row r="3087" spans="1:21" x14ac:dyDescent="0.3">
      <c r="A3087">
        <v>5</v>
      </c>
      <c r="B3087" t="s">
        <v>181</v>
      </c>
      <c r="C3087">
        <v>2020</v>
      </c>
      <c r="D3087">
        <v>8</v>
      </c>
      <c r="E3087" t="s">
        <v>194</v>
      </c>
      <c r="F3087">
        <v>6</v>
      </c>
      <c r="G3087" t="s">
        <v>192</v>
      </c>
      <c r="H3087">
        <v>612</v>
      </c>
      <c r="I3087" t="s">
        <v>223</v>
      </c>
      <c r="J3087" t="s">
        <v>116</v>
      </c>
      <c r="K3087" t="s">
        <v>224</v>
      </c>
      <c r="L3087">
        <v>700</v>
      </c>
      <c r="M3087" t="s">
        <v>193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57"/>
      <c r="S3087" t="s">
        <v>304</v>
      </c>
      <c r="U3087" s="157"/>
    </row>
    <row r="3088" spans="1:21" x14ac:dyDescent="0.3">
      <c r="A3088">
        <v>4</v>
      </c>
      <c r="B3088" t="s">
        <v>187</v>
      </c>
      <c r="C3088">
        <v>2020</v>
      </c>
      <c r="D3088">
        <v>8</v>
      </c>
      <c r="E3088" t="s">
        <v>194</v>
      </c>
      <c r="F3088">
        <v>5</v>
      </c>
      <c r="G3088" t="s">
        <v>195</v>
      </c>
      <c r="H3088">
        <v>710</v>
      </c>
      <c r="I3088" t="s">
        <v>220</v>
      </c>
      <c r="J3088" t="s">
        <v>207</v>
      </c>
      <c r="K3088" t="s">
        <v>208</v>
      </c>
      <c r="L3088">
        <v>4552</v>
      </c>
      <c r="M3088" t="s">
        <v>276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57"/>
      <c r="S3088" t="s">
        <v>304</v>
      </c>
      <c r="U3088" s="157"/>
    </row>
    <row r="3089" spans="1:21" x14ac:dyDescent="0.3">
      <c r="A3089">
        <v>5</v>
      </c>
      <c r="B3089" t="s">
        <v>181</v>
      </c>
      <c r="C3089">
        <v>2020</v>
      </c>
      <c r="D3089">
        <v>8</v>
      </c>
      <c r="E3089" t="s">
        <v>194</v>
      </c>
      <c r="F3089">
        <v>75</v>
      </c>
      <c r="G3089" t="s">
        <v>212</v>
      </c>
      <c r="H3089">
        <v>13</v>
      </c>
      <c r="I3089" t="s">
        <v>296</v>
      </c>
      <c r="J3089" t="s">
        <v>119</v>
      </c>
      <c r="K3089" t="s">
        <v>216</v>
      </c>
      <c r="L3089">
        <v>1575</v>
      </c>
      <c r="M3089" t="s">
        <v>218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57"/>
      <c r="S3089" t="s">
        <v>304</v>
      </c>
      <c r="U3089" s="157"/>
    </row>
    <row r="3090" spans="1:21" x14ac:dyDescent="0.3">
      <c r="A3090">
        <v>5</v>
      </c>
      <c r="B3090" t="s">
        <v>181</v>
      </c>
      <c r="C3090">
        <v>2020</v>
      </c>
      <c r="D3090">
        <v>8</v>
      </c>
      <c r="E3090" t="s">
        <v>194</v>
      </c>
      <c r="F3090">
        <v>75</v>
      </c>
      <c r="G3090" t="s">
        <v>212</v>
      </c>
      <c r="H3090">
        <v>18</v>
      </c>
      <c r="I3090" t="s">
        <v>215</v>
      </c>
      <c r="J3090" t="s">
        <v>119</v>
      </c>
      <c r="K3090" t="s">
        <v>216</v>
      </c>
      <c r="L3090">
        <v>1575</v>
      </c>
      <c r="M3090" t="s">
        <v>218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57"/>
      <c r="S3090" t="s">
        <v>304</v>
      </c>
      <c r="U3090" s="157"/>
    </row>
    <row r="3091" spans="1:21" x14ac:dyDescent="0.3">
      <c r="A3091">
        <v>5</v>
      </c>
      <c r="B3091" t="s">
        <v>181</v>
      </c>
      <c r="C3091">
        <v>2020</v>
      </c>
      <c r="D3091">
        <v>8</v>
      </c>
      <c r="E3091" t="s">
        <v>194</v>
      </c>
      <c r="F3091">
        <v>3</v>
      </c>
      <c r="G3091" t="s">
        <v>189</v>
      </c>
      <c r="H3091">
        <v>955</v>
      </c>
      <c r="I3091" t="s">
        <v>282</v>
      </c>
      <c r="J3091" t="s">
        <v>119</v>
      </c>
      <c r="K3091" t="s">
        <v>216</v>
      </c>
      <c r="L3091">
        <v>4532</v>
      </c>
      <c r="M3091" t="s">
        <v>200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57"/>
      <c r="S3091" t="s">
        <v>304</v>
      </c>
      <c r="U3091" s="157"/>
    </row>
    <row r="3092" spans="1:21" x14ac:dyDescent="0.3">
      <c r="A3092">
        <v>5</v>
      </c>
      <c r="B3092" t="s">
        <v>181</v>
      </c>
      <c r="C3092">
        <v>2020</v>
      </c>
      <c r="D3092">
        <v>8</v>
      </c>
      <c r="E3092" t="s">
        <v>194</v>
      </c>
      <c r="F3092">
        <v>3</v>
      </c>
      <c r="G3092" t="s">
        <v>189</v>
      </c>
      <c r="H3092">
        <v>956</v>
      </c>
      <c r="I3092" t="s">
        <v>285</v>
      </c>
      <c r="J3092" t="s">
        <v>119</v>
      </c>
      <c r="K3092" t="s">
        <v>216</v>
      </c>
      <c r="L3092">
        <v>4532</v>
      </c>
      <c r="M3092" t="s">
        <v>200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57"/>
      <c r="S3092" t="s">
        <v>304</v>
      </c>
      <c r="U3092" s="157"/>
    </row>
    <row r="3093" spans="1:21" x14ac:dyDescent="0.3">
      <c r="A3093">
        <v>5</v>
      </c>
      <c r="B3093" t="s">
        <v>181</v>
      </c>
      <c r="C3093">
        <v>2020</v>
      </c>
      <c r="D3093">
        <v>8</v>
      </c>
      <c r="E3093" t="s">
        <v>194</v>
      </c>
      <c r="F3093">
        <v>3</v>
      </c>
      <c r="G3093" t="s">
        <v>189</v>
      </c>
      <c r="H3093">
        <v>20</v>
      </c>
      <c r="I3093" t="s">
        <v>300</v>
      </c>
      <c r="J3093" t="s">
        <v>128</v>
      </c>
      <c r="K3093" t="s">
        <v>205</v>
      </c>
      <c r="L3093">
        <v>300</v>
      </c>
      <c r="M3093" t="s">
        <v>191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57"/>
      <c r="S3093" t="s">
        <v>304</v>
      </c>
      <c r="U3093" s="157"/>
    </row>
    <row r="3094" spans="1:21" x14ac:dyDescent="0.3">
      <c r="A3094">
        <v>5</v>
      </c>
      <c r="B3094" t="s">
        <v>181</v>
      </c>
      <c r="C3094">
        <v>2020</v>
      </c>
      <c r="D3094">
        <v>8</v>
      </c>
      <c r="E3094" t="s">
        <v>194</v>
      </c>
      <c r="F3094">
        <v>3</v>
      </c>
      <c r="G3094" t="s">
        <v>189</v>
      </c>
      <c r="H3094">
        <v>700</v>
      </c>
      <c r="I3094" t="s">
        <v>273</v>
      </c>
      <c r="J3094" t="s">
        <v>207</v>
      </c>
      <c r="K3094" t="s">
        <v>208</v>
      </c>
      <c r="L3094">
        <v>300</v>
      </c>
      <c r="M3094" t="s">
        <v>191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57"/>
      <c r="S3094" t="s">
        <v>304</v>
      </c>
      <c r="U3094" s="157"/>
    </row>
    <row r="3095" spans="1:21" x14ac:dyDescent="0.3">
      <c r="A3095">
        <v>5</v>
      </c>
      <c r="B3095" t="s">
        <v>181</v>
      </c>
      <c r="C3095">
        <v>2020</v>
      </c>
      <c r="D3095">
        <v>8</v>
      </c>
      <c r="E3095" t="s">
        <v>194</v>
      </c>
      <c r="F3095">
        <v>5</v>
      </c>
      <c r="G3095" t="s">
        <v>195</v>
      </c>
      <c r="H3095">
        <v>701</v>
      </c>
      <c r="I3095" t="s">
        <v>206</v>
      </c>
      <c r="J3095" t="s">
        <v>207</v>
      </c>
      <c r="K3095" t="s">
        <v>208</v>
      </c>
      <c r="L3095">
        <v>460</v>
      </c>
      <c r="M3095" t="s">
        <v>198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57"/>
      <c r="S3095" t="s">
        <v>304</v>
      </c>
      <c r="U3095" s="157"/>
    </row>
    <row r="3096" spans="1:21" x14ac:dyDescent="0.3">
      <c r="A3096">
        <v>5</v>
      </c>
      <c r="B3096" t="s">
        <v>181</v>
      </c>
      <c r="C3096">
        <v>2020</v>
      </c>
      <c r="D3096">
        <v>8</v>
      </c>
      <c r="E3096" t="s">
        <v>194</v>
      </c>
      <c r="F3096">
        <v>5</v>
      </c>
      <c r="G3096" t="s">
        <v>195</v>
      </c>
      <c r="H3096">
        <v>951</v>
      </c>
      <c r="I3096" t="s">
        <v>250</v>
      </c>
      <c r="J3096" t="s">
        <v>126</v>
      </c>
      <c r="K3096" t="s">
        <v>249</v>
      </c>
      <c r="L3096">
        <v>4552</v>
      </c>
      <c r="M3096" t="s">
        <v>276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57"/>
      <c r="S3096" t="s">
        <v>304</v>
      </c>
      <c r="U3096" s="157"/>
    </row>
    <row r="3097" spans="1:21" x14ac:dyDescent="0.3">
      <c r="A3097">
        <v>4</v>
      </c>
      <c r="B3097" t="s">
        <v>187</v>
      </c>
      <c r="C3097">
        <v>2020</v>
      </c>
      <c r="D3097">
        <v>8</v>
      </c>
      <c r="E3097" t="s">
        <v>194</v>
      </c>
      <c r="F3097">
        <v>5</v>
      </c>
      <c r="G3097" t="s">
        <v>195</v>
      </c>
      <c r="H3097">
        <v>950</v>
      </c>
      <c r="I3097" t="s">
        <v>184</v>
      </c>
      <c r="J3097" t="s">
        <v>115</v>
      </c>
      <c r="K3097" t="s">
        <v>185</v>
      </c>
      <c r="L3097">
        <v>4552</v>
      </c>
      <c r="M3097" t="s">
        <v>276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57"/>
      <c r="S3097" t="s">
        <v>304</v>
      </c>
      <c r="U3097" s="157"/>
    </row>
    <row r="3098" spans="1:21" x14ac:dyDescent="0.3">
      <c r="A3098">
        <v>5</v>
      </c>
      <c r="B3098" t="s">
        <v>181</v>
      </c>
      <c r="C3098">
        <v>2020</v>
      </c>
      <c r="D3098">
        <v>8</v>
      </c>
      <c r="E3098" t="s">
        <v>194</v>
      </c>
      <c r="F3098">
        <v>75</v>
      </c>
      <c r="G3098" t="s">
        <v>212</v>
      </c>
      <c r="H3098">
        <v>950</v>
      </c>
      <c r="I3098" t="s">
        <v>184</v>
      </c>
      <c r="J3098" t="s">
        <v>115</v>
      </c>
      <c r="K3098" t="s">
        <v>185</v>
      </c>
      <c r="L3098">
        <v>4575</v>
      </c>
      <c r="M3098" t="s">
        <v>212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57"/>
      <c r="S3098" t="s">
        <v>304</v>
      </c>
      <c r="U3098" s="157"/>
    </row>
    <row r="3099" spans="1:21" x14ac:dyDescent="0.3">
      <c r="A3099">
        <v>5</v>
      </c>
      <c r="B3099" t="s">
        <v>181</v>
      </c>
      <c r="C3099">
        <v>2020</v>
      </c>
      <c r="D3099">
        <v>8</v>
      </c>
      <c r="E3099" t="s">
        <v>194</v>
      </c>
      <c r="F3099">
        <v>3</v>
      </c>
      <c r="G3099" t="s">
        <v>189</v>
      </c>
      <c r="H3099">
        <v>953</v>
      </c>
      <c r="I3099" t="s">
        <v>213</v>
      </c>
      <c r="J3099" t="s">
        <v>118</v>
      </c>
      <c r="K3099" t="s">
        <v>214</v>
      </c>
      <c r="L3099">
        <v>4532</v>
      </c>
      <c r="M3099" t="s">
        <v>200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57"/>
      <c r="S3099" t="s">
        <v>304</v>
      </c>
      <c r="U3099" s="157"/>
    </row>
    <row r="3100" spans="1:21" x14ac:dyDescent="0.3">
      <c r="A3100">
        <v>5</v>
      </c>
      <c r="B3100" t="s">
        <v>181</v>
      </c>
      <c r="C3100">
        <v>2020</v>
      </c>
      <c r="D3100">
        <v>8</v>
      </c>
      <c r="E3100" t="s">
        <v>194</v>
      </c>
      <c r="F3100">
        <v>60</v>
      </c>
      <c r="G3100" t="s">
        <v>212</v>
      </c>
      <c r="H3100">
        <v>624</v>
      </c>
      <c r="I3100" t="s">
        <v>226</v>
      </c>
      <c r="J3100" t="s">
        <v>124</v>
      </c>
      <c r="K3100" t="s">
        <v>227</v>
      </c>
      <c r="L3100">
        <v>4563</v>
      </c>
      <c r="M3100" t="s">
        <v>228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57"/>
      <c r="S3100" t="s">
        <v>304</v>
      </c>
      <c r="U3100" s="157"/>
    </row>
    <row r="3101" spans="1:21" x14ac:dyDescent="0.3">
      <c r="A3101">
        <v>5</v>
      </c>
      <c r="B3101" t="s">
        <v>181</v>
      </c>
      <c r="C3101">
        <v>2020</v>
      </c>
      <c r="D3101">
        <v>8</v>
      </c>
      <c r="E3101" t="s">
        <v>194</v>
      </c>
      <c r="F3101">
        <v>10</v>
      </c>
      <c r="G3101" t="s">
        <v>238</v>
      </c>
      <c r="H3101">
        <v>1</v>
      </c>
      <c r="I3101" t="s">
        <v>229</v>
      </c>
      <c r="J3101" t="s">
        <v>121</v>
      </c>
      <c r="K3101" t="s">
        <v>230</v>
      </c>
      <c r="L3101">
        <v>207</v>
      </c>
      <c r="M3101" t="s">
        <v>243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57"/>
      <c r="S3101" t="s">
        <v>304</v>
      </c>
      <c r="U3101" s="157"/>
    </row>
    <row r="3102" spans="1:21" x14ac:dyDescent="0.3">
      <c r="A3102">
        <v>5</v>
      </c>
      <c r="B3102" t="s">
        <v>181</v>
      </c>
      <c r="C3102">
        <v>2020</v>
      </c>
      <c r="D3102">
        <v>8</v>
      </c>
      <c r="E3102" t="s">
        <v>194</v>
      </c>
      <c r="F3102">
        <v>10</v>
      </c>
      <c r="G3102" t="s">
        <v>238</v>
      </c>
      <c r="H3102">
        <v>905</v>
      </c>
      <c r="I3102" t="s">
        <v>272</v>
      </c>
      <c r="J3102" t="s">
        <v>122</v>
      </c>
      <c r="K3102" t="s">
        <v>242</v>
      </c>
      <c r="L3102">
        <v>4513</v>
      </c>
      <c r="M3102" t="s">
        <v>240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57"/>
      <c r="S3102" t="s">
        <v>304</v>
      </c>
      <c r="U3102" s="157"/>
    </row>
    <row r="3103" spans="1:21" x14ac:dyDescent="0.3">
      <c r="A3103">
        <v>5</v>
      </c>
      <c r="B3103" t="s">
        <v>181</v>
      </c>
      <c r="C3103">
        <v>2020</v>
      </c>
      <c r="D3103">
        <v>8</v>
      </c>
      <c r="E3103" t="s">
        <v>194</v>
      </c>
      <c r="F3103">
        <v>3</v>
      </c>
      <c r="G3103" t="s">
        <v>189</v>
      </c>
      <c r="H3103">
        <v>621</v>
      </c>
      <c r="I3103" t="s">
        <v>259</v>
      </c>
      <c r="J3103" t="s">
        <v>116</v>
      </c>
      <c r="K3103" t="s">
        <v>224</v>
      </c>
      <c r="L3103">
        <v>4532</v>
      </c>
      <c r="M3103" t="s">
        <v>200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57"/>
      <c r="S3103" t="s">
        <v>304</v>
      </c>
      <c r="U3103" s="157"/>
    </row>
    <row r="3104" spans="1:21" x14ac:dyDescent="0.3">
      <c r="A3104">
        <v>5</v>
      </c>
      <c r="B3104" t="s">
        <v>181</v>
      </c>
      <c r="C3104">
        <v>2020</v>
      </c>
      <c r="D3104">
        <v>8</v>
      </c>
      <c r="E3104" t="s">
        <v>194</v>
      </c>
      <c r="F3104">
        <v>3</v>
      </c>
      <c r="G3104" t="s">
        <v>189</v>
      </c>
      <c r="H3104">
        <v>13</v>
      </c>
      <c r="I3104" t="s">
        <v>296</v>
      </c>
      <c r="J3104" t="s">
        <v>119</v>
      </c>
      <c r="K3104" t="s">
        <v>216</v>
      </c>
      <c r="L3104">
        <v>300</v>
      </c>
      <c r="M3104" t="s">
        <v>191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57"/>
      <c r="S3104" t="s">
        <v>304</v>
      </c>
      <c r="U3104" s="157"/>
    </row>
    <row r="3105" spans="1:21" x14ac:dyDescent="0.3">
      <c r="A3105">
        <v>5</v>
      </c>
      <c r="B3105" t="s">
        <v>181</v>
      </c>
      <c r="C3105">
        <v>2020</v>
      </c>
      <c r="D3105">
        <v>8</v>
      </c>
      <c r="E3105" t="s">
        <v>194</v>
      </c>
      <c r="F3105">
        <v>3</v>
      </c>
      <c r="G3105" t="s">
        <v>189</v>
      </c>
      <c r="H3105">
        <v>19</v>
      </c>
      <c r="I3105" t="s">
        <v>262</v>
      </c>
      <c r="J3105" t="s">
        <v>127</v>
      </c>
      <c r="K3105" t="s">
        <v>263</v>
      </c>
      <c r="L3105">
        <v>300</v>
      </c>
      <c r="M3105" t="s">
        <v>191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57"/>
      <c r="S3105" t="s">
        <v>304</v>
      </c>
      <c r="U3105" s="157"/>
    </row>
    <row r="3106" spans="1:21" x14ac:dyDescent="0.3">
      <c r="A3106">
        <v>5</v>
      </c>
      <c r="B3106" t="s">
        <v>181</v>
      </c>
      <c r="C3106">
        <v>2020</v>
      </c>
      <c r="D3106">
        <v>8</v>
      </c>
      <c r="E3106" t="s">
        <v>194</v>
      </c>
      <c r="F3106">
        <v>79</v>
      </c>
      <c r="G3106" t="s">
        <v>212</v>
      </c>
      <c r="H3106">
        <v>950</v>
      </c>
      <c r="I3106" t="s">
        <v>184</v>
      </c>
      <c r="J3106" t="s">
        <v>115</v>
      </c>
      <c r="K3106" t="s">
        <v>185</v>
      </c>
      <c r="L3106">
        <v>4579</v>
      </c>
      <c r="M3106" t="s">
        <v>221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57"/>
      <c r="S3106" t="s">
        <v>304</v>
      </c>
      <c r="U3106" s="157"/>
    </row>
    <row r="3107" spans="1:21" x14ac:dyDescent="0.3">
      <c r="A3107">
        <v>4</v>
      </c>
      <c r="B3107" t="s">
        <v>187</v>
      </c>
      <c r="C3107">
        <v>2020</v>
      </c>
      <c r="D3107">
        <v>8</v>
      </c>
      <c r="E3107" t="s">
        <v>194</v>
      </c>
      <c r="F3107">
        <v>1</v>
      </c>
      <c r="G3107" t="s">
        <v>183</v>
      </c>
      <c r="H3107">
        <v>950</v>
      </c>
      <c r="I3107" t="s">
        <v>184</v>
      </c>
      <c r="J3107" t="s">
        <v>115</v>
      </c>
      <c r="K3107" t="s">
        <v>185</v>
      </c>
      <c r="L3107">
        <v>4512</v>
      </c>
      <c r="M3107" t="s">
        <v>186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57"/>
      <c r="S3107" t="s">
        <v>304</v>
      </c>
      <c r="U3107" s="157"/>
    </row>
    <row r="3108" spans="1:21" x14ac:dyDescent="0.3">
      <c r="A3108">
        <v>4</v>
      </c>
      <c r="B3108" t="s">
        <v>187</v>
      </c>
      <c r="C3108">
        <v>2020</v>
      </c>
      <c r="D3108">
        <v>8</v>
      </c>
      <c r="E3108" t="s">
        <v>194</v>
      </c>
      <c r="F3108">
        <v>1</v>
      </c>
      <c r="G3108" t="s">
        <v>183</v>
      </c>
      <c r="H3108">
        <v>5</v>
      </c>
      <c r="I3108" t="s">
        <v>190</v>
      </c>
      <c r="J3108" t="s">
        <v>115</v>
      </c>
      <c r="K3108" t="s">
        <v>185</v>
      </c>
      <c r="L3108">
        <v>200</v>
      </c>
      <c r="M3108" t="s">
        <v>210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57"/>
      <c r="S3108" t="s">
        <v>304</v>
      </c>
      <c r="U3108" s="157"/>
    </row>
    <row r="3109" spans="1:21" x14ac:dyDescent="0.3">
      <c r="A3109">
        <v>5</v>
      </c>
      <c r="B3109" t="s">
        <v>181</v>
      </c>
      <c r="C3109">
        <v>2020</v>
      </c>
      <c r="D3109">
        <v>8</v>
      </c>
      <c r="E3109" t="s">
        <v>194</v>
      </c>
      <c r="F3109">
        <v>5</v>
      </c>
      <c r="G3109" t="s">
        <v>195</v>
      </c>
      <c r="H3109">
        <v>11</v>
      </c>
      <c r="I3109" t="s">
        <v>283</v>
      </c>
      <c r="J3109" t="s">
        <v>115</v>
      </c>
      <c r="K3109" t="s">
        <v>185</v>
      </c>
      <c r="L3109">
        <v>460</v>
      </c>
      <c r="M3109" t="s">
        <v>198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57"/>
      <c r="S3109" t="s">
        <v>304</v>
      </c>
      <c r="U3109" s="157"/>
    </row>
    <row r="3110" spans="1:21" x14ac:dyDescent="0.3">
      <c r="A3110">
        <v>5</v>
      </c>
      <c r="B3110" t="s">
        <v>181</v>
      </c>
      <c r="C3110">
        <v>2020</v>
      </c>
      <c r="D3110">
        <v>8</v>
      </c>
      <c r="E3110" t="s">
        <v>194</v>
      </c>
      <c r="F3110">
        <v>6</v>
      </c>
      <c r="G3110" t="s">
        <v>192</v>
      </c>
      <c r="H3110">
        <v>5</v>
      </c>
      <c r="I3110" t="s">
        <v>190</v>
      </c>
      <c r="J3110" t="s">
        <v>115</v>
      </c>
      <c r="K3110" t="s">
        <v>185</v>
      </c>
      <c r="L3110">
        <v>700</v>
      </c>
      <c r="M3110" t="s">
        <v>193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57"/>
      <c r="S3110" t="s">
        <v>304</v>
      </c>
      <c r="U3110" s="157"/>
    </row>
    <row r="3111" spans="1:21" x14ac:dyDescent="0.3">
      <c r="A3111">
        <v>5</v>
      </c>
      <c r="B3111" t="s">
        <v>181</v>
      </c>
      <c r="C3111">
        <v>2020</v>
      </c>
      <c r="D3111">
        <v>8</v>
      </c>
      <c r="E3111" t="s">
        <v>194</v>
      </c>
      <c r="F3111">
        <v>72</v>
      </c>
      <c r="G3111" t="s">
        <v>212</v>
      </c>
      <c r="H3111">
        <v>5</v>
      </c>
      <c r="I3111" t="s">
        <v>190</v>
      </c>
      <c r="J3111" t="s">
        <v>115</v>
      </c>
      <c r="K3111" t="s">
        <v>185</v>
      </c>
      <c r="L3111">
        <v>1572</v>
      </c>
      <c r="M3111" t="s">
        <v>231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57"/>
      <c r="S3111" t="s">
        <v>304</v>
      </c>
      <c r="U3111" s="157"/>
    </row>
    <row r="3112" spans="1:21" x14ac:dyDescent="0.3">
      <c r="A3112">
        <v>4</v>
      </c>
      <c r="B3112" t="s">
        <v>187</v>
      </c>
      <c r="C3112">
        <v>2020</v>
      </c>
      <c r="D3112">
        <v>8</v>
      </c>
      <c r="E3112" t="s">
        <v>194</v>
      </c>
      <c r="F3112">
        <v>3</v>
      </c>
      <c r="G3112" t="s">
        <v>189</v>
      </c>
      <c r="H3112">
        <v>5</v>
      </c>
      <c r="I3112" t="s">
        <v>190</v>
      </c>
      <c r="J3112" t="s">
        <v>115</v>
      </c>
      <c r="K3112" t="s">
        <v>185</v>
      </c>
      <c r="L3112">
        <v>300</v>
      </c>
      <c r="M3112" t="s">
        <v>191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57"/>
      <c r="S3112" t="s">
        <v>304</v>
      </c>
      <c r="U3112" s="157"/>
    </row>
    <row r="3113" spans="1:21" x14ac:dyDescent="0.3">
      <c r="A3113">
        <v>5</v>
      </c>
      <c r="B3113" t="s">
        <v>181</v>
      </c>
      <c r="C3113">
        <v>2020</v>
      </c>
      <c r="D3113">
        <v>8</v>
      </c>
      <c r="E3113" t="s">
        <v>194</v>
      </c>
      <c r="F3113">
        <v>6</v>
      </c>
      <c r="G3113" t="s">
        <v>192</v>
      </c>
      <c r="H3113">
        <v>626</v>
      </c>
      <c r="I3113" t="s">
        <v>268</v>
      </c>
      <c r="J3113" t="s">
        <v>132</v>
      </c>
      <c r="K3113" t="s">
        <v>212</v>
      </c>
      <c r="L3113">
        <v>700</v>
      </c>
      <c r="M3113" t="s">
        <v>193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57"/>
      <c r="S3113" t="s">
        <v>304</v>
      </c>
      <c r="U3113" s="157"/>
    </row>
    <row r="3114" spans="1:21" x14ac:dyDescent="0.3">
      <c r="A3114">
        <v>4</v>
      </c>
      <c r="B3114" t="s">
        <v>187</v>
      </c>
      <c r="C3114">
        <v>2020</v>
      </c>
      <c r="D3114">
        <v>8</v>
      </c>
      <c r="E3114" t="s">
        <v>194</v>
      </c>
      <c r="F3114">
        <v>6</v>
      </c>
      <c r="G3114" t="s">
        <v>192</v>
      </c>
      <c r="H3114">
        <v>615</v>
      </c>
      <c r="I3114" t="s">
        <v>292</v>
      </c>
      <c r="J3114" t="s">
        <v>123</v>
      </c>
      <c r="K3114" t="s">
        <v>261</v>
      </c>
      <c r="L3114">
        <v>4562</v>
      </c>
      <c r="M3114" t="s">
        <v>211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57"/>
      <c r="S3114" t="s">
        <v>304</v>
      </c>
      <c r="U3114" s="157"/>
    </row>
    <row r="3115" spans="1:21" x14ac:dyDescent="0.3">
      <c r="A3115">
        <v>5</v>
      </c>
      <c r="B3115" t="s">
        <v>181</v>
      </c>
      <c r="C3115">
        <v>2020</v>
      </c>
      <c r="D3115">
        <v>8</v>
      </c>
      <c r="E3115" t="s">
        <v>194</v>
      </c>
      <c r="F3115">
        <v>6</v>
      </c>
      <c r="G3115" t="s">
        <v>192</v>
      </c>
      <c r="H3115">
        <v>617</v>
      </c>
      <c r="I3115" t="s">
        <v>287</v>
      </c>
      <c r="J3115" t="s">
        <v>288</v>
      </c>
      <c r="K3115" t="s">
        <v>289</v>
      </c>
      <c r="L3115">
        <v>4562</v>
      </c>
      <c r="M3115" t="s">
        <v>211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57"/>
      <c r="S3115" t="s">
        <v>304</v>
      </c>
      <c r="U3115" s="157"/>
    </row>
    <row r="3116" spans="1:21" x14ac:dyDescent="0.3">
      <c r="A3116">
        <v>5</v>
      </c>
      <c r="B3116" t="s">
        <v>181</v>
      </c>
      <c r="C3116">
        <v>2020</v>
      </c>
      <c r="D3116">
        <v>8</v>
      </c>
      <c r="E3116" t="s">
        <v>194</v>
      </c>
      <c r="F3116">
        <v>6</v>
      </c>
      <c r="G3116" t="s">
        <v>192</v>
      </c>
      <c r="H3116">
        <v>600</v>
      </c>
      <c r="I3116" t="s">
        <v>266</v>
      </c>
      <c r="J3116" t="s">
        <v>123</v>
      </c>
      <c r="K3116" t="s">
        <v>261</v>
      </c>
      <c r="L3116">
        <v>700</v>
      </c>
      <c r="M3116" t="s">
        <v>193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57"/>
      <c r="S3116" t="s">
        <v>304</v>
      </c>
      <c r="U3116" s="157"/>
    </row>
    <row r="3117" spans="1:21" x14ac:dyDescent="0.3">
      <c r="A3117">
        <v>4</v>
      </c>
      <c r="B3117" t="s">
        <v>187</v>
      </c>
      <c r="C3117">
        <v>2020</v>
      </c>
      <c r="D3117">
        <v>8</v>
      </c>
      <c r="E3117" t="s">
        <v>194</v>
      </c>
      <c r="F3117">
        <v>60</v>
      </c>
      <c r="G3117" t="s">
        <v>212</v>
      </c>
      <c r="H3117">
        <v>624</v>
      </c>
      <c r="I3117" t="s">
        <v>226</v>
      </c>
      <c r="J3117" t="s">
        <v>124</v>
      </c>
      <c r="K3117" t="s">
        <v>227</v>
      </c>
      <c r="L3117">
        <v>4563</v>
      </c>
      <c r="M3117" t="s">
        <v>228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57"/>
      <c r="S3117" t="s">
        <v>304</v>
      </c>
      <c r="U3117" s="157"/>
    </row>
    <row r="3118" spans="1:21" x14ac:dyDescent="0.3">
      <c r="A3118">
        <v>5</v>
      </c>
      <c r="B3118" t="s">
        <v>181</v>
      </c>
      <c r="C3118">
        <v>2020</v>
      </c>
      <c r="D3118">
        <v>8</v>
      </c>
      <c r="E3118" t="s">
        <v>194</v>
      </c>
      <c r="F3118">
        <v>3</v>
      </c>
      <c r="G3118" t="s">
        <v>189</v>
      </c>
      <c r="H3118">
        <v>1</v>
      </c>
      <c r="I3118" t="s">
        <v>229</v>
      </c>
      <c r="J3118" t="s">
        <v>121</v>
      </c>
      <c r="K3118" t="s">
        <v>230</v>
      </c>
      <c r="L3118">
        <v>300</v>
      </c>
      <c r="M3118" t="s">
        <v>191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57"/>
      <c r="S3118" t="s">
        <v>304</v>
      </c>
      <c r="U3118" s="157"/>
    </row>
    <row r="3119" spans="1:21" x14ac:dyDescent="0.3">
      <c r="A3119">
        <v>4</v>
      </c>
      <c r="B3119" t="s">
        <v>187</v>
      </c>
      <c r="C3119">
        <v>2020</v>
      </c>
      <c r="D3119">
        <v>8</v>
      </c>
      <c r="E3119" t="s">
        <v>194</v>
      </c>
      <c r="F3119">
        <v>10</v>
      </c>
      <c r="G3119" t="s">
        <v>238</v>
      </c>
      <c r="H3119">
        <v>905</v>
      </c>
      <c r="I3119" t="s">
        <v>272</v>
      </c>
      <c r="J3119" t="s">
        <v>122</v>
      </c>
      <c r="K3119" t="s">
        <v>242</v>
      </c>
      <c r="L3119">
        <v>4513</v>
      </c>
      <c r="M3119" t="s">
        <v>240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57"/>
      <c r="S3119" t="s">
        <v>304</v>
      </c>
      <c r="U3119" s="157"/>
    </row>
    <row r="3120" spans="1:21" x14ac:dyDescent="0.3">
      <c r="A3120">
        <v>5</v>
      </c>
      <c r="B3120" t="s">
        <v>181</v>
      </c>
      <c r="C3120">
        <v>2020</v>
      </c>
      <c r="D3120">
        <v>8</v>
      </c>
      <c r="E3120" t="s">
        <v>194</v>
      </c>
      <c r="F3120">
        <v>5</v>
      </c>
      <c r="G3120" t="s">
        <v>195</v>
      </c>
      <c r="H3120">
        <v>710</v>
      </c>
      <c r="I3120" t="s">
        <v>220</v>
      </c>
      <c r="J3120" t="s">
        <v>207</v>
      </c>
      <c r="K3120" t="s">
        <v>208</v>
      </c>
      <c r="L3120">
        <v>4552</v>
      </c>
      <c r="M3120" t="s">
        <v>276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57"/>
      <c r="S3120" t="s">
        <v>304</v>
      </c>
      <c r="U3120" s="157"/>
    </row>
    <row r="3121" spans="1:21" x14ac:dyDescent="0.3">
      <c r="A3121">
        <v>5</v>
      </c>
      <c r="B3121" t="s">
        <v>181</v>
      </c>
      <c r="C3121">
        <v>2020</v>
      </c>
      <c r="D3121">
        <v>8</v>
      </c>
      <c r="E3121" t="s">
        <v>194</v>
      </c>
      <c r="F3121">
        <v>1</v>
      </c>
      <c r="G3121" t="s">
        <v>183</v>
      </c>
      <c r="H3121">
        <v>2</v>
      </c>
      <c r="I3121" t="s">
        <v>264</v>
      </c>
      <c r="J3121" t="s">
        <v>121</v>
      </c>
      <c r="K3121" t="s">
        <v>230</v>
      </c>
      <c r="L3121">
        <v>200</v>
      </c>
      <c r="M3121" t="s">
        <v>210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57"/>
      <c r="S3121" t="s">
        <v>304</v>
      </c>
      <c r="U3121" s="157"/>
    </row>
    <row r="3122" spans="1:21" x14ac:dyDescent="0.3">
      <c r="A3122">
        <v>4</v>
      </c>
      <c r="B3122" t="s">
        <v>187</v>
      </c>
      <c r="C3122">
        <v>2020</v>
      </c>
      <c r="D3122">
        <v>8</v>
      </c>
      <c r="E3122" t="s">
        <v>194</v>
      </c>
      <c r="F3122">
        <v>1</v>
      </c>
      <c r="G3122" t="s">
        <v>183</v>
      </c>
      <c r="H3122">
        <v>6</v>
      </c>
      <c r="I3122" t="s">
        <v>256</v>
      </c>
      <c r="J3122" t="s">
        <v>122</v>
      </c>
      <c r="K3122" t="s">
        <v>242</v>
      </c>
      <c r="L3122">
        <v>200</v>
      </c>
      <c r="M3122" t="s">
        <v>210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57"/>
      <c r="S3122" t="s">
        <v>304</v>
      </c>
      <c r="U3122" s="157"/>
    </row>
    <row r="3123" spans="1:21" x14ac:dyDescent="0.3">
      <c r="A3123">
        <v>5</v>
      </c>
      <c r="B3123" t="s">
        <v>181</v>
      </c>
      <c r="C3123">
        <v>2020</v>
      </c>
      <c r="D3123">
        <v>8</v>
      </c>
      <c r="E3123" t="s">
        <v>194</v>
      </c>
      <c r="F3123">
        <v>3</v>
      </c>
      <c r="G3123" t="s">
        <v>189</v>
      </c>
      <c r="H3123">
        <v>9</v>
      </c>
      <c r="I3123" t="s">
        <v>275</v>
      </c>
      <c r="J3123" t="s">
        <v>117</v>
      </c>
      <c r="K3123" t="s">
        <v>236</v>
      </c>
      <c r="L3123">
        <v>300</v>
      </c>
      <c r="M3123" t="s">
        <v>191</v>
      </c>
      <c r="N3123">
        <v>310</v>
      </c>
      <c r="O3123">
        <v>-369207.8</v>
      </c>
      <c r="P3123">
        <v>513702</v>
      </c>
      <c r="Q3123" t="str">
        <f t="shared" si="48"/>
        <v>3-Small C&amp;I</v>
      </c>
      <c r="R3123" s="157"/>
      <c r="S3123" t="s">
        <v>304</v>
      </c>
      <c r="U3123" s="157"/>
    </row>
    <row r="3124" spans="1:21" x14ac:dyDescent="0.3">
      <c r="A3124">
        <v>5</v>
      </c>
      <c r="B3124" t="s">
        <v>181</v>
      </c>
      <c r="C3124">
        <v>2020</v>
      </c>
      <c r="D3124">
        <v>8</v>
      </c>
      <c r="E3124" t="s">
        <v>194</v>
      </c>
      <c r="F3124">
        <v>1</v>
      </c>
      <c r="G3124" t="s">
        <v>183</v>
      </c>
      <c r="H3124">
        <v>18</v>
      </c>
      <c r="I3124" t="s">
        <v>215</v>
      </c>
      <c r="J3124" t="s">
        <v>119</v>
      </c>
      <c r="K3124" t="s">
        <v>216</v>
      </c>
      <c r="L3124">
        <v>200</v>
      </c>
      <c r="M3124" t="s">
        <v>210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57"/>
      <c r="S3124" t="s">
        <v>304</v>
      </c>
      <c r="U3124" s="157"/>
    </row>
    <row r="3125" spans="1:21" x14ac:dyDescent="0.3">
      <c r="A3125">
        <v>4</v>
      </c>
      <c r="B3125" t="s">
        <v>187</v>
      </c>
      <c r="C3125">
        <v>2020</v>
      </c>
      <c r="D3125">
        <v>8</v>
      </c>
      <c r="E3125" t="s">
        <v>194</v>
      </c>
      <c r="F3125">
        <v>3</v>
      </c>
      <c r="G3125" t="s">
        <v>189</v>
      </c>
      <c r="H3125">
        <v>18</v>
      </c>
      <c r="I3125" t="s">
        <v>215</v>
      </c>
      <c r="J3125" t="s">
        <v>119</v>
      </c>
      <c r="K3125" t="s">
        <v>216</v>
      </c>
      <c r="L3125">
        <v>300</v>
      </c>
      <c r="M3125" t="s">
        <v>191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57"/>
      <c r="S3125" t="s">
        <v>304</v>
      </c>
      <c r="U3125" s="157"/>
    </row>
    <row r="3126" spans="1:21" x14ac:dyDescent="0.3">
      <c r="A3126">
        <v>4</v>
      </c>
      <c r="B3126" t="s">
        <v>187</v>
      </c>
      <c r="C3126">
        <v>2020</v>
      </c>
      <c r="D3126">
        <v>8</v>
      </c>
      <c r="E3126" t="s">
        <v>194</v>
      </c>
      <c r="F3126">
        <v>3</v>
      </c>
      <c r="G3126" t="s">
        <v>189</v>
      </c>
      <c r="H3126">
        <v>701</v>
      </c>
      <c r="I3126" t="s">
        <v>206</v>
      </c>
      <c r="J3126" t="s">
        <v>207</v>
      </c>
      <c r="K3126" t="s">
        <v>208</v>
      </c>
      <c r="L3126">
        <v>300</v>
      </c>
      <c r="M3126" t="s">
        <v>191</v>
      </c>
      <c r="N3126">
        <v>1</v>
      </c>
      <c r="O3126">
        <v>9409.69</v>
      </c>
      <c r="P3126">
        <v>61080</v>
      </c>
      <c r="Q3126" t="str">
        <f t="shared" si="48"/>
        <v>5-Large C&amp;I</v>
      </c>
      <c r="R3126" s="157"/>
      <c r="S3126" t="s">
        <v>304</v>
      </c>
      <c r="U3126" s="157"/>
    </row>
    <row r="3127" spans="1:21" x14ac:dyDescent="0.3">
      <c r="A3127">
        <v>4</v>
      </c>
      <c r="B3127" t="s">
        <v>187</v>
      </c>
      <c r="C3127">
        <v>2020</v>
      </c>
      <c r="D3127">
        <v>8</v>
      </c>
      <c r="E3127" t="s">
        <v>194</v>
      </c>
      <c r="F3127">
        <v>3</v>
      </c>
      <c r="G3127" t="s">
        <v>189</v>
      </c>
      <c r="H3127">
        <v>10</v>
      </c>
      <c r="I3127" t="s">
        <v>251</v>
      </c>
      <c r="J3127" t="s">
        <v>118</v>
      </c>
      <c r="K3127" t="s">
        <v>214</v>
      </c>
      <c r="L3127">
        <v>300</v>
      </c>
      <c r="M3127" t="s">
        <v>191</v>
      </c>
      <c r="N3127">
        <v>33</v>
      </c>
      <c r="O3127">
        <v>2300.69</v>
      </c>
      <c r="P3127">
        <v>10526</v>
      </c>
      <c r="Q3127" t="str">
        <f t="shared" si="48"/>
        <v>3-Small C&amp;I</v>
      </c>
      <c r="R3127" s="157"/>
      <c r="S3127" t="s">
        <v>304</v>
      </c>
      <c r="U3127" s="157"/>
    </row>
    <row r="3128" spans="1:21" x14ac:dyDescent="0.3">
      <c r="A3128">
        <v>5</v>
      </c>
      <c r="B3128" t="s">
        <v>181</v>
      </c>
      <c r="C3128">
        <v>2020</v>
      </c>
      <c r="D3128">
        <v>8</v>
      </c>
      <c r="E3128" t="s">
        <v>194</v>
      </c>
      <c r="F3128">
        <v>3</v>
      </c>
      <c r="G3128" t="s">
        <v>189</v>
      </c>
      <c r="H3128">
        <v>5</v>
      </c>
      <c r="I3128" t="s">
        <v>190</v>
      </c>
      <c r="J3128" t="s">
        <v>115</v>
      </c>
      <c r="K3128" t="s">
        <v>185</v>
      </c>
      <c r="L3128">
        <v>300</v>
      </c>
      <c r="M3128" t="s">
        <v>191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57"/>
      <c r="S3128" t="s">
        <v>304</v>
      </c>
      <c r="U3128" s="157"/>
    </row>
    <row r="3129" spans="1:21" x14ac:dyDescent="0.3">
      <c r="A3129">
        <v>5</v>
      </c>
      <c r="B3129" t="s">
        <v>181</v>
      </c>
      <c r="C3129">
        <v>2020</v>
      </c>
      <c r="D3129">
        <v>8</v>
      </c>
      <c r="E3129" t="s">
        <v>194</v>
      </c>
      <c r="F3129">
        <v>10</v>
      </c>
      <c r="G3129" t="s">
        <v>238</v>
      </c>
      <c r="H3129">
        <v>903</v>
      </c>
      <c r="I3129" t="s">
        <v>239</v>
      </c>
      <c r="J3129" t="s">
        <v>121</v>
      </c>
      <c r="K3129" t="s">
        <v>230</v>
      </c>
      <c r="L3129">
        <v>4513</v>
      </c>
      <c r="M3129" t="s">
        <v>240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57"/>
      <c r="S3129" t="s">
        <v>304</v>
      </c>
      <c r="U3129" s="157"/>
    </row>
    <row r="3130" spans="1:21" x14ac:dyDescent="0.3">
      <c r="A3130">
        <v>5</v>
      </c>
      <c r="B3130" t="s">
        <v>181</v>
      </c>
      <c r="C3130">
        <v>2020</v>
      </c>
      <c r="D3130">
        <v>8</v>
      </c>
      <c r="E3130" t="s">
        <v>194</v>
      </c>
      <c r="F3130">
        <v>1</v>
      </c>
      <c r="G3130" t="s">
        <v>183</v>
      </c>
      <c r="H3130">
        <v>602</v>
      </c>
      <c r="I3130" t="s">
        <v>246</v>
      </c>
      <c r="J3130" t="s">
        <v>125</v>
      </c>
      <c r="K3130" t="s">
        <v>197</v>
      </c>
      <c r="L3130">
        <v>200</v>
      </c>
      <c r="M3130" t="s">
        <v>210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57"/>
      <c r="S3130" t="s">
        <v>304</v>
      </c>
      <c r="U3130" s="157"/>
    </row>
    <row r="3131" spans="1:21" x14ac:dyDescent="0.3">
      <c r="A3131">
        <v>5</v>
      </c>
      <c r="B3131" t="s">
        <v>181</v>
      </c>
      <c r="C3131">
        <v>2020</v>
      </c>
      <c r="D3131">
        <v>8</v>
      </c>
      <c r="E3131" t="s">
        <v>194</v>
      </c>
      <c r="F3131">
        <v>3</v>
      </c>
      <c r="G3131" t="s">
        <v>189</v>
      </c>
      <c r="H3131">
        <v>603</v>
      </c>
      <c r="I3131" t="s">
        <v>196</v>
      </c>
      <c r="J3131" t="s">
        <v>125</v>
      </c>
      <c r="K3131" t="s">
        <v>197</v>
      </c>
      <c r="L3131">
        <v>300</v>
      </c>
      <c r="M3131" t="s">
        <v>191</v>
      </c>
      <c r="N3131">
        <v>1800</v>
      </c>
      <c r="O3131">
        <v>141029.68</v>
      </c>
      <c r="P3131">
        <v>365969</v>
      </c>
      <c r="Q3131" t="str">
        <f t="shared" si="48"/>
        <v>Street</v>
      </c>
      <c r="R3131" s="157"/>
      <c r="S3131" t="s">
        <v>304</v>
      </c>
      <c r="U3131" s="157"/>
    </row>
    <row r="3132" spans="1:21" x14ac:dyDescent="0.3">
      <c r="A3132">
        <v>5</v>
      </c>
      <c r="B3132" t="s">
        <v>181</v>
      </c>
      <c r="C3132">
        <v>2020</v>
      </c>
      <c r="D3132">
        <v>8</v>
      </c>
      <c r="E3132" t="s">
        <v>194</v>
      </c>
      <c r="F3132">
        <v>10</v>
      </c>
      <c r="G3132" t="s">
        <v>238</v>
      </c>
      <c r="H3132">
        <v>2</v>
      </c>
      <c r="I3132" t="s">
        <v>264</v>
      </c>
      <c r="J3132" t="s">
        <v>121</v>
      </c>
      <c r="K3132" t="s">
        <v>230</v>
      </c>
      <c r="L3132">
        <v>207</v>
      </c>
      <c r="M3132" t="s">
        <v>243</v>
      </c>
      <c r="N3132">
        <v>26</v>
      </c>
      <c r="O3132">
        <v>4978.92</v>
      </c>
      <c r="P3132">
        <v>21939</v>
      </c>
      <c r="Q3132" t="str">
        <f t="shared" si="48"/>
        <v>1-Residential</v>
      </c>
      <c r="R3132" s="157"/>
      <c r="S3132" t="s">
        <v>304</v>
      </c>
      <c r="U3132" s="157"/>
    </row>
    <row r="3133" spans="1:21" x14ac:dyDescent="0.3">
      <c r="A3133">
        <v>5</v>
      </c>
      <c r="B3133" t="s">
        <v>181</v>
      </c>
      <c r="C3133">
        <v>2020</v>
      </c>
      <c r="D3133">
        <v>8</v>
      </c>
      <c r="E3133" t="s">
        <v>194</v>
      </c>
      <c r="F3133">
        <v>10</v>
      </c>
      <c r="G3133" t="s">
        <v>238</v>
      </c>
      <c r="H3133">
        <v>6</v>
      </c>
      <c r="I3133" t="s">
        <v>256</v>
      </c>
      <c r="J3133" t="s">
        <v>122</v>
      </c>
      <c r="K3133" t="s">
        <v>242</v>
      </c>
      <c r="L3133">
        <v>207</v>
      </c>
      <c r="M3133" t="s">
        <v>243</v>
      </c>
      <c r="N3133">
        <v>5609</v>
      </c>
      <c r="O3133">
        <v>605247.48</v>
      </c>
      <c r="P3133">
        <v>4092182</v>
      </c>
      <c r="Q3133" t="str">
        <f t="shared" si="48"/>
        <v>2-Low Income Residential</v>
      </c>
      <c r="R3133" s="157"/>
      <c r="S3133" t="s">
        <v>304</v>
      </c>
      <c r="U3133" s="157"/>
    </row>
    <row r="3134" spans="1:21" x14ac:dyDescent="0.3">
      <c r="A3134">
        <v>5</v>
      </c>
      <c r="B3134" t="s">
        <v>181</v>
      </c>
      <c r="C3134">
        <v>2020</v>
      </c>
      <c r="D3134">
        <v>8</v>
      </c>
      <c r="E3134" t="s">
        <v>194</v>
      </c>
      <c r="F3134">
        <v>6</v>
      </c>
      <c r="G3134" t="s">
        <v>192</v>
      </c>
      <c r="H3134">
        <v>616</v>
      </c>
      <c r="I3134" t="s">
        <v>199</v>
      </c>
      <c r="J3134" t="s">
        <v>125</v>
      </c>
      <c r="K3134" t="s">
        <v>197</v>
      </c>
      <c r="L3134">
        <v>4562</v>
      </c>
      <c r="M3134" t="s">
        <v>211</v>
      </c>
      <c r="N3134">
        <v>909</v>
      </c>
      <c r="O3134">
        <v>58712.94</v>
      </c>
      <c r="P3134">
        <v>186440</v>
      </c>
      <c r="Q3134" t="str">
        <f t="shared" si="48"/>
        <v>Street</v>
      </c>
      <c r="R3134" s="157"/>
      <c r="S3134" t="s">
        <v>304</v>
      </c>
      <c r="U3134" s="157"/>
    </row>
    <row r="3135" spans="1:21" x14ac:dyDescent="0.3">
      <c r="A3135">
        <v>4</v>
      </c>
      <c r="B3135" t="s">
        <v>187</v>
      </c>
      <c r="C3135">
        <v>2020</v>
      </c>
      <c r="D3135">
        <v>8</v>
      </c>
      <c r="E3135" t="s">
        <v>194</v>
      </c>
      <c r="F3135">
        <v>1</v>
      </c>
      <c r="G3135" t="s">
        <v>183</v>
      </c>
      <c r="H3135">
        <v>2</v>
      </c>
      <c r="I3135" t="s">
        <v>264</v>
      </c>
      <c r="J3135" t="s">
        <v>121</v>
      </c>
      <c r="K3135" t="s">
        <v>230</v>
      </c>
      <c r="L3135">
        <v>200</v>
      </c>
      <c r="M3135" t="s">
        <v>210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57"/>
      <c r="S3135" t="s">
        <v>304</v>
      </c>
      <c r="U3135" s="157"/>
    </row>
    <row r="3136" spans="1:21" x14ac:dyDescent="0.3">
      <c r="A3136">
        <v>5</v>
      </c>
      <c r="B3136" t="s">
        <v>181</v>
      </c>
      <c r="C3136">
        <v>2020</v>
      </c>
      <c r="D3136">
        <v>8</v>
      </c>
      <c r="E3136" t="s">
        <v>194</v>
      </c>
      <c r="F3136">
        <v>1</v>
      </c>
      <c r="G3136" t="s">
        <v>183</v>
      </c>
      <c r="H3136">
        <v>301</v>
      </c>
      <c r="I3136" t="s">
        <v>247</v>
      </c>
      <c r="J3136" t="s">
        <v>121</v>
      </c>
      <c r="K3136" t="s">
        <v>230</v>
      </c>
      <c r="L3136">
        <v>200</v>
      </c>
      <c r="M3136" t="s">
        <v>210</v>
      </c>
      <c r="N3136">
        <v>1</v>
      </c>
      <c r="O3136">
        <v>-60.47</v>
      </c>
      <c r="P3136">
        <v>-247</v>
      </c>
      <c r="Q3136" t="str">
        <f t="shared" si="48"/>
        <v>1-Residential</v>
      </c>
      <c r="R3136" s="157"/>
      <c r="S3136" t="s">
        <v>304</v>
      </c>
      <c r="U3136" s="157"/>
    </row>
    <row r="3137" spans="1:21" x14ac:dyDescent="0.3">
      <c r="A3137">
        <v>5</v>
      </c>
      <c r="B3137" t="s">
        <v>181</v>
      </c>
      <c r="C3137">
        <v>2020</v>
      </c>
      <c r="D3137">
        <v>8</v>
      </c>
      <c r="E3137" t="s">
        <v>194</v>
      </c>
      <c r="F3137">
        <v>3</v>
      </c>
      <c r="G3137" t="s">
        <v>189</v>
      </c>
      <c r="H3137">
        <v>903</v>
      </c>
      <c r="I3137" t="s">
        <v>239</v>
      </c>
      <c r="J3137" t="s">
        <v>121</v>
      </c>
      <c r="K3137" t="s">
        <v>230</v>
      </c>
      <c r="L3137">
        <v>4532</v>
      </c>
      <c r="M3137" t="s">
        <v>200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57"/>
      <c r="S3137" t="s">
        <v>304</v>
      </c>
      <c r="U3137" s="157"/>
    </row>
    <row r="3138" spans="1:21" x14ac:dyDescent="0.3">
      <c r="A3138">
        <v>5</v>
      </c>
      <c r="B3138" t="s">
        <v>181</v>
      </c>
      <c r="C3138">
        <v>2020</v>
      </c>
      <c r="D3138">
        <v>8</v>
      </c>
      <c r="E3138" t="s">
        <v>194</v>
      </c>
      <c r="F3138">
        <v>1</v>
      </c>
      <c r="G3138" t="s">
        <v>183</v>
      </c>
      <c r="H3138">
        <v>7</v>
      </c>
      <c r="I3138" t="s">
        <v>241</v>
      </c>
      <c r="J3138" t="s">
        <v>122</v>
      </c>
      <c r="K3138" t="s">
        <v>242</v>
      </c>
      <c r="L3138">
        <v>200</v>
      </c>
      <c r="M3138" t="s">
        <v>210</v>
      </c>
      <c r="N3138">
        <v>89</v>
      </c>
      <c r="O3138">
        <v>9821.51</v>
      </c>
      <c r="P3138">
        <v>67727</v>
      </c>
      <c r="Q3138" t="str">
        <f t="shared" ref="Q3138:Q3201" si="49">VLOOKUP(J3138,S:T,2,FALSE)</f>
        <v>2-Low Income Residential</v>
      </c>
      <c r="R3138" s="157"/>
      <c r="S3138" t="s">
        <v>304</v>
      </c>
      <c r="U3138" s="157"/>
    </row>
    <row r="3139" spans="1:21" x14ac:dyDescent="0.3">
      <c r="A3139">
        <v>4</v>
      </c>
      <c r="B3139" t="s">
        <v>187</v>
      </c>
      <c r="C3139">
        <v>2020</v>
      </c>
      <c r="D3139">
        <v>8</v>
      </c>
      <c r="E3139" t="s">
        <v>194</v>
      </c>
      <c r="F3139">
        <v>5</v>
      </c>
      <c r="G3139" t="s">
        <v>195</v>
      </c>
      <c r="H3139">
        <v>18</v>
      </c>
      <c r="I3139" t="s">
        <v>215</v>
      </c>
      <c r="J3139" t="s">
        <v>119</v>
      </c>
      <c r="K3139" t="s">
        <v>216</v>
      </c>
      <c r="L3139">
        <v>460</v>
      </c>
      <c r="M3139" t="s">
        <v>198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57"/>
      <c r="S3139" t="s">
        <v>304</v>
      </c>
      <c r="U3139" s="157"/>
    </row>
    <row r="3140" spans="1:21" x14ac:dyDescent="0.3">
      <c r="A3140">
        <v>5</v>
      </c>
      <c r="B3140" t="s">
        <v>181</v>
      </c>
      <c r="C3140">
        <v>2020</v>
      </c>
      <c r="D3140">
        <v>8</v>
      </c>
      <c r="E3140" t="s">
        <v>194</v>
      </c>
      <c r="F3140">
        <v>77</v>
      </c>
      <c r="G3140" t="s">
        <v>212</v>
      </c>
      <c r="H3140">
        <v>18</v>
      </c>
      <c r="I3140" t="s">
        <v>215</v>
      </c>
      <c r="J3140" t="s">
        <v>119</v>
      </c>
      <c r="K3140" t="s">
        <v>216</v>
      </c>
      <c r="L3140">
        <v>1577</v>
      </c>
      <c r="M3140" t="s">
        <v>233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57"/>
      <c r="S3140" t="s">
        <v>304</v>
      </c>
      <c r="U3140" s="157"/>
    </row>
    <row r="3141" spans="1:21" x14ac:dyDescent="0.3">
      <c r="A3141">
        <v>5</v>
      </c>
      <c r="B3141" t="s">
        <v>181</v>
      </c>
      <c r="C3141">
        <v>2020</v>
      </c>
      <c r="D3141">
        <v>8</v>
      </c>
      <c r="E3141" t="s">
        <v>194</v>
      </c>
      <c r="F3141">
        <v>5</v>
      </c>
      <c r="G3141" t="s">
        <v>195</v>
      </c>
      <c r="H3141">
        <v>954</v>
      </c>
      <c r="I3141" t="s">
        <v>237</v>
      </c>
      <c r="J3141" t="s">
        <v>119</v>
      </c>
      <c r="K3141" t="s">
        <v>216</v>
      </c>
      <c r="L3141">
        <v>4552</v>
      </c>
      <c r="M3141" t="s">
        <v>276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57"/>
      <c r="S3141" t="s">
        <v>304</v>
      </c>
      <c r="U3141" s="157"/>
    </row>
    <row r="3142" spans="1:21" x14ac:dyDescent="0.3">
      <c r="A3142">
        <v>4</v>
      </c>
      <c r="B3142" t="s">
        <v>187</v>
      </c>
      <c r="C3142">
        <v>2020</v>
      </c>
      <c r="D3142">
        <v>8</v>
      </c>
      <c r="E3142" t="s">
        <v>194</v>
      </c>
      <c r="F3142">
        <v>3</v>
      </c>
      <c r="G3142" t="s">
        <v>189</v>
      </c>
      <c r="H3142">
        <v>9</v>
      </c>
      <c r="I3142" t="s">
        <v>275</v>
      </c>
      <c r="J3142" t="s">
        <v>117</v>
      </c>
      <c r="K3142" t="s">
        <v>236</v>
      </c>
      <c r="L3142">
        <v>300</v>
      </c>
      <c r="M3142" t="s">
        <v>191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57"/>
      <c r="S3142" t="s">
        <v>304</v>
      </c>
      <c r="U3142" s="157"/>
    </row>
    <row r="3143" spans="1:21" x14ac:dyDescent="0.3">
      <c r="A3143">
        <v>4</v>
      </c>
      <c r="B3143" t="s">
        <v>187</v>
      </c>
      <c r="C3143">
        <v>2020</v>
      </c>
      <c r="D3143">
        <v>8</v>
      </c>
      <c r="E3143" t="s">
        <v>194</v>
      </c>
      <c r="F3143">
        <v>3</v>
      </c>
      <c r="G3143" t="s">
        <v>189</v>
      </c>
      <c r="H3143">
        <v>955</v>
      </c>
      <c r="I3143" t="s">
        <v>282</v>
      </c>
      <c r="J3143" t="s">
        <v>127</v>
      </c>
      <c r="K3143" t="s">
        <v>263</v>
      </c>
      <c r="L3143">
        <v>4532</v>
      </c>
      <c r="M3143" t="s">
        <v>200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57"/>
      <c r="S3143" t="s">
        <v>304</v>
      </c>
      <c r="U3143" s="157"/>
    </row>
    <row r="3144" spans="1:21" x14ac:dyDescent="0.3">
      <c r="A3144">
        <v>5</v>
      </c>
      <c r="B3144" t="s">
        <v>181</v>
      </c>
      <c r="C3144">
        <v>2020</v>
      </c>
      <c r="D3144">
        <v>8</v>
      </c>
      <c r="E3144" t="s">
        <v>194</v>
      </c>
      <c r="F3144">
        <v>3</v>
      </c>
      <c r="G3144" t="s">
        <v>189</v>
      </c>
      <c r="H3144">
        <v>17</v>
      </c>
      <c r="I3144" t="s">
        <v>204</v>
      </c>
      <c r="J3144" t="s">
        <v>128</v>
      </c>
      <c r="K3144" t="s">
        <v>205</v>
      </c>
      <c r="L3144">
        <v>300</v>
      </c>
      <c r="M3144" t="s">
        <v>191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57"/>
      <c r="S3144" t="s">
        <v>304</v>
      </c>
      <c r="U3144" s="157"/>
    </row>
    <row r="3145" spans="1:21" x14ac:dyDescent="0.3">
      <c r="A3145">
        <v>5</v>
      </c>
      <c r="B3145" t="s">
        <v>181</v>
      </c>
      <c r="C3145">
        <v>2020</v>
      </c>
      <c r="D3145">
        <v>8</v>
      </c>
      <c r="E3145" t="s">
        <v>194</v>
      </c>
      <c r="F3145">
        <v>3</v>
      </c>
      <c r="G3145" t="s">
        <v>189</v>
      </c>
      <c r="H3145">
        <v>12</v>
      </c>
      <c r="I3145" t="s">
        <v>301</v>
      </c>
      <c r="J3145" t="s">
        <v>126</v>
      </c>
      <c r="K3145" t="s">
        <v>249</v>
      </c>
      <c r="L3145">
        <v>300</v>
      </c>
      <c r="M3145" t="s">
        <v>191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57"/>
      <c r="S3145" t="s">
        <v>304</v>
      </c>
      <c r="U3145" s="157"/>
    </row>
    <row r="3146" spans="1:21" x14ac:dyDescent="0.3">
      <c r="A3146">
        <v>5</v>
      </c>
      <c r="B3146" t="s">
        <v>181</v>
      </c>
      <c r="C3146">
        <v>2020</v>
      </c>
      <c r="D3146">
        <v>8</v>
      </c>
      <c r="E3146" t="s">
        <v>194</v>
      </c>
      <c r="F3146">
        <v>3</v>
      </c>
      <c r="G3146" t="s">
        <v>189</v>
      </c>
      <c r="H3146">
        <v>951</v>
      </c>
      <c r="I3146" t="s">
        <v>250</v>
      </c>
      <c r="J3146" t="s">
        <v>126</v>
      </c>
      <c r="K3146" t="s">
        <v>249</v>
      </c>
      <c r="L3146">
        <v>4532</v>
      </c>
      <c r="M3146" t="s">
        <v>200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57"/>
      <c r="S3146" t="s">
        <v>304</v>
      </c>
      <c r="U3146" s="157"/>
    </row>
    <row r="3147" spans="1:21" x14ac:dyDescent="0.3">
      <c r="A3147">
        <v>4</v>
      </c>
      <c r="B3147" t="s">
        <v>187</v>
      </c>
      <c r="C3147">
        <v>2020</v>
      </c>
      <c r="D3147">
        <v>8</v>
      </c>
      <c r="E3147" t="s">
        <v>194</v>
      </c>
      <c r="F3147">
        <v>3</v>
      </c>
      <c r="G3147" t="s">
        <v>189</v>
      </c>
      <c r="H3147">
        <v>950</v>
      </c>
      <c r="I3147" t="s">
        <v>184</v>
      </c>
      <c r="J3147" t="s">
        <v>115</v>
      </c>
      <c r="K3147" t="s">
        <v>185</v>
      </c>
      <c r="L3147">
        <v>4532</v>
      </c>
      <c r="M3147" t="s">
        <v>200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57"/>
      <c r="S3147" t="s">
        <v>304</v>
      </c>
      <c r="U3147" s="157"/>
    </row>
    <row r="3148" spans="1:21" x14ac:dyDescent="0.3">
      <c r="A3148">
        <v>5</v>
      </c>
      <c r="B3148" t="s">
        <v>181</v>
      </c>
      <c r="C3148">
        <v>2020</v>
      </c>
      <c r="D3148">
        <v>8</v>
      </c>
      <c r="E3148" t="s">
        <v>194</v>
      </c>
      <c r="F3148">
        <v>77</v>
      </c>
      <c r="G3148" t="s">
        <v>212</v>
      </c>
      <c r="H3148">
        <v>950</v>
      </c>
      <c r="I3148" t="s">
        <v>184</v>
      </c>
      <c r="J3148" t="s">
        <v>115</v>
      </c>
      <c r="K3148" t="s">
        <v>185</v>
      </c>
      <c r="L3148">
        <v>4577</v>
      </c>
      <c r="M3148" t="s">
        <v>212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57"/>
      <c r="S3148" t="s">
        <v>304</v>
      </c>
      <c r="U3148" s="157"/>
    </row>
    <row r="3149" spans="1:21" x14ac:dyDescent="0.3">
      <c r="A3149">
        <v>5</v>
      </c>
      <c r="B3149" t="s">
        <v>181</v>
      </c>
      <c r="C3149">
        <v>2020</v>
      </c>
      <c r="D3149">
        <v>8</v>
      </c>
      <c r="E3149" t="s">
        <v>194</v>
      </c>
      <c r="F3149">
        <v>1</v>
      </c>
      <c r="G3149" t="s">
        <v>183</v>
      </c>
      <c r="H3149">
        <v>950</v>
      </c>
      <c r="I3149" t="s">
        <v>184</v>
      </c>
      <c r="J3149" t="s">
        <v>115</v>
      </c>
      <c r="K3149" t="s">
        <v>185</v>
      </c>
      <c r="L3149">
        <v>4512</v>
      </c>
      <c r="M3149" t="s">
        <v>186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57"/>
      <c r="S3149" t="s">
        <v>304</v>
      </c>
      <c r="U3149" s="157"/>
    </row>
    <row r="3150" spans="1:21" x14ac:dyDescent="0.3">
      <c r="A3150">
        <v>4</v>
      </c>
      <c r="B3150" t="s">
        <v>187</v>
      </c>
      <c r="C3150">
        <v>2020</v>
      </c>
      <c r="D3150">
        <v>8</v>
      </c>
      <c r="E3150" t="s">
        <v>194</v>
      </c>
      <c r="F3150">
        <v>3</v>
      </c>
      <c r="G3150" t="s">
        <v>189</v>
      </c>
      <c r="H3150">
        <v>952</v>
      </c>
      <c r="I3150" t="s">
        <v>235</v>
      </c>
      <c r="J3150" t="s">
        <v>117</v>
      </c>
      <c r="K3150" t="s">
        <v>236</v>
      </c>
      <c r="L3150">
        <v>4532</v>
      </c>
      <c r="M3150" t="s">
        <v>200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57"/>
      <c r="S3150" t="s">
        <v>304</v>
      </c>
      <c r="U3150" s="157"/>
    </row>
    <row r="3151" spans="1:21" x14ac:dyDescent="0.3">
      <c r="A3151">
        <v>4</v>
      </c>
      <c r="B3151" t="s">
        <v>187</v>
      </c>
      <c r="C3151">
        <v>2020</v>
      </c>
      <c r="D3151">
        <v>8</v>
      </c>
      <c r="E3151" t="s">
        <v>194</v>
      </c>
      <c r="F3151">
        <v>1</v>
      </c>
      <c r="G3151" t="s">
        <v>183</v>
      </c>
      <c r="H3151">
        <v>10</v>
      </c>
      <c r="I3151" t="s">
        <v>251</v>
      </c>
      <c r="J3151" t="s">
        <v>118</v>
      </c>
      <c r="K3151" t="s">
        <v>214</v>
      </c>
      <c r="L3151">
        <v>200</v>
      </c>
      <c r="M3151" t="s">
        <v>210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57"/>
      <c r="S3151" t="s">
        <v>304</v>
      </c>
      <c r="U3151" s="157"/>
    </row>
    <row r="3152" spans="1:21" x14ac:dyDescent="0.3">
      <c r="A3152">
        <v>5</v>
      </c>
      <c r="B3152" t="s">
        <v>181</v>
      </c>
      <c r="C3152">
        <v>2020</v>
      </c>
      <c r="D3152">
        <v>8</v>
      </c>
      <c r="E3152" t="s">
        <v>194</v>
      </c>
      <c r="F3152">
        <v>79</v>
      </c>
      <c r="G3152" t="s">
        <v>212</v>
      </c>
      <c r="H3152">
        <v>153</v>
      </c>
      <c r="I3152" t="s">
        <v>269</v>
      </c>
      <c r="J3152" t="s">
        <v>270</v>
      </c>
      <c r="K3152" t="s">
        <v>270</v>
      </c>
      <c r="L3152">
        <v>1579</v>
      </c>
      <c r="M3152" t="s">
        <v>271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57"/>
      <c r="S3152" t="s">
        <v>304</v>
      </c>
      <c r="U3152" s="157"/>
    </row>
    <row r="3153" spans="1:21" x14ac:dyDescent="0.3">
      <c r="A3153">
        <v>5</v>
      </c>
      <c r="B3153" t="s">
        <v>181</v>
      </c>
      <c r="C3153">
        <v>2020</v>
      </c>
      <c r="D3153">
        <v>8</v>
      </c>
      <c r="E3153" t="s">
        <v>194</v>
      </c>
      <c r="F3153">
        <v>1</v>
      </c>
      <c r="G3153" t="s">
        <v>183</v>
      </c>
      <c r="H3153">
        <v>11</v>
      </c>
      <c r="I3153" t="s">
        <v>283</v>
      </c>
      <c r="J3153" t="s">
        <v>115</v>
      </c>
      <c r="K3153" t="s">
        <v>185</v>
      </c>
      <c r="L3153">
        <v>200</v>
      </c>
      <c r="M3153" t="s">
        <v>210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57"/>
      <c r="S3153" t="s">
        <v>304</v>
      </c>
      <c r="U3153" s="157"/>
    </row>
    <row r="3154" spans="1:21" x14ac:dyDescent="0.3">
      <c r="A3154">
        <v>5</v>
      </c>
      <c r="B3154" t="s">
        <v>181</v>
      </c>
      <c r="C3154">
        <v>2020</v>
      </c>
      <c r="D3154">
        <v>8</v>
      </c>
      <c r="E3154" t="s">
        <v>194</v>
      </c>
      <c r="F3154">
        <v>77</v>
      </c>
      <c r="G3154" t="s">
        <v>212</v>
      </c>
      <c r="H3154">
        <v>5</v>
      </c>
      <c r="I3154" t="s">
        <v>190</v>
      </c>
      <c r="J3154" t="s">
        <v>115</v>
      </c>
      <c r="K3154" t="s">
        <v>185</v>
      </c>
      <c r="L3154">
        <v>1577</v>
      </c>
      <c r="M3154" t="s">
        <v>233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57"/>
      <c r="S3154" t="s">
        <v>304</v>
      </c>
      <c r="U3154" s="157"/>
    </row>
    <row r="3155" spans="1:21" x14ac:dyDescent="0.3">
      <c r="A3155">
        <v>5</v>
      </c>
      <c r="B3155" t="s">
        <v>181</v>
      </c>
      <c r="C3155">
        <v>2020</v>
      </c>
      <c r="D3155">
        <v>8</v>
      </c>
      <c r="E3155" t="s">
        <v>194</v>
      </c>
      <c r="F3155">
        <v>3</v>
      </c>
      <c r="G3155" t="s">
        <v>189</v>
      </c>
      <c r="H3155">
        <v>11</v>
      </c>
      <c r="I3155" t="s">
        <v>283</v>
      </c>
      <c r="J3155" t="s">
        <v>115</v>
      </c>
      <c r="K3155" t="s">
        <v>185</v>
      </c>
      <c r="L3155">
        <v>300</v>
      </c>
      <c r="M3155" t="s">
        <v>191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57"/>
      <c r="S3155" t="s">
        <v>304</v>
      </c>
      <c r="U3155" s="157"/>
    </row>
    <row r="3156" spans="1:21" x14ac:dyDescent="0.3">
      <c r="A3156">
        <v>5</v>
      </c>
      <c r="B3156" t="s">
        <v>181</v>
      </c>
      <c r="C3156">
        <v>2020</v>
      </c>
      <c r="D3156">
        <v>8</v>
      </c>
      <c r="E3156" t="s">
        <v>194</v>
      </c>
      <c r="F3156">
        <v>6</v>
      </c>
      <c r="G3156" t="s">
        <v>192</v>
      </c>
      <c r="H3156">
        <v>603</v>
      </c>
      <c r="I3156" t="s">
        <v>196</v>
      </c>
      <c r="J3156" t="s">
        <v>125</v>
      </c>
      <c r="K3156" t="s">
        <v>197</v>
      </c>
      <c r="L3156">
        <v>700</v>
      </c>
      <c r="M3156" t="s">
        <v>193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57"/>
      <c r="S3156" t="s">
        <v>304</v>
      </c>
      <c r="U3156" s="157"/>
    </row>
    <row r="3157" spans="1:21" x14ac:dyDescent="0.3">
      <c r="A3157">
        <v>5</v>
      </c>
      <c r="B3157" t="s">
        <v>181</v>
      </c>
      <c r="C3157">
        <v>2020</v>
      </c>
      <c r="D3157">
        <v>8</v>
      </c>
      <c r="E3157" t="s">
        <v>194</v>
      </c>
      <c r="F3157">
        <v>6</v>
      </c>
      <c r="G3157" t="s">
        <v>192</v>
      </c>
      <c r="H3157">
        <v>615</v>
      </c>
      <c r="I3157" t="s">
        <v>292</v>
      </c>
      <c r="J3157" t="s">
        <v>123</v>
      </c>
      <c r="K3157" t="s">
        <v>261</v>
      </c>
      <c r="L3157">
        <v>4562</v>
      </c>
      <c r="M3157" t="s">
        <v>211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57"/>
      <c r="S3157" t="s">
        <v>304</v>
      </c>
      <c r="U3157" s="157"/>
    </row>
    <row r="3158" spans="1:21" x14ac:dyDescent="0.3">
      <c r="A3158">
        <v>4</v>
      </c>
      <c r="B3158" t="s">
        <v>187</v>
      </c>
      <c r="C3158">
        <v>2020</v>
      </c>
      <c r="D3158">
        <v>8</v>
      </c>
      <c r="E3158" t="s">
        <v>194</v>
      </c>
      <c r="F3158">
        <v>60</v>
      </c>
      <c r="G3158" t="s">
        <v>212</v>
      </c>
      <c r="H3158">
        <v>615</v>
      </c>
      <c r="I3158" t="s">
        <v>292</v>
      </c>
      <c r="J3158" t="s">
        <v>123</v>
      </c>
      <c r="K3158" t="s">
        <v>261</v>
      </c>
      <c r="L3158">
        <v>4563</v>
      </c>
      <c r="M3158" t="s">
        <v>228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57"/>
      <c r="S3158" t="s">
        <v>304</v>
      </c>
      <c r="U3158" s="157"/>
    </row>
    <row r="3159" spans="1:21" x14ac:dyDescent="0.3">
      <c r="A3159">
        <v>5</v>
      </c>
      <c r="B3159" t="s">
        <v>181</v>
      </c>
      <c r="C3159">
        <v>2020</v>
      </c>
      <c r="D3159">
        <v>8</v>
      </c>
      <c r="E3159" t="s">
        <v>194</v>
      </c>
      <c r="F3159">
        <v>6</v>
      </c>
      <c r="G3159" t="s">
        <v>192</v>
      </c>
      <c r="H3159">
        <v>607</v>
      </c>
      <c r="I3159" t="s">
        <v>293</v>
      </c>
      <c r="J3159" t="s">
        <v>130</v>
      </c>
      <c r="K3159" t="s">
        <v>280</v>
      </c>
      <c r="L3159">
        <v>700</v>
      </c>
      <c r="M3159" t="s">
        <v>193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57"/>
      <c r="S3159" t="s">
        <v>304</v>
      </c>
      <c r="U3159" s="157"/>
    </row>
    <row r="3160" spans="1:21" x14ac:dyDescent="0.3">
      <c r="A3160">
        <v>5</v>
      </c>
      <c r="B3160" t="s">
        <v>181</v>
      </c>
      <c r="C3160">
        <v>2020</v>
      </c>
      <c r="D3160">
        <v>8</v>
      </c>
      <c r="E3160" t="s">
        <v>194</v>
      </c>
      <c r="F3160">
        <v>6</v>
      </c>
      <c r="G3160" t="s">
        <v>192</v>
      </c>
      <c r="H3160">
        <v>624</v>
      </c>
      <c r="I3160" t="s">
        <v>226</v>
      </c>
      <c r="J3160" t="s">
        <v>124</v>
      </c>
      <c r="K3160" t="s">
        <v>227</v>
      </c>
      <c r="L3160">
        <v>4562</v>
      </c>
      <c r="M3160" t="s">
        <v>211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57"/>
      <c r="S3160" t="s">
        <v>304</v>
      </c>
      <c r="U3160" s="157"/>
    </row>
    <row r="3161" spans="1:21" x14ac:dyDescent="0.3">
      <c r="A3161">
        <v>5</v>
      </c>
      <c r="B3161" t="s">
        <v>181</v>
      </c>
      <c r="C3161">
        <v>2020</v>
      </c>
      <c r="D3161">
        <v>8</v>
      </c>
      <c r="E3161" t="s">
        <v>194</v>
      </c>
      <c r="F3161">
        <v>6</v>
      </c>
      <c r="G3161" t="s">
        <v>192</v>
      </c>
      <c r="H3161">
        <v>601</v>
      </c>
      <c r="I3161" t="s">
        <v>260</v>
      </c>
      <c r="J3161" t="s">
        <v>123</v>
      </c>
      <c r="K3161" t="s">
        <v>261</v>
      </c>
      <c r="L3161">
        <v>700</v>
      </c>
      <c r="M3161" t="s">
        <v>193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57"/>
      <c r="S3161" t="s">
        <v>304</v>
      </c>
      <c r="U3161" s="157"/>
    </row>
    <row r="3162" spans="1:21" x14ac:dyDescent="0.3">
      <c r="A3162">
        <v>5</v>
      </c>
      <c r="B3162" t="s">
        <v>181</v>
      </c>
      <c r="C3162">
        <v>2020</v>
      </c>
      <c r="D3162">
        <v>8</v>
      </c>
      <c r="E3162" t="s">
        <v>194</v>
      </c>
      <c r="F3162">
        <v>1</v>
      </c>
      <c r="G3162" t="s">
        <v>183</v>
      </c>
      <c r="H3162">
        <v>603</v>
      </c>
      <c r="I3162" t="s">
        <v>196</v>
      </c>
      <c r="J3162" t="s">
        <v>125</v>
      </c>
      <c r="K3162" t="s">
        <v>197</v>
      </c>
      <c r="L3162">
        <v>200</v>
      </c>
      <c r="M3162" t="s">
        <v>210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57"/>
      <c r="S3162" t="s">
        <v>304</v>
      </c>
      <c r="U3162" s="157"/>
    </row>
    <row r="3163" spans="1:21" x14ac:dyDescent="0.3">
      <c r="A3163">
        <v>5</v>
      </c>
      <c r="B3163" t="s">
        <v>181</v>
      </c>
      <c r="C3163">
        <v>2020</v>
      </c>
      <c r="D3163">
        <v>8</v>
      </c>
      <c r="E3163" t="s">
        <v>194</v>
      </c>
      <c r="F3163">
        <v>5</v>
      </c>
      <c r="G3163" t="s">
        <v>195</v>
      </c>
      <c r="H3163">
        <v>603</v>
      </c>
      <c r="I3163" t="s">
        <v>196</v>
      </c>
      <c r="J3163" t="s">
        <v>125</v>
      </c>
      <c r="K3163" t="s">
        <v>197</v>
      </c>
      <c r="L3163">
        <v>460</v>
      </c>
      <c r="M3163" t="s">
        <v>198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57"/>
      <c r="S3163" t="s">
        <v>304</v>
      </c>
      <c r="U3163" s="157"/>
    </row>
    <row r="3164" spans="1:21" x14ac:dyDescent="0.3">
      <c r="A3164">
        <v>5</v>
      </c>
      <c r="B3164" t="s">
        <v>181</v>
      </c>
      <c r="C3164">
        <v>2020</v>
      </c>
      <c r="D3164">
        <v>8</v>
      </c>
      <c r="E3164" t="s">
        <v>194</v>
      </c>
      <c r="F3164">
        <v>10</v>
      </c>
      <c r="G3164" t="s">
        <v>238</v>
      </c>
      <c r="H3164">
        <v>603</v>
      </c>
      <c r="I3164" t="s">
        <v>196</v>
      </c>
      <c r="J3164" t="s">
        <v>125</v>
      </c>
      <c r="K3164" t="s">
        <v>197</v>
      </c>
      <c r="L3164">
        <v>207</v>
      </c>
      <c r="M3164" t="s">
        <v>243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57"/>
      <c r="S3164" t="s">
        <v>304</v>
      </c>
      <c r="U3164" s="157"/>
    </row>
    <row r="3165" spans="1:21" x14ac:dyDescent="0.3">
      <c r="A3165">
        <v>5</v>
      </c>
      <c r="B3165" t="s">
        <v>181</v>
      </c>
      <c r="C3165">
        <v>2020</v>
      </c>
      <c r="D3165">
        <v>8</v>
      </c>
      <c r="E3165" t="s">
        <v>194</v>
      </c>
      <c r="F3165">
        <v>6</v>
      </c>
      <c r="G3165" t="s">
        <v>192</v>
      </c>
      <c r="H3165">
        <v>621</v>
      </c>
      <c r="I3165" t="s">
        <v>259</v>
      </c>
      <c r="J3165" t="s">
        <v>116</v>
      </c>
      <c r="K3165" t="s">
        <v>224</v>
      </c>
      <c r="L3165">
        <v>4562</v>
      </c>
      <c r="M3165" t="s">
        <v>211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57"/>
      <c r="S3165" t="s">
        <v>304</v>
      </c>
      <c r="U3165" s="157"/>
    </row>
    <row r="3166" spans="1:21" x14ac:dyDescent="0.3">
      <c r="A3166">
        <v>4</v>
      </c>
      <c r="B3166" t="s">
        <v>187</v>
      </c>
      <c r="C3166">
        <v>2020</v>
      </c>
      <c r="D3166">
        <v>8</v>
      </c>
      <c r="E3166" t="s">
        <v>194</v>
      </c>
      <c r="F3166">
        <v>3</v>
      </c>
      <c r="G3166" t="s">
        <v>189</v>
      </c>
      <c r="H3166">
        <v>710</v>
      </c>
      <c r="I3166" t="s">
        <v>220</v>
      </c>
      <c r="J3166" t="s">
        <v>207</v>
      </c>
      <c r="K3166" t="s">
        <v>208</v>
      </c>
      <c r="L3166">
        <v>4532</v>
      </c>
      <c r="M3166" t="s">
        <v>200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57"/>
      <c r="S3166" t="s">
        <v>304</v>
      </c>
      <c r="U3166" s="157"/>
    </row>
    <row r="3167" spans="1:21" x14ac:dyDescent="0.3">
      <c r="A3167">
        <v>5</v>
      </c>
      <c r="B3167" t="s">
        <v>181</v>
      </c>
      <c r="C3167">
        <v>2020</v>
      </c>
      <c r="D3167">
        <v>8</v>
      </c>
      <c r="E3167" t="s">
        <v>194</v>
      </c>
      <c r="F3167">
        <v>79</v>
      </c>
      <c r="G3167" t="s">
        <v>212</v>
      </c>
      <c r="H3167">
        <v>710</v>
      </c>
      <c r="I3167" t="s">
        <v>220</v>
      </c>
      <c r="J3167" t="s">
        <v>207</v>
      </c>
      <c r="K3167" t="s">
        <v>208</v>
      </c>
      <c r="L3167">
        <v>4579</v>
      </c>
      <c r="M3167" t="s">
        <v>221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57"/>
      <c r="S3167" t="s">
        <v>304</v>
      </c>
      <c r="U3167" s="157"/>
    </row>
    <row r="3168" spans="1:21" x14ac:dyDescent="0.3">
      <c r="A3168">
        <v>4</v>
      </c>
      <c r="B3168" t="s">
        <v>187</v>
      </c>
      <c r="C3168">
        <v>2020</v>
      </c>
      <c r="D3168">
        <v>8</v>
      </c>
      <c r="E3168" t="s">
        <v>194</v>
      </c>
      <c r="F3168">
        <v>3</v>
      </c>
      <c r="G3168" t="s">
        <v>189</v>
      </c>
      <c r="H3168">
        <v>1</v>
      </c>
      <c r="I3168" t="s">
        <v>229</v>
      </c>
      <c r="J3168" t="s">
        <v>121</v>
      </c>
      <c r="K3168" t="s">
        <v>230</v>
      </c>
      <c r="L3168">
        <v>300</v>
      </c>
      <c r="M3168" t="s">
        <v>191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57"/>
      <c r="S3168" t="s">
        <v>304</v>
      </c>
      <c r="U3168" s="157"/>
    </row>
    <row r="3169" spans="1:21" x14ac:dyDescent="0.3">
      <c r="A3169">
        <v>5</v>
      </c>
      <c r="B3169" t="s">
        <v>181</v>
      </c>
      <c r="C3169">
        <v>2020</v>
      </c>
      <c r="D3169">
        <v>8</v>
      </c>
      <c r="E3169" t="s">
        <v>194</v>
      </c>
      <c r="F3169">
        <v>3</v>
      </c>
      <c r="G3169" t="s">
        <v>189</v>
      </c>
      <c r="H3169">
        <v>2</v>
      </c>
      <c r="I3169" t="s">
        <v>264</v>
      </c>
      <c r="J3169" t="s">
        <v>121</v>
      </c>
      <c r="K3169" t="s">
        <v>230</v>
      </c>
      <c r="L3169">
        <v>300</v>
      </c>
      <c r="M3169" t="s">
        <v>191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57"/>
      <c r="S3169" t="s">
        <v>304</v>
      </c>
      <c r="U3169" s="157"/>
    </row>
    <row r="3170" spans="1:21" x14ac:dyDescent="0.3">
      <c r="A3170">
        <v>5</v>
      </c>
      <c r="B3170" t="s">
        <v>181</v>
      </c>
      <c r="C3170">
        <v>2020</v>
      </c>
      <c r="D3170">
        <v>8</v>
      </c>
      <c r="E3170" t="s">
        <v>194</v>
      </c>
      <c r="F3170">
        <v>60</v>
      </c>
      <c r="G3170" t="s">
        <v>212</v>
      </c>
      <c r="H3170">
        <v>601</v>
      </c>
      <c r="I3170" t="s">
        <v>260</v>
      </c>
      <c r="J3170" t="s">
        <v>123</v>
      </c>
      <c r="K3170" t="s">
        <v>261</v>
      </c>
      <c r="L3170">
        <v>360</v>
      </c>
      <c r="M3170" t="s">
        <v>225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57"/>
      <c r="S3170" t="s">
        <v>304</v>
      </c>
      <c r="U3170" s="157"/>
    </row>
    <row r="3171" spans="1:21" x14ac:dyDescent="0.3">
      <c r="A3171">
        <v>4</v>
      </c>
      <c r="B3171" t="s">
        <v>187</v>
      </c>
      <c r="C3171">
        <v>2020</v>
      </c>
      <c r="D3171">
        <v>8</v>
      </c>
      <c r="E3171" t="s">
        <v>194</v>
      </c>
      <c r="F3171">
        <v>10</v>
      </c>
      <c r="G3171" t="s">
        <v>238</v>
      </c>
      <c r="H3171">
        <v>903</v>
      </c>
      <c r="I3171" t="s">
        <v>239</v>
      </c>
      <c r="J3171" t="s">
        <v>121</v>
      </c>
      <c r="K3171" t="s">
        <v>230</v>
      </c>
      <c r="L3171">
        <v>4513</v>
      </c>
      <c r="M3171" t="s">
        <v>240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57"/>
      <c r="S3171" t="s">
        <v>304</v>
      </c>
      <c r="U3171" s="157"/>
    </row>
    <row r="3172" spans="1:21" x14ac:dyDescent="0.3">
      <c r="A3172">
        <v>5</v>
      </c>
      <c r="B3172" t="s">
        <v>181</v>
      </c>
      <c r="C3172">
        <v>2020</v>
      </c>
      <c r="D3172">
        <v>8</v>
      </c>
      <c r="E3172" t="s">
        <v>194</v>
      </c>
      <c r="F3172">
        <v>75</v>
      </c>
      <c r="G3172" t="s">
        <v>212</v>
      </c>
      <c r="H3172">
        <v>701</v>
      </c>
      <c r="I3172" t="s">
        <v>206</v>
      </c>
      <c r="J3172" t="s">
        <v>207</v>
      </c>
      <c r="K3172" t="s">
        <v>208</v>
      </c>
      <c r="L3172">
        <v>1575</v>
      </c>
      <c r="M3172" t="s">
        <v>218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57"/>
      <c r="S3172" t="s">
        <v>304</v>
      </c>
      <c r="U3172" s="157"/>
    </row>
    <row r="3173" spans="1:21" x14ac:dyDescent="0.3">
      <c r="A3173">
        <v>5</v>
      </c>
      <c r="B3173" t="s">
        <v>181</v>
      </c>
      <c r="C3173">
        <v>2020</v>
      </c>
      <c r="D3173">
        <v>8</v>
      </c>
      <c r="E3173" t="s">
        <v>194</v>
      </c>
      <c r="F3173">
        <v>3</v>
      </c>
      <c r="G3173" t="s">
        <v>189</v>
      </c>
      <c r="H3173">
        <v>8</v>
      </c>
      <c r="I3173" t="s">
        <v>248</v>
      </c>
      <c r="J3173" t="s">
        <v>126</v>
      </c>
      <c r="K3173" t="s">
        <v>249</v>
      </c>
      <c r="L3173">
        <v>300</v>
      </c>
      <c r="M3173" t="s">
        <v>191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57"/>
      <c r="S3173" t="s">
        <v>304</v>
      </c>
      <c r="U3173" s="157"/>
    </row>
    <row r="3174" spans="1:21" x14ac:dyDescent="0.3">
      <c r="A3174">
        <v>5</v>
      </c>
      <c r="B3174" t="s">
        <v>181</v>
      </c>
      <c r="C3174">
        <v>2020</v>
      </c>
      <c r="D3174">
        <v>8</v>
      </c>
      <c r="E3174" t="s">
        <v>194</v>
      </c>
      <c r="F3174">
        <v>5</v>
      </c>
      <c r="G3174" t="s">
        <v>195</v>
      </c>
      <c r="H3174">
        <v>8</v>
      </c>
      <c r="I3174" t="s">
        <v>248</v>
      </c>
      <c r="J3174" t="s">
        <v>126</v>
      </c>
      <c r="K3174" t="s">
        <v>249</v>
      </c>
      <c r="L3174">
        <v>460</v>
      </c>
      <c r="M3174" t="s">
        <v>198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57"/>
      <c r="S3174" t="s">
        <v>304</v>
      </c>
      <c r="U3174" s="157"/>
    </row>
    <row r="3175" spans="1:21" x14ac:dyDescent="0.3">
      <c r="A3175">
        <v>5</v>
      </c>
      <c r="B3175" t="s">
        <v>181</v>
      </c>
      <c r="C3175">
        <v>2020</v>
      </c>
      <c r="D3175">
        <v>8</v>
      </c>
      <c r="E3175" t="s">
        <v>194</v>
      </c>
      <c r="F3175">
        <v>79</v>
      </c>
      <c r="G3175" t="s">
        <v>212</v>
      </c>
      <c r="H3175">
        <v>951</v>
      </c>
      <c r="I3175" t="s">
        <v>250</v>
      </c>
      <c r="J3175" t="s">
        <v>126</v>
      </c>
      <c r="K3175" t="s">
        <v>249</v>
      </c>
      <c r="L3175">
        <v>4579</v>
      </c>
      <c r="M3175" t="s">
        <v>221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57"/>
      <c r="S3175" t="s">
        <v>304</v>
      </c>
      <c r="U3175" s="157"/>
    </row>
    <row r="3176" spans="1:21" x14ac:dyDescent="0.3">
      <c r="A3176">
        <v>5</v>
      </c>
      <c r="B3176" t="s">
        <v>181</v>
      </c>
      <c r="C3176">
        <v>2020</v>
      </c>
      <c r="D3176">
        <v>8</v>
      </c>
      <c r="E3176" t="s">
        <v>194</v>
      </c>
      <c r="F3176">
        <v>6</v>
      </c>
      <c r="G3176" t="s">
        <v>192</v>
      </c>
      <c r="H3176">
        <v>608</v>
      </c>
      <c r="I3176" t="s">
        <v>290</v>
      </c>
      <c r="J3176" t="s">
        <v>278</v>
      </c>
      <c r="K3176" t="s">
        <v>212</v>
      </c>
      <c r="L3176">
        <v>700</v>
      </c>
      <c r="M3176" t="s">
        <v>193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57"/>
      <c r="S3176" t="s">
        <v>304</v>
      </c>
      <c r="U3176" s="157"/>
    </row>
    <row r="3177" spans="1:21" x14ac:dyDescent="0.3">
      <c r="A3177">
        <v>5</v>
      </c>
      <c r="B3177" t="s">
        <v>181</v>
      </c>
      <c r="C3177">
        <v>2020</v>
      </c>
      <c r="D3177">
        <v>8</v>
      </c>
      <c r="E3177" t="s">
        <v>194</v>
      </c>
      <c r="F3177">
        <v>6</v>
      </c>
      <c r="G3177" t="s">
        <v>192</v>
      </c>
      <c r="H3177">
        <v>625</v>
      </c>
      <c r="I3177" t="s">
        <v>286</v>
      </c>
      <c r="J3177" t="s">
        <v>132</v>
      </c>
      <c r="K3177" t="s">
        <v>212</v>
      </c>
      <c r="L3177">
        <v>700</v>
      </c>
      <c r="M3177" t="s">
        <v>193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57"/>
      <c r="S3177" t="s">
        <v>304</v>
      </c>
      <c r="U3177" s="157"/>
    </row>
    <row r="3178" spans="1:21" x14ac:dyDescent="0.3">
      <c r="A3178">
        <v>5</v>
      </c>
      <c r="B3178" t="s">
        <v>181</v>
      </c>
      <c r="C3178">
        <v>2020</v>
      </c>
      <c r="D3178">
        <v>8</v>
      </c>
      <c r="E3178" t="s">
        <v>194</v>
      </c>
      <c r="F3178">
        <v>60</v>
      </c>
      <c r="G3178" t="s">
        <v>212</v>
      </c>
      <c r="H3178">
        <v>615</v>
      </c>
      <c r="I3178" t="s">
        <v>292</v>
      </c>
      <c r="J3178" t="s">
        <v>123</v>
      </c>
      <c r="K3178" t="s">
        <v>261</v>
      </c>
      <c r="L3178">
        <v>4563</v>
      </c>
      <c r="M3178" t="s">
        <v>228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57"/>
      <c r="S3178" t="s">
        <v>304</v>
      </c>
      <c r="U3178" s="157"/>
    </row>
    <row r="3179" spans="1:21" x14ac:dyDescent="0.3">
      <c r="A3179">
        <v>5</v>
      </c>
      <c r="B3179" t="s">
        <v>181</v>
      </c>
      <c r="C3179">
        <v>2020</v>
      </c>
      <c r="D3179">
        <v>8</v>
      </c>
      <c r="E3179" t="s">
        <v>194</v>
      </c>
      <c r="F3179">
        <v>6</v>
      </c>
      <c r="G3179" t="s">
        <v>192</v>
      </c>
      <c r="H3179">
        <v>606</v>
      </c>
      <c r="I3179" t="s">
        <v>279</v>
      </c>
      <c r="J3179" t="s">
        <v>130</v>
      </c>
      <c r="K3179" t="s">
        <v>280</v>
      </c>
      <c r="L3179">
        <v>700</v>
      </c>
      <c r="M3179" t="s">
        <v>193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57"/>
      <c r="S3179" t="s">
        <v>304</v>
      </c>
      <c r="U3179" s="157"/>
    </row>
    <row r="3180" spans="1:21" x14ac:dyDescent="0.3">
      <c r="A3180">
        <v>5</v>
      </c>
      <c r="B3180" t="s">
        <v>181</v>
      </c>
      <c r="C3180">
        <v>2020</v>
      </c>
      <c r="D3180">
        <v>8</v>
      </c>
      <c r="E3180" t="s">
        <v>194</v>
      </c>
      <c r="F3180">
        <v>6</v>
      </c>
      <c r="G3180" t="s">
        <v>192</v>
      </c>
      <c r="H3180">
        <v>623</v>
      </c>
      <c r="I3180" t="s">
        <v>295</v>
      </c>
      <c r="J3180" t="s">
        <v>124</v>
      </c>
      <c r="K3180" t="s">
        <v>227</v>
      </c>
      <c r="L3180">
        <v>700</v>
      </c>
      <c r="M3180" t="s">
        <v>193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57"/>
      <c r="S3180" t="s">
        <v>304</v>
      </c>
      <c r="U3180" s="157"/>
    </row>
    <row r="3181" spans="1:21" x14ac:dyDescent="0.3">
      <c r="A3181">
        <v>5</v>
      </c>
      <c r="B3181" t="s">
        <v>181</v>
      </c>
      <c r="C3181">
        <v>2020</v>
      </c>
      <c r="D3181">
        <v>8</v>
      </c>
      <c r="E3181" t="s">
        <v>194</v>
      </c>
      <c r="F3181">
        <v>10</v>
      </c>
      <c r="G3181" t="s">
        <v>238</v>
      </c>
      <c r="H3181">
        <v>602</v>
      </c>
      <c r="I3181" t="s">
        <v>246</v>
      </c>
      <c r="J3181" t="s">
        <v>125</v>
      </c>
      <c r="K3181" t="s">
        <v>197</v>
      </c>
      <c r="L3181">
        <v>207</v>
      </c>
      <c r="M3181" t="s">
        <v>243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57"/>
      <c r="S3181" t="s">
        <v>304</v>
      </c>
      <c r="U3181" s="157"/>
    </row>
    <row r="3182" spans="1:21" x14ac:dyDescent="0.3">
      <c r="A3182">
        <v>5</v>
      </c>
      <c r="B3182" t="s">
        <v>181</v>
      </c>
      <c r="C3182">
        <v>2020</v>
      </c>
      <c r="D3182">
        <v>8</v>
      </c>
      <c r="E3182" t="s">
        <v>194</v>
      </c>
      <c r="F3182">
        <v>60</v>
      </c>
      <c r="G3182" t="s">
        <v>212</v>
      </c>
      <c r="H3182">
        <v>621</v>
      </c>
      <c r="I3182" t="s">
        <v>259</v>
      </c>
      <c r="J3182" t="s">
        <v>116</v>
      </c>
      <c r="K3182" t="s">
        <v>224</v>
      </c>
      <c r="L3182">
        <v>4563</v>
      </c>
      <c r="M3182" t="s">
        <v>228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57"/>
      <c r="S3182" t="s">
        <v>304</v>
      </c>
      <c r="U3182" s="157"/>
    </row>
    <row r="3183" spans="1:21" x14ac:dyDescent="0.3">
      <c r="A3183">
        <v>5</v>
      </c>
      <c r="B3183" t="s">
        <v>181</v>
      </c>
      <c r="C3183">
        <v>2020</v>
      </c>
      <c r="D3183">
        <v>8</v>
      </c>
      <c r="E3183" t="s">
        <v>194</v>
      </c>
      <c r="F3183">
        <v>71</v>
      </c>
      <c r="G3183" t="s">
        <v>212</v>
      </c>
      <c r="H3183">
        <v>1</v>
      </c>
      <c r="I3183" t="s">
        <v>229</v>
      </c>
      <c r="J3183" t="s">
        <v>121</v>
      </c>
      <c r="K3183" t="s">
        <v>230</v>
      </c>
      <c r="L3183">
        <v>1571</v>
      </c>
      <c r="M3183" t="s">
        <v>265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57"/>
      <c r="S3183" t="s">
        <v>304</v>
      </c>
      <c r="U3183" s="157"/>
    </row>
    <row r="3184" spans="1:21" x14ac:dyDescent="0.3">
      <c r="A3184">
        <v>5</v>
      </c>
      <c r="B3184" t="s">
        <v>181</v>
      </c>
      <c r="C3184">
        <v>2020</v>
      </c>
      <c r="D3184">
        <v>8</v>
      </c>
      <c r="E3184" t="s">
        <v>194</v>
      </c>
      <c r="F3184">
        <v>1</v>
      </c>
      <c r="G3184" t="s">
        <v>183</v>
      </c>
      <c r="H3184">
        <v>6</v>
      </c>
      <c r="I3184" t="s">
        <v>256</v>
      </c>
      <c r="J3184" t="s">
        <v>122</v>
      </c>
      <c r="K3184" t="s">
        <v>242</v>
      </c>
      <c r="L3184">
        <v>200</v>
      </c>
      <c r="M3184" t="s">
        <v>210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57"/>
      <c r="S3184" t="s">
        <v>304</v>
      </c>
      <c r="U3184" s="157"/>
    </row>
    <row r="3185" spans="1:21" x14ac:dyDescent="0.3">
      <c r="A3185">
        <v>4</v>
      </c>
      <c r="B3185" t="s">
        <v>187</v>
      </c>
      <c r="C3185">
        <v>2020</v>
      </c>
      <c r="D3185">
        <v>8</v>
      </c>
      <c r="E3185" t="s">
        <v>194</v>
      </c>
      <c r="F3185">
        <v>1</v>
      </c>
      <c r="G3185" t="s">
        <v>183</v>
      </c>
      <c r="H3185">
        <v>903</v>
      </c>
      <c r="I3185" t="s">
        <v>239</v>
      </c>
      <c r="J3185" t="s">
        <v>121</v>
      </c>
      <c r="K3185" t="s">
        <v>230</v>
      </c>
      <c r="L3185">
        <v>4512</v>
      </c>
      <c r="M3185" t="s">
        <v>186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57"/>
      <c r="S3185" t="s">
        <v>304</v>
      </c>
      <c r="U3185" s="157"/>
    </row>
    <row r="3186" spans="1:21" x14ac:dyDescent="0.3">
      <c r="A3186">
        <v>5</v>
      </c>
      <c r="B3186" t="s">
        <v>181</v>
      </c>
      <c r="C3186">
        <v>2020</v>
      </c>
      <c r="D3186">
        <v>8</v>
      </c>
      <c r="E3186" t="s">
        <v>194</v>
      </c>
      <c r="F3186">
        <v>5</v>
      </c>
      <c r="G3186" t="s">
        <v>195</v>
      </c>
      <c r="H3186">
        <v>13</v>
      </c>
      <c r="I3186" t="s">
        <v>296</v>
      </c>
      <c r="J3186" t="s">
        <v>119</v>
      </c>
      <c r="K3186" t="s">
        <v>216</v>
      </c>
      <c r="L3186">
        <v>460</v>
      </c>
      <c r="M3186" t="s">
        <v>198</v>
      </c>
      <c r="N3186">
        <v>6</v>
      </c>
      <c r="O3186">
        <v>14816.7</v>
      </c>
      <c r="P3186">
        <v>90640</v>
      </c>
      <c r="Q3186" t="str">
        <f t="shared" si="49"/>
        <v>4-Medium C&amp;I</v>
      </c>
      <c r="R3186" s="157"/>
      <c r="S3186" t="s">
        <v>304</v>
      </c>
      <c r="U3186" s="157"/>
    </row>
    <row r="3187" spans="1:21" x14ac:dyDescent="0.3">
      <c r="A3187">
        <v>5</v>
      </c>
      <c r="B3187" t="s">
        <v>181</v>
      </c>
      <c r="C3187">
        <v>2020</v>
      </c>
      <c r="D3187">
        <v>8</v>
      </c>
      <c r="E3187" t="s">
        <v>194</v>
      </c>
      <c r="F3187">
        <v>79</v>
      </c>
      <c r="G3187" t="s">
        <v>212</v>
      </c>
      <c r="H3187">
        <v>18</v>
      </c>
      <c r="I3187" t="s">
        <v>215</v>
      </c>
      <c r="J3187" t="s">
        <v>119</v>
      </c>
      <c r="K3187" t="s">
        <v>216</v>
      </c>
      <c r="L3187">
        <v>1579</v>
      </c>
      <c r="M3187" t="s">
        <v>271</v>
      </c>
      <c r="N3187">
        <v>1</v>
      </c>
      <c r="O3187">
        <v>7985.65</v>
      </c>
      <c r="P3187">
        <v>52800</v>
      </c>
      <c r="Q3187" t="str">
        <f t="shared" si="49"/>
        <v>4-Medium C&amp;I</v>
      </c>
      <c r="R3187" s="157"/>
      <c r="S3187" t="s">
        <v>304</v>
      </c>
      <c r="U3187" s="157"/>
    </row>
    <row r="3188" spans="1:21" x14ac:dyDescent="0.3">
      <c r="A3188">
        <v>4</v>
      </c>
      <c r="B3188" t="s">
        <v>187</v>
      </c>
      <c r="C3188">
        <v>2020</v>
      </c>
      <c r="D3188">
        <v>8</v>
      </c>
      <c r="E3188" t="s">
        <v>194</v>
      </c>
      <c r="F3188">
        <v>3</v>
      </c>
      <c r="G3188" t="s">
        <v>189</v>
      </c>
      <c r="H3188">
        <v>954</v>
      </c>
      <c r="I3188" t="s">
        <v>237</v>
      </c>
      <c r="J3188" t="s">
        <v>119</v>
      </c>
      <c r="K3188" t="s">
        <v>216</v>
      </c>
      <c r="L3188">
        <v>4532</v>
      </c>
      <c r="M3188" t="s">
        <v>200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57"/>
      <c r="S3188" t="s">
        <v>304</v>
      </c>
      <c r="U3188" s="157"/>
    </row>
    <row r="3189" spans="1:21" x14ac:dyDescent="0.3">
      <c r="A3189">
        <v>5</v>
      </c>
      <c r="B3189" t="s">
        <v>181</v>
      </c>
      <c r="C3189">
        <v>2020</v>
      </c>
      <c r="D3189">
        <v>8</v>
      </c>
      <c r="E3189" t="s">
        <v>194</v>
      </c>
      <c r="F3189">
        <v>3</v>
      </c>
      <c r="G3189" t="s">
        <v>189</v>
      </c>
      <c r="H3189">
        <v>10</v>
      </c>
      <c r="I3189" t="s">
        <v>251</v>
      </c>
      <c r="J3189" t="s">
        <v>117</v>
      </c>
      <c r="K3189" t="s">
        <v>236</v>
      </c>
      <c r="L3189">
        <v>300</v>
      </c>
      <c r="M3189" t="s">
        <v>191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57"/>
      <c r="S3189" t="s">
        <v>304</v>
      </c>
      <c r="U3189" s="157"/>
    </row>
    <row r="3190" spans="1:21" x14ac:dyDescent="0.3">
      <c r="A3190">
        <v>5</v>
      </c>
      <c r="B3190" t="s">
        <v>181</v>
      </c>
      <c r="C3190">
        <v>2020</v>
      </c>
      <c r="D3190">
        <v>8</v>
      </c>
      <c r="E3190" t="s">
        <v>194</v>
      </c>
      <c r="F3190">
        <v>3</v>
      </c>
      <c r="G3190" t="s">
        <v>189</v>
      </c>
      <c r="H3190">
        <v>701</v>
      </c>
      <c r="I3190" t="s">
        <v>206</v>
      </c>
      <c r="J3190" t="s">
        <v>207</v>
      </c>
      <c r="K3190" t="s">
        <v>208</v>
      </c>
      <c r="L3190">
        <v>300</v>
      </c>
      <c r="M3190" t="s">
        <v>191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57"/>
      <c r="S3190" t="s">
        <v>304</v>
      </c>
      <c r="U3190" s="157"/>
    </row>
    <row r="3191" spans="1:21" x14ac:dyDescent="0.3">
      <c r="A3191">
        <v>5</v>
      </c>
      <c r="B3191" t="s">
        <v>181</v>
      </c>
      <c r="C3191">
        <v>2020</v>
      </c>
      <c r="D3191">
        <v>8</v>
      </c>
      <c r="E3191" t="s">
        <v>194</v>
      </c>
      <c r="F3191">
        <v>5</v>
      </c>
      <c r="G3191" t="s">
        <v>195</v>
      </c>
      <c r="H3191">
        <v>950</v>
      </c>
      <c r="I3191" t="s">
        <v>184</v>
      </c>
      <c r="J3191" t="s">
        <v>115</v>
      </c>
      <c r="K3191" t="s">
        <v>185</v>
      </c>
      <c r="L3191">
        <v>4552</v>
      </c>
      <c r="M3191" t="s">
        <v>276</v>
      </c>
      <c r="N3191">
        <v>1343</v>
      </c>
      <c r="O3191">
        <v>410745.76</v>
      </c>
      <c r="P3191">
        <v>4113322</v>
      </c>
      <c r="Q3191" t="str">
        <f t="shared" si="49"/>
        <v>3-Small C&amp;I</v>
      </c>
      <c r="R3191" s="157"/>
      <c r="S3191" t="s">
        <v>304</v>
      </c>
      <c r="U3191" s="157"/>
    </row>
    <row r="3192" spans="1:21" x14ac:dyDescent="0.3">
      <c r="A3192">
        <v>4</v>
      </c>
      <c r="B3192" t="s">
        <v>187</v>
      </c>
      <c r="C3192">
        <v>2020</v>
      </c>
      <c r="D3192">
        <v>8</v>
      </c>
      <c r="E3192" t="s">
        <v>194</v>
      </c>
      <c r="F3192">
        <v>3</v>
      </c>
      <c r="G3192" t="s">
        <v>189</v>
      </c>
      <c r="H3192">
        <v>953</v>
      </c>
      <c r="I3192" t="s">
        <v>213</v>
      </c>
      <c r="J3192" t="s">
        <v>118</v>
      </c>
      <c r="K3192" t="s">
        <v>214</v>
      </c>
      <c r="L3192">
        <v>4532</v>
      </c>
      <c r="M3192" t="s">
        <v>200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57"/>
      <c r="S3192" t="s">
        <v>304</v>
      </c>
      <c r="U3192" s="157"/>
    </row>
    <row r="3193" spans="1:21" x14ac:dyDescent="0.3">
      <c r="A3193">
        <v>5</v>
      </c>
      <c r="B3193" t="s">
        <v>181</v>
      </c>
      <c r="C3193">
        <v>2020</v>
      </c>
      <c r="D3193">
        <v>8</v>
      </c>
      <c r="E3193" t="s">
        <v>194</v>
      </c>
      <c r="F3193">
        <v>1</v>
      </c>
      <c r="G3193" t="s">
        <v>183</v>
      </c>
      <c r="H3193">
        <v>15</v>
      </c>
      <c r="I3193" t="s">
        <v>252</v>
      </c>
      <c r="J3193" t="s">
        <v>118</v>
      </c>
      <c r="K3193" t="s">
        <v>214</v>
      </c>
      <c r="L3193">
        <v>200</v>
      </c>
      <c r="M3193" t="s">
        <v>210</v>
      </c>
      <c r="N3193">
        <v>2</v>
      </c>
      <c r="O3193">
        <v>59.44</v>
      </c>
      <c r="P3193">
        <v>214</v>
      </c>
      <c r="Q3193" t="str">
        <f t="shared" si="49"/>
        <v>3-Small C&amp;I</v>
      </c>
      <c r="R3193" s="157"/>
      <c r="S3193" t="s">
        <v>304</v>
      </c>
      <c r="U3193" s="157"/>
    </row>
    <row r="3194" spans="1:21" x14ac:dyDescent="0.3">
      <c r="A3194">
        <v>5</v>
      </c>
      <c r="B3194" t="s">
        <v>181</v>
      </c>
      <c r="C3194">
        <v>2020</v>
      </c>
      <c r="D3194">
        <v>8</v>
      </c>
      <c r="E3194" t="s">
        <v>194</v>
      </c>
      <c r="F3194">
        <v>75</v>
      </c>
      <c r="G3194" t="s">
        <v>212</v>
      </c>
      <c r="H3194">
        <v>5</v>
      </c>
      <c r="I3194" t="s">
        <v>190</v>
      </c>
      <c r="J3194" t="s">
        <v>115</v>
      </c>
      <c r="K3194" t="s">
        <v>185</v>
      </c>
      <c r="L3194">
        <v>1575</v>
      </c>
      <c r="M3194" t="s">
        <v>218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57"/>
      <c r="S3194" t="s">
        <v>304</v>
      </c>
      <c r="U3194" s="157"/>
    </row>
    <row r="3195" spans="1:21" x14ac:dyDescent="0.3">
      <c r="A3195">
        <v>5</v>
      </c>
      <c r="B3195" t="s">
        <v>181</v>
      </c>
      <c r="C3195">
        <v>2020</v>
      </c>
      <c r="D3195">
        <v>8</v>
      </c>
      <c r="E3195" t="s">
        <v>194</v>
      </c>
      <c r="F3195">
        <v>1</v>
      </c>
      <c r="G3195" t="s">
        <v>183</v>
      </c>
      <c r="H3195">
        <v>616</v>
      </c>
      <c r="I3195" t="s">
        <v>199</v>
      </c>
      <c r="J3195" t="s">
        <v>125</v>
      </c>
      <c r="K3195" t="s">
        <v>197</v>
      </c>
      <c r="L3195">
        <v>4512</v>
      </c>
      <c r="M3195" t="s">
        <v>186</v>
      </c>
      <c r="N3195">
        <v>591</v>
      </c>
      <c r="O3195">
        <v>19498.12</v>
      </c>
      <c r="P3195">
        <v>50380</v>
      </c>
      <c r="Q3195" t="str">
        <f t="shared" si="49"/>
        <v>Street</v>
      </c>
      <c r="R3195" s="157"/>
      <c r="S3195" t="s">
        <v>304</v>
      </c>
      <c r="U3195" s="157"/>
    </row>
    <row r="3196" spans="1:21" x14ac:dyDescent="0.3">
      <c r="A3196">
        <v>5</v>
      </c>
      <c r="B3196" t="s">
        <v>181</v>
      </c>
      <c r="C3196">
        <v>2020</v>
      </c>
      <c r="D3196">
        <v>8</v>
      </c>
      <c r="E3196" t="s">
        <v>194</v>
      </c>
      <c r="F3196">
        <v>3</v>
      </c>
      <c r="G3196" t="s">
        <v>189</v>
      </c>
      <c r="H3196">
        <v>616</v>
      </c>
      <c r="I3196" t="s">
        <v>199</v>
      </c>
      <c r="J3196" t="s">
        <v>125</v>
      </c>
      <c r="K3196" t="s">
        <v>197</v>
      </c>
      <c r="L3196">
        <v>4532</v>
      </c>
      <c r="M3196" t="s">
        <v>200</v>
      </c>
      <c r="N3196">
        <v>3346</v>
      </c>
      <c r="O3196">
        <v>254265.51</v>
      </c>
      <c r="P3196">
        <v>841231</v>
      </c>
      <c r="Q3196" t="str">
        <f t="shared" si="49"/>
        <v>Street</v>
      </c>
      <c r="R3196" s="157"/>
      <c r="S3196" t="s">
        <v>304</v>
      </c>
      <c r="U3196" s="157"/>
    </row>
    <row r="3197" spans="1:21" x14ac:dyDescent="0.3">
      <c r="A3197">
        <v>5</v>
      </c>
      <c r="B3197" t="s">
        <v>181</v>
      </c>
      <c r="C3197">
        <v>2020</v>
      </c>
      <c r="D3197">
        <v>8</v>
      </c>
      <c r="E3197" t="s">
        <v>194</v>
      </c>
      <c r="F3197">
        <v>3</v>
      </c>
      <c r="G3197" t="s">
        <v>189</v>
      </c>
      <c r="H3197">
        <v>710</v>
      </c>
      <c r="I3197" t="s">
        <v>220</v>
      </c>
      <c r="J3197" t="s">
        <v>207</v>
      </c>
      <c r="K3197" t="s">
        <v>208</v>
      </c>
      <c r="L3197">
        <v>4532</v>
      </c>
      <c r="M3197" t="s">
        <v>200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57"/>
      <c r="S3197" t="s">
        <v>304</v>
      </c>
      <c r="U3197" s="157"/>
    </row>
    <row r="3198" spans="1:21" x14ac:dyDescent="0.3">
      <c r="A3198">
        <v>5</v>
      </c>
      <c r="B3198" t="s">
        <v>181</v>
      </c>
      <c r="C3198">
        <v>2020</v>
      </c>
      <c r="D3198">
        <v>8</v>
      </c>
      <c r="E3198" t="s">
        <v>194</v>
      </c>
      <c r="F3198">
        <v>60</v>
      </c>
      <c r="G3198" t="s">
        <v>212</v>
      </c>
      <c r="H3198">
        <v>623</v>
      </c>
      <c r="I3198" t="s">
        <v>295</v>
      </c>
      <c r="J3198" t="s">
        <v>124</v>
      </c>
      <c r="K3198" t="s">
        <v>227</v>
      </c>
      <c r="L3198">
        <v>360</v>
      </c>
      <c r="M3198" t="s">
        <v>225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57"/>
      <c r="S3198" t="s">
        <v>304</v>
      </c>
      <c r="U3198" s="157"/>
    </row>
    <row r="3199" spans="1:21" x14ac:dyDescent="0.3">
      <c r="A3199">
        <v>5</v>
      </c>
      <c r="B3199" t="s">
        <v>181</v>
      </c>
      <c r="C3199">
        <v>2020</v>
      </c>
      <c r="D3199">
        <v>8</v>
      </c>
      <c r="E3199" t="s">
        <v>194</v>
      </c>
      <c r="F3199">
        <v>5</v>
      </c>
      <c r="G3199" t="s">
        <v>195</v>
      </c>
      <c r="H3199">
        <v>602</v>
      </c>
      <c r="I3199" t="s">
        <v>246</v>
      </c>
      <c r="J3199" t="s">
        <v>125</v>
      </c>
      <c r="K3199" t="s">
        <v>197</v>
      </c>
      <c r="L3199">
        <v>460</v>
      </c>
      <c r="M3199" t="s">
        <v>198</v>
      </c>
      <c r="N3199">
        <v>26</v>
      </c>
      <c r="O3199">
        <v>2607.34</v>
      </c>
      <c r="P3199">
        <v>7096</v>
      </c>
      <c r="Q3199" t="str">
        <f t="shared" si="49"/>
        <v>Street</v>
      </c>
      <c r="R3199" s="157"/>
      <c r="S3199" t="s">
        <v>304</v>
      </c>
      <c r="U3199" s="157"/>
    </row>
    <row r="3200" spans="1:21" x14ac:dyDescent="0.3">
      <c r="A3200">
        <v>4</v>
      </c>
      <c r="B3200" t="s">
        <v>187</v>
      </c>
      <c r="C3200">
        <v>2020</v>
      </c>
      <c r="D3200">
        <v>8</v>
      </c>
      <c r="E3200" t="s">
        <v>194</v>
      </c>
      <c r="F3200">
        <v>10</v>
      </c>
      <c r="G3200" t="s">
        <v>238</v>
      </c>
      <c r="H3200">
        <v>1</v>
      </c>
      <c r="I3200" t="s">
        <v>229</v>
      </c>
      <c r="J3200" t="s">
        <v>121</v>
      </c>
      <c r="K3200" t="s">
        <v>230</v>
      </c>
      <c r="L3200">
        <v>207</v>
      </c>
      <c r="M3200" t="s">
        <v>243</v>
      </c>
      <c r="N3200">
        <v>35</v>
      </c>
      <c r="O3200">
        <v>9005.18</v>
      </c>
      <c r="P3200">
        <v>37989</v>
      </c>
      <c r="Q3200" t="str">
        <f t="shared" si="49"/>
        <v>1-Residential</v>
      </c>
      <c r="R3200" s="157"/>
      <c r="S3200" t="s">
        <v>304</v>
      </c>
      <c r="U3200" s="157"/>
    </row>
    <row r="3201" spans="1:21" x14ac:dyDescent="0.3">
      <c r="A3201">
        <v>5</v>
      </c>
      <c r="B3201" t="s">
        <v>181</v>
      </c>
      <c r="C3201">
        <v>2020</v>
      </c>
      <c r="D3201">
        <v>8</v>
      </c>
      <c r="E3201" t="s">
        <v>194</v>
      </c>
      <c r="F3201">
        <v>10</v>
      </c>
      <c r="G3201" t="s">
        <v>238</v>
      </c>
      <c r="H3201">
        <v>7</v>
      </c>
      <c r="I3201" t="s">
        <v>241</v>
      </c>
      <c r="J3201" t="s">
        <v>122</v>
      </c>
      <c r="K3201" t="s">
        <v>242</v>
      </c>
      <c r="L3201">
        <v>207</v>
      </c>
      <c r="M3201" t="s">
        <v>243</v>
      </c>
      <c r="N3201">
        <v>6</v>
      </c>
      <c r="O3201">
        <v>946.84</v>
      </c>
      <c r="P3201">
        <v>6600</v>
      </c>
      <c r="Q3201" t="str">
        <f t="shared" si="49"/>
        <v>2-Low Income Residential</v>
      </c>
      <c r="R3201" s="157"/>
      <c r="S3201" t="s">
        <v>304</v>
      </c>
      <c r="U3201" s="157"/>
    </row>
    <row r="3202" spans="1:21" x14ac:dyDescent="0.3">
      <c r="A3202">
        <v>5</v>
      </c>
      <c r="B3202" t="s">
        <v>181</v>
      </c>
      <c r="C3202">
        <v>2020</v>
      </c>
      <c r="D3202">
        <v>8</v>
      </c>
      <c r="E3202" t="s">
        <v>194</v>
      </c>
      <c r="F3202">
        <v>1</v>
      </c>
      <c r="G3202" t="s">
        <v>183</v>
      </c>
      <c r="H3202">
        <v>905</v>
      </c>
      <c r="I3202" t="s">
        <v>272</v>
      </c>
      <c r="J3202" t="s">
        <v>122</v>
      </c>
      <c r="K3202" t="s">
        <v>242</v>
      </c>
      <c r="L3202">
        <v>4512</v>
      </c>
      <c r="M3202" t="s">
        <v>186</v>
      </c>
      <c r="N3202">
        <v>67227</v>
      </c>
      <c r="O3202">
        <v>1974323.1</v>
      </c>
      <c r="P3202">
        <v>49774045</v>
      </c>
      <c r="Q3202" t="str">
        <f t="shared" ref="Q3202:Q3265" si="50">VLOOKUP(J3202,S:T,2,FALSE)</f>
        <v>2-Low Income Residential</v>
      </c>
      <c r="R3202" s="157"/>
      <c r="S3202" t="s">
        <v>304</v>
      </c>
      <c r="U3202" s="157"/>
    </row>
    <row r="3203" spans="1:21" x14ac:dyDescent="0.3">
      <c r="A3203">
        <v>4</v>
      </c>
      <c r="B3203" t="s">
        <v>187</v>
      </c>
      <c r="C3203">
        <v>2020</v>
      </c>
      <c r="D3203">
        <v>8</v>
      </c>
      <c r="E3203" t="s">
        <v>194</v>
      </c>
      <c r="F3203">
        <v>1</v>
      </c>
      <c r="G3203" t="s">
        <v>183</v>
      </c>
      <c r="H3203">
        <v>905</v>
      </c>
      <c r="I3203" t="s">
        <v>272</v>
      </c>
      <c r="J3203" t="s">
        <v>122</v>
      </c>
      <c r="K3203" t="s">
        <v>242</v>
      </c>
      <c r="L3203">
        <v>4512</v>
      </c>
      <c r="M3203" t="s">
        <v>186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57"/>
      <c r="S3203" t="s">
        <v>304</v>
      </c>
      <c r="U3203" s="157"/>
    </row>
    <row r="3204" spans="1:21" x14ac:dyDescent="0.3">
      <c r="A3204">
        <v>5</v>
      </c>
      <c r="B3204" t="s">
        <v>181</v>
      </c>
      <c r="C3204">
        <v>2020</v>
      </c>
      <c r="D3204">
        <v>8</v>
      </c>
      <c r="E3204" t="s">
        <v>194</v>
      </c>
      <c r="F3204">
        <v>6</v>
      </c>
      <c r="G3204" t="s">
        <v>192</v>
      </c>
      <c r="H3204">
        <v>613</v>
      </c>
      <c r="I3204" t="s">
        <v>258</v>
      </c>
      <c r="J3204" t="s">
        <v>116</v>
      </c>
      <c r="K3204" t="s">
        <v>224</v>
      </c>
      <c r="L3204">
        <v>700</v>
      </c>
      <c r="M3204" t="s">
        <v>193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57"/>
      <c r="S3204" t="s">
        <v>304</v>
      </c>
      <c r="U3204" s="157"/>
    </row>
    <row r="3205" spans="1:21" x14ac:dyDescent="0.3">
      <c r="A3205">
        <v>4</v>
      </c>
      <c r="B3205" t="s">
        <v>187</v>
      </c>
      <c r="C3205">
        <v>2020</v>
      </c>
      <c r="D3205">
        <v>8</v>
      </c>
      <c r="E3205" t="s">
        <v>194</v>
      </c>
      <c r="F3205">
        <v>3</v>
      </c>
      <c r="G3205" t="s">
        <v>189</v>
      </c>
      <c r="H3205">
        <v>621</v>
      </c>
      <c r="I3205" t="s">
        <v>259</v>
      </c>
      <c r="J3205" t="s">
        <v>116</v>
      </c>
      <c r="K3205" t="s">
        <v>224</v>
      </c>
      <c r="L3205">
        <v>4532</v>
      </c>
      <c r="M3205" t="s">
        <v>200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57"/>
      <c r="S3205" t="s">
        <v>304</v>
      </c>
      <c r="U3205" s="157"/>
    </row>
    <row r="3206" spans="1:21" x14ac:dyDescent="0.3">
      <c r="A3206">
        <v>5</v>
      </c>
      <c r="B3206" t="s">
        <v>181</v>
      </c>
      <c r="C3206">
        <v>2020</v>
      </c>
      <c r="D3206">
        <v>8</v>
      </c>
      <c r="E3206" t="s">
        <v>194</v>
      </c>
      <c r="F3206">
        <v>60</v>
      </c>
      <c r="G3206" t="s">
        <v>212</v>
      </c>
      <c r="H3206">
        <v>600</v>
      </c>
      <c r="I3206" t="s">
        <v>266</v>
      </c>
      <c r="J3206" t="s">
        <v>123</v>
      </c>
      <c r="K3206" t="s">
        <v>261</v>
      </c>
      <c r="L3206">
        <v>360</v>
      </c>
      <c r="M3206" t="s">
        <v>225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57"/>
      <c r="S3206" t="s">
        <v>304</v>
      </c>
      <c r="U3206" s="157"/>
    </row>
    <row r="3207" spans="1:21" x14ac:dyDescent="0.3">
      <c r="A3207">
        <v>4</v>
      </c>
      <c r="B3207" t="s">
        <v>187</v>
      </c>
      <c r="C3207">
        <v>2020</v>
      </c>
      <c r="D3207">
        <v>8</v>
      </c>
      <c r="E3207" t="s">
        <v>194</v>
      </c>
      <c r="F3207">
        <v>3</v>
      </c>
      <c r="G3207" t="s">
        <v>189</v>
      </c>
      <c r="H3207">
        <v>903</v>
      </c>
      <c r="I3207" t="s">
        <v>239</v>
      </c>
      <c r="J3207" t="s">
        <v>121</v>
      </c>
      <c r="K3207" t="s">
        <v>230</v>
      </c>
      <c r="L3207">
        <v>4532</v>
      </c>
      <c r="M3207" t="s">
        <v>200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57"/>
      <c r="S3207" t="s">
        <v>304</v>
      </c>
      <c r="U3207" s="157"/>
    </row>
    <row r="3208" spans="1:21" x14ac:dyDescent="0.3">
      <c r="A3208">
        <v>5</v>
      </c>
      <c r="B3208" t="s">
        <v>181</v>
      </c>
      <c r="C3208">
        <v>2020</v>
      </c>
      <c r="D3208">
        <v>8</v>
      </c>
      <c r="E3208" t="s">
        <v>194</v>
      </c>
      <c r="F3208">
        <v>3</v>
      </c>
      <c r="G3208" t="s">
        <v>189</v>
      </c>
      <c r="H3208">
        <v>954</v>
      </c>
      <c r="I3208" t="s">
        <v>237</v>
      </c>
      <c r="J3208" t="s">
        <v>119</v>
      </c>
      <c r="K3208" t="s">
        <v>216</v>
      </c>
      <c r="L3208">
        <v>4532</v>
      </c>
      <c r="M3208" t="s">
        <v>200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57"/>
      <c r="S3208" t="s">
        <v>304</v>
      </c>
      <c r="U3208" s="157"/>
    </row>
    <row r="3209" spans="1:21" x14ac:dyDescent="0.3">
      <c r="A3209">
        <v>5</v>
      </c>
      <c r="B3209" t="s">
        <v>181</v>
      </c>
      <c r="C3209">
        <v>2020</v>
      </c>
      <c r="D3209">
        <v>8</v>
      </c>
      <c r="E3209" t="s">
        <v>194</v>
      </c>
      <c r="F3209">
        <v>1</v>
      </c>
      <c r="G3209" t="s">
        <v>183</v>
      </c>
      <c r="H3209">
        <v>10</v>
      </c>
      <c r="I3209" t="s">
        <v>251</v>
      </c>
      <c r="J3209" t="s">
        <v>117</v>
      </c>
      <c r="K3209" t="s">
        <v>236</v>
      </c>
      <c r="L3209">
        <v>200</v>
      </c>
      <c r="M3209" t="s">
        <v>210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57"/>
      <c r="S3209" t="s">
        <v>304</v>
      </c>
      <c r="U3209" s="157"/>
    </row>
    <row r="3210" spans="1:21" x14ac:dyDescent="0.3">
      <c r="A3210">
        <v>5</v>
      </c>
      <c r="B3210" t="s">
        <v>181</v>
      </c>
      <c r="C3210">
        <v>2020</v>
      </c>
      <c r="D3210">
        <v>8</v>
      </c>
      <c r="E3210" t="s">
        <v>194</v>
      </c>
      <c r="F3210">
        <v>3</v>
      </c>
      <c r="G3210" t="s">
        <v>189</v>
      </c>
      <c r="H3210">
        <v>16</v>
      </c>
      <c r="I3210" t="s">
        <v>281</v>
      </c>
      <c r="J3210" t="s">
        <v>127</v>
      </c>
      <c r="K3210" t="s">
        <v>263</v>
      </c>
      <c r="L3210">
        <v>300</v>
      </c>
      <c r="M3210" t="s">
        <v>191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57"/>
      <c r="S3210" t="s">
        <v>304</v>
      </c>
      <c r="U3210" s="157"/>
    </row>
    <row r="3211" spans="1:21" x14ac:dyDescent="0.3">
      <c r="A3211">
        <v>5</v>
      </c>
      <c r="B3211" t="s">
        <v>181</v>
      </c>
      <c r="C3211">
        <v>2020</v>
      </c>
      <c r="D3211">
        <v>8</v>
      </c>
      <c r="E3211" t="s">
        <v>194</v>
      </c>
      <c r="F3211">
        <v>3</v>
      </c>
      <c r="G3211" t="s">
        <v>189</v>
      </c>
      <c r="H3211">
        <v>950</v>
      </c>
      <c r="I3211" t="s">
        <v>184</v>
      </c>
      <c r="J3211" t="s">
        <v>115</v>
      </c>
      <c r="K3211" t="s">
        <v>185</v>
      </c>
      <c r="L3211">
        <v>4532</v>
      </c>
      <c r="M3211" t="s">
        <v>200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57"/>
      <c r="S3211" t="s">
        <v>304</v>
      </c>
      <c r="U3211" s="157"/>
    </row>
    <row r="3212" spans="1:21" x14ac:dyDescent="0.3">
      <c r="A3212">
        <v>5</v>
      </c>
      <c r="B3212" t="s">
        <v>181</v>
      </c>
      <c r="C3212">
        <v>2020</v>
      </c>
      <c r="D3212">
        <v>8</v>
      </c>
      <c r="E3212" t="s">
        <v>194</v>
      </c>
      <c r="F3212">
        <v>3</v>
      </c>
      <c r="G3212" t="s">
        <v>189</v>
      </c>
      <c r="H3212">
        <v>15</v>
      </c>
      <c r="I3212" t="s">
        <v>252</v>
      </c>
      <c r="J3212" t="s">
        <v>118</v>
      </c>
      <c r="K3212" t="s">
        <v>214</v>
      </c>
      <c r="L3212">
        <v>300</v>
      </c>
      <c r="M3212" t="s">
        <v>191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57"/>
      <c r="S3212" t="s">
        <v>304</v>
      </c>
      <c r="U3212" s="157"/>
    </row>
    <row r="3213" spans="1:21" x14ac:dyDescent="0.3">
      <c r="A3213">
        <v>4</v>
      </c>
      <c r="B3213" t="s">
        <v>187</v>
      </c>
      <c r="C3213">
        <v>2020</v>
      </c>
      <c r="D3213">
        <v>8</v>
      </c>
      <c r="E3213" t="s">
        <v>194</v>
      </c>
      <c r="F3213">
        <v>3</v>
      </c>
      <c r="G3213" t="s">
        <v>189</v>
      </c>
      <c r="H3213">
        <v>15</v>
      </c>
      <c r="I3213" t="s">
        <v>252</v>
      </c>
      <c r="J3213" t="s">
        <v>118</v>
      </c>
      <c r="K3213" t="s">
        <v>214</v>
      </c>
      <c r="L3213">
        <v>300</v>
      </c>
      <c r="M3213" t="s">
        <v>191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57"/>
      <c r="S3213" t="s">
        <v>304</v>
      </c>
      <c r="U3213" s="157"/>
    </row>
    <row r="3214" spans="1:21" x14ac:dyDescent="0.3">
      <c r="A3214">
        <v>5</v>
      </c>
      <c r="B3214" t="s">
        <v>181</v>
      </c>
      <c r="C3214">
        <v>2020</v>
      </c>
      <c r="D3214">
        <v>8</v>
      </c>
      <c r="E3214" t="s">
        <v>194</v>
      </c>
      <c r="F3214">
        <v>1</v>
      </c>
      <c r="G3214" t="s">
        <v>183</v>
      </c>
      <c r="H3214">
        <v>953</v>
      </c>
      <c r="I3214" t="s">
        <v>213</v>
      </c>
      <c r="J3214" t="s">
        <v>118</v>
      </c>
      <c r="K3214" t="s">
        <v>214</v>
      </c>
      <c r="L3214">
        <v>4512</v>
      </c>
      <c r="M3214" t="s">
        <v>186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57"/>
      <c r="S3214" t="s">
        <v>304</v>
      </c>
      <c r="U3214" s="157"/>
    </row>
    <row r="3215" spans="1:21" x14ac:dyDescent="0.3">
      <c r="A3215">
        <v>5</v>
      </c>
      <c r="B3215" t="s">
        <v>181</v>
      </c>
      <c r="C3215">
        <v>2020</v>
      </c>
      <c r="D3215">
        <v>8</v>
      </c>
      <c r="E3215" t="s">
        <v>194</v>
      </c>
      <c r="F3215">
        <v>3</v>
      </c>
      <c r="G3215" t="s">
        <v>189</v>
      </c>
      <c r="H3215">
        <v>952</v>
      </c>
      <c r="I3215" t="s">
        <v>235</v>
      </c>
      <c r="J3215" t="s">
        <v>117</v>
      </c>
      <c r="K3215" t="s">
        <v>236</v>
      </c>
      <c r="L3215">
        <v>4532</v>
      </c>
      <c r="M3215" t="s">
        <v>200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57"/>
      <c r="S3215" t="s">
        <v>304</v>
      </c>
      <c r="U3215" s="157"/>
    </row>
    <row r="3216" spans="1:21" x14ac:dyDescent="0.3">
      <c r="A3216">
        <v>5</v>
      </c>
      <c r="B3216" t="s">
        <v>181</v>
      </c>
      <c r="C3216">
        <v>2020</v>
      </c>
      <c r="D3216">
        <v>8</v>
      </c>
      <c r="E3216" t="s">
        <v>194</v>
      </c>
      <c r="F3216">
        <v>6</v>
      </c>
      <c r="G3216" t="s">
        <v>192</v>
      </c>
      <c r="H3216">
        <v>627</v>
      </c>
      <c r="I3216" t="s">
        <v>257</v>
      </c>
      <c r="J3216" t="s">
        <v>132</v>
      </c>
      <c r="K3216" t="s">
        <v>212</v>
      </c>
      <c r="L3216">
        <v>4562</v>
      </c>
      <c r="M3216" t="s">
        <v>211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57"/>
      <c r="S3216" t="s">
        <v>304</v>
      </c>
      <c r="U3216" s="157"/>
    </row>
    <row r="3217" spans="1:21" x14ac:dyDescent="0.3">
      <c r="A3217">
        <v>5</v>
      </c>
      <c r="B3217" t="s">
        <v>181</v>
      </c>
      <c r="C3217">
        <v>2020</v>
      </c>
      <c r="D3217">
        <v>8</v>
      </c>
      <c r="E3217" t="s">
        <v>194</v>
      </c>
      <c r="F3217">
        <v>1</v>
      </c>
      <c r="G3217" t="s">
        <v>183</v>
      </c>
      <c r="H3217">
        <v>5</v>
      </c>
      <c r="I3217" t="s">
        <v>190</v>
      </c>
      <c r="J3217" t="s">
        <v>115</v>
      </c>
      <c r="K3217" t="s">
        <v>185</v>
      </c>
      <c r="L3217">
        <v>200</v>
      </c>
      <c r="M3217" t="s">
        <v>210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57"/>
      <c r="S3217" t="s">
        <v>304</v>
      </c>
      <c r="U3217" s="157"/>
    </row>
    <row r="3218" spans="1:21" x14ac:dyDescent="0.3">
      <c r="A3218">
        <v>5</v>
      </c>
      <c r="B3218" t="s">
        <v>181</v>
      </c>
      <c r="C3218">
        <v>2020</v>
      </c>
      <c r="D3218">
        <v>8</v>
      </c>
      <c r="E3218" t="s">
        <v>194</v>
      </c>
      <c r="F3218">
        <v>10</v>
      </c>
      <c r="G3218" t="s">
        <v>238</v>
      </c>
      <c r="H3218">
        <v>5</v>
      </c>
      <c r="I3218" t="s">
        <v>190</v>
      </c>
      <c r="J3218" t="s">
        <v>115</v>
      </c>
      <c r="K3218" t="s">
        <v>185</v>
      </c>
      <c r="L3218">
        <v>207</v>
      </c>
      <c r="M3218" t="s">
        <v>243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57"/>
      <c r="S3218" t="s">
        <v>304</v>
      </c>
      <c r="U3218" s="157"/>
    </row>
    <row r="3219" spans="1:21" x14ac:dyDescent="0.3">
      <c r="A3219">
        <v>5</v>
      </c>
      <c r="B3219" t="s">
        <v>181</v>
      </c>
      <c r="C3219">
        <v>2020</v>
      </c>
      <c r="D3219">
        <v>8</v>
      </c>
      <c r="E3219" t="s">
        <v>194</v>
      </c>
      <c r="F3219">
        <v>79</v>
      </c>
      <c r="G3219" t="s">
        <v>212</v>
      </c>
      <c r="H3219">
        <v>5</v>
      </c>
      <c r="I3219" t="s">
        <v>190</v>
      </c>
      <c r="J3219" t="s">
        <v>115</v>
      </c>
      <c r="K3219" t="s">
        <v>185</v>
      </c>
      <c r="L3219">
        <v>1579</v>
      </c>
      <c r="M3219" t="s">
        <v>271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57"/>
      <c r="S3219" t="s">
        <v>304</v>
      </c>
      <c r="U3219" s="157"/>
    </row>
    <row r="3220" spans="1:21" x14ac:dyDescent="0.3">
      <c r="A3220">
        <v>5</v>
      </c>
      <c r="B3220" t="s">
        <v>181</v>
      </c>
      <c r="C3220">
        <v>2020</v>
      </c>
      <c r="D3220">
        <v>8</v>
      </c>
      <c r="E3220" t="s">
        <v>194</v>
      </c>
      <c r="F3220">
        <v>10</v>
      </c>
      <c r="G3220" t="s">
        <v>238</v>
      </c>
      <c r="H3220">
        <v>616</v>
      </c>
      <c r="I3220" t="s">
        <v>199</v>
      </c>
      <c r="J3220" t="s">
        <v>125</v>
      </c>
      <c r="K3220" t="s">
        <v>197</v>
      </c>
      <c r="L3220">
        <v>4513</v>
      </c>
      <c r="M3220" t="s">
        <v>240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57"/>
      <c r="S3220" t="s">
        <v>304</v>
      </c>
      <c r="U3220" s="157"/>
    </row>
    <row r="3221" spans="1:21" x14ac:dyDescent="0.3">
      <c r="A3221">
        <v>5</v>
      </c>
      <c r="B3221" t="s">
        <v>181</v>
      </c>
      <c r="C3221">
        <v>2020</v>
      </c>
      <c r="D3221">
        <v>8</v>
      </c>
      <c r="E3221" t="s">
        <v>194</v>
      </c>
      <c r="F3221">
        <v>6</v>
      </c>
      <c r="G3221" t="s">
        <v>192</v>
      </c>
      <c r="H3221">
        <v>619</v>
      </c>
      <c r="I3221" t="s">
        <v>277</v>
      </c>
      <c r="J3221" t="s">
        <v>278</v>
      </c>
      <c r="K3221" t="s">
        <v>212</v>
      </c>
      <c r="L3221">
        <v>4562</v>
      </c>
      <c r="M3221" t="s">
        <v>211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57"/>
      <c r="S3221" t="s">
        <v>304</v>
      </c>
      <c r="U3221" s="157"/>
    </row>
    <row r="3222" spans="1:21" x14ac:dyDescent="0.3">
      <c r="A3222">
        <v>5</v>
      </c>
      <c r="B3222" t="s">
        <v>181</v>
      </c>
      <c r="C3222">
        <v>2020</v>
      </c>
      <c r="D3222">
        <v>8</v>
      </c>
      <c r="E3222" t="s">
        <v>194</v>
      </c>
      <c r="F3222">
        <v>6</v>
      </c>
      <c r="G3222" t="s">
        <v>192</v>
      </c>
      <c r="H3222">
        <v>618</v>
      </c>
      <c r="I3222" t="s">
        <v>294</v>
      </c>
      <c r="J3222" t="s">
        <v>130</v>
      </c>
      <c r="K3222" t="s">
        <v>280</v>
      </c>
      <c r="L3222">
        <v>4562</v>
      </c>
      <c r="M3222" t="s">
        <v>211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57"/>
      <c r="S3222" t="s">
        <v>304</v>
      </c>
      <c r="U3222" s="157"/>
    </row>
    <row r="3223" spans="1:21" x14ac:dyDescent="0.3">
      <c r="A3223">
        <v>4</v>
      </c>
      <c r="B3223" t="s">
        <v>187</v>
      </c>
      <c r="C3223">
        <v>2020</v>
      </c>
      <c r="D3223">
        <v>8</v>
      </c>
      <c r="E3223" t="s">
        <v>194</v>
      </c>
      <c r="F3223">
        <v>6</v>
      </c>
      <c r="G3223" t="s">
        <v>192</v>
      </c>
      <c r="H3223">
        <v>624</v>
      </c>
      <c r="I3223" t="s">
        <v>226</v>
      </c>
      <c r="J3223" t="s">
        <v>124</v>
      </c>
      <c r="K3223" t="s">
        <v>227</v>
      </c>
      <c r="L3223">
        <v>4562</v>
      </c>
      <c r="M3223" t="s">
        <v>211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57"/>
      <c r="S3223" t="s">
        <v>304</v>
      </c>
      <c r="U3223" s="157"/>
    </row>
    <row r="3224" spans="1:21" x14ac:dyDescent="0.3">
      <c r="A3224">
        <v>5</v>
      </c>
      <c r="B3224" t="s">
        <v>181</v>
      </c>
      <c r="C3224">
        <v>2020</v>
      </c>
      <c r="D3224">
        <v>8</v>
      </c>
      <c r="E3224" t="s">
        <v>194</v>
      </c>
      <c r="F3224">
        <v>3</v>
      </c>
      <c r="G3224" t="s">
        <v>189</v>
      </c>
      <c r="H3224">
        <v>602</v>
      </c>
      <c r="I3224" t="s">
        <v>246</v>
      </c>
      <c r="J3224" t="s">
        <v>125</v>
      </c>
      <c r="K3224" t="s">
        <v>197</v>
      </c>
      <c r="L3224">
        <v>300</v>
      </c>
      <c r="M3224" t="s">
        <v>191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57"/>
      <c r="S3224" t="s">
        <v>304</v>
      </c>
      <c r="U3224" s="157"/>
    </row>
    <row r="3225" spans="1:21" x14ac:dyDescent="0.3">
      <c r="A3225">
        <v>5</v>
      </c>
      <c r="B3225" t="s">
        <v>181</v>
      </c>
      <c r="C3225">
        <v>2020</v>
      </c>
      <c r="D3225">
        <v>8</v>
      </c>
      <c r="E3225" t="s">
        <v>194</v>
      </c>
      <c r="F3225">
        <v>5</v>
      </c>
      <c r="G3225" t="s">
        <v>195</v>
      </c>
      <c r="H3225">
        <v>616</v>
      </c>
      <c r="I3225" t="s">
        <v>199</v>
      </c>
      <c r="J3225" t="s">
        <v>125</v>
      </c>
      <c r="K3225" t="s">
        <v>197</v>
      </c>
      <c r="L3225">
        <v>4552</v>
      </c>
      <c r="M3225" t="s">
        <v>276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57"/>
      <c r="S3225" t="s">
        <v>304</v>
      </c>
      <c r="U3225" s="157"/>
    </row>
    <row r="3226" spans="1:21" x14ac:dyDescent="0.3">
      <c r="A3226">
        <v>5</v>
      </c>
      <c r="B3226" t="s">
        <v>181</v>
      </c>
      <c r="C3226">
        <v>2020</v>
      </c>
      <c r="D3226">
        <v>8</v>
      </c>
      <c r="E3226" t="s">
        <v>194</v>
      </c>
      <c r="F3226">
        <v>1</v>
      </c>
      <c r="G3226" t="s">
        <v>183</v>
      </c>
      <c r="H3226">
        <v>1</v>
      </c>
      <c r="I3226" t="s">
        <v>229</v>
      </c>
      <c r="J3226" t="s">
        <v>121</v>
      </c>
      <c r="K3226" t="s">
        <v>230</v>
      </c>
      <c r="L3226">
        <v>200</v>
      </c>
      <c r="M3226" t="s">
        <v>210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57"/>
      <c r="S3226" t="s">
        <v>304</v>
      </c>
      <c r="U3226" s="157"/>
    </row>
    <row r="3227" spans="1:21" x14ac:dyDescent="0.3">
      <c r="A3227">
        <v>4</v>
      </c>
      <c r="B3227" t="s">
        <v>187</v>
      </c>
      <c r="C3227">
        <v>2020</v>
      </c>
      <c r="D3227">
        <v>8</v>
      </c>
      <c r="E3227" t="s">
        <v>194</v>
      </c>
      <c r="F3227">
        <v>1</v>
      </c>
      <c r="G3227" t="s">
        <v>183</v>
      </c>
      <c r="H3227">
        <v>1</v>
      </c>
      <c r="I3227" t="s">
        <v>229</v>
      </c>
      <c r="J3227" t="s">
        <v>121</v>
      </c>
      <c r="K3227" t="s">
        <v>230</v>
      </c>
      <c r="L3227">
        <v>200</v>
      </c>
      <c r="M3227" t="s">
        <v>210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57"/>
      <c r="S3227" t="s">
        <v>304</v>
      </c>
      <c r="U3227" s="157"/>
    </row>
    <row r="3228" spans="1:21" x14ac:dyDescent="0.3">
      <c r="A3228">
        <v>5</v>
      </c>
      <c r="B3228" t="s">
        <v>181</v>
      </c>
      <c r="C3228">
        <v>2020</v>
      </c>
      <c r="D3228">
        <v>8</v>
      </c>
      <c r="E3228" t="s">
        <v>194</v>
      </c>
      <c r="F3228">
        <v>72</v>
      </c>
      <c r="G3228" t="s">
        <v>212</v>
      </c>
      <c r="H3228">
        <v>1</v>
      </c>
      <c r="I3228" t="s">
        <v>229</v>
      </c>
      <c r="J3228" t="s">
        <v>121</v>
      </c>
      <c r="K3228" t="s">
        <v>230</v>
      </c>
      <c r="L3228">
        <v>1572</v>
      </c>
      <c r="M3228" t="s">
        <v>231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57"/>
      <c r="S3228" t="s">
        <v>304</v>
      </c>
      <c r="U3228" s="157"/>
    </row>
    <row r="3229" spans="1:21" x14ac:dyDescent="0.3">
      <c r="A3229">
        <v>5</v>
      </c>
      <c r="B3229" t="s">
        <v>181</v>
      </c>
      <c r="C3229">
        <v>2020</v>
      </c>
      <c r="D3229">
        <v>8</v>
      </c>
      <c r="E3229" t="s">
        <v>194</v>
      </c>
      <c r="F3229">
        <v>1</v>
      </c>
      <c r="G3229" t="s">
        <v>183</v>
      </c>
      <c r="H3229">
        <v>903</v>
      </c>
      <c r="I3229" t="s">
        <v>239</v>
      </c>
      <c r="J3229" t="s">
        <v>121</v>
      </c>
      <c r="K3229" t="s">
        <v>230</v>
      </c>
      <c r="L3229">
        <v>4512</v>
      </c>
      <c r="M3229" t="s">
        <v>186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57"/>
      <c r="S3229" t="s">
        <v>304</v>
      </c>
      <c r="U3229" s="157"/>
    </row>
    <row r="3230" spans="1:21" x14ac:dyDescent="0.3">
      <c r="A3230">
        <v>5</v>
      </c>
      <c r="B3230" t="s">
        <v>181</v>
      </c>
      <c r="C3230">
        <v>2020</v>
      </c>
      <c r="D3230">
        <v>8</v>
      </c>
      <c r="E3230" t="s">
        <v>194</v>
      </c>
      <c r="F3230">
        <v>5</v>
      </c>
      <c r="G3230" t="s">
        <v>195</v>
      </c>
      <c r="H3230">
        <v>18</v>
      </c>
      <c r="I3230" t="s">
        <v>215</v>
      </c>
      <c r="J3230" t="s">
        <v>119</v>
      </c>
      <c r="K3230" t="s">
        <v>216</v>
      </c>
      <c r="L3230">
        <v>460</v>
      </c>
      <c r="M3230" t="s">
        <v>198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57"/>
      <c r="S3230" t="s">
        <v>304</v>
      </c>
      <c r="U3230" s="157"/>
    </row>
    <row r="3231" spans="1:21" x14ac:dyDescent="0.3">
      <c r="A3231">
        <v>5</v>
      </c>
      <c r="B3231" t="s">
        <v>181</v>
      </c>
      <c r="C3231">
        <v>2020</v>
      </c>
      <c r="D3231">
        <v>8</v>
      </c>
      <c r="E3231" t="s">
        <v>194</v>
      </c>
      <c r="F3231">
        <v>3</v>
      </c>
      <c r="G3231" t="s">
        <v>189</v>
      </c>
      <c r="H3231">
        <v>18</v>
      </c>
      <c r="I3231" t="s">
        <v>215</v>
      </c>
      <c r="J3231" t="s">
        <v>119</v>
      </c>
      <c r="K3231" t="s">
        <v>216</v>
      </c>
      <c r="L3231">
        <v>300</v>
      </c>
      <c r="M3231" t="s">
        <v>191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57"/>
      <c r="S3231" t="s">
        <v>304</v>
      </c>
      <c r="U3231" s="157"/>
    </row>
    <row r="3232" spans="1:21" x14ac:dyDescent="0.3">
      <c r="A3232">
        <v>5</v>
      </c>
      <c r="B3232" t="s">
        <v>181</v>
      </c>
      <c r="C3232">
        <v>2020</v>
      </c>
      <c r="D3232">
        <v>8</v>
      </c>
      <c r="E3232" t="s">
        <v>194</v>
      </c>
      <c r="F3232">
        <v>79</v>
      </c>
      <c r="G3232" t="s">
        <v>212</v>
      </c>
      <c r="H3232">
        <v>954</v>
      </c>
      <c r="I3232" t="s">
        <v>237</v>
      </c>
      <c r="J3232" t="s">
        <v>119</v>
      </c>
      <c r="K3232" t="s">
        <v>216</v>
      </c>
      <c r="L3232">
        <v>4579</v>
      </c>
      <c r="M3232" t="s">
        <v>221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57"/>
      <c r="S3232" t="s">
        <v>304</v>
      </c>
      <c r="U3232" s="157"/>
    </row>
    <row r="3233" spans="1:21" x14ac:dyDescent="0.3">
      <c r="A3233">
        <v>5</v>
      </c>
      <c r="B3233" t="s">
        <v>181</v>
      </c>
      <c r="C3233">
        <v>2020</v>
      </c>
      <c r="D3233">
        <v>8</v>
      </c>
      <c r="E3233" t="s">
        <v>194</v>
      </c>
      <c r="F3233">
        <v>5</v>
      </c>
      <c r="G3233" t="s">
        <v>195</v>
      </c>
      <c r="H3233">
        <v>700</v>
      </c>
      <c r="I3233" t="s">
        <v>273</v>
      </c>
      <c r="J3233" t="s">
        <v>207</v>
      </c>
      <c r="K3233" t="s">
        <v>208</v>
      </c>
      <c r="L3233">
        <v>460</v>
      </c>
      <c r="M3233" t="s">
        <v>198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57"/>
      <c r="S3233" t="s">
        <v>304</v>
      </c>
      <c r="U3233" s="157"/>
    </row>
    <row r="3234" spans="1:21" x14ac:dyDescent="0.3">
      <c r="A3234">
        <v>4</v>
      </c>
      <c r="B3234" t="s">
        <v>187</v>
      </c>
      <c r="C3234">
        <v>2020</v>
      </c>
      <c r="D3234">
        <v>8</v>
      </c>
      <c r="E3234" t="s">
        <v>194</v>
      </c>
      <c r="F3234">
        <v>3</v>
      </c>
      <c r="G3234" t="s">
        <v>189</v>
      </c>
      <c r="H3234">
        <v>951</v>
      </c>
      <c r="I3234" t="s">
        <v>250</v>
      </c>
      <c r="J3234" t="s">
        <v>126</v>
      </c>
      <c r="K3234" t="s">
        <v>249</v>
      </c>
      <c r="L3234">
        <v>4532</v>
      </c>
      <c r="M3234" t="s">
        <v>200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57"/>
      <c r="S3234" t="s">
        <v>304</v>
      </c>
      <c r="U3234" s="157"/>
    </row>
    <row r="3235" spans="1:21" x14ac:dyDescent="0.3">
      <c r="A3235">
        <v>5</v>
      </c>
      <c r="B3235" t="s">
        <v>181</v>
      </c>
      <c r="C3235">
        <v>2020</v>
      </c>
      <c r="D3235">
        <v>8</v>
      </c>
      <c r="E3235" t="s">
        <v>194</v>
      </c>
      <c r="F3235">
        <v>6</v>
      </c>
      <c r="G3235" t="s">
        <v>192</v>
      </c>
      <c r="H3235">
        <v>950</v>
      </c>
      <c r="I3235" t="s">
        <v>184</v>
      </c>
      <c r="J3235" t="s">
        <v>115</v>
      </c>
      <c r="K3235" t="s">
        <v>185</v>
      </c>
      <c r="L3235">
        <v>4562</v>
      </c>
      <c r="M3235" t="s">
        <v>211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57"/>
      <c r="S3235" t="s">
        <v>304</v>
      </c>
      <c r="U3235" s="157"/>
    </row>
    <row r="3236" spans="1:21" x14ac:dyDescent="0.3">
      <c r="A3236">
        <v>5</v>
      </c>
      <c r="B3236" t="s">
        <v>181</v>
      </c>
      <c r="C3236">
        <v>2020</v>
      </c>
      <c r="D3236">
        <v>8</v>
      </c>
      <c r="E3236" t="s">
        <v>194</v>
      </c>
      <c r="F3236">
        <v>10</v>
      </c>
      <c r="G3236" t="s">
        <v>238</v>
      </c>
      <c r="H3236">
        <v>950</v>
      </c>
      <c r="I3236" t="s">
        <v>184</v>
      </c>
      <c r="J3236" t="s">
        <v>115</v>
      </c>
      <c r="K3236" t="s">
        <v>185</v>
      </c>
      <c r="L3236">
        <v>4513</v>
      </c>
      <c r="M3236" t="s">
        <v>240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57"/>
      <c r="S3236" t="s">
        <v>304</v>
      </c>
      <c r="U3236" s="157"/>
    </row>
    <row r="3237" spans="1:21" x14ac:dyDescent="0.3">
      <c r="A3237">
        <v>4</v>
      </c>
      <c r="B3237" t="s">
        <v>187</v>
      </c>
      <c r="C3237">
        <v>2020</v>
      </c>
      <c r="D3237">
        <v>8</v>
      </c>
      <c r="E3237" t="s">
        <v>194</v>
      </c>
      <c r="F3237">
        <v>1</v>
      </c>
      <c r="G3237" t="s">
        <v>183</v>
      </c>
      <c r="H3237">
        <v>953</v>
      </c>
      <c r="I3237" t="s">
        <v>213</v>
      </c>
      <c r="J3237" t="s">
        <v>118</v>
      </c>
      <c r="K3237" t="s">
        <v>214</v>
      </c>
      <c r="L3237">
        <v>4512</v>
      </c>
      <c r="M3237" t="s">
        <v>186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57"/>
      <c r="S3237" t="s">
        <v>304</v>
      </c>
      <c r="U3237" s="157"/>
    </row>
    <row r="3238" spans="1:21" x14ac:dyDescent="0.3">
      <c r="A3238">
        <v>5</v>
      </c>
      <c r="B3238" t="s">
        <v>181</v>
      </c>
      <c r="C3238">
        <v>2020</v>
      </c>
      <c r="D3238">
        <v>8</v>
      </c>
      <c r="E3238" t="s">
        <v>194</v>
      </c>
      <c r="F3238">
        <v>5</v>
      </c>
      <c r="G3238" t="s">
        <v>195</v>
      </c>
      <c r="H3238">
        <v>5</v>
      </c>
      <c r="I3238" t="s">
        <v>190</v>
      </c>
      <c r="J3238" t="s">
        <v>115</v>
      </c>
      <c r="K3238" t="s">
        <v>185</v>
      </c>
      <c r="L3238">
        <v>460</v>
      </c>
      <c r="M3238" t="s">
        <v>198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57"/>
      <c r="S3238" t="s">
        <v>304</v>
      </c>
      <c r="U3238" s="157"/>
    </row>
    <row r="3239" spans="1:21" x14ac:dyDescent="0.3">
      <c r="A3239">
        <v>5</v>
      </c>
      <c r="B3239" t="s">
        <v>181</v>
      </c>
      <c r="C3239">
        <v>2020</v>
      </c>
      <c r="D3239">
        <v>9</v>
      </c>
      <c r="E3239" t="s">
        <v>188</v>
      </c>
      <c r="F3239">
        <v>1</v>
      </c>
      <c r="G3239" t="s">
        <v>183</v>
      </c>
      <c r="H3239">
        <v>953</v>
      </c>
      <c r="I3239" t="s">
        <v>213</v>
      </c>
      <c r="J3239" t="s">
        <v>118</v>
      </c>
      <c r="K3239" t="s">
        <v>214</v>
      </c>
      <c r="L3239">
        <v>4512</v>
      </c>
      <c r="M3239" t="s">
        <v>186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57"/>
      <c r="S3239" t="s">
        <v>304</v>
      </c>
      <c r="U3239" s="157"/>
    </row>
    <row r="3240" spans="1:21" x14ac:dyDescent="0.3">
      <c r="A3240">
        <v>4</v>
      </c>
      <c r="B3240" t="s">
        <v>187</v>
      </c>
      <c r="C3240">
        <v>2020</v>
      </c>
      <c r="D3240">
        <v>9</v>
      </c>
      <c r="E3240" t="s">
        <v>188</v>
      </c>
      <c r="F3240">
        <v>3</v>
      </c>
      <c r="G3240" t="s">
        <v>189</v>
      </c>
      <c r="H3240">
        <v>952</v>
      </c>
      <c r="I3240" t="s">
        <v>235</v>
      </c>
      <c r="J3240" t="s">
        <v>117</v>
      </c>
      <c r="K3240" t="s">
        <v>236</v>
      </c>
      <c r="L3240">
        <v>4532</v>
      </c>
      <c r="M3240" t="s">
        <v>200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57"/>
      <c r="S3240" t="s">
        <v>304</v>
      </c>
      <c r="U3240" s="157"/>
    </row>
    <row r="3241" spans="1:21" x14ac:dyDescent="0.3">
      <c r="A3241">
        <v>4</v>
      </c>
      <c r="B3241" t="s">
        <v>187</v>
      </c>
      <c r="C3241">
        <v>2020</v>
      </c>
      <c r="D3241">
        <v>9</v>
      </c>
      <c r="E3241" t="s">
        <v>188</v>
      </c>
      <c r="F3241">
        <v>1</v>
      </c>
      <c r="G3241" t="s">
        <v>183</v>
      </c>
      <c r="H3241">
        <v>10</v>
      </c>
      <c r="I3241" t="s">
        <v>251</v>
      </c>
      <c r="J3241" t="s">
        <v>118</v>
      </c>
      <c r="K3241" t="s">
        <v>214</v>
      </c>
      <c r="L3241">
        <v>200</v>
      </c>
      <c r="M3241" t="s">
        <v>210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57"/>
      <c r="S3241" t="s">
        <v>304</v>
      </c>
      <c r="U3241" s="157"/>
    </row>
    <row r="3242" spans="1:21" x14ac:dyDescent="0.3">
      <c r="A3242">
        <v>5</v>
      </c>
      <c r="B3242" t="s">
        <v>181</v>
      </c>
      <c r="C3242">
        <v>2020</v>
      </c>
      <c r="D3242">
        <v>9</v>
      </c>
      <c r="E3242" t="s">
        <v>188</v>
      </c>
      <c r="F3242">
        <v>3</v>
      </c>
      <c r="G3242" t="s">
        <v>189</v>
      </c>
      <c r="H3242">
        <v>951</v>
      </c>
      <c r="I3242" t="s">
        <v>250</v>
      </c>
      <c r="J3242" t="s">
        <v>126</v>
      </c>
      <c r="K3242" t="s">
        <v>249</v>
      </c>
      <c r="L3242">
        <v>4532</v>
      </c>
      <c r="M3242" t="s">
        <v>200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57"/>
      <c r="S3242" t="s">
        <v>304</v>
      </c>
      <c r="U3242" s="157"/>
    </row>
    <row r="3243" spans="1:21" x14ac:dyDescent="0.3">
      <c r="A3243">
        <v>5</v>
      </c>
      <c r="B3243" t="s">
        <v>181</v>
      </c>
      <c r="C3243">
        <v>2020</v>
      </c>
      <c r="D3243">
        <v>9</v>
      </c>
      <c r="E3243" t="s">
        <v>188</v>
      </c>
      <c r="F3243">
        <v>75</v>
      </c>
      <c r="G3243" t="s">
        <v>212</v>
      </c>
      <c r="H3243">
        <v>950</v>
      </c>
      <c r="I3243" t="s">
        <v>184</v>
      </c>
      <c r="J3243" t="s">
        <v>115</v>
      </c>
      <c r="K3243" t="s">
        <v>185</v>
      </c>
      <c r="L3243">
        <v>4575</v>
      </c>
      <c r="M3243" t="s">
        <v>212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57"/>
      <c r="S3243" t="s">
        <v>304</v>
      </c>
      <c r="U3243" s="157"/>
    </row>
    <row r="3244" spans="1:21" x14ac:dyDescent="0.3">
      <c r="A3244">
        <v>5</v>
      </c>
      <c r="B3244" t="s">
        <v>181</v>
      </c>
      <c r="C3244">
        <v>2020</v>
      </c>
      <c r="D3244">
        <v>9</v>
      </c>
      <c r="E3244" t="s">
        <v>188</v>
      </c>
      <c r="F3244">
        <v>3</v>
      </c>
      <c r="G3244" t="s">
        <v>189</v>
      </c>
      <c r="H3244">
        <v>19</v>
      </c>
      <c r="I3244" t="s">
        <v>262</v>
      </c>
      <c r="J3244" t="s">
        <v>127</v>
      </c>
      <c r="K3244" t="s">
        <v>263</v>
      </c>
      <c r="L3244">
        <v>300</v>
      </c>
      <c r="M3244" t="s">
        <v>191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57"/>
      <c r="S3244" t="s">
        <v>304</v>
      </c>
      <c r="U3244" s="157"/>
    </row>
    <row r="3245" spans="1:21" x14ac:dyDescent="0.3">
      <c r="A3245">
        <v>4</v>
      </c>
      <c r="B3245" t="s">
        <v>187</v>
      </c>
      <c r="C3245">
        <v>2020</v>
      </c>
      <c r="D3245">
        <v>9</v>
      </c>
      <c r="E3245" t="s">
        <v>188</v>
      </c>
      <c r="F3245">
        <v>1</v>
      </c>
      <c r="G3245" t="s">
        <v>183</v>
      </c>
      <c r="H3245">
        <v>6</v>
      </c>
      <c r="I3245" t="s">
        <v>256</v>
      </c>
      <c r="J3245" t="s">
        <v>122</v>
      </c>
      <c r="K3245" t="s">
        <v>242</v>
      </c>
      <c r="L3245">
        <v>200</v>
      </c>
      <c r="M3245" t="s">
        <v>210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57"/>
      <c r="S3245" t="s">
        <v>304</v>
      </c>
      <c r="U3245" s="157"/>
    </row>
    <row r="3246" spans="1:21" x14ac:dyDescent="0.3">
      <c r="A3246">
        <v>4</v>
      </c>
      <c r="B3246" t="s">
        <v>187</v>
      </c>
      <c r="C3246">
        <v>2020</v>
      </c>
      <c r="D3246">
        <v>9</v>
      </c>
      <c r="E3246" t="s">
        <v>188</v>
      </c>
      <c r="F3246">
        <v>1</v>
      </c>
      <c r="G3246" t="s">
        <v>183</v>
      </c>
      <c r="H3246">
        <v>903</v>
      </c>
      <c r="I3246" t="s">
        <v>239</v>
      </c>
      <c r="J3246" t="s">
        <v>121</v>
      </c>
      <c r="K3246" t="s">
        <v>230</v>
      </c>
      <c r="L3246">
        <v>4512</v>
      </c>
      <c r="M3246" t="s">
        <v>186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57"/>
      <c r="S3246" t="s">
        <v>304</v>
      </c>
      <c r="U3246" s="157"/>
    </row>
    <row r="3247" spans="1:21" x14ac:dyDescent="0.3">
      <c r="A3247">
        <v>5</v>
      </c>
      <c r="B3247" t="s">
        <v>181</v>
      </c>
      <c r="C3247">
        <v>2020</v>
      </c>
      <c r="D3247">
        <v>9</v>
      </c>
      <c r="E3247" t="s">
        <v>188</v>
      </c>
      <c r="F3247">
        <v>1</v>
      </c>
      <c r="G3247" t="s">
        <v>183</v>
      </c>
      <c r="H3247">
        <v>602</v>
      </c>
      <c r="I3247" t="s">
        <v>246</v>
      </c>
      <c r="J3247" t="s">
        <v>125</v>
      </c>
      <c r="K3247" t="s">
        <v>197</v>
      </c>
      <c r="L3247">
        <v>200</v>
      </c>
      <c r="M3247" t="s">
        <v>210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57"/>
      <c r="S3247" t="s">
        <v>304</v>
      </c>
      <c r="U3247" s="157"/>
    </row>
    <row r="3248" spans="1:21" x14ac:dyDescent="0.3">
      <c r="A3248">
        <v>5</v>
      </c>
      <c r="B3248" t="s">
        <v>181</v>
      </c>
      <c r="C3248">
        <v>2020</v>
      </c>
      <c r="D3248">
        <v>9</v>
      </c>
      <c r="E3248" t="s">
        <v>188</v>
      </c>
      <c r="F3248">
        <v>60</v>
      </c>
      <c r="G3248" t="s">
        <v>212</v>
      </c>
      <c r="H3248">
        <v>615</v>
      </c>
      <c r="I3248" t="s">
        <v>292</v>
      </c>
      <c r="J3248" t="s">
        <v>123</v>
      </c>
      <c r="K3248" t="s">
        <v>261</v>
      </c>
      <c r="L3248">
        <v>4563</v>
      </c>
      <c r="M3248" t="s">
        <v>228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57"/>
      <c r="S3248" t="s">
        <v>304</v>
      </c>
      <c r="U3248" s="157"/>
    </row>
    <row r="3249" spans="1:21" x14ac:dyDescent="0.3">
      <c r="A3249">
        <v>5</v>
      </c>
      <c r="B3249" t="s">
        <v>181</v>
      </c>
      <c r="C3249">
        <v>2020</v>
      </c>
      <c r="D3249">
        <v>9</v>
      </c>
      <c r="E3249" t="s">
        <v>188</v>
      </c>
      <c r="F3249">
        <v>6</v>
      </c>
      <c r="G3249" t="s">
        <v>192</v>
      </c>
      <c r="H3249">
        <v>623</v>
      </c>
      <c r="I3249" t="s">
        <v>295</v>
      </c>
      <c r="J3249" t="s">
        <v>124</v>
      </c>
      <c r="K3249" t="s">
        <v>227</v>
      </c>
      <c r="L3249">
        <v>700</v>
      </c>
      <c r="M3249" t="s">
        <v>193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57"/>
      <c r="S3249" t="s">
        <v>304</v>
      </c>
      <c r="U3249" s="157"/>
    </row>
    <row r="3250" spans="1:21" x14ac:dyDescent="0.3">
      <c r="A3250">
        <v>5</v>
      </c>
      <c r="B3250" t="s">
        <v>181</v>
      </c>
      <c r="C3250">
        <v>2020</v>
      </c>
      <c r="D3250">
        <v>9</v>
      </c>
      <c r="E3250" t="s">
        <v>188</v>
      </c>
      <c r="F3250">
        <v>6</v>
      </c>
      <c r="G3250" t="s">
        <v>192</v>
      </c>
      <c r="H3250">
        <v>612</v>
      </c>
      <c r="I3250" t="s">
        <v>223</v>
      </c>
      <c r="J3250" t="s">
        <v>116</v>
      </c>
      <c r="K3250" t="s">
        <v>224</v>
      </c>
      <c r="L3250">
        <v>700</v>
      </c>
      <c r="M3250" t="s">
        <v>193</v>
      </c>
      <c r="N3250">
        <v>2</v>
      </c>
      <c r="O3250">
        <v>57.98</v>
      </c>
      <c r="P3250">
        <v>242</v>
      </c>
      <c r="Q3250" t="str">
        <f t="shared" si="50"/>
        <v>3-Small C&amp;I</v>
      </c>
      <c r="R3250" s="157"/>
      <c r="S3250" t="s">
        <v>304</v>
      </c>
      <c r="U3250" s="157"/>
    </row>
    <row r="3251" spans="1:21" x14ac:dyDescent="0.3">
      <c r="A3251">
        <v>5</v>
      </c>
      <c r="B3251" t="s">
        <v>181</v>
      </c>
      <c r="C3251">
        <v>2020</v>
      </c>
      <c r="D3251">
        <v>9</v>
      </c>
      <c r="E3251" t="s">
        <v>188</v>
      </c>
      <c r="F3251">
        <v>79</v>
      </c>
      <c r="G3251" t="s">
        <v>212</v>
      </c>
      <c r="H3251">
        <v>153</v>
      </c>
      <c r="I3251" t="s">
        <v>269</v>
      </c>
      <c r="J3251" t="s">
        <v>270</v>
      </c>
      <c r="K3251" t="s">
        <v>270</v>
      </c>
      <c r="L3251">
        <v>1579</v>
      </c>
      <c r="M3251" t="s">
        <v>271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57"/>
      <c r="S3251" t="s">
        <v>304</v>
      </c>
      <c r="U3251" s="157"/>
    </row>
    <row r="3252" spans="1:21" x14ac:dyDescent="0.3">
      <c r="A3252">
        <v>4</v>
      </c>
      <c r="B3252" t="s">
        <v>187</v>
      </c>
      <c r="C3252">
        <v>2020</v>
      </c>
      <c r="D3252">
        <v>9</v>
      </c>
      <c r="E3252" t="s">
        <v>188</v>
      </c>
      <c r="F3252">
        <v>1</v>
      </c>
      <c r="G3252" t="s">
        <v>183</v>
      </c>
      <c r="H3252">
        <v>950</v>
      </c>
      <c r="I3252" t="s">
        <v>184</v>
      </c>
      <c r="J3252" t="s">
        <v>115</v>
      </c>
      <c r="K3252" t="s">
        <v>185</v>
      </c>
      <c r="L3252">
        <v>4512</v>
      </c>
      <c r="M3252" t="s">
        <v>186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57"/>
      <c r="S3252" t="s">
        <v>304</v>
      </c>
      <c r="U3252" s="157"/>
    </row>
    <row r="3253" spans="1:21" x14ac:dyDescent="0.3">
      <c r="A3253">
        <v>5</v>
      </c>
      <c r="B3253" t="s">
        <v>181</v>
      </c>
      <c r="C3253">
        <v>2020</v>
      </c>
      <c r="D3253">
        <v>9</v>
      </c>
      <c r="E3253" t="s">
        <v>188</v>
      </c>
      <c r="F3253">
        <v>10</v>
      </c>
      <c r="G3253" t="s">
        <v>238</v>
      </c>
      <c r="H3253">
        <v>950</v>
      </c>
      <c r="I3253" t="s">
        <v>184</v>
      </c>
      <c r="J3253" t="s">
        <v>115</v>
      </c>
      <c r="K3253" t="s">
        <v>185</v>
      </c>
      <c r="L3253">
        <v>4513</v>
      </c>
      <c r="M3253" t="s">
        <v>240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57"/>
      <c r="S3253" t="s">
        <v>304</v>
      </c>
      <c r="U3253" s="157"/>
    </row>
    <row r="3254" spans="1:21" x14ac:dyDescent="0.3">
      <c r="A3254">
        <v>4</v>
      </c>
      <c r="B3254" t="s">
        <v>187</v>
      </c>
      <c r="C3254">
        <v>2020</v>
      </c>
      <c r="D3254">
        <v>9</v>
      </c>
      <c r="E3254" t="s">
        <v>188</v>
      </c>
      <c r="F3254">
        <v>3</v>
      </c>
      <c r="G3254" t="s">
        <v>189</v>
      </c>
      <c r="H3254">
        <v>10</v>
      </c>
      <c r="I3254" t="s">
        <v>251</v>
      </c>
      <c r="J3254" t="s">
        <v>118</v>
      </c>
      <c r="K3254" t="s">
        <v>214</v>
      </c>
      <c r="L3254">
        <v>300</v>
      </c>
      <c r="M3254" t="s">
        <v>191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57"/>
      <c r="S3254" t="s">
        <v>304</v>
      </c>
      <c r="U3254" s="157"/>
    </row>
    <row r="3255" spans="1:21" x14ac:dyDescent="0.3">
      <c r="A3255">
        <v>5</v>
      </c>
      <c r="B3255" t="s">
        <v>181</v>
      </c>
      <c r="C3255">
        <v>2020</v>
      </c>
      <c r="D3255">
        <v>9</v>
      </c>
      <c r="E3255" t="s">
        <v>188</v>
      </c>
      <c r="F3255">
        <v>5</v>
      </c>
      <c r="G3255" t="s">
        <v>195</v>
      </c>
      <c r="H3255">
        <v>13</v>
      </c>
      <c r="I3255" t="s">
        <v>296</v>
      </c>
      <c r="J3255" t="s">
        <v>119</v>
      </c>
      <c r="K3255" t="s">
        <v>216</v>
      </c>
      <c r="L3255">
        <v>460</v>
      </c>
      <c r="M3255" t="s">
        <v>198</v>
      </c>
      <c r="N3255">
        <v>7</v>
      </c>
      <c r="O3255">
        <v>22562.29</v>
      </c>
      <c r="P3255">
        <v>131460</v>
      </c>
      <c r="Q3255" t="str">
        <f t="shared" si="50"/>
        <v>4-Medium C&amp;I</v>
      </c>
      <c r="R3255" s="157"/>
      <c r="S3255" t="s">
        <v>304</v>
      </c>
      <c r="U3255" s="157"/>
    </row>
    <row r="3256" spans="1:21" x14ac:dyDescent="0.3">
      <c r="A3256">
        <v>5</v>
      </c>
      <c r="B3256" t="s">
        <v>181</v>
      </c>
      <c r="C3256">
        <v>2020</v>
      </c>
      <c r="D3256">
        <v>9</v>
      </c>
      <c r="E3256" t="s">
        <v>188</v>
      </c>
      <c r="F3256">
        <v>5</v>
      </c>
      <c r="G3256" t="s">
        <v>195</v>
      </c>
      <c r="H3256">
        <v>18</v>
      </c>
      <c r="I3256" t="s">
        <v>215</v>
      </c>
      <c r="J3256" t="s">
        <v>119</v>
      </c>
      <c r="K3256" t="s">
        <v>216</v>
      </c>
      <c r="L3256">
        <v>460</v>
      </c>
      <c r="M3256" t="s">
        <v>198</v>
      </c>
      <c r="N3256">
        <v>181</v>
      </c>
      <c r="O3256">
        <v>610221.54</v>
      </c>
      <c r="P3256">
        <v>3502309</v>
      </c>
      <c r="Q3256" t="str">
        <f t="shared" si="50"/>
        <v>4-Medium C&amp;I</v>
      </c>
      <c r="R3256" s="157"/>
      <c r="S3256" t="s">
        <v>304</v>
      </c>
      <c r="U3256" s="157"/>
    </row>
    <row r="3257" spans="1:21" x14ac:dyDescent="0.3">
      <c r="A3257">
        <v>5</v>
      </c>
      <c r="B3257" t="s">
        <v>181</v>
      </c>
      <c r="C3257">
        <v>2020</v>
      </c>
      <c r="D3257">
        <v>9</v>
      </c>
      <c r="E3257" t="s">
        <v>188</v>
      </c>
      <c r="F3257">
        <v>5</v>
      </c>
      <c r="G3257" t="s">
        <v>195</v>
      </c>
      <c r="H3257">
        <v>701</v>
      </c>
      <c r="I3257" t="s">
        <v>206</v>
      </c>
      <c r="J3257" t="s">
        <v>207</v>
      </c>
      <c r="K3257" t="s">
        <v>208</v>
      </c>
      <c r="L3257">
        <v>460</v>
      </c>
      <c r="M3257" t="s">
        <v>198</v>
      </c>
      <c r="N3257">
        <v>72</v>
      </c>
      <c r="O3257">
        <v>718047.92</v>
      </c>
      <c r="P3257">
        <v>4469521</v>
      </c>
      <c r="Q3257" t="str">
        <f t="shared" si="50"/>
        <v>5-Large C&amp;I</v>
      </c>
      <c r="R3257" s="157"/>
      <c r="S3257" t="s">
        <v>304</v>
      </c>
      <c r="U3257" s="157"/>
    </row>
    <row r="3258" spans="1:21" x14ac:dyDescent="0.3">
      <c r="A3258">
        <v>5</v>
      </c>
      <c r="B3258" t="s">
        <v>181</v>
      </c>
      <c r="C3258">
        <v>2020</v>
      </c>
      <c r="D3258">
        <v>9</v>
      </c>
      <c r="E3258" t="s">
        <v>188</v>
      </c>
      <c r="F3258">
        <v>3</v>
      </c>
      <c r="G3258" t="s">
        <v>189</v>
      </c>
      <c r="H3258">
        <v>700</v>
      </c>
      <c r="I3258" t="s">
        <v>273</v>
      </c>
      <c r="J3258" t="s">
        <v>207</v>
      </c>
      <c r="K3258" t="s">
        <v>208</v>
      </c>
      <c r="L3258">
        <v>300</v>
      </c>
      <c r="M3258" t="s">
        <v>191</v>
      </c>
      <c r="N3258">
        <v>4</v>
      </c>
      <c r="O3258">
        <v>65373.11</v>
      </c>
      <c r="P3258">
        <v>416600</v>
      </c>
      <c r="Q3258" t="str">
        <f t="shared" si="50"/>
        <v>5-Large C&amp;I</v>
      </c>
      <c r="R3258" s="157"/>
      <c r="S3258" t="s">
        <v>304</v>
      </c>
      <c r="U3258" s="157"/>
    </row>
    <row r="3259" spans="1:21" x14ac:dyDescent="0.3">
      <c r="A3259">
        <v>4</v>
      </c>
      <c r="B3259" t="s">
        <v>187</v>
      </c>
      <c r="C3259">
        <v>2020</v>
      </c>
      <c r="D3259">
        <v>9</v>
      </c>
      <c r="E3259" t="s">
        <v>188</v>
      </c>
      <c r="F3259">
        <v>5</v>
      </c>
      <c r="G3259" t="s">
        <v>195</v>
      </c>
      <c r="H3259">
        <v>18</v>
      </c>
      <c r="I3259" t="s">
        <v>215</v>
      </c>
      <c r="J3259" t="s">
        <v>119</v>
      </c>
      <c r="K3259" t="s">
        <v>216</v>
      </c>
      <c r="L3259">
        <v>460</v>
      </c>
      <c r="M3259" t="s">
        <v>198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57"/>
      <c r="S3259" t="s">
        <v>304</v>
      </c>
      <c r="U3259" s="157"/>
    </row>
    <row r="3260" spans="1:21" x14ac:dyDescent="0.3">
      <c r="A3260">
        <v>4</v>
      </c>
      <c r="B3260" t="s">
        <v>187</v>
      </c>
      <c r="C3260">
        <v>2020</v>
      </c>
      <c r="D3260">
        <v>9</v>
      </c>
      <c r="E3260" t="s">
        <v>188</v>
      </c>
      <c r="F3260">
        <v>3</v>
      </c>
      <c r="G3260" t="s">
        <v>189</v>
      </c>
      <c r="H3260">
        <v>710</v>
      </c>
      <c r="I3260" t="s">
        <v>220</v>
      </c>
      <c r="J3260" t="s">
        <v>207</v>
      </c>
      <c r="K3260" t="s">
        <v>208</v>
      </c>
      <c r="L3260">
        <v>4532</v>
      </c>
      <c r="M3260" t="s">
        <v>200</v>
      </c>
      <c r="N3260">
        <v>9</v>
      </c>
      <c r="O3260">
        <v>85530.73</v>
      </c>
      <c r="P3260">
        <v>1224317</v>
      </c>
      <c r="Q3260" t="str">
        <f t="shared" si="50"/>
        <v>5-Large C&amp;I</v>
      </c>
      <c r="R3260" s="157"/>
      <c r="S3260" t="s">
        <v>304</v>
      </c>
      <c r="U3260" s="157"/>
    </row>
    <row r="3261" spans="1:21" x14ac:dyDescent="0.3">
      <c r="A3261">
        <v>5</v>
      </c>
      <c r="B3261" t="s">
        <v>181</v>
      </c>
      <c r="C3261">
        <v>2020</v>
      </c>
      <c r="D3261">
        <v>9</v>
      </c>
      <c r="E3261" t="s">
        <v>188</v>
      </c>
      <c r="F3261">
        <v>1</v>
      </c>
      <c r="G3261" t="s">
        <v>183</v>
      </c>
      <c r="H3261">
        <v>7</v>
      </c>
      <c r="I3261" t="s">
        <v>241</v>
      </c>
      <c r="J3261" t="s">
        <v>122</v>
      </c>
      <c r="K3261" t="s">
        <v>242</v>
      </c>
      <c r="L3261">
        <v>200</v>
      </c>
      <c r="M3261" t="s">
        <v>210</v>
      </c>
      <c r="N3261">
        <v>95</v>
      </c>
      <c r="O3261">
        <v>8405.08</v>
      </c>
      <c r="P3261">
        <v>57830</v>
      </c>
      <c r="Q3261" t="str">
        <f t="shared" si="50"/>
        <v>2-Low Income Residential</v>
      </c>
      <c r="R3261" s="157"/>
      <c r="S3261" t="s">
        <v>304</v>
      </c>
      <c r="U3261" s="157"/>
    </row>
    <row r="3262" spans="1:21" x14ac:dyDescent="0.3">
      <c r="A3262">
        <v>4</v>
      </c>
      <c r="B3262" t="s">
        <v>187</v>
      </c>
      <c r="C3262">
        <v>2020</v>
      </c>
      <c r="D3262">
        <v>9</v>
      </c>
      <c r="E3262" t="s">
        <v>188</v>
      </c>
      <c r="F3262">
        <v>10</v>
      </c>
      <c r="G3262" t="s">
        <v>238</v>
      </c>
      <c r="H3262">
        <v>903</v>
      </c>
      <c r="I3262" t="s">
        <v>239</v>
      </c>
      <c r="J3262" t="s">
        <v>121</v>
      </c>
      <c r="K3262" t="s">
        <v>230</v>
      </c>
      <c r="L3262">
        <v>4513</v>
      </c>
      <c r="M3262" t="s">
        <v>240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57"/>
      <c r="S3262" t="s">
        <v>304</v>
      </c>
      <c r="U3262" s="157"/>
    </row>
    <row r="3263" spans="1:21" x14ac:dyDescent="0.3">
      <c r="A3263">
        <v>5</v>
      </c>
      <c r="B3263" t="s">
        <v>181</v>
      </c>
      <c r="C3263">
        <v>2020</v>
      </c>
      <c r="D3263">
        <v>9</v>
      </c>
      <c r="E3263" t="s">
        <v>188</v>
      </c>
      <c r="F3263">
        <v>10</v>
      </c>
      <c r="G3263" t="s">
        <v>238</v>
      </c>
      <c r="H3263">
        <v>7</v>
      </c>
      <c r="I3263" t="s">
        <v>241</v>
      </c>
      <c r="J3263" t="s">
        <v>122</v>
      </c>
      <c r="K3263" t="s">
        <v>242</v>
      </c>
      <c r="L3263">
        <v>207</v>
      </c>
      <c r="M3263" t="s">
        <v>243</v>
      </c>
      <c r="N3263">
        <v>6</v>
      </c>
      <c r="O3263">
        <v>681.47</v>
      </c>
      <c r="P3263">
        <v>4749</v>
      </c>
      <c r="Q3263" t="str">
        <f t="shared" si="50"/>
        <v>2-Low Income Residential</v>
      </c>
      <c r="R3263" s="157"/>
      <c r="S3263" t="s">
        <v>304</v>
      </c>
      <c r="U3263" s="157"/>
    </row>
    <row r="3264" spans="1:21" x14ac:dyDescent="0.3">
      <c r="A3264">
        <v>5</v>
      </c>
      <c r="B3264" t="s">
        <v>181</v>
      </c>
      <c r="C3264">
        <v>2020</v>
      </c>
      <c r="D3264">
        <v>9</v>
      </c>
      <c r="E3264" t="s">
        <v>188</v>
      </c>
      <c r="F3264">
        <v>3</v>
      </c>
      <c r="G3264" t="s">
        <v>189</v>
      </c>
      <c r="H3264">
        <v>602</v>
      </c>
      <c r="I3264" t="s">
        <v>246</v>
      </c>
      <c r="J3264" t="s">
        <v>125</v>
      </c>
      <c r="K3264" t="s">
        <v>197</v>
      </c>
      <c r="L3264">
        <v>300</v>
      </c>
      <c r="M3264" t="s">
        <v>191</v>
      </c>
      <c r="N3264">
        <v>914</v>
      </c>
      <c r="O3264">
        <v>101562.82</v>
      </c>
      <c r="P3264">
        <v>280823</v>
      </c>
      <c r="Q3264" t="str">
        <f t="shared" si="50"/>
        <v>Street</v>
      </c>
      <c r="R3264" s="157"/>
      <c r="S3264" t="s">
        <v>304</v>
      </c>
      <c r="U3264" s="157"/>
    </row>
    <row r="3265" spans="1:21" x14ac:dyDescent="0.3">
      <c r="A3265">
        <v>5</v>
      </c>
      <c r="B3265" t="s">
        <v>181</v>
      </c>
      <c r="C3265">
        <v>2020</v>
      </c>
      <c r="D3265">
        <v>9</v>
      </c>
      <c r="E3265" t="s">
        <v>188</v>
      </c>
      <c r="F3265">
        <v>6</v>
      </c>
      <c r="G3265" t="s">
        <v>192</v>
      </c>
      <c r="H3265">
        <v>615</v>
      </c>
      <c r="I3265" t="s">
        <v>292</v>
      </c>
      <c r="J3265" t="s">
        <v>123</v>
      </c>
      <c r="K3265" t="s">
        <v>261</v>
      </c>
      <c r="L3265">
        <v>4562</v>
      </c>
      <c r="M3265" t="s">
        <v>211</v>
      </c>
      <c r="N3265">
        <v>509</v>
      </c>
      <c r="O3265">
        <v>553378.85</v>
      </c>
      <c r="P3265">
        <v>1062300</v>
      </c>
      <c r="Q3265" t="str">
        <f t="shared" si="50"/>
        <v>Street</v>
      </c>
      <c r="R3265" s="157"/>
      <c r="S3265" t="s">
        <v>304</v>
      </c>
      <c r="U3265" s="157"/>
    </row>
    <row r="3266" spans="1:21" x14ac:dyDescent="0.3">
      <c r="A3266">
        <v>5</v>
      </c>
      <c r="B3266" t="s">
        <v>181</v>
      </c>
      <c r="C3266">
        <v>2020</v>
      </c>
      <c r="D3266">
        <v>9</v>
      </c>
      <c r="E3266" t="s">
        <v>188</v>
      </c>
      <c r="F3266">
        <v>60</v>
      </c>
      <c r="G3266" t="s">
        <v>212</v>
      </c>
      <c r="H3266">
        <v>623</v>
      </c>
      <c r="I3266" t="s">
        <v>295</v>
      </c>
      <c r="J3266" t="s">
        <v>124</v>
      </c>
      <c r="K3266" t="s">
        <v>227</v>
      </c>
      <c r="L3266">
        <v>360</v>
      </c>
      <c r="M3266" t="s">
        <v>225</v>
      </c>
      <c r="N3266">
        <v>2</v>
      </c>
      <c r="O3266">
        <v>38.54</v>
      </c>
      <c r="P3266">
        <v>122</v>
      </c>
      <c r="Q3266" t="str">
        <f t="shared" ref="Q3266:Q3329" si="51">VLOOKUP(J3266,S:T,2,FALSE)</f>
        <v>Street</v>
      </c>
      <c r="R3266" s="157"/>
      <c r="S3266" t="s">
        <v>304</v>
      </c>
      <c r="U3266" s="157"/>
    </row>
    <row r="3267" spans="1:21" x14ac:dyDescent="0.3">
      <c r="A3267">
        <v>5</v>
      </c>
      <c r="B3267" t="s">
        <v>181</v>
      </c>
      <c r="C3267">
        <v>2020</v>
      </c>
      <c r="D3267">
        <v>9</v>
      </c>
      <c r="E3267" t="s">
        <v>188</v>
      </c>
      <c r="F3267">
        <v>6</v>
      </c>
      <c r="G3267" t="s">
        <v>192</v>
      </c>
      <c r="H3267">
        <v>625</v>
      </c>
      <c r="I3267" t="s">
        <v>286</v>
      </c>
      <c r="J3267" t="s">
        <v>132</v>
      </c>
      <c r="K3267" t="s">
        <v>212</v>
      </c>
      <c r="L3267">
        <v>700</v>
      </c>
      <c r="M3267" t="s">
        <v>193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57"/>
      <c r="S3267" t="s">
        <v>304</v>
      </c>
      <c r="U3267" s="157"/>
    </row>
    <row r="3268" spans="1:21" x14ac:dyDescent="0.3">
      <c r="A3268">
        <v>5</v>
      </c>
      <c r="B3268" t="s">
        <v>181</v>
      </c>
      <c r="C3268">
        <v>2020</v>
      </c>
      <c r="D3268">
        <v>9</v>
      </c>
      <c r="E3268" t="s">
        <v>188</v>
      </c>
      <c r="F3268">
        <v>6</v>
      </c>
      <c r="G3268" t="s">
        <v>192</v>
      </c>
      <c r="H3268">
        <v>613</v>
      </c>
      <c r="I3268" t="s">
        <v>258</v>
      </c>
      <c r="J3268" t="s">
        <v>116</v>
      </c>
      <c r="K3268" t="s">
        <v>224</v>
      </c>
      <c r="L3268">
        <v>700</v>
      </c>
      <c r="M3268" t="s">
        <v>193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57"/>
      <c r="S3268" t="s">
        <v>304</v>
      </c>
      <c r="U3268" s="157"/>
    </row>
    <row r="3269" spans="1:21" x14ac:dyDescent="0.3">
      <c r="A3269">
        <v>5</v>
      </c>
      <c r="B3269" t="s">
        <v>181</v>
      </c>
      <c r="C3269">
        <v>2020</v>
      </c>
      <c r="D3269">
        <v>9</v>
      </c>
      <c r="E3269" t="s">
        <v>188</v>
      </c>
      <c r="F3269">
        <v>5</v>
      </c>
      <c r="G3269" t="s">
        <v>195</v>
      </c>
      <c r="H3269">
        <v>5</v>
      </c>
      <c r="I3269" t="s">
        <v>190</v>
      </c>
      <c r="J3269" t="s">
        <v>115</v>
      </c>
      <c r="K3269" t="s">
        <v>185</v>
      </c>
      <c r="L3269">
        <v>460</v>
      </c>
      <c r="M3269" t="s">
        <v>198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57"/>
      <c r="S3269" t="s">
        <v>304</v>
      </c>
      <c r="U3269" s="157"/>
    </row>
    <row r="3270" spans="1:21" x14ac:dyDescent="0.3">
      <c r="A3270">
        <v>5</v>
      </c>
      <c r="B3270" t="s">
        <v>181</v>
      </c>
      <c r="C3270">
        <v>2020</v>
      </c>
      <c r="D3270">
        <v>9</v>
      </c>
      <c r="E3270" t="s">
        <v>188</v>
      </c>
      <c r="F3270">
        <v>3</v>
      </c>
      <c r="G3270" t="s">
        <v>189</v>
      </c>
      <c r="H3270">
        <v>9</v>
      </c>
      <c r="I3270" t="s">
        <v>275</v>
      </c>
      <c r="J3270" t="s">
        <v>117</v>
      </c>
      <c r="K3270" t="s">
        <v>236</v>
      </c>
      <c r="L3270">
        <v>300</v>
      </c>
      <c r="M3270" t="s">
        <v>191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57"/>
      <c r="S3270" t="s">
        <v>304</v>
      </c>
      <c r="U3270" s="157"/>
    </row>
    <row r="3271" spans="1:21" x14ac:dyDescent="0.3">
      <c r="A3271">
        <v>5</v>
      </c>
      <c r="B3271" t="s">
        <v>181</v>
      </c>
      <c r="C3271">
        <v>2020</v>
      </c>
      <c r="D3271">
        <v>9</v>
      </c>
      <c r="E3271" t="s">
        <v>188</v>
      </c>
      <c r="F3271">
        <v>77</v>
      </c>
      <c r="G3271" t="s">
        <v>212</v>
      </c>
      <c r="H3271">
        <v>950</v>
      </c>
      <c r="I3271" t="s">
        <v>184</v>
      </c>
      <c r="J3271" t="s">
        <v>115</v>
      </c>
      <c r="K3271" t="s">
        <v>185</v>
      </c>
      <c r="L3271">
        <v>4577</v>
      </c>
      <c r="M3271" t="s">
        <v>212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57"/>
      <c r="S3271" t="s">
        <v>304</v>
      </c>
      <c r="U3271" s="157"/>
    </row>
    <row r="3272" spans="1:21" x14ac:dyDescent="0.3">
      <c r="A3272">
        <v>4</v>
      </c>
      <c r="B3272" t="s">
        <v>187</v>
      </c>
      <c r="C3272">
        <v>2020</v>
      </c>
      <c r="D3272">
        <v>9</v>
      </c>
      <c r="E3272" t="s">
        <v>188</v>
      </c>
      <c r="F3272">
        <v>3</v>
      </c>
      <c r="G3272" t="s">
        <v>189</v>
      </c>
      <c r="H3272">
        <v>955</v>
      </c>
      <c r="I3272" t="s">
        <v>282</v>
      </c>
      <c r="J3272" t="s">
        <v>127</v>
      </c>
      <c r="K3272" t="s">
        <v>263</v>
      </c>
      <c r="L3272">
        <v>4532</v>
      </c>
      <c r="M3272" t="s">
        <v>200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57"/>
      <c r="S3272" t="s">
        <v>304</v>
      </c>
      <c r="U3272" s="157"/>
    </row>
    <row r="3273" spans="1:21" x14ac:dyDescent="0.3">
      <c r="A3273">
        <v>5</v>
      </c>
      <c r="B3273" t="s">
        <v>181</v>
      </c>
      <c r="C3273">
        <v>2020</v>
      </c>
      <c r="D3273">
        <v>9</v>
      </c>
      <c r="E3273" t="s">
        <v>188</v>
      </c>
      <c r="F3273">
        <v>3</v>
      </c>
      <c r="G3273" t="s">
        <v>189</v>
      </c>
      <c r="H3273">
        <v>20</v>
      </c>
      <c r="I3273" t="s">
        <v>300</v>
      </c>
      <c r="J3273" t="s">
        <v>128</v>
      </c>
      <c r="K3273" t="s">
        <v>205</v>
      </c>
      <c r="L3273">
        <v>300</v>
      </c>
      <c r="M3273" t="s">
        <v>191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57"/>
      <c r="S3273" t="s">
        <v>304</v>
      </c>
      <c r="U3273" s="157"/>
    </row>
    <row r="3274" spans="1:21" x14ac:dyDescent="0.3">
      <c r="A3274">
        <v>5</v>
      </c>
      <c r="B3274" t="s">
        <v>181</v>
      </c>
      <c r="C3274">
        <v>2020</v>
      </c>
      <c r="D3274">
        <v>9</v>
      </c>
      <c r="E3274" t="s">
        <v>188</v>
      </c>
      <c r="F3274">
        <v>3</v>
      </c>
      <c r="G3274" t="s">
        <v>189</v>
      </c>
      <c r="H3274">
        <v>954</v>
      </c>
      <c r="I3274" t="s">
        <v>237</v>
      </c>
      <c r="J3274" t="s">
        <v>119</v>
      </c>
      <c r="K3274" t="s">
        <v>216</v>
      </c>
      <c r="L3274">
        <v>4532</v>
      </c>
      <c r="M3274" t="s">
        <v>200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57"/>
      <c r="S3274" t="s">
        <v>304</v>
      </c>
      <c r="U3274" s="157"/>
    </row>
    <row r="3275" spans="1:21" x14ac:dyDescent="0.3">
      <c r="A3275">
        <v>4</v>
      </c>
      <c r="B3275" t="s">
        <v>187</v>
      </c>
      <c r="C3275">
        <v>2020</v>
      </c>
      <c r="D3275">
        <v>9</v>
      </c>
      <c r="E3275" t="s">
        <v>188</v>
      </c>
      <c r="F3275">
        <v>5</v>
      </c>
      <c r="G3275" t="s">
        <v>195</v>
      </c>
      <c r="H3275">
        <v>710</v>
      </c>
      <c r="I3275" t="s">
        <v>220</v>
      </c>
      <c r="J3275" t="s">
        <v>207</v>
      </c>
      <c r="K3275" t="s">
        <v>208</v>
      </c>
      <c r="L3275">
        <v>4552</v>
      </c>
      <c r="M3275" t="s">
        <v>276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57"/>
      <c r="S3275" t="s">
        <v>304</v>
      </c>
      <c r="U3275" s="157"/>
    </row>
    <row r="3276" spans="1:21" x14ac:dyDescent="0.3">
      <c r="A3276">
        <v>4</v>
      </c>
      <c r="B3276" t="s">
        <v>187</v>
      </c>
      <c r="C3276">
        <v>2020</v>
      </c>
      <c r="D3276">
        <v>9</v>
      </c>
      <c r="E3276" t="s">
        <v>188</v>
      </c>
      <c r="F3276">
        <v>10</v>
      </c>
      <c r="G3276" t="s">
        <v>238</v>
      </c>
      <c r="H3276">
        <v>1</v>
      </c>
      <c r="I3276" t="s">
        <v>229</v>
      </c>
      <c r="J3276" t="s">
        <v>121</v>
      </c>
      <c r="K3276" t="s">
        <v>230</v>
      </c>
      <c r="L3276">
        <v>207</v>
      </c>
      <c r="M3276" t="s">
        <v>243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57"/>
      <c r="S3276" t="s">
        <v>304</v>
      </c>
      <c r="U3276" s="157"/>
    </row>
    <row r="3277" spans="1:21" x14ac:dyDescent="0.3">
      <c r="A3277">
        <v>4</v>
      </c>
      <c r="B3277" t="s">
        <v>187</v>
      </c>
      <c r="C3277">
        <v>2020</v>
      </c>
      <c r="D3277">
        <v>9</v>
      </c>
      <c r="E3277" t="s">
        <v>188</v>
      </c>
      <c r="F3277">
        <v>1</v>
      </c>
      <c r="G3277" t="s">
        <v>183</v>
      </c>
      <c r="H3277">
        <v>1</v>
      </c>
      <c r="I3277" t="s">
        <v>229</v>
      </c>
      <c r="J3277" t="s">
        <v>121</v>
      </c>
      <c r="K3277" t="s">
        <v>230</v>
      </c>
      <c r="L3277">
        <v>200</v>
      </c>
      <c r="M3277" t="s">
        <v>210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57"/>
      <c r="S3277" t="s">
        <v>304</v>
      </c>
      <c r="U3277" s="157"/>
    </row>
    <row r="3278" spans="1:21" x14ac:dyDescent="0.3">
      <c r="A3278">
        <v>5</v>
      </c>
      <c r="B3278" t="s">
        <v>181</v>
      </c>
      <c r="C3278">
        <v>2020</v>
      </c>
      <c r="D3278">
        <v>9</v>
      </c>
      <c r="E3278" t="s">
        <v>188</v>
      </c>
      <c r="F3278">
        <v>1</v>
      </c>
      <c r="G3278" t="s">
        <v>183</v>
      </c>
      <c r="H3278">
        <v>6</v>
      </c>
      <c r="I3278" t="s">
        <v>256</v>
      </c>
      <c r="J3278" t="s">
        <v>122</v>
      </c>
      <c r="K3278" t="s">
        <v>242</v>
      </c>
      <c r="L3278">
        <v>200</v>
      </c>
      <c r="M3278" t="s">
        <v>210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57"/>
      <c r="S3278" t="s">
        <v>304</v>
      </c>
      <c r="U3278" s="157"/>
    </row>
    <row r="3279" spans="1:21" x14ac:dyDescent="0.3">
      <c r="A3279">
        <v>5</v>
      </c>
      <c r="B3279" t="s">
        <v>181</v>
      </c>
      <c r="C3279">
        <v>2020</v>
      </c>
      <c r="D3279">
        <v>9</v>
      </c>
      <c r="E3279" t="s">
        <v>188</v>
      </c>
      <c r="F3279">
        <v>6</v>
      </c>
      <c r="G3279" t="s">
        <v>192</v>
      </c>
      <c r="H3279">
        <v>600</v>
      </c>
      <c r="I3279" t="s">
        <v>266</v>
      </c>
      <c r="J3279" t="s">
        <v>123</v>
      </c>
      <c r="K3279" t="s">
        <v>261</v>
      </c>
      <c r="L3279">
        <v>700</v>
      </c>
      <c r="M3279" t="s">
        <v>193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57"/>
      <c r="S3279" t="s">
        <v>304</v>
      </c>
      <c r="U3279" s="157"/>
    </row>
    <row r="3280" spans="1:21" x14ac:dyDescent="0.3">
      <c r="A3280">
        <v>5</v>
      </c>
      <c r="B3280" t="s">
        <v>181</v>
      </c>
      <c r="C3280">
        <v>2020</v>
      </c>
      <c r="D3280">
        <v>9</v>
      </c>
      <c r="E3280" t="s">
        <v>188</v>
      </c>
      <c r="F3280">
        <v>6</v>
      </c>
      <c r="G3280" t="s">
        <v>192</v>
      </c>
      <c r="H3280">
        <v>603</v>
      </c>
      <c r="I3280" t="s">
        <v>196</v>
      </c>
      <c r="J3280" t="s">
        <v>125</v>
      </c>
      <c r="K3280" t="s">
        <v>197</v>
      </c>
      <c r="L3280">
        <v>700</v>
      </c>
      <c r="M3280" t="s">
        <v>193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57"/>
      <c r="S3280" t="s">
        <v>304</v>
      </c>
      <c r="U3280" s="157"/>
    </row>
    <row r="3281" spans="1:21" x14ac:dyDescent="0.3">
      <c r="A3281">
        <v>4</v>
      </c>
      <c r="B3281" t="s">
        <v>187</v>
      </c>
      <c r="C3281">
        <v>2020</v>
      </c>
      <c r="D3281">
        <v>9</v>
      </c>
      <c r="E3281" t="s">
        <v>188</v>
      </c>
      <c r="F3281">
        <v>6</v>
      </c>
      <c r="G3281" t="s">
        <v>192</v>
      </c>
      <c r="H3281">
        <v>615</v>
      </c>
      <c r="I3281" t="s">
        <v>292</v>
      </c>
      <c r="J3281" t="s">
        <v>123</v>
      </c>
      <c r="K3281" t="s">
        <v>261</v>
      </c>
      <c r="L3281">
        <v>4562</v>
      </c>
      <c r="M3281" t="s">
        <v>211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57"/>
      <c r="S3281" t="s">
        <v>304</v>
      </c>
      <c r="U3281" s="157"/>
    </row>
    <row r="3282" spans="1:21" x14ac:dyDescent="0.3">
      <c r="A3282">
        <v>4</v>
      </c>
      <c r="B3282" t="s">
        <v>187</v>
      </c>
      <c r="C3282">
        <v>2020</v>
      </c>
      <c r="D3282">
        <v>9</v>
      </c>
      <c r="E3282" t="s">
        <v>188</v>
      </c>
      <c r="F3282">
        <v>60</v>
      </c>
      <c r="G3282" t="s">
        <v>212</v>
      </c>
      <c r="H3282">
        <v>615</v>
      </c>
      <c r="I3282" t="s">
        <v>292</v>
      </c>
      <c r="J3282" t="s">
        <v>123</v>
      </c>
      <c r="K3282" t="s">
        <v>261</v>
      </c>
      <c r="L3282">
        <v>4563</v>
      </c>
      <c r="M3282" t="s">
        <v>228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57"/>
      <c r="S3282" t="s">
        <v>304</v>
      </c>
      <c r="U3282" s="157"/>
    </row>
    <row r="3283" spans="1:21" x14ac:dyDescent="0.3">
      <c r="A3283">
        <v>4</v>
      </c>
      <c r="B3283" t="s">
        <v>187</v>
      </c>
      <c r="C3283">
        <v>2020</v>
      </c>
      <c r="D3283">
        <v>9</v>
      </c>
      <c r="E3283" t="s">
        <v>188</v>
      </c>
      <c r="F3283">
        <v>60</v>
      </c>
      <c r="G3283" t="s">
        <v>212</v>
      </c>
      <c r="H3283">
        <v>624</v>
      </c>
      <c r="I3283" t="s">
        <v>226</v>
      </c>
      <c r="J3283" t="s">
        <v>124</v>
      </c>
      <c r="K3283" t="s">
        <v>227</v>
      </c>
      <c r="L3283">
        <v>4563</v>
      </c>
      <c r="M3283" t="s">
        <v>228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57"/>
      <c r="S3283" t="s">
        <v>304</v>
      </c>
      <c r="U3283" s="157"/>
    </row>
    <row r="3284" spans="1:21" x14ac:dyDescent="0.3">
      <c r="A3284">
        <v>5</v>
      </c>
      <c r="B3284" t="s">
        <v>181</v>
      </c>
      <c r="C3284">
        <v>2020</v>
      </c>
      <c r="D3284">
        <v>9</v>
      </c>
      <c r="E3284" t="s">
        <v>188</v>
      </c>
      <c r="F3284">
        <v>6</v>
      </c>
      <c r="G3284" t="s">
        <v>192</v>
      </c>
      <c r="H3284">
        <v>619</v>
      </c>
      <c r="I3284" t="s">
        <v>277</v>
      </c>
      <c r="J3284" t="s">
        <v>278</v>
      </c>
      <c r="K3284" t="s">
        <v>212</v>
      </c>
      <c r="L3284">
        <v>4562</v>
      </c>
      <c r="M3284" t="s">
        <v>211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57"/>
      <c r="S3284" t="s">
        <v>304</v>
      </c>
      <c r="U3284" s="157"/>
    </row>
    <row r="3285" spans="1:21" x14ac:dyDescent="0.3">
      <c r="A3285">
        <v>5</v>
      </c>
      <c r="B3285" t="s">
        <v>181</v>
      </c>
      <c r="C3285">
        <v>2020</v>
      </c>
      <c r="D3285">
        <v>9</v>
      </c>
      <c r="E3285" t="s">
        <v>188</v>
      </c>
      <c r="F3285">
        <v>6</v>
      </c>
      <c r="G3285" t="s">
        <v>192</v>
      </c>
      <c r="H3285">
        <v>626</v>
      </c>
      <c r="I3285" t="s">
        <v>268</v>
      </c>
      <c r="J3285" t="s">
        <v>132</v>
      </c>
      <c r="K3285" t="s">
        <v>212</v>
      </c>
      <c r="L3285">
        <v>700</v>
      </c>
      <c r="M3285" t="s">
        <v>193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57"/>
      <c r="S3285" t="s">
        <v>304</v>
      </c>
      <c r="U3285" s="157"/>
    </row>
    <row r="3286" spans="1:21" x14ac:dyDescent="0.3">
      <c r="A3286">
        <v>5</v>
      </c>
      <c r="B3286" t="s">
        <v>181</v>
      </c>
      <c r="C3286">
        <v>2020</v>
      </c>
      <c r="D3286">
        <v>9</v>
      </c>
      <c r="E3286" t="s">
        <v>188</v>
      </c>
      <c r="F3286">
        <v>6</v>
      </c>
      <c r="G3286" t="s">
        <v>192</v>
      </c>
      <c r="H3286">
        <v>608</v>
      </c>
      <c r="I3286" t="s">
        <v>290</v>
      </c>
      <c r="J3286" t="s">
        <v>278</v>
      </c>
      <c r="K3286" t="s">
        <v>212</v>
      </c>
      <c r="L3286">
        <v>700</v>
      </c>
      <c r="M3286" t="s">
        <v>193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57"/>
      <c r="S3286" t="s">
        <v>304</v>
      </c>
      <c r="U3286" s="157"/>
    </row>
    <row r="3287" spans="1:21" x14ac:dyDescent="0.3">
      <c r="A3287">
        <v>5</v>
      </c>
      <c r="B3287" t="s">
        <v>181</v>
      </c>
      <c r="C3287">
        <v>2020</v>
      </c>
      <c r="D3287">
        <v>9</v>
      </c>
      <c r="E3287" t="s">
        <v>188</v>
      </c>
      <c r="F3287">
        <v>3</v>
      </c>
      <c r="G3287" t="s">
        <v>189</v>
      </c>
      <c r="H3287">
        <v>5</v>
      </c>
      <c r="I3287" t="s">
        <v>190</v>
      </c>
      <c r="J3287" t="s">
        <v>115</v>
      </c>
      <c r="K3287" t="s">
        <v>185</v>
      </c>
      <c r="L3287">
        <v>300</v>
      </c>
      <c r="M3287" t="s">
        <v>191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57"/>
      <c r="S3287" t="s">
        <v>304</v>
      </c>
      <c r="U3287" s="157"/>
    </row>
    <row r="3288" spans="1:21" x14ac:dyDescent="0.3">
      <c r="A3288">
        <v>5</v>
      </c>
      <c r="B3288" t="s">
        <v>181</v>
      </c>
      <c r="C3288">
        <v>2020</v>
      </c>
      <c r="D3288">
        <v>9</v>
      </c>
      <c r="E3288" t="s">
        <v>188</v>
      </c>
      <c r="F3288">
        <v>1</v>
      </c>
      <c r="G3288" t="s">
        <v>183</v>
      </c>
      <c r="H3288">
        <v>11</v>
      </c>
      <c r="I3288" t="s">
        <v>283</v>
      </c>
      <c r="J3288" t="s">
        <v>115</v>
      </c>
      <c r="K3288" t="s">
        <v>185</v>
      </c>
      <c r="L3288">
        <v>200</v>
      </c>
      <c r="M3288" t="s">
        <v>210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57"/>
      <c r="S3288" t="s">
        <v>304</v>
      </c>
      <c r="U3288" s="157"/>
    </row>
    <row r="3289" spans="1:21" x14ac:dyDescent="0.3">
      <c r="A3289">
        <v>4</v>
      </c>
      <c r="B3289" t="s">
        <v>187</v>
      </c>
      <c r="C3289">
        <v>2020</v>
      </c>
      <c r="D3289">
        <v>9</v>
      </c>
      <c r="E3289" t="s">
        <v>188</v>
      </c>
      <c r="F3289">
        <v>3</v>
      </c>
      <c r="G3289" t="s">
        <v>189</v>
      </c>
      <c r="H3289">
        <v>9</v>
      </c>
      <c r="I3289" t="s">
        <v>275</v>
      </c>
      <c r="J3289" t="s">
        <v>117</v>
      </c>
      <c r="K3289" t="s">
        <v>236</v>
      </c>
      <c r="L3289">
        <v>300</v>
      </c>
      <c r="M3289" t="s">
        <v>191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57"/>
      <c r="S3289" t="s">
        <v>304</v>
      </c>
      <c r="U3289" s="157"/>
    </row>
    <row r="3290" spans="1:21" x14ac:dyDescent="0.3">
      <c r="A3290">
        <v>5</v>
      </c>
      <c r="B3290" t="s">
        <v>181</v>
      </c>
      <c r="C3290">
        <v>2020</v>
      </c>
      <c r="D3290">
        <v>9</v>
      </c>
      <c r="E3290" t="s">
        <v>188</v>
      </c>
      <c r="F3290">
        <v>79</v>
      </c>
      <c r="G3290" t="s">
        <v>212</v>
      </c>
      <c r="H3290">
        <v>951</v>
      </c>
      <c r="I3290" t="s">
        <v>250</v>
      </c>
      <c r="J3290" t="s">
        <v>126</v>
      </c>
      <c r="K3290" t="s">
        <v>249</v>
      </c>
      <c r="L3290">
        <v>4579</v>
      </c>
      <c r="M3290" t="s">
        <v>221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57"/>
      <c r="U3290" s="157"/>
    </row>
    <row r="3291" spans="1:21" x14ac:dyDescent="0.3">
      <c r="A3291">
        <v>5</v>
      </c>
      <c r="B3291" t="s">
        <v>181</v>
      </c>
      <c r="C3291">
        <v>2020</v>
      </c>
      <c r="D3291">
        <v>9</v>
      </c>
      <c r="E3291" t="s">
        <v>188</v>
      </c>
      <c r="F3291">
        <v>5</v>
      </c>
      <c r="G3291" t="s">
        <v>195</v>
      </c>
      <c r="H3291">
        <v>950</v>
      </c>
      <c r="I3291" t="s">
        <v>184</v>
      </c>
      <c r="J3291" t="s">
        <v>115</v>
      </c>
      <c r="K3291" t="s">
        <v>185</v>
      </c>
      <c r="L3291">
        <v>4552</v>
      </c>
      <c r="M3291" t="s">
        <v>276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57"/>
      <c r="U3291" s="157"/>
    </row>
    <row r="3292" spans="1:21" x14ac:dyDescent="0.3">
      <c r="A3292">
        <v>5</v>
      </c>
      <c r="B3292" t="s">
        <v>181</v>
      </c>
      <c r="C3292">
        <v>2020</v>
      </c>
      <c r="D3292">
        <v>9</v>
      </c>
      <c r="E3292" t="s">
        <v>188</v>
      </c>
      <c r="F3292">
        <v>79</v>
      </c>
      <c r="G3292" t="s">
        <v>212</v>
      </c>
      <c r="H3292">
        <v>950</v>
      </c>
      <c r="I3292" t="s">
        <v>184</v>
      </c>
      <c r="J3292" t="s">
        <v>115</v>
      </c>
      <c r="K3292" t="s">
        <v>185</v>
      </c>
      <c r="L3292">
        <v>4579</v>
      </c>
      <c r="M3292" t="s">
        <v>221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">
      <c r="A3293">
        <v>5</v>
      </c>
      <c r="B3293" t="s">
        <v>181</v>
      </c>
      <c r="C3293">
        <v>2020</v>
      </c>
      <c r="D3293">
        <v>9</v>
      </c>
      <c r="E3293" t="s">
        <v>188</v>
      </c>
      <c r="F3293">
        <v>3</v>
      </c>
      <c r="G3293" t="s">
        <v>189</v>
      </c>
      <c r="H3293">
        <v>13</v>
      </c>
      <c r="I3293" t="s">
        <v>296</v>
      </c>
      <c r="J3293" t="s">
        <v>119</v>
      </c>
      <c r="K3293" t="s">
        <v>216</v>
      </c>
      <c r="L3293">
        <v>300</v>
      </c>
      <c r="M3293" t="s">
        <v>191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">
      <c r="A3294">
        <v>5</v>
      </c>
      <c r="B3294" t="s">
        <v>181</v>
      </c>
      <c r="C3294">
        <v>2020</v>
      </c>
      <c r="D3294">
        <v>9</v>
      </c>
      <c r="E3294" t="s">
        <v>188</v>
      </c>
      <c r="F3294">
        <v>1</v>
      </c>
      <c r="G3294" t="s">
        <v>183</v>
      </c>
      <c r="H3294">
        <v>18</v>
      </c>
      <c r="I3294" t="s">
        <v>215</v>
      </c>
      <c r="J3294" t="s">
        <v>119</v>
      </c>
      <c r="K3294" t="s">
        <v>216</v>
      </c>
      <c r="L3294">
        <v>200</v>
      </c>
      <c r="M3294" t="s">
        <v>210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">
      <c r="A3295">
        <v>5</v>
      </c>
      <c r="B3295" t="s">
        <v>181</v>
      </c>
      <c r="C3295">
        <v>2020</v>
      </c>
      <c r="D3295">
        <v>9</v>
      </c>
      <c r="E3295" t="s">
        <v>188</v>
      </c>
      <c r="F3295">
        <v>3</v>
      </c>
      <c r="G3295" t="s">
        <v>189</v>
      </c>
      <c r="H3295">
        <v>701</v>
      </c>
      <c r="I3295" t="s">
        <v>206</v>
      </c>
      <c r="J3295" t="s">
        <v>207</v>
      </c>
      <c r="K3295" t="s">
        <v>208</v>
      </c>
      <c r="L3295">
        <v>300</v>
      </c>
      <c r="M3295" t="s">
        <v>191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">
      <c r="A3296">
        <v>5</v>
      </c>
      <c r="B3296" t="s">
        <v>181</v>
      </c>
      <c r="C3296">
        <v>2020</v>
      </c>
      <c r="D3296">
        <v>9</v>
      </c>
      <c r="E3296" t="s">
        <v>188</v>
      </c>
      <c r="F3296">
        <v>79</v>
      </c>
      <c r="G3296" t="s">
        <v>212</v>
      </c>
      <c r="H3296">
        <v>954</v>
      </c>
      <c r="I3296" t="s">
        <v>237</v>
      </c>
      <c r="J3296" t="s">
        <v>119</v>
      </c>
      <c r="K3296" t="s">
        <v>216</v>
      </c>
      <c r="L3296">
        <v>4579</v>
      </c>
      <c r="M3296" t="s">
        <v>221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">
      <c r="A3297">
        <v>5</v>
      </c>
      <c r="B3297" t="s">
        <v>181</v>
      </c>
      <c r="C3297">
        <v>2020</v>
      </c>
      <c r="D3297">
        <v>9</v>
      </c>
      <c r="E3297" t="s">
        <v>188</v>
      </c>
      <c r="F3297">
        <v>3</v>
      </c>
      <c r="G3297" t="s">
        <v>189</v>
      </c>
      <c r="H3297">
        <v>17</v>
      </c>
      <c r="I3297" t="s">
        <v>204</v>
      </c>
      <c r="J3297" t="s">
        <v>128</v>
      </c>
      <c r="K3297" t="s">
        <v>205</v>
      </c>
      <c r="L3297">
        <v>300</v>
      </c>
      <c r="M3297" t="s">
        <v>191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">
      <c r="A3298">
        <v>5</v>
      </c>
      <c r="B3298" t="s">
        <v>181</v>
      </c>
      <c r="C3298">
        <v>2020</v>
      </c>
      <c r="D3298">
        <v>9</v>
      </c>
      <c r="E3298" t="s">
        <v>188</v>
      </c>
      <c r="F3298">
        <v>75</v>
      </c>
      <c r="G3298" t="s">
        <v>212</v>
      </c>
      <c r="H3298">
        <v>18</v>
      </c>
      <c r="I3298" t="s">
        <v>215</v>
      </c>
      <c r="J3298" t="s">
        <v>119</v>
      </c>
      <c r="K3298" t="s">
        <v>216</v>
      </c>
      <c r="L3298">
        <v>1575</v>
      </c>
      <c r="M3298" t="s">
        <v>218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">
      <c r="A3299">
        <v>5</v>
      </c>
      <c r="B3299" t="s">
        <v>181</v>
      </c>
      <c r="C3299">
        <v>2020</v>
      </c>
      <c r="D3299">
        <v>9</v>
      </c>
      <c r="E3299" t="s">
        <v>188</v>
      </c>
      <c r="F3299">
        <v>5</v>
      </c>
      <c r="G3299" t="s">
        <v>195</v>
      </c>
      <c r="H3299">
        <v>710</v>
      </c>
      <c r="I3299" t="s">
        <v>220</v>
      </c>
      <c r="J3299" t="s">
        <v>207</v>
      </c>
      <c r="K3299" t="s">
        <v>208</v>
      </c>
      <c r="L3299">
        <v>4552</v>
      </c>
      <c r="M3299" t="s">
        <v>276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">
      <c r="A3300">
        <v>5</v>
      </c>
      <c r="B3300" t="s">
        <v>181</v>
      </c>
      <c r="C3300">
        <v>2020</v>
      </c>
      <c r="D3300">
        <v>9</v>
      </c>
      <c r="E3300" t="s">
        <v>188</v>
      </c>
      <c r="F3300">
        <v>10</v>
      </c>
      <c r="G3300" t="s">
        <v>238</v>
      </c>
      <c r="H3300">
        <v>1</v>
      </c>
      <c r="I3300" t="s">
        <v>229</v>
      </c>
      <c r="J3300" t="s">
        <v>121</v>
      </c>
      <c r="K3300" t="s">
        <v>230</v>
      </c>
      <c r="L3300">
        <v>207</v>
      </c>
      <c r="M3300" t="s">
        <v>243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">
      <c r="A3301">
        <v>4</v>
      </c>
      <c r="B3301" t="s">
        <v>187</v>
      </c>
      <c r="C3301">
        <v>2020</v>
      </c>
      <c r="D3301">
        <v>9</v>
      </c>
      <c r="E3301" t="s">
        <v>188</v>
      </c>
      <c r="F3301">
        <v>3</v>
      </c>
      <c r="G3301" t="s">
        <v>189</v>
      </c>
      <c r="H3301">
        <v>903</v>
      </c>
      <c r="I3301" t="s">
        <v>239</v>
      </c>
      <c r="J3301" t="s">
        <v>121</v>
      </c>
      <c r="K3301" t="s">
        <v>230</v>
      </c>
      <c r="L3301">
        <v>4532</v>
      </c>
      <c r="M3301" t="s">
        <v>200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">
      <c r="A3302">
        <v>5</v>
      </c>
      <c r="B3302" t="s">
        <v>181</v>
      </c>
      <c r="C3302">
        <v>2020</v>
      </c>
      <c r="D3302">
        <v>9</v>
      </c>
      <c r="E3302" t="s">
        <v>188</v>
      </c>
      <c r="F3302">
        <v>10</v>
      </c>
      <c r="G3302" t="s">
        <v>238</v>
      </c>
      <c r="H3302">
        <v>616</v>
      </c>
      <c r="I3302" t="s">
        <v>199</v>
      </c>
      <c r="J3302" t="s">
        <v>125</v>
      </c>
      <c r="K3302" t="s">
        <v>197</v>
      </c>
      <c r="L3302">
        <v>4513</v>
      </c>
      <c r="M3302" t="s">
        <v>240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">
      <c r="A3303">
        <v>5</v>
      </c>
      <c r="B3303" t="s">
        <v>181</v>
      </c>
      <c r="C3303">
        <v>2020</v>
      </c>
      <c r="D3303">
        <v>9</v>
      </c>
      <c r="E3303" t="s">
        <v>188</v>
      </c>
      <c r="F3303">
        <v>3</v>
      </c>
      <c r="G3303" t="s">
        <v>189</v>
      </c>
      <c r="H3303">
        <v>616</v>
      </c>
      <c r="I3303" t="s">
        <v>199</v>
      </c>
      <c r="J3303" t="s">
        <v>125</v>
      </c>
      <c r="K3303" t="s">
        <v>197</v>
      </c>
      <c r="L3303">
        <v>4532</v>
      </c>
      <c r="M3303" t="s">
        <v>200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">
      <c r="A3304">
        <v>4</v>
      </c>
      <c r="B3304" t="s">
        <v>187</v>
      </c>
      <c r="C3304">
        <v>2020</v>
      </c>
      <c r="D3304">
        <v>9</v>
      </c>
      <c r="E3304" t="s">
        <v>188</v>
      </c>
      <c r="F3304">
        <v>3</v>
      </c>
      <c r="G3304" t="s">
        <v>189</v>
      </c>
      <c r="H3304">
        <v>616</v>
      </c>
      <c r="I3304" t="s">
        <v>199</v>
      </c>
      <c r="J3304" t="s">
        <v>125</v>
      </c>
      <c r="K3304" t="s">
        <v>197</v>
      </c>
      <c r="L3304">
        <v>4532</v>
      </c>
      <c r="M3304" t="s">
        <v>200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">
      <c r="A3305">
        <v>5</v>
      </c>
      <c r="B3305" t="s">
        <v>181</v>
      </c>
      <c r="C3305">
        <v>2020</v>
      </c>
      <c r="D3305">
        <v>9</v>
      </c>
      <c r="E3305" t="s">
        <v>188</v>
      </c>
      <c r="F3305">
        <v>5</v>
      </c>
      <c r="G3305" t="s">
        <v>195</v>
      </c>
      <c r="H3305">
        <v>616</v>
      </c>
      <c r="I3305" t="s">
        <v>199</v>
      </c>
      <c r="J3305" t="s">
        <v>125</v>
      </c>
      <c r="K3305" t="s">
        <v>197</v>
      </c>
      <c r="L3305">
        <v>4552</v>
      </c>
      <c r="M3305" t="s">
        <v>276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">
      <c r="A3306">
        <v>5</v>
      </c>
      <c r="B3306" t="s">
        <v>181</v>
      </c>
      <c r="C3306">
        <v>2020</v>
      </c>
      <c r="D3306">
        <v>9</v>
      </c>
      <c r="E3306" t="s">
        <v>188</v>
      </c>
      <c r="F3306">
        <v>6</v>
      </c>
      <c r="G3306" t="s">
        <v>192</v>
      </c>
      <c r="H3306">
        <v>607</v>
      </c>
      <c r="I3306" t="s">
        <v>293</v>
      </c>
      <c r="J3306" t="s">
        <v>130</v>
      </c>
      <c r="K3306" t="s">
        <v>280</v>
      </c>
      <c r="L3306">
        <v>700</v>
      </c>
      <c r="M3306" t="s">
        <v>193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">
      <c r="A3307">
        <v>5</v>
      </c>
      <c r="B3307" t="s">
        <v>181</v>
      </c>
      <c r="C3307">
        <v>2020</v>
      </c>
      <c r="D3307">
        <v>9</v>
      </c>
      <c r="E3307" t="s">
        <v>188</v>
      </c>
      <c r="F3307">
        <v>6</v>
      </c>
      <c r="G3307" t="s">
        <v>192</v>
      </c>
      <c r="H3307">
        <v>618</v>
      </c>
      <c r="I3307" t="s">
        <v>294</v>
      </c>
      <c r="J3307" t="s">
        <v>130</v>
      </c>
      <c r="K3307" t="s">
        <v>280</v>
      </c>
      <c r="L3307">
        <v>4562</v>
      </c>
      <c r="M3307" t="s">
        <v>211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">
      <c r="A3308">
        <v>5</v>
      </c>
      <c r="B3308" t="s">
        <v>181</v>
      </c>
      <c r="C3308">
        <v>2020</v>
      </c>
      <c r="D3308">
        <v>9</v>
      </c>
      <c r="E3308" t="s">
        <v>188</v>
      </c>
      <c r="F3308">
        <v>60</v>
      </c>
      <c r="G3308" t="s">
        <v>212</v>
      </c>
      <c r="H3308">
        <v>621</v>
      </c>
      <c r="I3308" t="s">
        <v>259</v>
      </c>
      <c r="J3308" t="s">
        <v>116</v>
      </c>
      <c r="K3308" t="s">
        <v>224</v>
      </c>
      <c r="L3308">
        <v>4563</v>
      </c>
      <c r="M3308" t="s">
        <v>228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">
      <c r="A3309">
        <v>5</v>
      </c>
      <c r="B3309" t="s">
        <v>181</v>
      </c>
      <c r="C3309">
        <v>2020</v>
      </c>
      <c r="D3309">
        <v>9</v>
      </c>
      <c r="E3309" t="s">
        <v>188</v>
      </c>
      <c r="F3309">
        <v>5</v>
      </c>
      <c r="G3309" t="s">
        <v>195</v>
      </c>
      <c r="H3309">
        <v>11</v>
      </c>
      <c r="I3309" t="s">
        <v>283</v>
      </c>
      <c r="J3309" t="s">
        <v>115</v>
      </c>
      <c r="K3309" t="s">
        <v>185</v>
      </c>
      <c r="L3309">
        <v>460</v>
      </c>
      <c r="M3309" t="s">
        <v>198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">
      <c r="A3310">
        <v>5</v>
      </c>
      <c r="B3310" t="s">
        <v>181</v>
      </c>
      <c r="C3310">
        <v>2020</v>
      </c>
      <c r="D3310">
        <v>9</v>
      </c>
      <c r="E3310" t="s">
        <v>188</v>
      </c>
      <c r="F3310">
        <v>6</v>
      </c>
      <c r="G3310" t="s">
        <v>192</v>
      </c>
      <c r="H3310">
        <v>5</v>
      </c>
      <c r="I3310" t="s">
        <v>190</v>
      </c>
      <c r="J3310" t="s">
        <v>115</v>
      </c>
      <c r="K3310" t="s">
        <v>185</v>
      </c>
      <c r="L3310">
        <v>700</v>
      </c>
      <c r="M3310" t="s">
        <v>193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">
      <c r="A3311">
        <v>5</v>
      </c>
      <c r="B3311" t="s">
        <v>181</v>
      </c>
      <c r="C3311">
        <v>2020</v>
      </c>
      <c r="D3311">
        <v>9</v>
      </c>
      <c r="E3311" t="s">
        <v>188</v>
      </c>
      <c r="F3311">
        <v>79</v>
      </c>
      <c r="G3311" t="s">
        <v>212</v>
      </c>
      <c r="H3311">
        <v>5</v>
      </c>
      <c r="I3311" t="s">
        <v>190</v>
      </c>
      <c r="J3311" t="s">
        <v>115</v>
      </c>
      <c r="K3311" t="s">
        <v>185</v>
      </c>
      <c r="L3311">
        <v>1579</v>
      </c>
      <c r="M3311" t="s">
        <v>271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">
      <c r="A3312">
        <v>4</v>
      </c>
      <c r="B3312" t="s">
        <v>187</v>
      </c>
      <c r="C3312">
        <v>2020</v>
      </c>
      <c r="D3312">
        <v>9</v>
      </c>
      <c r="E3312" t="s">
        <v>188</v>
      </c>
      <c r="F3312">
        <v>3</v>
      </c>
      <c r="G3312" t="s">
        <v>189</v>
      </c>
      <c r="H3312">
        <v>11</v>
      </c>
      <c r="I3312" t="s">
        <v>283</v>
      </c>
      <c r="J3312" t="s">
        <v>115</v>
      </c>
      <c r="K3312" t="s">
        <v>185</v>
      </c>
      <c r="L3312">
        <v>300</v>
      </c>
      <c r="M3312" t="s">
        <v>191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">
      <c r="A3313">
        <v>5</v>
      </c>
      <c r="B3313" t="s">
        <v>181</v>
      </c>
      <c r="C3313">
        <v>2020</v>
      </c>
      <c r="D3313">
        <v>9</v>
      </c>
      <c r="E3313" t="s">
        <v>188</v>
      </c>
      <c r="F3313">
        <v>3</v>
      </c>
      <c r="G3313" t="s">
        <v>189</v>
      </c>
      <c r="H3313">
        <v>952</v>
      </c>
      <c r="I3313" t="s">
        <v>235</v>
      </c>
      <c r="J3313" t="s">
        <v>117</v>
      </c>
      <c r="K3313" t="s">
        <v>236</v>
      </c>
      <c r="L3313">
        <v>4532</v>
      </c>
      <c r="M3313" t="s">
        <v>200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">
      <c r="A3314">
        <v>4</v>
      </c>
      <c r="B3314" t="s">
        <v>187</v>
      </c>
      <c r="C3314">
        <v>2020</v>
      </c>
      <c r="D3314">
        <v>9</v>
      </c>
      <c r="E3314" t="s">
        <v>188</v>
      </c>
      <c r="F3314">
        <v>3</v>
      </c>
      <c r="G3314" t="s">
        <v>189</v>
      </c>
      <c r="H3314">
        <v>953</v>
      </c>
      <c r="I3314" t="s">
        <v>213</v>
      </c>
      <c r="J3314" t="s">
        <v>118</v>
      </c>
      <c r="K3314" t="s">
        <v>214</v>
      </c>
      <c r="L3314">
        <v>4532</v>
      </c>
      <c r="M3314" t="s">
        <v>200</v>
      </c>
      <c r="N3314">
        <v>48</v>
      </c>
      <c r="O3314">
        <v>2843.26</v>
      </c>
      <c r="P3314">
        <v>23689</v>
      </c>
      <c r="Q3314" t="str">
        <f t="shared" si="51"/>
        <v>3-Small C&amp;I</v>
      </c>
    </row>
    <row r="3315" spans="1:17" x14ac:dyDescent="0.3">
      <c r="A3315">
        <v>5</v>
      </c>
      <c r="B3315" t="s">
        <v>181</v>
      </c>
      <c r="C3315">
        <v>2020</v>
      </c>
      <c r="D3315">
        <v>9</v>
      </c>
      <c r="E3315" t="s">
        <v>188</v>
      </c>
      <c r="F3315">
        <v>75</v>
      </c>
      <c r="G3315" t="s">
        <v>212</v>
      </c>
      <c r="H3315">
        <v>701</v>
      </c>
      <c r="I3315" t="s">
        <v>206</v>
      </c>
      <c r="J3315" t="s">
        <v>207</v>
      </c>
      <c r="K3315" t="s">
        <v>208</v>
      </c>
      <c r="L3315">
        <v>1575</v>
      </c>
      <c r="M3315" t="s">
        <v>218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x14ac:dyDescent="0.3">
      <c r="A3316">
        <v>5</v>
      </c>
      <c r="B3316" t="s">
        <v>181</v>
      </c>
      <c r="C3316">
        <v>2020</v>
      </c>
      <c r="D3316">
        <v>9</v>
      </c>
      <c r="E3316" t="s">
        <v>188</v>
      </c>
      <c r="F3316">
        <v>79</v>
      </c>
      <c r="G3316" t="s">
        <v>212</v>
      </c>
      <c r="H3316">
        <v>18</v>
      </c>
      <c r="I3316" t="s">
        <v>215</v>
      </c>
      <c r="J3316" t="s">
        <v>119</v>
      </c>
      <c r="K3316" t="s">
        <v>216</v>
      </c>
      <c r="L3316">
        <v>1579</v>
      </c>
      <c r="M3316" t="s">
        <v>271</v>
      </c>
      <c r="N3316">
        <v>1</v>
      </c>
      <c r="O3316">
        <v>6963.78</v>
      </c>
      <c r="P3316">
        <v>46000</v>
      </c>
      <c r="Q3316" t="str">
        <f t="shared" si="51"/>
        <v>4-Medium C&amp;I</v>
      </c>
    </row>
    <row r="3317" spans="1:17" x14ac:dyDescent="0.3">
      <c r="A3317">
        <v>5</v>
      </c>
      <c r="B3317" t="s">
        <v>181</v>
      </c>
      <c r="C3317">
        <v>2020</v>
      </c>
      <c r="D3317">
        <v>9</v>
      </c>
      <c r="E3317" t="s">
        <v>188</v>
      </c>
      <c r="F3317">
        <v>1</v>
      </c>
      <c r="G3317" t="s">
        <v>183</v>
      </c>
      <c r="H3317">
        <v>903</v>
      </c>
      <c r="I3317" t="s">
        <v>239</v>
      </c>
      <c r="J3317" t="s">
        <v>121</v>
      </c>
      <c r="K3317" t="s">
        <v>230</v>
      </c>
      <c r="L3317">
        <v>4512</v>
      </c>
      <c r="M3317" t="s">
        <v>186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x14ac:dyDescent="0.3">
      <c r="A3318">
        <v>5</v>
      </c>
      <c r="B3318" t="s">
        <v>181</v>
      </c>
      <c r="C3318">
        <v>2020</v>
      </c>
      <c r="D3318">
        <v>9</v>
      </c>
      <c r="E3318" t="s">
        <v>188</v>
      </c>
      <c r="F3318">
        <v>3</v>
      </c>
      <c r="G3318" t="s">
        <v>189</v>
      </c>
      <c r="H3318">
        <v>1</v>
      </c>
      <c r="I3318" t="s">
        <v>229</v>
      </c>
      <c r="J3318" t="s">
        <v>121</v>
      </c>
      <c r="K3318" t="s">
        <v>230</v>
      </c>
      <c r="L3318">
        <v>300</v>
      </c>
      <c r="M3318" t="s">
        <v>191</v>
      </c>
      <c r="N3318">
        <v>1213</v>
      </c>
      <c r="O3318">
        <v>247084.73</v>
      </c>
      <c r="P3318">
        <v>1089480</v>
      </c>
      <c r="Q3318" t="str">
        <f t="shared" si="51"/>
        <v>1-Residential</v>
      </c>
    </row>
    <row r="3319" spans="1:17" x14ac:dyDescent="0.3">
      <c r="A3319">
        <v>5</v>
      </c>
      <c r="B3319" t="s">
        <v>181</v>
      </c>
      <c r="C3319">
        <v>2020</v>
      </c>
      <c r="D3319">
        <v>9</v>
      </c>
      <c r="E3319" t="s">
        <v>188</v>
      </c>
      <c r="F3319">
        <v>71</v>
      </c>
      <c r="G3319" t="s">
        <v>212</v>
      </c>
      <c r="H3319">
        <v>1</v>
      </c>
      <c r="I3319" t="s">
        <v>229</v>
      </c>
      <c r="J3319" t="s">
        <v>121</v>
      </c>
      <c r="K3319" t="s">
        <v>230</v>
      </c>
      <c r="L3319">
        <v>1571</v>
      </c>
      <c r="M3319" t="s">
        <v>265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x14ac:dyDescent="0.3">
      <c r="A3320">
        <v>5</v>
      </c>
      <c r="B3320" t="s">
        <v>181</v>
      </c>
      <c r="C3320">
        <v>2020</v>
      </c>
      <c r="D3320">
        <v>9</v>
      </c>
      <c r="E3320" t="s">
        <v>188</v>
      </c>
      <c r="F3320">
        <v>10</v>
      </c>
      <c r="G3320" t="s">
        <v>238</v>
      </c>
      <c r="H3320">
        <v>2</v>
      </c>
      <c r="I3320" t="s">
        <v>264</v>
      </c>
      <c r="J3320" t="s">
        <v>121</v>
      </c>
      <c r="K3320" t="s">
        <v>230</v>
      </c>
      <c r="L3320">
        <v>207</v>
      </c>
      <c r="M3320" t="s">
        <v>243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x14ac:dyDescent="0.3">
      <c r="A3321">
        <v>5</v>
      </c>
      <c r="B3321" t="s">
        <v>181</v>
      </c>
      <c r="C3321">
        <v>2020</v>
      </c>
      <c r="D3321">
        <v>9</v>
      </c>
      <c r="E3321" t="s">
        <v>188</v>
      </c>
      <c r="F3321">
        <v>60</v>
      </c>
      <c r="G3321" t="s">
        <v>212</v>
      </c>
      <c r="H3321">
        <v>601</v>
      </c>
      <c r="I3321" t="s">
        <v>260</v>
      </c>
      <c r="J3321" t="s">
        <v>123</v>
      </c>
      <c r="K3321" t="s">
        <v>261</v>
      </c>
      <c r="L3321">
        <v>360</v>
      </c>
      <c r="M3321" t="s">
        <v>225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x14ac:dyDescent="0.3">
      <c r="A3322">
        <v>5</v>
      </c>
      <c r="B3322" t="s">
        <v>181</v>
      </c>
      <c r="C3322">
        <v>2020</v>
      </c>
      <c r="D3322">
        <v>9</v>
      </c>
      <c r="E3322" t="s">
        <v>188</v>
      </c>
      <c r="F3322">
        <v>10</v>
      </c>
      <c r="G3322" t="s">
        <v>238</v>
      </c>
      <c r="H3322">
        <v>603</v>
      </c>
      <c r="I3322" t="s">
        <v>196</v>
      </c>
      <c r="J3322" t="s">
        <v>125</v>
      </c>
      <c r="K3322" t="s">
        <v>197</v>
      </c>
      <c r="L3322">
        <v>207</v>
      </c>
      <c r="M3322" t="s">
        <v>243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x14ac:dyDescent="0.3">
      <c r="A3323">
        <v>5</v>
      </c>
      <c r="B3323" t="s">
        <v>181</v>
      </c>
      <c r="C3323">
        <v>2020</v>
      </c>
      <c r="D3323">
        <v>9</v>
      </c>
      <c r="E3323" t="s">
        <v>188</v>
      </c>
      <c r="F3323">
        <v>3</v>
      </c>
      <c r="G3323" t="s">
        <v>189</v>
      </c>
      <c r="H3323">
        <v>603</v>
      </c>
      <c r="I3323" t="s">
        <v>196</v>
      </c>
      <c r="J3323" t="s">
        <v>125</v>
      </c>
      <c r="K3323" t="s">
        <v>197</v>
      </c>
      <c r="L3323">
        <v>300</v>
      </c>
      <c r="M3323" t="s">
        <v>191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x14ac:dyDescent="0.3">
      <c r="A3324">
        <v>5</v>
      </c>
      <c r="B3324" t="s">
        <v>181</v>
      </c>
      <c r="C3324">
        <v>2020</v>
      </c>
      <c r="D3324">
        <v>9</v>
      </c>
      <c r="E3324" t="s">
        <v>188</v>
      </c>
      <c r="F3324">
        <v>5</v>
      </c>
      <c r="G3324" t="s">
        <v>195</v>
      </c>
      <c r="H3324">
        <v>603</v>
      </c>
      <c r="I3324" t="s">
        <v>196</v>
      </c>
      <c r="J3324" t="s">
        <v>125</v>
      </c>
      <c r="K3324" t="s">
        <v>197</v>
      </c>
      <c r="L3324">
        <v>460</v>
      </c>
      <c r="M3324" t="s">
        <v>198</v>
      </c>
      <c r="N3324">
        <v>49</v>
      </c>
      <c r="O3324">
        <v>7278.87</v>
      </c>
      <c r="P3324">
        <v>20918</v>
      </c>
      <c r="Q3324" t="str">
        <f t="shared" si="51"/>
        <v>Street</v>
      </c>
    </row>
    <row r="3325" spans="1:17" x14ac:dyDescent="0.3">
      <c r="A3325">
        <v>5</v>
      </c>
      <c r="B3325" t="s">
        <v>181</v>
      </c>
      <c r="C3325">
        <v>2020</v>
      </c>
      <c r="D3325">
        <v>9</v>
      </c>
      <c r="E3325" t="s">
        <v>188</v>
      </c>
      <c r="F3325">
        <v>6</v>
      </c>
      <c r="G3325" t="s">
        <v>192</v>
      </c>
      <c r="H3325">
        <v>616</v>
      </c>
      <c r="I3325" t="s">
        <v>199</v>
      </c>
      <c r="J3325" t="s">
        <v>125</v>
      </c>
      <c r="K3325" t="s">
        <v>197</v>
      </c>
      <c r="L3325">
        <v>4562</v>
      </c>
      <c r="M3325" t="s">
        <v>211</v>
      </c>
      <c r="N3325">
        <v>911</v>
      </c>
      <c r="O3325">
        <v>69470.98</v>
      </c>
      <c r="P3325">
        <v>243313</v>
      </c>
      <c r="Q3325" t="str">
        <f t="shared" si="51"/>
        <v>Street</v>
      </c>
    </row>
    <row r="3326" spans="1:17" x14ac:dyDescent="0.3">
      <c r="A3326">
        <v>5</v>
      </c>
      <c r="B3326" t="s">
        <v>181</v>
      </c>
      <c r="C3326">
        <v>2020</v>
      </c>
      <c r="D3326">
        <v>9</v>
      </c>
      <c r="E3326" t="s">
        <v>188</v>
      </c>
      <c r="F3326">
        <v>6</v>
      </c>
      <c r="G3326" t="s">
        <v>192</v>
      </c>
      <c r="H3326">
        <v>627</v>
      </c>
      <c r="I3326" t="s">
        <v>257</v>
      </c>
      <c r="J3326" t="s">
        <v>132</v>
      </c>
      <c r="K3326" t="s">
        <v>212</v>
      </c>
      <c r="L3326">
        <v>4562</v>
      </c>
      <c r="M3326" t="s">
        <v>211</v>
      </c>
      <c r="N3326">
        <v>1</v>
      </c>
      <c r="O3326">
        <v>851.36</v>
      </c>
      <c r="P3326">
        <v>190</v>
      </c>
      <c r="Q3326" t="str">
        <f t="shared" si="51"/>
        <v>Street</v>
      </c>
    </row>
    <row r="3327" spans="1:17" x14ac:dyDescent="0.3">
      <c r="A3327">
        <v>4</v>
      </c>
      <c r="B3327" t="s">
        <v>187</v>
      </c>
      <c r="C3327">
        <v>2020</v>
      </c>
      <c r="D3327">
        <v>9</v>
      </c>
      <c r="E3327" t="s">
        <v>188</v>
      </c>
      <c r="F3327">
        <v>3</v>
      </c>
      <c r="G3327" t="s">
        <v>189</v>
      </c>
      <c r="H3327">
        <v>701</v>
      </c>
      <c r="I3327" t="s">
        <v>206</v>
      </c>
      <c r="J3327" t="s">
        <v>207</v>
      </c>
      <c r="K3327" t="s">
        <v>208</v>
      </c>
      <c r="L3327">
        <v>300</v>
      </c>
      <c r="M3327" t="s">
        <v>191</v>
      </c>
      <c r="N3327">
        <v>1</v>
      </c>
      <c r="O3327">
        <v>14408.53</v>
      </c>
      <c r="P3327">
        <v>94080</v>
      </c>
      <c r="Q3327" t="str">
        <f t="shared" si="51"/>
        <v>5-Large C&amp;I</v>
      </c>
    </row>
    <row r="3328" spans="1:17" x14ac:dyDescent="0.3">
      <c r="A3328">
        <v>5</v>
      </c>
      <c r="B3328" t="s">
        <v>181</v>
      </c>
      <c r="C3328">
        <v>2020</v>
      </c>
      <c r="D3328">
        <v>9</v>
      </c>
      <c r="E3328" t="s">
        <v>188</v>
      </c>
      <c r="F3328">
        <v>3</v>
      </c>
      <c r="G3328" t="s">
        <v>189</v>
      </c>
      <c r="H3328">
        <v>16</v>
      </c>
      <c r="I3328" t="s">
        <v>281</v>
      </c>
      <c r="J3328" t="s">
        <v>127</v>
      </c>
      <c r="K3328" t="s">
        <v>263</v>
      </c>
      <c r="L3328">
        <v>300</v>
      </c>
      <c r="M3328" t="s">
        <v>191</v>
      </c>
      <c r="N3328">
        <v>1</v>
      </c>
      <c r="O3328">
        <v>2829.94</v>
      </c>
      <c r="P3328">
        <v>17000</v>
      </c>
      <c r="Q3328" t="str">
        <f t="shared" si="51"/>
        <v>4-Medium C&amp;I</v>
      </c>
    </row>
    <row r="3329" spans="1:17" x14ac:dyDescent="0.3">
      <c r="A3329">
        <v>5</v>
      </c>
      <c r="B3329" t="s">
        <v>181</v>
      </c>
      <c r="C3329">
        <v>2020</v>
      </c>
      <c r="D3329">
        <v>9</v>
      </c>
      <c r="E3329" t="s">
        <v>188</v>
      </c>
      <c r="F3329">
        <v>5</v>
      </c>
      <c r="G3329" t="s">
        <v>195</v>
      </c>
      <c r="H3329">
        <v>954</v>
      </c>
      <c r="I3329" t="s">
        <v>237</v>
      </c>
      <c r="J3329" t="s">
        <v>119</v>
      </c>
      <c r="K3329" t="s">
        <v>216</v>
      </c>
      <c r="L3329">
        <v>4552</v>
      </c>
      <c r="M3329" t="s">
        <v>276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x14ac:dyDescent="0.3">
      <c r="A3330">
        <v>5</v>
      </c>
      <c r="B3330" t="s">
        <v>181</v>
      </c>
      <c r="C3330">
        <v>2020</v>
      </c>
      <c r="D3330">
        <v>9</v>
      </c>
      <c r="E3330" t="s">
        <v>188</v>
      </c>
      <c r="F3330">
        <v>75</v>
      </c>
      <c r="G3330" t="s">
        <v>212</v>
      </c>
      <c r="H3330">
        <v>13</v>
      </c>
      <c r="I3330" t="s">
        <v>296</v>
      </c>
      <c r="J3330" t="s">
        <v>119</v>
      </c>
      <c r="K3330" t="s">
        <v>216</v>
      </c>
      <c r="L3330">
        <v>1575</v>
      </c>
      <c r="M3330" t="s">
        <v>218</v>
      </c>
      <c r="N3330">
        <v>1</v>
      </c>
      <c r="O3330">
        <v>673.01</v>
      </c>
      <c r="P3330">
        <v>3640</v>
      </c>
      <c r="Q3330" t="str">
        <f t="shared" ref="Q3330:Q3393" si="52">VLOOKUP(J3330,S:T,2,FALSE)</f>
        <v>4-Medium C&amp;I</v>
      </c>
    </row>
    <row r="3331" spans="1:17" x14ac:dyDescent="0.3">
      <c r="A3331">
        <v>5</v>
      </c>
      <c r="B3331" t="s">
        <v>181</v>
      </c>
      <c r="C3331">
        <v>2020</v>
      </c>
      <c r="D3331">
        <v>9</v>
      </c>
      <c r="E3331" t="s">
        <v>188</v>
      </c>
      <c r="F3331">
        <v>1</v>
      </c>
      <c r="G3331" t="s">
        <v>183</v>
      </c>
      <c r="H3331">
        <v>1</v>
      </c>
      <c r="I3331" t="s">
        <v>229</v>
      </c>
      <c r="J3331" t="s">
        <v>121</v>
      </c>
      <c r="K3331" t="s">
        <v>230</v>
      </c>
      <c r="L3331">
        <v>200</v>
      </c>
      <c r="M3331" t="s">
        <v>210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">
      <c r="A3332">
        <v>4</v>
      </c>
      <c r="B3332" t="s">
        <v>187</v>
      </c>
      <c r="C3332">
        <v>2020</v>
      </c>
      <c r="D3332">
        <v>9</v>
      </c>
      <c r="E3332" t="s">
        <v>188</v>
      </c>
      <c r="F3332">
        <v>1</v>
      </c>
      <c r="G3332" t="s">
        <v>183</v>
      </c>
      <c r="H3332">
        <v>905</v>
      </c>
      <c r="I3332" t="s">
        <v>272</v>
      </c>
      <c r="J3332" t="s">
        <v>122</v>
      </c>
      <c r="K3332" t="s">
        <v>242</v>
      </c>
      <c r="L3332">
        <v>4512</v>
      </c>
      <c r="M3332" t="s">
        <v>186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">
      <c r="A3333">
        <v>5</v>
      </c>
      <c r="B3333" t="s">
        <v>181</v>
      </c>
      <c r="C3333">
        <v>2020</v>
      </c>
      <c r="D3333">
        <v>9</v>
      </c>
      <c r="E3333" t="s">
        <v>188</v>
      </c>
      <c r="F3333">
        <v>10</v>
      </c>
      <c r="G3333" t="s">
        <v>238</v>
      </c>
      <c r="H3333">
        <v>602</v>
      </c>
      <c r="I3333" t="s">
        <v>246</v>
      </c>
      <c r="J3333" t="s">
        <v>125</v>
      </c>
      <c r="K3333" t="s">
        <v>197</v>
      </c>
      <c r="L3333">
        <v>207</v>
      </c>
      <c r="M3333" t="s">
        <v>243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">
      <c r="A3334">
        <v>5</v>
      </c>
      <c r="B3334" t="s">
        <v>181</v>
      </c>
      <c r="C3334">
        <v>2020</v>
      </c>
      <c r="D3334">
        <v>9</v>
      </c>
      <c r="E3334" t="s">
        <v>188</v>
      </c>
      <c r="F3334">
        <v>6</v>
      </c>
      <c r="G3334" t="s">
        <v>192</v>
      </c>
      <c r="H3334">
        <v>602</v>
      </c>
      <c r="I3334" t="s">
        <v>246</v>
      </c>
      <c r="J3334" t="s">
        <v>125</v>
      </c>
      <c r="K3334" t="s">
        <v>197</v>
      </c>
      <c r="L3334">
        <v>700</v>
      </c>
      <c r="M3334" t="s">
        <v>193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">
      <c r="A3335">
        <v>5</v>
      </c>
      <c r="B3335" t="s">
        <v>181</v>
      </c>
      <c r="C3335">
        <v>2020</v>
      </c>
      <c r="D3335">
        <v>9</v>
      </c>
      <c r="E3335" t="s">
        <v>188</v>
      </c>
      <c r="F3335">
        <v>6</v>
      </c>
      <c r="G3335" t="s">
        <v>192</v>
      </c>
      <c r="H3335">
        <v>624</v>
      </c>
      <c r="I3335" t="s">
        <v>226</v>
      </c>
      <c r="J3335" t="s">
        <v>124</v>
      </c>
      <c r="K3335" t="s">
        <v>227</v>
      </c>
      <c r="L3335">
        <v>4562</v>
      </c>
      <c r="M3335" t="s">
        <v>211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">
      <c r="A3336">
        <v>4</v>
      </c>
      <c r="B3336" t="s">
        <v>187</v>
      </c>
      <c r="C3336">
        <v>2020</v>
      </c>
      <c r="D3336">
        <v>9</v>
      </c>
      <c r="E3336" t="s">
        <v>188</v>
      </c>
      <c r="F3336">
        <v>6</v>
      </c>
      <c r="G3336" t="s">
        <v>192</v>
      </c>
      <c r="H3336">
        <v>624</v>
      </c>
      <c r="I3336" t="s">
        <v>226</v>
      </c>
      <c r="J3336" t="s">
        <v>124</v>
      </c>
      <c r="K3336" t="s">
        <v>227</v>
      </c>
      <c r="L3336">
        <v>4562</v>
      </c>
      <c r="M3336" t="s">
        <v>211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">
      <c r="A3337">
        <v>5</v>
      </c>
      <c r="B3337" t="s">
        <v>181</v>
      </c>
      <c r="C3337">
        <v>2020</v>
      </c>
      <c r="D3337">
        <v>9</v>
      </c>
      <c r="E3337" t="s">
        <v>188</v>
      </c>
      <c r="F3337">
        <v>60</v>
      </c>
      <c r="G3337" t="s">
        <v>212</v>
      </c>
      <c r="H3337">
        <v>624</v>
      </c>
      <c r="I3337" t="s">
        <v>226</v>
      </c>
      <c r="J3337" t="s">
        <v>124</v>
      </c>
      <c r="K3337" t="s">
        <v>227</v>
      </c>
      <c r="L3337">
        <v>4563</v>
      </c>
      <c r="M3337" t="s">
        <v>228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">
      <c r="A3338">
        <v>5</v>
      </c>
      <c r="B3338" t="s">
        <v>181</v>
      </c>
      <c r="C3338">
        <v>2020</v>
      </c>
      <c r="D3338">
        <v>9</v>
      </c>
      <c r="E3338" t="s">
        <v>188</v>
      </c>
      <c r="F3338">
        <v>3</v>
      </c>
      <c r="G3338" t="s">
        <v>189</v>
      </c>
      <c r="H3338">
        <v>621</v>
      </c>
      <c r="I3338" t="s">
        <v>259</v>
      </c>
      <c r="J3338" t="s">
        <v>116</v>
      </c>
      <c r="K3338" t="s">
        <v>224</v>
      </c>
      <c r="L3338">
        <v>4532</v>
      </c>
      <c r="M3338" t="s">
        <v>200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">
      <c r="A3339">
        <v>4</v>
      </c>
      <c r="B3339" t="s">
        <v>187</v>
      </c>
      <c r="C3339">
        <v>2020</v>
      </c>
      <c r="D3339">
        <v>9</v>
      </c>
      <c r="E3339" t="s">
        <v>188</v>
      </c>
      <c r="F3339">
        <v>3</v>
      </c>
      <c r="G3339" t="s">
        <v>189</v>
      </c>
      <c r="H3339">
        <v>621</v>
      </c>
      <c r="I3339" t="s">
        <v>259</v>
      </c>
      <c r="J3339" t="s">
        <v>116</v>
      </c>
      <c r="K3339" t="s">
        <v>224</v>
      </c>
      <c r="L3339">
        <v>4532</v>
      </c>
      <c r="M3339" t="s">
        <v>200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">
      <c r="A3340">
        <v>5</v>
      </c>
      <c r="B3340" t="s">
        <v>181</v>
      </c>
      <c r="C3340">
        <v>2020</v>
      </c>
      <c r="D3340">
        <v>9</v>
      </c>
      <c r="E3340" t="s">
        <v>188</v>
      </c>
      <c r="F3340">
        <v>6</v>
      </c>
      <c r="G3340" t="s">
        <v>192</v>
      </c>
      <c r="H3340">
        <v>621</v>
      </c>
      <c r="I3340" t="s">
        <v>259</v>
      </c>
      <c r="J3340" t="s">
        <v>116</v>
      </c>
      <c r="K3340" t="s">
        <v>224</v>
      </c>
      <c r="L3340">
        <v>4562</v>
      </c>
      <c r="M3340" t="s">
        <v>211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">
      <c r="A3341">
        <v>4</v>
      </c>
      <c r="B3341" t="s">
        <v>187</v>
      </c>
      <c r="C3341">
        <v>2020</v>
      </c>
      <c r="D3341">
        <v>9</v>
      </c>
      <c r="E3341" t="s">
        <v>188</v>
      </c>
      <c r="F3341">
        <v>1</v>
      </c>
      <c r="G3341" t="s">
        <v>183</v>
      </c>
      <c r="H3341">
        <v>5</v>
      </c>
      <c r="I3341" t="s">
        <v>190</v>
      </c>
      <c r="J3341" t="s">
        <v>115</v>
      </c>
      <c r="K3341" t="s">
        <v>185</v>
      </c>
      <c r="L3341">
        <v>200</v>
      </c>
      <c r="M3341" t="s">
        <v>210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">
      <c r="A3342">
        <v>5</v>
      </c>
      <c r="B3342" t="s">
        <v>181</v>
      </c>
      <c r="C3342">
        <v>2020</v>
      </c>
      <c r="D3342">
        <v>9</v>
      </c>
      <c r="E3342" t="s">
        <v>188</v>
      </c>
      <c r="F3342">
        <v>1</v>
      </c>
      <c r="G3342" t="s">
        <v>183</v>
      </c>
      <c r="H3342">
        <v>950</v>
      </c>
      <c r="I3342" t="s">
        <v>184</v>
      </c>
      <c r="J3342" t="s">
        <v>115</v>
      </c>
      <c r="K3342" t="s">
        <v>185</v>
      </c>
      <c r="L3342">
        <v>4512</v>
      </c>
      <c r="M3342" t="s">
        <v>186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">
      <c r="A3343">
        <v>5</v>
      </c>
      <c r="B3343" t="s">
        <v>181</v>
      </c>
      <c r="C3343">
        <v>2020</v>
      </c>
      <c r="D3343">
        <v>9</v>
      </c>
      <c r="E3343" t="s">
        <v>188</v>
      </c>
      <c r="F3343">
        <v>3</v>
      </c>
      <c r="G3343" t="s">
        <v>189</v>
      </c>
      <c r="H3343">
        <v>11</v>
      </c>
      <c r="I3343" t="s">
        <v>283</v>
      </c>
      <c r="J3343" t="s">
        <v>115</v>
      </c>
      <c r="K3343" t="s">
        <v>185</v>
      </c>
      <c r="L3343">
        <v>300</v>
      </c>
      <c r="M3343" t="s">
        <v>191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">
      <c r="A3344">
        <v>4</v>
      </c>
      <c r="B3344" t="s">
        <v>187</v>
      </c>
      <c r="C3344">
        <v>2020</v>
      </c>
      <c r="D3344">
        <v>9</v>
      </c>
      <c r="E3344" t="s">
        <v>188</v>
      </c>
      <c r="F3344">
        <v>1</v>
      </c>
      <c r="G3344" t="s">
        <v>183</v>
      </c>
      <c r="H3344">
        <v>953</v>
      </c>
      <c r="I3344" t="s">
        <v>213</v>
      </c>
      <c r="J3344" t="s">
        <v>118</v>
      </c>
      <c r="K3344" t="s">
        <v>214</v>
      </c>
      <c r="L3344">
        <v>4512</v>
      </c>
      <c r="M3344" t="s">
        <v>186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">
      <c r="A3345">
        <v>5</v>
      </c>
      <c r="B3345" t="s">
        <v>181</v>
      </c>
      <c r="C3345">
        <v>2020</v>
      </c>
      <c r="D3345">
        <v>9</v>
      </c>
      <c r="E3345" t="s">
        <v>188</v>
      </c>
      <c r="F3345">
        <v>3</v>
      </c>
      <c r="G3345" t="s">
        <v>189</v>
      </c>
      <c r="H3345">
        <v>953</v>
      </c>
      <c r="I3345" t="s">
        <v>213</v>
      </c>
      <c r="J3345" t="s">
        <v>118</v>
      </c>
      <c r="K3345" t="s">
        <v>214</v>
      </c>
      <c r="L3345">
        <v>4532</v>
      </c>
      <c r="M3345" t="s">
        <v>200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">
      <c r="A3346">
        <v>5</v>
      </c>
      <c r="B3346" t="s">
        <v>181</v>
      </c>
      <c r="C3346">
        <v>2020</v>
      </c>
      <c r="D3346">
        <v>9</v>
      </c>
      <c r="E3346" t="s">
        <v>188</v>
      </c>
      <c r="F3346">
        <v>1</v>
      </c>
      <c r="G3346" t="s">
        <v>183</v>
      </c>
      <c r="H3346">
        <v>15</v>
      </c>
      <c r="I3346" t="s">
        <v>252</v>
      </c>
      <c r="J3346" t="s">
        <v>118</v>
      </c>
      <c r="K3346" t="s">
        <v>214</v>
      </c>
      <c r="L3346">
        <v>200</v>
      </c>
      <c r="M3346" t="s">
        <v>210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">
      <c r="A3347">
        <v>5</v>
      </c>
      <c r="B3347" t="s">
        <v>181</v>
      </c>
      <c r="C3347">
        <v>2020</v>
      </c>
      <c r="D3347">
        <v>9</v>
      </c>
      <c r="E3347" t="s">
        <v>188</v>
      </c>
      <c r="F3347">
        <v>3</v>
      </c>
      <c r="G3347" t="s">
        <v>189</v>
      </c>
      <c r="H3347">
        <v>15</v>
      </c>
      <c r="I3347" t="s">
        <v>252</v>
      </c>
      <c r="J3347" t="s">
        <v>118</v>
      </c>
      <c r="K3347" t="s">
        <v>214</v>
      </c>
      <c r="L3347">
        <v>300</v>
      </c>
      <c r="M3347" t="s">
        <v>191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">
      <c r="A3348">
        <v>5</v>
      </c>
      <c r="B3348" t="s">
        <v>181</v>
      </c>
      <c r="C3348">
        <v>2020</v>
      </c>
      <c r="D3348">
        <v>9</v>
      </c>
      <c r="E3348" t="s">
        <v>188</v>
      </c>
      <c r="F3348">
        <v>3</v>
      </c>
      <c r="G3348" t="s">
        <v>189</v>
      </c>
      <c r="H3348">
        <v>10</v>
      </c>
      <c r="I3348" t="s">
        <v>251</v>
      </c>
      <c r="J3348" t="s">
        <v>117</v>
      </c>
      <c r="K3348" t="s">
        <v>236</v>
      </c>
      <c r="L3348">
        <v>300</v>
      </c>
      <c r="M3348" t="s">
        <v>191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">
      <c r="A3349">
        <v>5</v>
      </c>
      <c r="B3349" t="s">
        <v>181</v>
      </c>
      <c r="C3349">
        <v>2020</v>
      </c>
      <c r="D3349">
        <v>9</v>
      </c>
      <c r="E3349" t="s">
        <v>188</v>
      </c>
      <c r="F3349">
        <v>1</v>
      </c>
      <c r="G3349" t="s">
        <v>183</v>
      </c>
      <c r="H3349">
        <v>10</v>
      </c>
      <c r="I3349" t="s">
        <v>251</v>
      </c>
      <c r="J3349" t="s">
        <v>117</v>
      </c>
      <c r="K3349" t="s">
        <v>236</v>
      </c>
      <c r="L3349">
        <v>200</v>
      </c>
      <c r="M3349" t="s">
        <v>210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">
      <c r="A3350">
        <v>4</v>
      </c>
      <c r="B3350" t="s">
        <v>187</v>
      </c>
      <c r="C3350">
        <v>2020</v>
      </c>
      <c r="D3350">
        <v>9</v>
      </c>
      <c r="E3350" t="s">
        <v>188</v>
      </c>
      <c r="F3350">
        <v>5</v>
      </c>
      <c r="G3350" t="s">
        <v>195</v>
      </c>
      <c r="H3350">
        <v>950</v>
      </c>
      <c r="I3350" t="s">
        <v>184</v>
      </c>
      <c r="J3350" t="s">
        <v>115</v>
      </c>
      <c r="K3350" t="s">
        <v>185</v>
      </c>
      <c r="L3350">
        <v>4552</v>
      </c>
      <c r="M3350" t="s">
        <v>276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">
      <c r="A3351">
        <v>5</v>
      </c>
      <c r="B3351" t="s">
        <v>181</v>
      </c>
      <c r="C3351">
        <v>2020</v>
      </c>
      <c r="D3351">
        <v>9</v>
      </c>
      <c r="E3351" t="s">
        <v>188</v>
      </c>
      <c r="F3351">
        <v>3</v>
      </c>
      <c r="G3351" t="s">
        <v>189</v>
      </c>
      <c r="H3351">
        <v>950</v>
      </c>
      <c r="I3351" t="s">
        <v>184</v>
      </c>
      <c r="J3351" t="s">
        <v>115</v>
      </c>
      <c r="K3351" t="s">
        <v>185</v>
      </c>
      <c r="L3351">
        <v>4532</v>
      </c>
      <c r="M3351" t="s">
        <v>200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">
      <c r="A3352">
        <v>5</v>
      </c>
      <c r="B3352" t="s">
        <v>181</v>
      </c>
      <c r="C3352">
        <v>2020</v>
      </c>
      <c r="D3352">
        <v>9</v>
      </c>
      <c r="E3352" t="s">
        <v>188</v>
      </c>
      <c r="F3352">
        <v>3</v>
      </c>
      <c r="G3352" t="s">
        <v>189</v>
      </c>
      <c r="H3352">
        <v>18</v>
      </c>
      <c r="I3352" t="s">
        <v>215</v>
      </c>
      <c r="J3352" t="s">
        <v>119</v>
      </c>
      <c r="K3352" t="s">
        <v>216</v>
      </c>
      <c r="L3352">
        <v>300</v>
      </c>
      <c r="M3352" t="s">
        <v>191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">
      <c r="A3353">
        <v>4</v>
      </c>
      <c r="B3353" t="s">
        <v>187</v>
      </c>
      <c r="C3353">
        <v>2020</v>
      </c>
      <c r="D3353">
        <v>9</v>
      </c>
      <c r="E3353" t="s">
        <v>188</v>
      </c>
      <c r="F3353">
        <v>3</v>
      </c>
      <c r="G3353" t="s">
        <v>189</v>
      </c>
      <c r="H3353">
        <v>18</v>
      </c>
      <c r="I3353" t="s">
        <v>215</v>
      </c>
      <c r="J3353" t="s">
        <v>119</v>
      </c>
      <c r="K3353" t="s">
        <v>216</v>
      </c>
      <c r="L3353">
        <v>300</v>
      </c>
      <c r="M3353" t="s">
        <v>191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">
      <c r="A3354">
        <v>5</v>
      </c>
      <c r="B3354" t="s">
        <v>181</v>
      </c>
      <c r="C3354">
        <v>2020</v>
      </c>
      <c r="D3354">
        <v>9</v>
      </c>
      <c r="E3354" t="s">
        <v>188</v>
      </c>
      <c r="F3354">
        <v>5</v>
      </c>
      <c r="G3354" t="s">
        <v>195</v>
      </c>
      <c r="H3354">
        <v>700</v>
      </c>
      <c r="I3354" t="s">
        <v>273</v>
      </c>
      <c r="J3354" t="s">
        <v>207</v>
      </c>
      <c r="K3354" t="s">
        <v>208</v>
      </c>
      <c r="L3354">
        <v>460</v>
      </c>
      <c r="M3354" t="s">
        <v>198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">
      <c r="A3355">
        <v>5</v>
      </c>
      <c r="B3355" t="s">
        <v>181</v>
      </c>
      <c r="C3355">
        <v>2020</v>
      </c>
      <c r="D3355">
        <v>9</v>
      </c>
      <c r="E3355" t="s">
        <v>188</v>
      </c>
      <c r="F3355">
        <v>3</v>
      </c>
      <c r="G3355" t="s">
        <v>189</v>
      </c>
      <c r="H3355">
        <v>710</v>
      </c>
      <c r="I3355" t="s">
        <v>220</v>
      </c>
      <c r="J3355" t="s">
        <v>207</v>
      </c>
      <c r="K3355" t="s">
        <v>208</v>
      </c>
      <c r="L3355">
        <v>4532</v>
      </c>
      <c r="M3355" t="s">
        <v>200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">
      <c r="A3356">
        <v>4</v>
      </c>
      <c r="B3356" t="s">
        <v>187</v>
      </c>
      <c r="C3356">
        <v>2020</v>
      </c>
      <c r="D3356">
        <v>9</v>
      </c>
      <c r="E3356" t="s">
        <v>188</v>
      </c>
      <c r="F3356">
        <v>3</v>
      </c>
      <c r="G3356" t="s">
        <v>189</v>
      </c>
      <c r="H3356">
        <v>954</v>
      </c>
      <c r="I3356" t="s">
        <v>237</v>
      </c>
      <c r="J3356" t="s">
        <v>119</v>
      </c>
      <c r="K3356" t="s">
        <v>216</v>
      </c>
      <c r="L3356">
        <v>4532</v>
      </c>
      <c r="M3356" t="s">
        <v>200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">
      <c r="A3357">
        <v>5</v>
      </c>
      <c r="B3357" t="s">
        <v>181</v>
      </c>
      <c r="C3357">
        <v>2020</v>
      </c>
      <c r="D3357">
        <v>9</v>
      </c>
      <c r="E3357" t="s">
        <v>188</v>
      </c>
      <c r="F3357">
        <v>79</v>
      </c>
      <c r="G3357" t="s">
        <v>212</v>
      </c>
      <c r="H3357">
        <v>710</v>
      </c>
      <c r="I3357" t="s">
        <v>220</v>
      </c>
      <c r="J3357" t="s">
        <v>207</v>
      </c>
      <c r="K3357" t="s">
        <v>208</v>
      </c>
      <c r="L3357">
        <v>4579</v>
      </c>
      <c r="M3357" t="s">
        <v>221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">
      <c r="A3358">
        <v>4</v>
      </c>
      <c r="B3358" t="s">
        <v>187</v>
      </c>
      <c r="C3358">
        <v>2020</v>
      </c>
      <c r="D3358">
        <v>9</v>
      </c>
      <c r="E3358" t="s">
        <v>188</v>
      </c>
      <c r="F3358">
        <v>3</v>
      </c>
      <c r="G3358" t="s">
        <v>189</v>
      </c>
      <c r="H3358">
        <v>1</v>
      </c>
      <c r="I3358" t="s">
        <v>229</v>
      </c>
      <c r="J3358" t="s">
        <v>121</v>
      </c>
      <c r="K3358" t="s">
        <v>230</v>
      </c>
      <c r="L3358">
        <v>300</v>
      </c>
      <c r="M3358" t="s">
        <v>191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">
      <c r="A3359">
        <v>5</v>
      </c>
      <c r="B3359" t="s">
        <v>181</v>
      </c>
      <c r="C3359">
        <v>2020</v>
      </c>
      <c r="D3359">
        <v>9</v>
      </c>
      <c r="E3359" t="s">
        <v>188</v>
      </c>
      <c r="F3359">
        <v>3</v>
      </c>
      <c r="G3359" t="s">
        <v>189</v>
      </c>
      <c r="H3359">
        <v>2</v>
      </c>
      <c r="I3359" t="s">
        <v>264</v>
      </c>
      <c r="J3359" t="s">
        <v>121</v>
      </c>
      <c r="K3359" t="s">
        <v>230</v>
      </c>
      <c r="L3359">
        <v>300</v>
      </c>
      <c r="M3359" t="s">
        <v>191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">
      <c r="A3360">
        <v>4</v>
      </c>
      <c r="B3360" t="s">
        <v>187</v>
      </c>
      <c r="C3360">
        <v>2020</v>
      </c>
      <c r="D3360">
        <v>9</v>
      </c>
      <c r="E3360" t="s">
        <v>188</v>
      </c>
      <c r="F3360">
        <v>1</v>
      </c>
      <c r="G3360" t="s">
        <v>183</v>
      </c>
      <c r="H3360">
        <v>2</v>
      </c>
      <c r="I3360" t="s">
        <v>264</v>
      </c>
      <c r="J3360" t="s">
        <v>121</v>
      </c>
      <c r="K3360" t="s">
        <v>230</v>
      </c>
      <c r="L3360">
        <v>200</v>
      </c>
      <c r="M3360" t="s">
        <v>210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">
      <c r="A3361">
        <v>5</v>
      </c>
      <c r="B3361" t="s">
        <v>181</v>
      </c>
      <c r="C3361">
        <v>2020</v>
      </c>
      <c r="D3361">
        <v>9</v>
      </c>
      <c r="E3361" t="s">
        <v>188</v>
      </c>
      <c r="F3361">
        <v>3</v>
      </c>
      <c r="G3361" t="s">
        <v>189</v>
      </c>
      <c r="H3361">
        <v>903</v>
      </c>
      <c r="I3361" t="s">
        <v>239</v>
      </c>
      <c r="J3361" t="s">
        <v>121</v>
      </c>
      <c r="K3361" t="s">
        <v>230</v>
      </c>
      <c r="L3361">
        <v>4532</v>
      </c>
      <c r="M3361" t="s">
        <v>200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">
      <c r="A3362">
        <v>5</v>
      </c>
      <c r="B3362" t="s">
        <v>181</v>
      </c>
      <c r="C3362">
        <v>2020</v>
      </c>
      <c r="D3362">
        <v>9</v>
      </c>
      <c r="E3362" t="s">
        <v>188</v>
      </c>
      <c r="F3362">
        <v>10</v>
      </c>
      <c r="G3362" t="s">
        <v>238</v>
      </c>
      <c r="H3362">
        <v>903</v>
      </c>
      <c r="I3362" t="s">
        <v>239</v>
      </c>
      <c r="J3362" t="s">
        <v>121</v>
      </c>
      <c r="K3362" t="s">
        <v>230</v>
      </c>
      <c r="L3362">
        <v>4513</v>
      </c>
      <c r="M3362" t="s">
        <v>240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">
      <c r="A3363">
        <v>5</v>
      </c>
      <c r="B3363" t="s">
        <v>181</v>
      </c>
      <c r="C3363">
        <v>2020</v>
      </c>
      <c r="D3363">
        <v>9</v>
      </c>
      <c r="E3363" t="s">
        <v>188</v>
      </c>
      <c r="F3363">
        <v>1</v>
      </c>
      <c r="G3363" t="s">
        <v>183</v>
      </c>
      <c r="H3363">
        <v>905</v>
      </c>
      <c r="I3363" t="s">
        <v>272</v>
      </c>
      <c r="J3363" t="s">
        <v>122</v>
      </c>
      <c r="K3363" t="s">
        <v>242</v>
      </c>
      <c r="L3363">
        <v>4512</v>
      </c>
      <c r="M3363" t="s">
        <v>186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">
      <c r="A3364">
        <v>5</v>
      </c>
      <c r="B3364" t="s">
        <v>181</v>
      </c>
      <c r="C3364">
        <v>2020</v>
      </c>
      <c r="D3364">
        <v>9</v>
      </c>
      <c r="E3364" t="s">
        <v>188</v>
      </c>
      <c r="F3364">
        <v>6</v>
      </c>
      <c r="G3364" t="s">
        <v>192</v>
      </c>
      <c r="H3364">
        <v>601</v>
      </c>
      <c r="I3364" t="s">
        <v>260</v>
      </c>
      <c r="J3364" t="s">
        <v>123</v>
      </c>
      <c r="K3364" t="s">
        <v>261</v>
      </c>
      <c r="L3364">
        <v>700</v>
      </c>
      <c r="M3364" t="s">
        <v>193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">
      <c r="A3365">
        <v>5</v>
      </c>
      <c r="B3365" t="s">
        <v>181</v>
      </c>
      <c r="C3365">
        <v>2020</v>
      </c>
      <c r="D3365">
        <v>9</v>
      </c>
      <c r="E3365" t="s">
        <v>188</v>
      </c>
      <c r="F3365">
        <v>1</v>
      </c>
      <c r="G3365" t="s">
        <v>183</v>
      </c>
      <c r="H3365">
        <v>603</v>
      </c>
      <c r="I3365" t="s">
        <v>196</v>
      </c>
      <c r="J3365" t="s">
        <v>125</v>
      </c>
      <c r="K3365" t="s">
        <v>197</v>
      </c>
      <c r="L3365">
        <v>200</v>
      </c>
      <c r="M3365" t="s">
        <v>210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">
      <c r="A3366">
        <v>5</v>
      </c>
      <c r="B3366" t="s">
        <v>181</v>
      </c>
      <c r="C3366">
        <v>2020</v>
      </c>
      <c r="D3366">
        <v>9</v>
      </c>
      <c r="E3366" t="s">
        <v>188</v>
      </c>
      <c r="F3366">
        <v>5</v>
      </c>
      <c r="G3366" t="s">
        <v>195</v>
      </c>
      <c r="H3366">
        <v>602</v>
      </c>
      <c r="I3366" t="s">
        <v>246</v>
      </c>
      <c r="J3366" t="s">
        <v>125</v>
      </c>
      <c r="K3366" t="s">
        <v>197</v>
      </c>
      <c r="L3366">
        <v>460</v>
      </c>
      <c r="M3366" t="s">
        <v>198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">
      <c r="A3367">
        <v>5</v>
      </c>
      <c r="B3367" t="s">
        <v>181</v>
      </c>
      <c r="C3367">
        <v>2020</v>
      </c>
      <c r="D3367">
        <v>9</v>
      </c>
      <c r="E3367" t="s">
        <v>188</v>
      </c>
      <c r="F3367">
        <v>6</v>
      </c>
      <c r="G3367" t="s">
        <v>192</v>
      </c>
      <c r="H3367">
        <v>617</v>
      </c>
      <c r="I3367" t="s">
        <v>287</v>
      </c>
      <c r="J3367" t="s">
        <v>288</v>
      </c>
      <c r="K3367" t="s">
        <v>289</v>
      </c>
      <c r="L3367">
        <v>4562</v>
      </c>
      <c r="M3367" t="s">
        <v>211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">
      <c r="A3368">
        <v>5</v>
      </c>
      <c r="B3368" t="s">
        <v>181</v>
      </c>
      <c r="C3368">
        <v>2020</v>
      </c>
      <c r="D3368">
        <v>9</v>
      </c>
      <c r="E3368" t="s">
        <v>188</v>
      </c>
      <c r="F3368">
        <v>1</v>
      </c>
      <c r="G3368" t="s">
        <v>183</v>
      </c>
      <c r="H3368">
        <v>5</v>
      </c>
      <c r="I3368" t="s">
        <v>190</v>
      </c>
      <c r="J3368" t="s">
        <v>115</v>
      </c>
      <c r="K3368" t="s">
        <v>185</v>
      </c>
      <c r="L3368">
        <v>200</v>
      </c>
      <c r="M3368" t="s">
        <v>210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">
      <c r="A3369">
        <v>5</v>
      </c>
      <c r="B3369" t="s">
        <v>181</v>
      </c>
      <c r="C3369">
        <v>2020</v>
      </c>
      <c r="D3369">
        <v>9</v>
      </c>
      <c r="E3369" t="s">
        <v>188</v>
      </c>
      <c r="F3369">
        <v>10</v>
      </c>
      <c r="G3369" t="s">
        <v>238</v>
      </c>
      <c r="H3369">
        <v>5</v>
      </c>
      <c r="I3369" t="s">
        <v>190</v>
      </c>
      <c r="J3369" t="s">
        <v>115</v>
      </c>
      <c r="K3369" t="s">
        <v>185</v>
      </c>
      <c r="L3369">
        <v>207</v>
      </c>
      <c r="M3369" t="s">
        <v>243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">
      <c r="A3370">
        <v>5</v>
      </c>
      <c r="B3370" t="s">
        <v>181</v>
      </c>
      <c r="C3370">
        <v>2020</v>
      </c>
      <c r="D3370">
        <v>9</v>
      </c>
      <c r="E3370" t="s">
        <v>188</v>
      </c>
      <c r="F3370">
        <v>72</v>
      </c>
      <c r="G3370" t="s">
        <v>212</v>
      </c>
      <c r="H3370">
        <v>5</v>
      </c>
      <c r="I3370" t="s">
        <v>190</v>
      </c>
      <c r="J3370" t="s">
        <v>115</v>
      </c>
      <c r="K3370" t="s">
        <v>185</v>
      </c>
      <c r="L3370">
        <v>1572</v>
      </c>
      <c r="M3370" t="s">
        <v>231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">
      <c r="A3371">
        <v>5</v>
      </c>
      <c r="B3371" t="s">
        <v>181</v>
      </c>
      <c r="C3371">
        <v>2020</v>
      </c>
      <c r="D3371">
        <v>9</v>
      </c>
      <c r="E3371" t="s">
        <v>188</v>
      </c>
      <c r="F3371">
        <v>77</v>
      </c>
      <c r="G3371" t="s">
        <v>212</v>
      </c>
      <c r="H3371">
        <v>5</v>
      </c>
      <c r="I3371" t="s">
        <v>190</v>
      </c>
      <c r="J3371" t="s">
        <v>115</v>
      </c>
      <c r="K3371" t="s">
        <v>185</v>
      </c>
      <c r="L3371">
        <v>1577</v>
      </c>
      <c r="M3371" t="s">
        <v>233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">
      <c r="A3372">
        <v>4</v>
      </c>
      <c r="B3372" t="s">
        <v>187</v>
      </c>
      <c r="C3372">
        <v>2020</v>
      </c>
      <c r="D3372">
        <v>9</v>
      </c>
      <c r="E3372" t="s">
        <v>188</v>
      </c>
      <c r="F3372">
        <v>3</v>
      </c>
      <c r="G3372" t="s">
        <v>189</v>
      </c>
      <c r="H3372">
        <v>5</v>
      </c>
      <c r="I3372" t="s">
        <v>190</v>
      </c>
      <c r="J3372" t="s">
        <v>115</v>
      </c>
      <c r="K3372" t="s">
        <v>185</v>
      </c>
      <c r="L3372">
        <v>300</v>
      </c>
      <c r="M3372" t="s">
        <v>191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">
      <c r="A3373">
        <v>4</v>
      </c>
      <c r="B3373" t="s">
        <v>187</v>
      </c>
      <c r="C3373">
        <v>2020</v>
      </c>
      <c r="D3373">
        <v>9</v>
      </c>
      <c r="E3373" t="s">
        <v>188</v>
      </c>
      <c r="F3373">
        <v>3</v>
      </c>
      <c r="G3373" t="s">
        <v>189</v>
      </c>
      <c r="H3373">
        <v>951</v>
      </c>
      <c r="I3373" t="s">
        <v>250</v>
      </c>
      <c r="J3373" t="s">
        <v>126</v>
      </c>
      <c r="K3373" t="s">
        <v>249</v>
      </c>
      <c r="L3373">
        <v>4532</v>
      </c>
      <c r="M3373" t="s">
        <v>200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">
      <c r="A3374">
        <v>5</v>
      </c>
      <c r="B3374" t="s">
        <v>181</v>
      </c>
      <c r="C3374">
        <v>2020</v>
      </c>
      <c r="D3374">
        <v>9</v>
      </c>
      <c r="E3374" t="s">
        <v>188</v>
      </c>
      <c r="F3374">
        <v>5</v>
      </c>
      <c r="G3374" t="s">
        <v>195</v>
      </c>
      <c r="H3374">
        <v>951</v>
      </c>
      <c r="I3374" t="s">
        <v>250</v>
      </c>
      <c r="J3374" t="s">
        <v>126</v>
      </c>
      <c r="K3374" t="s">
        <v>249</v>
      </c>
      <c r="L3374">
        <v>4552</v>
      </c>
      <c r="M3374" t="s">
        <v>276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">
      <c r="A3375">
        <v>5</v>
      </c>
      <c r="B3375" t="s">
        <v>181</v>
      </c>
      <c r="C3375">
        <v>2020</v>
      </c>
      <c r="D3375">
        <v>9</v>
      </c>
      <c r="E3375" t="s">
        <v>188</v>
      </c>
      <c r="F3375">
        <v>6</v>
      </c>
      <c r="G3375" t="s">
        <v>192</v>
      </c>
      <c r="H3375">
        <v>950</v>
      </c>
      <c r="I3375" t="s">
        <v>184</v>
      </c>
      <c r="J3375" t="s">
        <v>115</v>
      </c>
      <c r="K3375" t="s">
        <v>185</v>
      </c>
      <c r="L3375">
        <v>4562</v>
      </c>
      <c r="M3375" t="s">
        <v>211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">
      <c r="A3376">
        <v>5</v>
      </c>
      <c r="B3376" t="s">
        <v>181</v>
      </c>
      <c r="C3376">
        <v>2020</v>
      </c>
      <c r="D3376">
        <v>9</v>
      </c>
      <c r="E3376" t="s">
        <v>188</v>
      </c>
      <c r="F3376">
        <v>3</v>
      </c>
      <c r="G3376" t="s">
        <v>189</v>
      </c>
      <c r="H3376">
        <v>8</v>
      </c>
      <c r="I3376" t="s">
        <v>248</v>
      </c>
      <c r="J3376" t="s">
        <v>126</v>
      </c>
      <c r="K3376" t="s">
        <v>249</v>
      </c>
      <c r="L3376">
        <v>300</v>
      </c>
      <c r="M3376" t="s">
        <v>191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">
      <c r="A3377">
        <v>5</v>
      </c>
      <c r="B3377" t="s">
        <v>181</v>
      </c>
      <c r="C3377">
        <v>2020</v>
      </c>
      <c r="D3377">
        <v>9</v>
      </c>
      <c r="E3377" t="s">
        <v>188</v>
      </c>
      <c r="F3377">
        <v>5</v>
      </c>
      <c r="G3377" t="s">
        <v>195</v>
      </c>
      <c r="H3377">
        <v>8</v>
      </c>
      <c r="I3377" t="s">
        <v>248</v>
      </c>
      <c r="J3377" t="s">
        <v>126</v>
      </c>
      <c r="K3377" t="s">
        <v>249</v>
      </c>
      <c r="L3377">
        <v>460</v>
      </c>
      <c r="M3377" t="s">
        <v>198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">
      <c r="A3378">
        <v>4</v>
      </c>
      <c r="B3378" t="s">
        <v>187</v>
      </c>
      <c r="C3378">
        <v>2020</v>
      </c>
      <c r="D3378">
        <v>9</v>
      </c>
      <c r="E3378" t="s">
        <v>188</v>
      </c>
      <c r="F3378">
        <v>3</v>
      </c>
      <c r="G3378" t="s">
        <v>189</v>
      </c>
      <c r="H3378">
        <v>950</v>
      </c>
      <c r="I3378" t="s">
        <v>184</v>
      </c>
      <c r="J3378" t="s">
        <v>115</v>
      </c>
      <c r="K3378" t="s">
        <v>185</v>
      </c>
      <c r="L3378">
        <v>4532</v>
      </c>
      <c r="M3378" t="s">
        <v>200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x14ac:dyDescent="0.3">
      <c r="A3379">
        <v>5</v>
      </c>
      <c r="B3379" t="s">
        <v>181</v>
      </c>
      <c r="C3379">
        <v>2020</v>
      </c>
      <c r="D3379">
        <v>9</v>
      </c>
      <c r="E3379" t="s">
        <v>188</v>
      </c>
      <c r="F3379">
        <v>3</v>
      </c>
      <c r="G3379" t="s">
        <v>189</v>
      </c>
      <c r="H3379">
        <v>956</v>
      </c>
      <c r="I3379" t="s">
        <v>285</v>
      </c>
      <c r="J3379" t="s">
        <v>119</v>
      </c>
      <c r="K3379" t="s">
        <v>216</v>
      </c>
      <c r="L3379">
        <v>4532</v>
      </c>
      <c r="M3379" t="s">
        <v>200</v>
      </c>
      <c r="N3379">
        <v>221</v>
      </c>
      <c r="O3379">
        <v>313565.17</v>
      </c>
      <c r="P3379">
        <v>3665533</v>
      </c>
      <c r="Q3379" t="str">
        <f t="shared" si="52"/>
        <v>4-Medium C&amp;I</v>
      </c>
    </row>
    <row r="3380" spans="1:17" x14ac:dyDescent="0.3">
      <c r="A3380">
        <v>5</v>
      </c>
      <c r="B3380" t="s">
        <v>181</v>
      </c>
      <c r="C3380">
        <v>2020</v>
      </c>
      <c r="D3380">
        <v>9</v>
      </c>
      <c r="E3380" t="s">
        <v>188</v>
      </c>
      <c r="F3380">
        <v>3</v>
      </c>
      <c r="G3380" t="s">
        <v>189</v>
      </c>
      <c r="H3380">
        <v>955</v>
      </c>
      <c r="I3380" t="s">
        <v>282</v>
      </c>
      <c r="J3380" t="s">
        <v>119</v>
      </c>
      <c r="K3380" t="s">
        <v>216</v>
      </c>
      <c r="L3380">
        <v>4532</v>
      </c>
      <c r="M3380" t="s">
        <v>200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x14ac:dyDescent="0.3">
      <c r="A3381">
        <v>5</v>
      </c>
      <c r="B3381" t="s">
        <v>181</v>
      </c>
      <c r="C3381">
        <v>2020</v>
      </c>
      <c r="D3381">
        <v>9</v>
      </c>
      <c r="E3381" t="s">
        <v>188</v>
      </c>
      <c r="F3381">
        <v>72</v>
      </c>
      <c r="G3381" t="s">
        <v>212</v>
      </c>
      <c r="H3381">
        <v>1</v>
      </c>
      <c r="I3381" t="s">
        <v>229</v>
      </c>
      <c r="J3381" t="s">
        <v>121</v>
      </c>
      <c r="K3381" t="s">
        <v>230</v>
      </c>
      <c r="L3381">
        <v>1572</v>
      </c>
      <c r="M3381" t="s">
        <v>231</v>
      </c>
      <c r="N3381">
        <v>1</v>
      </c>
      <c r="O3381">
        <v>88.59</v>
      </c>
      <c r="P3381">
        <v>369</v>
      </c>
      <c r="Q3381" t="str">
        <f t="shared" si="52"/>
        <v>1-Residential</v>
      </c>
    </row>
    <row r="3382" spans="1:17" x14ac:dyDescent="0.3">
      <c r="A3382">
        <v>5</v>
      </c>
      <c r="B3382" t="s">
        <v>181</v>
      </c>
      <c r="C3382">
        <v>2020</v>
      </c>
      <c r="D3382">
        <v>9</v>
      </c>
      <c r="E3382" t="s">
        <v>188</v>
      </c>
      <c r="F3382">
        <v>1</v>
      </c>
      <c r="G3382" t="s">
        <v>183</v>
      </c>
      <c r="H3382">
        <v>2</v>
      </c>
      <c r="I3382" t="s">
        <v>264</v>
      </c>
      <c r="J3382" t="s">
        <v>121</v>
      </c>
      <c r="K3382" t="s">
        <v>230</v>
      </c>
      <c r="L3382">
        <v>200</v>
      </c>
      <c r="M3382" t="s">
        <v>210</v>
      </c>
      <c r="N3382">
        <v>334</v>
      </c>
      <c r="O3382">
        <v>44181.79</v>
      </c>
      <c r="P3382">
        <v>193309</v>
      </c>
      <c r="Q3382" t="str">
        <f t="shared" si="52"/>
        <v>1-Residential</v>
      </c>
    </row>
    <row r="3383" spans="1:17" x14ac:dyDescent="0.3">
      <c r="A3383">
        <v>5</v>
      </c>
      <c r="B3383" t="s">
        <v>181</v>
      </c>
      <c r="C3383">
        <v>2020</v>
      </c>
      <c r="D3383">
        <v>9</v>
      </c>
      <c r="E3383" t="s">
        <v>188</v>
      </c>
      <c r="F3383">
        <v>10</v>
      </c>
      <c r="G3383" t="s">
        <v>238</v>
      </c>
      <c r="H3383">
        <v>6</v>
      </c>
      <c r="I3383" t="s">
        <v>256</v>
      </c>
      <c r="J3383" t="s">
        <v>122</v>
      </c>
      <c r="K3383" t="s">
        <v>242</v>
      </c>
      <c r="L3383">
        <v>207</v>
      </c>
      <c r="M3383" t="s">
        <v>243</v>
      </c>
      <c r="N3383">
        <v>5537</v>
      </c>
      <c r="O3383">
        <v>488959.65</v>
      </c>
      <c r="P3383">
        <v>3335968</v>
      </c>
      <c r="Q3383" t="str">
        <f t="shared" si="52"/>
        <v>2-Low Income Residential</v>
      </c>
    </row>
    <row r="3384" spans="1:17" x14ac:dyDescent="0.3">
      <c r="A3384">
        <v>5</v>
      </c>
      <c r="B3384" t="s">
        <v>181</v>
      </c>
      <c r="C3384">
        <v>2020</v>
      </c>
      <c r="D3384">
        <v>9</v>
      </c>
      <c r="E3384" t="s">
        <v>188</v>
      </c>
      <c r="F3384">
        <v>10</v>
      </c>
      <c r="G3384" t="s">
        <v>238</v>
      </c>
      <c r="H3384">
        <v>905</v>
      </c>
      <c r="I3384" t="s">
        <v>272</v>
      </c>
      <c r="J3384" t="s">
        <v>122</v>
      </c>
      <c r="K3384" t="s">
        <v>242</v>
      </c>
      <c r="L3384">
        <v>4513</v>
      </c>
      <c r="M3384" t="s">
        <v>240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x14ac:dyDescent="0.3">
      <c r="A3385">
        <v>4</v>
      </c>
      <c r="B3385" t="s">
        <v>187</v>
      </c>
      <c r="C3385">
        <v>2020</v>
      </c>
      <c r="D3385">
        <v>9</v>
      </c>
      <c r="E3385" t="s">
        <v>188</v>
      </c>
      <c r="F3385">
        <v>10</v>
      </c>
      <c r="G3385" t="s">
        <v>238</v>
      </c>
      <c r="H3385">
        <v>905</v>
      </c>
      <c r="I3385" t="s">
        <v>272</v>
      </c>
      <c r="J3385" t="s">
        <v>122</v>
      </c>
      <c r="K3385" t="s">
        <v>242</v>
      </c>
      <c r="L3385">
        <v>4513</v>
      </c>
      <c r="M3385" t="s">
        <v>240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x14ac:dyDescent="0.3">
      <c r="A3386">
        <v>5</v>
      </c>
      <c r="B3386" t="s">
        <v>181</v>
      </c>
      <c r="C3386">
        <v>2020</v>
      </c>
      <c r="D3386">
        <v>9</v>
      </c>
      <c r="E3386" t="s">
        <v>188</v>
      </c>
      <c r="F3386">
        <v>60</v>
      </c>
      <c r="G3386" t="s">
        <v>212</v>
      </c>
      <c r="H3386">
        <v>600</v>
      </c>
      <c r="I3386" t="s">
        <v>266</v>
      </c>
      <c r="J3386" t="s">
        <v>123</v>
      </c>
      <c r="K3386" t="s">
        <v>261</v>
      </c>
      <c r="L3386">
        <v>360</v>
      </c>
      <c r="M3386" t="s">
        <v>225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x14ac:dyDescent="0.3">
      <c r="A3387">
        <v>5</v>
      </c>
      <c r="B3387" t="s">
        <v>181</v>
      </c>
      <c r="C3387">
        <v>2020</v>
      </c>
      <c r="D3387">
        <v>9</v>
      </c>
      <c r="E3387" t="s">
        <v>188</v>
      </c>
      <c r="F3387">
        <v>1</v>
      </c>
      <c r="G3387" t="s">
        <v>183</v>
      </c>
      <c r="H3387">
        <v>616</v>
      </c>
      <c r="I3387" t="s">
        <v>199</v>
      </c>
      <c r="J3387" t="s">
        <v>125</v>
      </c>
      <c r="K3387" t="s">
        <v>197</v>
      </c>
      <c r="L3387">
        <v>4512</v>
      </c>
      <c r="M3387" t="s">
        <v>186</v>
      </c>
      <c r="N3387">
        <v>603</v>
      </c>
      <c r="O3387">
        <v>22768.74</v>
      </c>
      <c r="P3387">
        <v>66127</v>
      </c>
      <c r="Q3387" t="str">
        <f t="shared" si="52"/>
        <v>Street</v>
      </c>
    </row>
    <row r="3388" spans="1:17" x14ac:dyDescent="0.3">
      <c r="A3388">
        <v>5</v>
      </c>
      <c r="B3388" t="s">
        <v>181</v>
      </c>
      <c r="C3388">
        <v>2020</v>
      </c>
      <c r="D3388">
        <v>9</v>
      </c>
      <c r="E3388" t="s">
        <v>188</v>
      </c>
      <c r="F3388">
        <v>6</v>
      </c>
      <c r="G3388" t="s">
        <v>192</v>
      </c>
      <c r="H3388">
        <v>606</v>
      </c>
      <c r="I3388" t="s">
        <v>279</v>
      </c>
      <c r="J3388" t="s">
        <v>130</v>
      </c>
      <c r="K3388" t="s">
        <v>280</v>
      </c>
      <c r="L3388">
        <v>700</v>
      </c>
      <c r="M3388" t="s">
        <v>193</v>
      </c>
      <c r="N3388">
        <v>2</v>
      </c>
      <c r="O3388">
        <v>735.89</v>
      </c>
      <c r="P3388">
        <v>1338</v>
      </c>
      <c r="Q3388" t="str">
        <f t="shared" si="52"/>
        <v>Street</v>
      </c>
    </row>
    <row r="3389" spans="1:17" x14ac:dyDescent="0.3">
      <c r="A3389">
        <v>5</v>
      </c>
      <c r="B3389" t="s">
        <v>181</v>
      </c>
      <c r="C3389">
        <v>2020</v>
      </c>
      <c r="D3389">
        <v>9</v>
      </c>
      <c r="E3389" t="s">
        <v>188</v>
      </c>
      <c r="F3389">
        <v>6</v>
      </c>
      <c r="G3389" t="s">
        <v>192</v>
      </c>
      <c r="H3389">
        <v>609</v>
      </c>
      <c r="I3389" t="s">
        <v>298</v>
      </c>
      <c r="J3389" t="s">
        <v>278</v>
      </c>
      <c r="K3389" t="s">
        <v>212</v>
      </c>
      <c r="L3389">
        <v>700</v>
      </c>
      <c r="M3389" t="s">
        <v>193</v>
      </c>
      <c r="N3389">
        <v>13</v>
      </c>
      <c r="O3389">
        <v>4744.83</v>
      </c>
      <c r="P3389">
        <v>22478</v>
      </c>
      <c r="Q3389" t="str">
        <f t="shared" si="52"/>
        <v>Street</v>
      </c>
    </row>
    <row r="3390" spans="1:17" x14ac:dyDescent="0.3">
      <c r="A3390">
        <v>5</v>
      </c>
      <c r="B3390" t="s">
        <v>181</v>
      </c>
      <c r="C3390">
        <v>2020</v>
      </c>
      <c r="D3390">
        <v>9</v>
      </c>
      <c r="E3390" t="s">
        <v>188</v>
      </c>
      <c r="F3390">
        <v>75</v>
      </c>
      <c r="G3390" t="s">
        <v>212</v>
      </c>
      <c r="H3390">
        <v>5</v>
      </c>
      <c r="I3390" t="s">
        <v>190</v>
      </c>
      <c r="J3390" t="s">
        <v>115</v>
      </c>
      <c r="K3390" t="s">
        <v>185</v>
      </c>
      <c r="L3390">
        <v>1575</v>
      </c>
      <c r="M3390" t="s">
        <v>218</v>
      </c>
      <c r="N3390">
        <v>5</v>
      </c>
      <c r="O3390">
        <v>1629.19</v>
      </c>
      <c r="P3390">
        <v>8890</v>
      </c>
      <c r="Q3390" t="str">
        <f t="shared" si="52"/>
        <v>3-Small C&amp;I</v>
      </c>
    </row>
    <row r="3391" spans="1:17" x14ac:dyDescent="0.3">
      <c r="A3391">
        <v>5</v>
      </c>
      <c r="B3391" t="s">
        <v>181</v>
      </c>
      <c r="C3391">
        <v>2020</v>
      </c>
      <c r="D3391">
        <v>10</v>
      </c>
      <c r="E3391" t="s">
        <v>182</v>
      </c>
      <c r="F3391">
        <v>79</v>
      </c>
      <c r="G3391" t="s">
        <v>212</v>
      </c>
      <c r="H3391">
        <v>950</v>
      </c>
      <c r="I3391" t="s">
        <v>184</v>
      </c>
      <c r="J3391" t="s">
        <v>115</v>
      </c>
      <c r="K3391" t="s">
        <v>185</v>
      </c>
      <c r="L3391">
        <v>4579</v>
      </c>
      <c r="M3391" t="s">
        <v>221</v>
      </c>
      <c r="N3391">
        <v>83</v>
      </c>
      <c r="O3391">
        <v>6225.72</v>
      </c>
      <c r="P3391">
        <v>58007</v>
      </c>
      <c r="Q3391" t="str">
        <f t="shared" si="52"/>
        <v>3-Small C&amp;I</v>
      </c>
    </row>
    <row r="3392" spans="1:17" x14ac:dyDescent="0.3">
      <c r="A3392">
        <v>5</v>
      </c>
      <c r="B3392" t="s">
        <v>181</v>
      </c>
      <c r="C3392">
        <v>2020</v>
      </c>
      <c r="D3392">
        <v>10</v>
      </c>
      <c r="E3392" t="s">
        <v>182</v>
      </c>
      <c r="F3392">
        <v>1</v>
      </c>
      <c r="G3392" t="s">
        <v>183</v>
      </c>
      <c r="H3392">
        <v>950</v>
      </c>
      <c r="I3392" t="s">
        <v>184</v>
      </c>
      <c r="J3392" t="s">
        <v>115</v>
      </c>
      <c r="K3392" t="s">
        <v>185</v>
      </c>
      <c r="L3392">
        <v>4512</v>
      </c>
      <c r="M3392" t="s">
        <v>186</v>
      </c>
      <c r="N3392">
        <v>786</v>
      </c>
      <c r="O3392">
        <v>38765.51</v>
      </c>
      <c r="P3392">
        <v>336613</v>
      </c>
      <c r="Q3392" t="str">
        <f t="shared" si="52"/>
        <v>3-Small C&amp;I</v>
      </c>
    </row>
    <row r="3393" spans="1:17" x14ac:dyDescent="0.3">
      <c r="A3393">
        <v>5</v>
      </c>
      <c r="B3393" t="s">
        <v>181</v>
      </c>
      <c r="C3393">
        <v>2020</v>
      </c>
      <c r="D3393">
        <v>10</v>
      </c>
      <c r="E3393" t="s">
        <v>182</v>
      </c>
      <c r="F3393">
        <v>10</v>
      </c>
      <c r="G3393" t="s">
        <v>238</v>
      </c>
      <c r="H3393">
        <v>950</v>
      </c>
      <c r="I3393" t="s">
        <v>184</v>
      </c>
      <c r="J3393" t="s">
        <v>115</v>
      </c>
      <c r="K3393" t="s">
        <v>185</v>
      </c>
      <c r="L3393">
        <v>4513</v>
      </c>
      <c r="M3393" t="s">
        <v>240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x14ac:dyDescent="0.3">
      <c r="A3394">
        <v>4</v>
      </c>
      <c r="B3394" t="s">
        <v>187</v>
      </c>
      <c r="C3394">
        <v>2020</v>
      </c>
      <c r="D3394">
        <v>10</v>
      </c>
      <c r="E3394" t="s">
        <v>182</v>
      </c>
      <c r="F3394">
        <v>3</v>
      </c>
      <c r="G3394" t="s">
        <v>189</v>
      </c>
      <c r="H3394">
        <v>1</v>
      </c>
      <c r="I3394" t="s">
        <v>229</v>
      </c>
      <c r="J3394" t="s">
        <v>121</v>
      </c>
      <c r="K3394" t="s">
        <v>230</v>
      </c>
      <c r="L3394">
        <v>300</v>
      </c>
      <c r="M3394" t="s">
        <v>191</v>
      </c>
      <c r="N3394">
        <v>19</v>
      </c>
      <c r="O3394">
        <v>1459.02</v>
      </c>
      <c r="P3394">
        <v>5862</v>
      </c>
      <c r="Q3394" t="str">
        <f t="shared" ref="Q3394:Q3457" si="53">VLOOKUP(J3394,S:T,2,FALSE)</f>
        <v>1-Residential</v>
      </c>
    </row>
    <row r="3395" spans="1:17" x14ac:dyDescent="0.3">
      <c r="A3395">
        <v>4</v>
      </c>
      <c r="B3395" t="s">
        <v>187</v>
      </c>
      <c r="C3395">
        <v>2020</v>
      </c>
      <c r="D3395">
        <v>10</v>
      </c>
      <c r="E3395" t="s">
        <v>182</v>
      </c>
      <c r="F3395">
        <v>1</v>
      </c>
      <c r="G3395" t="s">
        <v>183</v>
      </c>
      <c r="H3395">
        <v>6</v>
      </c>
      <c r="I3395" t="s">
        <v>256</v>
      </c>
      <c r="J3395" t="s">
        <v>122</v>
      </c>
      <c r="K3395" t="s">
        <v>242</v>
      </c>
      <c r="L3395">
        <v>200</v>
      </c>
      <c r="M3395" t="s">
        <v>210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">
      <c r="A3396">
        <v>5</v>
      </c>
      <c r="B3396" t="s">
        <v>181</v>
      </c>
      <c r="C3396">
        <v>2020</v>
      </c>
      <c r="D3396">
        <v>10</v>
      </c>
      <c r="E3396" t="s">
        <v>182</v>
      </c>
      <c r="F3396">
        <v>6</v>
      </c>
      <c r="G3396" t="s">
        <v>192</v>
      </c>
      <c r="H3396">
        <v>621</v>
      </c>
      <c r="I3396" t="s">
        <v>259</v>
      </c>
      <c r="J3396" t="s">
        <v>116</v>
      </c>
      <c r="K3396" t="s">
        <v>224</v>
      </c>
      <c r="L3396">
        <v>4562</v>
      </c>
      <c r="M3396" t="s">
        <v>211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">
      <c r="A3397">
        <v>5</v>
      </c>
      <c r="B3397" t="s">
        <v>181</v>
      </c>
      <c r="C3397">
        <v>2020</v>
      </c>
      <c r="D3397">
        <v>10</v>
      </c>
      <c r="E3397" t="s">
        <v>182</v>
      </c>
      <c r="F3397">
        <v>10</v>
      </c>
      <c r="G3397" t="s">
        <v>238</v>
      </c>
      <c r="H3397">
        <v>905</v>
      </c>
      <c r="I3397" t="s">
        <v>272</v>
      </c>
      <c r="J3397" t="s">
        <v>122</v>
      </c>
      <c r="K3397" t="s">
        <v>242</v>
      </c>
      <c r="L3397">
        <v>4513</v>
      </c>
      <c r="M3397" t="s">
        <v>240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">
      <c r="A3398">
        <v>5</v>
      </c>
      <c r="B3398" t="s">
        <v>181</v>
      </c>
      <c r="C3398">
        <v>2020</v>
      </c>
      <c r="D3398">
        <v>10</v>
      </c>
      <c r="E3398" t="s">
        <v>182</v>
      </c>
      <c r="F3398">
        <v>6</v>
      </c>
      <c r="G3398" t="s">
        <v>192</v>
      </c>
      <c r="H3398">
        <v>606</v>
      </c>
      <c r="I3398" t="s">
        <v>279</v>
      </c>
      <c r="J3398" t="s">
        <v>130</v>
      </c>
      <c r="K3398" t="s">
        <v>280</v>
      </c>
      <c r="L3398">
        <v>700</v>
      </c>
      <c r="M3398" t="s">
        <v>193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">
      <c r="A3399">
        <v>5</v>
      </c>
      <c r="B3399" t="s">
        <v>181</v>
      </c>
      <c r="C3399">
        <v>2020</v>
      </c>
      <c r="D3399">
        <v>10</v>
      </c>
      <c r="E3399" t="s">
        <v>182</v>
      </c>
      <c r="F3399">
        <v>6</v>
      </c>
      <c r="G3399" t="s">
        <v>192</v>
      </c>
      <c r="H3399">
        <v>603</v>
      </c>
      <c r="I3399" t="s">
        <v>196</v>
      </c>
      <c r="J3399" t="s">
        <v>125</v>
      </c>
      <c r="K3399" t="s">
        <v>197</v>
      </c>
      <c r="L3399">
        <v>700</v>
      </c>
      <c r="M3399" t="s">
        <v>193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">
      <c r="A3400">
        <v>5</v>
      </c>
      <c r="B3400" t="s">
        <v>181</v>
      </c>
      <c r="C3400">
        <v>2020</v>
      </c>
      <c r="D3400">
        <v>10</v>
      </c>
      <c r="E3400" t="s">
        <v>182</v>
      </c>
      <c r="F3400">
        <v>6</v>
      </c>
      <c r="G3400" t="s">
        <v>192</v>
      </c>
      <c r="H3400">
        <v>625</v>
      </c>
      <c r="I3400" t="s">
        <v>286</v>
      </c>
      <c r="J3400" t="s">
        <v>132</v>
      </c>
      <c r="K3400" t="s">
        <v>212</v>
      </c>
      <c r="L3400">
        <v>700</v>
      </c>
      <c r="M3400" t="s">
        <v>193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">
      <c r="A3401">
        <v>5</v>
      </c>
      <c r="B3401" t="s">
        <v>181</v>
      </c>
      <c r="C3401">
        <v>2020</v>
      </c>
      <c r="D3401">
        <v>10</v>
      </c>
      <c r="E3401" t="s">
        <v>182</v>
      </c>
      <c r="F3401">
        <v>3</v>
      </c>
      <c r="G3401" t="s">
        <v>189</v>
      </c>
      <c r="H3401">
        <v>9</v>
      </c>
      <c r="I3401" t="s">
        <v>275</v>
      </c>
      <c r="J3401" t="s">
        <v>117</v>
      </c>
      <c r="K3401" t="s">
        <v>236</v>
      </c>
      <c r="L3401">
        <v>300</v>
      </c>
      <c r="M3401" t="s">
        <v>191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">
      <c r="A3402">
        <v>4</v>
      </c>
      <c r="B3402" t="s">
        <v>187</v>
      </c>
      <c r="C3402">
        <v>2020</v>
      </c>
      <c r="D3402">
        <v>10</v>
      </c>
      <c r="E3402" t="s">
        <v>182</v>
      </c>
      <c r="F3402">
        <v>5</v>
      </c>
      <c r="G3402" t="s">
        <v>195</v>
      </c>
      <c r="H3402">
        <v>950</v>
      </c>
      <c r="I3402" t="s">
        <v>184</v>
      </c>
      <c r="J3402" t="s">
        <v>115</v>
      </c>
      <c r="K3402" t="s">
        <v>185</v>
      </c>
      <c r="L3402">
        <v>4552</v>
      </c>
      <c r="M3402" t="s">
        <v>276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">
      <c r="A3403">
        <v>5</v>
      </c>
      <c r="B3403" t="s">
        <v>181</v>
      </c>
      <c r="C3403">
        <v>2020</v>
      </c>
      <c r="D3403">
        <v>10</v>
      </c>
      <c r="E3403" t="s">
        <v>182</v>
      </c>
      <c r="F3403">
        <v>79</v>
      </c>
      <c r="G3403" t="s">
        <v>212</v>
      </c>
      <c r="H3403">
        <v>5</v>
      </c>
      <c r="I3403" t="s">
        <v>190</v>
      </c>
      <c r="J3403" t="s">
        <v>115</v>
      </c>
      <c r="K3403" t="s">
        <v>185</v>
      </c>
      <c r="L3403">
        <v>1579</v>
      </c>
      <c r="M3403" t="s">
        <v>271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">
      <c r="A3404">
        <v>5</v>
      </c>
      <c r="B3404" t="s">
        <v>181</v>
      </c>
      <c r="C3404">
        <v>2020</v>
      </c>
      <c r="D3404">
        <v>10</v>
      </c>
      <c r="E3404" t="s">
        <v>182</v>
      </c>
      <c r="F3404">
        <v>3</v>
      </c>
      <c r="G3404" t="s">
        <v>189</v>
      </c>
      <c r="H3404">
        <v>953</v>
      </c>
      <c r="I3404" t="s">
        <v>213</v>
      </c>
      <c r="J3404" t="s">
        <v>118</v>
      </c>
      <c r="K3404" t="s">
        <v>214</v>
      </c>
      <c r="L3404">
        <v>4532</v>
      </c>
      <c r="M3404" t="s">
        <v>200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">
      <c r="A3405">
        <v>5</v>
      </c>
      <c r="B3405" t="s">
        <v>181</v>
      </c>
      <c r="C3405">
        <v>2020</v>
      </c>
      <c r="D3405">
        <v>10</v>
      </c>
      <c r="E3405" t="s">
        <v>182</v>
      </c>
      <c r="F3405">
        <v>1</v>
      </c>
      <c r="G3405" t="s">
        <v>183</v>
      </c>
      <c r="H3405">
        <v>953</v>
      </c>
      <c r="I3405" t="s">
        <v>213</v>
      </c>
      <c r="J3405" t="s">
        <v>118</v>
      </c>
      <c r="K3405" t="s">
        <v>214</v>
      </c>
      <c r="L3405">
        <v>4512</v>
      </c>
      <c r="M3405" t="s">
        <v>186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">
      <c r="A3406">
        <v>4</v>
      </c>
      <c r="B3406" t="s">
        <v>187</v>
      </c>
      <c r="C3406">
        <v>2020</v>
      </c>
      <c r="D3406">
        <v>10</v>
      </c>
      <c r="E3406" t="s">
        <v>182</v>
      </c>
      <c r="F3406">
        <v>3</v>
      </c>
      <c r="G3406" t="s">
        <v>189</v>
      </c>
      <c r="H3406">
        <v>952</v>
      </c>
      <c r="I3406" t="s">
        <v>235</v>
      </c>
      <c r="J3406" t="s">
        <v>117</v>
      </c>
      <c r="K3406" t="s">
        <v>236</v>
      </c>
      <c r="L3406">
        <v>4532</v>
      </c>
      <c r="M3406" t="s">
        <v>200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">
      <c r="A3407">
        <v>5</v>
      </c>
      <c r="B3407" t="s">
        <v>181</v>
      </c>
      <c r="C3407">
        <v>2020</v>
      </c>
      <c r="D3407">
        <v>10</v>
      </c>
      <c r="E3407" t="s">
        <v>182</v>
      </c>
      <c r="F3407">
        <v>5</v>
      </c>
      <c r="G3407" t="s">
        <v>195</v>
      </c>
      <c r="H3407">
        <v>18</v>
      </c>
      <c r="I3407" t="s">
        <v>215</v>
      </c>
      <c r="J3407" t="s">
        <v>119</v>
      </c>
      <c r="K3407" t="s">
        <v>216</v>
      </c>
      <c r="L3407">
        <v>460</v>
      </c>
      <c r="M3407" t="s">
        <v>198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">
      <c r="A3408">
        <v>5</v>
      </c>
      <c r="B3408" t="s">
        <v>181</v>
      </c>
      <c r="C3408">
        <v>2020</v>
      </c>
      <c r="D3408">
        <v>10</v>
      </c>
      <c r="E3408" t="s">
        <v>182</v>
      </c>
      <c r="F3408">
        <v>3</v>
      </c>
      <c r="G3408" t="s">
        <v>189</v>
      </c>
      <c r="H3408">
        <v>18</v>
      </c>
      <c r="I3408" t="s">
        <v>215</v>
      </c>
      <c r="J3408" t="s">
        <v>119</v>
      </c>
      <c r="K3408" t="s">
        <v>216</v>
      </c>
      <c r="L3408">
        <v>300</v>
      </c>
      <c r="M3408" t="s">
        <v>191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">
      <c r="A3409">
        <v>5</v>
      </c>
      <c r="B3409" t="s">
        <v>181</v>
      </c>
      <c r="C3409">
        <v>2020</v>
      </c>
      <c r="D3409">
        <v>10</v>
      </c>
      <c r="E3409" t="s">
        <v>182</v>
      </c>
      <c r="F3409">
        <v>5</v>
      </c>
      <c r="G3409" t="s">
        <v>195</v>
      </c>
      <c r="H3409">
        <v>13</v>
      </c>
      <c r="I3409" t="s">
        <v>296</v>
      </c>
      <c r="J3409" t="s">
        <v>119</v>
      </c>
      <c r="K3409" t="s">
        <v>216</v>
      </c>
      <c r="L3409">
        <v>460</v>
      </c>
      <c r="M3409" t="s">
        <v>198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">
      <c r="A3410">
        <v>5</v>
      </c>
      <c r="B3410" t="s">
        <v>181</v>
      </c>
      <c r="C3410">
        <v>2020</v>
      </c>
      <c r="D3410">
        <v>10</v>
      </c>
      <c r="E3410" t="s">
        <v>182</v>
      </c>
      <c r="F3410">
        <v>79</v>
      </c>
      <c r="G3410" t="s">
        <v>212</v>
      </c>
      <c r="H3410">
        <v>954</v>
      </c>
      <c r="I3410" t="s">
        <v>237</v>
      </c>
      <c r="J3410" t="s">
        <v>119</v>
      </c>
      <c r="K3410" t="s">
        <v>216</v>
      </c>
      <c r="L3410">
        <v>4579</v>
      </c>
      <c r="M3410" t="s">
        <v>221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">
      <c r="A3411">
        <v>4</v>
      </c>
      <c r="B3411" t="s">
        <v>187</v>
      </c>
      <c r="C3411">
        <v>2020</v>
      </c>
      <c r="D3411">
        <v>10</v>
      </c>
      <c r="E3411" t="s">
        <v>182</v>
      </c>
      <c r="F3411">
        <v>3</v>
      </c>
      <c r="G3411" t="s">
        <v>189</v>
      </c>
      <c r="H3411">
        <v>701</v>
      </c>
      <c r="I3411" t="s">
        <v>206</v>
      </c>
      <c r="J3411" t="s">
        <v>207</v>
      </c>
      <c r="K3411" t="s">
        <v>208</v>
      </c>
      <c r="L3411">
        <v>300</v>
      </c>
      <c r="M3411" t="s">
        <v>191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">
      <c r="A3412">
        <v>4</v>
      </c>
      <c r="B3412" t="s">
        <v>187</v>
      </c>
      <c r="C3412">
        <v>2020</v>
      </c>
      <c r="D3412">
        <v>10</v>
      </c>
      <c r="E3412" t="s">
        <v>182</v>
      </c>
      <c r="F3412">
        <v>1</v>
      </c>
      <c r="G3412" t="s">
        <v>183</v>
      </c>
      <c r="H3412">
        <v>903</v>
      </c>
      <c r="I3412" t="s">
        <v>239</v>
      </c>
      <c r="J3412" t="s">
        <v>121</v>
      </c>
      <c r="K3412" t="s">
        <v>230</v>
      </c>
      <c r="L3412">
        <v>4512</v>
      </c>
      <c r="M3412" t="s">
        <v>186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">
      <c r="A3413">
        <v>5</v>
      </c>
      <c r="B3413" t="s">
        <v>181</v>
      </c>
      <c r="C3413">
        <v>2020</v>
      </c>
      <c r="D3413">
        <v>10</v>
      </c>
      <c r="E3413" t="s">
        <v>182</v>
      </c>
      <c r="F3413">
        <v>10</v>
      </c>
      <c r="G3413" t="s">
        <v>238</v>
      </c>
      <c r="H3413">
        <v>2</v>
      </c>
      <c r="I3413" t="s">
        <v>264</v>
      </c>
      <c r="J3413" t="s">
        <v>121</v>
      </c>
      <c r="K3413" t="s">
        <v>230</v>
      </c>
      <c r="L3413">
        <v>207</v>
      </c>
      <c r="M3413" t="s">
        <v>243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">
      <c r="A3414">
        <v>5</v>
      </c>
      <c r="B3414" t="s">
        <v>181</v>
      </c>
      <c r="C3414">
        <v>2020</v>
      </c>
      <c r="D3414">
        <v>10</v>
      </c>
      <c r="E3414" t="s">
        <v>182</v>
      </c>
      <c r="F3414">
        <v>1</v>
      </c>
      <c r="G3414" t="s">
        <v>183</v>
      </c>
      <c r="H3414">
        <v>6</v>
      </c>
      <c r="I3414" t="s">
        <v>256</v>
      </c>
      <c r="J3414" t="s">
        <v>122</v>
      </c>
      <c r="K3414" t="s">
        <v>242</v>
      </c>
      <c r="L3414">
        <v>200</v>
      </c>
      <c r="M3414" t="s">
        <v>210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">
      <c r="A3415">
        <v>4</v>
      </c>
      <c r="B3415" t="s">
        <v>187</v>
      </c>
      <c r="C3415">
        <v>2020</v>
      </c>
      <c r="D3415">
        <v>10</v>
      </c>
      <c r="E3415" t="s">
        <v>182</v>
      </c>
      <c r="F3415">
        <v>3</v>
      </c>
      <c r="G3415" t="s">
        <v>189</v>
      </c>
      <c r="H3415">
        <v>621</v>
      </c>
      <c r="I3415" t="s">
        <v>259</v>
      </c>
      <c r="J3415" t="s">
        <v>116</v>
      </c>
      <c r="K3415" t="s">
        <v>224</v>
      </c>
      <c r="L3415">
        <v>4532</v>
      </c>
      <c r="M3415" t="s">
        <v>200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">
      <c r="A3416">
        <v>4</v>
      </c>
      <c r="B3416" t="s">
        <v>187</v>
      </c>
      <c r="C3416">
        <v>2020</v>
      </c>
      <c r="D3416">
        <v>10</v>
      </c>
      <c r="E3416" t="s">
        <v>182</v>
      </c>
      <c r="F3416">
        <v>10</v>
      </c>
      <c r="G3416" t="s">
        <v>238</v>
      </c>
      <c r="H3416">
        <v>905</v>
      </c>
      <c r="I3416" t="s">
        <v>272</v>
      </c>
      <c r="J3416" t="s">
        <v>122</v>
      </c>
      <c r="K3416" t="s">
        <v>242</v>
      </c>
      <c r="L3416">
        <v>4513</v>
      </c>
      <c r="M3416" t="s">
        <v>240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">
      <c r="A3417">
        <v>5</v>
      </c>
      <c r="B3417" t="s">
        <v>181</v>
      </c>
      <c r="C3417">
        <v>2020</v>
      </c>
      <c r="D3417">
        <v>10</v>
      </c>
      <c r="E3417" t="s">
        <v>182</v>
      </c>
      <c r="F3417">
        <v>6</v>
      </c>
      <c r="G3417" t="s">
        <v>192</v>
      </c>
      <c r="H3417">
        <v>618</v>
      </c>
      <c r="I3417" t="s">
        <v>294</v>
      </c>
      <c r="J3417" t="s">
        <v>130</v>
      </c>
      <c r="K3417" t="s">
        <v>280</v>
      </c>
      <c r="L3417">
        <v>4562</v>
      </c>
      <c r="M3417" t="s">
        <v>211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">
      <c r="A3418">
        <v>5</v>
      </c>
      <c r="B3418" t="s">
        <v>181</v>
      </c>
      <c r="C3418">
        <v>2020</v>
      </c>
      <c r="D3418">
        <v>10</v>
      </c>
      <c r="E3418" t="s">
        <v>182</v>
      </c>
      <c r="F3418">
        <v>3</v>
      </c>
      <c r="G3418" t="s">
        <v>189</v>
      </c>
      <c r="H3418">
        <v>950</v>
      </c>
      <c r="I3418" t="s">
        <v>184</v>
      </c>
      <c r="J3418" t="s">
        <v>115</v>
      </c>
      <c r="K3418" t="s">
        <v>185</v>
      </c>
      <c r="L3418">
        <v>4532</v>
      </c>
      <c r="M3418" t="s">
        <v>200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">
      <c r="A3419">
        <v>4</v>
      </c>
      <c r="B3419" t="s">
        <v>187</v>
      </c>
      <c r="C3419">
        <v>2020</v>
      </c>
      <c r="D3419">
        <v>10</v>
      </c>
      <c r="E3419" t="s">
        <v>182</v>
      </c>
      <c r="F3419">
        <v>1</v>
      </c>
      <c r="G3419" t="s">
        <v>183</v>
      </c>
      <c r="H3419">
        <v>950</v>
      </c>
      <c r="I3419" t="s">
        <v>184</v>
      </c>
      <c r="J3419" t="s">
        <v>115</v>
      </c>
      <c r="K3419" t="s">
        <v>185</v>
      </c>
      <c r="L3419">
        <v>4512</v>
      </c>
      <c r="M3419" t="s">
        <v>186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">
      <c r="A3420">
        <v>4</v>
      </c>
      <c r="B3420" t="s">
        <v>187</v>
      </c>
      <c r="C3420">
        <v>2020</v>
      </c>
      <c r="D3420">
        <v>10</v>
      </c>
      <c r="E3420" t="s">
        <v>182</v>
      </c>
      <c r="F3420">
        <v>3</v>
      </c>
      <c r="G3420" t="s">
        <v>189</v>
      </c>
      <c r="H3420">
        <v>11</v>
      </c>
      <c r="I3420" t="s">
        <v>283</v>
      </c>
      <c r="J3420" t="s">
        <v>115</v>
      </c>
      <c r="K3420" t="s">
        <v>185</v>
      </c>
      <c r="L3420">
        <v>300</v>
      </c>
      <c r="M3420" t="s">
        <v>191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">
      <c r="A3421">
        <v>5</v>
      </c>
      <c r="B3421" t="s">
        <v>181</v>
      </c>
      <c r="C3421">
        <v>2020</v>
      </c>
      <c r="D3421">
        <v>10</v>
      </c>
      <c r="E3421" t="s">
        <v>182</v>
      </c>
      <c r="F3421">
        <v>3</v>
      </c>
      <c r="G3421" t="s">
        <v>189</v>
      </c>
      <c r="H3421">
        <v>952</v>
      </c>
      <c r="I3421" t="s">
        <v>235</v>
      </c>
      <c r="J3421" t="s">
        <v>117</v>
      </c>
      <c r="K3421" t="s">
        <v>236</v>
      </c>
      <c r="L3421">
        <v>4532</v>
      </c>
      <c r="M3421" t="s">
        <v>200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">
      <c r="A3422">
        <v>4</v>
      </c>
      <c r="B3422" t="s">
        <v>187</v>
      </c>
      <c r="C3422">
        <v>2020</v>
      </c>
      <c r="D3422">
        <v>10</v>
      </c>
      <c r="E3422" t="s">
        <v>182</v>
      </c>
      <c r="F3422">
        <v>3</v>
      </c>
      <c r="G3422" t="s">
        <v>189</v>
      </c>
      <c r="H3422">
        <v>954</v>
      </c>
      <c r="I3422" t="s">
        <v>237</v>
      </c>
      <c r="J3422" t="s">
        <v>119</v>
      </c>
      <c r="K3422" t="s">
        <v>216</v>
      </c>
      <c r="L3422">
        <v>4532</v>
      </c>
      <c r="M3422" t="s">
        <v>200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">
      <c r="A3423">
        <v>5</v>
      </c>
      <c r="B3423" t="s">
        <v>181</v>
      </c>
      <c r="C3423">
        <v>2020</v>
      </c>
      <c r="D3423">
        <v>10</v>
      </c>
      <c r="E3423" t="s">
        <v>182</v>
      </c>
      <c r="F3423">
        <v>75</v>
      </c>
      <c r="G3423" t="s">
        <v>212</v>
      </c>
      <c r="H3423">
        <v>18</v>
      </c>
      <c r="I3423" t="s">
        <v>215</v>
      </c>
      <c r="J3423" t="s">
        <v>119</v>
      </c>
      <c r="K3423" t="s">
        <v>216</v>
      </c>
      <c r="L3423">
        <v>1575</v>
      </c>
      <c r="M3423" t="s">
        <v>218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">
      <c r="A3424">
        <v>5</v>
      </c>
      <c r="B3424" t="s">
        <v>181</v>
      </c>
      <c r="C3424">
        <v>2020</v>
      </c>
      <c r="D3424">
        <v>10</v>
      </c>
      <c r="E3424" t="s">
        <v>182</v>
      </c>
      <c r="F3424">
        <v>3</v>
      </c>
      <c r="G3424" t="s">
        <v>189</v>
      </c>
      <c r="H3424">
        <v>17</v>
      </c>
      <c r="I3424" t="s">
        <v>204</v>
      </c>
      <c r="J3424" t="s">
        <v>128</v>
      </c>
      <c r="K3424" t="s">
        <v>205</v>
      </c>
      <c r="L3424">
        <v>300</v>
      </c>
      <c r="M3424" t="s">
        <v>191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">
      <c r="A3425">
        <v>5</v>
      </c>
      <c r="B3425" t="s">
        <v>181</v>
      </c>
      <c r="C3425">
        <v>2020</v>
      </c>
      <c r="D3425">
        <v>10</v>
      </c>
      <c r="E3425" t="s">
        <v>182</v>
      </c>
      <c r="F3425">
        <v>3</v>
      </c>
      <c r="G3425" t="s">
        <v>189</v>
      </c>
      <c r="H3425">
        <v>701</v>
      </c>
      <c r="I3425" t="s">
        <v>206</v>
      </c>
      <c r="J3425" t="s">
        <v>207</v>
      </c>
      <c r="K3425" t="s">
        <v>208</v>
      </c>
      <c r="L3425">
        <v>300</v>
      </c>
      <c r="M3425" t="s">
        <v>191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">
      <c r="A3426">
        <v>5</v>
      </c>
      <c r="B3426" t="s">
        <v>181</v>
      </c>
      <c r="C3426">
        <v>2020</v>
      </c>
      <c r="D3426">
        <v>10</v>
      </c>
      <c r="E3426" t="s">
        <v>182</v>
      </c>
      <c r="F3426">
        <v>75</v>
      </c>
      <c r="G3426" t="s">
        <v>212</v>
      </c>
      <c r="H3426">
        <v>701</v>
      </c>
      <c r="I3426" t="s">
        <v>206</v>
      </c>
      <c r="J3426" t="s">
        <v>207</v>
      </c>
      <c r="K3426" t="s">
        <v>208</v>
      </c>
      <c r="L3426">
        <v>1575</v>
      </c>
      <c r="M3426" t="s">
        <v>218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">
      <c r="A3427">
        <v>4</v>
      </c>
      <c r="B3427" t="s">
        <v>187</v>
      </c>
      <c r="C3427">
        <v>2020</v>
      </c>
      <c r="D3427">
        <v>10</v>
      </c>
      <c r="E3427" t="s">
        <v>182</v>
      </c>
      <c r="F3427">
        <v>1</v>
      </c>
      <c r="G3427" t="s">
        <v>183</v>
      </c>
      <c r="H3427">
        <v>2</v>
      </c>
      <c r="I3427" t="s">
        <v>264</v>
      </c>
      <c r="J3427" t="s">
        <v>121</v>
      </c>
      <c r="K3427" t="s">
        <v>230</v>
      </c>
      <c r="L3427">
        <v>200</v>
      </c>
      <c r="M3427" t="s">
        <v>210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">
      <c r="A3428">
        <v>5</v>
      </c>
      <c r="B3428" t="s">
        <v>181</v>
      </c>
      <c r="C3428">
        <v>2020</v>
      </c>
      <c r="D3428">
        <v>10</v>
      </c>
      <c r="E3428" t="s">
        <v>182</v>
      </c>
      <c r="F3428">
        <v>10</v>
      </c>
      <c r="G3428" t="s">
        <v>238</v>
      </c>
      <c r="H3428">
        <v>1</v>
      </c>
      <c r="I3428" t="s">
        <v>229</v>
      </c>
      <c r="J3428" t="s">
        <v>121</v>
      </c>
      <c r="K3428" t="s">
        <v>230</v>
      </c>
      <c r="L3428">
        <v>207</v>
      </c>
      <c r="M3428" t="s">
        <v>243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">
      <c r="A3429">
        <v>5</v>
      </c>
      <c r="B3429" t="s">
        <v>181</v>
      </c>
      <c r="C3429">
        <v>2020</v>
      </c>
      <c r="D3429">
        <v>10</v>
      </c>
      <c r="E3429" t="s">
        <v>182</v>
      </c>
      <c r="F3429">
        <v>3</v>
      </c>
      <c r="G3429" t="s">
        <v>189</v>
      </c>
      <c r="H3429">
        <v>2</v>
      </c>
      <c r="I3429" t="s">
        <v>264</v>
      </c>
      <c r="J3429" t="s">
        <v>121</v>
      </c>
      <c r="K3429" t="s">
        <v>230</v>
      </c>
      <c r="L3429">
        <v>300</v>
      </c>
      <c r="M3429" t="s">
        <v>191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">
      <c r="A3430">
        <v>5</v>
      </c>
      <c r="B3430" t="s">
        <v>181</v>
      </c>
      <c r="C3430">
        <v>2020</v>
      </c>
      <c r="D3430">
        <v>10</v>
      </c>
      <c r="E3430" t="s">
        <v>182</v>
      </c>
      <c r="F3430">
        <v>10</v>
      </c>
      <c r="G3430" t="s">
        <v>238</v>
      </c>
      <c r="H3430">
        <v>6</v>
      </c>
      <c r="I3430" t="s">
        <v>256</v>
      </c>
      <c r="J3430" t="s">
        <v>122</v>
      </c>
      <c r="K3430" t="s">
        <v>242</v>
      </c>
      <c r="L3430">
        <v>207</v>
      </c>
      <c r="M3430" t="s">
        <v>243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">
      <c r="A3431">
        <v>5</v>
      </c>
      <c r="B3431" t="s">
        <v>181</v>
      </c>
      <c r="C3431">
        <v>2020</v>
      </c>
      <c r="D3431">
        <v>10</v>
      </c>
      <c r="E3431" t="s">
        <v>182</v>
      </c>
      <c r="F3431">
        <v>60</v>
      </c>
      <c r="G3431" t="s">
        <v>212</v>
      </c>
      <c r="H3431">
        <v>600</v>
      </c>
      <c r="I3431" t="s">
        <v>266</v>
      </c>
      <c r="J3431" t="s">
        <v>123</v>
      </c>
      <c r="K3431" t="s">
        <v>261</v>
      </c>
      <c r="L3431">
        <v>360</v>
      </c>
      <c r="M3431" t="s">
        <v>225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">
      <c r="A3432">
        <v>5</v>
      </c>
      <c r="B3432" t="s">
        <v>181</v>
      </c>
      <c r="C3432">
        <v>2020</v>
      </c>
      <c r="D3432">
        <v>10</v>
      </c>
      <c r="E3432" t="s">
        <v>182</v>
      </c>
      <c r="F3432">
        <v>6</v>
      </c>
      <c r="G3432" t="s">
        <v>192</v>
      </c>
      <c r="H3432">
        <v>615</v>
      </c>
      <c r="I3432" t="s">
        <v>292</v>
      </c>
      <c r="J3432" t="s">
        <v>123</v>
      </c>
      <c r="K3432" t="s">
        <v>261</v>
      </c>
      <c r="L3432">
        <v>4562</v>
      </c>
      <c r="M3432" t="s">
        <v>211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">
      <c r="A3433">
        <v>5</v>
      </c>
      <c r="B3433" t="s">
        <v>181</v>
      </c>
      <c r="C3433">
        <v>2020</v>
      </c>
      <c r="D3433">
        <v>10</v>
      </c>
      <c r="E3433" t="s">
        <v>182</v>
      </c>
      <c r="F3433">
        <v>60</v>
      </c>
      <c r="G3433" t="s">
        <v>212</v>
      </c>
      <c r="H3433">
        <v>615</v>
      </c>
      <c r="I3433" t="s">
        <v>292</v>
      </c>
      <c r="J3433" t="s">
        <v>123</v>
      </c>
      <c r="K3433" t="s">
        <v>261</v>
      </c>
      <c r="L3433">
        <v>4563</v>
      </c>
      <c r="M3433" t="s">
        <v>228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">
      <c r="A3434">
        <v>5</v>
      </c>
      <c r="B3434" t="s">
        <v>181</v>
      </c>
      <c r="C3434">
        <v>2020</v>
      </c>
      <c r="D3434">
        <v>10</v>
      </c>
      <c r="E3434" t="s">
        <v>182</v>
      </c>
      <c r="F3434">
        <v>3</v>
      </c>
      <c r="G3434" t="s">
        <v>189</v>
      </c>
      <c r="H3434">
        <v>621</v>
      </c>
      <c r="I3434" t="s">
        <v>259</v>
      </c>
      <c r="J3434" t="s">
        <v>116</v>
      </c>
      <c r="K3434" t="s">
        <v>224</v>
      </c>
      <c r="L3434">
        <v>4532</v>
      </c>
      <c r="M3434" t="s">
        <v>200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">
      <c r="A3435">
        <v>4</v>
      </c>
      <c r="B3435" t="s">
        <v>187</v>
      </c>
      <c r="C3435">
        <v>2020</v>
      </c>
      <c r="D3435">
        <v>10</v>
      </c>
      <c r="E3435" t="s">
        <v>182</v>
      </c>
      <c r="F3435">
        <v>60</v>
      </c>
      <c r="G3435" t="s">
        <v>212</v>
      </c>
      <c r="H3435">
        <v>615</v>
      </c>
      <c r="I3435" t="s">
        <v>292</v>
      </c>
      <c r="J3435" t="s">
        <v>123</v>
      </c>
      <c r="K3435" t="s">
        <v>261</v>
      </c>
      <c r="L3435">
        <v>4563</v>
      </c>
      <c r="M3435" t="s">
        <v>228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">
      <c r="A3436">
        <v>5</v>
      </c>
      <c r="B3436" t="s">
        <v>181</v>
      </c>
      <c r="C3436">
        <v>2020</v>
      </c>
      <c r="D3436">
        <v>10</v>
      </c>
      <c r="E3436" t="s">
        <v>182</v>
      </c>
      <c r="F3436">
        <v>1</v>
      </c>
      <c r="G3436" t="s">
        <v>183</v>
      </c>
      <c r="H3436">
        <v>602</v>
      </c>
      <c r="I3436" t="s">
        <v>246</v>
      </c>
      <c r="J3436" t="s">
        <v>125</v>
      </c>
      <c r="K3436" t="s">
        <v>197</v>
      </c>
      <c r="L3436">
        <v>200</v>
      </c>
      <c r="M3436" t="s">
        <v>210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">
      <c r="A3437">
        <v>5</v>
      </c>
      <c r="B3437" t="s">
        <v>181</v>
      </c>
      <c r="C3437">
        <v>2020</v>
      </c>
      <c r="D3437">
        <v>10</v>
      </c>
      <c r="E3437" t="s">
        <v>182</v>
      </c>
      <c r="F3437">
        <v>1</v>
      </c>
      <c r="G3437" t="s">
        <v>183</v>
      </c>
      <c r="H3437">
        <v>603</v>
      </c>
      <c r="I3437" t="s">
        <v>196</v>
      </c>
      <c r="J3437" t="s">
        <v>125</v>
      </c>
      <c r="K3437" t="s">
        <v>197</v>
      </c>
      <c r="L3437">
        <v>200</v>
      </c>
      <c r="M3437" t="s">
        <v>210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">
      <c r="A3438">
        <v>5</v>
      </c>
      <c r="B3438" t="s">
        <v>181</v>
      </c>
      <c r="C3438">
        <v>2020</v>
      </c>
      <c r="D3438">
        <v>10</v>
      </c>
      <c r="E3438" t="s">
        <v>182</v>
      </c>
      <c r="F3438">
        <v>6</v>
      </c>
      <c r="G3438" t="s">
        <v>192</v>
      </c>
      <c r="H3438">
        <v>602</v>
      </c>
      <c r="I3438" t="s">
        <v>246</v>
      </c>
      <c r="J3438" t="s">
        <v>125</v>
      </c>
      <c r="K3438" t="s">
        <v>197</v>
      </c>
      <c r="L3438">
        <v>700</v>
      </c>
      <c r="M3438" t="s">
        <v>193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">
      <c r="A3439">
        <v>5</v>
      </c>
      <c r="B3439" t="s">
        <v>181</v>
      </c>
      <c r="C3439">
        <v>2020</v>
      </c>
      <c r="D3439">
        <v>10</v>
      </c>
      <c r="E3439" t="s">
        <v>182</v>
      </c>
      <c r="F3439">
        <v>79</v>
      </c>
      <c r="G3439" t="s">
        <v>212</v>
      </c>
      <c r="H3439">
        <v>153</v>
      </c>
      <c r="I3439" t="s">
        <v>269</v>
      </c>
      <c r="J3439" t="s">
        <v>270</v>
      </c>
      <c r="K3439" t="s">
        <v>270</v>
      </c>
      <c r="L3439">
        <v>1579</v>
      </c>
      <c r="M3439" t="s">
        <v>271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">
      <c r="A3440">
        <v>5</v>
      </c>
      <c r="B3440" t="s">
        <v>181</v>
      </c>
      <c r="C3440">
        <v>2020</v>
      </c>
      <c r="D3440">
        <v>10</v>
      </c>
      <c r="E3440" t="s">
        <v>182</v>
      </c>
      <c r="F3440">
        <v>5</v>
      </c>
      <c r="G3440" t="s">
        <v>195</v>
      </c>
      <c r="H3440">
        <v>616</v>
      </c>
      <c r="I3440" t="s">
        <v>199</v>
      </c>
      <c r="J3440" t="s">
        <v>125</v>
      </c>
      <c r="K3440" t="s">
        <v>197</v>
      </c>
      <c r="L3440">
        <v>4552</v>
      </c>
      <c r="M3440" t="s">
        <v>276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">
      <c r="A3441">
        <v>5</v>
      </c>
      <c r="B3441" t="s">
        <v>181</v>
      </c>
      <c r="C3441">
        <v>2020</v>
      </c>
      <c r="D3441">
        <v>10</v>
      </c>
      <c r="E3441" t="s">
        <v>182</v>
      </c>
      <c r="F3441">
        <v>6</v>
      </c>
      <c r="G3441" t="s">
        <v>192</v>
      </c>
      <c r="H3441">
        <v>608</v>
      </c>
      <c r="I3441" t="s">
        <v>290</v>
      </c>
      <c r="J3441" t="s">
        <v>278</v>
      </c>
      <c r="K3441" t="s">
        <v>212</v>
      </c>
      <c r="L3441">
        <v>700</v>
      </c>
      <c r="M3441" t="s">
        <v>193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">
      <c r="A3442">
        <v>4</v>
      </c>
      <c r="B3442" t="s">
        <v>187</v>
      </c>
      <c r="C3442">
        <v>2020</v>
      </c>
      <c r="D3442">
        <v>10</v>
      </c>
      <c r="E3442" t="s">
        <v>182</v>
      </c>
      <c r="F3442">
        <v>3</v>
      </c>
      <c r="G3442" t="s">
        <v>189</v>
      </c>
      <c r="H3442">
        <v>951</v>
      </c>
      <c r="I3442" t="s">
        <v>250</v>
      </c>
      <c r="J3442" t="s">
        <v>126</v>
      </c>
      <c r="K3442" t="s">
        <v>249</v>
      </c>
      <c r="L3442">
        <v>4532</v>
      </c>
      <c r="M3442" t="s">
        <v>200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x14ac:dyDescent="0.3">
      <c r="A3443">
        <v>5</v>
      </c>
      <c r="B3443" t="s">
        <v>181</v>
      </c>
      <c r="C3443">
        <v>2020</v>
      </c>
      <c r="D3443">
        <v>10</v>
      </c>
      <c r="E3443" t="s">
        <v>182</v>
      </c>
      <c r="F3443">
        <v>79</v>
      </c>
      <c r="G3443" t="s">
        <v>212</v>
      </c>
      <c r="H3443">
        <v>951</v>
      </c>
      <c r="I3443" t="s">
        <v>250</v>
      </c>
      <c r="J3443" t="s">
        <v>126</v>
      </c>
      <c r="K3443" t="s">
        <v>249</v>
      </c>
      <c r="L3443">
        <v>4579</v>
      </c>
      <c r="M3443" t="s">
        <v>221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x14ac:dyDescent="0.3">
      <c r="A3444">
        <v>5</v>
      </c>
      <c r="B3444" t="s">
        <v>181</v>
      </c>
      <c r="C3444">
        <v>2020</v>
      </c>
      <c r="D3444">
        <v>10</v>
      </c>
      <c r="E3444" t="s">
        <v>182</v>
      </c>
      <c r="F3444">
        <v>5</v>
      </c>
      <c r="G3444" t="s">
        <v>195</v>
      </c>
      <c r="H3444">
        <v>950</v>
      </c>
      <c r="I3444" t="s">
        <v>184</v>
      </c>
      <c r="J3444" t="s">
        <v>115</v>
      </c>
      <c r="K3444" t="s">
        <v>185</v>
      </c>
      <c r="L3444">
        <v>4552</v>
      </c>
      <c r="M3444" t="s">
        <v>276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x14ac:dyDescent="0.3">
      <c r="A3445">
        <v>5</v>
      </c>
      <c r="B3445" t="s">
        <v>181</v>
      </c>
      <c r="C3445">
        <v>2020</v>
      </c>
      <c r="D3445">
        <v>10</v>
      </c>
      <c r="E3445" t="s">
        <v>182</v>
      </c>
      <c r="F3445">
        <v>75</v>
      </c>
      <c r="G3445" t="s">
        <v>212</v>
      </c>
      <c r="H3445">
        <v>5</v>
      </c>
      <c r="I3445" t="s">
        <v>190</v>
      </c>
      <c r="J3445" t="s">
        <v>115</v>
      </c>
      <c r="K3445" t="s">
        <v>185</v>
      </c>
      <c r="L3445">
        <v>1575</v>
      </c>
      <c r="M3445" t="s">
        <v>218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x14ac:dyDescent="0.3">
      <c r="A3446">
        <v>5</v>
      </c>
      <c r="B3446" t="s">
        <v>181</v>
      </c>
      <c r="C3446">
        <v>2020</v>
      </c>
      <c r="D3446">
        <v>10</v>
      </c>
      <c r="E3446" t="s">
        <v>182</v>
      </c>
      <c r="F3446">
        <v>3</v>
      </c>
      <c r="G3446" t="s">
        <v>189</v>
      </c>
      <c r="H3446">
        <v>11</v>
      </c>
      <c r="I3446" t="s">
        <v>283</v>
      </c>
      <c r="J3446" t="s">
        <v>115</v>
      </c>
      <c r="K3446" t="s">
        <v>185</v>
      </c>
      <c r="L3446">
        <v>300</v>
      </c>
      <c r="M3446" t="s">
        <v>191</v>
      </c>
      <c r="N3446">
        <v>212</v>
      </c>
      <c r="O3446">
        <v>51825.51</v>
      </c>
      <c r="P3446">
        <v>296027</v>
      </c>
      <c r="Q3446" t="str">
        <f t="shared" si="53"/>
        <v>3-Small C&amp;I</v>
      </c>
    </row>
    <row r="3447" spans="1:17" x14ac:dyDescent="0.3">
      <c r="A3447">
        <v>4</v>
      </c>
      <c r="B3447" t="s">
        <v>187</v>
      </c>
      <c r="C3447">
        <v>2020</v>
      </c>
      <c r="D3447">
        <v>10</v>
      </c>
      <c r="E3447" t="s">
        <v>182</v>
      </c>
      <c r="F3447">
        <v>1</v>
      </c>
      <c r="G3447" t="s">
        <v>183</v>
      </c>
      <c r="H3447">
        <v>953</v>
      </c>
      <c r="I3447" t="s">
        <v>213</v>
      </c>
      <c r="J3447" t="s">
        <v>118</v>
      </c>
      <c r="K3447" t="s">
        <v>214</v>
      </c>
      <c r="L3447">
        <v>4512</v>
      </c>
      <c r="M3447" t="s">
        <v>186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x14ac:dyDescent="0.3">
      <c r="A3448">
        <v>4</v>
      </c>
      <c r="B3448" t="s">
        <v>187</v>
      </c>
      <c r="C3448">
        <v>2020</v>
      </c>
      <c r="D3448">
        <v>10</v>
      </c>
      <c r="E3448" t="s">
        <v>182</v>
      </c>
      <c r="F3448">
        <v>5</v>
      </c>
      <c r="G3448" t="s">
        <v>195</v>
      </c>
      <c r="H3448">
        <v>18</v>
      </c>
      <c r="I3448" t="s">
        <v>215</v>
      </c>
      <c r="J3448" t="s">
        <v>119</v>
      </c>
      <c r="K3448" t="s">
        <v>216</v>
      </c>
      <c r="L3448">
        <v>460</v>
      </c>
      <c r="M3448" t="s">
        <v>198</v>
      </c>
      <c r="N3448">
        <v>1</v>
      </c>
      <c r="O3448">
        <v>447.46</v>
      </c>
      <c r="P3448">
        <v>2280</v>
      </c>
      <c r="Q3448" t="str">
        <f t="shared" si="53"/>
        <v>4-Medium C&amp;I</v>
      </c>
    </row>
    <row r="3449" spans="1:17" x14ac:dyDescent="0.3">
      <c r="A3449">
        <v>5</v>
      </c>
      <c r="B3449" t="s">
        <v>181</v>
      </c>
      <c r="C3449">
        <v>2020</v>
      </c>
      <c r="D3449">
        <v>10</v>
      </c>
      <c r="E3449" t="s">
        <v>182</v>
      </c>
      <c r="F3449">
        <v>3</v>
      </c>
      <c r="G3449" t="s">
        <v>189</v>
      </c>
      <c r="H3449">
        <v>13</v>
      </c>
      <c r="I3449" t="s">
        <v>296</v>
      </c>
      <c r="J3449" t="s">
        <v>119</v>
      </c>
      <c r="K3449" t="s">
        <v>216</v>
      </c>
      <c r="L3449">
        <v>300</v>
      </c>
      <c r="M3449" t="s">
        <v>191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x14ac:dyDescent="0.3">
      <c r="A3450">
        <v>5</v>
      </c>
      <c r="B3450" t="s">
        <v>181</v>
      </c>
      <c r="C3450">
        <v>2020</v>
      </c>
      <c r="D3450">
        <v>10</v>
      </c>
      <c r="E3450" t="s">
        <v>182</v>
      </c>
      <c r="F3450">
        <v>5</v>
      </c>
      <c r="G3450" t="s">
        <v>195</v>
      </c>
      <c r="H3450">
        <v>954</v>
      </c>
      <c r="I3450" t="s">
        <v>237</v>
      </c>
      <c r="J3450" t="s">
        <v>119</v>
      </c>
      <c r="K3450" t="s">
        <v>216</v>
      </c>
      <c r="L3450">
        <v>4552</v>
      </c>
      <c r="M3450" t="s">
        <v>276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x14ac:dyDescent="0.3">
      <c r="A3451">
        <v>5</v>
      </c>
      <c r="B3451" t="s">
        <v>181</v>
      </c>
      <c r="C3451">
        <v>2020</v>
      </c>
      <c r="D3451">
        <v>10</v>
      </c>
      <c r="E3451" t="s">
        <v>182</v>
      </c>
      <c r="F3451">
        <v>5</v>
      </c>
      <c r="G3451" t="s">
        <v>195</v>
      </c>
      <c r="H3451">
        <v>701</v>
      </c>
      <c r="I3451" t="s">
        <v>206</v>
      </c>
      <c r="J3451" t="s">
        <v>207</v>
      </c>
      <c r="K3451" t="s">
        <v>208</v>
      </c>
      <c r="L3451">
        <v>460</v>
      </c>
      <c r="M3451" t="s">
        <v>198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x14ac:dyDescent="0.3">
      <c r="A3452">
        <v>5</v>
      </c>
      <c r="B3452" t="s">
        <v>181</v>
      </c>
      <c r="C3452">
        <v>2020</v>
      </c>
      <c r="D3452">
        <v>10</v>
      </c>
      <c r="E3452" t="s">
        <v>182</v>
      </c>
      <c r="F3452">
        <v>1</v>
      </c>
      <c r="G3452" t="s">
        <v>183</v>
      </c>
      <c r="H3452">
        <v>1</v>
      </c>
      <c r="I3452" t="s">
        <v>229</v>
      </c>
      <c r="J3452" t="s">
        <v>121</v>
      </c>
      <c r="K3452" t="s">
        <v>230</v>
      </c>
      <c r="L3452">
        <v>200</v>
      </c>
      <c r="M3452" t="s">
        <v>210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x14ac:dyDescent="0.3">
      <c r="A3453">
        <v>4</v>
      </c>
      <c r="B3453" t="s">
        <v>187</v>
      </c>
      <c r="C3453">
        <v>2020</v>
      </c>
      <c r="D3453">
        <v>10</v>
      </c>
      <c r="E3453" t="s">
        <v>182</v>
      </c>
      <c r="F3453">
        <v>5</v>
      </c>
      <c r="G3453" t="s">
        <v>195</v>
      </c>
      <c r="H3453">
        <v>710</v>
      </c>
      <c r="I3453" t="s">
        <v>220</v>
      </c>
      <c r="J3453" t="s">
        <v>207</v>
      </c>
      <c r="K3453" t="s">
        <v>208</v>
      </c>
      <c r="L3453">
        <v>4552</v>
      </c>
      <c r="M3453" t="s">
        <v>276</v>
      </c>
      <c r="N3453">
        <v>1</v>
      </c>
      <c r="O3453">
        <v>4414.63</v>
      </c>
      <c r="P3453">
        <v>56495</v>
      </c>
      <c r="Q3453" t="str">
        <f t="shared" si="53"/>
        <v>5-Large C&amp;I</v>
      </c>
    </row>
    <row r="3454" spans="1:17" x14ac:dyDescent="0.3">
      <c r="A3454">
        <v>5</v>
      </c>
      <c r="B3454" t="s">
        <v>181</v>
      </c>
      <c r="C3454">
        <v>2020</v>
      </c>
      <c r="D3454">
        <v>10</v>
      </c>
      <c r="E3454" t="s">
        <v>182</v>
      </c>
      <c r="F3454">
        <v>10</v>
      </c>
      <c r="G3454" t="s">
        <v>238</v>
      </c>
      <c r="H3454">
        <v>903</v>
      </c>
      <c r="I3454" t="s">
        <v>239</v>
      </c>
      <c r="J3454" t="s">
        <v>121</v>
      </c>
      <c r="K3454" t="s">
        <v>230</v>
      </c>
      <c r="L3454">
        <v>4513</v>
      </c>
      <c r="M3454" t="s">
        <v>240</v>
      </c>
      <c r="N3454">
        <v>31471</v>
      </c>
      <c r="O3454">
        <v>2303063.14</v>
      </c>
      <c r="P3454">
        <v>17519734</v>
      </c>
      <c r="Q3454" t="str">
        <f t="shared" si="53"/>
        <v>1-Residential</v>
      </c>
    </row>
    <row r="3455" spans="1:17" x14ac:dyDescent="0.3">
      <c r="A3455">
        <v>5</v>
      </c>
      <c r="B3455" t="s">
        <v>181</v>
      </c>
      <c r="C3455">
        <v>2020</v>
      </c>
      <c r="D3455">
        <v>10</v>
      </c>
      <c r="E3455" t="s">
        <v>182</v>
      </c>
      <c r="F3455">
        <v>71</v>
      </c>
      <c r="G3455" t="s">
        <v>212</v>
      </c>
      <c r="H3455">
        <v>1</v>
      </c>
      <c r="I3455" t="s">
        <v>229</v>
      </c>
      <c r="J3455" t="s">
        <v>121</v>
      </c>
      <c r="K3455" t="s">
        <v>230</v>
      </c>
      <c r="L3455">
        <v>1571</v>
      </c>
      <c r="M3455" t="s">
        <v>265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x14ac:dyDescent="0.3">
      <c r="A3456">
        <v>4</v>
      </c>
      <c r="B3456" t="s">
        <v>187</v>
      </c>
      <c r="C3456">
        <v>2020</v>
      </c>
      <c r="D3456">
        <v>10</v>
      </c>
      <c r="E3456" t="s">
        <v>182</v>
      </c>
      <c r="F3456">
        <v>10</v>
      </c>
      <c r="G3456" t="s">
        <v>238</v>
      </c>
      <c r="H3456">
        <v>1</v>
      </c>
      <c r="I3456" t="s">
        <v>229</v>
      </c>
      <c r="J3456" t="s">
        <v>121</v>
      </c>
      <c r="K3456" t="s">
        <v>230</v>
      </c>
      <c r="L3456">
        <v>207</v>
      </c>
      <c r="M3456" t="s">
        <v>243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x14ac:dyDescent="0.3">
      <c r="A3457">
        <v>4</v>
      </c>
      <c r="B3457" t="s">
        <v>187</v>
      </c>
      <c r="C3457">
        <v>2020</v>
      </c>
      <c r="D3457">
        <v>10</v>
      </c>
      <c r="E3457" t="s">
        <v>182</v>
      </c>
      <c r="F3457">
        <v>3</v>
      </c>
      <c r="G3457" t="s">
        <v>189</v>
      </c>
      <c r="H3457">
        <v>903</v>
      </c>
      <c r="I3457" t="s">
        <v>239</v>
      </c>
      <c r="J3457" t="s">
        <v>121</v>
      </c>
      <c r="K3457" t="s">
        <v>230</v>
      </c>
      <c r="L3457">
        <v>4532</v>
      </c>
      <c r="M3457" t="s">
        <v>200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x14ac:dyDescent="0.3">
      <c r="A3458">
        <v>5</v>
      </c>
      <c r="B3458" t="s">
        <v>181</v>
      </c>
      <c r="C3458">
        <v>2020</v>
      </c>
      <c r="D3458">
        <v>10</v>
      </c>
      <c r="E3458" t="s">
        <v>182</v>
      </c>
      <c r="F3458">
        <v>6</v>
      </c>
      <c r="G3458" t="s">
        <v>192</v>
      </c>
      <c r="H3458">
        <v>612</v>
      </c>
      <c r="I3458" t="s">
        <v>223</v>
      </c>
      <c r="J3458" t="s">
        <v>116</v>
      </c>
      <c r="K3458" t="s">
        <v>224</v>
      </c>
      <c r="L3458">
        <v>700</v>
      </c>
      <c r="M3458" t="s">
        <v>193</v>
      </c>
      <c r="N3458">
        <v>2</v>
      </c>
      <c r="O3458">
        <v>61.43</v>
      </c>
      <c r="P3458">
        <v>262</v>
      </c>
      <c r="Q3458" t="str">
        <f t="shared" ref="Q3458:Q3521" si="54">VLOOKUP(J3458,S:T,2,FALSE)</f>
        <v>3-Small C&amp;I</v>
      </c>
    </row>
    <row r="3459" spans="1:17" x14ac:dyDescent="0.3">
      <c r="A3459">
        <v>5</v>
      </c>
      <c r="B3459" t="s">
        <v>181</v>
      </c>
      <c r="C3459">
        <v>2020</v>
      </c>
      <c r="D3459">
        <v>10</v>
      </c>
      <c r="E3459" t="s">
        <v>182</v>
      </c>
      <c r="F3459">
        <v>6</v>
      </c>
      <c r="G3459" t="s">
        <v>192</v>
      </c>
      <c r="H3459">
        <v>607</v>
      </c>
      <c r="I3459" t="s">
        <v>293</v>
      </c>
      <c r="J3459" t="s">
        <v>130</v>
      </c>
      <c r="K3459" t="s">
        <v>280</v>
      </c>
      <c r="L3459">
        <v>700</v>
      </c>
      <c r="M3459" t="s">
        <v>193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">
      <c r="A3460">
        <v>4</v>
      </c>
      <c r="B3460" t="s">
        <v>187</v>
      </c>
      <c r="C3460">
        <v>2020</v>
      </c>
      <c r="D3460">
        <v>10</v>
      </c>
      <c r="E3460" t="s">
        <v>182</v>
      </c>
      <c r="F3460">
        <v>60</v>
      </c>
      <c r="G3460" t="s">
        <v>212</v>
      </c>
      <c r="H3460">
        <v>624</v>
      </c>
      <c r="I3460" t="s">
        <v>226</v>
      </c>
      <c r="J3460" t="s">
        <v>124</v>
      </c>
      <c r="K3460" t="s">
        <v>227</v>
      </c>
      <c r="L3460">
        <v>4563</v>
      </c>
      <c r="M3460" t="s">
        <v>228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">
      <c r="A3461">
        <v>5</v>
      </c>
      <c r="B3461" t="s">
        <v>181</v>
      </c>
      <c r="C3461">
        <v>2020</v>
      </c>
      <c r="D3461">
        <v>10</v>
      </c>
      <c r="E3461" t="s">
        <v>182</v>
      </c>
      <c r="F3461">
        <v>10</v>
      </c>
      <c r="G3461" t="s">
        <v>238</v>
      </c>
      <c r="H3461">
        <v>603</v>
      </c>
      <c r="I3461" t="s">
        <v>196</v>
      </c>
      <c r="J3461" t="s">
        <v>125</v>
      </c>
      <c r="K3461" t="s">
        <v>197</v>
      </c>
      <c r="L3461">
        <v>207</v>
      </c>
      <c r="M3461" t="s">
        <v>243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">
      <c r="A3462">
        <v>5</v>
      </c>
      <c r="B3462" t="s">
        <v>181</v>
      </c>
      <c r="C3462">
        <v>2020</v>
      </c>
      <c r="D3462">
        <v>10</v>
      </c>
      <c r="E3462" t="s">
        <v>182</v>
      </c>
      <c r="F3462">
        <v>1</v>
      </c>
      <c r="G3462" t="s">
        <v>183</v>
      </c>
      <c r="H3462">
        <v>11</v>
      </c>
      <c r="I3462" t="s">
        <v>283</v>
      </c>
      <c r="J3462" t="s">
        <v>115</v>
      </c>
      <c r="K3462" t="s">
        <v>185</v>
      </c>
      <c r="L3462">
        <v>200</v>
      </c>
      <c r="M3462" t="s">
        <v>210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">
      <c r="A3463">
        <v>4</v>
      </c>
      <c r="B3463" t="s">
        <v>187</v>
      </c>
      <c r="C3463">
        <v>2020</v>
      </c>
      <c r="D3463">
        <v>10</v>
      </c>
      <c r="E3463" t="s">
        <v>182</v>
      </c>
      <c r="F3463">
        <v>3</v>
      </c>
      <c r="G3463" t="s">
        <v>189</v>
      </c>
      <c r="H3463">
        <v>5</v>
      </c>
      <c r="I3463" t="s">
        <v>190</v>
      </c>
      <c r="J3463" t="s">
        <v>115</v>
      </c>
      <c r="K3463" t="s">
        <v>185</v>
      </c>
      <c r="L3463">
        <v>300</v>
      </c>
      <c r="M3463" t="s">
        <v>191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">
      <c r="A3464">
        <v>5</v>
      </c>
      <c r="B3464" t="s">
        <v>181</v>
      </c>
      <c r="C3464">
        <v>2020</v>
      </c>
      <c r="D3464">
        <v>10</v>
      </c>
      <c r="E3464" t="s">
        <v>182</v>
      </c>
      <c r="F3464">
        <v>3</v>
      </c>
      <c r="G3464" t="s">
        <v>189</v>
      </c>
      <c r="H3464">
        <v>951</v>
      </c>
      <c r="I3464" t="s">
        <v>250</v>
      </c>
      <c r="J3464" t="s">
        <v>126</v>
      </c>
      <c r="K3464" t="s">
        <v>249</v>
      </c>
      <c r="L3464">
        <v>4532</v>
      </c>
      <c r="M3464" t="s">
        <v>200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">
      <c r="A3465">
        <v>5</v>
      </c>
      <c r="B3465" t="s">
        <v>181</v>
      </c>
      <c r="C3465">
        <v>2020</v>
      </c>
      <c r="D3465">
        <v>10</v>
      </c>
      <c r="E3465" t="s">
        <v>182</v>
      </c>
      <c r="F3465">
        <v>5</v>
      </c>
      <c r="G3465" t="s">
        <v>195</v>
      </c>
      <c r="H3465">
        <v>11</v>
      </c>
      <c r="I3465" t="s">
        <v>283</v>
      </c>
      <c r="J3465" t="s">
        <v>115</v>
      </c>
      <c r="K3465" t="s">
        <v>185</v>
      </c>
      <c r="L3465">
        <v>460</v>
      </c>
      <c r="M3465" t="s">
        <v>198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">
      <c r="A3466">
        <v>5</v>
      </c>
      <c r="B3466" t="s">
        <v>181</v>
      </c>
      <c r="C3466">
        <v>2020</v>
      </c>
      <c r="D3466">
        <v>10</v>
      </c>
      <c r="E3466" t="s">
        <v>182</v>
      </c>
      <c r="F3466">
        <v>77</v>
      </c>
      <c r="G3466" t="s">
        <v>212</v>
      </c>
      <c r="H3466">
        <v>5</v>
      </c>
      <c r="I3466" t="s">
        <v>190</v>
      </c>
      <c r="J3466" t="s">
        <v>115</v>
      </c>
      <c r="K3466" t="s">
        <v>185</v>
      </c>
      <c r="L3466">
        <v>1577</v>
      </c>
      <c r="M3466" t="s">
        <v>233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">
      <c r="A3467">
        <v>4</v>
      </c>
      <c r="B3467" t="s">
        <v>187</v>
      </c>
      <c r="C3467">
        <v>2020</v>
      </c>
      <c r="D3467">
        <v>10</v>
      </c>
      <c r="E3467" t="s">
        <v>182</v>
      </c>
      <c r="F3467">
        <v>3</v>
      </c>
      <c r="G3467" t="s">
        <v>189</v>
      </c>
      <c r="H3467">
        <v>953</v>
      </c>
      <c r="I3467" t="s">
        <v>213</v>
      </c>
      <c r="J3467" t="s">
        <v>118</v>
      </c>
      <c r="K3467" t="s">
        <v>214</v>
      </c>
      <c r="L3467">
        <v>4532</v>
      </c>
      <c r="M3467" t="s">
        <v>200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">
      <c r="A3468">
        <v>5</v>
      </c>
      <c r="B3468" t="s">
        <v>181</v>
      </c>
      <c r="C3468">
        <v>2020</v>
      </c>
      <c r="D3468">
        <v>10</v>
      </c>
      <c r="E3468" t="s">
        <v>182</v>
      </c>
      <c r="F3468">
        <v>1</v>
      </c>
      <c r="G3468" t="s">
        <v>183</v>
      </c>
      <c r="H3468">
        <v>15</v>
      </c>
      <c r="I3468" t="s">
        <v>252</v>
      </c>
      <c r="J3468" t="s">
        <v>118</v>
      </c>
      <c r="K3468" t="s">
        <v>214</v>
      </c>
      <c r="L3468">
        <v>200</v>
      </c>
      <c r="M3468" t="s">
        <v>210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">
      <c r="A3469">
        <v>5</v>
      </c>
      <c r="B3469" t="s">
        <v>181</v>
      </c>
      <c r="C3469">
        <v>2020</v>
      </c>
      <c r="D3469">
        <v>10</v>
      </c>
      <c r="E3469" t="s">
        <v>182</v>
      </c>
      <c r="F3469">
        <v>3</v>
      </c>
      <c r="G3469" t="s">
        <v>189</v>
      </c>
      <c r="H3469">
        <v>954</v>
      </c>
      <c r="I3469" t="s">
        <v>237</v>
      </c>
      <c r="J3469" t="s">
        <v>119</v>
      </c>
      <c r="K3469" t="s">
        <v>216</v>
      </c>
      <c r="L3469">
        <v>4532</v>
      </c>
      <c r="M3469" t="s">
        <v>200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">
      <c r="A3470">
        <v>5</v>
      </c>
      <c r="B3470" t="s">
        <v>181</v>
      </c>
      <c r="C3470">
        <v>2020</v>
      </c>
      <c r="D3470">
        <v>10</v>
      </c>
      <c r="E3470" t="s">
        <v>182</v>
      </c>
      <c r="F3470">
        <v>3</v>
      </c>
      <c r="G3470" t="s">
        <v>189</v>
      </c>
      <c r="H3470">
        <v>955</v>
      </c>
      <c r="I3470" t="s">
        <v>282</v>
      </c>
      <c r="J3470" t="s">
        <v>119</v>
      </c>
      <c r="K3470" t="s">
        <v>216</v>
      </c>
      <c r="L3470">
        <v>4532</v>
      </c>
      <c r="M3470" t="s">
        <v>200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">
      <c r="A3471">
        <v>5</v>
      </c>
      <c r="B3471" t="s">
        <v>181</v>
      </c>
      <c r="C3471">
        <v>2020</v>
      </c>
      <c r="D3471">
        <v>10</v>
      </c>
      <c r="E3471" t="s">
        <v>182</v>
      </c>
      <c r="F3471">
        <v>3</v>
      </c>
      <c r="G3471" t="s">
        <v>189</v>
      </c>
      <c r="H3471">
        <v>956</v>
      </c>
      <c r="I3471" t="s">
        <v>285</v>
      </c>
      <c r="J3471" t="s">
        <v>119</v>
      </c>
      <c r="K3471" t="s">
        <v>216</v>
      </c>
      <c r="L3471">
        <v>4532</v>
      </c>
      <c r="M3471" t="s">
        <v>200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">
      <c r="A3472">
        <v>5</v>
      </c>
      <c r="B3472" t="s">
        <v>181</v>
      </c>
      <c r="C3472">
        <v>2020</v>
      </c>
      <c r="D3472">
        <v>10</v>
      </c>
      <c r="E3472" t="s">
        <v>182</v>
      </c>
      <c r="F3472">
        <v>75</v>
      </c>
      <c r="G3472" t="s">
        <v>212</v>
      </c>
      <c r="H3472">
        <v>13</v>
      </c>
      <c r="I3472" t="s">
        <v>296</v>
      </c>
      <c r="J3472" t="s">
        <v>119</v>
      </c>
      <c r="K3472" t="s">
        <v>216</v>
      </c>
      <c r="L3472">
        <v>1575</v>
      </c>
      <c r="M3472" t="s">
        <v>218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">
      <c r="A3473">
        <v>5</v>
      </c>
      <c r="B3473" t="s">
        <v>181</v>
      </c>
      <c r="C3473">
        <v>2020</v>
      </c>
      <c r="D3473">
        <v>10</v>
      </c>
      <c r="E3473" t="s">
        <v>182</v>
      </c>
      <c r="F3473">
        <v>77</v>
      </c>
      <c r="G3473" t="s">
        <v>212</v>
      </c>
      <c r="H3473">
        <v>18</v>
      </c>
      <c r="I3473" t="s">
        <v>215</v>
      </c>
      <c r="J3473" t="s">
        <v>119</v>
      </c>
      <c r="K3473" t="s">
        <v>216</v>
      </c>
      <c r="L3473">
        <v>1577</v>
      </c>
      <c r="M3473" t="s">
        <v>233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">
      <c r="A3474">
        <v>5</v>
      </c>
      <c r="B3474" t="s">
        <v>181</v>
      </c>
      <c r="C3474">
        <v>2020</v>
      </c>
      <c r="D3474">
        <v>10</v>
      </c>
      <c r="E3474" t="s">
        <v>182</v>
      </c>
      <c r="F3474">
        <v>79</v>
      </c>
      <c r="G3474" t="s">
        <v>212</v>
      </c>
      <c r="H3474">
        <v>18</v>
      </c>
      <c r="I3474" t="s">
        <v>215</v>
      </c>
      <c r="J3474" t="s">
        <v>119</v>
      </c>
      <c r="K3474" t="s">
        <v>216</v>
      </c>
      <c r="L3474">
        <v>1579</v>
      </c>
      <c r="M3474" t="s">
        <v>271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">
      <c r="A3475">
        <v>4</v>
      </c>
      <c r="B3475" t="s">
        <v>187</v>
      </c>
      <c r="C3475">
        <v>2020</v>
      </c>
      <c r="D3475">
        <v>10</v>
      </c>
      <c r="E3475" t="s">
        <v>182</v>
      </c>
      <c r="F3475">
        <v>3</v>
      </c>
      <c r="G3475" t="s">
        <v>189</v>
      </c>
      <c r="H3475">
        <v>955</v>
      </c>
      <c r="I3475" t="s">
        <v>282</v>
      </c>
      <c r="J3475" t="s">
        <v>127</v>
      </c>
      <c r="K3475" t="s">
        <v>263</v>
      </c>
      <c r="L3475">
        <v>4532</v>
      </c>
      <c r="M3475" t="s">
        <v>200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">
      <c r="A3476">
        <v>5</v>
      </c>
      <c r="B3476" t="s">
        <v>181</v>
      </c>
      <c r="C3476">
        <v>2020</v>
      </c>
      <c r="D3476">
        <v>10</v>
      </c>
      <c r="E3476" t="s">
        <v>182</v>
      </c>
      <c r="F3476">
        <v>3</v>
      </c>
      <c r="G3476" t="s">
        <v>189</v>
      </c>
      <c r="H3476">
        <v>700</v>
      </c>
      <c r="I3476" t="s">
        <v>273</v>
      </c>
      <c r="J3476" t="s">
        <v>207</v>
      </c>
      <c r="K3476" t="s">
        <v>208</v>
      </c>
      <c r="L3476">
        <v>300</v>
      </c>
      <c r="M3476" t="s">
        <v>191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">
      <c r="A3477">
        <v>5</v>
      </c>
      <c r="B3477" t="s">
        <v>181</v>
      </c>
      <c r="C3477">
        <v>2020</v>
      </c>
      <c r="D3477">
        <v>10</v>
      </c>
      <c r="E3477" t="s">
        <v>182</v>
      </c>
      <c r="F3477">
        <v>3</v>
      </c>
      <c r="G3477" t="s">
        <v>189</v>
      </c>
      <c r="H3477">
        <v>710</v>
      </c>
      <c r="I3477" t="s">
        <v>220</v>
      </c>
      <c r="J3477" t="s">
        <v>207</v>
      </c>
      <c r="K3477" t="s">
        <v>208</v>
      </c>
      <c r="L3477">
        <v>4532</v>
      </c>
      <c r="M3477" t="s">
        <v>200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">
      <c r="A3478">
        <v>5</v>
      </c>
      <c r="B3478" t="s">
        <v>181</v>
      </c>
      <c r="C3478">
        <v>2020</v>
      </c>
      <c r="D3478">
        <v>10</v>
      </c>
      <c r="E3478" t="s">
        <v>182</v>
      </c>
      <c r="F3478">
        <v>1</v>
      </c>
      <c r="G3478" t="s">
        <v>183</v>
      </c>
      <c r="H3478">
        <v>2</v>
      </c>
      <c r="I3478" t="s">
        <v>264</v>
      </c>
      <c r="J3478" t="s">
        <v>121</v>
      </c>
      <c r="K3478" t="s">
        <v>230</v>
      </c>
      <c r="L3478">
        <v>200</v>
      </c>
      <c r="M3478" t="s">
        <v>210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">
      <c r="A3479">
        <v>5</v>
      </c>
      <c r="B3479" t="s">
        <v>181</v>
      </c>
      <c r="C3479">
        <v>2020</v>
      </c>
      <c r="D3479">
        <v>10</v>
      </c>
      <c r="E3479" t="s">
        <v>182</v>
      </c>
      <c r="F3479">
        <v>1</v>
      </c>
      <c r="G3479" t="s">
        <v>183</v>
      </c>
      <c r="H3479">
        <v>903</v>
      </c>
      <c r="I3479" t="s">
        <v>239</v>
      </c>
      <c r="J3479" t="s">
        <v>121</v>
      </c>
      <c r="K3479" t="s">
        <v>230</v>
      </c>
      <c r="L3479">
        <v>4512</v>
      </c>
      <c r="M3479" t="s">
        <v>186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">
      <c r="A3480">
        <v>5</v>
      </c>
      <c r="B3480" t="s">
        <v>181</v>
      </c>
      <c r="C3480">
        <v>2020</v>
      </c>
      <c r="D3480">
        <v>10</v>
      </c>
      <c r="E3480" t="s">
        <v>182</v>
      </c>
      <c r="F3480">
        <v>10</v>
      </c>
      <c r="G3480" t="s">
        <v>238</v>
      </c>
      <c r="H3480">
        <v>7</v>
      </c>
      <c r="I3480" t="s">
        <v>241</v>
      </c>
      <c r="J3480" t="s">
        <v>122</v>
      </c>
      <c r="K3480" t="s">
        <v>242</v>
      </c>
      <c r="L3480">
        <v>207</v>
      </c>
      <c r="M3480" t="s">
        <v>243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">
      <c r="A3481">
        <v>4</v>
      </c>
      <c r="B3481" t="s">
        <v>187</v>
      </c>
      <c r="C3481">
        <v>2020</v>
      </c>
      <c r="D3481">
        <v>10</v>
      </c>
      <c r="E3481" t="s">
        <v>182</v>
      </c>
      <c r="F3481">
        <v>1</v>
      </c>
      <c r="G3481" t="s">
        <v>183</v>
      </c>
      <c r="H3481">
        <v>905</v>
      </c>
      <c r="I3481" t="s">
        <v>272</v>
      </c>
      <c r="J3481" t="s">
        <v>122</v>
      </c>
      <c r="K3481" t="s">
        <v>242</v>
      </c>
      <c r="L3481">
        <v>4512</v>
      </c>
      <c r="M3481" t="s">
        <v>186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">
      <c r="A3482">
        <v>5</v>
      </c>
      <c r="B3482" t="s">
        <v>181</v>
      </c>
      <c r="C3482">
        <v>2020</v>
      </c>
      <c r="D3482">
        <v>10</v>
      </c>
      <c r="E3482" t="s">
        <v>182</v>
      </c>
      <c r="F3482">
        <v>6</v>
      </c>
      <c r="G3482" t="s">
        <v>192</v>
      </c>
      <c r="H3482">
        <v>623</v>
      </c>
      <c r="I3482" t="s">
        <v>295</v>
      </c>
      <c r="J3482" t="s">
        <v>124</v>
      </c>
      <c r="K3482" t="s">
        <v>227</v>
      </c>
      <c r="L3482">
        <v>700</v>
      </c>
      <c r="M3482" t="s">
        <v>193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">
      <c r="A3483">
        <v>5</v>
      </c>
      <c r="B3483" t="s">
        <v>181</v>
      </c>
      <c r="C3483">
        <v>2020</v>
      </c>
      <c r="D3483">
        <v>10</v>
      </c>
      <c r="E3483" t="s">
        <v>182</v>
      </c>
      <c r="F3483">
        <v>3</v>
      </c>
      <c r="G3483" t="s">
        <v>189</v>
      </c>
      <c r="H3483">
        <v>616</v>
      </c>
      <c r="I3483" t="s">
        <v>199</v>
      </c>
      <c r="J3483" t="s">
        <v>125</v>
      </c>
      <c r="K3483" t="s">
        <v>197</v>
      </c>
      <c r="L3483">
        <v>4532</v>
      </c>
      <c r="M3483" t="s">
        <v>200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">
      <c r="A3484">
        <v>5</v>
      </c>
      <c r="B3484" t="s">
        <v>181</v>
      </c>
      <c r="C3484">
        <v>2020</v>
      </c>
      <c r="D3484">
        <v>10</v>
      </c>
      <c r="E3484" t="s">
        <v>182</v>
      </c>
      <c r="F3484">
        <v>6</v>
      </c>
      <c r="G3484" t="s">
        <v>192</v>
      </c>
      <c r="H3484">
        <v>609</v>
      </c>
      <c r="I3484" t="s">
        <v>298</v>
      </c>
      <c r="J3484" t="s">
        <v>278</v>
      </c>
      <c r="K3484" t="s">
        <v>212</v>
      </c>
      <c r="L3484">
        <v>700</v>
      </c>
      <c r="M3484" t="s">
        <v>193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">
      <c r="A3485">
        <v>5</v>
      </c>
      <c r="B3485" t="s">
        <v>181</v>
      </c>
      <c r="C3485">
        <v>2020</v>
      </c>
      <c r="D3485">
        <v>10</v>
      </c>
      <c r="E3485" t="s">
        <v>182</v>
      </c>
      <c r="F3485">
        <v>6</v>
      </c>
      <c r="G3485" t="s">
        <v>192</v>
      </c>
      <c r="H3485">
        <v>626</v>
      </c>
      <c r="I3485" t="s">
        <v>268</v>
      </c>
      <c r="J3485" t="s">
        <v>132</v>
      </c>
      <c r="K3485" t="s">
        <v>212</v>
      </c>
      <c r="L3485">
        <v>700</v>
      </c>
      <c r="M3485" t="s">
        <v>193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">
      <c r="A3486">
        <v>5</v>
      </c>
      <c r="B3486" t="s">
        <v>181</v>
      </c>
      <c r="C3486">
        <v>2020</v>
      </c>
      <c r="D3486">
        <v>10</v>
      </c>
      <c r="E3486" t="s">
        <v>182</v>
      </c>
      <c r="F3486">
        <v>6</v>
      </c>
      <c r="G3486" t="s">
        <v>192</v>
      </c>
      <c r="H3486">
        <v>627</v>
      </c>
      <c r="I3486" t="s">
        <v>257</v>
      </c>
      <c r="J3486" t="s">
        <v>132</v>
      </c>
      <c r="K3486" t="s">
        <v>212</v>
      </c>
      <c r="L3486">
        <v>4562</v>
      </c>
      <c r="M3486" t="s">
        <v>211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">
      <c r="A3487">
        <v>5</v>
      </c>
      <c r="B3487" t="s">
        <v>181</v>
      </c>
      <c r="C3487">
        <v>2020</v>
      </c>
      <c r="D3487">
        <v>10</v>
      </c>
      <c r="E3487" t="s">
        <v>182</v>
      </c>
      <c r="F3487">
        <v>75</v>
      </c>
      <c r="G3487" t="s">
        <v>212</v>
      </c>
      <c r="H3487">
        <v>950</v>
      </c>
      <c r="I3487" t="s">
        <v>184</v>
      </c>
      <c r="J3487" t="s">
        <v>115</v>
      </c>
      <c r="K3487" t="s">
        <v>185</v>
      </c>
      <c r="L3487">
        <v>4575</v>
      </c>
      <c r="M3487" t="s">
        <v>212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">
      <c r="A3488">
        <v>4</v>
      </c>
      <c r="B3488" t="s">
        <v>187</v>
      </c>
      <c r="C3488">
        <v>2020</v>
      </c>
      <c r="D3488">
        <v>10</v>
      </c>
      <c r="E3488" t="s">
        <v>182</v>
      </c>
      <c r="F3488">
        <v>3</v>
      </c>
      <c r="G3488" t="s">
        <v>189</v>
      </c>
      <c r="H3488">
        <v>950</v>
      </c>
      <c r="I3488" t="s">
        <v>184</v>
      </c>
      <c r="J3488" t="s">
        <v>115</v>
      </c>
      <c r="K3488" t="s">
        <v>185</v>
      </c>
      <c r="L3488">
        <v>4532</v>
      </c>
      <c r="M3488" t="s">
        <v>200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">
      <c r="A3489">
        <v>5</v>
      </c>
      <c r="B3489" t="s">
        <v>181</v>
      </c>
      <c r="C3489">
        <v>2020</v>
      </c>
      <c r="D3489">
        <v>10</v>
      </c>
      <c r="E3489" t="s">
        <v>182</v>
      </c>
      <c r="F3489">
        <v>6</v>
      </c>
      <c r="G3489" t="s">
        <v>192</v>
      </c>
      <c r="H3489">
        <v>5</v>
      </c>
      <c r="I3489" t="s">
        <v>190</v>
      </c>
      <c r="J3489" t="s">
        <v>115</v>
      </c>
      <c r="K3489" t="s">
        <v>185</v>
      </c>
      <c r="L3489">
        <v>700</v>
      </c>
      <c r="M3489" t="s">
        <v>193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">
      <c r="A3490">
        <v>4</v>
      </c>
      <c r="B3490" t="s">
        <v>187</v>
      </c>
      <c r="C3490">
        <v>2020</v>
      </c>
      <c r="D3490">
        <v>10</v>
      </c>
      <c r="E3490" t="s">
        <v>182</v>
      </c>
      <c r="F3490">
        <v>3</v>
      </c>
      <c r="G3490" t="s">
        <v>189</v>
      </c>
      <c r="H3490">
        <v>10</v>
      </c>
      <c r="I3490" t="s">
        <v>251</v>
      </c>
      <c r="J3490" t="s">
        <v>118</v>
      </c>
      <c r="K3490" t="s">
        <v>214</v>
      </c>
      <c r="L3490">
        <v>300</v>
      </c>
      <c r="M3490" t="s">
        <v>191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">
      <c r="A3491">
        <v>5</v>
      </c>
      <c r="B3491" t="s">
        <v>181</v>
      </c>
      <c r="C3491">
        <v>2020</v>
      </c>
      <c r="D3491">
        <v>10</v>
      </c>
      <c r="E3491" t="s">
        <v>182</v>
      </c>
      <c r="F3491">
        <v>3</v>
      </c>
      <c r="G3491" t="s">
        <v>189</v>
      </c>
      <c r="H3491">
        <v>15</v>
      </c>
      <c r="I3491" t="s">
        <v>252</v>
      </c>
      <c r="J3491" t="s">
        <v>118</v>
      </c>
      <c r="K3491" t="s">
        <v>214</v>
      </c>
      <c r="L3491">
        <v>300</v>
      </c>
      <c r="M3491" t="s">
        <v>191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">
      <c r="A3492">
        <v>5</v>
      </c>
      <c r="B3492" t="s">
        <v>181</v>
      </c>
      <c r="C3492">
        <v>2020</v>
      </c>
      <c r="D3492">
        <v>10</v>
      </c>
      <c r="E3492" t="s">
        <v>182</v>
      </c>
      <c r="F3492">
        <v>3</v>
      </c>
      <c r="G3492" t="s">
        <v>189</v>
      </c>
      <c r="H3492">
        <v>10</v>
      </c>
      <c r="I3492" t="s">
        <v>251</v>
      </c>
      <c r="J3492" t="s">
        <v>117</v>
      </c>
      <c r="K3492" t="s">
        <v>236</v>
      </c>
      <c r="L3492">
        <v>300</v>
      </c>
      <c r="M3492" t="s">
        <v>191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">
      <c r="A3493">
        <v>5</v>
      </c>
      <c r="B3493" t="s">
        <v>181</v>
      </c>
      <c r="C3493">
        <v>2020</v>
      </c>
      <c r="D3493">
        <v>10</v>
      </c>
      <c r="E3493" t="s">
        <v>182</v>
      </c>
      <c r="F3493">
        <v>3</v>
      </c>
      <c r="G3493" t="s">
        <v>189</v>
      </c>
      <c r="H3493">
        <v>19</v>
      </c>
      <c r="I3493" t="s">
        <v>262</v>
      </c>
      <c r="J3493" t="s">
        <v>127</v>
      </c>
      <c r="K3493" t="s">
        <v>263</v>
      </c>
      <c r="L3493">
        <v>300</v>
      </c>
      <c r="M3493" t="s">
        <v>191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">
      <c r="A3494">
        <v>5</v>
      </c>
      <c r="B3494" t="s">
        <v>181</v>
      </c>
      <c r="C3494">
        <v>2020</v>
      </c>
      <c r="D3494">
        <v>10</v>
      </c>
      <c r="E3494" t="s">
        <v>182</v>
      </c>
      <c r="F3494">
        <v>3</v>
      </c>
      <c r="G3494" t="s">
        <v>189</v>
      </c>
      <c r="H3494">
        <v>20</v>
      </c>
      <c r="I3494" t="s">
        <v>300</v>
      </c>
      <c r="J3494" t="s">
        <v>128</v>
      </c>
      <c r="K3494" t="s">
        <v>205</v>
      </c>
      <c r="L3494">
        <v>300</v>
      </c>
      <c r="M3494" t="s">
        <v>191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">
      <c r="A3495">
        <v>5</v>
      </c>
      <c r="B3495" t="s">
        <v>181</v>
      </c>
      <c r="C3495">
        <v>2020</v>
      </c>
      <c r="D3495">
        <v>10</v>
      </c>
      <c r="E3495" t="s">
        <v>182</v>
      </c>
      <c r="F3495">
        <v>5</v>
      </c>
      <c r="G3495" t="s">
        <v>195</v>
      </c>
      <c r="H3495">
        <v>710</v>
      </c>
      <c r="I3495" t="s">
        <v>220</v>
      </c>
      <c r="J3495" t="s">
        <v>207</v>
      </c>
      <c r="K3495" t="s">
        <v>208</v>
      </c>
      <c r="L3495">
        <v>4552</v>
      </c>
      <c r="M3495" t="s">
        <v>276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">
      <c r="A3496">
        <v>5</v>
      </c>
      <c r="B3496" t="s">
        <v>181</v>
      </c>
      <c r="C3496">
        <v>2020</v>
      </c>
      <c r="D3496">
        <v>10</v>
      </c>
      <c r="E3496" t="s">
        <v>182</v>
      </c>
      <c r="F3496">
        <v>5</v>
      </c>
      <c r="G3496" t="s">
        <v>195</v>
      </c>
      <c r="H3496">
        <v>700</v>
      </c>
      <c r="I3496" t="s">
        <v>273</v>
      </c>
      <c r="J3496" t="s">
        <v>207</v>
      </c>
      <c r="K3496" t="s">
        <v>208</v>
      </c>
      <c r="L3496">
        <v>460</v>
      </c>
      <c r="M3496" t="s">
        <v>198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">
      <c r="A3497">
        <v>5</v>
      </c>
      <c r="B3497" t="s">
        <v>181</v>
      </c>
      <c r="C3497">
        <v>2020</v>
      </c>
      <c r="D3497">
        <v>10</v>
      </c>
      <c r="E3497" t="s">
        <v>182</v>
      </c>
      <c r="F3497">
        <v>6</v>
      </c>
      <c r="G3497" t="s">
        <v>192</v>
      </c>
      <c r="H3497">
        <v>601</v>
      </c>
      <c r="I3497" t="s">
        <v>260</v>
      </c>
      <c r="J3497" t="s">
        <v>123</v>
      </c>
      <c r="K3497" t="s">
        <v>261</v>
      </c>
      <c r="L3497">
        <v>700</v>
      </c>
      <c r="M3497" t="s">
        <v>193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">
      <c r="A3498">
        <v>4</v>
      </c>
      <c r="B3498" t="s">
        <v>187</v>
      </c>
      <c r="C3498">
        <v>2020</v>
      </c>
      <c r="D3498">
        <v>10</v>
      </c>
      <c r="E3498" t="s">
        <v>182</v>
      </c>
      <c r="F3498">
        <v>6</v>
      </c>
      <c r="G3498" t="s">
        <v>192</v>
      </c>
      <c r="H3498">
        <v>615</v>
      </c>
      <c r="I3498" t="s">
        <v>292</v>
      </c>
      <c r="J3498" t="s">
        <v>123</v>
      </c>
      <c r="K3498" t="s">
        <v>261</v>
      </c>
      <c r="L3498">
        <v>4562</v>
      </c>
      <c r="M3498" t="s">
        <v>211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">
      <c r="A3499">
        <v>5</v>
      </c>
      <c r="B3499" t="s">
        <v>181</v>
      </c>
      <c r="C3499">
        <v>2020</v>
      </c>
      <c r="D3499">
        <v>10</v>
      </c>
      <c r="E3499" t="s">
        <v>182</v>
      </c>
      <c r="F3499">
        <v>6</v>
      </c>
      <c r="G3499" t="s">
        <v>192</v>
      </c>
      <c r="H3499">
        <v>613</v>
      </c>
      <c r="I3499" t="s">
        <v>258</v>
      </c>
      <c r="J3499" t="s">
        <v>116</v>
      </c>
      <c r="K3499" t="s">
        <v>224</v>
      </c>
      <c r="L3499">
        <v>700</v>
      </c>
      <c r="M3499" t="s">
        <v>193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">
      <c r="A3500">
        <v>5</v>
      </c>
      <c r="B3500" t="s">
        <v>181</v>
      </c>
      <c r="C3500">
        <v>2020</v>
      </c>
      <c r="D3500">
        <v>10</v>
      </c>
      <c r="E3500" t="s">
        <v>182</v>
      </c>
      <c r="F3500">
        <v>1</v>
      </c>
      <c r="G3500" t="s">
        <v>183</v>
      </c>
      <c r="H3500">
        <v>905</v>
      </c>
      <c r="I3500" t="s">
        <v>272</v>
      </c>
      <c r="J3500" t="s">
        <v>122</v>
      </c>
      <c r="K3500" t="s">
        <v>242</v>
      </c>
      <c r="L3500">
        <v>4512</v>
      </c>
      <c r="M3500" t="s">
        <v>186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">
      <c r="A3501">
        <v>5</v>
      </c>
      <c r="B3501" t="s">
        <v>181</v>
      </c>
      <c r="C3501">
        <v>2020</v>
      </c>
      <c r="D3501">
        <v>10</v>
      </c>
      <c r="E3501" t="s">
        <v>182</v>
      </c>
      <c r="F3501">
        <v>60</v>
      </c>
      <c r="G3501" t="s">
        <v>212</v>
      </c>
      <c r="H3501">
        <v>623</v>
      </c>
      <c r="I3501" t="s">
        <v>295</v>
      </c>
      <c r="J3501" t="s">
        <v>124</v>
      </c>
      <c r="K3501" t="s">
        <v>227</v>
      </c>
      <c r="L3501">
        <v>360</v>
      </c>
      <c r="M3501" t="s">
        <v>225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">
      <c r="A3502">
        <v>5</v>
      </c>
      <c r="B3502" t="s">
        <v>181</v>
      </c>
      <c r="C3502">
        <v>2020</v>
      </c>
      <c r="D3502">
        <v>10</v>
      </c>
      <c r="E3502" t="s">
        <v>182</v>
      </c>
      <c r="F3502">
        <v>10</v>
      </c>
      <c r="G3502" t="s">
        <v>238</v>
      </c>
      <c r="H3502">
        <v>616</v>
      </c>
      <c r="I3502" t="s">
        <v>199</v>
      </c>
      <c r="J3502" t="s">
        <v>125</v>
      </c>
      <c r="K3502" t="s">
        <v>197</v>
      </c>
      <c r="L3502">
        <v>4513</v>
      </c>
      <c r="M3502" t="s">
        <v>240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">
      <c r="A3503">
        <v>4</v>
      </c>
      <c r="B3503" t="s">
        <v>187</v>
      </c>
      <c r="C3503">
        <v>2020</v>
      </c>
      <c r="D3503">
        <v>10</v>
      </c>
      <c r="E3503" t="s">
        <v>182</v>
      </c>
      <c r="F3503">
        <v>3</v>
      </c>
      <c r="G3503" t="s">
        <v>189</v>
      </c>
      <c r="H3503">
        <v>616</v>
      </c>
      <c r="I3503" t="s">
        <v>199</v>
      </c>
      <c r="J3503" t="s">
        <v>125</v>
      </c>
      <c r="K3503" t="s">
        <v>197</v>
      </c>
      <c r="L3503">
        <v>4532</v>
      </c>
      <c r="M3503" t="s">
        <v>200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">
      <c r="A3504">
        <v>5</v>
      </c>
      <c r="B3504" t="s">
        <v>181</v>
      </c>
      <c r="C3504">
        <v>2020</v>
      </c>
      <c r="D3504">
        <v>10</v>
      </c>
      <c r="E3504" t="s">
        <v>182</v>
      </c>
      <c r="F3504">
        <v>77</v>
      </c>
      <c r="G3504" t="s">
        <v>212</v>
      </c>
      <c r="H3504">
        <v>950</v>
      </c>
      <c r="I3504" t="s">
        <v>184</v>
      </c>
      <c r="J3504" t="s">
        <v>115</v>
      </c>
      <c r="K3504" t="s">
        <v>185</v>
      </c>
      <c r="L3504">
        <v>4577</v>
      </c>
      <c r="M3504" t="s">
        <v>212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">
      <c r="A3505">
        <v>5</v>
      </c>
      <c r="B3505" t="s">
        <v>181</v>
      </c>
      <c r="C3505">
        <v>2020</v>
      </c>
      <c r="D3505">
        <v>10</v>
      </c>
      <c r="E3505" t="s">
        <v>182</v>
      </c>
      <c r="F3505">
        <v>3</v>
      </c>
      <c r="G3505" t="s">
        <v>189</v>
      </c>
      <c r="H3505">
        <v>8</v>
      </c>
      <c r="I3505" t="s">
        <v>248</v>
      </c>
      <c r="J3505" t="s">
        <v>126</v>
      </c>
      <c r="K3505" t="s">
        <v>249</v>
      </c>
      <c r="L3505">
        <v>300</v>
      </c>
      <c r="M3505" t="s">
        <v>191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">
      <c r="A3506">
        <v>5</v>
      </c>
      <c r="B3506" t="s">
        <v>181</v>
      </c>
      <c r="C3506">
        <v>2020</v>
      </c>
      <c r="D3506">
        <v>10</v>
      </c>
      <c r="E3506" t="s">
        <v>182</v>
      </c>
      <c r="F3506">
        <v>5</v>
      </c>
      <c r="G3506" t="s">
        <v>195</v>
      </c>
      <c r="H3506">
        <v>8</v>
      </c>
      <c r="I3506" t="s">
        <v>248</v>
      </c>
      <c r="J3506" t="s">
        <v>126</v>
      </c>
      <c r="K3506" t="s">
        <v>249</v>
      </c>
      <c r="L3506">
        <v>460</v>
      </c>
      <c r="M3506" t="s">
        <v>198</v>
      </c>
      <c r="N3506">
        <v>1</v>
      </c>
      <c r="O3506">
        <v>59.33</v>
      </c>
      <c r="P3506">
        <v>292</v>
      </c>
      <c r="Q3506" t="str">
        <f t="shared" si="54"/>
        <v>3-Small C&amp;I</v>
      </c>
    </row>
    <row r="3507" spans="1:17" x14ac:dyDescent="0.3">
      <c r="A3507">
        <v>5</v>
      </c>
      <c r="B3507" t="s">
        <v>181</v>
      </c>
      <c r="C3507">
        <v>2020</v>
      </c>
      <c r="D3507">
        <v>10</v>
      </c>
      <c r="E3507" t="s">
        <v>182</v>
      </c>
      <c r="F3507">
        <v>5</v>
      </c>
      <c r="G3507" t="s">
        <v>195</v>
      </c>
      <c r="H3507">
        <v>5</v>
      </c>
      <c r="I3507" t="s">
        <v>190</v>
      </c>
      <c r="J3507" t="s">
        <v>115</v>
      </c>
      <c r="K3507" t="s">
        <v>185</v>
      </c>
      <c r="L3507">
        <v>460</v>
      </c>
      <c r="M3507" t="s">
        <v>198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x14ac:dyDescent="0.3">
      <c r="A3508">
        <v>5</v>
      </c>
      <c r="B3508" t="s">
        <v>181</v>
      </c>
      <c r="C3508">
        <v>2020</v>
      </c>
      <c r="D3508">
        <v>10</v>
      </c>
      <c r="E3508" t="s">
        <v>182</v>
      </c>
      <c r="F3508">
        <v>3</v>
      </c>
      <c r="G3508" t="s">
        <v>189</v>
      </c>
      <c r="H3508">
        <v>16</v>
      </c>
      <c r="I3508" t="s">
        <v>281</v>
      </c>
      <c r="J3508" t="s">
        <v>127</v>
      </c>
      <c r="K3508" t="s">
        <v>263</v>
      </c>
      <c r="L3508">
        <v>300</v>
      </c>
      <c r="M3508" t="s">
        <v>191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x14ac:dyDescent="0.3">
      <c r="A3509">
        <v>4</v>
      </c>
      <c r="B3509" t="s">
        <v>187</v>
      </c>
      <c r="C3509">
        <v>2020</v>
      </c>
      <c r="D3509">
        <v>10</v>
      </c>
      <c r="E3509" t="s">
        <v>182</v>
      </c>
      <c r="F3509">
        <v>3</v>
      </c>
      <c r="G3509" t="s">
        <v>189</v>
      </c>
      <c r="H3509">
        <v>710</v>
      </c>
      <c r="I3509" t="s">
        <v>220</v>
      </c>
      <c r="J3509" t="s">
        <v>207</v>
      </c>
      <c r="K3509" t="s">
        <v>208</v>
      </c>
      <c r="L3509">
        <v>4532</v>
      </c>
      <c r="M3509" t="s">
        <v>200</v>
      </c>
      <c r="N3509">
        <v>9</v>
      </c>
      <c r="O3509">
        <v>73128.56</v>
      </c>
      <c r="P3509">
        <v>981143</v>
      </c>
      <c r="Q3509" t="str">
        <f t="shared" si="54"/>
        <v>5-Large C&amp;I</v>
      </c>
    </row>
    <row r="3510" spans="1:17" x14ac:dyDescent="0.3">
      <c r="A3510">
        <v>4</v>
      </c>
      <c r="B3510" t="s">
        <v>187</v>
      </c>
      <c r="C3510">
        <v>2020</v>
      </c>
      <c r="D3510">
        <v>10</v>
      </c>
      <c r="E3510" t="s">
        <v>182</v>
      </c>
      <c r="F3510">
        <v>1</v>
      </c>
      <c r="G3510" t="s">
        <v>183</v>
      </c>
      <c r="H3510">
        <v>1</v>
      </c>
      <c r="I3510" t="s">
        <v>229</v>
      </c>
      <c r="J3510" t="s">
        <v>121</v>
      </c>
      <c r="K3510" t="s">
        <v>230</v>
      </c>
      <c r="L3510">
        <v>200</v>
      </c>
      <c r="M3510" t="s">
        <v>210</v>
      </c>
      <c r="N3510">
        <v>1865</v>
      </c>
      <c r="O3510">
        <v>330242.18</v>
      </c>
      <c r="P3510">
        <v>1407969</v>
      </c>
      <c r="Q3510" t="str">
        <f t="shared" si="54"/>
        <v>1-Residential</v>
      </c>
    </row>
    <row r="3511" spans="1:17" x14ac:dyDescent="0.3">
      <c r="A3511">
        <v>5</v>
      </c>
      <c r="B3511" t="s">
        <v>181</v>
      </c>
      <c r="C3511">
        <v>2020</v>
      </c>
      <c r="D3511">
        <v>10</v>
      </c>
      <c r="E3511" t="s">
        <v>182</v>
      </c>
      <c r="F3511">
        <v>72</v>
      </c>
      <c r="G3511" t="s">
        <v>212</v>
      </c>
      <c r="H3511">
        <v>1</v>
      </c>
      <c r="I3511" t="s">
        <v>229</v>
      </c>
      <c r="J3511" t="s">
        <v>121</v>
      </c>
      <c r="K3511" t="s">
        <v>230</v>
      </c>
      <c r="L3511">
        <v>1572</v>
      </c>
      <c r="M3511" t="s">
        <v>231</v>
      </c>
      <c r="N3511">
        <v>1</v>
      </c>
      <c r="O3511">
        <v>87.71</v>
      </c>
      <c r="P3511">
        <v>365</v>
      </c>
      <c r="Q3511" t="str">
        <f t="shared" si="54"/>
        <v>1-Residential</v>
      </c>
    </row>
    <row r="3512" spans="1:17" x14ac:dyDescent="0.3">
      <c r="A3512">
        <v>5</v>
      </c>
      <c r="B3512" t="s">
        <v>181</v>
      </c>
      <c r="C3512">
        <v>2020</v>
      </c>
      <c r="D3512">
        <v>10</v>
      </c>
      <c r="E3512" t="s">
        <v>182</v>
      </c>
      <c r="F3512">
        <v>60</v>
      </c>
      <c r="G3512" t="s">
        <v>212</v>
      </c>
      <c r="H3512">
        <v>601</v>
      </c>
      <c r="I3512" t="s">
        <v>260</v>
      </c>
      <c r="J3512" t="s">
        <v>123</v>
      </c>
      <c r="K3512" t="s">
        <v>261</v>
      </c>
      <c r="L3512">
        <v>360</v>
      </c>
      <c r="M3512" t="s">
        <v>225</v>
      </c>
      <c r="N3512">
        <v>39</v>
      </c>
      <c r="O3512">
        <v>1177.17</v>
      </c>
      <c r="P3512">
        <v>2101</v>
      </c>
      <c r="Q3512" t="str">
        <f t="shared" si="54"/>
        <v>Street</v>
      </c>
    </row>
    <row r="3513" spans="1:17" x14ac:dyDescent="0.3">
      <c r="A3513">
        <v>5</v>
      </c>
      <c r="B3513" t="s">
        <v>181</v>
      </c>
      <c r="C3513">
        <v>2020</v>
      </c>
      <c r="D3513">
        <v>10</v>
      </c>
      <c r="E3513" t="s">
        <v>182</v>
      </c>
      <c r="F3513">
        <v>6</v>
      </c>
      <c r="G3513" t="s">
        <v>192</v>
      </c>
      <c r="H3513">
        <v>600</v>
      </c>
      <c r="I3513" t="s">
        <v>266</v>
      </c>
      <c r="J3513" t="s">
        <v>123</v>
      </c>
      <c r="K3513" t="s">
        <v>261</v>
      </c>
      <c r="L3513">
        <v>700</v>
      </c>
      <c r="M3513" t="s">
        <v>193</v>
      </c>
      <c r="N3513">
        <v>71</v>
      </c>
      <c r="O3513">
        <v>63895.28</v>
      </c>
      <c r="P3513">
        <v>108344</v>
      </c>
      <c r="Q3513" t="str">
        <f t="shared" si="54"/>
        <v>Street</v>
      </c>
    </row>
    <row r="3514" spans="1:17" x14ac:dyDescent="0.3">
      <c r="A3514">
        <v>5</v>
      </c>
      <c r="B3514" t="s">
        <v>181</v>
      </c>
      <c r="C3514">
        <v>2020</v>
      </c>
      <c r="D3514">
        <v>10</v>
      </c>
      <c r="E3514" t="s">
        <v>182</v>
      </c>
      <c r="F3514">
        <v>6</v>
      </c>
      <c r="G3514" t="s">
        <v>192</v>
      </c>
      <c r="H3514">
        <v>617</v>
      </c>
      <c r="I3514" t="s">
        <v>287</v>
      </c>
      <c r="J3514" t="s">
        <v>288</v>
      </c>
      <c r="K3514" t="s">
        <v>289</v>
      </c>
      <c r="L3514">
        <v>4562</v>
      </c>
      <c r="M3514" t="s">
        <v>211</v>
      </c>
      <c r="N3514">
        <v>6</v>
      </c>
      <c r="O3514">
        <v>8461.52</v>
      </c>
      <c r="P3514">
        <v>38906</v>
      </c>
      <c r="Q3514" t="str">
        <f t="shared" si="54"/>
        <v>Street</v>
      </c>
    </row>
    <row r="3515" spans="1:17" x14ac:dyDescent="0.3">
      <c r="A3515">
        <v>4</v>
      </c>
      <c r="B3515" t="s">
        <v>187</v>
      </c>
      <c r="C3515">
        <v>2020</v>
      </c>
      <c r="D3515">
        <v>10</v>
      </c>
      <c r="E3515" t="s">
        <v>182</v>
      </c>
      <c r="F3515">
        <v>6</v>
      </c>
      <c r="G3515" t="s">
        <v>192</v>
      </c>
      <c r="H3515">
        <v>624</v>
      </c>
      <c r="I3515" t="s">
        <v>226</v>
      </c>
      <c r="J3515" t="s">
        <v>124</v>
      </c>
      <c r="K3515" t="s">
        <v>227</v>
      </c>
      <c r="L3515">
        <v>4562</v>
      </c>
      <c r="M3515" t="s">
        <v>211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x14ac:dyDescent="0.3">
      <c r="A3516">
        <v>5</v>
      </c>
      <c r="B3516" t="s">
        <v>181</v>
      </c>
      <c r="C3516">
        <v>2020</v>
      </c>
      <c r="D3516">
        <v>10</v>
      </c>
      <c r="E3516" t="s">
        <v>182</v>
      </c>
      <c r="F3516">
        <v>60</v>
      </c>
      <c r="G3516" t="s">
        <v>212</v>
      </c>
      <c r="H3516">
        <v>624</v>
      </c>
      <c r="I3516" t="s">
        <v>226</v>
      </c>
      <c r="J3516" t="s">
        <v>124</v>
      </c>
      <c r="K3516" t="s">
        <v>227</v>
      </c>
      <c r="L3516">
        <v>4563</v>
      </c>
      <c r="M3516" t="s">
        <v>228</v>
      </c>
      <c r="N3516">
        <v>2</v>
      </c>
      <c r="O3516">
        <v>42.1</v>
      </c>
      <c r="P3516">
        <v>270</v>
      </c>
      <c r="Q3516" t="str">
        <f t="shared" si="54"/>
        <v>Street</v>
      </c>
    </row>
    <row r="3517" spans="1:17" x14ac:dyDescent="0.3">
      <c r="A3517">
        <v>5</v>
      </c>
      <c r="B3517" t="s">
        <v>181</v>
      </c>
      <c r="C3517">
        <v>2020</v>
      </c>
      <c r="D3517">
        <v>10</v>
      </c>
      <c r="E3517" t="s">
        <v>182</v>
      </c>
      <c r="F3517">
        <v>1</v>
      </c>
      <c r="G3517" t="s">
        <v>183</v>
      </c>
      <c r="H3517">
        <v>616</v>
      </c>
      <c r="I3517" t="s">
        <v>199</v>
      </c>
      <c r="J3517" t="s">
        <v>125</v>
      </c>
      <c r="K3517" t="s">
        <v>197</v>
      </c>
      <c r="L3517">
        <v>4512</v>
      </c>
      <c r="M3517" t="s">
        <v>186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x14ac:dyDescent="0.3">
      <c r="A3518">
        <v>5</v>
      </c>
      <c r="B3518" t="s">
        <v>181</v>
      </c>
      <c r="C3518">
        <v>2020</v>
      </c>
      <c r="D3518">
        <v>10</v>
      </c>
      <c r="E3518" t="s">
        <v>182</v>
      </c>
      <c r="F3518">
        <v>5</v>
      </c>
      <c r="G3518" t="s">
        <v>195</v>
      </c>
      <c r="H3518">
        <v>602</v>
      </c>
      <c r="I3518" t="s">
        <v>246</v>
      </c>
      <c r="J3518" t="s">
        <v>125</v>
      </c>
      <c r="K3518" t="s">
        <v>197</v>
      </c>
      <c r="L3518">
        <v>460</v>
      </c>
      <c r="M3518" t="s">
        <v>198</v>
      </c>
      <c r="N3518">
        <v>27</v>
      </c>
      <c r="O3518">
        <v>3037.89</v>
      </c>
      <c r="P3518">
        <v>9747</v>
      </c>
      <c r="Q3518" t="str">
        <f t="shared" si="54"/>
        <v>Street</v>
      </c>
    </row>
    <row r="3519" spans="1:17" x14ac:dyDescent="0.3">
      <c r="A3519">
        <v>5</v>
      </c>
      <c r="B3519" t="s">
        <v>181</v>
      </c>
      <c r="C3519">
        <v>2020</v>
      </c>
      <c r="D3519">
        <v>10</v>
      </c>
      <c r="E3519" t="s">
        <v>182</v>
      </c>
      <c r="F3519">
        <v>5</v>
      </c>
      <c r="G3519" t="s">
        <v>195</v>
      </c>
      <c r="H3519">
        <v>603</v>
      </c>
      <c r="I3519" t="s">
        <v>196</v>
      </c>
      <c r="J3519" t="s">
        <v>125</v>
      </c>
      <c r="K3519" t="s">
        <v>197</v>
      </c>
      <c r="L3519">
        <v>460</v>
      </c>
      <c r="M3519" t="s">
        <v>198</v>
      </c>
      <c r="N3519">
        <v>49</v>
      </c>
      <c r="O3519">
        <v>7046.81</v>
      </c>
      <c r="P3519">
        <v>22287</v>
      </c>
      <c r="Q3519" t="str">
        <f t="shared" si="54"/>
        <v>Street</v>
      </c>
    </row>
    <row r="3520" spans="1:17" x14ac:dyDescent="0.3">
      <c r="A3520">
        <v>5</v>
      </c>
      <c r="B3520" t="s">
        <v>181</v>
      </c>
      <c r="C3520">
        <v>2020</v>
      </c>
      <c r="D3520">
        <v>10</v>
      </c>
      <c r="E3520" t="s">
        <v>182</v>
      </c>
      <c r="F3520">
        <v>3</v>
      </c>
      <c r="G3520" t="s">
        <v>189</v>
      </c>
      <c r="H3520">
        <v>603</v>
      </c>
      <c r="I3520" t="s">
        <v>196</v>
      </c>
      <c r="J3520" t="s">
        <v>125</v>
      </c>
      <c r="K3520" t="s">
        <v>197</v>
      </c>
      <c r="L3520">
        <v>300</v>
      </c>
      <c r="M3520" t="s">
        <v>191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x14ac:dyDescent="0.3">
      <c r="A3521">
        <v>4</v>
      </c>
      <c r="B3521" t="s">
        <v>187</v>
      </c>
      <c r="C3521">
        <v>2020</v>
      </c>
      <c r="D3521">
        <v>10</v>
      </c>
      <c r="E3521" t="s">
        <v>182</v>
      </c>
      <c r="F3521">
        <v>1</v>
      </c>
      <c r="G3521" t="s">
        <v>183</v>
      </c>
      <c r="H3521">
        <v>5</v>
      </c>
      <c r="I3521" t="s">
        <v>190</v>
      </c>
      <c r="J3521" t="s">
        <v>115</v>
      </c>
      <c r="K3521" t="s">
        <v>185</v>
      </c>
      <c r="L3521">
        <v>200</v>
      </c>
      <c r="M3521" t="s">
        <v>210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x14ac:dyDescent="0.3">
      <c r="A3522">
        <v>5</v>
      </c>
      <c r="B3522" t="s">
        <v>181</v>
      </c>
      <c r="C3522">
        <v>2020</v>
      </c>
      <c r="D3522">
        <v>10</v>
      </c>
      <c r="E3522" t="s">
        <v>182</v>
      </c>
      <c r="F3522">
        <v>3</v>
      </c>
      <c r="G3522" t="s">
        <v>189</v>
      </c>
      <c r="H3522">
        <v>5</v>
      </c>
      <c r="I3522" t="s">
        <v>190</v>
      </c>
      <c r="J3522" t="s">
        <v>115</v>
      </c>
      <c r="K3522" t="s">
        <v>185</v>
      </c>
      <c r="L3522">
        <v>300</v>
      </c>
      <c r="M3522" t="s">
        <v>191</v>
      </c>
      <c r="N3522">
        <v>42456</v>
      </c>
      <c r="O3522">
        <v>-357474.97</v>
      </c>
      <c r="P3522">
        <v>43331323</v>
      </c>
      <c r="Q3522" t="str">
        <f t="shared" ref="Q3522:Q3585" si="55">VLOOKUP(J3522,S:T,2,FALSE)</f>
        <v>3-Small C&amp;I</v>
      </c>
    </row>
    <row r="3523" spans="1:17" x14ac:dyDescent="0.3">
      <c r="A3523">
        <v>5</v>
      </c>
      <c r="B3523" t="s">
        <v>181</v>
      </c>
      <c r="C3523">
        <v>2020</v>
      </c>
      <c r="D3523">
        <v>10</v>
      </c>
      <c r="E3523" t="s">
        <v>182</v>
      </c>
      <c r="F3523">
        <v>1</v>
      </c>
      <c r="G3523" t="s">
        <v>183</v>
      </c>
      <c r="H3523">
        <v>10</v>
      </c>
      <c r="I3523" t="s">
        <v>251</v>
      </c>
      <c r="J3523" t="s">
        <v>117</v>
      </c>
      <c r="K3523" t="s">
        <v>236</v>
      </c>
      <c r="L3523">
        <v>200</v>
      </c>
      <c r="M3523" t="s">
        <v>210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">
      <c r="A3524">
        <v>5</v>
      </c>
      <c r="B3524" t="s">
        <v>181</v>
      </c>
      <c r="C3524">
        <v>2020</v>
      </c>
      <c r="D3524">
        <v>10</v>
      </c>
      <c r="E3524" t="s">
        <v>182</v>
      </c>
      <c r="F3524">
        <v>5</v>
      </c>
      <c r="G3524" t="s">
        <v>195</v>
      </c>
      <c r="H3524">
        <v>951</v>
      </c>
      <c r="I3524" t="s">
        <v>250</v>
      </c>
      <c r="J3524" t="s">
        <v>126</v>
      </c>
      <c r="K3524" t="s">
        <v>249</v>
      </c>
      <c r="L3524">
        <v>4552</v>
      </c>
      <c r="M3524" t="s">
        <v>276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">
      <c r="A3525">
        <v>5</v>
      </c>
      <c r="B3525" t="s">
        <v>181</v>
      </c>
      <c r="C3525">
        <v>2020</v>
      </c>
      <c r="D3525">
        <v>10</v>
      </c>
      <c r="E3525" t="s">
        <v>182</v>
      </c>
      <c r="F3525">
        <v>6</v>
      </c>
      <c r="G3525" t="s">
        <v>192</v>
      </c>
      <c r="H3525">
        <v>950</v>
      </c>
      <c r="I3525" t="s">
        <v>184</v>
      </c>
      <c r="J3525" t="s">
        <v>115</v>
      </c>
      <c r="K3525" t="s">
        <v>185</v>
      </c>
      <c r="L3525">
        <v>4562</v>
      </c>
      <c r="M3525" t="s">
        <v>211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">
      <c r="A3526">
        <v>5</v>
      </c>
      <c r="B3526" t="s">
        <v>181</v>
      </c>
      <c r="C3526">
        <v>2020</v>
      </c>
      <c r="D3526">
        <v>10</v>
      </c>
      <c r="E3526" t="s">
        <v>182</v>
      </c>
      <c r="F3526">
        <v>72</v>
      </c>
      <c r="G3526" t="s">
        <v>212</v>
      </c>
      <c r="H3526">
        <v>5</v>
      </c>
      <c r="I3526" t="s">
        <v>190</v>
      </c>
      <c r="J3526" t="s">
        <v>115</v>
      </c>
      <c r="K3526" t="s">
        <v>185</v>
      </c>
      <c r="L3526">
        <v>1572</v>
      </c>
      <c r="M3526" t="s">
        <v>231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">
      <c r="A3527">
        <v>4</v>
      </c>
      <c r="B3527" t="s">
        <v>187</v>
      </c>
      <c r="C3527">
        <v>2020</v>
      </c>
      <c r="D3527">
        <v>10</v>
      </c>
      <c r="E3527" t="s">
        <v>182</v>
      </c>
      <c r="F3527">
        <v>1</v>
      </c>
      <c r="G3527" t="s">
        <v>183</v>
      </c>
      <c r="H3527">
        <v>10</v>
      </c>
      <c r="I3527" t="s">
        <v>251</v>
      </c>
      <c r="J3527" t="s">
        <v>118</v>
      </c>
      <c r="K3527" t="s">
        <v>214</v>
      </c>
      <c r="L3527">
        <v>200</v>
      </c>
      <c r="M3527" t="s">
        <v>210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">
      <c r="A3528">
        <v>4</v>
      </c>
      <c r="B3528" t="s">
        <v>187</v>
      </c>
      <c r="C3528">
        <v>2020</v>
      </c>
      <c r="D3528">
        <v>10</v>
      </c>
      <c r="E3528" t="s">
        <v>182</v>
      </c>
      <c r="F3528">
        <v>3</v>
      </c>
      <c r="G3528" t="s">
        <v>189</v>
      </c>
      <c r="H3528">
        <v>9</v>
      </c>
      <c r="I3528" t="s">
        <v>275</v>
      </c>
      <c r="J3528" t="s">
        <v>117</v>
      </c>
      <c r="K3528" t="s">
        <v>236</v>
      </c>
      <c r="L3528">
        <v>300</v>
      </c>
      <c r="M3528" t="s">
        <v>191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">
      <c r="A3529">
        <v>4</v>
      </c>
      <c r="B3529" t="s">
        <v>187</v>
      </c>
      <c r="C3529">
        <v>2020</v>
      </c>
      <c r="D3529">
        <v>10</v>
      </c>
      <c r="E3529" t="s">
        <v>182</v>
      </c>
      <c r="F3529">
        <v>3</v>
      </c>
      <c r="G3529" t="s">
        <v>189</v>
      </c>
      <c r="H3529">
        <v>18</v>
      </c>
      <c r="I3529" t="s">
        <v>215</v>
      </c>
      <c r="J3529" t="s">
        <v>119</v>
      </c>
      <c r="K3529" t="s">
        <v>216</v>
      </c>
      <c r="L3529">
        <v>300</v>
      </c>
      <c r="M3529" t="s">
        <v>191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">
      <c r="A3530">
        <v>5</v>
      </c>
      <c r="B3530" t="s">
        <v>181</v>
      </c>
      <c r="C3530">
        <v>2020</v>
      </c>
      <c r="D3530">
        <v>10</v>
      </c>
      <c r="E3530" t="s">
        <v>182</v>
      </c>
      <c r="F3530">
        <v>1</v>
      </c>
      <c r="G3530" t="s">
        <v>183</v>
      </c>
      <c r="H3530">
        <v>18</v>
      </c>
      <c r="I3530" t="s">
        <v>215</v>
      </c>
      <c r="J3530" t="s">
        <v>119</v>
      </c>
      <c r="K3530" t="s">
        <v>216</v>
      </c>
      <c r="L3530">
        <v>200</v>
      </c>
      <c r="M3530" t="s">
        <v>210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">
      <c r="A3531">
        <v>5</v>
      </c>
      <c r="B3531" t="s">
        <v>181</v>
      </c>
      <c r="C3531">
        <v>2020</v>
      </c>
      <c r="D3531">
        <v>10</v>
      </c>
      <c r="E3531" t="s">
        <v>182</v>
      </c>
      <c r="F3531">
        <v>3</v>
      </c>
      <c r="G3531" t="s">
        <v>189</v>
      </c>
      <c r="H3531">
        <v>903</v>
      </c>
      <c r="I3531" t="s">
        <v>239</v>
      </c>
      <c r="J3531" t="s">
        <v>121</v>
      </c>
      <c r="K3531" t="s">
        <v>230</v>
      </c>
      <c r="L3531">
        <v>4532</v>
      </c>
      <c r="M3531" t="s">
        <v>200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">
      <c r="A3532">
        <v>4</v>
      </c>
      <c r="B3532" t="s">
        <v>187</v>
      </c>
      <c r="C3532">
        <v>2020</v>
      </c>
      <c r="D3532">
        <v>10</v>
      </c>
      <c r="E3532" t="s">
        <v>182</v>
      </c>
      <c r="F3532">
        <v>10</v>
      </c>
      <c r="G3532" t="s">
        <v>238</v>
      </c>
      <c r="H3532">
        <v>903</v>
      </c>
      <c r="I3532" t="s">
        <v>239</v>
      </c>
      <c r="J3532" t="s">
        <v>121</v>
      </c>
      <c r="K3532" t="s">
        <v>230</v>
      </c>
      <c r="L3532">
        <v>4513</v>
      </c>
      <c r="M3532" t="s">
        <v>240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">
      <c r="A3533">
        <v>5</v>
      </c>
      <c r="B3533" t="s">
        <v>181</v>
      </c>
      <c r="C3533">
        <v>2020</v>
      </c>
      <c r="D3533">
        <v>10</v>
      </c>
      <c r="E3533" t="s">
        <v>182</v>
      </c>
      <c r="F3533">
        <v>3</v>
      </c>
      <c r="G3533" t="s">
        <v>189</v>
      </c>
      <c r="H3533">
        <v>1</v>
      </c>
      <c r="I3533" t="s">
        <v>229</v>
      </c>
      <c r="J3533" t="s">
        <v>121</v>
      </c>
      <c r="K3533" t="s">
        <v>230</v>
      </c>
      <c r="L3533">
        <v>300</v>
      </c>
      <c r="M3533" t="s">
        <v>191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">
      <c r="A3534">
        <v>5</v>
      </c>
      <c r="B3534" t="s">
        <v>181</v>
      </c>
      <c r="C3534">
        <v>2020</v>
      </c>
      <c r="D3534">
        <v>10</v>
      </c>
      <c r="E3534" t="s">
        <v>182</v>
      </c>
      <c r="F3534">
        <v>1</v>
      </c>
      <c r="G3534" t="s">
        <v>183</v>
      </c>
      <c r="H3534">
        <v>7</v>
      </c>
      <c r="I3534" t="s">
        <v>241</v>
      </c>
      <c r="J3534" t="s">
        <v>122</v>
      </c>
      <c r="K3534" t="s">
        <v>242</v>
      </c>
      <c r="L3534">
        <v>200</v>
      </c>
      <c r="M3534" t="s">
        <v>210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">
      <c r="A3535">
        <v>5</v>
      </c>
      <c r="B3535" t="s">
        <v>181</v>
      </c>
      <c r="C3535">
        <v>2020</v>
      </c>
      <c r="D3535">
        <v>10</v>
      </c>
      <c r="E3535" t="s">
        <v>182</v>
      </c>
      <c r="F3535">
        <v>60</v>
      </c>
      <c r="G3535" t="s">
        <v>212</v>
      </c>
      <c r="H3535">
        <v>621</v>
      </c>
      <c r="I3535" t="s">
        <v>259</v>
      </c>
      <c r="J3535" t="s">
        <v>116</v>
      </c>
      <c r="K3535" t="s">
        <v>224</v>
      </c>
      <c r="L3535">
        <v>4563</v>
      </c>
      <c r="M3535" t="s">
        <v>228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">
      <c r="A3536">
        <v>5</v>
      </c>
      <c r="B3536" t="s">
        <v>181</v>
      </c>
      <c r="C3536">
        <v>2020</v>
      </c>
      <c r="D3536">
        <v>10</v>
      </c>
      <c r="E3536" t="s">
        <v>182</v>
      </c>
      <c r="F3536">
        <v>6</v>
      </c>
      <c r="G3536" t="s">
        <v>192</v>
      </c>
      <c r="H3536">
        <v>624</v>
      </c>
      <c r="I3536" t="s">
        <v>226</v>
      </c>
      <c r="J3536" t="s">
        <v>124</v>
      </c>
      <c r="K3536" t="s">
        <v>227</v>
      </c>
      <c r="L3536">
        <v>4562</v>
      </c>
      <c r="M3536" t="s">
        <v>211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">
      <c r="A3537">
        <v>5</v>
      </c>
      <c r="B3537" t="s">
        <v>181</v>
      </c>
      <c r="C3537">
        <v>2020</v>
      </c>
      <c r="D3537">
        <v>10</v>
      </c>
      <c r="E3537" t="s">
        <v>182</v>
      </c>
      <c r="F3537">
        <v>10</v>
      </c>
      <c r="G3537" t="s">
        <v>238</v>
      </c>
      <c r="H3537">
        <v>602</v>
      </c>
      <c r="I3537" t="s">
        <v>246</v>
      </c>
      <c r="J3537" t="s">
        <v>125</v>
      </c>
      <c r="K3537" t="s">
        <v>197</v>
      </c>
      <c r="L3537">
        <v>207</v>
      </c>
      <c r="M3537" t="s">
        <v>243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">
      <c r="A3538">
        <v>5</v>
      </c>
      <c r="B3538" t="s">
        <v>181</v>
      </c>
      <c r="C3538">
        <v>2020</v>
      </c>
      <c r="D3538">
        <v>10</v>
      </c>
      <c r="E3538" t="s">
        <v>182</v>
      </c>
      <c r="F3538">
        <v>3</v>
      </c>
      <c r="G3538" t="s">
        <v>189</v>
      </c>
      <c r="H3538">
        <v>602</v>
      </c>
      <c r="I3538" t="s">
        <v>246</v>
      </c>
      <c r="J3538" t="s">
        <v>125</v>
      </c>
      <c r="K3538" t="s">
        <v>197</v>
      </c>
      <c r="L3538">
        <v>300</v>
      </c>
      <c r="M3538" t="s">
        <v>191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">
      <c r="A3539">
        <v>5</v>
      </c>
      <c r="B3539" t="s">
        <v>181</v>
      </c>
      <c r="C3539">
        <v>2020</v>
      </c>
      <c r="D3539">
        <v>10</v>
      </c>
      <c r="E3539" t="s">
        <v>182</v>
      </c>
      <c r="F3539">
        <v>1</v>
      </c>
      <c r="G3539" t="s">
        <v>183</v>
      </c>
      <c r="H3539">
        <v>5</v>
      </c>
      <c r="I3539" t="s">
        <v>190</v>
      </c>
      <c r="J3539" t="s">
        <v>115</v>
      </c>
      <c r="K3539" t="s">
        <v>185</v>
      </c>
      <c r="L3539">
        <v>200</v>
      </c>
      <c r="M3539" t="s">
        <v>210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">
      <c r="A3540">
        <v>5</v>
      </c>
      <c r="B3540" t="s">
        <v>181</v>
      </c>
      <c r="C3540">
        <v>2020</v>
      </c>
      <c r="D3540">
        <v>10</v>
      </c>
      <c r="E3540" t="s">
        <v>182</v>
      </c>
      <c r="F3540">
        <v>10</v>
      </c>
      <c r="G3540" t="s">
        <v>238</v>
      </c>
      <c r="H3540">
        <v>5</v>
      </c>
      <c r="I3540" t="s">
        <v>190</v>
      </c>
      <c r="J3540" t="s">
        <v>115</v>
      </c>
      <c r="K3540" t="s">
        <v>185</v>
      </c>
      <c r="L3540">
        <v>207</v>
      </c>
      <c r="M3540" t="s">
        <v>243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">
      <c r="A3541">
        <v>5</v>
      </c>
      <c r="B3541" t="s">
        <v>181</v>
      </c>
      <c r="C3541">
        <v>2020</v>
      </c>
      <c r="D3541">
        <v>10</v>
      </c>
      <c r="E3541" t="s">
        <v>182</v>
      </c>
      <c r="F3541">
        <v>6</v>
      </c>
      <c r="G3541" t="s">
        <v>192</v>
      </c>
      <c r="H3541">
        <v>616</v>
      </c>
      <c r="I3541" t="s">
        <v>199</v>
      </c>
      <c r="J3541" t="s">
        <v>125</v>
      </c>
      <c r="K3541" t="s">
        <v>197</v>
      </c>
      <c r="L3541">
        <v>4562</v>
      </c>
      <c r="M3541" t="s">
        <v>211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">
      <c r="A3542">
        <v>5</v>
      </c>
      <c r="B3542" t="s">
        <v>181</v>
      </c>
      <c r="C3542">
        <v>2020</v>
      </c>
      <c r="D3542">
        <v>10</v>
      </c>
      <c r="E3542" t="s">
        <v>182</v>
      </c>
      <c r="F3542">
        <v>6</v>
      </c>
      <c r="G3542" t="s">
        <v>192</v>
      </c>
      <c r="H3542">
        <v>619</v>
      </c>
      <c r="I3542" t="s">
        <v>277</v>
      </c>
      <c r="J3542" t="s">
        <v>278</v>
      </c>
      <c r="K3542" t="s">
        <v>212</v>
      </c>
      <c r="L3542">
        <v>4562</v>
      </c>
      <c r="M3542" t="s">
        <v>211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">
      <c r="A3543">
        <v>5</v>
      </c>
      <c r="B3543" t="s">
        <v>181</v>
      </c>
      <c r="C3543">
        <v>2020</v>
      </c>
      <c r="D3543">
        <v>11</v>
      </c>
      <c r="E3543" t="s">
        <v>267</v>
      </c>
      <c r="F3543">
        <v>3</v>
      </c>
      <c r="G3543" t="s">
        <v>189</v>
      </c>
      <c r="H3543">
        <v>710</v>
      </c>
      <c r="I3543" t="s">
        <v>220</v>
      </c>
      <c r="J3543" t="s">
        <v>207</v>
      </c>
      <c r="K3543" t="s">
        <v>208</v>
      </c>
      <c r="L3543">
        <v>4532</v>
      </c>
      <c r="M3543" t="s">
        <v>200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">
      <c r="A3544">
        <v>5</v>
      </c>
      <c r="B3544" t="s">
        <v>181</v>
      </c>
      <c r="C3544">
        <v>2020</v>
      </c>
      <c r="D3544">
        <v>11</v>
      </c>
      <c r="E3544" t="s">
        <v>267</v>
      </c>
      <c r="F3544">
        <v>5</v>
      </c>
      <c r="G3544" t="s">
        <v>195</v>
      </c>
      <c r="H3544">
        <v>700</v>
      </c>
      <c r="I3544" t="s">
        <v>273</v>
      </c>
      <c r="J3544" t="s">
        <v>207</v>
      </c>
      <c r="K3544" t="s">
        <v>208</v>
      </c>
      <c r="L3544">
        <v>460</v>
      </c>
      <c r="M3544" t="s">
        <v>198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">
      <c r="A3545">
        <v>5</v>
      </c>
      <c r="B3545" t="s">
        <v>181</v>
      </c>
      <c r="C3545">
        <v>2020</v>
      </c>
      <c r="D3545">
        <v>11</v>
      </c>
      <c r="E3545" t="s">
        <v>267</v>
      </c>
      <c r="F3545">
        <v>5</v>
      </c>
      <c r="G3545" t="s">
        <v>195</v>
      </c>
      <c r="H3545">
        <v>701</v>
      </c>
      <c r="I3545" t="s">
        <v>206</v>
      </c>
      <c r="J3545" t="s">
        <v>207</v>
      </c>
      <c r="K3545" t="s">
        <v>208</v>
      </c>
      <c r="L3545">
        <v>460</v>
      </c>
      <c r="M3545" t="s">
        <v>198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">
      <c r="A3546">
        <v>4</v>
      </c>
      <c r="B3546" t="s">
        <v>187</v>
      </c>
      <c r="C3546">
        <v>2020</v>
      </c>
      <c r="D3546">
        <v>11</v>
      </c>
      <c r="E3546" t="s">
        <v>267</v>
      </c>
      <c r="F3546">
        <v>1</v>
      </c>
      <c r="G3546" t="s">
        <v>183</v>
      </c>
      <c r="H3546">
        <v>953</v>
      </c>
      <c r="I3546" t="s">
        <v>213</v>
      </c>
      <c r="J3546" t="s">
        <v>118</v>
      </c>
      <c r="K3546" t="s">
        <v>214</v>
      </c>
      <c r="L3546">
        <v>4512</v>
      </c>
      <c r="M3546" t="s">
        <v>186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">
      <c r="A3547">
        <v>5</v>
      </c>
      <c r="B3547" t="s">
        <v>181</v>
      </c>
      <c r="C3547">
        <v>2020</v>
      </c>
      <c r="D3547">
        <v>11</v>
      </c>
      <c r="E3547" t="s">
        <v>267</v>
      </c>
      <c r="F3547">
        <v>1</v>
      </c>
      <c r="G3547" t="s">
        <v>183</v>
      </c>
      <c r="H3547">
        <v>11</v>
      </c>
      <c r="I3547" t="s">
        <v>283</v>
      </c>
      <c r="J3547" t="s">
        <v>115</v>
      </c>
      <c r="K3547" t="s">
        <v>185</v>
      </c>
      <c r="L3547">
        <v>200</v>
      </c>
      <c r="M3547" t="s">
        <v>210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">
      <c r="A3548">
        <v>5</v>
      </c>
      <c r="B3548" t="s">
        <v>181</v>
      </c>
      <c r="C3548">
        <v>2020</v>
      </c>
      <c r="D3548">
        <v>11</v>
      </c>
      <c r="E3548" t="s">
        <v>267</v>
      </c>
      <c r="F3548">
        <v>3</v>
      </c>
      <c r="G3548" t="s">
        <v>189</v>
      </c>
      <c r="H3548">
        <v>5</v>
      </c>
      <c r="I3548" t="s">
        <v>190</v>
      </c>
      <c r="J3548" t="s">
        <v>115</v>
      </c>
      <c r="K3548" t="s">
        <v>185</v>
      </c>
      <c r="L3548">
        <v>300</v>
      </c>
      <c r="M3548" t="s">
        <v>191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">
      <c r="A3549">
        <v>4</v>
      </c>
      <c r="B3549" t="s">
        <v>187</v>
      </c>
      <c r="C3549">
        <v>2020</v>
      </c>
      <c r="D3549">
        <v>11</v>
      </c>
      <c r="E3549" t="s">
        <v>267</v>
      </c>
      <c r="F3549">
        <v>1</v>
      </c>
      <c r="G3549" t="s">
        <v>183</v>
      </c>
      <c r="H3549">
        <v>6</v>
      </c>
      <c r="I3549" t="s">
        <v>256</v>
      </c>
      <c r="J3549" t="s">
        <v>122</v>
      </c>
      <c r="K3549" t="s">
        <v>242</v>
      </c>
      <c r="L3549">
        <v>200</v>
      </c>
      <c r="M3549" t="s">
        <v>210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">
      <c r="A3550">
        <v>5</v>
      </c>
      <c r="B3550" t="s">
        <v>181</v>
      </c>
      <c r="C3550">
        <v>2020</v>
      </c>
      <c r="D3550">
        <v>11</v>
      </c>
      <c r="E3550" t="s">
        <v>267</v>
      </c>
      <c r="F3550">
        <v>6</v>
      </c>
      <c r="G3550" t="s">
        <v>192</v>
      </c>
      <c r="H3550">
        <v>616</v>
      </c>
      <c r="I3550" t="s">
        <v>199</v>
      </c>
      <c r="J3550" t="s">
        <v>125</v>
      </c>
      <c r="K3550" t="s">
        <v>197</v>
      </c>
      <c r="L3550">
        <v>4562</v>
      </c>
      <c r="M3550" t="s">
        <v>211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">
      <c r="A3551">
        <v>5</v>
      </c>
      <c r="B3551" t="s">
        <v>181</v>
      </c>
      <c r="C3551">
        <v>2020</v>
      </c>
      <c r="D3551">
        <v>11</v>
      </c>
      <c r="E3551" t="s">
        <v>267</v>
      </c>
      <c r="F3551">
        <v>1</v>
      </c>
      <c r="G3551" t="s">
        <v>183</v>
      </c>
      <c r="H3551">
        <v>2</v>
      </c>
      <c r="I3551" t="s">
        <v>264</v>
      </c>
      <c r="J3551" t="s">
        <v>121</v>
      </c>
      <c r="K3551" t="s">
        <v>230</v>
      </c>
      <c r="L3551">
        <v>200</v>
      </c>
      <c r="M3551" t="s">
        <v>210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">
      <c r="A3552">
        <v>4</v>
      </c>
      <c r="B3552" t="s">
        <v>187</v>
      </c>
      <c r="C3552">
        <v>2020</v>
      </c>
      <c r="D3552">
        <v>11</v>
      </c>
      <c r="E3552" t="s">
        <v>267</v>
      </c>
      <c r="F3552">
        <v>1</v>
      </c>
      <c r="G3552" t="s">
        <v>183</v>
      </c>
      <c r="H3552">
        <v>2</v>
      </c>
      <c r="I3552" t="s">
        <v>264</v>
      </c>
      <c r="J3552" t="s">
        <v>121</v>
      </c>
      <c r="K3552" t="s">
        <v>230</v>
      </c>
      <c r="L3552">
        <v>200</v>
      </c>
      <c r="M3552" t="s">
        <v>210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">
      <c r="A3553">
        <v>5</v>
      </c>
      <c r="B3553" t="s">
        <v>181</v>
      </c>
      <c r="C3553">
        <v>2020</v>
      </c>
      <c r="D3553">
        <v>11</v>
      </c>
      <c r="E3553" t="s">
        <v>267</v>
      </c>
      <c r="F3553">
        <v>72</v>
      </c>
      <c r="G3553" t="s">
        <v>212</v>
      </c>
      <c r="H3553">
        <v>1</v>
      </c>
      <c r="I3553" t="s">
        <v>229</v>
      </c>
      <c r="J3553" t="s">
        <v>121</v>
      </c>
      <c r="K3553" t="s">
        <v>230</v>
      </c>
      <c r="L3553">
        <v>1572</v>
      </c>
      <c r="M3553" t="s">
        <v>231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">
      <c r="A3554">
        <v>5</v>
      </c>
      <c r="B3554" t="s">
        <v>181</v>
      </c>
      <c r="C3554">
        <v>2020</v>
      </c>
      <c r="D3554">
        <v>11</v>
      </c>
      <c r="E3554" t="s">
        <v>267</v>
      </c>
      <c r="F3554">
        <v>6</v>
      </c>
      <c r="G3554" t="s">
        <v>192</v>
      </c>
      <c r="H3554">
        <v>617</v>
      </c>
      <c r="I3554" t="s">
        <v>287</v>
      </c>
      <c r="J3554" t="s">
        <v>288</v>
      </c>
      <c r="K3554" t="s">
        <v>289</v>
      </c>
      <c r="L3554">
        <v>4562</v>
      </c>
      <c r="M3554" t="s">
        <v>211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">
      <c r="A3555">
        <v>5</v>
      </c>
      <c r="B3555" t="s">
        <v>181</v>
      </c>
      <c r="C3555">
        <v>2020</v>
      </c>
      <c r="D3555">
        <v>11</v>
      </c>
      <c r="E3555" t="s">
        <v>267</v>
      </c>
      <c r="F3555">
        <v>60</v>
      </c>
      <c r="G3555" t="s">
        <v>212</v>
      </c>
      <c r="H3555">
        <v>624</v>
      </c>
      <c r="I3555" t="s">
        <v>226</v>
      </c>
      <c r="J3555" t="s">
        <v>124</v>
      </c>
      <c r="K3555" t="s">
        <v>227</v>
      </c>
      <c r="L3555">
        <v>4563</v>
      </c>
      <c r="M3555" t="s">
        <v>228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">
      <c r="A3556">
        <v>5</v>
      </c>
      <c r="B3556" t="s">
        <v>181</v>
      </c>
      <c r="C3556">
        <v>2020</v>
      </c>
      <c r="D3556">
        <v>11</v>
      </c>
      <c r="E3556" t="s">
        <v>267</v>
      </c>
      <c r="F3556">
        <v>3</v>
      </c>
      <c r="G3556" t="s">
        <v>189</v>
      </c>
      <c r="H3556">
        <v>950</v>
      </c>
      <c r="I3556" t="s">
        <v>184</v>
      </c>
      <c r="J3556" t="s">
        <v>115</v>
      </c>
      <c r="K3556" t="s">
        <v>185</v>
      </c>
      <c r="L3556">
        <v>4532</v>
      </c>
      <c r="M3556" t="s">
        <v>200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">
      <c r="A3557">
        <v>5</v>
      </c>
      <c r="B3557" t="s">
        <v>181</v>
      </c>
      <c r="C3557">
        <v>2020</v>
      </c>
      <c r="D3557">
        <v>11</v>
      </c>
      <c r="E3557" t="s">
        <v>267</v>
      </c>
      <c r="F3557">
        <v>3</v>
      </c>
      <c r="G3557" t="s">
        <v>189</v>
      </c>
      <c r="H3557">
        <v>8</v>
      </c>
      <c r="I3557" t="s">
        <v>248</v>
      </c>
      <c r="J3557" t="s">
        <v>126</v>
      </c>
      <c r="K3557" t="s">
        <v>249</v>
      </c>
      <c r="L3557">
        <v>300</v>
      </c>
      <c r="M3557" t="s">
        <v>191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">
      <c r="A3558">
        <v>5</v>
      </c>
      <c r="B3558" t="s">
        <v>181</v>
      </c>
      <c r="C3558">
        <v>2020</v>
      </c>
      <c r="D3558">
        <v>11</v>
      </c>
      <c r="E3558" t="s">
        <v>267</v>
      </c>
      <c r="F3558">
        <v>3</v>
      </c>
      <c r="G3558" t="s">
        <v>189</v>
      </c>
      <c r="H3558">
        <v>951</v>
      </c>
      <c r="I3558" t="s">
        <v>250</v>
      </c>
      <c r="J3558" t="s">
        <v>126</v>
      </c>
      <c r="K3558" t="s">
        <v>249</v>
      </c>
      <c r="L3558">
        <v>4532</v>
      </c>
      <c r="M3558" t="s">
        <v>200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">
      <c r="A3559">
        <v>4</v>
      </c>
      <c r="B3559" t="s">
        <v>187</v>
      </c>
      <c r="C3559">
        <v>2020</v>
      </c>
      <c r="D3559">
        <v>11</v>
      </c>
      <c r="E3559" t="s">
        <v>267</v>
      </c>
      <c r="F3559">
        <v>3</v>
      </c>
      <c r="G3559" t="s">
        <v>189</v>
      </c>
      <c r="H3559">
        <v>951</v>
      </c>
      <c r="I3559" t="s">
        <v>250</v>
      </c>
      <c r="J3559" t="s">
        <v>126</v>
      </c>
      <c r="K3559" t="s">
        <v>249</v>
      </c>
      <c r="L3559">
        <v>4532</v>
      </c>
      <c r="M3559" t="s">
        <v>200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">
      <c r="A3560">
        <v>5</v>
      </c>
      <c r="B3560" t="s">
        <v>181</v>
      </c>
      <c r="C3560">
        <v>2020</v>
      </c>
      <c r="D3560">
        <v>11</v>
      </c>
      <c r="E3560" t="s">
        <v>267</v>
      </c>
      <c r="F3560">
        <v>3</v>
      </c>
      <c r="G3560" t="s">
        <v>189</v>
      </c>
      <c r="H3560">
        <v>11</v>
      </c>
      <c r="I3560" t="s">
        <v>283</v>
      </c>
      <c r="J3560" t="s">
        <v>115</v>
      </c>
      <c r="K3560" t="s">
        <v>185</v>
      </c>
      <c r="L3560">
        <v>300</v>
      </c>
      <c r="M3560" t="s">
        <v>191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">
      <c r="A3561">
        <v>5</v>
      </c>
      <c r="B3561" t="s">
        <v>181</v>
      </c>
      <c r="C3561">
        <v>2020</v>
      </c>
      <c r="D3561">
        <v>11</v>
      </c>
      <c r="E3561" t="s">
        <v>267</v>
      </c>
      <c r="F3561">
        <v>6</v>
      </c>
      <c r="G3561" t="s">
        <v>192</v>
      </c>
      <c r="H3561">
        <v>619</v>
      </c>
      <c r="I3561" t="s">
        <v>277</v>
      </c>
      <c r="J3561" t="s">
        <v>278</v>
      </c>
      <c r="K3561" t="s">
        <v>212</v>
      </c>
      <c r="L3561">
        <v>4562</v>
      </c>
      <c r="M3561" t="s">
        <v>211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">
      <c r="A3562">
        <v>5</v>
      </c>
      <c r="B3562" t="s">
        <v>181</v>
      </c>
      <c r="C3562">
        <v>2020</v>
      </c>
      <c r="D3562">
        <v>11</v>
      </c>
      <c r="E3562" t="s">
        <v>267</v>
      </c>
      <c r="F3562">
        <v>3</v>
      </c>
      <c r="G3562" t="s">
        <v>189</v>
      </c>
      <c r="H3562">
        <v>952</v>
      </c>
      <c r="I3562" t="s">
        <v>235</v>
      </c>
      <c r="J3562" t="s">
        <v>117</v>
      </c>
      <c r="K3562" t="s">
        <v>236</v>
      </c>
      <c r="L3562">
        <v>4532</v>
      </c>
      <c r="M3562" t="s">
        <v>200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">
      <c r="A3563">
        <v>4</v>
      </c>
      <c r="B3563" t="s">
        <v>187</v>
      </c>
      <c r="C3563">
        <v>2020</v>
      </c>
      <c r="D3563">
        <v>11</v>
      </c>
      <c r="E3563" t="s">
        <v>267</v>
      </c>
      <c r="F3563">
        <v>1</v>
      </c>
      <c r="G3563" t="s">
        <v>183</v>
      </c>
      <c r="H3563">
        <v>10</v>
      </c>
      <c r="I3563" t="s">
        <v>251</v>
      </c>
      <c r="J3563" t="s">
        <v>118</v>
      </c>
      <c r="K3563" t="s">
        <v>214</v>
      </c>
      <c r="L3563">
        <v>200</v>
      </c>
      <c r="M3563" t="s">
        <v>210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">
      <c r="A3564">
        <v>4</v>
      </c>
      <c r="B3564" t="s">
        <v>187</v>
      </c>
      <c r="C3564">
        <v>2020</v>
      </c>
      <c r="D3564">
        <v>11</v>
      </c>
      <c r="E3564" t="s">
        <v>267</v>
      </c>
      <c r="F3564">
        <v>3</v>
      </c>
      <c r="G3564" t="s">
        <v>189</v>
      </c>
      <c r="H3564">
        <v>18</v>
      </c>
      <c r="I3564" t="s">
        <v>215</v>
      </c>
      <c r="J3564" t="s">
        <v>119</v>
      </c>
      <c r="K3564" t="s">
        <v>216</v>
      </c>
      <c r="L3564">
        <v>300</v>
      </c>
      <c r="M3564" t="s">
        <v>191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">
      <c r="A3565">
        <v>5</v>
      </c>
      <c r="B3565" t="s">
        <v>181</v>
      </c>
      <c r="C3565">
        <v>2020</v>
      </c>
      <c r="D3565">
        <v>11</v>
      </c>
      <c r="E3565" t="s">
        <v>267</v>
      </c>
      <c r="F3565">
        <v>3</v>
      </c>
      <c r="G3565" t="s">
        <v>189</v>
      </c>
      <c r="H3565">
        <v>700</v>
      </c>
      <c r="I3565" t="s">
        <v>273</v>
      </c>
      <c r="J3565" t="s">
        <v>207</v>
      </c>
      <c r="K3565" t="s">
        <v>208</v>
      </c>
      <c r="L3565">
        <v>300</v>
      </c>
      <c r="M3565" t="s">
        <v>191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">
      <c r="A3566">
        <v>5</v>
      </c>
      <c r="B3566" t="s">
        <v>181</v>
      </c>
      <c r="C3566">
        <v>2020</v>
      </c>
      <c r="D3566">
        <v>11</v>
      </c>
      <c r="E3566" t="s">
        <v>267</v>
      </c>
      <c r="F3566">
        <v>3</v>
      </c>
      <c r="G3566" t="s">
        <v>189</v>
      </c>
      <c r="H3566">
        <v>701</v>
      </c>
      <c r="I3566" t="s">
        <v>206</v>
      </c>
      <c r="J3566" t="s">
        <v>207</v>
      </c>
      <c r="K3566" t="s">
        <v>208</v>
      </c>
      <c r="L3566">
        <v>300</v>
      </c>
      <c r="M3566" t="s">
        <v>191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">
      <c r="A3567">
        <v>4</v>
      </c>
      <c r="B3567" t="s">
        <v>187</v>
      </c>
      <c r="C3567">
        <v>2020</v>
      </c>
      <c r="D3567">
        <v>11</v>
      </c>
      <c r="E3567" t="s">
        <v>267</v>
      </c>
      <c r="F3567">
        <v>3</v>
      </c>
      <c r="G3567" t="s">
        <v>189</v>
      </c>
      <c r="H3567">
        <v>953</v>
      </c>
      <c r="I3567" t="s">
        <v>213</v>
      </c>
      <c r="J3567" t="s">
        <v>118</v>
      </c>
      <c r="K3567" t="s">
        <v>214</v>
      </c>
      <c r="L3567">
        <v>4532</v>
      </c>
      <c r="M3567" t="s">
        <v>200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">
      <c r="A3568">
        <v>4</v>
      </c>
      <c r="B3568" t="s">
        <v>187</v>
      </c>
      <c r="C3568">
        <v>2020</v>
      </c>
      <c r="D3568">
        <v>11</v>
      </c>
      <c r="E3568" t="s">
        <v>267</v>
      </c>
      <c r="F3568">
        <v>1</v>
      </c>
      <c r="G3568" t="s">
        <v>183</v>
      </c>
      <c r="H3568">
        <v>5</v>
      </c>
      <c r="I3568" t="s">
        <v>190</v>
      </c>
      <c r="J3568" t="s">
        <v>115</v>
      </c>
      <c r="K3568" t="s">
        <v>185</v>
      </c>
      <c r="L3568">
        <v>200</v>
      </c>
      <c r="M3568" t="s">
        <v>210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">
      <c r="A3569">
        <v>5</v>
      </c>
      <c r="B3569" t="s">
        <v>181</v>
      </c>
      <c r="C3569">
        <v>2020</v>
      </c>
      <c r="D3569">
        <v>11</v>
      </c>
      <c r="E3569" t="s">
        <v>267</v>
      </c>
      <c r="F3569">
        <v>79</v>
      </c>
      <c r="G3569" t="s">
        <v>212</v>
      </c>
      <c r="H3569">
        <v>153</v>
      </c>
      <c r="I3569" t="s">
        <v>269</v>
      </c>
      <c r="J3569" t="s">
        <v>270</v>
      </c>
      <c r="K3569" t="s">
        <v>270</v>
      </c>
      <c r="L3569">
        <v>1579</v>
      </c>
      <c r="M3569" t="s">
        <v>271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">
      <c r="A3570">
        <v>5</v>
      </c>
      <c r="B3570" t="s">
        <v>181</v>
      </c>
      <c r="C3570">
        <v>2020</v>
      </c>
      <c r="D3570">
        <v>11</v>
      </c>
      <c r="E3570" t="s">
        <v>267</v>
      </c>
      <c r="F3570">
        <v>10</v>
      </c>
      <c r="G3570" t="s">
        <v>238</v>
      </c>
      <c r="H3570">
        <v>7</v>
      </c>
      <c r="I3570" t="s">
        <v>241</v>
      </c>
      <c r="J3570" t="s">
        <v>122</v>
      </c>
      <c r="K3570" t="s">
        <v>242</v>
      </c>
      <c r="L3570">
        <v>207</v>
      </c>
      <c r="M3570" t="s">
        <v>243</v>
      </c>
      <c r="N3570">
        <v>9</v>
      </c>
      <c r="O3570">
        <v>988.78</v>
      </c>
      <c r="P3570">
        <v>6627</v>
      </c>
      <c r="Q3570" t="str">
        <f t="shared" si="55"/>
        <v>2-Low Income Residential</v>
      </c>
    </row>
    <row r="3571" spans="1:17" x14ac:dyDescent="0.3">
      <c r="A3571">
        <v>4</v>
      </c>
      <c r="B3571" t="s">
        <v>187</v>
      </c>
      <c r="C3571">
        <v>2020</v>
      </c>
      <c r="D3571">
        <v>11</v>
      </c>
      <c r="E3571" t="s">
        <v>267</v>
      </c>
      <c r="F3571">
        <v>3</v>
      </c>
      <c r="G3571" t="s">
        <v>189</v>
      </c>
      <c r="H3571">
        <v>903</v>
      </c>
      <c r="I3571" t="s">
        <v>239</v>
      </c>
      <c r="J3571" t="s">
        <v>121</v>
      </c>
      <c r="K3571" t="s">
        <v>230</v>
      </c>
      <c r="L3571">
        <v>4532</v>
      </c>
      <c r="M3571" t="s">
        <v>200</v>
      </c>
      <c r="N3571">
        <v>19</v>
      </c>
      <c r="O3571">
        <v>1381.92</v>
      </c>
      <c r="P3571">
        <v>9988</v>
      </c>
      <c r="Q3571" t="str">
        <f t="shared" si="55"/>
        <v>1-Residential</v>
      </c>
    </row>
    <row r="3572" spans="1:17" x14ac:dyDescent="0.3">
      <c r="A3572">
        <v>5</v>
      </c>
      <c r="B3572" t="s">
        <v>181</v>
      </c>
      <c r="C3572">
        <v>2020</v>
      </c>
      <c r="D3572">
        <v>11</v>
      </c>
      <c r="E3572" t="s">
        <v>267</v>
      </c>
      <c r="F3572">
        <v>10</v>
      </c>
      <c r="G3572" t="s">
        <v>238</v>
      </c>
      <c r="H3572">
        <v>603</v>
      </c>
      <c r="I3572" t="s">
        <v>196</v>
      </c>
      <c r="J3572" t="s">
        <v>125</v>
      </c>
      <c r="K3572" t="s">
        <v>197</v>
      </c>
      <c r="L3572">
        <v>207</v>
      </c>
      <c r="M3572" t="s">
        <v>243</v>
      </c>
      <c r="N3572">
        <v>27</v>
      </c>
      <c r="O3572">
        <v>527.53</v>
      </c>
      <c r="P3572">
        <v>1473</v>
      </c>
      <c r="Q3572" t="str">
        <f t="shared" si="55"/>
        <v>Street</v>
      </c>
    </row>
    <row r="3573" spans="1:17" x14ac:dyDescent="0.3">
      <c r="A3573">
        <v>5</v>
      </c>
      <c r="B3573" t="s">
        <v>181</v>
      </c>
      <c r="C3573">
        <v>2020</v>
      </c>
      <c r="D3573">
        <v>11</v>
      </c>
      <c r="E3573" t="s">
        <v>267</v>
      </c>
      <c r="F3573">
        <v>1</v>
      </c>
      <c r="G3573" t="s">
        <v>183</v>
      </c>
      <c r="H3573">
        <v>602</v>
      </c>
      <c r="I3573" t="s">
        <v>246</v>
      </c>
      <c r="J3573" t="s">
        <v>125</v>
      </c>
      <c r="K3573" t="s">
        <v>197</v>
      </c>
      <c r="L3573">
        <v>200</v>
      </c>
      <c r="M3573" t="s">
        <v>210</v>
      </c>
      <c r="N3573">
        <v>196</v>
      </c>
      <c r="O3573">
        <v>7942.02</v>
      </c>
      <c r="P3573">
        <v>20485</v>
      </c>
      <c r="Q3573" t="str">
        <f t="shared" si="55"/>
        <v>Street</v>
      </c>
    </row>
    <row r="3574" spans="1:17" x14ac:dyDescent="0.3">
      <c r="A3574">
        <v>5</v>
      </c>
      <c r="B3574" t="s">
        <v>181</v>
      </c>
      <c r="C3574">
        <v>2020</v>
      </c>
      <c r="D3574">
        <v>11</v>
      </c>
      <c r="E3574" t="s">
        <v>267</v>
      </c>
      <c r="F3574">
        <v>10</v>
      </c>
      <c r="G3574" t="s">
        <v>238</v>
      </c>
      <c r="H3574">
        <v>1</v>
      </c>
      <c r="I3574" t="s">
        <v>229</v>
      </c>
      <c r="J3574" t="s">
        <v>121</v>
      </c>
      <c r="K3574" t="s">
        <v>230</v>
      </c>
      <c r="L3574">
        <v>207</v>
      </c>
      <c r="M3574" t="s">
        <v>243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x14ac:dyDescent="0.3">
      <c r="A3575">
        <v>5</v>
      </c>
      <c r="B3575" t="s">
        <v>181</v>
      </c>
      <c r="C3575">
        <v>2020</v>
      </c>
      <c r="D3575">
        <v>11</v>
      </c>
      <c r="E3575" t="s">
        <v>267</v>
      </c>
      <c r="F3575">
        <v>1</v>
      </c>
      <c r="G3575" t="s">
        <v>183</v>
      </c>
      <c r="H3575">
        <v>616</v>
      </c>
      <c r="I3575" t="s">
        <v>199</v>
      </c>
      <c r="J3575" t="s">
        <v>125</v>
      </c>
      <c r="K3575" t="s">
        <v>197</v>
      </c>
      <c r="L3575">
        <v>4512</v>
      </c>
      <c r="M3575" t="s">
        <v>186</v>
      </c>
      <c r="N3575">
        <v>597</v>
      </c>
      <c r="O3575">
        <v>21229.1</v>
      </c>
      <c r="P3575">
        <v>74923</v>
      </c>
      <c r="Q3575" t="str">
        <f t="shared" si="55"/>
        <v>Street</v>
      </c>
    </row>
    <row r="3576" spans="1:17" x14ac:dyDescent="0.3">
      <c r="A3576">
        <v>5</v>
      </c>
      <c r="B3576" t="s">
        <v>181</v>
      </c>
      <c r="C3576">
        <v>2020</v>
      </c>
      <c r="D3576">
        <v>11</v>
      </c>
      <c r="E3576" t="s">
        <v>267</v>
      </c>
      <c r="F3576">
        <v>6</v>
      </c>
      <c r="G3576" t="s">
        <v>192</v>
      </c>
      <c r="H3576">
        <v>612</v>
      </c>
      <c r="I3576" t="s">
        <v>223</v>
      </c>
      <c r="J3576" t="s">
        <v>116</v>
      </c>
      <c r="K3576" t="s">
        <v>224</v>
      </c>
      <c r="L3576">
        <v>700</v>
      </c>
      <c r="M3576" t="s">
        <v>193</v>
      </c>
      <c r="N3576">
        <v>2</v>
      </c>
      <c r="O3576">
        <v>68.94</v>
      </c>
      <c r="P3576">
        <v>283</v>
      </c>
      <c r="Q3576" t="str">
        <f t="shared" si="55"/>
        <v>3-Small C&amp;I</v>
      </c>
    </row>
    <row r="3577" spans="1:17" x14ac:dyDescent="0.3">
      <c r="A3577">
        <v>5</v>
      </c>
      <c r="B3577" t="s">
        <v>181</v>
      </c>
      <c r="C3577">
        <v>2020</v>
      </c>
      <c r="D3577">
        <v>11</v>
      </c>
      <c r="E3577" t="s">
        <v>267</v>
      </c>
      <c r="F3577">
        <v>6</v>
      </c>
      <c r="G3577" t="s">
        <v>192</v>
      </c>
      <c r="H3577">
        <v>600</v>
      </c>
      <c r="I3577" t="s">
        <v>266</v>
      </c>
      <c r="J3577" t="s">
        <v>123</v>
      </c>
      <c r="K3577" t="s">
        <v>261</v>
      </c>
      <c r="L3577">
        <v>700</v>
      </c>
      <c r="M3577" t="s">
        <v>193</v>
      </c>
      <c r="N3577">
        <v>73</v>
      </c>
      <c r="O3577">
        <v>65078.29</v>
      </c>
      <c r="P3577">
        <v>114880</v>
      </c>
      <c r="Q3577" t="str">
        <f t="shared" si="55"/>
        <v>Street</v>
      </c>
    </row>
    <row r="3578" spans="1:17" x14ac:dyDescent="0.3">
      <c r="A3578">
        <v>5</v>
      </c>
      <c r="B3578" t="s">
        <v>181</v>
      </c>
      <c r="C3578">
        <v>2020</v>
      </c>
      <c r="D3578">
        <v>11</v>
      </c>
      <c r="E3578" t="s">
        <v>267</v>
      </c>
      <c r="F3578">
        <v>77</v>
      </c>
      <c r="G3578" t="s">
        <v>212</v>
      </c>
      <c r="H3578">
        <v>950</v>
      </c>
      <c r="I3578" t="s">
        <v>184</v>
      </c>
      <c r="J3578" t="s">
        <v>115</v>
      </c>
      <c r="K3578" t="s">
        <v>185</v>
      </c>
      <c r="L3578">
        <v>4577</v>
      </c>
      <c r="M3578" t="s">
        <v>212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x14ac:dyDescent="0.3">
      <c r="A3579">
        <v>5</v>
      </c>
      <c r="B3579" t="s">
        <v>181</v>
      </c>
      <c r="C3579">
        <v>2020</v>
      </c>
      <c r="D3579">
        <v>11</v>
      </c>
      <c r="E3579" t="s">
        <v>267</v>
      </c>
      <c r="F3579">
        <v>5</v>
      </c>
      <c r="G3579" t="s">
        <v>195</v>
      </c>
      <c r="H3579">
        <v>8</v>
      </c>
      <c r="I3579" t="s">
        <v>248</v>
      </c>
      <c r="J3579" t="s">
        <v>126</v>
      </c>
      <c r="K3579" t="s">
        <v>249</v>
      </c>
      <c r="L3579">
        <v>460</v>
      </c>
      <c r="M3579" t="s">
        <v>198</v>
      </c>
      <c r="N3579">
        <v>1</v>
      </c>
      <c r="O3579">
        <v>60.13</v>
      </c>
      <c r="P3579">
        <v>292</v>
      </c>
      <c r="Q3579" t="str">
        <f t="shared" si="55"/>
        <v>3-Small C&amp;I</v>
      </c>
    </row>
    <row r="3580" spans="1:17" x14ac:dyDescent="0.3">
      <c r="A3580">
        <v>5</v>
      </c>
      <c r="B3580" t="s">
        <v>181</v>
      </c>
      <c r="C3580">
        <v>2020</v>
      </c>
      <c r="D3580">
        <v>11</v>
      </c>
      <c r="E3580" t="s">
        <v>267</v>
      </c>
      <c r="F3580">
        <v>6</v>
      </c>
      <c r="G3580" t="s">
        <v>192</v>
      </c>
      <c r="H3580">
        <v>5</v>
      </c>
      <c r="I3580" t="s">
        <v>190</v>
      </c>
      <c r="J3580" t="s">
        <v>115</v>
      </c>
      <c r="K3580" t="s">
        <v>185</v>
      </c>
      <c r="L3580">
        <v>700</v>
      </c>
      <c r="M3580" t="s">
        <v>193</v>
      </c>
      <c r="N3580">
        <v>6</v>
      </c>
      <c r="O3580">
        <v>227.55</v>
      </c>
      <c r="P3580">
        <v>927</v>
      </c>
      <c r="Q3580" t="str">
        <f t="shared" si="55"/>
        <v>3-Small C&amp;I</v>
      </c>
    </row>
    <row r="3581" spans="1:17" x14ac:dyDescent="0.3">
      <c r="A3581">
        <v>4</v>
      </c>
      <c r="B3581" t="s">
        <v>187</v>
      </c>
      <c r="C3581">
        <v>2020</v>
      </c>
      <c r="D3581">
        <v>11</v>
      </c>
      <c r="E3581" t="s">
        <v>267</v>
      </c>
      <c r="F3581">
        <v>3</v>
      </c>
      <c r="G3581" t="s">
        <v>189</v>
      </c>
      <c r="H3581">
        <v>11</v>
      </c>
      <c r="I3581" t="s">
        <v>283</v>
      </c>
      <c r="J3581" t="s">
        <v>115</v>
      </c>
      <c r="K3581" t="s">
        <v>185</v>
      </c>
      <c r="L3581">
        <v>300</v>
      </c>
      <c r="M3581" t="s">
        <v>191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x14ac:dyDescent="0.3">
      <c r="A3582">
        <v>5</v>
      </c>
      <c r="B3582" t="s">
        <v>181</v>
      </c>
      <c r="C3582">
        <v>2020</v>
      </c>
      <c r="D3582">
        <v>11</v>
      </c>
      <c r="E3582" t="s">
        <v>267</v>
      </c>
      <c r="F3582">
        <v>3</v>
      </c>
      <c r="G3582" t="s">
        <v>189</v>
      </c>
      <c r="H3582">
        <v>9</v>
      </c>
      <c r="I3582" t="s">
        <v>275</v>
      </c>
      <c r="J3582" t="s">
        <v>117</v>
      </c>
      <c r="K3582" t="s">
        <v>236</v>
      </c>
      <c r="L3582">
        <v>300</v>
      </c>
      <c r="M3582" t="s">
        <v>191</v>
      </c>
      <c r="N3582">
        <v>325</v>
      </c>
      <c r="O3582">
        <v>-205902.79</v>
      </c>
      <c r="P3582">
        <v>457505</v>
      </c>
      <c r="Q3582" t="str">
        <f t="shared" si="55"/>
        <v>3-Small C&amp;I</v>
      </c>
    </row>
    <row r="3583" spans="1:17" x14ac:dyDescent="0.3">
      <c r="A3583">
        <v>4</v>
      </c>
      <c r="B3583" t="s">
        <v>187</v>
      </c>
      <c r="C3583">
        <v>2020</v>
      </c>
      <c r="D3583">
        <v>11</v>
      </c>
      <c r="E3583" t="s">
        <v>267</v>
      </c>
      <c r="F3583">
        <v>3</v>
      </c>
      <c r="G3583" t="s">
        <v>189</v>
      </c>
      <c r="H3583">
        <v>9</v>
      </c>
      <c r="I3583" t="s">
        <v>275</v>
      </c>
      <c r="J3583" t="s">
        <v>117</v>
      </c>
      <c r="K3583" t="s">
        <v>236</v>
      </c>
      <c r="L3583">
        <v>300</v>
      </c>
      <c r="M3583" t="s">
        <v>191</v>
      </c>
      <c r="N3583">
        <v>3</v>
      </c>
      <c r="O3583">
        <v>43.64</v>
      </c>
      <c r="P3583">
        <v>113</v>
      </c>
      <c r="Q3583" t="str">
        <f t="shared" si="55"/>
        <v>3-Small C&amp;I</v>
      </c>
    </row>
    <row r="3584" spans="1:17" x14ac:dyDescent="0.3">
      <c r="A3584">
        <v>5</v>
      </c>
      <c r="B3584" t="s">
        <v>181</v>
      </c>
      <c r="C3584">
        <v>2020</v>
      </c>
      <c r="D3584">
        <v>11</v>
      </c>
      <c r="E3584" t="s">
        <v>267</v>
      </c>
      <c r="F3584">
        <v>3</v>
      </c>
      <c r="G3584" t="s">
        <v>189</v>
      </c>
      <c r="H3584">
        <v>10</v>
      </c>
      <c r="I3584" t="s">
        <v>251</v>
      </c>
      <c r="J3584" t="s">
        <v>117</v>
      </c>
      <c r="K3584" t="s">
        <v>236</v>
      </c>
      <c r="L3584">
        <v>300</v>
      </c>
      <c r="M3584" t="s">
        <v>191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x14ac:dyDescent="0.3">
      <c r="A3585">
        <v>5</v>
      </c>
      <c r="B3585" t="s">
        <v>181</v>
      </c>
      <c r="C3585">
        <v>2020</v>
      </c>
      <c r="D3585">
        <v>11</v>
      </c>
      <c r="E3585" t="s">
        <v>267</v>
      </c>
      <c r="F3585">
        <v>5</v>
      </c>
      <c r="G3585" t="s">
        <v>195</v>
      </c>
      <c r="H3585">
        <v>710</v>
      </c>
      <c r="I3585" t="s">
        <v>220</v>
      </c>
      <c r="J3585" t="s">
        <v>207</v>
      </c>
      <c r="K3585" t="s">
        <v>208</v>
      </c>
      <c r="L3585">
        <v>4552</v>
      </c>
      <c r="M3585" t="s">
        <v>276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x14ac:dyDescent="0.3">
      <c r="A3586">
        <v>5</v>
      </c>
      <c r="B3586" t="s">
        <v>181</v>
      </c>
      <c r="C3586">
        <v>2020</v>
      </c>
      <c r="D3586">
        <v>11</v>
      </c>
      <c r="E3586" t="s">
        <v>267</v>
      </c>
      <c r="F3586">
        <v>5</v>
      </c>
      <c r="G3586" t="s">
        <v>195</v>
      </c>
      <c r="H3586">
        <v>13</v>
      </c>
      <c r="I3586" t="s">
        <v>296</v>
      </c>
      <c r="J3586" t="s">
        <v>119</v>
      </c>
      <c r="K3586" t="s">
        <v>216</v>
      </c>
      <c r="L3586">
        <v>460</v>
      </c>
      <c r="M3586" t="s">
        <v>198</v>
      </c>
      <c r="N3586">
        <v>6</v>
      </c>
      <c r="O3586">
        <v>20439.88</v>
      </c>
      <c r="P3586">
        <v>117800</v>
      </c>
      <c r="Q3586" t="str">
        <f t="shared" ref="Q3586:Q3649" si="56">VLOOKUP(J3586,S:T,2,FALSE)</f>
        <v>4-Medium C&amp;I</v>
      </c>
    </row>
    <row r="3587" spans="1:17" x14ac:dyDescent="0.3">
      <c r="A3587">
        <v>5</v>
      </c>
      <c r="B3587" t="s">
        <v>181</v>
      </c>
      <c r="C3587">
        <v>2020</v>
      </c>
      <c r="D3587">
        <v>11</v>
      </c>
      <c r="E3587" t="s">
        <v>267</v>
      </c>
      <c r="F3587">
        <v>75</v>
      </c>
      <c r="G3587" t="s">
        <v>212</v>
      </c>
      <c r="H3587">
        <v>18</v>
      </c>
      <c r="I3587" t="s">
        <v>215</v>
      </c>
      <c r="J3587" t="s">
        <v>119</v>
      </c>
      <c r="K3587" t="s">
        <v>216</v>
      </c>
      <c r="L3587">
        <v>1575</v>
      </c>
      <c r="M3587" t="s">
        <v>218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">
      <c r="A3588">
        <v>5</v>
      </c>
      <c r="B3588" t="s">
        <v>181</v>
      </c>
      <c r="C3588">
        <v>2020</v>
      </c>
      <c r="D3588">
        <v>11</v>
      </c>
      <c r="E3588" t="s">
        <v>267</v>
      </c>
      <c r="F3588">
        <v>5</v>
      </c>
      <c r="G3588" t="s">
        <v>195</v>
      </c>
      <c r="H3588">
        <v>954</v>
      </c>
      <c r="I3588" t="s">
        <v>237</v>
      </c>
      <c r="J3588" t="s">
        <v>119</v>
      </c>
      <c r="K3588" t="s">
        <v>216</v>
      </c>
      <c r="L3588">
        <v>4552</v>
      </c>
      <c r="M3588" t="s">
        <v>276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">
      <c r="A3589">
        <v>5</v>
      </c>
      <c r="B3589" t="s">
        <v>181</v>
      </c>
      <c r="C3589">
        <v>2020</v>
      </c>
      <c r="D3589">
        <v>11</v>
      </c>
      <c r="E3589" t="s">
        <v>267</v>
      </c>
      <c r="F3589">
        <v>3</v>
      </c>
      <c r="G3589" t="s">
        <v>189</v>
      </c>
      <c r="H3589">
        <v>19</v>
      </c>
      <c r="I3589" t="s">
        <v>262</v>
      </c>
      <c r="J3589" t="s">
        <v>127</v>
      </c>
      <c r="K3589" t="s">
        <v>263</v>
      </c>
      <c r="L3589">
        <v>300</v>
      </c>
      <c r="M3589" t="s">
        <v>191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">
      <c r="A3590">
        <v>4</v>
      </c>
      <c r="B3590" t="s">
        <v>187</v>
      </c>
      <c r="C3590">
        <v>2020</v>
      </c>
      <c r="D3590">
        <v>11</v>
      </c>
      <c r="E3590" t="s">
        <v>267</v>
      </c>
      <c r="F3590">
        <v>3</v>
      </c>
      <c r="G3590" t="s">
        <v>189</v>
      </c>
      <c r="H3590">
        <v>955</v>
      </c>
      <c r="I3590" t="s">
        <v>282</v>
      </c>
      <c r="J3590" t="s">
        <v>127</v>
      </c>
      <c r="K3590" t="s">
        <v>263</v>
      </c>
      <c r="L3590">
        <v>4532</v>
      </c>
      <c r="M3590" t="s">
        <v>200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">
      <c r="A3591">
        <v>5</v>
      </c>
      <c r="B3591" t="s">
        <v>181</v>
      </c>
      <c r="C3591">
        <v>2020</v>
      </c>
      <c r="D3591">
        <v>11</v>
      </c>
      <c r="E3591" t="s">
        <v>267</v>
      </c>
      <c r="F3591">
        <v>3</v>
      </c>
      <c r="G3591" t="s">
        <v>189</v>
      </c>
      <c r="H3591">
        <v>17</v>
      </c>
      <c r="I3591" t="s">
        <v>204</v>
      </c>
      <c r="J3591" t="s">
        <v>128</v>
      </c>
      <c r="K3591" t="s">
        <v>205</v>
      </c>
      <c r="L3591">
        <v>300</v>
      </c>
      <c r="M3591" t="s">
        <v>191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">
      <c r="A3592">
        <v>5</v>
      </c>
      <c r="B3592" t="s">
        <v>181</v>
      </c>
      <c r="C3592">
        <v>2020</v>
      </c>
      <c r="D3592">
        <v>11</v>
      </c>
      <c r="E3592" t="s">
        <v>267</v>
      </c>
      <c r="F3592">
        <v>3</v>
      </c>
      <c r="G3592" t="s">
        <v>189</v>
      </c>
      <c r="H3592">
        <v>20</v>
      </c>
      <c r="I3592" t="s">
        <v>300</v>
      </c>
      <c r="J3592" t="s">
        <v>128</v>
      </c>
      <c r="K3592" t="s">
        <v>205</v>
      </c>
      <c r="L3592">
        <v>300</v>
      </c>
      <c r="M3592" t="s">
        <v>191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">
      <c r="A3593">
        <v>5</v>
      </c>
      <c r="B3593" t="s">
        <v>181</v>
      </c>
      <c r="C3593">
        <v>2020</v>
      </c>
      <c r="D3593">
        <v>11</v>
      </c>
      <c r="E3593" t="s">
        <v>267</v>
      </c>
      <c r="F3593">
        <v>1</v>
      </c>
      <c r="G3593" t="s">
        <v>183</v>
      </c>
      <c r="H3593">
        <v>5</v>
      </c>
      <c r="I3593" t="s">
        <v>190</v>
      </c>
      <c r="J3593" t="s">
        <v>115</v>
      </c>
      <c r="K3593" t="s">
        <v>185</v>
      </c>
      <c r="L3593">
        <v>200</v>
      </c>
      <c r="M3593" t="s">
        <v>210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">
      <c r="A3594">
        <v>5</v>
      </c>
      <c r="B3594" t="s">
        <v>181</v>
      </c>
      <c r="C3594">
        <v>2020</v>
      </c>
      <c r="D3594">
        <v>11</v>
      </c>
      <c r="E3594" t="s">
        <v>267</v>
      </c>
      <c r="F3594">
        <v>1</v>
      </c>
      <c r="G3594" t="s">
        <v>183</v>
      </c>
      <c r="H3594">
        <v>903</v>
      </c>
      <c r="I3594" t="s">
        <v>239</v>
      </c>
      <c r="J3594" t="s">
        <v>121</v>
      </c>
      <c r="K3594" t="s">
        <v>230</v>
      </c>
      <c r="L3594">
        <v>4512</v>
      </c>
      <c r="M3594" t="s">
        <v>186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">
      <c r="A3595">
        <v>4</v>
      </c>
      <c r="B3595" t="s">
        <v>187</v>
      </c>
      <c r="C3595">
        <v>2020</v>
      </c>
      <c r="D3595">
        <v>11</v>
      </c>
      <c r="E3595" t="s">
        <v>267</v>
      </c>
      <c r="F3595">
        <v>1</v>
      </c>
      <c r="G3595" t="s">
        <v>183</v>
      </c>
      <c r="H3595">
        <v>903</v>
      </c>
      <c r="I3595" t="s">
        <v>239</v>
      </c>
      <c r="J3595" t="s">
        <v>121</v>
      </c>
      <c r="K3595" t="s">
        <v>230</v>
      </c>
      <c r="L3595">
        <v>4512</v>
      </c>
      <c r="M3595" t="s">
        <v>186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">
      <c r="A3596">
        <v>5</v>
      </c>
      <c r="B3596" t="s">
        <v>181</v>
      </c>
      <c r="C3596">
        <v>2020</v>
      </c>
      <c r="D3596">
        <v>11</v>
      </c>
      <c r="E3596" t="s">
        <v>267</v>
      </c>
      <c r="F3596">
        <v>3</v>
      </c>
      <c r="G3596" t="s">
        <v>189</v>
      </c>
      <c r="H3596">
        <v>602</v>
      </c>
      <c r="I3596" t="s">
        <v>246</v>
      </c>
      <c r="J3596" t="s">
        <v>125</v>
      </c>
      <c r="K3596" t="s">
        <v>197</v>
      </c>
      <c r="L3596">
        <v>300</v>
      </c>
      <c r="M3596" t="s">
        <v>191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">
      <c r="A3597">
        <v>5</v>
      </c>
      <c r="B3597" t="s">
        <v>181</v>
      </c>
      <c r="C3597">
        <v>2020</v>
      </c>
      <c r="D3597">
        <v>11</v>
      </c>
      <c r="E3597" t="s">
        <v>267</v>
      </c>
      <c r="F3597">
        <v>6</v>
      </c>
      <c r="G3597" t="s">
        <v>192</v>
      </c>
      <c r="H3597">
        <v>613</v>
      </c>
      <c r="I3597" t="s">
        <v>258</v>
      </c>
      <c r="J3597" t="s">
        <v>116</v>
      </c>
      <c r="K3597" t="s">
        <v>224</v>
      </c>
      <c r="L3597">
        <v>700</v>
      </c>
      <c r="M3597" t="s">
        <v>193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">
      <c r="A3598">
        <v>5</v>
      </c>
      <c r="B3598" t="s">
        <v>181</v>
      </c>
      <c r="C3598">
        <v>2020</v>
      </c>
      <c r="D3598">
        <v>11</v>
      </c>
      <c r="E3598" t="s">
        <v>267</v>
      </c>
      <c r="F3598">
        <v>60</v>
      </c>
      <c r="G3598" t="s">
        <v>212</v>
      </c>
      <c r="H3598">
        <v>615</v>
      </c>
      <c r="I3598" t="s">
        <v>292</v>
      </c>
      <c r="J3598" t="s">
        <v>123</v>
      </c>
      <c r="K3598" t="s">
        <v>261</v>
      </c>
      <c r="L3598">
        <v>4563</v>
      </c>
      <c r="M3598" t="s">
        <v>228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">
      <c r="A3599">
        <v>5</v>
      </c>
      <c r="B3599" t="s">
        <v>181</v>
      </c>
      <c r="C3599">
        <v>2020</v>
      </c>
      <c r="D3599">
        <v>11</v>
      </c>
      <c r="E3599" t="s">
        <v>267</v>
      </c>
      <c r="F3599">
        <v>6</v>
      </c>
      <c r="G3599" t="s">
        <v>192</v>
      </c>
      <c r="H3599">
        <v>623</v>
      </c>
      <c r="I3599" t="s">
        <v>295</v>
      </c>
      <c r="J3599" t="s">
        <v>124</v>
      </c>
      <c r="K3599" t="s">
        <v>227</v>
      </c>
      <c r="L3599">
        <v>700</v>
      </c>
      <c r="M3599" t="s">
        <v>193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">
      <c r="A3600">
        <v>5</v>
      </c>
      <c r="B3600" t="s">
        <v>181</v>
      </c>
      <c r="C3600">
        <v>2020</v>
      </c>
      <c r="D3600">
        <v>11</v>
      </c>
      <c r="E3600" t="s">
        <v>267</v>
      </c>
      <c r="F3600">
        <v>1</v>
      </c>
      <c r="G3600" t="s">
        <v>183</v>
      </c>
      <c r="H3600">
        <v>18</v>
      </c>
      <c r="I3600" t="s">
        <v>215</v>
      </c>
      <c r="J3600" t="s">
        <v>119</v>
      </c>
      <c r="K3600" t="s">
        <v>216</v>
      </c>
      <c r="L3600">
        <v>200</v>
      </c>
      <c r="M3600" t="s">
        <v>210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">
      <c r="A3601">
        <v>4</v>
      </c>
      <c r="B3601" t="s">
        <v>187</v>
      </c>
      <c r="C3601">
        <v>2020</v>
      </c>
      <c r="D3601">
        <v>11</v>
      </c>
      <c r="E3601" t="s">
        <v>267</v>
      </c>
      <c r="F3601">
        <v>3</v>
      </c>
      <c r="G3601" t="s">
        <v>189</v>
      </c>
      <c r="H3601">
        <v>950</v>
      </c>
      <c r="I3601" t="s">
        <v>184</v>
      </c>
      <c r="J3601" t="s">
        <v>115</v>
      </c>
      <c r="K3601" t="s">
        <v>185</v>
      </c>
      <c r="L3601">
        <v>4532</v>
      </c>
      <c r="M3601" t="s">
        <v>200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">
      <c r="A3602">
        <v>4</v>
      </c>
      <c r="B3602" t="s">
        <v>187</v>
      </c>
      <c r="C3602">
        <v>2020</v>
      </c>
      <c r="D3602">
        <v>11</v>
      </c>
      <c r="E3602" t="s">
        <v>267</v>
      </c>
      <c r="F3602">
        <v>5</v>
      </c>
      <c r="G3602" t="s">
        <v>195</v>
      </c>
      <c r="H3602">
        <v>950</v>
      </c>
      <c r="I3602" t="s">
        <v>184</v>
      </c>
      <c r="J3602" t="s">
        <v>115</v>
      </c>
      <c r="K3602" t="s">
        <v>185</v>
      </c>
      <c r="L3602">
        <v>4552</v>
      </c>
      <c r="M3602" t="s">
        <v>276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">
      <c r="A3603">
        <v>5</v>
      </c>
      <c r="B3603" t="s">
        <v>181</v>
      </c>
      <c r="C3603">
        <v>2020</v>
      </c>
      <c r="D3603">
        <v>11</v>
      </c>
      <c r="E3603" t="s">
        <v>267</v>
      </c>
      <c r="F3603">
        <v>5</v>
      </c>
      <c r="G3603" t="s">
        <v>195</v>
      </c>
      <c r="H3603">
        <v>11</v>
      </c>
      <c r="I3603" t="s">
        <v>283</v>
      </c>
      <c r="J3603" t="s">
        <v>115</v>
      </c>
      <c r="K3603" t="s">
        <v>185</v>
      </c>
      <c r="L3603">
        <v>460</v>
      </c>
      <c r="M3603" t="s">
        <v>198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">
      <c r="A3604">
        <v>5</v>
      </c>
      <c r="B3604" t="s">
        <v>181</v>
      </c>
      <c r="C3604">
        <v>2020</v>
      </c>
      <c r="D3604">
        <v>11</v>
      </c>
      <c r="E3604" t="s">
        <v>267</v>
      </c>
      <c r="F3604">
        <v>6</v>
      </c>
      <c r="G3604" t="s">
        <v>192</v>
      </c>
      <c r="H3604">
        <v>608</v>
      </c>
      <c r="I3604" t="s">
        <v>290</v>
      </c>
      <c r="J3604" t="s">
        <v>278</v>
      </c>
      <c r="K3604" t="s">
        <v>212</v>
      </c>
      <c r="L3604">
        <v>700</v>
      </c>
      <c r="M3604" t="s">
        <v>193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">
      <c r="A3605">
        <v>5</v>
      </c>
      <c r="B3605" t="s">
        <v>181</v>
      </c>
      <c r="C3605">
        <v>2020</v>
      </c>
      <c r="D3605">
        <v>11</v>
      </c>
      <c r="E3605" t="s">
        <v>267</v>
      </c>
      <c r="F3605">
        <v>1</v>
      </c>
      <c r="G3605" t="s">
        <v>183</v>
      </c>
      <c r="H3605">
        <v>15</v>
      </c>
      <c r="I3605" t="s">
        <v>252</v>
      </c>
      <c r="J3605" t="s">
        <v>118</v>
      </c>
      <c r="K3605" t="s">
        <v>214</v>
      </c>
      <c r="L3605">
        <v>200</v>
      </c>
      <c r="M3605" t="s">
        <v>210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">
      <c r="A3606">
        <v>5</v>
      </c>
      <c r="B3606" t="s">
        <v>181</v>
      </c>
      <c r="C3606">
        <v>2020</v>
      </c>
      <c r="D3606">
        <v>11</v>
      </c>
      <c r="E3606" t="s">
        <v>267</v>
      </c>
      <c r="F3606">
        <v>1</v>
      </c>
      <c r="G3606" t="s">
        <v>183</v>
      </c>
      <c r="H3606">
        <v>953</v>
      </c>
      <c r="I3606" t="s">
        <v>213</v>
      </c>
      <c r="J3606" t="s">
        <v>118</v>
      </c>
      <c r="K3606" t="s">
        <v>214</v>
      </c>
      <c r="L3606">
        <v>4512</v>
      </c>
      <c r="M3606" t="s">
        <v>186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">
      <c r="A3607">
        <v>4</v>
      </c>
      <c r="B3607" t="s">
        <v>187</v>
      </c>
      <c r="C3607">
        <v>2020</v>
      </c>
      <c r="D3607">
        <v>11</v>
      </c>
      <c r="E3607" t="s">
        <v>267</v>
      </c>
      <c r="F3607">
        <v>3</v>
      </c>
      <c r="G3607" t="s">
        <v>189</v>
      </c>
      <c r="H3607">
        <v>710</v>
      </c>
      <c r="I3607" t="s">
        <v>220</v>
      </c>
      <c r="J3607" t="s">
        <v>207</v>
      </c>
      <c r="K3607" t="s">
        <v>208</v>
      </c>
      <c r="L3607">
        <v>4532</v>
      </c>
      <c r="M3607" t="s">
        <v>200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">
      <c r="A3608">
        <v>5</v>
      </c>
      <c r="B3608" t="s">
        <v>181</v>
      </c>
      <c r="C3608">
        <v>2020</v>
      </c>
      <c r="D3608">
        <v>11</v>
      </c>
      <c r="E3608" t="s">
        <v>267</v>
      </c>
      <c r="F3608">
        <v>3</v>
      </c>
      <c r="G3608" t="s">
        <v>189</v>
      </c>
      <c r="H3608">
        <v>18</v>
      </c>
      <c r="I3608" t="s">
        <v>215</v>
      </c>
      <c r="J3608" t="s">
        <v>119</v>
      </c>
      <c r="K3608" t="s">
        <v>216</v>
      </c>
      <c r="L3608">
        <v>300</v>
      </c>
      <c r="M3608" t="s">
        <v>191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">
      <c r="A3609">
        <v>5</v>
      </c>
      <c r="B3609" t="s">
        <v>181</v>
      </c>
      <c r="C3609">
        <v>2020</v>
      </c>
      <c r="D3609">
        <v>11</v>
      </c>
      <c r="E3609" t="s">
        <v>267</v>
      </c>
      <c r="F3609">
        <v>77</v>
      </c>
      <c r="G3609" t="s">
        <v>212</v>
      </c>
      <c r="H3609">
        <v>18</v>
      </c>
      <c r="I3609" t="s">
        <v>215</v>
      </c>
      <c r="J3609" t="s">
        <v>119</v>
      </c>
      <c r="K3609" t="s">
        <v>216</v>
      </c>
      <c r="L3609">
        <v>1577</v>
      </c>
      <c r="M3609" t="s">
        <v>233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">
      <c r="A3610">
        <v>5</v>
      </c>
      <c r="B3610" t="s">
        <v>181</v>
      </c>
      <c r="C3610">
        <v>2020</v>
      </c>
      <c r="D3610">
        <v>11</v>
      </c>
      <c r="E3610" t="s">
        <v>267</v>
      </c>
      <c r="F3610">
        <v>3</v>
      </c>
      <c r="G3610" t="s">
        <v>189</v>
      </c>
      <c r="H3610">
        <v>16</v>
      </c>
      <c r="I3610" t="s">
        <v>281</v>
      </c>
      <c r="J3610" t="s">
        <v>127</v>
      </c>
      <c r="K3610" t="s">
        <v>263</v>
      </c>
      <c r="L3610">
        <v>300</v>
      </c>
      <c r="M3610" t="s">
        <v>191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">
      <c r="A3611">
        <v>5</v>
      </c>
      <c r="B3611" t="s">
        <v>181</v>
      </c>
      <c r="C3611">
        <v>2020</v>
      </c>
      <c r="D3611">
        <v>11</v>
      </c>
      <c r="E3611" t="s">
        <v>267</v>
      </c>
      <c r="F3611">
        <v>75</v>
      </c>
      <c r="G3611" t="s">
        <v>212</v>
      </c>
      <c r="H3611">
        <v>701</v>
      </c>
      <c r="I3611" t="s">
        <v>206</v>
      </c>
      <c r="J3611" t="s">
        <v>207</v>
      </c>
      <c r="K3611" t="s">
        <v>208</v>
      </c>
      <c r="L3611">
        <v>1575</v>
      </c>
      <c r="M3611" t="s">
        <v>218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">
      <c r="A3612">
        <v>5</v>
      </c>
      <c r="B3612" t="s">
        <v>181</v>
      </c>
      <c r="C3612">
        <v>2020</v>
      </c>
      <c r="D3612">
        <v>11</v>
      </c>
      <c r="E3612" t="s">
        <v>267</v>
      </c>
      <c r="F3612">
        <v>3</v>
      </c>
      <c r="G3612" t="s">
        <v>189</v>
      </c>
      <c r="H3612">
        <v>953</v>
      </c>
      <c r="I3612" t="s">
        <v>213</v>
      </c>
      <c r="J3612" t="s">
        <v>118</v>
      </c>
      <c r="K3612" t="s">
        <v>214</v>
      </c>
      <c r="L3612">
        <v>4532</v>
      </c>
      <c r="M3612" t="s">
        <v>200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">
      <c r="A3613">
        <v>5</v>
      </c>
      <c r="B3613" t="s">
        <v>181</v>
      </c>
      <c r="C3613">
        <v>2020</v>
      </c>
      <c r="D3613">
        <v>11</v>
      </c>
      <c r="E3613" t="s">
        <v>267</v>
      </c>
      <c r="F3613">
        <v>10</v>
      </c>
      <c r="G3613" t="s">
        <v>238</v>
      </c>
      <c r="H3613">
        <v>5</v>
      </c>
      <c r="I3613" t="s">
        <v>190</v>
      </c>
      <c r="J3613" t="s">
        <v>115</v>
      </c>
      <c r="K3613" t="s">
        <v>185</v>
      </c>
      <c r="L3613">
        <v>207</v>
      </c>
      <c r="M3613" t="s">
        <v>243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">
      <c r="A3614">
        <v>5</v>
      </c>
      <c r="B3614" t="s">
        <v>181</v>
      </c>
      <c r="C3614">
        <v>2020</v>
      </c>
      <c r="D3614">
        <v>11</v>
      </c>
      <c r="E3614" t="s">
        <v>267</v>
      </c>
      <c r="F3614">
        <v>1</v>
      </c>
      <c r="G3614" t="s">
        <v>183</v>
      </c>
      <c r="H3614">
        <v>6</v>
      </c>
      <c r="I3614" t="s">
        <v>256</v>
      </c>
      <c r="J3614" t="s">
        <v>122</v>
      </c>
      <c r="K3614" t="s">
        <v>242</v>
      </c>
      <c r="L3614">
        <v>200</v>
      </c>
      <c r="M3614" t="s">
        <v>210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">
      <c r="A3615">
        <v>5</v>
      </c>
      <c r="B3615" t="s">
        <v>181</v>
      </c>
      <c r="C3615">
        <v>2020</v>
      </c>
      <c r="D3615">
        <v>11</v>
      </c>
      <c r="E3615" t="s">
        <v>267</v>
      </c>
      <c r="F3615">
        <v>10</v>
      </c>
      <c r="G3615" t="s">
        <v>238</v>
      </c>
      <c r="H3615">
        <v>602</v>
      </c>
      <c r="I3615" t="s">
        <v>246</v>
      </c>
      <c r="J3615" t="s">
        <v>125</v>
      </c>
      <c r="K3615" t="s">
        <v>197</v>
      </c>
      <c r="L3615">
        <v>207</v>
      </c>
      <c r="M3615" t="s">
        <v>243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">
      <c r="A3616">
        <v>5</v>
      </c>
      <c r="B3616" t="s">
        <v>181</v>
      </c>
      <c r="C3616">
        <v>2020</v>
      </c>
      <c r="D3616">
        <v>11</v>
      </c>
      <c r="E3616" t="s">
        <v>267</v>
      </c>
      <c r="F3616">
        <v>6</v>
      </c>
      <c r="G3616" t="s">
        <v>192</v>
      </c>
      <c r="H3616">
        <v>602</v>
      </c>
      <c r="I3616" t="s">
        <v>246</v>
      </c>
      <c r="J3616" t="s">
        <v>125</v>
      </c>
      <c r="K3616" t="s">
        <v>197</v>
      </c>
      <c r="L3616">
        <v>700</v>
      </c>
      <c r="M3616" t="s">
        <v>193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">
      <c r="A3617">
        <v>4</v>
      </c>
      <c r="B3617" t="s">
        <v>187</v>
      </c>
      <c r="C3617">
        <v>2020</v>
      </c>
      <c r="D3617">
        <v>11</v>
      </c>
      <c r="E3617" t="s">
        <v>267</v>
      </c>
      <c r="F3617">
        <v>10</v>
      </c>
      <c r="G3617" t="s">
        <v>238</v>
      </c>
      <c r="H3617">
        <v>1</v>
      </c>
      <c r="I3617" t="s">
        <v>229</v>
      </c>
      <c r="J3617" t="s">
        <v>121</v>
      </c>
      <c r="K3617" t="s">
        <v>230</v>
      </c>
      <c r="L3617">
        <v>207</v>
      </c>
      <c r="M3617" t="s">
        <v>243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">
      <c r="A3618">
        <v>5</v>
      </c>
      <c r="B3618" t="s">
        <v>181</v>
      </c>
      <c r="C3618">
        <v>2020</v>
      </c>
      <c r="D3618">
        <v>11</v>
      </c>
      <c r="E3618" t="s">
        <v>267</v>
      </c>
      <c r="F3618">
        <v>10</v>
      </c>
      <c r="G3618" t="s">
        <v>238</v>
      </c>
      <c r="H3618">
        <v>905</v>
      </c>
      <c r="I3618" t="s">
        <v>272</v>
      </c>
      <c r="J3618" t="s">
        <v>122</v>
      </c>
      <c r="K3618" t="s">
        <v>242</v>
      </c>
      <c r="L3618">
        <v>4513</v>
      </c>
      <c r="M3618" t="s">
        <v>240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">
      <c r="A3619">
        <v>4</v>
      </c>
      <c r="B3619" t="s">
        <v>187</v>
      </c>
      <c r="C3619">
        <v>2020</v>
      </c>
      <c r="D3619">
        <v>11</v>
      </c>
      <c r="E3619" t="s">
        <v>267</v>
      </c>
      <c r="F3619">
        <v>10</v>
      </c>
      <c r="G3619" t="s">
        <v>238</v>
      </c>
      <c r="H3619">
        <v>905</v>
      </c>
      <c r="I3619" t="s">
        <v>272</v>
      </c>
      <c r="J3619" t="s">
        <v>122</v>
      </c>
      <c r="K3619" t="s">
        <v>242</v>
      </c>
      <c r="L3619">
        <v>4513</v>
      </c>
      <c r="M3619" t="s">
        <v>240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">
      <c r="A3620">
        <v>5</v>
      </c>
      <c r="B3620" t="s">
        <v>181</v>
      </c>
      <c r="C3620">
        <v>2020</v>
      </c>
      <c r="D3620">
        <v>11</v>
      </c>
      <c r="E3620" t="s">
        <v>267</v>
      </c>
      <c r="F3620">
        <v>6</v>
      </c>
      <c r="G3620" t="s">
        <v>192</v>
      </c>
      <c r="H3620">
        <v>603</v>
      </c>
      <c r="I3620" t="s">
        <v>196</v>
      </c>
      <c r="J3620" t="s">
        <v>125</v>
      </c>
      <c r="K3620" t="s">
        <v>197</v>
      </c>
      <c r="L3620">
        <v>700</v>
      </c>
      <c r="M3620" t="s">
        <v>193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">
      <c r="A3621">
        <v>4</v>
      </c>
      <c r="B3621" t="s">
        <v>187</v>
      </c>
      <c r="C3621">
        <v>2020</v>
      </c>
      <c r="D3621">
        <v>11</v>
      </c>
      <c r="E3621" t="s">
        <v>267</v>
      </c>
      <c r="F3621">
        <v>1</v>
      </c>
      <c r="G3621" t="s">
        <v>183</v>
      </c>
      <c r="H3621">
        <v>905</v>
      </c>
      <c r="I3621" t="s">
        <v>272</v>
      </c>
      <c r="J3621" t="s">
        <v>122</v>
      </c>
      <c r="K3621" t="s">
        <v>242</v>
      </c>
      <c r="L3621">
        <v>4512</v>
      </c>
      <c r="M3621" t="s">
        <v>186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">
      <c r="A3622">
        <v>4</v>
      </c>
      <c r="B3622" t="s">
        <v>187</v>
      </c>
      <c r="C3622">
        <v>2020</v>
      </c>
      <c r="D3622">
        <v>11</v>
      </c>
      <c r="E3622" t="s">
        <v>267</v>
      </c>
      <c r="F3622">
        <v>60</v>
      </c>
      <c r="G3622" t="s">
        <v>212</v>
      </c>
      <c r="H3622">
        <v>615</v>
      </c>
      <c r="I3622" t="s">
        <v>292</v>
      </c>
      <c r="J3622" t="s">
        <v>123</v>
      </c>
      <c r="K3622" t="s">
        <v>261</v>
      </c>
      <c r="L3622">
        <v>4563</v>
      </c>
      <c r="M3622" t="s">
        <v>228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">
      <c r="A3623">
        <v>5</v>
      </c>
      <c r="B3623" t="s">
        <v>181</v>
      </c>
      <c r="C3623">
        <v>2020</v>
      </c>
      <c r="D3623">
        <v>11</v>
      </c>
      <c r="E3623" t="s">
        <v>267</v>
      </c>
      <c r="F3623">
        <v>60</v>
      </c>
      <c r="G3623" t="s">
        <v>212</v>
      </c>
      <c r="H3623">
        <v>600</v>
      </c>
      <c r="I3623" t="s">
        <v>266</v>
      </c>
      <c r="J3623" t="s">
        <v>123</v>
      </c>
      <c r="K3623" t="s">
        <v>261</v>
      </c>
      <c r="L3623">
        <v>360</v>
      </c>
      <c r="M3623" t="s">
        <v>225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">
      <c r="A3624">
        <v>5</v>
      </c>
      <c r="B3624" t="s">
        <v>181</v>
      </c>
      <c r="C3624">
        <v>2020</v>
      </c>
      <c r="D3624">
        <v>11</v>
      </c>
      <c r="E3624" t="s">
        <v>267</v>
      </c>
      <c r="F3624">
        <v>5</v>
      </c>
      <c r="G3624" t="s">
        <v>195</v>
      </c>
      <c r="H3624">
        <v>951</v>
      </c>
      <c r="I3624" t="s">
        <v>250</v>
      </c>
      <c r="J3624" t="s">
        <v>126</v>
      </c>
      <c r="K3624" t="s">
        <v>249</v>
      </c>
      <c r="L3624">
        <v>4552</v>
      </c>
      <c r="M3624" t="s">
        <v>276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">
      <c r="A3625">
        <v>5</v>
      </c>
      <c r="B3625" t="s">
        <v>181</v>
      </c>
      <c r="C3625">
        <v>2020</v>
      </c>
      <c r="D3625">
        <v>11</v>
      </c>
      <c r="E3625" t="s">
        <v>267</v>
      </c>
      <c r="F3625">
        <v>1</v>
      </c>
      <c r="G3625" t="s">
        <v>183</v>
      </c>
      <c r="H3625">
        <v>10</v>
      </c>
      <c r="I3625" t="s">
        <v>251</v>
      </c>
      <c r="J3625" t="s">
        <v>117</v>
      </c>
      <c r="K3625" t="s">
        <v>236</v>
      </c>
      <c r="L3625">
        <v>200</v>
      </c>
      <c r="M3625" t="s">
        <v>210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">
      <c r="A3626">
        <v>5</v>
      </c>
      <c r="B3626" t="s">
        <v>181</v>
      </c>
      <c r="C3626">
        <v>2020</v>
      </c>
      <c r="D3626">
        <v>11</v>
      </c>
      <c r="E3626" t="s">
        <v>267</v>
      </c>
      <c r="F3626">
        <v>75</v>
      </c>
      <c r="G3626" t="s">
        <v>212</v>
      </c>
      <c r="H3626">
        <v>5</v>
      </c>
      <c r="I3626" t="s">
        <v>190</v>
      </c>
      <c r="J3626" t="s">
        <v>115</v>
      </c>
      <c r="K3626" t="s">
        <v>185</v>
      </c>
      <c r="L3626">
        <v>1575</v>
      </c>
      <c r="M3626" t="s">
        <v>218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">
      <c r="A3627">
        <v>5</v>
      </c>
      <c r="B3627" t="s">
        <v>181</v>
      </c>
      <c r="C3627">
        <v>2020</v>
      </c>
      <c r="D3627">
        <v>11</v>
      </c>
      <c r="E3627" t="s">
        <v>267</v>
      </c>
      <c r="F3627">
        <v>77</v>
      </c>
      <c r="G3627" t="s">
        <v>212</v>
      </c>
      <c r="H3627">
        <v>5</v>
      </c>
      <c r="I3627" t="s">
        <v>190</v>
      </c>
      <c r="J3627" t="s">
        <v>115</v>
      </c>
      <c r="K3627" t="s">
        <v>185</v>
      </c>
      <c r="L3627">
        <v>1577</v>
      </c>
      <c r="M3627" t="s">
        <v>233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">
      <c r="A3628">
        <v>5</v>
      </c>
      <c r="B3628" t="s">
        <v>181</v>
      </c>
      <c r="C3628">
        <v>2020</v>
      </c>
      <c r="D3628">
        <v>11</v>
      </c>
      <c r="E3628" t="s">
        <v>267</v>
      </c>
      <c r="F3628">
        <v>6</v>
      </c>
      <c r="G3628" t="s">
        <v>192</v>
      </c>
      <c r="H3628">
        <v>627</v>
      </c>
      <c r="I3628" t="s">
        <v>257</v>
      </c>
      <c r="J3628" t="s">
        <v>132</v>
      </c>
      <c r="K3628" t="s">
        <v>212</v>
      </c>
      <c r="L3628">
        <v>4562</v>
      </c>
      <c r="M3628" t="s">
        <v>211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">
      <c r="A3629">
        <v>5</v>
      </c>
      <c r="B3629" t="s">
        <v>181</v>
      </c>
      <c r="C3629">
        <v>2020</v>
      </c>
      <c r="D3629">
        <v>11</v>
      </c>
      <c r="E3629" t="s">
        <v>267</v>
      </c>
      <c r="F3629">
        <v>75</v>
      </c>
      <c r="G3629" t="s">
        <v>212</v>
      </c>
      <c r="H3629">
        <v>13</v>
      </c>
      <c r="I3629" t="s">
        <v>296</v>
      </c>
      <c r="J3629" t="s">
        <v>119</v>
      </c>
      <c r="K3629" t="s">
        <v>216</v>
      </c>
      <c r="L3629">
        <v>1575</v>
      </c>
      <c r="M3629" t="s">
        <v>218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">
      <c r="A3630">
        <v>5</v>
      </c>
      <c r="B3630" t="s">
        <v>181</v>
      </c>
      <c r="C3630">
        <v>2020</v>
      </c>
      <c r="D3630">
        <v>11</v>
      </c>
      <c r="E3630" t="s">
        <v>267</v>
      </c>
      <c r="F3630">
        <v>3</v>
      </c>
      <c r="G3630" t="s">
        <v>189</v>
      </c>
      <c r="H3630">
        <v>954</v>
      </c>
      <c r="I3630" t="s">
        <v>237</v>
      </c>
      <c r="J3630" t="s">
        <v>119</v>
      </c>
      <c r="K3630" t="s">
        <v>216</v>
      </c>
      <c r="L3630">
        <v>4532</v>
      </c>
      <c r="M3630" t="s">
        <v>200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">
      <c r="A3631">
        <v>4</v>
      </c>
      <c r="B3631" t="s">
        <v>187</v>
      </c>
      <c r="C3631">
        <v>2020</v>
      </c>
      <c r="D3631">
        <v>11</v>
      </c>
      <c r="E3631" t="s">
        <v>267</v>
      </c>
      <c r="F3631">
        <v>3</v>
      </c>
      <c r="G3631" t="s">
        <v>189</v>
      </c>
      <c r="H3631">
        <v>954</v>
      </c>
      <c r="I3631" t="s">
        <v>237</v>
      </c>
      <c r="J3631" t="s">
        <v>119</v>
      </c>
      <c r="K3631" t="s">
        <v>216</v>
      </c>
      <c r="L3631">
        <v>4532</v>
      </c>
      <c r="M3631" t="s">
        <v>200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">
      <c r="A3632">
        <v>5</v>
      </c>
      <c r="B3632" t="s">
        <v>181</v>
      </c>
      <c r="C3632">
        <v>2020</v>
      </c>
      <c r="D3632">
        <v>11</v>
      </c>
      <c r="E3632" t="s">
        <v>267</v>
      </c>
      <c r="F3632">
        <v>3</v>
      </c>
      <c r="G3632" t="s">
        <v>189</v>
      </c>
      <c r="H3632">
        <v>956</v>
      </c>
      <c r="I3632" t="s">
        <v>285</v>
      </c>
      <c r="J3632" t="s">
        <v>119</v>
      </c>
      <c r="K3632" t="s">
        <v>216</v>
      </c>
      <c r="L3632">
        <v>4532</v>
      </c>
      <c r="M3632" t="s">
        <v>200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">
      <c r="A3633">
        <v>4</v>
      </c>
      <c r="B3633" t="s">
        <v>187</v>
      </c>
      <c r="C3633">
        <v>2020</v>
      </c>
      <c r="D3633">
        <v>11</v>
      </c>
      <c r="E3633" t="s">
        <v>267</v>
      </c>
      <c r="F3633">
        <v>10</v>
      </c>
      <c r="G3633" t="s">
        <v>238</v>
      </c>
      <c r="H3633">
        <v>903</v>
      </c>
      <c r="I3633" t="s">
        <v>239</v>
      </c>
      <c r="J3633" t="s">
        <v>121</v>
      </c>
      <c r="K3633" t="s">
        <v>230</v>
      </c>
      <c r="L3633">
        <v>4513</v>
      </c>
      <c r="M3633" t="s">
        <v>240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">
      <c r="A3634">
        <v>5</v>
      </c>
      <c r="B3634" t="s">
        <v>181</v>
      </c>
      <c r="C3634">
        <v>2020</v>
      </c>
      <c r="D3634">
        <v>11</v>
      </c>
      <c r="E3634" t="s">
        <v>267</v>
      </c>
      <c r="F3634">
        <v>1</v>
      </c>
      <c r="G3634" t="s">
        <v>183</v>
      </c>
      <c r="H3634">
        <v>7</v>
      </c>
      <c r="I3634" t="s">
        <v>241</v>
      </c>
      <c r="J3634" t="s">
        <v>122</v>
      </c>
      <c r="K3634" t="s">
        <v>242</v>
      </c>
      <c r="L3634">
        <v>200</v>
      </c>
      <c r="M3634" t="s">
        <v>210</v>
      </c>
      <c r="N3634">
        <v>107</v>
      </c>
      <c r="O3634">
        <v>7772.59</v>
      </c>
      <c r="P3634">
        <v>50595</v>
      </c>
      <c r="Q3634" t="str">
        <f t="shared" si="56"/>
        <v>2-Low Income Residential</v>
      </c>
    </row>
    <row r="3635" spans="1:17" x14ac:dyDescent="0.3">
      <c r="A3635">
        <v>5</v>
      </c>
      <c r="B3635" t="s">
        <v>181</v>
      </c>
      <c r="C3635">
        <v>2020</v>
      </c>
      <c r="D3635">
        <v>11</v>
      </c>
      <c r="E3635" t="s">
        <v>267</v>
      </c>
      <c r="F3635">
        <v>1</v>
      </c>
      <c r="G3635" t="s">
        <v>183</v>
      </c>
      <c r="H3635">
        <v>603</v>
      </c>
      <c r="I3635" t="s">
        <v>196</v>
      </c>
      <c r="J3635" t="s">
        <v>125</v>
      </c>
      <c r="K3635" t="s">
        <v>197</v>
      </c>
      <c r="L3635">
        <v>200</v>
      </c>
      <c r="M3635" t="s">
        <v>210</v>
      </c>
      <c r="N3635">
        <v>693</v>
      </c>
      <c r="O3635">
        <v>20790.03</v>
      </c>
      <c r="P3635">
        <v>55098</v>
      </c>
      <c r="Q3635" t="str">
        <f t="shared" si="56"/>
        <v>Street</v>
      </c>
    </row>
    <row r="3636" spans="1:17" x14ac:dyDescent="0.3">
      <c r="A3636">
        <v>5</v>
      </c>
      <c r="B3636" t="s">
        <v>181</v>
      </c>
      <c r="C3636">
        <v>2020</v>
      </c>
      <c r="D3636">
        <v>11</v>
      </c>
      <c r="E3636" t="s">
        <v>267</v>
      </c>
      <c r="F3636">
        <v>5</v>
      </c>
      <c r="G3636" t="s">
        <v>195</v>
      </c>
      <c r="H3636">
        <v>616</v>
      </c>
      <c r="I3636" t="s">
        <v>199</v>
      </c>
      <c r="J3636" t="s">
        <v>125</v>
      </c>
      <c r="K3636" t="s">
        <v>197</v>
      </c>
      <c r="L3636">
        <v>4552</v>
      </c>
      <c r="M3636" t="s">
        <v>276</v>
      </c>
      <c r="N3636">
        <v>105</v>
      </c>
      <c r="O3636">
        <v>14846.8</v>
      </c>
      <c r="P3636">
        <v>68091</v>
      </c>
      <c r="Q3636" t="str">
        <f t="shared" si="56"/>
        <v>Street</v>
      </c>
    </row>
    <row r="3637" spans="1:17" x14ac:dyDescent="0.3">
      <c r="A3637">
        <v>5</v>
      </c>
      <c r="B3637" t="s">
        <v>181</v>
      </c>
      <c r="C3637">
        <v>2020</v>
      </c>
      <c r="D3637">
        <v>11</v>
      </c>
      <c r="E3637" t="s">
        <v>267</v>
      </c>
      <c r="F3637">
        <v>5</v>
      </c>
      <c r="G3637" t="s">
        <v>195</v>
      </c>
      <c r="H3637">
        <v>603</v>
      </c>
      <c r="I3637" t="s">
        <v>196</v>
      </c>
      <c r="J3637" t="s">
        <v>125</v>
      </c>
      <c r="K3637" t="s">
        <v>197</v>
      </c>
      <c r="L3637">
        <v>460</v>
      </c>
      <c r="M3637" t="s">
        <v>198</v>
      </c>
      <c r="N3637">
        <v>49</v>
      </c>
      <c r="O3637">
        <v>7276.22</v>
      </c>
      <c r="P3637">
        <v>23838</v>
      </c>
      <c r="Q3637" t="str">
        <f t="shared" si="56"/>
        <v>Street</v>
      </c>
    </row>
    <row r="3638" spans="1:17" x14ac:dyDescent="0.3">
      <c r="A3638">
        <v>5</v>
      </c>
      <c r="B3638" t="s">
        <v>181</v>
      </c>
      <c r="C3638">
        <v>2020</v>
      </c>
      <c r="D3638">
        <v>11</v>
      </c>
      <c r="E3638" t="s">
        <v>267</v>
      </c>
      <c r="F3638">
        <v>3</v>
      </c>
      <c r="G3638" t="s">
        <v>189</v>
      </c>
      <c r="H3638">
        <v>2</v>
      </c>
      <c r="I3638" t="s">
        <v>264</v>
      </c>
      <c r="J3638" t="s">
        <v>121</v>
      </c>
      <c r="K3638" t="s">
        <v>230</v>
      </c>
      <c r="L3638">
        <v>300</v>
      </c>
      <c r="M3638" t="s">
        <v>191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x14ac:dyDescent="0.3">
      <c r="A3639">
        <v>5</v>
      </c>
      <c r="B3639" t="s">
        <v>181</v>
      </c>
      <c r="C3639">
        <v>2020</v>
      </c>
      <c r="D3639">
        <v>11</v>
      </c>
      <c r="E3639" t="s">
        <v>267</v>
      </c>
      <c r="F3639">
        <v>71</v>
      </c>
      <c r="G3639" t="s">
        <v>212</v>
      </c>
      <c r="H3639">
        <v>1</v>
      </c>
      <c r="I3639" t="s">
        <v>229</v>
      </c>
      <c r="J3639" t="s">
        <v>121</v>
      </c>
      <c r="K3639" t="s">
        <v>230</v>
      </c>
      <c r="L3639">
        <v>1571</v>
      </c>
      <c r="M3639" t="s">
        <v>265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x14ac:dyDescent="0.3">
      <c r="A3640">
        <v>5</v>
      </c>
      <c r="B3640" t="s">
        <v>181</v>
      </c>
      <c r="C3640">
        <v>2020</v>
      </c>
      <c r="D3640">
        <v>11</v>
      </c>
      <c r="E3640" t="s">
        <v>267</v>
      </c>
      <c r="F3640">
        <v>79</v>
      </c>
      <c r="G3640" t="s">
        <v>212</v>
      </c>
      <c r="H3640">
        <v>710</v>
      </c>
      <c r="I3640" t="s">
        <v>220</v>
      </c>
      <c r="J3640" t="s">
        <v>207</v>
      </c>
      <c r="K3640" t="s">
        <v>208</v>
      </c>
      <c r="L3640">
        <v>4579</v>
      </c>
      <c r="M3640" t="s">
        <v>221</v>
      </c>
      <c r="N3640">
        <v>1</v>
      </c>
      <c r="O3640">
        <v>5680.76</v>
      </c>
      <c r="P3640">
        <v>88927</v>
      </c>
      <c r="Q3640" t="str">
        <f t="shared" si="56"/>
        <v>5-Large C&amp;I</v>
      </c>
    </row>
    <row r="3641" spans="1:17" x14ac:dyDescent="0.3">
      <c r="A3641">
        <v>5</v>
      </c>
      <c r="B3641" t="s">
        <v>181</v>
      </c>
      <c r="C3641">
        <v>2020</v>
      </c>
      <c r="D3641">
        <v>11</v>
      </c>
      <c r="E3641" t="s">
        <v>267</v>
      </c>
      <c r="F3641">
        <v>6</v>
      </c>
      <c r="G3641" t="s">
        <v>192</v>
      </c>
      <c r="H3641">
        <v>621</v>
      </c>
      <c r="I3641" t="s">
        <v>259</v>
      </c>
      <c r="J3641" t="s">
        <v>116</v>
      </c>
      <c r="K3641" t="s">
        <v>224</v>
      </c>
      <c r="L3641">
        <v>4562</v>
      </c>
      <c r="M3641" t="s">
        <v>211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x14ac:dyDescent="0.3">
      <c r="A3642">
        <v>5</v>
      </c>
      <c r="B3642" t="s">
        <v>181</v>
      </c>
      <c r="C3642">
        <v>2020</v>
      </c>
      <c r="D3642">
        <v>11</v>
      </c>
      <c r="E3642" t="s">
        <v>267</v>
      </c>
      <c r="F3642">
        <v>6</v>
      </c>
      <c r="G3642" t="s">
        <v>192</v>
      </c>
      <c r="H3642">
        <v>618</v>
      </c>
      <c r="I3642" t="s">
        <v>294</v>
      </c>
      <c r="J3642" t="s">
        <v>130</v>
      </c>
      <c r="K3642" t="s">
        <v>280</v>
      </c>
      <c r="L3642">
        <v>4562</v>
      </c>
      <c r="M3642" t="s">
        <v>211</v>
      </c>
      <c r="N3642">
        <v>6</v>
      </c>
      <c r="O3642">
        <v>1540.81</v>
      </c>
      <c r="P3642">
        <v>4267</v>
      </c>
      <c r="Q3642" t="str">
        <f t="shared" si="56"/>
        <v>Street</v>
      </c>
    </row>
    <row r="3643" spans="1:17" x14ac:dyDescent="0.3">
      <c r="A3643">
        <v>5</v>
      </c>
      <c r="B3643" t="s">
        <v>181</v>
      </c>
      <c r="C3643">
        <v>2020</v>
      </c>
      <c r="D3643">
        <v>11</v>
      </c>
      <c r="E3643" t="s">
        <v>267</v>
      </c>
      <c r="F3643">
        <v>6</v>
      </c>
      <c r="G3643" t="s">
        <v>192</v>
      </c>
      <c r="H3643">
        <v>624</v>
      </c>
      <c r="I3643" t="s">
        <v>226</v>
      </c>
      <c r="J3643" t="s">
        <v>124</v>
      </c>
      <c r="K3643" t="s">
        <v>227</v>
      </c>
      <c r="L3643">
        <v>4562</v>
      </c>
      <c r="M3643" t="s">
        <v>211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x14ac:dyDescent="0.3">
      <c r="A3644">
        <v>5</v>
      </c>
      <c r="B3644" t="s">
        <v>181</v>
      </c>
      <c r="C3644">
        <v>2020</v>
      </c>
      <c r="D3644">
        <v>11</v>
      </c>
      <c r="E3644" t="s">
        <v>267</v>
      </c>
      <c r="F3644">
        <v>3</v>
      </c>
      <c r="G3644" t="s">
        <v>189</v>
      </c>
      <c r="H3644">
        <v>13</v>
      </c>
      <c r="I3644" t="s">
        <v>296</v>
      </c>
      <c r="J3644" t="s">
        <v>119</v>
      </c>
      <c r="K3644" t="s">
        <v>216</v>
      </c>
      <c r="L3644">
        <v>300</v>
      </c>
      <c r="M3644" t="s">
        <v>191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x14ac:dyDescent="0.3">
      <c r="A3645">
        <v>5</v>
      </c>
      <c r="B3645" t="s">
        <v>181</v>
      </c>
      <c r="C3645">
        <v>2020</v>
      </c>
      <c r="D3645">
        <v>11</v>
      </c>
      <c r="E3645" t="s">
        <v>267</v>
      </c>
      <c r="F3645">
        <v>5</v>
      </c>
      <c r="G3645" t="s">
        <v>195</v>
      </c>
      <c r="H3645">
        <v>950</v>
      </c>
      <c r="I3645" t="s">
        <v>184</v>
      </c>
      <c r="J3645" t="s">
        <v>115</v>
      </c>
      <c r="K3645" t="s">
        <v>185</v>
      </c>
      <c r="L3645">
        <v>4552</v>
      </c>
      <c r="M3645" t="s">
        <v>276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x14ac:dyDescent="0.3">
      <c r="A3646">
        <v>5</v>
      </c>
      <c r="B3646" t="s">
        <v>181</v>
      </c>
      <c r="C3646">
        <v>2020</v>
      </c>
      <c r="D3646">
        <v>11</v>
      </c>
      <c r="E3646" t="s">
        <v>267</v>
      </c>
      <c r="F3646">
        <v>72</v>
      </c>
      <c r="G3646" t="s">
        <v>212</v>
      </c>
      <c r="H3646">
        <v>5</v>
      </c>
      <c r="I3646" t="s">
        <v>190</v>
      </c>
      <c r="J3646" t="s">
        <v>115</v>
      </c>
      <c r="K3646" t="s">
        <v>185</v>
      </c>
      <c r="L3646">
        <v>1572</v>
      </c>
      <c r="M3646" t="s">
        <v>231</v>
      </c>
      <c r="N3646">
        <v>1</v>
      </c>
      <c r="O3646">
        <v>2256.13</v>
      </c>
      <c r="P3646">
        <v>12678</v>
      </c>
      <c r="Q3646" t="str">
        <f t="shared" si="56"/>
        <v>3-Small C&amp;I</v>
      </c>
    </row>
    <row r="3647" spans="1:17" x14ac:dyDescent="0.3">
      <c r="A3647">
        <v>4</v>
      </c>
      <c r="B3647" t="s">
        <v>187</v>
      </c>
      <c r="C3647">
        <v>2020</v>
      </c>
      <c r="D3647">
        <v>11</v>
      </c>
      <c r="E3647" t="s">
        <v>267</v>
      </c>
      <c r="F3647">
        <v>3</v>
      </c>
      <c r="G3647" t="s">
        <v>189</v>
      </c>
      <c r="H3647">
        <v>5</v>
      </c>
      <c r="I3647" t="s">
        <v>190</v>
      </c>
      <c r="J3647" t="s">
        <v>115</v>
      </c>
      <c r="K3647" t="s">
        <v>185</v>
      </c>
      <c r="L3647">
        <v>300</v>
      </c>
      <c r="M3647" t="s">
        <v>191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x14ac:dyDescent="0.3">
      <c r="A3648">
        <v>5</v>
      </c>
      <c r="B3648" t="s">
        <v>181</v>
      </c>
      <c r="C3648">
        <v>2020</v>
      </c>
      <c r="D3648">
        <v>11</v>
      </c>
      <c r="E3648" t="s">
        <v>267</v>
      </c>
      <c r="F3648">
        <v>3</v>
      </c>
      <c r="G3648" t="s">
        <v>189</v>
      </c>
      <c r="H3648">
        <v>15</v>
      </c>
      <c r="I3648" t="s">
        <v>252</v>
      </c>
      <c r="J3648" t="s">
        <v>118</v>
      </c>
      <c r="K3648" t="s">
        <v>214</v>
      </c>
      <c r="L3648">
        <v>300</v>
      </c>
      <c r="M3648" t="s">
        <v>191</v>
      </c>
      <c r="N3648">
        <v>101</v>
      </c>
      <c r="O3648">
        <v>2932.89</v>
      </c>
      <c r="P3648">
        <v>16408</v>
      </c>
      <c r="Q3648" t="str">
        <f t="shared" si="56"/>
        <v>3-Small C&amp;I</v>
      </c>
    </row>
    <row r="3649" spans="1:17" x14ac:dyDescent="0.3">
      <c r="A3649">
        <v>5</v>
      </c>
      <c r="B3649" t="s">
        <v>181</v>
      </c>
      <c r="C3649">
        <v>2020</v>
      </c>
      <c r="D3649">
        <v>11</v>
      </c>
      <c r="E3649" t="s">
        <v>267</v>
      </c>
      <c r="F3649">
        <v>79</v>
      </c>
      <c r="G3649" t="s">
        <v>212</v>
      </c>
      <c r="H3649">
        <v>18</v>
      </c>
      <c r="I3649" t="s">
        <v>215</v>
      </c>
      <c r="J3649" t="s">
        <v>119</v>
      </c>
      <c r="K3649" t="s">
        <v>216</v>
      </c>
      <c r="L3649">
        <v>1579</v>
      </c>
      <c r="M3649" t="s">
        <v>271</v>
      </c>
      <c r="N3649">
        <v>1</v>
      </c>
      <c r="O3649">
        <v>8131.32</v>
      </c>
      <c r="P3649">
        <v>54600</v>
      </c>
      <c r="Q3649" t="str">
        <f t="shared" si="56"/>
        <v>4-Medium C&amp;I</v>
      </c>
    </row>
    <row r="3650" spans="1:17" x14ac:dyDescent="0.3">
      <c r="A3650">
        <v>5</v>
      </c>
      <c r="B3650" t="s">
        <v>181</v>
      </c>
      <c r="C3650">
        <v>2020</v>
      </c>
      <c r="D3650">
        <v>11</v>
      </c>
      <c r="E3650" t="s">
        <v>267</v>
      </c>
      <c r="F3650">
        <v>1</v>
      </c>
      <c r="G3650" t="s">
        <v>183</v>
      </c>
      <c r="H3650">
        <v>905</v>
      </c>
      <c r="I3650" t="s">
        <v>272</v>
      </c>
      <c r="J3650" t="s">
        <v>122</v>
      </c>
      <c r="K3650" t="s">
        <v>242</v>
      </c>
      <c r="L3650">
        <v>4512</v>
      </c>
      <c r="M3650" t="s">
        <v>186</v>
      </c>
      <c r="N3650">
        <v>61357</v>
      </c>
      <c r="O3650">
        <v>1176974.3600000001</v>
      </c>
      <c r="P3650">
        <v>28778649</v>
      </c>
      <c r="Q3650" t="str">
        <f t="shared" ref="Q3650:Q3713" si="57">VLOOKUP(J3650,S:T,2,FALSE)</f>
        <v>2-Low Income Residential</v>
      </c>
    </row>
    <row r="3651" spans="1:17" x14ac:dyDescent="0.3">
      <c r="A3651">
        <v>5</v>
      </c>
      <c r="B3651" t="s">
        <v>181</v>
      </c>
      <c r="C3651">
        <v>2020</v>
      </c>
      <c r="D3651">
        <v>11</v>
      </c>
      <c r="E3651" t="s">
        <v>267</v>
      </c>
      <c r="F3651">
        <v>10</v>
      </c>
      <c r="G3651" t="s">
        <v>238</v>
      </c>
      <c r="H3651">
        <v>903</v>
      </c>
      <c r="I3651" t="s">
        <v>239</v>
      </c>
      <c r="J3651" t="s">
        <v>121</v>
      </c>
      <c r="K3651" t="s">
        <v>230</v>
      </c>
      <c r="L3651">
        <v>4513</v>
      </c>
      <c r="M3651" t="s">
        <v>240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">
      <c r="A3652">
        <v>5</v>
      </c>
      <c r="B3652" t="s">
        <v>181</v>
      </c>
      <c r="C3652">
        <v>2020</v>
      </c>
      <c r="D3652">
        <v>11</v>
      </c>
      <c r="E3652" t="s">
        <v>267</v>
      </c>
      <c r="F3652">
        <v>6</v>
      </c>
      <c r="G3652" t="s">
        <v>192</v>
      </c>
      <c r="H3652">
        <v>601</v>
      </c>
      <c r="I3652" t="s">
        <v>260</v>
      </c>
      <c r="J3652" t="s">
        <v>123</v>
      </c>
      <c r="K3652" t="s">
        <v>261</v>
      </c>
      <c r="L3652">
        <v>700</v>
      </c>
      <c r="M3652" t="s">
        <v>193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">
      <c r="A3653">
        <v>5</v>
      </c>
      <c r="B3653" t="s">
        <v>181</v>
      </c>
      <c r="C3653">
        <v>2020</v>
      </c>
      <c r="D3653">
        <v>11</v>
      </c>
      <c r="E3653" t="s">
        <v>267</v>
      </c>
      <c r="F3653">
        <v>6</v>
      </c>
      <c r="G3653" t="s">
        <v>192</v>
      </c>
      <c r="H3653">
        <v>615</v>
      </c>
      <c r="I3653" t="s">
        <v>292</v>
      </c>
      <c r="J3653" t="s">
        <v>123</v>
      </c>
      <c r="K3653" t="s">
        <v>261</v>
      </c>
      <c r="L3653">
        <v>4562</v>
      </c>
      <c r="M3653" t="s">
        <v>211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">
      <c r="A3654">
        <v>5</v>
      </c>
      <c r="B3654" t="s">
        <v>181</v>
      </c>
      <c r="C3654">
        <v>2020</v>
      </c>
      <c r="D3654">
        <v>11</v>
      </c>
      <c r="E3654" t="s">
        <v>267</v>
      </c>
      <c r="F3654">
        <v>3</v>
      </c>
      <c r="G3654" t="s">
        <v>189</v>
      </c>
      <c r="H3654">
        <v>603</v>
      </c>
      <c r="I3654" t="s">
        <v>196</v>
      </c>
      <c r="J3654" t="s">
        <v>125</v>
      </c>
      <c r="K3654" t="s">
        <v>197</v>
      </c>
      <c r="L3654">
        <v>300</v>
      </c>
      <c r="M3654" t="s">
        <v>191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">
      <c r="A3655">
        <v>5</v>
      </c>
      <c r="B3655" t="s">
        <v>181</v>
      </c>
      <c r="C3655">
        <v>2020</v>
      </c>
      <c r="D3655">
        <v>11</v>
      </c>
      <c r="E3655" t="s">
        <v>267</v>
      </c>
      <c r="F3655">
        <v>10</v>
      </c>
      <c r="G3655" t="s">
        <v>238</v>
      </c>
      <c r="H3655">
        <v>2</v>
      </c>
      <c r="I3655" t="s">
        <v>264</v>
      </c>
      <c r="J3655" t="s">
        <v>121</v>
      </c>
      <c r="K3655" t="s">
        <v>230</v>
      </c>
      <c r="L3655">
        <v>207</v>
      </c>
      <c r="M3655" t="s">
        <v>243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">
      <c r="A3656">
        <v>4</v>
      </c>
      <c r="B3656" t="s">
        <v>187</v>
      </c>
      <c r="C3656">
        <v>2020</v>
      </c>
      <c r="D3656">
        <v>11</v>
      </c>
      <c r="E3656" t="s">
        <v>267</v>
      </c>
      <c r="F3656">
        <v>5</v>
      </c>
      <c r="G3656" t="s">
        <v>195</v>
      </c>
      <c r="H3656">
        <v>710</v>
      </c>
      <c r="I3656" t="s">
        <v>220</v>
      </c>
      <c r="J3656" t="s">
        <v>207</v>
      </c>
      <c r="K3656" t="s">
        <v>208</v>
      </c>
      <c r="L3656">
        <v>4552</v>
      </c>
      <c r="M3656" t="s">
        <v>276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">
      <c r="A3657">
        <v>4</v>
      </c>
      <c r="B3657" t="s">
        <v>187</v>
      </c>
      <c r="C3657">
        <v>2020</v>
      </c>
      <c r="D3657">
        <v>11</v>
      </c>
      <c r="E3657" t="s">
        <v>267</v>
      </c>
      <c r="F3657">
        <v>3</v>
      </c>
      <c r="G3657" t="s">
        <v>189</v>
      </c>
      <c r="H3657">
        <v>616</v>
      </c>
      <c r="I3657" t="s">
        <v>199</v>
      </c>
      <c r="J3657" t="s">
        <v>125</v>
      </c>
      <c r="K3657" t="s">
        <v>197</v>
      </c>
      <c r="L3657">
        <v>4512</v>
      </c>
      <c r="M3657" t="s">
        <v>186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">
      <c r="A3658">
        <v>5</v>
      </c>
      <c r="B3658" t="s">
        <v>181</v>
      </c>
      <c r="C3658">
        <v>2020</v>
      </c>
      <c r="D3658">
        <v>11</v>
      </c>
      <c r="E3658" t="s">
        <v>267</v>
      </c>
      <c r="F3658">
        <v>10</v>
      </c>
      <c r="G3658" t="s">
        <v>238</v>
      </c>
      <c r="H3658">
        <v>616</v>
      </c>
      <c r="I3658" t="s">
        <v>199</v>
      </c>
      <c r="J3658" t="s">
        <v>125</v>
      </c>
      <c r="K3658" t="s">
        <v>197</v>
      </c>
      <c r="L3658">
        <v>4513</v>
      </c>
      <c r="M3658" t="s">
        <v>240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">
      <c r="A3659">
        <v>5</v>
      </c>
      <c r="B3659" t="s">
        <v>181</v>
      </c>
      <c r="C3659">
        <v>2020</v>
      </c>
      <c r="D3659">
        <v>11</v>
      </c>
      <c r="E3659" t="s">
        <v>267</v>
      </c>
      <c r="F3659">
        <v>60</v>
      </c>
      <c r="G3659" t="s">
        <v>212</v>
      </c>
      <c r="H3659">
        <v>621</v>
      </c>
      <c r="I3659" t="s">
        <v>259</v>
      </c>
      <c r="J3659" t="s">
        <v>116</v>
      </c>
      <c r="K3659" t="s">
        <v>224</v>
      </c>
      <c r="L3659">
        <v>4563</v>
      </c>
      <c r="M3659" t="s">
        <v>228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">
      <c r="A3660">
        <v>5</v>
      </c>
      <c r="B3660" t="s">
        <v>181</v>
      </c>
      <c r="C3660">
        <v>2020</v>
      </c>
      <c r="D3660">
        <v>11</v>
      </c>
      <c r="E3660" t="s">
        <v>267</v>
      </c>
      <c r="F3660">
        <v>6</v>
      </c>
      <c r="G3660" t="s">
        <v>192</v>
      </c>
      <c r="H3660">
        <v>606</v>
      </c>
      <c r="I3660" t="s">
        <v>279</v>
      </c>
      <c r="J3660" t="s">
        <v>130</v>
      </c>
      <c r="K3660" t="s">
        <v>280</v>
      </c>
      <c r="L3660">
        <v>700</v>
      </c>
      <c r="M3660" t="s">
        <v>193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">
      <c r="A3661">
        <v>5</v>
      </c>
      <c r="B3661" t="s">
        <v>181</v>
      </c>
      <c r="C3661">
        <v>2020</v>
      </c>
      <c r="D3661">
        <v>11</v>
      </c>
      <c r="E3661" t="s">
        <v>267</v>
      </c>
      <c r="F3661">
        <v>60</v>
      </c>
      <c r="G3661" t="s">
        <v>212</v>
      </c>
      <c r="H3661">
        <v>623</v>
      </c>
      <c r="I3661" t="s">
        <v>295</v>
      </c>
      <c r="J3661" t="s">
        <v>124</v>
      </c>
      <c r="K3661" t="s">
        <v>227</v>
      </c>
      <c r="L3661">
        <v>360</v>
      </c>
      <c r="M3661" t="s">
        <v>225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">
      <c r="A3662">
        <v>4</v>
      </c>
      <c r="B3662" t="s">
        <v>187</v>
      </c>
      <c r="C3662">
        <v>2020</v>
      </c>
      <c r="D3662">
        <v>11</v>
      </c>
      <c r="E3662" t="s">
        <v>267</v>
      </c>
      <c r="F3662">
        <v>6</v>
      </c>
      <c r="G3662" t="s">
        <v>192</v>
      </c>
      <c r="H3662">
        <v>624</v>
      </c>
      <c r="I3662" t="s">
        <v>226</v>
      </c>
      <c r="J3662" t="s">
        <v>124</v>
      </c>
      <c r="K3662" t="s">
        <v>227</v>
      </c>
      <c r="L3662">
        <v>4562</v>
      </c>
      <c r="M3662" t="s">
        <v>211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">
      <c r="A3663">
        <v>5</v>
      </c>
      <c r="B3663" t="s">
        <v>181</v>
      </c>
      <c r="C3663">
        <v>2020</v>
      </c>
      <c r="D3663">
        <v>11</v>
      </c>
      <c r="E3663" t="s">
        <v>267</v>
      </c>
      <c r="F3663">
        <v>60</v>
      </c>
      <c r="G3663" t="s">
        <v>212</v>
      </c>
      <c r="H3663">
        <v>601</v>
      </c>
      <c r="I3663" t="s">
        <v>260</v>
      </c>
      <c r="J3663" t="s">
        <v>123</v>
      </c>
      <c r="K3663" t="s">
        <v>261</v>
      </c>
      <c r="L3663">
        <v>360</v>
      </c>
      <c r="M3663" t="s">
        <v>225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">
      <c r="A3664">
        <v>5</v>
      </c>
      <c r="B3664" t="s">
        <v>181</v>
      </c>
      <c r="C3664">
        <v>2020</v>
      </c>
      <c r="D3664">
        <v>11</v>
      </c>
      <c r="E3664" t="s">
        <v>267</v>
      </c>
      <c r="F3664">
        <v>6</v>
      </c>
      <c r="G3664" t="s">
        <v>192</v>
      </c>
      <c r="H3664">
        <v>950</v>
      </c>
      <c r="I3664" t="s">
        <v>184</v>
      </c>
      <c r="J3664" t="s">
        <v>115</v>
      </c>
      <c r="K3664" t="s">
        <v>185</v>
      </c>
      <c r="L3664">
        <v>4562</v>
      </c>
      <c r="M3664" t="s">
        <v>211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">
      <c r="A3665">
        <v>4</v>
      </c>
      <c r="B3665" t="s">
        <v>187</v>
      </c>
      <c r="C3665">
        <v>2020</v>
      </c>
      <c r="D3665">
        <v>11</v>
      </c>
      <c r="E3665" t="s">
        <v>267</v>
      </c>
      <c r="F3665">
        <v>1</v>
      </c>
      <c r="G3665" t="s">
        <v>183</v>
      </c>
      <c r="H3665">
        <v>950</v>
      </c>
      <c r="I3665" t="s">
        <v>184</v>
      </c>
      <c r="J3665" t="s">
        <v>115</v>
      </c>
      <c r="K3665" t="s">
        <v>185</v>
      </c>
      <c r="L3665">
        <v>4512</v>
      </c>
      <c r="M3665" t="s">
        <v>186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">
      <c r="A3666">
        <v>4</v>
      </c>
      <c r="B3666" t="s">
        <v>187</v>
      </c>
      <c r="C3666">
        <v>2020</v>
      </c>
      <c r="D3666">
        <v>11</v>
      </c>
      <c r="E3666" t="s">
        <v>267</v>
      </c>
      <c r="F3666">
        <v>5</v>
      </c>
      <c r="G3666" t="s">
        <v>195</v>
      </c>
      <c r="H3666">
        <v>18</v>
      </c>
      <c r="I3666" t="s">
        <v>215</v>
      </c>
      <c r="J3666" t="s">
        <v>119</v>
      </c>
      <c r="K3666" t="s">
        <v>216</v>
      </c>
      <c r="L3666">
        <v>460</v>
      </c>
      <c r="M3666" t="s">
        <v>198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">
      <c r="A3667">
        <v>4</v>
      </c>
      <c r="B3667" t="s">
        <v>187</v>
      </c>
      <c r="C3667">
        <v>2020</v>
      </c>
      <c r="D3667">
        <v>11</v>
      </c>
      <c r="E3667" t="s">
        <v>267</v>
      </c>
      <c r="F3667">
        <v>3</v>
      </c>
      <c r="G3667" t="s">
        <v>189</v>
      </c>
      <c r="H3667">
        <v>701</v>
      </c>
      <c r="I3667" t="s">
        <v>206</v>
      </c>
      <c r="J3667" t="s">
        <v>207</v>
      </c>
      <c r="K3667" t="s">
        <v>208</v>
      </c>
      <c r="L3667">
        <v>300</v>
      </c>
      <c r="M3667" t="s">
        <v>191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">
      <c r="A3668">
        <v>5</v>
      </c>
      <c r="B3668" t="s">
        <v>181</v>
      </c>
      <c r="C3668">
        <v>2020</v>
      </c>
      <c r="D3668">
        <v>11</v>
      </c>
      <c r="E3668" t="s">
        <v>267</v>
      </c>
      <c r="F3668">
        <v>1</v>
      </c>
      <c r="G3668" t="s">
        <v>183</v>
      </c>
      <c r="H3668">
        <v>1</v>
      </c>
      <c r="I3668" t="s">
        <v>229</v>
      </c>
      <c r="J3668" t="s">
        <v>121</v>
      </c>
      <c r="K3668" t="s">
        <v>230</v>
      </c>
      <c r="L3668">
        <v>200</v>
      </c>
      <c r="M3668" t="s">
        <v>210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">
      <c r="A3669">
        <v>4</v>
      </c>
      <c r="B3669" t="s">
        <v>187</v>
      </c>
      <c r="C3669">
        <v>2020</v>
      </c>
      <c r="D3669">
        <v>11</v>
      </c>
      <c r="E3669" t="s">
        <v>267</v>
      </c>
      <c r="F3669">
        <v>1</v>
      </c>
      <c r="G3669" t="s">
        <v>183</v>
      </c>
      <c r="H3669">
        <v>1</v>
      </c>
      <c r="I3669" t="s">
        <v>229</v>
      </c>
      <c r="J3669" t="s">
        <v>121</v>
      </c>
      <c r="K3669" t="s">
        <v>230</v>
      </c>
      <c r="L3669">
        <v>200</v>
      </c>
      <c r="M3669" t="s">
        <v>210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">
      <c r="A3670">
        <v>5</v>
      </c>
      <c r="B3670" t="s">
        <v>181</v>
      </c>
      <c r="C3670">
        <v>2020</v>
      </c>
      <c r="D3670">
        <v>11</v>
      </c>
      <c r="E3670" t="s">
        <v>267</v>
      </c>
      <c r="F3670">
        <v>5</v>
      </c>
      <c r="G3670" t="s">
        <v>195</v>
      </c>
      <c r="H3670">
        <v>602</v>
      </c>
      <c r="I3670" t="s">
        <v>246</v>
      </c>
      <c r="J3670" t="s">
        <v>125</v>
      </c>
      <c r="K3670" t="s">
        <v>197</v>
      </c>
      <c r="L3670">
        <v>460</v>
      </c>
      <c r="M3670" t="s">
        <v>198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">
      <c r="A3671">
        <v>5</v>
      </c>
      <c r="B3671" t="s">
        <v>181</v>
      </c>
      <c r="C3671">
        <v>2020</v>
      </c>
      <c r="D3671">
        <v>11</v>
      </c>
      <c r="E3671" t="s">
        <v>267</v>
      </c>
      <c r="F3671">
        <v>3</v>
      </c>
      <c r="G3671" t="s">
        <v>189</v>
      </c>
      <c r="H3671">
        <v>1</v>
      </c>
      <c r="I3671" t="s">
        <v>229</v>
      </c>
      <c r="J3671" t="s">
        <v>121</v>
      </c>
      <c r="K3671" t="s">
        <v>230</v>
      </c>
      <c r="L3671">
        <v>300</v>
      </c>
      <c r="M3671" t="s">
        <v>191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">
      <c r="A3672">
        <v>4</v>
      </c>
      <c r="B3672" t="s">
        <v>187</v>
      </c>
      <c r="C3672">
        <v>2020</v>
      </c>
      <c r="D3672">
        <v>11</v>
      </c>
      <c r="E3672" t="s">
        <v>267</v>
      </c>
      <c r="F3672">
        <v>3</v>
      </c>
      <c r="G3672" t="s">
        <v>189</v>
      </c>
      <c r="H3672">
        <v>1</v>
      </c>
      <c r="I3672" t="s">
        <v>229</v>
      </c>
      <c r="J3672" t="s">
        <v>121</v>
      </c>
      <c r="K3672" t="s">
        <v>230</v>
      </c>
      <c r="L3672">
        <v>300</v>
      </c>
      <c r="M3672" t="s">
        <v>191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">
      <c r="A3673">
        <v>5</v>
      </c>
      <c r="B3673" t="s">
        <v>181</v>
      </c>
      <c r="C3673">
        <v>2020</v>
      </c>
      <c r="D3673">
        <v>11</v>
      </c>
      <c r="E3673" t="s">
        <v>267</v>
      </c>
      <c r="F3673">
        <v>3</v>
      </c>
      <c r="G3673" t="s">
        <v>189</v>
      </c>
      <c r="H3673">
        <v>621</v>
      </c>
      <c r="I3673" t="s">
        <v>259</v>
      </c>
      <c r="J3673" t="s">
        <v>116</v>
      </c>
      <c r="K3673" t="s">
        <v>224</v>
      </c>
      <c r="L3673">
        <v>4532</v>
      </c>
      <c r="M3673" t="s">
        <v>200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">
      <c r="A3674">
        <v>5</v>
      </c>
      <c r="B3674" t="s">
        <v>181</v>
      </c>
      <c r="C3674">
        <v>2020</v>
      </c>
      <c r="D3674">
        <v>11</v>
      </c>
      <c r="E3674" t="s">
        <v>267</v>
      </c>
      <c r="F3674">
        <v>6</v>
      </c>
      <c r="G3674" t="s">
        <v>192</v>
      </c>
      <c r="H3674">
        <v>607</v>
      </c>
      <c r="I3674" t="s">
        <v>293</v>
      </c>
      <c r="J3674" t="s">
        <v>130</v>
      </c>
      <c r="K3674" t="s">
        <v>280</v>
      </c>
      <c r="L3674">
        <v>700</v>
      </c>
      <c r="M3674" t="s">
        <v>193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">
      <c r="A3675">
        <v>4</v>
      </c>
      <c r="B3675" t="s">
        <v>187</v>
      </c>
      <c r="C3675">
        <v>2020</v>
      </c>
      <c r="D3675">
        <v>11</v>
      </c>
      <c r="E3675" t="s">
        <v>267</v>
      </c>
      <c r="F3675">
        <v>60</v>
      </c>
      <c r="G3675" t="s">
        <v>212</v>
      </c>
      <c r="H3675">
        <v>624</v>
      </c>
      <c r="I3675" t="s">
        <v>226</v>
      </c>
      <c r="J3675" t="s">
        <v>124</v>
      </c>
      <c r="K3675" t="s">
        <v>227</v>
      </c>
      <c r="L3675">
        <v>4563</v>
      </c>
      <c r="M3675" t="s">
        <v>228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">
      <c r="A3676">
        <v>5</v>
      </c>
      <c r="B3676" t="s">
        <v>181</v>
      </c>
      <c r="C3676">
        <v>2020</v>
      </c>
      <c r="D3676">
        <v>11</v>
      </c>
      <c r="E3676" t="s">
        <v>267</v>
      </c>
      <c r="F3676">
        <v>75</v>
      </c>
      <c r="G3676" t="s">
        <v>212</v>
      </c>
      <c r="H3676">
        <v>950</v>
      </c>
      <c r="I3676" t="s">
        <v>184</v>
      </c>
      <c r="J3676" t="s">
        <v>115</v>
      </c>
      <c r="K3676" t="s">
        <v>185</v>
      </c>
      <c r="L3676">
        <v>4575</v>
      </c>
      <c r="M3676" t="s">
        <v>212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">
      <c r="A3677">
        <v>5</v>
      </c>
      <c r="B3677" t="s">
        <v>181</v>
      </c>
      <c r="C3677">
        <v>2020</v>
      </c>
      <c r="D3677">
        <v>11</v>
      </c>
      <c r="E3677" t="s">
        <v>267</v>
      </c>
      <c r="F3677">
        <v>79</v>
      </c>
      <c r="G3677" t="s">
        <v>212</v>
      </c>
      <c r="H3677">
        <v>950</v>
      </c>
      <c r="I3677" t="s">
        <v>184</v>
      </c>
      <c r="J3677" t="s">
        <v>115</v>
      </c>
      <c r="K3677" t="s">
        <v>185</v>
      </c>
      <c r="L3677">
        <v>4579</v>
      </c>
      <c r="M3677" t="s">
        <v>221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">
      <c r="A3678">
        <v>5</v>
      </c>
      <c r="B3678" t="s">
        <v>181</v>
      </c>
      <c r="C3678">
        <v>2020</v>
      </c>
      <c r="D3678">
        <v>11</v>
      </c>
      <c r="E3678" t="s">
        <v>267</v>
      </c>
      <c r="F3678">
        <v>79</v>
      </c>
      <c r="G3678" t="s">
        <v>212</v>
      </c>
      <c r="H3678">
        <v>951</v>
      </c>
      <c r="I3678" t="s">
        <v>250</v>
      </c>
      <c r="J3678" t="s">
        <v>126</v>
      </c>
      <c r="K3678" t="s">
        <v>249</v>
      </c>
      <c r="L3678">
        <v>4579</v>
      </c>
      <c r="M3678" t="s">
        <v>221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">
      <c r="A3679">
        <v>5</v>
      </c>
      <c r="B3679" t="s">
        <v>181</v>
      </c>
      <c r="C3679">
        <v>2020</v>
      </c>
      <c r="D3679">
        <v>11</v>
      </c>
      <c r="E3679" t="s">
        <v>267</v>
      </c>
      <c r="F3679">
        <v>5</v>
      </c>
      <c r="G3679" t="s">
        <v>195</v>
      </c>
      <c r="H3679">
        <v>5</v>
      </c>
      <c r="I3679" t="s">
        <v>190</v>
      </c>
      <c r="J3679" t="s">
        <v>115</v>
      </c>
      <c r="K3679" t="s">
        <v>185</v>
      </c>
      <c r="L3679">
        <v>460</v>
      </c>
      <c r="M3679" t="s">
        <v>198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">
      <c r="A3680">
        <v>5</v>
      </c>
      <c r="B3680" t="s">
        <v>181</v>
      </c>
      <c r="C3680">
        <v>2020</v>
      </c>
      <c r="D3680">
        <v>11</v>
      </c>
      <c r="E3680" t="s">
        <v>267</v>
      </c>
      <c r="F3680">
        <v>79</v>
      </c>
      <c r="G3680" t="s">
        <v>212</v>
      </c>
      <c r="H3680">
        <v>5</v>
      </c>
      <c r="I3680" t="s">
        <v>190</v>
      </c>
      <c r="J3680" t="s">
        <v>115</v>
      </c>
      <c r="K3680" t="s">
        <v>185</v>
      </c>
      <c r="L3680">
        <v>1579</v>
      </c>
      <c r="M3680" t="s">
        <v>271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">
      <c r="A3681">
        <v>5</v>
      </c>
      <c r="B3681" t="s">
        <v>181</v>
      </c>
      <c r="C3681">
        <v>2020</v>
      </c>
      <c r="D3681">
        <v>11</v>
      </c>
      <c r="E3681" t="s">
        <v>267</v>
      </c>
      <c r="F3681">
        <v>1</v>
      </c>
      <c r="G3681" t="s">
        <v>183</v>
      </c>
      <c r="H3681">
        <v>950</v>
      </c>
      <c r="I3681" t="s">
        <v>184</v>
      </c>
      <c r="J3681" t="s">
        <v>115</v>
      </c>
      <c r="K3681" t="s">
        <v>185</v>
      </c>
      <c r="L3681">
        <v>4512</v>
      </c>
      <c r="M3681" t="s">
        <v>186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">
      <c r="A3682">
        <v>5</v>
      </c>
      <c r="B3682" t="s">
        <v>181</v>
      </c>
      <c r="C3682">
        <v>2020</v>
      </c>
      <c r="D3682">
        <v>11</v>
      </c>
      <c r="E3682" t="s">
        <v>267</v>
      </c>
      <c r="F3682">
        <v>10</v>
      </c>
      <c r="G3682" t="s">
        <v>238</v>
      </c>
      <c r="H3682">
        <v>950</v>
      </c>
      <c r="I3682" t="s">
        <v>184</v>
      </c>
      <c r="J3682" t="s">
        <v>115</v>
      </c>
      <c r="K3682" t="s">
        <v>185</v>
      </c>
      <c r="L3682">
        <v>4513</v>
      </c>
      <c r="M3682" t="s">
        <v>240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">
      <c r="A3683">
        <v>5</v>
      </c>
      <c r="B3683" t="s">
        <v>181</v>
      </c>
      <c r="C3683">
        <v>2020</v>
      </c>
      <c r="D3683">
        <v>11</v>
      </c>
      <c r="E3683" t="s">
        <v>267</v>
      </c>
      <c r="F3683">
        <v>6</v>
      </c>
      <c r="G3683" t="s">
        <v>192</v>
      </c>
      <c r="H3683">
        <v>609</v>
      </c>
      <c r="I3683" t="s">
        <v>298</v>
      </c>
      <c r="J3683" t="s">
        <v>278</v>
      </c>
      <c r="K3683" t="s">
        <v>212</v>
      </c>
      <c r="L3683">
        <v>700</v>
      </c>
      <c r="M3683" t="s">
        <v>193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">
      <c r="A3684">
        <v>5</v>
      </c>
      <c r="B3684" t="s">
        <v>181</v>
      </c>
      <c r="C3684">
        <v>2020</v>
      </c>
      <c r="D3684">
        <v>11</v>
      </c>
      <c r="E3684" t="s">
        <v>267</v>
      </c>
      <c r="F3684">
        <v>6</v>
      </c>
      <c r="G3684" t="s">
        <v>192</v>
      </c>
      <c r="H3684">
        <v>625</v>
      </c>
      <c r="I3684" t="s">
        <v>286</v>
      </c>
      <c r="J3684" t="s">
        <v>132</v>
      </c>
      <c r="K3684" t="s">
        <v>212</v>
      </c>
      <c r="L3684">
        <v>700</v>
      </c>
      <c r="M3684" t="s">
        <v>193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">
      <c r="A3685">
        <v>4</v>
      </c>
      <c r="B3685" t="s">
        <v>187</v>
      </c>
      <c r="C3685">
        <v>2020</v>
      </c>
      <c r="D3685">
        <v>11</v>
      </c>
      <c r="E3685" t="s">
        <v>267</v>
      </c>
      <c r="F3685">
        <v>3</v>
      </c>
      <c r="G3685" t="s">
        <v>189</v>
      </c>
      <c r="H3685">
        <v>952</v>
      </c>
      <c r="I3685" t="s">
        <v>235</v>
      </c>
      <c r="J3685" t="s">
        <v>117</v>
      </c>
      <c r="K3685" t="s">
        <v>236</v>
      </c>
      <c r="L3685">
        <v>4532</v>
      </c>
      <c r="M3685" t="s">
        <v>200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">
      <c r="A3686">
        <v>4</v>
      </c>
      <c r="B3686" t="s">
        <v>187</v>
      </c>
      <c r="C3686">
        <v>2020</v>
      </c>
      <c r="D3686">
        <v>11</v>
      </c>
      <c r="E3686" t="s">
        <v>267</v>
      </c>
      <c r="F3686">
        <v>3</v>
      </c>
      <c r="G3686" t="s">
        <v>189</v>
      </c>
      <c r="H3686">
        <v>10</v>
      </c>
      <c r="I3686" t="s">
        <v>251</v>
      </c>
      <c r="J3686" t="s">
        <v>118</v>
      </c>
      <c r="K3686" t="s">
        <v>214</v>
      </c>
      <c r="L3686">
        <v>300</v>
      </c>
      <c r="M3686" t="s">
        <v>191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">
      <c r="A3687">
        <v>5</v>
      </c>
      <c r="B3687" t="s">
        <v>181</v>
      </c>
      <c r="C3687">
        <v>2020</v>
      </c>
      <c r="D3687">
        <v>11</v>
      </c>
      <c r="E3687" t="s">
        <v>267</v>
      </c>
      <c r="F3687">
        <v>5</v>
      </c>
      <c r="G3687" t="s">
        <v>195</v>
      </c>
      <c r="H3687">
        <v>18</v>
      </c>
      <c r="I3687" t="s">
        <v>215</v>
      </c>
      <c r="J3687" t="s">
        <v>119</v>
      </c>
      <c r="K3687" t="s">
        <v>216</v>
      </c>
      <c r="L3687">
        <v>460</v>
      </c>
      <c r="M3687" t="s">
        <v>198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">
      <c r="A3688">
        <v>5</v>
      </c>
      <c r="B3688" t="s">
        <v>181</v>
      </c>
      <c r="C3688">
        <v>2020</v>
      </c>
      <c r="D3688">
        <v>11</v>
      </c>
      <c r="E3688" t="s">
        <v>267</v>
      </c>
      <c r="F3688">
        <v>3</v>
      </c>
      <c r="G3688" t="s">
        <v>189</v>
      </c>
      <c r="H3688">
        <v>955</v>
      </c>
      <c r="I3688" t="s">
        <v>282</v>
      </c>
      <c r="J3688" t="s">
        <v>119</v>
      </c>
      <c r="K3688" t="s">
        <v>216</v>
      </c>
      <c r="L3688">
        <v>4532</v>
      </c>
      <c r="M3688" t="s">
        <v>200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">
      <c r="A3689">
        <v>5</v>
      </c>
      <c r="B3689" t="s">
        <v>181</v>
      </c>
      <c r="C3689">
        <v>2020</v>
      </c>
      <c r="D3689">
        <v>11</v>
      </c>
      <c r="E3689" t="s">
        <v>267</v>
      </c>
      <c r="F3689">
        <v>79</v>
      </c>
      <c r="G3689" t="s">
        <v>212</v>
      </c>
      <c r="H3689">
        <v>954</v>
      </c>
      <c r="I3689" t="s">
        <v>237</v>
      </c>
      <c r="J3689" t="s">
        <v>119</v>
      </c>
      <c r="K3689" t="s">
        <v>216</v>
      </c>
      <c r="L3689">
        <v>4579</v>
      </c>
      <c r="M3689" t="s">
        <v>221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">
      <c r="A3690">
        <v>5</v>
      </c>
      <c r="B3690" t="s">
        <v>181</v>
      </c>
      <c r="C3690">
        <v>2020</v>
      </c>
      <c r="D3690">
        <v>11</v>
      </c>
      <c r="E3690" t="s">
        <v>267</v>
      </c>
      <c r="F3690">
        <v>10</v>
      </c>
      <c r="G3690" t="s">
        <v>238</v>
      </c>
      <c r="H3690">
        <v>6</v>
      </c>
      <c r="I3690" t="s">
        <v>256</v>
      </c>
      <c r="J3690" t="s">
        <v>122</v>
      </c>
      <c r="K3690" t="s">
        <v>242</v>
      </c>
      <c r="L3690">
        <v>207</v>
      </c>
      <c r="M3690" t="s">
        <v>243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">
      <c r="A3691">
        <v>5</v>
      </c>
      <c r="B3691" t="s">
        <v>181</v>
      </c>
      <c r="C3691">
        <v>2020</v>
      </c>
      <c r="D3691">
        <v>11</v>
      </c>
      <c r="E3691" t="s">
        <v>267</v>
      </c>
      <c r="F3691">
        <v>3</v>
      </c>
      <c r="G3691" t="s">
        <v>189</v>
      </c>
      <c r="H3691">
        <v>903</v>
      </c>
      <c r="I3691" t="s">
        <v>239</v>
      </c>
      <c r="J3691" t="s">
        <v>121</v>
      </c>
      <c r="K3691" t="s">
        <v>230</v>
      </c>
      <c r="L3691">
        <v>4532</v>
      </c>
      <c r="M3691" t="s">
        <v>200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">
      <c r="A3692">
        <v>5</v>
      </c>
      <c r="B3692" t="s">
        <v>181</v>
      </c>
      <c r="C3692">
        <v>2020</v>
      </c>
      <c r="D3692">
        <v>11</v>
      </c>
      <c r="E3692" t="s">
        <v>267</v>
      </c>
      <c r="F3692">
        <v>3</v>
      </c>
      <c r="G3692" t="s">
        <v>189</v>
      </c>
      <c r="H3692">
        <v>616</v>
      </c>
      <c r="I3692" t="s">
        <v>199</v>
      </c>
      <c r="J3692" t="s">
        <v>125</v>
      </c>
      <c r="K3692" t="s">
        <v>197</v>
      </c>
      <c r="L3692">
        <v>4532</v>
      </c>
      <c r="M3692" t="s">
        <v>200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">
      <c r="A3693">
        <v>4</v>
      </c>
      <c r="B3693" t="s">
        <v>187</v>
      </c>
      <c r="C3693">
        <v>2020</v>
      </c>
      <c r="D3693">
        <v>11</v>
      </c>
      <c r="E3693" t="s">
        <v>267</v>
      </c>
      <c r="F3693">
        <v>3</v>
      </c>
      <c r="G3693" t="s">
        <v>189</v>
      </c>
      <c r="H3693">
        <v>621</v>
      </c>
      <c r="I3693" t="s">
        <v>259</v>
      </c>
      <c r="J3693" t="s">
        <v>116</v>
      </c>
      <c r="K3693" t="s">
        <v>224</v>
      </c>
      <c r="L3693">
        <v>4532</v>
      </c>
      <c r="M3693" t="s">
        <v>200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">
      <c r="A3694">
        <v>4</v>
      </c>
      <c r="B3694" t="s">
        <v>187</v>
      </c>
      <c r="C3694">
        <v>2020</v>
      </c>
      <c r="D3694">
        <v>11</v>
      </c>
      <c r="E3694" t="s">
        <v>267</v>
      </c>
      <c r="F3694">
        <v>6</v>
      </c>
      <c r="G3694" t="s">
        <v>192</v>
      </c>
      <c r="H3694">
        <v>615</v>
      </c>
      <c r="I3694" t="s">
        <v>292</v>
      </c>
      <c r="J3694" t="s">
        <v>123</v>
      </c>
      <c r="K3694" t="s">
        <v>261</v>
      </c>
      <c r="L3694">
        <v>4562</v>
      </c>
      <c r="M3694" t="s">
        <v>211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">
      <c r="A3695">
        <v>5</v>
      </c>
      <c r="B3695" t="s">
        <v>181</v>
      </c>
      <c r="C3695">
        <v>2020</v>
      </c>
      <c r="D3695">
        <v>11</v>
      </c>
      <c r="E3695" t="s">
        <v>267</v>
      </c>
      <c r="F3695">
        <v>6</v>
      </c>
      <c r="G3695" t="s">
        <v>192</v>
      </c>
      <c r="H3695">
        <v>626</v>
      </c>
      <c r="I3695" t="s">
        <v>268</v>
      </c>
      <c r="J3695" t="s">
        <v>132</v>
      </c>
      <c r="K3695" t="s">
        <v>212</v>
      </c>
      <c r="L3695">
        <v>700</v>
      </c>
      <c r="M3695" t="s">
        <v>193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">
      <c r="A3696">
        <v>4</v>
      </c>
      <c r="B3696" t="s">
        <v>187</v>
      </c>
      <c r="C3696">
        <v>2020</v>
      </c>
      <c r="D3696">
        <v>12</v>
      </c>
      <c r="E3696" t="s">
        <v>255</v>
      </c>
      <c r="F3696">
        <v>3</v>
      </c>
      <c r="G3696" t="s">
        <v>189</v>
      </c>
      <c r="H3696">
        <v>8</v>
      </c>
      <c r="I3696" t="s">
        <v>248</v>
      </c>
      <c r="J3696" t="s">
        <v>126</v>
      </c>
      <c r="K3696" t="s">
        <v>249</v>
      </c>
      <c r="L3696">
        <v>300</v>
      </c>
      <c r="M3696" t="s">
        <v>191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">
      <c r="A3697">
        <v>5</v>
      </c>
      <c r="B3697" t="s">
        <v>181</v>
      </c>
      <c r="C3697">
        <v>2020</v>
      </c>
      <c r="D3697">
        <v>12</v>
      </c>
      <c r="E3697" t="s">
        <v>255</v>
      </c>
      <c r="F3697">
        <v>75</v>
      </c>
      <c r="G3697" t="s">
        <v>212</v>
      </c>
      <c r="H3697">
        <v>5</v>
      </c>
      <c r="I3697" t="s">
        <v>190</v>
      </c>
      <c r="J3697" t="s">
        <v>115</v>
      </c>
      <c r="K3697" t="s">
        <v>185</v>
      </c>
      <c r="L3697">
        <v>1575</v>
      </c>
      <c r="M3697" t="s">
        <v>218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">
      <c r="A3698">
        <v>4</v>
      </c>
      <c r="B3698" t="s">
        <v>187</v>
      </c>
      <c r="C3698">
        <v>2020</v>
      </c>
      <c r="D3698">
        <v>12</v>
      </c>
      <c r="E3698" t="s">
        <v>255</v>
      </c>
      <c r="F3698">
        <v>1</v>
      </c>
      <c r="G3698" t="s">
        <v>183</v>
      </c>
      <c r="H3698">
        <v>10</v>
      </c>
      <c r="I3698" t="s">
        <v>251</v>
      </c>
      <c r="J3698" t="s">
        <v>118</v>
      </c>
      <c r="K3698" t="s">
        <v>214</v>
      </c>
      <c r="L3698">
        <v>200</v>
      </c>
      <c r="M3698" t="s">
        <v>210</v>
      </c>
      <c r="N3698">
        <v>6</v>
      </c>
      <c r="O3698">
        <v>657.72</v>
      </c>
      <c r="P3698">
        <v>2936</v>
      </c>
      <c r="Q3698" t="str">
        <f t="shared" si="57"/>
        <v>3-Small C&amp;I</v>
      </c>
    </row>
    <row r="3699" spans="1:17" x14ac:dyDescent="0.3">
      <c r="A3699">
        <v>5</v>
      </c>
      <c r="B3699" t="s">
        <v>181</v>
      </c>
      <c r="C3699">
        <v>2020</v>
      </c>
      <c r="D3699">
        <v>12</v>
      </c>
      <c r="E3699" t="s">
        <v>255</v>
      </c>
      <c r="F3699">
        <v>3</v>
      </c>
      <c r="G3699" t="s">
        <v>189</v>
      </c>
      <c r="H3699">
        <v>10</v>
      </c>
      <c r="I3699" t="s">
        <v>251</v>
      </c>
      <c r="J3699" t="s">
        <v>117</v>
      </c>
      <c r="K3699" t="s">
        <v>236</v>
      </c>
      <c r="L3699">
        <v>300</v>
      </c>
      <c r="M3699" t="s">
        <v>191</v>
      </c>
      <c r="N3699">
        <v>18591</v>
      </c>
      <c r="O3699">
        <v>1411274.14</v>
      </c>
      <c r="P3699">
        <v>6798040</v>
      </c>
      <c r="Q3699" t="str">
        <f t="shared" si="57"/>
        <v>3-Small C&amp;I</v>
      </c>
    </row>
    <row r="3700" spans="1:17" x14ac:dyDescent="0.3">
      <c r="A3700">
        <v>5</v>
      </c>
      <c r="B3700" t="s">
        <v>181</v>
      </c>
      <c r="C3700">
        <v>2020</v>
      </c>
      <c r="D3700">
        <v>12</v>
      </c>
      <c r="E3700" t="s">
        <v>255</v>
      </c>
      <c r="F3700">
        <v>1</v>
      </c>
      <c r="G3700" t="s">
        <v>183</v>
      </c>
      <c r="H3700">
        <v>10</v>
      </c>
      <c r="I3700" t="s">
        <v>251</v>
      </c>
      <c r="J3700" t="s">
        <v>117</v>
      </c>
      <c r="K3700" t="s">
        <v>236</v>
      </c>
      <c r="L3700">
        <v>200</v>
      </c>
      <c r="M3700" t="s">
        <v>210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x14ac:dyDescent="0.3">
      <c r="A3701">
        <v>5</v>
      </c>
      <c r="B3701" t="s">
        <v>181</v>
      </c>
      <c r="C3701">
        <v>2020</v>
      </c>
      <c r="D3701">
        <v>12</v>
      </c>
      <c r="E3701" t="s">
        <v>255</v>
      </c>
      <c r="F3701">
        <v>5</v>
      </c>
      <c r="G3701" t="s">
        <v>195</v>
      </c>
      <c r="H3701">
        <v>951</v>
      </c>
      <c r="I3701" t="s">
        <v>250</v>
      </c>
      <c r="J3701" t="s">
        <v>126</v>
      </c>
      <c r="K3701" t="s">
        <v>249</v>
      </c>
      <c r="L3701">
        <v>4552</v>
      </c>
      <c r="M3701" t="s">
        <v>276</v>
      </c>
      <c r="N3701">
        <v>1</v>
      </c>
      <c r="O3701">
        <v>35.42</v>
      </c>
      <c r="P3701">
        <v>300</v>
      </c>
      <c r="Q3701" t="str">
        <f t="shared" si="57"/>
        <v>3-Small C&amp;I</v>
      </c>
    </row>
    <row r="3702" spans="1:17" x14ac:dyDescent="0.3">
      <c r="A3702">
        <v>5</v>
      </c>
      <c r="B3702" t="s">
        <v>181</v>
      </c>
      <c r="C3702">
        <v>2020</v>
      </c>
      <c r="D3702">
        <v>12</v>
      </c>
      <c r="E3702" t="s">
        <v>255</v>
      </c>
      <c r="F3702">
        <v>5</v>
      </c>
      <c r="G3702" t="s">
        <v>195</v>
      </c>
      <c r="H3702">
        <v>13</v>
      </c>
      <c r="I3702" t="s">
        <v>296</v>
      </c>
      <c r="J3702" t="s">
        <v>119</v>
      </c>
      <c r="K3702" t="s">
        <v>216</v>
      </c>
      <c r="L3702">
        <v>460</v>
      </c>
      <c r="M3702" t="s">
        <v>198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x14ac:dyDescent="0.3">
      <c r="A3703">
        <v>4</v>
      </c>
      <c r="B3703" t="s">
        <v>187</v>
      </c>
      <c r="C3703">
        <v>2020</v>
      </c>
      <c r="D3703">
        <v>12</v>
      </c>
      <c r="E3703" t="s">
        <v>255</v>
      </c>
      <c r="F3703">
        <v>1</v>
      </c>
      <c r="G3703" t="s">
        <v>183</v>
      </c>
      <c r="H3703">
        <v>953</v>
      </c>
      <c r="I3703" t="s">
        <v>213</v>
      </c>
      <c r="J3703" t="s">
        <v>118</v>
      </c>
      <c r="K3703" t="s">
        <v>214</v>
      </c>
      <c r="L3703">
        <v>4512</v>
      </c>
      <c r="M3703" t="s">
        <v>186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x14ac:dyDescent="0.3">
      <c r="A3704">
        <v>5</v>
      </c>
      <c r="B3704" t="s">
        <v>181</v>
      </c>
      <c r="C3704">
        <v>2020</v>
      </c>
      <c r="D3704">
        <v>12</v>
      </c>
      <c r="E3704" t="s">
        <v>255</v>
      </c>
      <c r="F3704">
        <v>5</v>
      </c>
      <c r="G3704" t="s">
        <v>195</v>
      </c>
      <c r="H3704">
        <v>954</v>
      </c>
      <c r="I3704" t="s">
        <v>237</v>
      </c>
      <c r="J3704" t="s">
        <v>119</v>
      </c>
      <c r="K3704" t="s">
        <v>216</v>
      </c>
      <c r="L3704">
        <v>4552</v>
      </c>
      <c r="M3704" t="s">
        <v>276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x14ac:dyDescent="0.3">
      <c r="A3705">
        <v>5</v>
      </c>
      <c r="B3705" t="s">
        <v>181</v>
      </c>
      <c r="C3705">
        <v>2020</v>
      </c>
      <c r="D3705">
        <v>12</v>
      </c>
      <c r="E3705" t="s">
        <v>255</v>
      </c>
      <c r="F3705">
        <v>5</v>
      </c>
      <c r="G3705" t="s">
        <v>195</v>
      </c>
      <c r="H3705">
        <v>700</v>
      </c>
      <c r="I3705" t="s">
        <v>273</v>
      </c>
      <c r="J3705" t="s">
        <v>207</v>
      </c>
      <c r="K3705" t="s">
        <v>208</v>
      </c>
      <c r="L3705">
        <v>460</v>
      </c>
      <c r="M3705" t="s">
        <v>198</v>
      </c>
      <c r="N3705">
        <v>3</v>
      </c>
      <c r="O3705">
        <v>84403.77</v>
      </c>
      <c r="P3705">
        <v>493050</v>
      </c>
      <c r="Q3705" t="str">
        <f t="shared" si="57"/>
        <v>5-Large C&amp;I</v>
      </c>
    </row>
    <row r="3706" spans="1:17" x14ac:dyDescent="0.3">
      <c r="A3706">
        <v>5</v>
      </c>
      <c r="B3706" t="s">
        <v>181</v>
      </c>
      <c r="C3706">
        <v>2020</v>
      </c>
      <c r="D3706">
        <v>12</v>
      </c>
      <c r="E3706" t="s">
        <v>255</v>
      </c>
      <c r="F3706">
        <v>1</v>
      </c>
      <c r="G3706" t="s">
        <v>183</v>
      </c>
      <c r="H3706">
        <v>1</v>
      </c>
      <c r="I3706" t="s">
        <v>229</v>
      </c>
      <c r="J3706" t="s">
        <v>121</v>
      </c>
      <c r="K3706" t="s">
        <v>230</v>
      </c>
      <c r="L3706">
        <v>200</v>
      </c>
      <c r="M3706" t="s">
        <v>210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x14ac:dyDescent="0.3">
      <c r="A3707">
        <v>4</v>
      </c>
      <c r="B3707" t="s">
        <v>187</v>
      </c>
      <c r="C3707">
        <v>2020</v>
      </c>
      <c r="D3707">
        <v>12</v>
      </c>
      <c r="E3707" t="s">
        <v>255</v>
      </c>
      <c r="F3707">
        <v>1</v>
      </c>
      <c r="G3707" t="s">
        <v>183</v>
      </c>
      <c r="H3707">
        <v>1</v>
      </c>
      <c r="I3707" t="s">
        <v>229</v>
      </c>
      <c r="J3707" t="s">
        <v>121</v>
      </c>
      <c r="K3707" t="s">
        <v>230</v>
      </c>
      <c r="L3707">
        <v>200</v>
      </c>
      <c r="M3707" t="s">
        <v>210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x14ac:dyDescent="0.3">
      <c r="A3708">
        <v>5</v>
      </c>
      <c r="B3708" t="s">
        <v>181</v>
      </c>
      <c r="C3708">
        <v>2020</v>
      </c>
      <c r="D3708">
        <v>12</v>
      </c>
      <c r="E3708" t="s">
        <v>255</v>
      </c>
      <c r="F3708">
        <v>10</v>
      </c>
      <c r="G3708" t="s">
        <v>238</v>
      </c>
      <c r="H3708">
        <v>7</v>
      </c>
      <c r="I3708" t="s">
        <v>241</v>
      </c>
      <c r="J3708" t="s">
        <v>122</v>
      </c>
      <c r="K3708" t="s">
        <v>242</v>
      </c>
      <c r="L3708">
        <v>207</v>
      </c>
      <c r="M3708" t="s">
        <v>243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x14ac:dyDescent="0.3">
      <c r="A3709">
        <v>5</v>
      </c>
      <c r="B3709" t="s">
        <v>181</v>
      </c>
      <c r="C3709">
        <v>2020</v>
      </c>
      <c r="D3709">
        <v>12</v>
      </c>
      <c r="E3709" t="s">
        <v>255</v>
      </c>
      <c r="F3709">
        <v>60</v>
      </c>
      <c r="G3709" t="s">
        <v>212</v>
      </c>
      <c r="H3709">
        <v>600</v>
      </c>
      <c r="I3709" t="s">
        <v>266</v>
      </c>
      <c r="J3709" t="s">
        <v>123</v>
      </c>
      <c r="K3709" t="s">
        <v>261</v>
      </c>
      <c r="L3709">
        <v>360</v>
      </c>
      <c r="M3709" t="s">
        <v>225</v>
      </c>
      <c r="N3709">
        <v>7</v>
      </c>
      <c r="O3709">
        <v>3291.12</v>
      </c>
      <c r="P3709">
        <v>5583</v>
      </c>
      <c r="Q3709" t="str">
        <f t="shared" si="57"/>
        <v>Street</v>
      </c>
    </row>
    <row r="3710" spans="1:17" x14ac:dyDescent="0.3">
      <c r="A3710">
        <v>5</v>
      </c>
      <c r="B3710" t="s">
        <v>181</v>
      </c>
      <c r="C3710">
        <v>2020</v>
      </c>
      <c r="D3710">
        <v>12</v>
      </c>
      <c r="E3710" t="s">
        <v>255</v>
      </c>
      <c r="F3710">
        <v>60</v>
      </c>
      <c r="G3710" t="s">
        <v>212</v>
      </c>
      <c r="H3710">
        <v>601</v>
      </c>
      <c r="I3710" t="s">
        <v>260</v>
      </c>
      <c r="J3710" t="s">
        <v>123</v>
      </c>
      <c r="K3710" t="s">
        <v>261</v>
      </c>
      <c r="L3710">
        <v>360</v>
      </c>
      <c r="M3710" t="s">
        <v>225</v>
      </c>
      <c r="N3710">
        <v>38</v>
      </c>
      <c r="O3710">
        <v>1348.64</v>
      </c>
      <c r="P3710">
        <v>2570</v>
      </c>
      <c r="Q3710" t="str">
        <f t="shared" si="57"/>
        <v>Street</v>
      </c>
    </row>
    <row r="3711" spans="1:17" x14ac:dyDescent="0.3">
      <c r="A3711">
        <v>5</v>
      </c>
      <c r="B3711" t="s">
        <v>181</v>
      </c>
      <c r="C3711">
        <v>2020</v>
      </c>
      <c r="D3711">
        <v>12</v>
      </c>
      <c r="E3711" t="s">
        <v>255</v>
      </c>
      <c r="F3711">
        <v>5</v>
      </c>
      <c r="G3711" t="s">
        <v>195</v>
      </c>
      <c r="H3711">
        <v>603</v>
      </c>
      <c r="I3711" t="s">
        <v>196</v>
      </c>
      <c r="J3711" t="s">
        <v>125</v>
      </c>
      <c r="K3711" t="s">
        <v>197</v>
      </c>
      <c r="L3711">
        <v>460</v>
      </c>
      <c r="M3711" t="s">
        <v>198</v>
      </c>
      <c r="N3711">
        <v>46</v>
      </c>
      <c r="O3711">
        <v>8346.6</v>
      </c>
      <c r="P3711">
        <v>26919</v>
      </c>
      <c r="Q3711" t="str">
        <f t="shared" si="57"/>
        <v>Street</v>
      </c>
    </row>
    <row r="3712" spans="1:17" x14ac:dyDescent="0.3">
      <c r="A3712">
        <v>5</v>
      </c>
      <c r="B3712" t="s">
        <v>181</v>
      </c>
      <c r="C3712">
        <v>2020</v>
      </c>
      <c r="D3712">
        <v>12</v>
      </c>
      <c r="E3712" t="s">
        <v>255</v>
      </c>
      <c r="F3712">
        <v>6</v>
      </c>
      <c r="G3712" t="s">
        <v>192</v>
      </c>
      <c r="H3712">
        <v>602</v>
      </c>
      <c r="I3712" t="s">
        <v>246</v>
      </c>
      <c r="J3712" t="s">
        <v>125</v>
      </c>
      <c r="K3712" t="s">
        <v>197</v>
      </c>
      <c r="L3712">
        <v>700</v>
      </c>
      <c r="M3712" t="s">
        <v>193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x14ac:dyDescent="0.3">
      <c r="A3713">
        <v>5</v>
      </c>
      <c r="B3713" t="s">
        <v>181</v>
      </c>
      <c r="C3713">
        <v>2020</v>
      </c>
      <c r="D3713">
        <v>12</v>
      </c>
      <c r="E3713" t="s">
        <v>255</v>
      </c>
      <c r="F3713">
        <v>60</v>
      </c>
      <c r="G3713" t="s">
        <v>212</v>
      </c>
      <c r="H3713">
        <v>615</v>
      </c>
      <c r="I3713" t="s">
        <v>292</v>
      </c>
      <c r="J3713" t="s">
        <v>123</v>
      </c>
      <c r="K3713" t="s">
        <v>261</v>
      </c>
      <c r="L3713">
        <v>4563</v>
      </c>
      <c r="M3713" t="s">
        <v>228</v>
      </c>
      <c r="N3713">
        <v>46</v>
      </c>
      <c r="O3713">
        <v>6707.09</v>
      </c>
      <c r="P3713">
        <v>14553</v>
      </c>
      <c r="Q3713" t="str">
        <f t="shared" si="57"/>
        <v>Street</v>
      </c>
    </row>
    <row r="3714" spans="1:17" x14ac:dyDescent="0.3">
      <c r="A3714">
        <v>5</v>
      </c>
      <c r="B3714" t="s">
        <v>181</v>
      </c>
      <c r="C3714">
        <v>2020</v>
      </c>
      <c r="D3714">
        <v>12</v>
      </c>
      <c r="E3714" t="s">
        <v>255</v>
      </c>
      <c r="F3714">
        <v>6</v>
      </c>
      <c r="G3714" t="s">
        <v>192</v>
      </c>
      <c r="H3714">
        <v>617</v>
      </c>
      <c r="I3714" t="s">
        <v>287</v>
      </c>
      <c r="J3714" t="s">
        <v>288</v>
      </c>
      <c r="K3714" t="s">
        <v>289</v>
      </c>
      <c r="L3714">
        <v>4562</v>
      </c>
      <c r="M3714" t="s">
        <v>211</v>
      </c>
      <c r="N3714">
        <v>6</v>
      </c>
      <c r="O3714">
        <v>9325.2800000000007</v>
      </c>
      <c r="P3714">
        <v>48222</v>
      </c>
      <c r="Q3714" t="str">
        <f t="shared" ref="Q3714:Q3777" si="58">VLOOKUP(J3714,S:T,2,FALSE)</f>
        <v>Street</v>
      </c>
    </row>
    <row r="3715" spans="1:17" x14ac:dyDescent="0.3">
      <c r="A3715">
        <v>5</v>
      </c>
      <c r="B3715" t="s">
        <v>181</v>
      </c>
      <c r="C3715">
        <v>2020</v>
      </c>
      <c r="D3715">
        <v>12</v>
      </c>
      <c r="E3715" t="s">
        <v>255</v>
      </c>
      <c r="F3715">
        <v>1</v>
      </c>
      <c r="G3715" t="s">
        <v>183</v>
      </c>
      <c r="H3715">
        <v>603</v>
      </c>
      <c r="I3715" t="s">
        <v>196</v>
      </c>
      <c r="J3715" t="s">
        <v>125</v>
      </c>
      <c r="K3715" t="s">
        <v>197</v>
      </c>
      <c r="L3715">
        <v>200</v>
      </c>
      <c r="M3715" t="s">
        <v>210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">
      <c r="A3716">
        <v>5</v>
      </c>
      <c r="B3716" t="s">
        <v>181</v>
      </c>
      <c r="C3716">
        <v>2020</v>
      </c>
      <c r="D3716">
        <v>12</v>
      </c>
      <c r="E3716" t="s">
        <v>255</v>
      </c>
      <c r="F3716">
        <v>1</v>
      </c>
      <c r="G3716" t="s">
        <v>183</v>
      </c>
      <c r="H3716">
        <v>18</v>
      </c>
      <c r="I3716" t="s">
        <v>215</v>
      </c>
      <c r="J3716">
        <v>0</v>
      </c>
      <c r="K3716" t="s">
        <v>212</v>
      </c>
      <c r="L3716">
        <v>0</v>
      </c>
      <c r="M3716" t="s">
        <v>212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">
      <c r="A3717">
        <v>5</v>
      </c>
      <c r="B3717" t="s">
        <v>181</v>
      </c>
      <c r="C3717">
        <v>2020</v>
      </c>
      <c r="D3717">
        <v>12</v>
      </c>
      <c r="E3717" t="s">
        <v>255</v>
      </c>
      <c r="F3717">
        <v>3</v>
      </c>
      <c r="G3717" t="s">
        <v>189</v>
      </c>
      <c r="H3717">
        <v>8</v>
      </c>
      <c r="I3717" t="s">
        <v>248</v>
      </c>
      <c r="J3717" t="s">
        <v>126</v>
      </c>
      <c r="K3717" t="s">
        <v>249</v>
      </c>
      <c r="L3717">
        <v>300</v>
      </c>
      <c r="M3717" t="s">
        <v>191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">
      <c r="A3718">
        <v>5</v>
      </c>
      <c r="B3718" t="s">
        <v>181</v>
      </c>
      <c r="C3718">
        <v>2020</v>
      </c>
      <c r="D3718">
        <v>12</v>
      </c>
      <c r="E3718" t="s">
        <v>255</v>
      </c>
      <c r="F3718">
        <v>3</v>
      </c>
      <c r="G3718" t="s">
        <v>189</v>
      </c>
      <c r="H3718">
        <v>950</v>
      </c>
      <c r="I3718" t="s">
        <v>184</v>
      </c>
      <c r="J3718" t="s">
        <v>115</v>
      </c>
      <c r="K3718" t="s">
        <v>185</v>
      </c>
      <c r="L3718">
        <v>4532</v>
      </c>
      <c r="M3718" t="s">
        <v>200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">
      <c r="A3719">
        <v>4</v>
      </c>
      <c r="B3719" t="s">
        <v>187</v>
      </c>
      <c r="C3719">
        <v>2020</v>
      </c>
      <c r="D3719">
        <v>12</v>
      </c>
      <c r="E3719" t="s">
        <v>255</v>
      </c>
      <c r="F3719">
        <v>3</v>
      </c>
      <c r="G3719" t="s">
        <v>189</v>
      </c>
      <c r="H3719">
        <v>5</v>
      </c>
      <c r="I3719" t="s">
        <v>190</v>
      </c>
      <c r="J3719" t="s">
        <v>115</v>
      </c>
      <c r="K3719" t="s">
        <v>185</v>
      </c>
      <c r="L3719">
        <v>300</v>
      </c>
      <c r="M3719" t="s">
        <v>191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">
      <c r="A3720">
        <v>5</v>
      </c>
      <c r="B3720" t="s">
        <v>181</v>
      </c>
      <c r="C3720">
        <v>2020</v>
      </c>
      <c r="D3720">
        <v>12</v>
      </c>
      <c r="E3720" t="s">
        <v>255</v>
      </c>
      <c r="F3720">
        <v>3</v>
      </c>
      <c r="G3720" t="s">
        <v>189</v>
      </c>
      <c r="H3720">
        <v>15</v>
      </c>
      <c r="I3720" t="s">
        <v>252</v>
      </c>
      <c r="J3720" t="s">
        <v>118</v>
      </c>
      <c r="K3720" t="s">
        <v>214</v>
      </c>
      <c r="L3720">
        <v>300</v>
      </c>
      <c r="M3720" t="s">
        <v>191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">
      <c r="A3721">
        <v>5</v>
      </c>
      <c r="B3721" t="s">
        <v>181</v>
      </c>
      <c r="C3721">
        <v>2020</v>
      </c>
      <c r="D3721">
        <v>12</v>
      </c>
      <c r="E3721" t="s">
        <v>255</v>
      </c>
      <c r="F3721">
        <v>3</v>
      </c>
      <c r="G3721" t="s">
        <v>189</v>
      </c>
      <c r="H3721">
        <v>953</v>
      </c>
      <c r="I3721" t="s">
        <v>213</v>
      </c>
      <c r="J3721" t="s">
        <v>118</v>
      </c>
      <c r="K3721" t="s">
        <v>214</v>
      </c>
      <c r="L3721">
        <v>4532</v>
      </c>
      <c r="M3721" t="s">
        <v>200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">
      <c r="A3722">
        <v>4</v>
      </c>
      <c r="B3722" t="s">
        <v>187</v>
      </c>
      <c r="C3722">
        <v>2020</v>
      </c>
      <c r="D3722">
        <v>12</v>
      </c>
      <c r="E3722" t="s">
        <v>255</v>
      </c>
      <c r="F3722">
        <v>3</v>
      </c>
      <c r="G3722" t="s">
        <v>189</v>
      </c>
      <c r="H3722">
        <v>954</v>
      </c>
      <c r="I3722" t="s">
        <v>237</v>
      </c>
      <c r="J3722" t="s">
        <v>119</v>
      </c>
      <c r="K3722" t="s">
        <v>216</v>
      </c>
      <c r="L3722">
        <v>4532</v>
      </c>
      <c r="M3722" t="s">
        <v>200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">
      <c r="A3723">
        <v>4</v>
      </c>
      <c r="B3723" t="s">
        <v>187</v>
      </c>
      <c r="C3723">
        <v>2020</v>
      </c>
      <c r="D3723">
        <v>12</v>
      </c>
      <c r="E3723" t="s">
        <v>255</v>
      </c>
      <c r="F3723">
        <v>3</v>
      </c>
      <c r="G3723" t="s">
        <v>189</v>
      </c>
      <c r="H3723">
        <v>701</v>
      </c>
      <c r="I3723" t="s">
        <v>206</v>
      </c>
      <c r="J3723" t="s">
        <v>207</v>
      </c>
      <c r="K3723" t="s">
        <v>208</v>
      </c>
      <c r="L3723">
        <v>300</v>
      </c>
      <c r="M3723" t="s">
        <v>191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">
      <c r="A3724">
        <v>5</v>
      </c>
      <c r="B3724" t="s">
        <v>181</v>
      </c>
      <c r="C3724">
        <v>2020</v>
      </c>
      <c r="D3724">
        <v>12</v>
      </c>
      <c r="E3724" t="s">
        <v>255</v>
      </c>
      <c r="F3724">
        <v>3</v>
      </c>
      <c r="G3724" t="s">
        <v>189</v>
      </c>
      <c r="H3724">
        <v>19</v>
      </c>
      <c r="I3724" t="s">
        <v>262</v>
      </c>
      <c r="J3724" t="s">
        <v>127</v>
      </c>
      <c r="K3724" t="s">
        <v>263</v>
      </c>
      <c r="L3724">
        <v>300</v>
      </c>
      <c r="M3724" t="s">
        <v>191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">
      <c r="A3725">
        <v>5</v>
      </c>
      <c r="B3725" t="s">
        <v>181</v>
      </c>
      <c r="C3725">
        <v>2020</v>
      </c>
      <c r="D3725">
        <v>12</v>
      </c>
      <c r="E3725" t="s">
        <v>255</v>
      </c>
      <c r="F3725">
        <v>10</v>
      </c>
      <c r="G3725" t="s">
        <v>238</v>
      </c>
      <c r="H3725">
        <v>2</v>
      </c>
      <c r="I3725" t="s">
        <v>264</v>
      </c>
      <c r="J3725" t="s">
        <v>121</v>
      </c>
      <c r="K3725" t="s">
        <v>230</v>
      </c>
      <c r="L3725">
        <v>207</v>
      </c>
      <c r="M3725" t="s">
        <v>243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">
      <c r="A3726">
        <v>4</v>
      </c>
      <c r="B3726" t="s">
        <v>187</v>
      </c>
      <c r="C3726">
        <v>2020</v>
      </c>
      <c r="D3726">
        <v>12</v>
      </c>
      <c r="E3726" t="s">
        <v>255</v>
      </c>
      <c r="F3726">
        <v>1</v>
      </c>
      <c r="G3726" t="s">
        <v>183</v>
      </c>
      <c r="H3726">
        <v>6</v>
      </c>
      <c r="I3726" t="s">
        <v>256</v>
      </c>
      <c r="J3726" t="s">
        <v>122</v>
      </c>
      <c r="K3726" t="s">
        <v>242</v>
      </c>
      <c r="L3726">
        <v>200</v>
      </c>
      <c r="M3726" t="s">
        <v>210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">
      <c r="A3727">
        <v>5</v>
      </c>
      <c r="B3727" t="s">
        <v>181</v>
      </c>
      <c r="C3727">
        <v>2020</v>
      </c>
      <c r="D3727">
        <v>12</v>
      </c>
      <c r="E3727" t="s">
        <v>255</v>
      </c>
      <c r="F3727">
        <v>60</v>
      </c>
      <c r="G3727" t="s">
        <v>212</v>
      </c>
      <c r="H3727">
        <v>621</v>
      </c>
      <c r="I3727" t="s">
        <v>259</v>
      </c>
      <c r="J3727" t="s">
        <v>116</v>
      </c>
      <c r="K3727" t="s">
        <v>224</v>
      </c>
      <c r="L3727">
        <v>4563</v>
      </c>
      <c r="M3727" t="s">
        <v>228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">
      <c r="A3728">
        <v>5</v>
      </c>
      <c r="B3728" t="s">
        <v>181</v>
      </c>
      <c r="C3728">
        <v>2020</v>
      </c>
      <c r="D3728">
        <v>12</v>
      </c>
      <c r="E3728" t="s">
        <v>255</v>
      </c>
      <c r="F3728">
        <v>3</v>
      </c>
      <c r="G3728" t="s">
        <v>189</v>
      </c>
      <c r="H3728">
        <v>603</v>
      </c>
      <c r="I3728" t="s">
        <v>196</v>
      </c>
      <c r="J3728" t="s">
        <v>125</v>
      </c>
      <c r="K3728" t="s">
        <v>197</v>
      </c>
      <c r="L3728">
        <v>300</v>
      </c>
      <c r="M3728" t="s">
        <v>191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">
      <c r="A3729">
        <v>5</v>
      </c>
      <c r="B3729" t="s">
        <v>181</v>
      </c>
      <c r="C3729">
        <v>2020</v>
      </c>
      <c r="D3729">
        <v>12</v>
      </c>
      <c r="E3729" t="s">
        <v>255</v>
      </c>
      <c r="F3729">
        <v>6</v>
      </c>
      <c r="G3729" t="s">
        <v>192</v>
      </c>
      <c r="H3729">
        <v>606</v>
      </c>
      <c r="I3729" t="s">
        <v>279</v>
      </c>
      <c r="J3729" t="s">
        <v>130</v>
      </c>
      <c r="K3729" t="s">
        <v>280</v>
      </c>
      <c r="L3729">
        <v>700</v>
      </c>
      <c r="M3729" t="s">
        <v>193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">
      <c r="A3730">
        <v>5</v>
      </c>
      <c r="B3730" t="s">
        <v>181</v>
      </c>
      <c r="C3730">
        <v>2020</v>
      </c>
      <c r="D3730">
        <v>12</v>
      </c>
      <c r="E3730" t="s">
        <v>255</v>
      </c>
      <c r="F3730">
        <v>6</v>
      </c>
      <c r="G3730" t="s">
        <v>192</v>
      </c>
      <c r="H3730">
        <v>623</v>
      </c>
      <c r="I3730" t="s">
        <v>295</v>
      </c>
      <c r="J3730" t="s">
        <v>124</v>
      </c>
      <c r="K3730" t="s">
        <v>227</v>
      </c>
      <c r="L3730">
        <v>700</v>
      </c>
      <c r="M3730" t="s">
        <v>193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">
      <c r="A3731">
        <v>4</v>
      </c>
      <c r="B3731" t="s">
        <v>187</v>
      </c>
      <c r="C3731">
        <v>2020</v>
      </c>
      <c r="D3731">
        <v>12</v>
      </c>
      <c r="E3731" t="s">
        <v>255</v>
      </c>
      <c r="F3731">
        <v>6</v>
      </c>
      <c r="G3731" t="s">
        <v>192</v>
      </c>
      <c r="H3731">
        <v>624</v>
      </c>
      <c r="I3731" t="s">
        <v>226</v>
      </c>
      <c r="J3731" t="s">
        <v>124</v>
      </c>
      <c r="K3731" t="s">
        <v>227</v>
      </c>
      <c r="L3731">
        <v>4562</v>
      </c>
      <c r="M3731" t="s">
        <v>211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">
      <c r="A3732">
        <v>5</v>
      </c>
      <c r="B3732" t="s">
        <v>181</v>
      </c>
      <c r="C3732">
        <v>2020</v>
      </c>
      <c r="D3732">
        <v>12</v>
      </c>
      <c r="E3732" t="s">
        <v>255</v>
      </c>
      <c r="F3732">
        <v>1</v>
      </c>
      <c r="G3732" t="s">
        <v>183</v>
      </c>
      <c r="H3732">
        <v>616</v>
      </c>
      <c r="I3732" t="s">
        <v>199</v>
      </c>
      <c r="J3732" t="s">
        <v>125</v>
      </c>
      <c r="K3732" t="s">
        <v>197</v>
      </c>
      <c r="L3732">
        <v>4512</v>
      </c>
      <c r="M3732" t="s">
        <v>186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">
      <c r="A3733">
        <v>5</v>
      </c>
      <c r="B3733" t="s">
        <v>181</v>
      </c>
      <c r="C3733">
        <v>2020</v>
      </c>
      <c r="D3733">
        <v>12</v>
      </c>
      <c r="E3733" t="s">
        <v>255</v>
      </c>
      <c r="F3733">
        <v>3</v>
      </c>
      <c r="G3733" t="s">
        <v>189</v>
      </c>
      <c r="H3733">
        <v>616</v>
      </c>
      <c r="I3733" t="s">
        <v>199</v>
      </c>
      <c r="J3733" t="s">
        <v>125</v>
      </c>
      <c r="K3733" t="s">
        <v>197</v>
      </c>
      <c r="L3733">
        <v>4532</v>
      </c>
      <c r="M3733" t="s">
        <v>200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">
      <c r="A3734">
        <v>5</v>
      </c>
      <c r="B3734" t="s">
        <v>181</v>
      </c>
      <c r="C3734">
        <v>2020</v>
      </c>
      <c r="D3734">
        <v>12</v>
      </c>
      <c r="E3734" t="s">
        <v>255</v>
      </c>
      <c r="F3734">
        <v>10</v>
      </c>
      <c r="G3734" t="s">
        <v>238</v>
      </c>
      <c r="H3734">
        <v>5</v>
      </c>
      <c r="I3734" t="s">
        <v>190</v>
      </c>
      <c r="J3734" t="s">
        <v>115</v>
      </c>
      <c r="K3734" t="s">
        <v>185</v>
      </c>
      <c r="L3734">
        <v>207</v>
      </c>
      <c r="M3734" t="s">
        <v>243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">
      <c r="A3735">
        <v>5</v>
      </c>
      <c r="B3735" t="s">
        <v>181</v>
      </c>
      <c r="C3735">
        <v>2020</v>
      </c>
      <c r="D3735">
        <v>12</v>
      </c>
      <c r="E3735" t="s">
        <v>255</v>
      </c>
      <c r="F3735">
        <v>6</v>
      </c>
      <c r="G3735" t="s">
        <v>192</v>
      </c>
      <c r="H3735">
        <v>608</v>
      </c>
      <c r="I3735" t="s">
        <v>290</v>
      </c>
      <c r="J3735" t="s">
        <v>278</v>
      </c>
      <c r="K3735" t="s">
        <v>212</v>
      </c>
      <c r="L3735">
        <v>700</v>
      </c>
      <c r="M3735" t="s">
        <v>193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">
      <c r="A3736">
        <v>5</v>
      </c>
      <c r="B3736" t="s">
        <v>181</v>
      </c>
      <c r="C3736">
        <v>2020</v>
      </c>
      <c r="D3736">
        <v>12</v>
      </c>
      <c r="E3736" t="s">
        <v>255</v>
      </c>
      <c r="F3736">
        <v>6</v>
      </c>
      <c r="G3736" t="s">
        <v>192</v>
      </c>
      <c r="H3736">
        <v>625</v>
      </c>
      <c r="I3736" t="s">
        <v>286</v>
      </c>
      <c r="J3736" t="s">
        <v>132</v>
      </c>
      <c r="K3736" t="s">
        <v>212</v>
      </c>
      <c r="L3736">
        <v>700</v>
      </c>
      <c r="M3736" t="s">
        <v>193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">
      <c r="A3737">
        <v>5</v>
      </c>
      <c r="B3737" t="s">
        <v>181</v>
      </c>
      <c r="C3737">
        <v>2020</v>
      </c>
      <c r="D3737">
        <v>12</v>
      </c>
      <c r="E3737" t="s">
        <v>255</v>
      </c>
      <c r="F3737">
        <v>3</v>
      </c>
      <c r="G3737" t="s">
        <v>189</v>
      </c>
      <c r="H3737">
        <v>952</v>
      </c>
      <c r="I3737" t="s">
        <v>235</v>
      </c>
      <c r="J3737" t="s">
        <v>117</v>
      </c>
      <c r="K3737" t="s">
        <v>236</v>
      </c>
      <c r="L3737">
        <v>4532</v>
      </c>
      <c r="M3737" t="s">
        <v>200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">
      <c r="A3738">
        <v>5</v>
      </c>
      <c r="B3738" t="s">
        <v>181</v>
      </c>
      <c r="C3738">
        <v>2020</v>
      </c>
      <c r="D3738">
        <v>12</v>
      </c>
      <c r="E3738" t="s">
        <v>255</v>
      </c>
      <c r="F3738">
        <v>1</v>
      </c>
      <c r="G3738" t="s">
        <v>183</v>
      </c>
      <c r="H3738">
        <v>953</v>
      </c>
      <c r="I3738" t="s">
        <v>213</v>
      </c>
      <c r="J3738" t="s">
        <v>118</v>
      </c>
      <c r="K3738" t="s">
        <v>214</v>
      </c>
      <c r="L3738">
        <v>4512</v>
      </c>
      <c r="M3738" t="s">
        <v>186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">
      <c r="A3739">
        <v>5</v>
      </c>
      <c r="B3739" t="s">
        <v>181</v>
      </c>
      <c r="C3739">
        <v>2020</v>
      </c>
      <c r="D3739">
        <v>12</v>
      </c>
      <c r="E3739" t="s">
        <v>255</v>
      </c>
      <c r="F3739">
        <v>79</v>
      </c>
      <c r="G3739" t="s">
        <v>212</v>
      </c>
      <c r="H3739">
        <v>951</v>
      </c>
      <c r="I3739" t="s">
        <v>250</v>
      </c>
      <c r="J3739" t="s">
        <v>126</v>
      </c>
      <c r="K3739" t="s">
        <v>249</v>
      </c>
      <c r="L3739">
        <v>4579</v>
      </c>
      <c r="M3739" t="s">
        <v>221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">
      <c r="A3740">
        <v>5</v>
      </c>
      <c r="B3740" t="s">
        <v>181</v>
      </c>
      <c r="C3740">
        <v>2020</v>
      </c>
      <c r="D3740">
        <v>12</v>
      </c>
      <c r="E3740" t="s">
        <v>255</v>
      </c>
      <c r="F3740">
        <v>3</v>
      </c>
      <c r="G3740" t="s">
        <v>189</v>
      </c>
      <c r="H3740">
        <v>956</v>
      </c>
      <c r="I3740" t="s">
        <v>285</v>
      </c>
      <c r="J3740" t="s">
        <v>119</v>
      </c>
      <c r="K3740" t="s">
        <v>216</v>
      </c>
      <c r="L3740">
        <v>4532</v>
      </c>
      <c r="M3740" t="s">
        <v>200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">
      <c r="A3741">
        <v>5</v>
      </c>
      <c r="B3741" t="s">
        <v>181</v>
      </c>
      <c r="C3741">
        <v>2020</v>
      </c>
      <c r="D3741">
        <v>12</v>
      </c>
      <c r="E3741" t="s">
        <v>255</v>
      </c>
      <c r="F3741">
        <v>5</v>
      </c>
      <c r="G3741" t="s">
        <v>195</v>
      </c>
      <c r="H3741">
        <v>710</v>
      </c>
      <c r="I3741" t="s">
        <v>220</v>
      </c>
      <c r="J3741" t="s">
        <v>207</v>
      </c>
      <c r="K3741" t="s">
        <v>208</v>
      </c>
      <c r="L3741">
        <v>4552</v>
      </c>
      <c r="M3741" t="s">
        <v>276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">
      <c r="A3742">
        <v>5</v>
      </c>
      <c r="B3742" t="s">
        <v>181</v>
      </c>
      <c r="C3742">
        <v>2020</v>
      </c>
      <c r="D3742">
        <v>12</v>
      </c>
      <c r="E3742" t="s">
        <v>255</v>
      </c>
      <c r="F3742">
        <v>71</v>
      </c>
      <c r="G3742" t="s">
        <v>212</v>
      </c>
      <c r="H3742">
        <v>1</v>
      </c>
      <c r="I3742" t="s">
        <v>229</v>
      </c>
      <c r="J3742" t="s">
        <v>121</v>
      </c>
      <c r="K3742" t="s">
        <v>230</v>
      </c>
      <c r="L3742">
        <v>1571</v>
      </c>
      <c r="M3742" t="s">
        <v>265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">
      <c r="A3743">
        <v>5</v>
      </c>
      <c r="B3743" t="s">
        <v>181</v>
      </c>
      <c r="C3743">
        <v>2020</v>
      </c>
      <c r="D3743">
        <v>12</v>
      </c>
      <c r="E3743" t="s">
        <v>255</v>
      </c>
      <c r="F3743">
        <v>3</v>
      </c>
      <c r="G3743" t="s">
        <v>189</v>
      </c>
      <c r="H3743">
        <v>621</v>
      </c>
      <c r="I3743" t="s">
        <v>259</v>
      </c>
      <c r="J3743" t="s">
        <v>116</v>
      </c>
      <c r="K3743" t="s">
        <v>224</v>
      </c>
      <c r="L3743">
        <v>4532</v>
      </c>
      <c r="M3743" t="s">
        <v>200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">
      <c r="A3744">
        <v>5</v>
      </c>
      <c r="B3744" t="s">
        <v>181</v>
      </c>
      <c r="C3744">
        <v>2020</v>
      </c>
      <c r="D3744">
        <v>12</v>
      </c>
      <c r="E3744" t="s">
        <v>255</v>
      </c>
      <c r="F3744">
        <v>1</v>
      </c>
      <c r="G3744" t="s">
        <v>183</v>
      </c>
      <c r="H3744">
        <v>905</v>
      </c>
      <c r="I3744" t="s">
        <v>272</v>
      </c>
      <c r="J3744" t="s">
        <v>122</v>
      </c>
      <c r="K3744" t="s">
        <v>242</v>
      </c>
      <c r="L3744">
        <v>4512</v>
      </c>
      <c r="M3744" t="s">
        <v>186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">
      <c r="A3745">
        <v>5</v>
      </c>
      <c r="B3745" t="s">
        <v>181</v>
      </c>
      <c r="C3745">
        <v>2020</v>
      </c>
      <c r="D3745">
        <v>12</v>
      </c>
      <c r="E3745" t="s">
        <v>255</v>
      </c>
      <c r="F3745">
        <v>6</v>
      </c>
      <c r="G3745" t="s">
        <v>192</v>
      </c>
      <c r="H3745">
        <v>601</v>
      </c>
      <c r="I3745" t="s">
        <v>260</v>
      </c>
      <c r="J3745" t="s">
        <v>123</v>
      </c>
      <c r="K3745" t="s">
        <v>261</v>
      </c>
      <c r="L3745">
        <v>700</v>
      </c>
      <c r="M3745" t="s">
        <v>193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">
      <c r="A3746">
        <v>5</v>
      </c>
      <c r="B3746" t="s">
        <v>181</v>
      </c>
      <c r="C3746">
        <v>2020</v>
      </c>
      <c r="D3746">
        <v>12</v>
      </c>
      <c r="E3746" t="s">
        <v>255</v>
      </c>
      <c r="F3746">
        <v>5</v>
      </c>
      <c r="G3746" t="s">
        <v>195</v>
      </c>
      <c r="H3746">
        <v>602</v>
      </c>
      <c r="I3746" t="s">
        <v>246</v>
      </c>
      <c r="J3746" t="s">
        <v>125</v>
      </c>
      <c r="K3746" t="s">
        <v>197</v>
      </c>
      <c r="L3746">
        <v>460</v>
      </c>
      <c r="M3746" t="s">
        <v>198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">
      <c r="A3747">
        <v>4</v>
      </c>
      <c r="B3747" t="s">
        <v>187</v>
      </c>
      <c r="C3747">
        <v>2020</v>
      </c>
      <c r="D3747">
        <v>12</v>
      </c>
      <c r="E3747" t="s">
        <v>255</v>
      </c>
      <c r="F3747">
        <v>3</v>
      </c>
      <c r="G3747" t="s">
        <v>189</v>
      </c>
      <c r="H3747">
        <v>616</v>
      </c>
      <c r="I3747" t="s">
        <v>199</v>
      </c>
      <c r="J3747" t="s">
        <v>125</v>
      </c>
      <c r="K3747" t="s">
        <v>197</v>
      </c>
      <c r="L3747">
        <v>4512</v>
      </c>
      <c r="M3747" t="s">
        <v>186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">
      <c r="A3748">
        <v>4</v>
      </c>
      <c r="B3748" t="s">
        <v>187</v>
      </c>
      <c r="C3748">
        <v>2020</v>
      </c>
      <c r="D3748">
        <v>12</v>
      </c>
      <c r="E3748" t="s">
        <v>255</v>
      </c>
      <c r="F3748">
        <v>1</v>
      </c>
      <c r="G3748" t="s">
        <v>183</v>
      </c>
      <c r="H3748">
        <v>5</v>
      </c>
      <c r="I3748" t="s">
        <v>190</v>
      </c>
      <c r="J3748" t="s">
        <v>115</v>
      </c>
      <c r="K3748" t="s">
        <v>185</v>
      </c>
      <c r="L3748">
        <v>200</v>
      </c>
      <c r="M3748" t="s">
        <v>210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">
      <c r="A3749">
        <v>5</v>
      </c>
      <c r="B3749" t="s">
        <v>181</v>
      </c>
      <c r="C3749">
        <v>2020</v>
      </c>
      <c r="D3749">
        <v>12</v>
      </c>
      <c r="E3749" t="s">
        <v>255</v>
      </c>
      <c r="F3749">
        <v>5</v>
      </c>
      <c r="G3749" t="s">
        <v>195</v>
      </c>
      <c r="H3749">
        <v>616</v>
      </c>
      <c r="I3749" t="s">
        <v>199</v>
      </c>
      <c r="J3749" t="s">
        <v>125</v>
      </c>
      <c r="K3749" t="s">
        <v>197</v>
      </c>
      <c r="L3749">
        <v>4552</v>
      </c>
      <c r="M3749" t="s">
        <v>276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">
      <c r="A3750">
        <v>5</v>
      </c>
      <c r="B3750" t="s">
        <v>181</v>
      </c>
      <c r="C3750">
        <v>2020</v>
      </c>
      <c r="D3750">
        <v>12</v>
      </c>
      <c r="E3750" t="s">
        <v>255</v>
      </c>
      <c r="F3750">
        <v>5</v>
      </c>
      <c r="G3750" t="s">
        <v>195</v>
      </c>
      <c r="H3750">
        <v>950</v>
      </c>
      <c r="I3750" t="s">
        <v>184</v>
      </c>
      <c r="J3750" t="s">
        <v>115</v>
      </c>
      <c r="K3750" t="s">
        <v>185</v>
      </c>
      <c r="L3750">
        <v>4552</v>
      </c>
      <c r="M3750" t="s">
        <v>276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">
      <c r="A3751">
        <v>5</v>
      </c>
      <c r="B3751" t="s">
        <v>181</v>
      </c>
      <c r="C3751">
        <v>2020</v>
      </c>
      <c r="D3751">
        <v>12</v>
      </c>
      <c r="E3751" t="s">
        <v>255</v>
      </c>
      <c r="F3751">
        <v>6</v>
      </c>
      <c r="G3751" t="s">
        <v>192</v>
      </c>
      <c r="H3751">
        <v>950</v>
      </c>
      <c r="I3751" t="s">
        <v>184</v>
      </c>
      <c r="J3751" t="s">
        <v>115</v>
      </c>
      <c r="K3751" t="s">
        <v>185</v>
      </c>
      <c r="L3751">
        <v>4562</v>
      </c>
      <c r="M3751" t="s">
        <v>211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">
      <c r="A3752">
        <v>5</v>
      </c>
      <c r="B3752" t="s">
        <v>181</v>
      </c>
      <c r="C3752">
        <v>2020</v>
      </c>
      <c r="D3752">
        <v>12</v>
      </c>
      <c r="E3752" t="s">
        <v>255</v>
      </c>
      <c r="F3752">
        <v>3</v>
      </c>
      <c r="G3752" t="s">
        <v>189</v>
      </c>
      <c r="H3752">
        <v>951</v>
      </c>
      <c r="I3752" t="s">
        <v>250</v>
      </c>
      <c r="J3752" t="s">
        <v>126</v>
      </c>
      <c r="K3752" t="s">
        <v>249</v>
      </c>
      <c r="L3752">
        <v>4532</v>
      </c>
      <c r="M3752" t="s">
        <v>200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">
      <c r="A3753">
        <v>5</v>
      </c>
      <c r="B3753" t="s">
        <v>181</v>
      </c>
      <c r="C3753">
        <v>2020</v>
      </c>
      <c r="D3753">
        <v>12</v>
      </c>
      <c r="E3753" t="s">
        <v>255</v>
      </c>
      <c r="F3753">
        <v>1</v>
      </c>
      <c r="G3753" t="s">
        <v>183</v>
      </c>
      <c r="H3753">
        <v>950</v>
      </c>
      <c r="I3753" t="s">
        <v>184</v>
      </c>
      <c r="J3753" t="s">
        <v>115</v>
      </c>
      <c r="K3753" t="s">
        <v>185</v>
      </c>
      <c r="L3753">
        <v>4512</v>
      </c>
      <c r="M3753" t="s">
        <v>186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">
      <c r="A3754">
        <v>5</v>
      </c>
      <c r="B3754" t="s">
        <v>181</v>
      </c>
      <c r="C3754">
        <v>2020</v>
      </c>
      <c r="D3754">
        <v>12</v>
      </c>
      <c r="E3754" t="s">
        <v>255</v>
      </c>
      <c r="F3754">
        <v>79</v>
      </c>
      <c r="G3754" t="s">
        <v>212</v>
      </c>
      <c r="H3754">
        <v>5</v>
      </c>
      <c r="I3754" t="s">
        <v>190</v>
      </c>
      <c r="J3754" t="s">
        <v>115</v>
      </c>
      <c r="K3754" t="s">
        <v>185</v>
      </c>
      <c r="L3754">
        <v>1579</v>
      </c>
      <c r="M3754" t="s">
        <v>271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">
      <c r="A3755">
        <v>4</v>
      </c>
      <c r="B3755" t="s">
        <v>187</v>
      </c>
      <c r="C3755">
        <v>2020</v>
      </c>
      <c r="D3755">
        <v>12</v>
      </c>
      <c r="E3755" t="s">
        <v>255</v>
      </c>
      <c r="F3755">
        <v>3</v>
      </c>
      <c r="G3755" t="s">
        <v>189</v>
      </c>
      <c r="H3755">
        <v>11</v>
      </c>
      <c r="I3755" t="s">
        <v>283</v>
      </c>
      <c r="J3755" t="s">
        <v>115</v>
      </c>
      <c r="K3755" t="s">
        <v>185</v>
      </c>
      <c r="L3755">
        <v>300</v>
      </c>
      <c r="M3755" t="s">
        <v>191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">
      <c r="A3756">
        <v>5</v>
      </c>
      <c r="B3756" t="s">
        <v>181</v>
      </c>
      <c r="C3756">
        <v>2020</v>
      </c>
      <c r="D3756">
        <v>12</v>
      </c>
      <c r="E3756" t="s">
        <v>255</v>
      </c>
      <c r="F3756">
        <v>3</v>
      </c>
      <c r="G3756" t="s">
        <v>189</v>
      </c>
      <c r="H3756">
        <v>13</v>
      </c>
      <c r="I3756" t="s">
        <v>296</v>
      </c>
      <c r="J3756" t="s">
        <v>119</v>
      </c>
      <c r="K3756" t="s">
        <v>216</v>
      </c>
      <c r="L3756">
        <v>300</v>
      </c>
      <c r="M3756" t="s">
        <v>191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">
      <c r="A3757">
        <v>5</v>
      </c>
      <c r="B3757" t="s">
        <v>181</v>
      </c>
      <c r="C3757">
        <v>2020</v>
      </c>
      <c r="D3757">
        <v>12</v>
      </c>
      <c r="E3757" t="s">
        <v>255</v>
      </c>
      <c r="F3757">
        <v>3</v>
      </c>
      <c r="G3757" t="s">
        <v>189</v>
      </c>
      <c r="H3757">
        <v>701</v>
      </c>
      <c r="I3757" t="s">
        <v>206</v>
      </c>
      <c r="J3757" t="s">
        <v>207</v>
      </c>
      <c r="K3757" t="s">
        <v>208</v>
      </c>
      <c r="L3757">
        <v>300</v>
      </c>
      <c r="M3757" t="s">
        <v>191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">
      <c r="A3758">
        <v>5</v>
      </c>
      <c r="B3758" t="s">
        <v>181</v>
      </c>
      <c r="C3758">
        <v>2020</v>
      </c>
      <c r="D3758">
        <v>12</v>
      </c>
      <c r="E3758" t="s">
        <v>255</v>
      </c>
      <c r="F3758">
        <v>1</v>
      </c>
      <c r="G3758" t="s">
        <v>183</v>
      </c>
      <c r="H3758">
        <v>301</v>
      </c>
      <c r="I3758" t="s">
        <v>247</v>
      </c>
      <c r="J3758" t="s">
        <v>121</v>
      </c>
      <c r="K3758" t="s">
        <v>230</v>
      </c>
      <c r="L3758">
        <v>200</v>
      </c>
      <c r="M3758" t="s">
        <v>210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">
      <c r="A3759">
        <v>4</v>
      </c>
      <c r="B3759" t="s">
        <v>187</v>
      </c>
      <c r="C3759">
        <v>2020</v>
      </c>
      <c r="D3759">
        <v>12</v>
      </c>
      <c r="E3759" t="s">
        <v>255</v>
      </c>
      <c r="F3759">
        <v>3</v>
      </c>
      <c r="G3759" t="s">
        <v>189</v>
      </c>
      <c r="H3759">
        <v>1</v>
      </c>
      <c r="I3759" t="s">
        <v>229</v>
      </c>
      <c r="J3759" t="s">
        <v>121</v>
      </c>
      <c r="K3759" t="s">
        <v>230</v>
      </c>
      <c r="L3759">
        <v>300</v>
      </c>
      <c r="M3759" t="s">
        <v>191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">
      <c r="A3760">
        <v>5</v>
      </c>
      <c r="B3760" t="s">
        <v>181</v>
      </c>
      <c r="C3760">
        <v>2020</v>
      </c>
      <c r="D3760">
        <v>12</v>
      </c>
      <c r="E3760" t="s">
        <v>255</v>
      </c>
      <c r="F3760">
        <v>1</v>
      </c>
      <c r="G3760" t="s">
        <v>183</v>
      </c>
      <c r="H3760">
        <v>7</v>
      </c>
      <c r="I3760" t="s">
        <v>241</v>
      </c>
      <c r="J3760" t="s">
        <v>122</v>
      </c>
      <c r="K3760" t="s">
        <v>242</v>
      </c>
      <c r="L3760">
        <v>200</v>
      </c>
      <c r="M3760" t="s">
        <v>210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">
      <c r="A3761">
        <v>5</v>
      </c>
      <c r="B3761" t="s">
        <v>181</v>
      </c>
      <c r="C3761">
        <v>2020</v>
      </c>
      <c r="D3761">
        <v>12</v>
      </c>
      <c r="E3761" t="s">
        <v>255</v>
      </c>
      <c r="F3761">
        <v>10</v>
      </c>
      <c r="G3761" t="s">
        <v>238</v>
      </c>
      <c r="H3761">
        <v>6</v>
      </c>
      <c r="I3761" t="s">
        <v>256</v>
      </c>
      <c r="J3761" t="s">
        <v>122</v>
      </c>
      <c r="K3761" t="s">
        <v>242</v>
      </c>
      <c r="L3761">
        <v>207</v>
      </c>
      <c r="M3761" t="s">
        <v>243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">
      <c r="A3762">
        <v>4</v>
      </c>
      <c r="B3762" t="s">
        <v>187</v>
      </c>
      <c r="C3762">
        <v>2020</v>
      </c>
      <c r="D3762">
        <v>12</v>
      </c>
      <c r="E3762" t="s">
        <v>255</v>
      </c>
      <c r="F3762">
        <v>10</v>
      </c>
      <c r="G3762" t="s">
        <v>238</v>
      </c>
      <c r="H3762">
        <v>6</v>
      </c>
      <c r="I3762" t="s">
        <v>256</v>
      </c>
      <c r="J3762" t="s">
        <v>122</v>
      </c>
      <c r="K3762" t="s">
        <v>242</v>
      </c>
      <c r="L3762">
        <v>207</v>
      </c>
      <c r="M3762" t="s">
        <v>243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x14ac:dyDescent="0.3">
      <c r="A3763">
        <v>4</v>
      </c>
      <c r="B3763" t="s">
        <v>187</v>
      </c>
      <c r="C3763">
        <v>2020</v>
      </c>
      <c r="D3763">
        <v>12</v>
      </c>
      <c r="E3763" t="s">
        <v>255</v>
      </c>
      <c r="F3763">
        <v>60</v>
      </c>
      <c r="G3763" t="s">
        <v>212</v>
      </c>
      <c r="H3763">
        <v>624</v>
      </c>
      <c r="I3763" t="s">
        <v>226</v>
      </c>
      <c r="J3763" t="s">
        <v>124</v>
      </c>
      <c r="K3763" t="s">
        <v>227</v>
      </c>
      <c r="L3763">
        <v>4563</v>
      </c>
      <c r="M3763" t="s">
        <v>228</v>
      </c>
      <c r="N3763">
        <v>2</v>
      </c>
      <c r="O3763">
        <v>31.44</v>
      </c>
      <c r="P3763">
        <v>174</v>
      </c>
      <c r="Q3763" t="str">
        <f t="shared" si="58"/>
        <v>Street</v>
      </c>
    </row>
    <row r="3764" spans="1:17" x14ac:dyDescent="0.3">
      <c r="A3764">
        <v>5</v>
      </c>
      <c r="B3764" t="s">
        <v>181</v>
      </c>
      <c r="C3764">
        <v>2020</v>
      </c>
      <c r="D3764">
        <v>12</v>
      </c>
      <c r="E3764" t="s">
        <v>255</v>
      </c>
      <c r="F3764">
        <v>6</v>
      </c>
      <c r="G3764" t="s">
        <v>192</v>
      </c>
      <c r="H3764">
        <v>619</v>
      </c>
      <c r="I3764" t="s">
        <v>277</v>
      </c>
      <c r="J3764" t="s">
        <v>278</v>
      </c>
      <c r="K3764" t="s">
        <v>212</v>
      </c>
      <c r="L3764">
        <v>4562</v>
      </c>
      <c r="M3764" t="s">
        <v>211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x14ac:dyDescent="0.3">
      <c r="A3765">
        <v>5</v>
      </c>
      <c r="B3765" t="s">
        <v>181</v>
      </c>
      <c r="C3765">
        <v>2020</v>
      </c>
      <c r="D3765">
        <v>12</v>
      </c>
      <c r="E3765" t="s">
        <v>255</v>
      </c>
      <c r="F3765">
        <v>6</v>
      </c>
      <c r="G3765" t="s">
        <v>192</v>
      </c>
      <c r="H3765">
        <v>626</v>
      </c>
      <c r="I3765" t="s">
        <v>268</v>
      </c>
      <c r="J3765" t="s">
        <v>132</v>
      </c>
      <c r="K3765" t="s">
        <v>212</v>
      </c>
      <c r="L3765">
        <v>700</v>
      </c>
      <c r="M3765" t="s">
        <v>193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x14ac:dyDescent="0.3">
      <c r="A3766">
        <v>4</v>
      </c>
      <c r="B3766" t="s">
        <v>187</v>
      </c>
      <c r="C3766">
        <v>2020</v>
      </c>
      <c r="D3766">
        <v>12</v>
      </c>
      <c r="E3766" t="s">
        <v>255</v>
      </c>
      <c r="F3766">
        <v>1</v>
      </c>
      <c r="G3766" t="s">
        <v>183</v>
      </c>
      <c r="H3766">
        <v>950</v>
      </c>
      <c r="I3766" t="s">
        <v>184</v>
      </c>
      <c r="J3766" t="s">
        <v>115</v>
      </c>
      <c r="K3766" t="s">
        <v>185</v>
      </c>
      <c r="L3766">
        <v>4512</v>
      </c>
      <c r="M3766" t="s">
        <v>186</v>
      </c>
      <c r="N3766">
        <v>29</v>
      </c>
      <c r="O3766">
        <v>2009.39</v>
      </c>
      <c r="P3766">
        <v>18148</v>
      </c>
      <c r="Q3766" t="str">
        <f t="shared" si="58"/>
        <v>3-Small C&amp;I</v>
      </c>
    </row>
    <row r="3767" spans="1:17" x14ac:dyDescent="0.3">
      <c r="A3767">
        <v>5</v>
      </c>
      <c r="B3767" t="s">
        <v>181</v>
      </c>
      <c r="C3767">
        <v>2020</v>
      </c>
      <c r="D3767">
        <v>12</v>
      </c>
      <c r="E3767" t="s">
        <v>255</v>
      </c>
      <c r="F3767">
        <v>72</v>
      </c>
      <c r="G3767" t="s">
        <v>212</v>
      </c>
      <c r="H3767">
        <v>5</v>
      </c>
      <c r="I3767" t="s">
        <v>190</v>
      </c>
      <c r="J3767" t="s">
        <v>115</v>
      </c>
      <c r="K3767" t="s">
        <v>185</v>
      </c>
      <c r="L3767">
        <v>1572</v>
      </c>
      <c r="M3767" t="s">
        <v>231</v>
      </c>
      <c r="N3767">
        <v>1</v>
      </c>
      <c r="O3767">
        <v>2622.2</v>
      </c>
      <c r="P3767">
        <v>13114</v>
      </c>
      <c r="Q3767" t="str">
        <f t="shared" si="58"/>
        <v>3-Small C&amp;I</v>
      </c>
    </row>
    <row r="3768" spans="1:17" x14ac:dyDescent="0.3">
      <c r="A3768">
        <v>5</v>
      </c>
      <c r="B3768" t="s">
        <v>181</v>
      </c>
      <c r="C3768">
        <v>2020</v>
      </c>
      <c r="D3768">
        <v>12</v>
      </c>
      <c r="E3768" t="s">
        <v>255</v>
      </c>
      <c r="F3768">
        <v>3</v>
      </c>
      <c r="G3768" t="s">
        <v>189</v>
      </c>
      <c r="H3768">
        <v>18</v>
      </c>
      <c r="I3768" t="s">
        <v>215</v>
      </c>
      <c r="J3768" t="s">
        <v>119</v>
      </c>
      <c r="K3768" t="s">
        <v>216</v>
      </c>
      <c r="L3768">
        <v>300</v>
      </c>
      <c r="M3768" t="s">
        <v>191</v>
      </c>
      <c r="N3768">
        <v>1729</v>
      </c>
      <c r="O3768">
        <v>4460370.93</v>
      </c>
      <c r="P3768">
        <v>24167628</v>
      </c>
      <c r="Q3768" t="str">
        <f t="shared" si="58"/>
        <v>4-Medium C&amp;I</v>
      </c>
    </row>
    <row r="3769" spans="1:17" x14ac:dyDescent="0.3">
      <c r="A3769">
        <v>4</v>
      </c>
      <c r="B3769" t="s">
        <v>187</v>
      </c>
      <c r="C3769">
        <v>2020</v>
      </c>
      <c r="D3769">
        <v>12</v>
      </c>
      <c r="E3769" t="s">
        <v>255</v>
      </c>
      <c r="F3769">
        <v>3</v>
      </c>
      <c r="G3769" t="s">
        <v>189</v>
      </c>
      <c r="H3769">
        <v>18</v>
      </c>
      <c r="I3769" t="s">
        <v>215</v>
      </c>
      <c r="J3769" t="s">
        <v>119</v>
      </c>
      <c r="K3769" t="s">
        <v>216</v>
      </c>
      <c r="L3769">
        <v>300</v>
      </c>
      <c r="M3769" t="s">
        <v>191</v>
      </c>
      <c r="N3769">
        <v>3</v>
      </c>
      <c r="O3769">
        <v>893.45</v>
      </c>
      <c r="P3769">
        <v>3410</v>
      </c>
      <c r="Q3769" t="str">
        <f t="shared" si="58"/>
        <v>4-Medium C&amp;I</v>
      </c>
    </row>
    <row r="3770" spans="1:17" x14ac:dyDescent="0.3">
      <c r="A3770">
        <v>5</v>
      </c>
      <c r="B3770" t="s">
        <v>181</v>
      </c>
      <c r="C3770">
        <v>2020</v>
      </c>
      <c r="D3770">
        <v>12</v>
      </c>
      <c r="E3770" t="s">
        <v>255</v>
      </c>
      <c r="F3770">
        <v>5</v>
      </c>
      <c r="G3770" t="s">
        <v>195</v>
      </c>
      <c r="H3770">
        <v>701</v>
      </c>
      <c r="I3770" t="s">
        <v>206</v>
      </c>
      <c r="J3770" t="s">
        <v>207</v>
      </c>
      <c r="K3770" t="s">
        <v>208</v>
      </c>
      <c r="L3770">
        <v>460</v>
      </c>
      <c r="M3770" t="s">
        <v>198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x14ac:dyDescent="0.3">
      <c r="A3771">
        <v>4</v>
      </c>
      <c r="B3771" t="s">
        <v>187</v>
      </c>
      <c r="C3771">
        <v>2020</v>
      </c>
      <c r="D3771">
        <v>12</v>
      </c>
      <c r="E3771" t="s">
        <v>255</v>
      </c>
      <c r="F3771">
        <v>3</v>
      </c>
      <c r="G3771" t="s">
        <v>189</v>
      </c>
      <c r="H3771">
        <v>955</v>
      </c>
      <c r="I3771" t="s">
        <v>282</v>
      </c>
      <c r="J3771" t="s">
        <v>127</v>
      </c>
      <c r="K3771" t="s">
        <v>263</v>
      </c>
      <c r="L3771">
        <v>4532</v>
      </c>
      <c r="M3771" t="s">
        <v>200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x14ac:dyDescent="0.3">
      <c r="A3772">
        <v>5</v>
      </c>
      <c r="B3772" t="s">
        <v>181</v>
      </c>
      <c r="C3772">
        <v>2020</v>
      </c>
      <c r="D3772">
        <v>12</v>
      </c>
      <c r="E3772" t="s">
        <v>255</v>
      </c>
      <c r="F3772">
        <v>10</v>
      </c>
      <c r="G3772" t="s">
        <v>238</v>
      </c>
      <c r="H3772">
        <v>903</v>
      </c>
      <c r="I3772" t="s">
        <v>239</v>
      </c>
      <c r="J3772" t="s">
        <v>121</v>
      </c>
      <c r="K3772" t="s">
        <v>230</v>
      </c>
      <c r="L3772">
        <v>4513</v>
      </c>
      <c r="M3772" t="s">
        <v>240</v>
      </c>
      <c r="N3772">
        <v>32252</v>
      </c>
      <c r="O3772">
        <v>4208236.68</v>
      </c>
      <c r="P3772">
        <v>32808871</v>
      </c>
      <c r="Q3772" t="str">
        <f t="shared" si="58"/>
        <v>1-Residential</v>
      </c>
    </row>
    <row r="3773" spans="1:17" x14ac:dyDescent="0.3">
      <c r="A3773">
        <v>5</v>
      </c>
      <c r="B3773" t="s">
        <v>181</v>
      </c>
      <c r="C3773">
        <v>2020</v>
      </c>
      <c r="D3773">
        <v>12</v>
      </c>
      <c r="E3773" t="s">
        <v>255</v>
      </c>
      <c r="F3773">
        <v>3</v>
      </c>
      <c r="G3773" t="s">
        <v>189</v>
      </c>
      <c r="H3773">
        <v>2</v>
      </c>
      <c r="I3773" t="s">
        <v>264</v>
      </c>
      <c r="J3773" t="s">
        <v>121</v>
      </c>
      <c r="K3773" t="s">
        <v>230</v>
      </c>
      <c r="L3773">
        <v>300</v>
      </c>
      <c r="M3773" t="s">
        <v>191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x14ac:dyDescent="0.3">
      <c r="A3774">
        <v>5</v>
      </c>
      <c r="B3774" t="s">
        <v>181</v>
      </c>
      <c r="C3774">
        <v>2020</v>
      </c>
      <c r="D3774">
        <v>12</v>
      </c>
      <c r="E3774" t="s">
        <v>255</v>
      </c>
      <c r="F3774">
        <v>6</v>
      </c>
      <c r="G3774" t="s">
        <v>192</v>
      </c>
      <c r="H3774">
        <v>612</v>
      </c>
      <c r="I3774" t="s">
        <v>223</v>
      </c>
      <c r="J3774" t="s">
        <v>116</v>
      </c>
      <c r="K3774" t="s">
        <v>224</v>
      </c>
      <c r="L3774">
        <v>700</v>
      </c>
      <c r="M3774" t="s">
        <v>193</v>
      </c>
      <c r="N3774">
        <v>2</v>
      </c>
      <c r="O3774">
        <v>81.02</v>
      </c>
      <c r="P3774">
        <v>331</v>
      </c>
      <c r="Q3774" t="str">
        <f t="shared" si="58"/>
        <v>3-Small C&amp;I</v>
      </c>
    </row>
    <row r="3775" spans="1:17" x14ac:dyDescent="0.3">
      <c r="A3775">
        <v>5</v>
      </c>
      <c r="B3775" t="s">
        <v>181</v>
      </c>
      <c r="C3775">
        <v>2020</v>
      </c>
      <c r="D3775">
        <v>12</v>
      </c>
      <c r="E3775" t="s">
        <v>255</v>
      </c>
      <c r="F3775">
        <v>6</v>
      </c>
      <c r="G3775" t="s">
        <v>192</v>
      </c>
      <c r="H3775">
        <v>621</v>
      </c>
      <c r="I3775" t="s">
        <v>259</v>
      </c>
      <c r="J3775" t="s">
        <v>116</v>
      </c>
      <c r="K3775" t="s">
        <v>224</v>
      </c>
      <c r="L3775">
        <v>4562</v>
      </c>
      <c r="M3775" t="s">
        <v>211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x14ac:dyDescent="0.3">
      <c r="A3776">
        <v>5</v>
      </c>
      <c r="B3776" t="s">
        <v>181</v>
      </c>
      <c r="C3776">
        <v>2020</v>
      </c>
      <c r="D3776">
        <v>12</v>
      </c>
      <c r="E3776" t="s">
        <v>255</v>
      </c>
      <c r="F3776">
        <v>10</v>
      </c>
      <c r="G3776" t="s">
        <v>238</v>
      </c>
      <c r="H3776">
        <v>905</v>
      </c>
      <c r="I3776" t="s">
        <v>272</v>
      </c>
      <c r="J3776" t="s">
        <v>122</v>
      </c>
      <c r="K3776" t="s">
        <v>242</v>
      </c>
      <c r="L3776">
        <v>4513</v>
      </c>
      <c r="M3776" t="s">
        <v>240</v>
      </c>
      <c r="N3776">
        <v>4827</v>
      </c>
      <c r="O3776">
        <v>171889.73</v>
      </c>
      <c r="P3776">
        <v>4622328</v>
      </c>
      <c r="Q3776" t="str">
        <f t="shared" si="58"/>
        <v>2-Low Income Residential</v>
      </c>
    </row>
    <row r="3777" spans="1:17" x14ac:dyDescent="0.3">
      <c r="A3777">
        <v>4</v>
      </c>
      <c r="B3777" t="s">
        <v>187</v>
      </c>
      <c r="C3777">
        <v>2020</v>
      </c>
      <c r="D3777">
        <v>12</v>
      </c>
      <c r="E3777" t="s">
        <v>255</v>
      </c>
      <c r="F3777">
        <v>10</v>
      </c>
      <c r="G3777" t="s">
        <v>238</v>
      </c>
      <c r="H3777">
        <v>905</v>
      </c>
      <c r="I3777" t="s">
        <v>272</v>
      </c>
      <c r="J3777" t="s">
        <v>122</v>
      </c>
      <c r="K3777" t="s">
        <v>242</v>
      </c>
      <c r="L3777">
        <v>4513</v>
      </c>
      <c r="M3777" t="s">
        <v>240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x14ac:dyDescent="0.3">
      <c r="A3778">
        <v>4</v>
      </c>
      <c r="B3778" t="s">
        <v>187</v>
      </c>
      <c r="C3778">
        <v>2020</v>
      </c>
      <c r="D3778">
        <v>12</v>
      </c>
      <c r="E3778" t="s">
        <v>255</v>
      </c>
      <c r="F3778">
        <v>1</v>
      </c>
      <c r="G3778" t="s">
        <v>183</v>
      </c>
      <c r="H3778">
        <v>905</v>
      </c>
      <c r="I3778" t="s">
        <v>272</v>
      </c>
      <c r="J3778" t="s">
        <v>122</v>
      </c>
      <c r="K3778" t="s">
        <v>242</v>
      </c>
      <c r="L3778">
        <v>4512</v>
      </c>
      <c r="M3778" t="s">
        <v>186</v>
      </c>
      <c r="N3778">
        <v>111</v>
      </c>
      <c r="O3778">
        <v>3837.08</v>
      </c>
      <c r="P3778">
        <v>95284</v>
      </c>
      <c r="Q3778" t="str">
        <f t="shared" ref="Q3778:Q3845" si="59">VLOOKUP(J3778,S:T,2,FALSE)</f>
        <v>2-Low Income Residential</v>
      </c>
    </row>
    <row r="3779" spans="1:17" x14ac:dyDescent="0.3">
      <c r="A3779">
        <v>5</v>
      </c>
      <c r="B3779" t="s">
        <v>181</v>
      </c>
      <c r="C3779">
        <v>2020</v>
      </c>
      <c r="D3779">
        <v>12</v>
      </c>
      <c r="E3779" t="s">
        <v>255</v>
      </c>
      <c r="F3779">
        <v>6</v>
      </c>
      <c r="G3779" t="s">
        <v>192</v>
      </c>
      <c r="H3779">
        <v>615</v>
      </c>
      <c r="I3779" t="s">
        <v>292</v>
      </c>
      <c r="J3779" t="s">
        <v>123</v>
      </c>
      <c r="K3779" t="s">
        <v>261</v>
      </c>
      <c r="L3779">
        <v>4562</v>
      </c>
      <c r="M3779" t="s">
        <v>211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">
      <c r="A3780">
        <v>5</v>
      </c>
      <c r="B3780" t="s">
        <v>181</v>
      </c>
      <c r="C3780">
        <v>2020</v>
      </c>
      <c r="D3780">
        <v>12</v>
      </c>
      <c r="E3780" t="s">
        <v>255</v>
      </c>
      <c r="F3780">
        <v>6</v>
      </c>
      <c r="G3780" t="s">
        <v>192</v>
      </c>
      <c r="H3780">
        <v>618</v>
      </c>
      <c r="I3780" t="s">
        <v>294</v>
      </c>
      <c r="J3780" t="s">
        <v>130</v>
      </c>
      <c r="K3780" t="s">
        <v>280</v>
      </c>
      <c r="L3780">
        <v>4562</v>
      </c>
      <c r="M3780" t="s">
        <v>211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">
      <c r="A3781">
        <v>5</v>
      </c>
      <c r="B3781" t="s">
        <v>181</v>
      </c>
      <c r="C3781">
        <v>2020</v>
      </c>
      <c r="D3781">
        <v>12</v>
      </c>
      <c r="E3781" t="s">
        <v>255</v>
      </c>
      <c r="F3781">
        <v>79</v>
      </c>
      <c r="G3781" t="s">
        <v>212</v>
      </c>
      <c r="H3781">
        <v>153</v>
      </c>
      <c r="I3781" t="s">
        <v>269</v>
      </c>
      <c r="J3781" t="s">
        <v>270</v>
      </c>
      <c r="K3781" t="s">
        <v>270</v>
      </c>
      <c r="L3781">
        <v>1579</v>
      </c>
      <c r="M3781" t="s">
        <v>271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">
      <c r="A3782">
        <v>5</v>
      </c>
      <c r="B3782" t="s">
        <v>181</v>
      </c>
      <c r="C3782">
        <v>2020</v>
      </c>
      <c r="D3782">
        <v>12</v>
      </c>
      <c r="E3782" t="s">
        <v>255</v>
      </c>
      <c r="F3782">
        <v>6</v>
      </c>
      <c r="G3782" t="s">
        <v>192</v>
      </c>
      <c r="H3782">
        <v>616</v>
      </c>
      <c r="I3782" t="s">
        <v>199</v>
      </c>
      <c r="J3782" t="s">
        <v>125</v>
      </c>
      <c r="K3782" t="s">
        <v>197</v>
      </c>
      <c r="L3782">
        <v>4562</v>
      </c>
      <c r="M3782" t="s">
        <v>211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">
      <c r="A3783">
        <v>4</v>
      </c>
      <c r="B3783" t="s">
        <v>187</v>
      </c>
      <c r="C3783">
        <v>2020</v>
      </c>
      <c r="D3783">
        <v>12</v>
      </c>
      <c r="E3783" t="s">
        <v>255</v>
      </c>
      <c r="F3783">
        <v>5</v>
      </c>
      <c r="G3783" t="s">
        <v>195</v>
      </c>
      <c r="H3783">
        <v>950</v>
      </c>
      <c r="I3783" t="s">
        <v>184</v>
      </c>
      <c r="J3783" t="s">
        <v>115</v>
      </c>
      <c r="K3783" t="s">
        <v>185</v>
      </c>
      <c r="L3783">
        <v>4552</v>
      </c>
      <c r="M3783" t="s">
        <v>276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">
      <c r="A3784">
        <v>5</v>
      </c>
      <c r="B3784" t="s">
        <v>181</v>
      </c>
      <c r="C3784">
        <v>2020</v>
      </c>
      <c r="D3784">
        <v>12</v>
      </c>
      <c r="E3784" t="s">
        <v>255</v>
      </c>
      <c r="F3784">
        <v>75</v>
      </c>
      <c r="G3784" t="s">
        <v>212</v>
      </c>
      <c r="H3784">
        <v>950</v>
      </c>
      <c r="I3784" t="s">
        <v>184</v>
      </c>
      <c r="J3784" t="s">
        <v>115</v>
      </c>
      <c r="K3784" t="s">
        <v>185</v>
      </c>
      <c r="L3784">
        <v>4575</v>
      </c>
      <c r="M3784" t="s">
        <v>212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">
      <c r="A3785">
        <v>5</v>
      </c>
      <c r="B3785" t="s">
        <v>181</v>
      </c>
      <c r="C3785">
        <v>2020</v>
      </c>
      <c r="D3785">
        <v>12</v>
      </c>
      <c r="E3785" t="s">
        <v>255</v>
      </c>
      <c r="F3785">
        <v>79</v>
      </c>
      <c r="G3785" t="s">
        <v>212</v>
      </c>
      <c r="H3785">
        <v>950</v>
      </c>
      <c r="I3785" t="s">
        <v>184</v>
      </c>
      <c r="J3785" t="s">
        <v>115</v>
      </c>
      <c r="K3785" t="s">
        <v>185</v>
      </c>
      <c r="L3785">
        <v>4579</v>
      </c>
      <c r="M3785" t="s">
        <v>221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">
      <c r="A3786">
        <v>5</v>
      </c>
      <c r="B3786" t="s">
        <v>181</v>
      </c>
      <c r="C3786">
        <v>2020</v>
      </c>
      <c r="D3786">
        <v>12</v>
      </c>
      <c r="E3786" t="s">
        <v>255</v>
      </c>
      <c r="F3786">
        <v>5</v>
      </c>
      <c r="G3786" t="s">
        <v>195</v>
      </c>
      <c r="H3786">
        <v>11</v>
      </c>
      <c r="I3786" t="s">
        <v>283</v>
      </c>
      <c r="J3786" t="s">
        <v>115</v>
      </c>
      <c r="K3786" t="s">
        <v>185</v>
      </c>
      <c r="L3786">
        <v>460</v>
      </c>
      <c r="M3786" t="s">
        <v>198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">
      <c r="A3787">
        <v>5</v>
      </c>
      <c r="B3787" t="s">
        <v>181</v>
      </c>
      <c r="C3787">
        <v>2020</v>
      </c>
      <c r="D3787">
        <v>12</v>
      </c>
      <c r="E3787" t="s">
        <v>255</v>
      </c>
      <c r="F3787">
        <v>77</v>
      </c>
      <c r="G3787" t="s">
        <v>212</v>
      </c>
      <c r="H3787">
        <v>5</v>
      </c>
      <c r="I3787" t="s">
        <v>190</v>
      </c>
      <c r="J3787" t="s">
        <v>115</v>
      </c>
      <c r="K3787" t="s">
        <v>185</v>
      </c>
      <c r="L3787">
        <v>1577</v>
      </c>
      <c r="M3787" t="s">
        <v>233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">
      <c r="A3788">
        <v>5</v>
      </c>
      <c r="B3788" t="s">
        <v>181</v>
      </c>
      <c r="C3788">
        <v>2020</v>
      </c>
      <c r="D3788">
        <v>12</v>
      </c>
      <c r="E3788" t="s">
        <v>255</v>
      </c>
      <c r="F3788">
        <v>3</v>
      </c>
      <c r="G3788" t="s">
        <v>189</v>
      </c>
      <c r="H3788">
        <v>5</v>
      </c>
      <c r="I3788" t="s">
        <v>190</v>
      </c>
      <c r="J3788" t="s">
        <v>115</v>
      </c>
      <c r="K3788" t="s">
        <v>185</v>
      </c>
      <c r="L3788">
        <v>300</v>
      </c>
      <c r="M3788" t="s">
        <v>191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">
      <c r="A3789">
        <v>5</v>
      </c>
      <c r="B3789" t="s">
        <v>181</v>
      </c>
      <c r="C3789">
        <v>2020</v>
      </c>
      <c r="D3789">
        <v>12</v>
      </c>
      <c r="E3789" t="s">
        <v>255</v>
      </c>
      <c r="F3789">
        <v>3</v>
      </c>
      <c r="G3789" t="s">
        <v>189</v>
      </c>
      <c r="H3789">
        <v>9</v>
      </c>
      <c r="I3789" t="s">
        <v>275</v>
      </c>
      <c r="J3789" t="s">
        <v>117</v>
      </c>
      <c r="K3789" t="s">
        <v>236</v>
      </c>
      <c r="L3789">
        <v>300</v>
      </c>
      <c r="M3789" t="s">
        <v>191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">
      <c r="A3790">
        <v>4</v>
      </c>
      <c r="B3790" t="s">
        <v>187</v>
      </c>
      <c r="C3790">
        <v>2020</v>
      </c>
      <c r="D3790">
        <v>12</v>
      </c>
      <c r="E3790" t="s">
        <v>255</v>
      </c>
      <c r="F3790">
        <v>3</v>
      </c>
      <c r="G3790" t="s">
        <v>189</v>
      </c>
      <c r="H3790">
        <v>951</v>
      </c>
      <c r="I3790" t="s">
        <v>250</v>
      </c>
      <c r="J3790" t="s">
        <v>126</v>
      </c>
      <c r="K3790" t="s">
        <v>249</v>
      </c>
      <c r="L3790">
        <v>4532</v>
      </c>
      <c r="M3790" t="s">
        <v>200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">
      <c r="A3791">
        <v>4</v>
      </c>
      <c r="B3791" t="s">
        <v>187</v>
      </c>
      <c r="C3791">
        <v>2020</v>
      </c>
      <c r="D3791">
        <v>12</v>
      </c>
      <c r="E3791" t="s">
        <v>255</v>
      </c>
      <c r="F3791">
        <v>5</v>
      </c>
      <c r="G3791" t="s">
        <v>195</v>
      </c>
      <c r="H3791">
        <v>18</v>
      </c>
      <c r="I3791" t="s">
        <v>215</v>
      </c>
      <c r="J3791" t="s">
        <v>119</v>
      </c>
      <c r="K3791" t="s">
        <v>216</v>
      </c>
      <c r="L3791">
        <v>460</v>
      </c>
      <c r="M3791" t="s">
        <v>198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">
      <c r="A3792">
        <v>5</v>
      </c>
      <c r="B3792" t="s">
        <v>181</v>
      </c>
      <c r="C3792">
        <v>2020</v>
      </c>
      <c r="D3792">
        <v>12</v>
      </c>
      <c r="E3792" t="s">
        <v>255</v>
      </c>
      <c r="F3792">
        <v>77</v>
      </c>
      <c r="G3792" t="s">
        <v>212</v>
      </c>
      <c r="H3792">
        <v>18</v>
      </c>
      <c r="I3792" t="s">
        <v>215</v>
      </c>
      <c r="J3792" t="s">
        <v>119</v>
      </c>
      <c r="K3792" t="s">
        <v>216</v>
      </c>
      <c r="L3792">
        <v>1577</v>
      </c>
      <c r="M3792" t="s">
        <v>233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">
      <c r="A3793">
        <v>4</v>
      </c>
      <c r="B3793" t="s">
        <v>187</v>
      </c>
      <c r="C3793">
        <v>2020</v>
      </c>
      <c r="D3793">
        <v>12</v>
      </c>
      <c r="E3793" t="s">
        <v>255</v>
      </c>
      <c r="F3793">
        <v>3</v>
      </c>
      <c r="G3793" t="s">
        <v>189</v>
      </c>
      <c r="H3793">
        <v>953</v>
      </c>
      <c r="I3793" t="s">
        <v>213</v>
      </c>
      <c r="J3793" t="s">
        <v>118</v>
      </c>
      <c r="K3793" t="s">
        <v>214</v>
      </c>
      <c r="L3793">
        <v>4532</v>
      </c>
      <c r="M3793" t="s">
        <v>200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">
      <c r="A3794">
        <v>5</v>
      </c>
      <c r="B3794" t="s">
        <v>181</v>
      </c>
      <c r="C3794">
        <v>2020</v>
      </c>
      <c r="D3794">
        <v>12</v>
      </c>
      <c r="E3794" t="s">
        <v>255</v>
      </c>
      <c r="F3794">
        <v>75</v>
      </c>
      <c r="G3794" t="s">
        <v>212</v>
      </c>
      <c r="H3794">
        <v>701</v>
      </c>
      <c r="I3794" t="s">
        <v>206</v>
      </c>
      <c r="J3794" t="s">
        <v>207</v>
      </c>
      <c r="K3794" t="s">
        <v>208</v>
      </c>
      <c r="L3794">
        <v>1575</v>
      </c>
      <c r="M3794" t="s">
        <v>218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">
      <c r="A3795">
        <v>5</v>
      </c>
      <c r="B3795" t="s">
        <v>181</v>
      </c>
      <c r="C3795">
        <v>2020</v>
      </c>
      <c r="D3795">
        <v>12</v>
      </c>
      <c r="E3795" t="s">
        <v>255</v>
      </c>
      <c r="F3795">
        <v>3</v>
      </c>
      <c r="G3795" t="s">
        <v>189</v>
      </c>
      <c r="H3795">
        <v>710</v>
      </c>
      <c r="I3795" t="s">
        <v>220</v>
      </c>
      <c r="J3795" t="s">
        <v>207</v>
      </c>
      <c r="K3795" t="s">
        <v>208</v>
      </c>
      <c r="L3795">
        <v>4532</v>
      </c>
      <c r="M3795" t="s">
        <v>200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">
      <c r="A3796">
        <v>5</v>
      </c>
      <c r="B3796" t="s">
        <v>181</v>
      </c>
      <c r="C3796">
        <v>2020</v>
      </c>
      <c r="D3796">
        <v>12</v>
      </c>
      <c r="E3796" t="s">
        <v>255</v>
      </c>
      <c r="F3796">
        <v>3</v>
      </c>
      <c r="G3796" t="s">
        <v>189</v>
      </c>
      <c r="H3796">
        <v>700</v>
      </c>
      <c r="I3796" t="s">
        <v>273</v>
      </c>
      <c r="J3796" t="s">
        <v>207</v>
      </c>
      <c r="K3796" t="s">
        <v>208</v>
      </c>
      <c r="L3796">
        <v>300</v>
      </c>
      <c r="M3796" t="s">
        <v>191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">
      <c r="A3797">
        <v>5</v>
      </c>
      <c r="B3797" t="s">
        <v>181</v>
      </c>
      <c r="C3797">
        <v>2020</v>
      </c>
      <c r="D3797">
        <v>12</v>
      </c>
      <c r="E3797" t="s">
        <v>255</v>
      </c>
      <c r="F3797">
        <v>3</v>
      </c>
      <c r="G3797" t="s">
        <v>189</v>
      </c>
      <c r="H3797">
        <v>16</v>
      </c>
      <c r="I3797" t="s">
        <v>281</v>
      </c>
      <c r="J3797" t="s">
        <v>127</v>
      </c>
      <c r="K3797" t="s">
        <v>263</v>
      </c>
      <c r="L3797">
        <v>300</v>
      </c>
      <c r="M3797" t="s">
        <v>191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">
      <c r="A3798">
        <v>5</v>
      </c>
      <c r="B3798" t="s">
        <v>181</v>
      </c>
      <c r="C3798">
        <v>2020</v>
      </c>
      <c r="D3798">
        <v>12</v>
      </c>
      <c r="E3798" t="s">
        <v>255</v>
      </c>
      <c r="F3798">
        <v>10</v>
      </c>
      <c r="G3798" t="s">
        <v>238</v>
      </c>
      <c r="H3798">
        <v>1</v>
      </c>
      <c r="I3798" t="s">
        <v>229</v>
      </c>
      <c r="J3798" t="s">
        <v>121</v>
      </c>
      <c r="K3798" t="s">
        <v>230</v>
      </c>
      <c r="L3798">
        <v>207</v>
      </c>
      <c r="M3798" t="s">
        <v>243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">
      <c r="A3799">
        <v>4</v>
      </c>
      <c r="B3799" t="s">
        <v>187</v>
      </c>
      <c r="C3799">
        <v>2020</v>
      </c>
      <c r="D3799">
        <v>12</v>
      </c>
      <c r="E3799" t="s">
        <v>255</v>
      </c>
      <c r="F3799">
        <v>10</v>
      </c>
      <c r="G3799" t="s">
        <v>238</v>
      </c>
      <c r="H3799">
        <v>903</v>
      </c>
      <c r="I3799" t="s">
        <v>239</v>
      </c>
      <c r="J3799" t="s">
        <v>121</v>
      </c>
      <c r="K3799" t="s">
        <v>230</v>
      </c>
      <c r="L3799">
        <v>4513</v>
      </c>
      <c r="M3799" t="s">
        <v>240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">
      <c r="A3800">
        <v>5</v>
      </c>
      <c r="B3800" t="s">
        <v>181</v>
      </c>
      <c r="C3800">
        <v>2020</v>
      </c>
      <c r="D3800">
        <v>12</v>
      </c>
      <c r="E3800" t="s">
        <v>255</v>
      </c>
      <c r="F3800">
        <v>3</v>
      </c>
      <c r="G3800" t="s">
        <v>189</v>
      </c>
      <c r="H3800">
        <v>903</v>
      </c>
      <c r="I3800" t="s">
        <v>239</v>
      </c>
      <c r="J3800" t="s">
        <v>121</v>
      </c>
      <c r="K3800" t="s">
        <v>230</v>
      </c>
      <c r="L3800">
        <v>4532</v>
      </c>
      <c r="M3800" t="s">
        <v>200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">
      <c r="A3801">
        <v>4</v>
      </c>
      <c r="B3801" t="s">
        <v>187</v>
      </c>
      <c r="C3801">
        <v>2020</v>
      </c>
      <c r="D3801">
        <v>12</v>
      </c>
      <c r="E3801" t="s">
        <v>255</v>
      </c>
      <c r="F3801">
        <v>1</v>
      </c>
      <c r="G3801" t="s">
        <v>183</v>
      </c>
      <c r="H3801">
        <v>903</v>
      </c>
      <c r="I3801" t="s">
        <v>239</v>
      </c>
      <c r="J3801" t="s">
        <v>121</v>
      </c>
      <c r="K3801" t="s">
        <v>230</v>
      </c>
      <c r="L3801">
        <v>4512</v>
      </c>
      <c r="M3801" t="s">
        <v>186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">
      <c r="A3802">
        <v>5</v>
      </c>
      <c r="B3802" t="s">
        <v>181</v>
      </c>
      <c r="C3802">
        <v>2020</v>
      </c>
      <c r="D3802">
        <v>12</v>
      </c>
      <c r="E3802" t="s">
        <v>255</v>
      </c>
      <c r="F3802">
        <v>72</v>
      </c>
      <c r="G3802" t="s">
        <v>212</v>
      </c>
      <c r="H3802">
        <v>1</v>
      </c>
      <c r="I3802" t="s">
        <v>229</v>
      </c>
      <c r="J3802" t="s">
        <v>121</v>
      </c>
      <c r="K3802" t="s">
        <v>230</v>
      </c>
      <c r="L3802">
        <v>1572</v>
      </c>
      <c r="M3802" t="s">
        <v>231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">
      <c r="A3803">
        <v>5</v>
      </c>
      <c r="B3803" t="s">
        <v>181</v>
      </c>
      <c r="C3803">
        <v>2020</v>
      </c>
      <c r="D3803">
        <v>12</v>
      </c>
      <c r="E3803" t="s">
        <v>255</v>
      </c>
      <c r="F3803">
        <v>75</v>
      </c>
      <c r="G3803" t="s">
        <v>212</v>
      </c>
      <c r="H3803">
        <v>13</v>
      </c>
      <c r="I3803" t="s">
        <v>296</v>
      </c>
      <c r="J3803" t="s">
        <v>119</v>
      </c>
      <c r="K3803" t="s">
        <v>216</v>
      </c>
      <c r="L3803">
        <v>1575</v>
      </c>
      <c r="M3803" t="s">
        <v>218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">
      <c r="A3804">
        <v>5</v>
      </c>
      <c r="B3804" t="s">
        <v>181</v>
      </c>
      <c r="C3804">
        <v>2020</v>
      </c>
      <c r="D3804">
        <v>12</v>
      </c>
      <c r="E3804" t="s">
        <v>255</v>
      </c>
      <c r="F3804">
        <v>3</v>
      </c>
      <c r="G3804" t="s">
        <v>189</v>
      </c>
      <c r="H3804">
        <v>602</v>
      </c>
      <c r="I3804" t="s">
        <v>246</v>
      </c>
      <c r="J3804" t="s">
        <v>125</v>
      </c>
      <c r="K3804" t="s">
        <v>197</v>
      </c>
      <c r="L3804">
        <v>300</v>
      </c>
      <c r="M3804" t="s">
        <v>191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">
      <c r="A3805">
        <v>5</v>
      </c>
      <c r="B3805" t="s">
        <v>181</v>
      </c>
      <c r="C3805">
        <v>2020</v>
      </c>
      <c r="D3805">
        <v>12</v>
      </c>
      <c r="E3805" t="s">
        <v>255</v>
      </c>
      <c r="F3805">
        <v>10</v>
      </c>
      <c r="G3805" t="s">
        <v>238</v>
      </c>
      <c r="H3805">
        <v>603</v>
      </c>
      <c r="I3805" t="s">
        <v>196</v>
      </c>
      <c r="J3805" t="s">
        <v>125</v>
      </c>
      <c r="K3805" t="s">
        <v>197</v>
      </c>
      <c r="L3805">
        <v>207</v>
      </c>
      <c r="M3805" t="s">
        <v>243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">
      <c r="A3806">
        <v>4</v>
      </c>
      <c r="B3806" t="s">
        <v>187</v>
      </c>
      <c r="C3806">
        <v>2020</v>
      </c>
      <c r="D3806">
        <v>12</v>
      </c>
      <c r="E3806" t="s">
        <v>255</v>
      </c>
      <c r="F3806">
        <v>6</v>
      </c>
      <c r="G3806" t="s">
        <v>192</v>
      </c>
      <c r="H3806">
        <v>615</v>
      </c>
      <c r="I3806" t="s">
        <v>292</v>
      </c>
      <c r="J3806" t="s">
        <v>123</v>
      </c>
      <c r="K3806" t="s">
        <v>261</v>
      </c>
      <c r="L3806">
        <v>4562</v>
      </c>
      <c r="M3806" t="s">
        <v>211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">
      <c r="A3807">
        <v>5</v>
      </c>
      <c r="B3807" t="s">
        <v>181</v>
      </c>
      <c r="C3807">
        <v>2020</v>
      </c>
      <c r="D3807">
        <v>12</v>
      </c>
      <c r="E3807" t="s">
        <v>255</v>
      </c>
      <c r="F3807">
        <v>60</v>
      </c>
      <c r="G3807" t="s">
        <v>212</v>
      </c>
      <c r="H3807">
        <v>624</v>
      </c>
      <c r="I3807" t="s">
        <v>226</v>
      </c>
      <c r="J3807" t="s">
        <v>124</v>
      </c>
      <c r="K3807" t="s">
        <v>227</v>
      </c>
      <c r="L3807">
        <v>4563</v>
      </c>
      <c r="M3807" t="s">
        <v>228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">
      <c r="A3808">
        <v>5</v>
      </c>
      <c r="B3808" t="s">
        <v>181</v>
      </c>
      <c r="C3808">
        <v>2020</v>
      </c>
      <c r="D3808">
        <v>12</v>
      </c>
      <c r="E3808" t="s">
        <v>255</v>
      </c>
      <c r="F3808">
        <v>1</v>
      </c>
      <c r="G3808" t="s">
        <v>183</v>
      </c>
      <c r="H3808">
        <v>602</v>
      </c>
      <c r="I3808" t="s">
        <v>246</v>
      </c>
      <c r="J3808" t="s">
        <v>125</v>
      </c>
      <c r="K3808" t="s">
        <v>197</v>
      </c>
      <c r="L3808">
        <v>200</v>
      </c>
      <c r="M3808" t="s">
        <v>210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">
      <c r="A3809">
        <v>5</v>
      </c>
      <c r="B3809" t="s">
        <v>181</v>
      </c>
      <c r="C3809">
        <v>2020</v>
      </c>
      <c r="D3809">
        <v>12</v>
      </c>
      <c r="E3809" t="s">
        <v>255</v>
      </c>
      <c r="F3809">
        <v>10</v>
      </c>
      <c r="G3809" t="s">
        <v>238</v>
      </c>
      <c r="H3809">
        <v>602</v>
      </c>
      <c r="I3809" t="s">
        <v>246</v>
      </c>
      <c r="J3809" t="s">
        <v>125</v>
      </c>
      <c r="K3809" t="s">
        <v>197</v>
      </c>
      <c r="L3809">
        <v>207</v>
      </c>
      <c r="M3809" t="s">
        <v>243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">
      <c r="A3810">
        <v>5</v>
      </c>
      <c r="B3810" t="s">
        <v>181</v>
      </c>
      <c r="C3810">
        <v>2020</v>
      </c>
      <c r="D3810">
        <v>12</v>
      </c>
      <c r="E3810" t="s">
        <v>255</v>
      </c>
      <c r="F3810">
        <v>5</v>
      </c>
      <c r="G3810" t="s">
        <v>195</v>
      </c>
      <c r="H3810">
        <v>8</v>
      </c>
      <c r="I3810" t="s">
        <v>248</v>
      </c>
      <c r="J3810" t="s">
        <v>126</v>
      </c>
      <c r="K3810" t="s">
        <v>249</v>
      </c>
      <c r="L3810">
        <v>460</v>
      </c>
      <c r="M3810" t="s">
        <v>198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">
      <c r="A3811">
        <v>4</v>
      </c>
      <c r="B3811" t="s">
        <v>187</v>
      </c>
      <c r="C3811">
        <v>2020</v>
      </c>
      <c r="D3811">
        <v>12</v>
      </c>
      <c r="E3811" t="s">
        <v>255</v>
      </c>
      <c r="F3811">
        <v>3</v>
      </c>
      <c r="G3811" t="s">
        <v>189</v>
      </c>
      <c r="H3811">
        <v>950</v>
      </c>
      <c r="I3811" t="s">
        <v>184</v>
      </c>
      <c r="J3811" t="s">
        <v>115</v>
      </c>
      <c r="K3811" t="s">
        <v>185</v>
      </c>
      <c r="L3811">
        <v>4532</v>
      </c>
      <c r="M3811" t="s">
        <v>200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">
      <c r="A3812">
        <v>5</v>
      </c>
      <c r="B3812" t="s">
        <v>181</v>
      </c>
      <c r="C3812">
        <v>2020</v>
      </c>
      <c r="D3812">
        <v>12</v>
      </c>
      <c r="E3812" t="s">
        <v>255</v>
      </c>
      <c r="F3812">
        <v>10</v>
      </c>
      <c r="G3812" t="s">
        <v>238</v>
      </c>
      <c r="H3812">
        <v>950</v>
      </c>
      <c r="I3812" t="s">
        <v>184</v>
      </c>
      <c r="J3812" t="s">
        <v>115</v>
      </c>
      <c r="K3812" t="s">
        <v>185</v>
      </c>
      <c r="L3812">
        <v>4513</v>
      </c>
      <c r="M3812" t="s">
        <v>240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">
      <c r="A3813">
        <v>5</v>
      </c>
      <c r="B3813" t="s">
        <v>181</v>
      </c>
      <c r="C3813">
        <v>2020</v>
      </c>
      <c r="D3813">
        <v>12</v>
      </c>
      <c r="E3813" t="s">
        <v>255</v>
      </c>
      <c r="F3813">
        <v>6</v>
      </c>
      <c r="G3813" t="s">
        <v>192</v>
      </c>
      <c r="H3813">
        <v>5</v>
      </c>
      <c r="I3813" t="s">
        <v>190</v>
      </c>
      <c r="J3813" t="s">
        <v>115</v>
      </c>
      <c r="K3813" t="s">
        <v>185</v>
      </c>
      <c r="L3813">
        <v>700</v>
      </c>
      <c r="M3813" t="s">
        <v>193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">
      <c r="A3814">
        <v>4</v>
      </c>
      <c r="B3814" t="s">
        <v>187</v>
      </c>
      <c r="C3814">
        <v>2020</v>
      </c>
      <c r="D3814">
        <v>12</v>
      </c>
      <c r="E3814" t="s">
        <v>255</v>
      </c>
      <c r="F3814">
        <v>3</v>
      </c>
      <c r="G3814" t="s">
        <v>189</v>
      </c>
      <c r="H3814">
        <v>952</v>
      </c>
      <c r="I3814" t="s">
        <v>235</v>
      </c>
      <c r="J3814" t="s">
        <v>117</v>
      </c>
      <c r="K3814" t="s">
        <v>236</v>
      </c>
      <c r="L3814">
        <v>4532</v>
      </c>
      <c r="M3814" t="s">
        <v>200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">
      <c r="A3815">
        <v>4</v>
      </c>
      <c r="B3815" t="s">
        <v>187</v>
      </c>
      <c r="C3815">
        <v>2020</v>
      </c>
      <c r="D3815">
        <v>12</v>
      </c>
      <c r="E3815" t="s">
        <v>255</v>
      </c>
      <c r="F3815">
        <v>3</v>
      </c>
      <c r="G3815" t="s">
        <v>189</v>
      </c>
      <c r="H3815">
        <v>9</v>
      </c>
      <c r="I3815" t="s">
        <v>275</v>
      </c>
      <c r="J3815" t="s">
        <v>117</v>
      </c>
      <c r="K3815" t="s">
        <v>236</v>
      </c>
      <c r="L3815">
        <v>300</v>
      </c>
      <c r="M3815" t="s">
        <v>191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">
      <c r="A3816">
        <v>5</v>
      </c>
      <c r="B3816" t="s">
        <v>181</v>
      </c>
      <c r="C3816">
        <v>2020</v>
      </c>
      <c r="D3816">
        <v>12</v>
      </c>
      <c r="E3816" t="s">
        <v>255</v>
      </c>
      <c r="F3816">
        <v>79</v>
      </c>
      <c r="G3816" t="s">
        <v>212</v>
      </c>
      <c r="H3816">
        <v>18</v>
      </c>
      <c r="I3816" t="s">
        <v>215</v>
      </c>
      <c r="J3816" t="s">
        <v>119</v>
      </c>
      <c r="K3816" t="s">
        <v>216</v>
      </c>
      <c r="L3816">
        <v>1579</v>
      </c>
      <c r="M3816" t="s">
        <v>271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">
      <c r="A3817">
        <v>5</v>
      </c>
      <c r="B3817" t="s">
        <v>181</v>
      </c>
      <c r="C3817">
        <v>2020</v>
      </c>
      <c r="D3817">
        <v>12</v>
      </c>
      <c r="E3817" t="s">
        <v>255</v>
      </c>
      <c r="F3817">
        <v>3</v>
      </c>
      <c r="G3817" t="s">
        <v>189</v>
      </c>
      <c r="H3817">
        <v>20</v>
      </c>
      <c r="I3817" t="s">
        <v>300</v>
      </c>
      <c r="J3817" t="s">
        <v>128</v>
      </c>
      <c r="K3817" t="s">
        <v>205</v>
      </c>
      <c r="L3817">
        <v>300</v>
      </c>
      <c r="M3817" t="s">
        <v>191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">
      <c r="A3818">
        <v>5</v>
      </c>
      <c r="B3818" t="s">
        <v>181</v>
      </c>
      <c r="C3818">
        <v>2020</v>
      </c>
      <c r="D3818">
        <v>12</v>
      </c>
      <c r="E3818" t="s">
        <v>255</v>
      </c>
      <c r="F3818">
        <v>79</v>
      </c>
      <c r="G3818" t="s">
        <v>212</v>
      </c>
      <c r="H3818">
        <v>954</v>
      </c>
      <c r="I3818" t="s">
        <v>237</v>
      </c>
      <c r="J3818" t="s">
        <v>119</v>
      </c>
      <c r="K3818" t="s">
        <v>216</v>
      </c>
      <c r="L3818">
        <v>4579</v>
      </c>
      <c r="M3818" t="s">
        <v>221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">
      <c r="A3819">
        <v>4</v>
      </c>
      <c r="B3819" t="s">
        <v>187</v>
      </c>
      <c r="C3819">
        <v>2020</v>
      </c>
      <c r="D3819">
        <v>12</v>
      </c>
      <c r="E3819" t="s">
        <v>255</v>
      </c>
      <c r="F3819">
        <v>3</v>
      </c>
      <c r="G3819" t="s">
        <v>189</v>
      </c>
      <c r="H3819">
        <v>710</v>
      </c>
      <c r="I3819" t="s">
        <v>220</v>
      </c>
      <c r="J3819" t="s">
        <v>207</v>
      </c>
      <c r="K3819" t="s">
        <v>208</v>
      </c>
      <c r="L3819">
        <v>4532</v>
      </c>
      <c r="M3819" t="s">
        <v>200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">
      <c r="A3820">
        <v>4</v>
      </c>
      <c r="B3820" t="s">
        <v>187</v>
      </c>
      <c r="C3820">
        <v>2020</v>
      </c>
      <c r="D3820">
        <v>12</v>
      </c>
      <c r="E3820" t="s">
        <v>255</v>
      </c>
      <c r="F3820">
        <v>10</v>
      </c>
      <c r="G3820" t="s">
        <v>238</v>
      </c>
      <c r="H3820">
        <v>1</v>
      </c>
      <c r="I3820" t="s">
        <v>229</v>
      </c>
      <c r="J3820" t="s">
        <v>121</v>
      </c>
      <c r="K3820" t="s">
        <v>230</v>
      </c>
      <c r="L3820">
        <v>207</v>
      </c>
      <c r="M3820" t="s">
        <v>243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">
      <c r="A3821">
        <v>4</v>
      </c>
      <c r="B3821" t="s">
        <v>187</v>
      </c>
      <c r="C3821">
        <v>2020</v>
      </c>
      <c r="D3821">
        <v>12</v>
      </c>
      <c r="E3821" t="s">
        <v>255</v>
      </c>
      <c r="F3821">
        <v>3</v>
      </c>
      <c r="G3821" t="s">
        <v>189</v>
      </c>
      <c r="H3821">
        <v>903</v>
      </c>
      <c r="I3821" t="s">
        <v>239</v>
      </c>
      <c r="J3821" t="s">
        <v>121</v>
      </c>
      <c r="K3821" t="s">
        <v>230</v>
      </c>
      <c r="L3821">
        <v>4532</v>
      </c>
      <c r="M3821" t="s">
        <v>200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">
      <c r="A3822">
        <v>5</v>
      </c>
      <c r="B3822" t="s">
        <v>181</v>
      </c>
      <c r="C3822">
        <v>2020</v>
      </c>
      <c r="D3822">
        <v>12</v>
      </c>
      <c r="E3822" t="s">
        <v>255</v>
      </c>
      <c r="F3822">
        <v>1</v>
      </c>
      <c r="G3822" t="s">
        <v>183</v>
      </c>
      <c r="H3822">
        <v>6</v>
      </c>
      <c r="I3822" t="s">
        <v>256</v>
      </c>
      <c r="J3822" t="s">
        <v>122</v>
      </c>
      <c r="K3822" t="s">
        <v>242</v>
      </c>
      <c r="L3822">
        <v>200</v>
      </c>
      <c r="M3822" t="s">
        <v>210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">
      <c r="A3823">
        <v>5</v>
      </c>
      <c r="B3823" t="s">
        <v>181</v>
      </c>
      <c r="C3823">
        <v>2020</v>
      </c>
      <c r="D3823">
        <v>12</v>
      </c>
      <c r="E3823" t="s">
        <v>255</v>
      </c>
      <c r="F3823">
        <v>6</v>
      </c>
      <c r="G3823" t="s">
        <v>192</v>
      </c>
      <c r="H3823">
        <v>613</v>
      </c>
      <c r="I3823" t="s">
        <v>258</v>
      </c>
      <c r="J3823" t="s">
        <v>116</v>
      </c>
      <c r="K3823" t="s">
        <v>224</v>
      </c>
      <c r="L3823">
        <v>700</v>
      </c>
      <c r="M3823" t="s">
        <v>193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">
      <c r="A3824">
        <v>4</v>
      </c>
      <c r="B3824" t="s">
        <v>187</v>
      </c>
      <c r="C3824">
        <v>2020</v>
      </c>
      <c r="D3824">
        <v>12</v>
      </c>
      <c r="E3824" t="s">
        <v>255</v>
      </c>
      <c r="F3824">
        <v>3</v>
      </c>
      <c r="G3824" t="s">
        <v>189</v>
      </c>
      <c r="H3824">
        <v>621</v>
      </c>
      <c r="I3824" t="s">
        <v>259</v>
      </c>
      <c r="J3824" t="s">
        <v>116</v>
      </c>
      <c r="K3824" t="s">
        <v>224</v>
      </c>
      <c r="L3824">
        <v>4532</v>
      </c>
      <c r="M3824" t="s">
        <v>200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">
      <c r="A3825">
        <v>5</v>
      </c>
      <c r="B3825" t="s">
        <v>181</v>
      </c>
      <c r="C3825">
        <v>2020</v>
      </c>
      <c r="D3825">
        <v>12</v>
      </c>
      <c r="E3825" t="s">
        <v>255</v>
      </c>
      <c r="F3825">
        <v>10</v>
      </c>
      <c r="G3825" t="s">
        <v>238</v>
      </c>
      <c r="H3825">
        <v>616</v>
      </c>
      <c r="I3825" t="s">
        <v>199</v>
      </c>
      <c r="J3825" t="s">
        <v>125</v>
      </c>
      <c r="K3825" t="s">
        <v>197</v>
      </c>
      <c r="L3825">
        <v>4513</v>
      </c>
      <c r="M3825" t="s">
        <v>240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">
      <c r="A3826">
        <v>5</v>
      </c>
      <c r="B3826" t="s">
        <v>181</v>
      </c>
      <c r="C3826">
        <v>2020</v>
      </c>
      <c r="D3826">
        <v>12</v>
      </c>
      <c r="E3826" t="s">
        <v>255</v>
      </c>
      <c r="F3826">
        <v>1</v>
      </c>
      <c r="G3826" t="s">
        <v>183</v>
      </c>
      <c r="H3826">
        <v>11</v>
      </c>
      <c r="I3826" t="s">
        <v>283</v>
      </c>
      <c r="J3826" t="s">
        <v>115</v>
      </c>
      <c r="K3826" t="s">
        <v>185</v>
      </c>
      <c r="L3826">
        <v>200</v>
      </c>
      <c r="M3826" t="s">
        <v>210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x14ac:dyDescent="0.3">
      <c r="A3827">
        <v>5</v>
      </c>
      <c r="B3827" t="s">
        <v>181</v>
      </c>
      <c r="C3827">
        <v>2020</v>
      </c>
      <c r="D3827">
        <v>12</v>
      </c>
      <c r="E3827" t="s">
        <v>255</v>
      </c>
      <c r="F3827">
        <v>6</v>
      </c>
      <c r="G3827" t="s">
        <v>192</v>
      </c>
      <c r="H3827">
        <v>609</v>
      </c>
      <c r="I3827" t="s">
        <v>298</v>
      </c>
      <c r="J3827" t="s">
        <v>278</v>
      </c>
      <c r="K3827" t="s">
        <v>212</v>
      </c>
      <c r="L3827">
        <v>700</v>
      </c>
      <c r="M3827" t="s">
        <v>193</v>
      </c>
      <c r="N3827">
        <v>11</v>
      </c>
      <c r="O3827">
        <v>6082.53</v>
      </c>
      <c r="P3827">
        <v>28712</v>
      </c>
      <c r="Q3827" t="str">
        <f t="shared" si="59"/>
        <v>Street</v>
      </c>
    </row>
    <row r="3828" spans="1:17" x14ac:dyDescent="0.3">
      <c r="A3828">
        <v>5</v>
      </c>
      <c r="B3828" t="s">
        <v>181</v>
      </c>
      <c r="C3828">
        <v>2020</v>
      </c>
      <c r="D3828">
        <v>12</v>
      </c>
      <c r="E3828" t="s">
        <v>255</v>
      </c>
      <c r="F3828">
        <v>6</v>
      </c>
      <c r="G3828" t="s">
        <v>192</v>
      </c>
      <c r="H3828">
        <v>627</v>
      </c>
      <c r="I3828" t="s">
        <v>257</v>
      </c>
      <c r="J3828" t="s">
        <v>132</v>
      </c>
      <c r="K3828" t="s">
        <v>212</v>
      </c>
      <c r="L3828">
        <v>4562</v>
      </c>
      <c r="M3828" t="s">
        <v>211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x14ac:dyDescent="0.3">
      <c r="A3829">
        <v>5</v>
      </c>
      <c r="B3829" t="s">
        <v>181</v>
      </c>
      <c r="C3829">
        <v>2020</v>
      </c>
      <c r="D3829">
        <v>12</v>
      </c>
      <c r="E3829" t="s">
        <v>255</v>
      </c>
      <c r="F3829">
        <v>5</v>
      </c>
      <c r="G3829" t="s">
        <v>195</v>
      </c>
      <c r="H3829">
        <v>5</v>
      </c>
      <c r="I3829" t="s">
        <v>190</v>
      </c>
      <c r="J3829" t="s">
        <v>115</v>
      </c>
      <c r="K3829" t="s">
        <v>185</v>
      </c>
      <c r="L3829">
        <v>460</v>
      </c>
      <c r="M3829" t="s">
        <v>198</v>
      </c>
      <c r="N3829">
        <v>912</v>
      </c>
      <c r="O3829">
        <v>196146.02</v>
      </c>
      <c r="P3829">
        <v>1431683</v>
      </c>
      <c r="Q3829" t="str">
        <f t="shared" si="59"/>
        <v>3-Small C&amp;I</v>
      </c>
    </row>
    <row r="3830" spans="1:17" x14ac:dyDescent="0.3">
      <c r="A3830">
        <v>5</v>
      </c>
      <c r="B3830" t="s">
        <v>181</v>
      </c>
      <c r="C3830">
        <v>2020</v>
      </c>
      <c r="D3830">
        <v>12</v>
      </c>
      <c r="E3830" t="s">
        <v>255</v>
      </c>
      <c r="F3830">
        <v>3</v>
      </c>
      <c r="G3830" t="s">
        <v>189</v>
      </c>
      <c r="H3830">
        <v>11</v>
      </c>
      <c r="I3830" t="s">
        <v>283</v>
      </c>
      <c r="J3830" t="s">
        <v>115</v>
      </c>
      <c r="K3830" t="s">
        <v>185</v>
      </c>
      <c r="L3830">
        <v>300</v>
      </c>
      <c r="M3830" t="s">
        <v>191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x14ac:dyDescent="0.3">
      <c r="A3831">
        <v>4</v>
      </c>
      <c r="B3831" t="s">
        <v>187</v>
      </c>
      <c r="C3831">
        <v>2020</v>
      </c>
      <c r="D3831">
        <v>12</v>
      </c>
      <c r="E3831" t="s">
        <v>255</v>
      </c>
      <c r="F3831">
        <v>3</v>
      </c>
      <c r="G3831" t="s">
        <v>189</v>
      </c>
      <c r="H3831">
        <v>10</v>
      </c>
      <c r="I3831" t="s">
        <v>251</v>
      </c>
      <c r="J3831" t="s">
        <v>118</v>
      </c>
      <c r="K3831" t="s">
        <v>214</v>
      </c>
      <c r="L3831">
        <v>300</v>
      </c>
      <c r="M3831" t="s">
        <v>191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x14ac:dyDescent="0.3">
      <c r="A3832">
        <v>5</v>
      </c>
      <c r="B3832" t="s">
        <v>181</v>
      </c>
      <c r="C3832">
        <v>2020</v>
      </c>
      <c r="D3832">
        <v>12</v>
      </c>
      <c r="E3832" t="s">
        <v>255</v>
      </c>
      <c r="F3832">
        <v>3</v>
      </c>
      <c r="G3832" t="s">
        <v>189</v>
      </c>
      <c r="H3832">
        <v>954</v>
      </c>
      <c r="I3832" t="s">
        <v>237</v>
      </c>
      <c r="J3832" t="s">
        <v>119</v>
      </c>
      <c r="K3832" t="s">
        <v>216</v>
      </c>
      <c r="L3832">
        <v>4532</v>
      </c>
      <c r="M3832" t="s">
        <v>200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x14ac:dyDescent="0.3">
      <c r="A3833">
        <v>5</v>
      </c>
      <c r="B3833" t="s">
        <v>181</v>
      </c>
      <c r="C3833">
        <v>2020</v>
      </c>
      <c r="D3833">
        <v>12</v>
      </c>
      <c r="E3833" t="s">
        <v>255</v>
      </c>
      <c r="F3833">
        <v>5</v>
      </c>
      <c r="G3833" t="s">
        <v>195</v>
      </c>
      <c r="H3833">
        <v>18</v>
      </c>
      <c r="I3833" t="s">
        <v>215</v>
      </c>
      <c r="J3833" t="s">
        <v>119</v>
      </c>
      <c r="K3833" t="s">
        <v>216</v>
      </c>
      <c r="L3833">
        <v>460</v>
      </c>
      <c r="M3833" t="s">
        <v>198</v>
      </c>
      <c r="N3833">
        <v>149</v>
      </c>
      <c r="O3833">
        <v>503367.39</v>
      </c>
      <c r="P3833">
        <v>2643921</v>
      </c>
      <c r="Q3833" t="str">
        <f t="shared" si="59"/>
        <v>4-Medium C&amp;I</v>
      </c>
    </row>
    <row r="3834" spans="1:17" x14ac:dyDescent="0.3">
      <c r="A3834">
        <v>5</v>
      </c>
      <c r="B3834" t="s">
        <v>181</v>
      </c>
      <c r="C3834">
        <v>2020</v>
      </c>
      <c r="D3834">
        <v>12</v>
      </c>
      <c r="E3834" t="s">
        <v>255</v>
      </c>
      <c r="F3834">
        <v>3</v>
      </c>
      <c r="G3834" t="s">
        <v>189</v>
      </c>
      <c r="H3834">
        <v>955</v>
      </c>
      <c r="I3834" t="s">
        <v>282</v>
      </c>
      <c r="J3834" t="s">
        <v>119</v>
      </c>
      <c r="K3834" t="s">
        <v>216</v>
      </c>
      <c r="L3834">
        <v>4532</v>
      </c>
      <c r="M3834" t="s">
        <v>200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x14ac:dyDescent="0.3">
      <c r="A3835">
        <v>5</v>
      </c>
      <c r="B3835" t="s">
        <v>181</v>
      </c>
      <c r="C3835">
        <v>2020</v>
      </c>
      <c r="D3835">
        <v>12</v>
      </c>
      <c r="E3835" t="s">
        <v>255</v>
      </c>
      <c r="F3835">
        <v>75</v>
      </c>
      <c r="G3835" t="s">
        <v>212</v>
      </c>
      <c r="H3835">
        <v>954</v>
      </c>
      <c r="I3835" t="s">
        <v>237</v>
      </c>
      <c r="J3835" t="s">
        <v>119</v>
      </c>
      <c r="K3835" t="s">
        <v>216</v>
      </c>
      <c r="L3835">
        <v>4575</v>
      </c>
      <c r="M3835" t="s">
        <v>212</v>
      </c>
      <c r="N3835">
        <v>1</v>
      </c>
      <c r="O3835">
        <v>2824.84</v>
      </c>
      <c r="P3835">
        <v>36750</v>
      </c>
      <c r="Q3835" t="str">
        <f t="shared" si="59"/>
        <v>4-Medium C&amp;I</v>
      </c>
    </row>
    <row r="3836" spans="1:17" x14ac:dyDescent="0.3">
      <c r="A3836">
        <v>5</v>
      </c>
      <c r="B3836" t="s">
        <v>181</v>
      </c>
      <c r="C3836">
        <v>2020</v>
      </c>
      <c r="D3836">
        <v>12</v>
      </c>
      <c r="E3836" t="s">
        <v>255</v>
      </c>
      <c r="F3836">
        <v>3</v>
      </c>
      <c r="G3836" t="s">
        <v>189</v>
      </c>
      <c r="H3836">
        <v>17</v>
      </c>
      <c r="I3836" t="s">
        <v>204</v>
      </c>
      <c r="J3836" t="s">
        <v>128</v>
      </c>
      <c r="K3836" t="s">
        <v>205</v>
      </c>
      <c r="L3836">
        <v>300</v>
      </c>
      <c r="M3836" t="s">
        <v>191</v>
      </c>
      <c r="N3836">
        <v>3</v>
      </c>
      <c r="O3836">
        <v>3364.72</v>
      </c>
      <c r="P3836">
        <v>16200</v>
      </c>
      <c r="Q3836" t="str">
        <f t="shared" si="59"/>
        <v>4-Medium C&amp;I</v>
      </c>
    </row>
    <row r="3837" spans="1:17" x14ac:dyDescent="0.3">
      <c r="A3837">
        <v>5</v>
      </c>
      <c r="B3837" t="s">
        <v>181</v>
      </c>
      <c r="C3837">
        <v>2020</v>
      </c>
      <c r="D3837">
        <v>12</v>
      </c>
      <c r="E3837" t="s">
        <v>255</v>
      </c>
      <c r="F3837">
        <v>1</v>
      </c>
      <c r="G3837" t="s">
        <v>183</v>
      </c>
      <c r="H3837">
        <v>2</v>
      </c>
      <c r="I3837" t="s">
        <v>264</v>
      </c>
      <c r="J3837" t="s">
        <v>121</v>
      </c>
      <c r="K3837" t="s">
        <v>230</v>
      </c>
      <c r="L3837">
        <v>200</v>
      </c>
      <c r="M3837" t="s">
        <v>210</v>
      </c>
      <c r="N3837">
        <v>307</v>
      </c>
      <c r="O3837">
        <v>38983.1</v>
      </c>
      <c r="P3837">
        <v>157393</v>
      </c>
      <c r="Q3837" t="str">
        <f t="shared" si="59"/>
        <v>1-Residential</v>
      </c>
    </row>
    <row r="3838" spans="1:17" x14ac:dyDescent="0.3">
      <c r="A3838">
        <v>5</v>
      </c>
      <c r="B3838" t="s">
        <v>181</v>
      </c>
      <c r="C3838">
        <v>2020</v>
      </c>
      <c r="D3838">
        <v>12</v>
      </c>
      <c r="E3838" t="s">
        <v>255</v>
      </c>
      <c r="F3838">
        <v>1</v>
      </c>
      <c r="G3838" t="s">
        <v>183</v>
      </c>
      <c r="H3838">
        <v>903</v>
      </c>
      <c r="I3838" t="s">
        <v>239</v>
      </c>
      <c r="J3838" t="s">
        <v>121</v>
      </c>
      <c r="K3838" t="s">
        <v>230</v>
      </c>
      <c r="L3838">
        <v>4512</v>
      </c>
      <c r="M3838" t="s">
        <v>186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x14ac:dyDescent="0.3">
      <c r="A3839">
        <v>5</v>
      </c>
      <c r="B3839" t="s">
        <v>181</v>
      </c>
      <c r="C3839">
        <v>2020</v>
      </c>
      <c r="D3839">
        <v>12</v>
      </c>
      <c r="E3839" t="s">
        <v>255</v>
      </c>
      <c r="F3839">
        <v>3</v>
      </c>
      <c r="G3839" t="s">
        <v>189</v>
      </c>
      <c r="H3839">
        <v>1</v>
      </c>
      <c r="I3839" t="s">
        <v>229</v>
      </c>
      <c r="J3839" t="s">
        <v>121</v>
      </c>
      <c r="K3839" t="s">
        <v>230</v>
      </c>
      <c r="L3839">
        <v>300</v>
      </c>
      <c r="M3839" t="s">
        <v>191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x14ac:dyDescent="0.3">
      <c r="A3840">
        <v>5</v>
      </c>
      <c r="B3840" t="s">
        <v>181</v>
      </c>
      <c r="C3840">
        <v>2020</v>
      </c>
      <c r="D3840">
        <v>12</v>
      </c>
      <c r="E3840" t="s">
        <v>255</v>
      </c>
      <c r="F3840">
        <v>6</v>
      </c>
      <c r="G3840" t="s">
        <v>192</v>
      </c>
      <c r="H3840">
        <v>600</v>
      </c>
      <c r="I3840" t="s">
        <v>266</v>
      </c>
      <c r="J3840" t="s">
        <v>123</v>
      </c>
      <c r="K3840" t="s">
        <v>261</v>
      </c>
      <c r="L3840">
        <v>700</v>
      </c>
      <c r="M3840" t="s">
        <v>193</v>
      </c>
      <c r="N3840">
        <v>67</v>
      </c>
      <c r="O3840">
        <v>44948.2</v>
      </c>
      <c r="P3840">
        <v>108416</v>
      </c>
      <c r="Q3840" t="str">
        <f t="shared" si="59"/>
        <v>Street</v>
      </c>
    </row>
    <row r="3841" spans="1:17" x14ac:dyDescent="0.3">
      <c r="A3841">
        <v>4</v>
      </c>
      <c r="B3841" t="s">
        <v>187</v>
      </c>
      <c r="C3841">
        <v>2020</v>
      </c>
      <c r="D3841">
        <v>12</v>
      </c>
      <c r="E3841" t="s">
        <v>255</v>
      </c>
      <c r="F3841">
        <v>60</v>
      </c>
      <c r="G3841" t="s">
        <v>212</v>
      </c>
      <c r="H3841">
        <v>615</v>
      </c>
      <c r="I3841" t="s">
        <v>292</v>
      </c>
      <c r="J3841" t="s">
        <v>123</v>
      </c>
      <c r="K3841" t="s">
        <v>261</v>
      </c>
      <c r="L3841">
        <v>4563</v>
      </c>
      <c r="M3841" t="s">
        <v>228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x14ac:dyDescent="0.3">
      <c r="A3842">
        <v>5</v>
      </c>
      <c r="B3842" t="s">
        <v>181</v>
      </c>
      <c r="C3842">
        <v>2020</v>
      </c>
      <c r="D3842">
        <v>12</v>
      </c>
      <c r="E3842" t="s">
        <v>255</v>
      </c>
      <c r="F3842">
        <v>6</v>
      </c>
      <c r="G3842" t="s">
        <v>192</v>
      </c>
      <c r="H3842">
        <v>607</v>
      </c>
      <c r="I3842" t="s">
        <v>293</v>
      </c>
      <c r="J3842" t="s">
        <v>130</v>
      </c>
      <c r="K3842" t="s">
        <v>280</v>
      </c>
      <c r="L3842">
        <v>700</v>
      </c>
      <c r="M3842" t="s">
        <v>193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x14ac:dyDescent="0.3">
      <c r="A3843">
        <v>5</v>
      </c>
      <c r="B3843" t="s">
        <v>181</v>
      </c>
      <c r="C3843">
        <v>2020</v>
      </c>
      <c r="D3843">
        <v>12</v>
      </c>
      <c r="E3843" t="s">
        <v>255</v>
      </c>
      <c r="F3843">
        <v>6</v>
      </c>
      <c r="G3843" t="s">
        <v>192</v>
      </c>
      <c r="H3843">
        <v>624</v>
      </c>
      <c r="I3843" t="s">
        <v>226</v>
      </c>
      <c r="J3843" t="s">
        <v>124</v>
      </c>
      <c r="K3843" t="s">
        <v>227</v>
      </c>
      <c r="L3843">
        <v>4562</v>
      </c>
      <c r="M3843" t="s">
        <v>211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x14ac:dyDescent="0.3">
      <c r="A3844">
        <v>5</v>
      </c>
      <c r="B3844" t="s">
        <v>181</v>
      </c>
      <c r="C3844">
        <v>2020</v>
      </c>
      <c r="D3844">
        <v>12</v>
      </c>
      <c r="E3844" t="s">
        <v>255</v>
      </c>
      <c r="F3844">
        <v>6</v>
      </c>
      <c r="G3844" t="s">
        <v>192</v>
      </c>
      <c r="H3844">
        <v>603</v>
      </c>
      <c r="I3844" t="s">
        <v>196</v>
      </c>
      <c r="J3844" t="s">
        <v>125</v>
      </c>
      <c r="K3844" t="s">
        <v>197</v>
      </c>
      <c r="L3844">
        <v>700</v>
      </c>
      <c r="M3844" t="s">
        <v>193</v>
      </c>
      <c r="N3844">
        <v>604</v>
      </c>
      <c r="O3844">
        <v>57429.02</v>
      </c>
      <c r="P3844">
        <v>174279</v>
      </c>
      <c r="Q3844" t="str">
        <f t="shared" si="59"/>
        <v>Street</v>
      </c>
    </row>
    <row r="3845" spans="1:17" x14ac:dyDescent="0.3">
      <c r="A3845">
        <v>5</v>
      </c>
      <c r="B3845" t="s">
        <v>181</v>
      </c>
      <c r="C3845">
        <v>2020</v>
      </c>
      <c r="D3845">
        <v>12</v>
      </c>
      <c r="E3845" t="s">
        <v>255</v>
      </c>
      <c r="F3845">
        <v>1</v>
      </c>
      <c r="G3845" t="s">
        <v>183</v>
      </c>
      <c r="H3845">
        <v>5</v>
      </c>
      <c r="I3845" t="s">
        <v>190</v>
      </c>
      <c r="J3845" t="s">
        <v>115</v>
      </c>
      <c r="K3845" t="s">
        <v>185</v>
      </c>
      <c r="L3845">
        <v>200</v>
      </c>
      <c r="M3845" t="s">
        <v>210</v>
      </c>
      <c r="N3845">
        <v>1144</v>
      </c>
      <c r="O3845">
        <v>93642.91</v>
      </c>
      <c r="P3845">
        <v>594682</v>
      </c>
      <c r="Q3845" t="str">
        <f t="shared" si="59"/>
        <v>3-Small C&amp;I</v>
      </c>
    </row>
    <row r="3847" spans="1:17" x14ac:dyDescent="0.3">
      <c r="A3847">
        <v>4</v>
      </c>
      <c r="B3847" t="s">
        <v>187</v>
      </c>
      <c r="C3847">
        <v>2021</v>
      </c>
      <c r="D3847">
        <v>1</v>
      </c>
      <c r="E3847" t="s">
        <v>395</v>
      </c>
      <c r="F3847">
        <v>1</v>
      </c>
      <c r="G3847" t="s">
        <v>396</v>
      </c>
      <c r="H3847" t="s">
        <v>397</v>
      </c>
      <c r="I3847" t="s">
        <v>398</v>
      </c>
      <c r="J3847" t="s">
        <v>121</v>
      </c>
      <c r="K3847" t="s">
        <v>399</v>
      </c>
      <c r="L3847">
        <v>200</v>
      </c>
      <c r="M3847" t="s">
        <v>400</v>
      </c>
      <c r="N3847">
        <v>1516</v>
      </c>
      <c r="O3847">
        <v>323737.09999999998</v>
      </c>
      <c r="P3847">
        <v>1242957</v>
      </c>
      <c r="Q3847" t="str">
        <f t="shared" ref="Q3847:Q3878" si="60">VLOOKUP(J3847,S:T,2,FALSE)</f>
        <v>1-Residential</v>
      </c>
    </row>
    <row r="3848" spans="1:17" x14ac:dyDescent="0.3">
      <c r="A3848">
        <v>4</v>
      </c>
      <c r="B3848" t="s">
        <v>187</v>
      </c>
      <c r="C3848">
        <v>2021</v>
      </c>
      <c r="D3848">
        <v>1</v>
      </c>
      <c r="E3848" t="s">
        <v>395</v>
      </c>
      <c r="F3848">
        <v>1</v>
      </c>
      <c r="G3848" t="s">
        <v>396</v>
      </c>
      <c r="H3848" t="s">
        <v>401</v>
      </c>
      <c r="I3848" t="s">
        <v>402</v>
      </c>
      <c r="J3848" t="s">
        <v>121</v>
      </c>
      <c r="K3848" t="s">
        <v>399</v>
      </c>
      <c r="L3848">
        <v>200</v>
      </c>
      <c r="M3848" t="s">
        <v>400</v>
      </c>
      <c r="N3848">
        <v>1</v>
      </c>
      <c r="O3848">
        <v>2319.62</v>
      </c>
      <c r="P3848">
        <v>9102</v>
      </c>
      <c r="Q3848" t="str">
        <f t="shared" si="60"/>
        <v>1-Residential</v>
      </c>
    </row>
    <row r="3849" spans="1:17" x14ac:dyDescent="0.3">
      <c r="A3849">
        <v>4</v>
      </c>
      <c r="B3849" t="s">
        <v>187</v>
      </c>
      <c r="C3849">
        <v>2021</v>
      </c>
      <c r="D3849">
        <v>1</v>
      </c>
      <c r="E3849" t="s">
        <v>395</v>
      </c>
      <c r="F3849">
        <v>1</v>
      </c>
      <c r="G3849" t="s">
        <v>396</v>
      </c>
      <c r="H3849" t="s">
        <v>403</v>
      </c>
      <c r="I3849" t="s">
        <v>404</v>
      </c>
      <c r="J3849" t="s">
        <v>115</v>
      </c>
      <c r="K3849" t="s">
        <v>405</v>
      </c>
      <c r="L3849">
        <v>200</v>
      </c>
      <c r="M3849" t="s">
        <v>400</v>
      </c>
      <c r="N3849">
        <v>9</v>
      </c>
      <c r="O3849">
        <v>671.73</v>
      </c>
      <c r="P3849">
        <v>2794</v>
      </c>
      <c r="Q3849" t="str">
        <f t="shared" si="60"/>
        <v>3-Small C&amp;I</v>
      </c>
    </row>
    <row r="3850" spans="1:17" x14ac:dyDescent="0.3">
      <c r="A3850">
        <v>4</v>
      </c>
      <c r="B3850" t="s">
        <v>187</v>
      </c>
      <c r="C3850">
        <v>2021</v>
      </c>
      <c r="D3850">
        <v>1</v>
      </c>
      <c r="E3850" t="s">
        <v>395</v>
      </c>
      <c r="F3850">
        <v>1</v>
      </c>
      <c r="G3850" t="s">
        <v>396</v>
      </c>
      <c r="H3850" t="s">
        <v>406</v>
      </c>
      <c r="I3850" t="s">
        <v>407</v>
      </c>
      <c r="J3850" t="s">
        <v>122</v>
      </c>
      <c r="K3850" t="s">
        <v>408</v>
      </c>
      <c r="L3850">
        <v>200</v>
      </c>
      <c r="M3850" t="s">
        <v>400</v>
      </c>
      <c r="N3850">
        <v>34</v>
      </c>
      <c r="O3850">
        <v>5699.17</v>
      </c>
      <c r="P3850">
        <v>34916</v>
      </c>
      <c r="Q3850" t="str">
        <f t="shared" si="60"/>
        <v>2-Low Income Residential</v>
      </c>
    </row>
    <row r="3851" spans="1:17" x14ac:dyDescent="0.3">
      <c r="A3851">
        <v>4</v>
      </c>
      <c r="B3851" t="s">
        <v>187</v>
      </c>
      <c r="C3851">
        <v>2021</v>
      </c>
      <c r="D3851">
        <v>1</v>
      </c>
      <c r="E3851" t="s">
        <v>395</v>
      </c>
      <c r="F3851">
        <v>1</v>
      </c>
      <c r="G3851" t="s">
        <v>396</v>
      </c>
      <c r="H3851" t="s">
        <v>409</v>
      </c>
      <c r="I3851" t="s">
        <v>410</v>
      </c>
      <c r="J3851" t="s">
        <v>118</v>
      </c>
      <c r="K3851" t="s">
        <v>411</v>
      </c>
      <c r="L3851">
        <v>200</v>
      </c>
      <c r="M3851" t="s">
        <v>400</v>
      </c>
      <c r="N3851">
        <v>3</v>
      </c>
      <c r="O3851">
        <v>695.89</v>
      </c>
      <c r="P3851">
        <v>3203</v>
      </c>
      <c r="Q3851" t="str">
        <f t="shared" si="60"/>
        <v>3-Small C&amp;I</v>
      </c>
    </row>
    <row r="3852" spans="1:17" x14ac:dyDescent="0.3">
      <c r="A3852">
        <v>4</v>
      </c>
      <c r="B3852" t="s">
        <v>187</v>
      </c>
      <c r="C3852">
        <v>2021</v>
      </c>
      <c r="D3852">
        <v>1</v>
      </c>
      <c r="E3852" t="s">
        <v>395</v>
      </c>
      <c r="F3852">
        <v>1</v>
      </c>
      <c r="G3852" t="s">
        <v>396</v>
      </c>
      <c r="H3852" t="s">
        <v>412</v>
      </c>
      <c r="I3852" t="s">
        <v>413</v>
      </c>
      <c r="J3852" t="s">
        <v>121</v>
      </c>
      <c r="K3852" t="s">
        <v>399</v>
      </c>
      <c r="L3852">
        <v>4512</v>
      </c>
      <c r="M3852" t="s">
        <v>414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x14ac:dyDescent="0.3">
      <c r="A3853">
        <v>4</v>
      </c>
      <c r="B3853" t="s">
        <v>187</v>
      </c>
      <c r="C3853">
        <v>2021</v>
      </c>
      <c r="D3853">
        <v>1</v>
      </c>
      <c r="E3853" t="s">
        <v>395</v>
      </c>
      <c r="F3853">
        <v>1</v>
      </c>
      <c r="G3853" t="s">
        <v>396</v>
      </c>
      <c r="H3853" t="s">
        <v>415</v>
      </c>
      <c r="I3853" t="s">
        <v>416</v>
      </c>
      <c r="J3853" t="s">
        <v>122</v>
      </c>
      <c r="K3853" t="s">
        <v>408</v>
      </c>
      <c r="L3853">
        <v>4512</v>
      </c>
      <c r="M3853" t="s">
        <v>414</v>
      </c>
      <c r="N3853">
        <v>117</v>
      </c>
      <c r="O3853">
        <v>5152.08</v>
      </c>
      <c r="P3853">
        <v>122756</v>
      </c>
      <c r="Q3853" t="str">
        <f t="shared" si="60"/>
        <v>2-Low Income Residential</v>
      </c>
    </row>
    <row r="3854" spans="1:17" x14ac:dyDescent="0.3">
      <c r="A3854">
        <v>4</v>
      </c>
      <c r="B3854" t="s">
        <v>187</v>
      </c>
      <c r="C3854">
        <v>2021</v>
      </c>
      <c r="D3854">
        <v>1</v>
      </c>
      <c r="E3854" t="s">
        <v>395</v>
      </c>
      <c r="F3854">
        <v>1</v>
      </c>
      <c r="G3854" t="s">
        <v>396</v>
      </c>
      <c r="H3854" t="s">
        <v>417</v>
      </c>
      <c r="I3854" t="s">
        <v>418</v>
      </c>
      <c r="J3854" t="s">
        <v>115</v>
      </c>
      <c r="K3854" t="s">
        <v>405</v>
      </c>
      <c r="L3854">
        <v>4512</v>
      </c>
      <c r="M3854" t="s">
        <v>414</v>
      </c>
      <c r="N3854">
        <v>31</v>
      </c>
      <c r="O3854">
        <v>2273.19</v>
      </c>
      <c r="P3854">
        <v>20561</v>
      </c>
      <c r="Q3854" t="str">
        <f t="shared" si="60"/>
        <v>3-Small C&amp;I</v>
      </c>
    </row>
    <row r="3855" spans="1:17" x14ac:dyDescent="0.3">
      <c r="A3855">
        <v>4</v>
      </c>
      <c r="B3855" t="s">
        <v>187</v>
      </c>
      <c r="C3855">
        <v>2021</v>
      </c>
      <c r="D3855">
        <v>1</v>
      </c>
      <c r="E3855" t="s">
        <v>395</v>
      </c>
      <c r="F3855">
        <v>1</v>
      </c>
      <c r="G3855" t="s">
        <v>396</v>
      </c>
      <c r="H3855" t="s">
        <v>419</v>
      </c>
      <c r="I3855" t="s">
        <v>420</v>
      </c>
      <c r="J3855" t="s">
        <v>118</v>
      </c>
      <c r="K3855" t="s">
        <v>411</v>
      </c>
      <c r="L3855">
        <v>4512</v>
      </c>
      <c r="M3855" t="s">
        <v>414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x14ac:dyDescent="0.3">
      <c r="A3856">
        <v>4</v>
      </c>
      <c r="B3856" t="s">
        <v>187</v>
      </c>
      <c r="C3856">
        <v>2021</v>
      </c>
      <c r="D3856">
        <v>1</v>
      </c>
      <c r="E3856" t="s">
        <v>395</v>
      </c>
      <c r="F3856">
        <v>3</v>
      </c>
      <c r="G3856" t="s">
        <v>421</v>
      </c>
      <c r="H3856" t="s">
        <v>397</v>
      </c>
      <c r="I3856" t="s">
        <v>398</v>
      </c>
      <c r="J3856" t="s">
        <v>121</v>
      </c>
      <c r="K3856" t="s">
        <v>399</v>
      </c>
      <c r="L3856">
        <v>300</v>
      </c>
      <c r="M3856" t="s">
        <v>422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x14ac:dyDescent="0.3">
      <c r="A3857">
        <v>4</v>
      </c>
      <c r="B3857" t="s">
        <v>187</v>
      </c>
      <c r="C3857">
        <v>2021</v>
      </c>
      <c r="D3857">
        <v>1</v>
      </c>
      <c r="E3857" t="s">
        <v>395</v>
      </c>
      <c r="F3857">
        <v>3</v>
      </c>
      <c r="G3857" t="s">
        <v>421</v>
      </c>
      <c r="H3857" t="s">
        <v>403</v>
      </c>
      <c r="I3857" t="s">
        <v>404</v>
      </c>
      <c r="J3857" t="s">
        <v>115</v>
      </c>
      <c r="K3857" t="s">
        <v>405</v>
      </c>
      <c r="L3857">
        <v>300</v>
      </c>
      <c r="M3857" t="s">
        <v>422</v>
      </c>
      <c r="N3857">
        <v>180</v>
      </c>
      <c r="O3857">
        <v>25647.21</v>
      </c>
      <c r="P3857">
        <v>117924</v>
      </c>
      <c r="Q3857" t="str">
        <f t="shared" si="60"/>
        <v>3-Small C&amp;I</v>
      </c>
    </row>
    <row r="3858" spans="1:17" x14ac:dyDescent="0.3">
      <c r="A3858">
        <v>4</v>
      </c>
      <c r="B3858" t="s">
        <v>187</v>
      </c>
      <c r="C3858">
        <v>2021</v>
      </c>
      <c r="D3858">
        <v>1</v>
      </c>
      <c r="E3858" t="s">
        <v>395</v>
      </c>
      <c r="F3858">
        <v>3</v>
      </c>
      <c r="G3858" t="s">
        <v>421</v>
      </c>
      <c r="H3858" t="s">
        <v>423</v>
      </c>
      <c r="I3858" t="s">
        <v>424</v>
      </c>
      <c r="J3858" t="s">
        <v>126</v>
      </c>
      <c r="K3858" t="s">
        <v>425</v>
      </c>
      <c r="L3858">
        <v>300</v>
      </c>
      <c r="M3858" t="s">
        <v>422</v>
      </c>
      <c r="N3858">
        <v>1</v>
      </c>
      <c r="O3858">
        <v>69.66</v>
      </c>
      <c r="P3858">
        <v>298</v>
      </c>
      <c r="Q3858" t="str">
        <f t="shared" si="60"/>
        <v>3-Small C&amp;I</v>
      </c>
    </row>
    <row r="3859" spans="1:17" x14ac:dyDescent="0.3">
      <c r="A3859">
        <v>4</v>
      </c>
      <c r="B3859" t="s">
        <v>187</v>
      </c>
      <c r="C3859">
        <v>2021</v>
      </c>
      <c r="D3859">
        <v>1</v>
      </c>
      <c r="E3859" t="s">
        <v>395</v>
      </c>
      <c r="F3859">
        <v>3</v>
      </c>
      <c r="G3859" t="s">
        <v>421</v>
      </c>
      <c r="H3859" t="s">
        <v>426</v>
      </c>
      <c r="I3859" t="s">
        <v>427</v>
      </c>
      <c r="J3859" t="s">
        <v>117</v>
      </c>
      <c r="K3859" t="s">
        <v>428</v>
      </c>
      <c r="L3859">
        <v>300</v>
      </c>
      <c r="M3859" t="s">
        <v>422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x14ac:dyDescent="0.3">
      <c r="A3860">
        <v>4</v>
      </c>
      <c r="B3860" t="s">
        <v>187</v>
      </c>
      <c r="C3860">
        <v>2021</v>
      </c>
      <c r="D3860">
        <v>1</v>
      </c>
      <c r="E3860" t="s">
        <v>395</v>
      </c>
      <c r="F3860">
        <v>3</v>
      </c>
      <c r="G3860" t="s">
        <v>421</v>
      </c>
      <c r="H3860" t="s">
        <v>409</v>
      </c>
      <c r="I3860" t="s">
        <v>410</v>
      </c>
      <c r="J3860" t="s">
        <v>118</v>
      </c>
      <c r="K3860" t="s">
        <v>411</v>
      </c>
      <c r="L3860">
        <v>300</v>
      </c>
      <c r="M3860" t="s">
        <v>422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x14ac:dyDescent="0.3">
      <c r="A3861">
        <v>4</v>
      </c>
      <c r="B3861" t="s">
        <v>187</v>
      </c>
      <c r="C3861">
        <v>2021</v>
      </c>
      <c r="D3861">
        <v>1</v>
      </c>
      <c r="E3861" t="s">
        <v>395</v>
      </c>
      <c r="F3861">
        <v>3</v>
      </c>
      <c r="G3861" t="s">
        <v>421</v>
      </c>
      <c r="H3861" t="s">
        <v>429</v>
      </c>
      <c r="I3861" t="s">
        <v>430</v>
      </c>
      <c r="J3861" t="s">
        <v>115</v>
      </c>
      <c r="K3861" t="s">
        <v>405</v>
      </c>
      <c r="L3861">
        <v>300</v>
      </c>
      <c r="M3861" t="s">
        <v>422</v>
      </c>
      <c r="N3861">
        <v>1</v>
      </c>
      <c r="O3861">
        <v>65.02</v>
      </c>
      <c r="P3861">
        <v>261</v>
      </c>
      <c r="Q3861" t="str">
        <f t="shared" si="60"/>
        <v>3-Small C&amp;I</v>
      </c>
    </row>
    <row r="3862" spans="1:17" x14ac:dyDescent="0.3">
      <c r="A3862">
        <v>4</v>
      </c>
      <c r="B3862" t="s">
        <v>187</v>
      </c>
      <c r="C3862">
        <v>2021</v>
      </c>
      <c r="D3862">
        <v>1</v>
      </c>
      <c r="E3862" t="s">
        <v>395</v>
      </c>
      <c r="F3862">
        <v>3</v>
      </c>
      <c r="G3862" t="s">
        <v>421</v>
      </c>
      <c r="H3862" t="s">
        <v>431</v>
      </c>
      <c r="I3862" t="s">
        <v>432</v>
      </c>
      <c r="J3862" t="s">
        <v>119</v>
      </c>
      <c r="K3862" t="s">
        <v>433</v>
      </c>
      <c r="L3862">
        <v>300</v>
      </c>
      <c r="M3862" t="s">
        <v>422</v>
      </c>
      <c r="N3862">
        <v>7</v>
      </c>
      <c r="O3862">
        <v>22949.11</v>
      </c>
      <c r="P3862">
        <v>112077</v>
      </c>
      <c r="Q3862" t="str">
        <f t="shared" si="60"/>
        <v>4-Medium C&amp;I</v>
      </c>
    </row>
    <row r="3863" spans="1:17" x14ac:dyDescent="0.3">
      <c r="A3863">
        <v>4</v>
      </c>
      <c r="B3863" t="s">
        <v>187</v>
      </c>
      <c r="C3863">
        <v>2021</v>
      </c>
      <c r="D3863">
        <v>1</v>
      </c>
      <c r="E3863" t="s">
        <v>395</v>
      </c>
      <c r="F3863">
        <v>3</v>
      </c>
      <c r="G3863" t="s">
        <v>421</v>
      </c>
      <c r="H3863" t="s">
        <v>434</v>
      </c>
      <c r="I3863" t="s">
        <v>435</v>
      </c>
      <c r="J3863" t="s">
        <v>125</v>
      </c>
      <c r="K3863" t="s">
        <v>436</v>
      </c>
      <c r="L3863">
        <v>4512</v>
      </c>
      <c r="M3863" t="s">
        <v>414</v>
      </c>
      <c r="N3863">
        <v>1</v>
      </c>
      <c r="O3863">
        <v>10.53</v>
      </c>
      <c r="P3863">
        <v>29</v>
      </c>
      <c r="Q3863" t="str">
        <f t="shared" si="60"/>
        <v>Street</v>
      </c>
    </row>
    <row r="3864" spans="1:17" x14ac:dyDescent="0.3">
      <c r="A3864">
        <v>4</v>
      </c>
      <c r="B3864" t="s">
        <v>187</v>
      </c>
      <c r="C3864">
        <v>2021</v>
      </c>
      <c r="D3864">
        <v>1</v>
      </c>
      <c r="E3864" t="s">
        <v>395</v>
      </c>
      <c r="F3864">
        <v>3</v>
      </c>
      <c r="G3864" t="s">
        <v>421</v>
      </c>
      <c r="H3864" t="s">
        <v>437</v>
      </c>
      <c r="I3864" t="s">
        <v>438</v>
      </c>
      <c r="J3864" t="s">
        <v>116</v>
      </c>
      <c r="K3864" t="s">
        <v>439</v>
      </c>
      <c r="L3864">
        <v>4532</v>
      </c>
      <c r="M3864" t="s">
        <v>440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x14ac:dyDescent="0.3">
      <c r="A3865">
        <v>4</v>
      </c>
      <c r="B3865" t="s">
        <v>187</v>
      </c>
      <c r="C3865">
        <v>2021</v>
      </c>
      <c r="D3865">
        <v>1</v>
      </c>
      <c r="E3865" t="s">
        <v>395</v>
      </c>
      <c r="F3865">
        <v>3</v>
      </c>
      <c r="G3865" t="s">
        <v>421</v>
      </c>
      <c r="H3865" t="s">
        <v>441</v>
      </c>
      <c r="I3865" t="s">
        <v>442</v>
      </c>
      <c r="J3865" t="s">
        <v>207</v>
      </c>
      <c r="K3865" t="s">
        <v>443</v>
      </c>
      <c r="L3865">
        <v>300</v>
      </c>
      <c r="M3865" t="s">
        <v>422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x14ac:dyDescent="0.3">
      <c r="A3866">
        <v>4</v>
      </c>
      <c r="B3866" t="s">
        <v>187</v>
      </c>
      <c r="C3866">
        <v>2021</v>
      </c>
      <c r="D3866">
        <v>1</v>
      </c>
      <c r="E3866" t="s">
        <v>395</v>
      </c>
      <c r="F3866">
        <v>3</v>
      </c>
      <c r="G3866" t="s">
        <v>421</v>
      </c>
      <c r="H3866" t="s">
        <v>444</v>
      </c>
      <c r="I3866" t="s">
        <v>445</v>
      </c>
      <c r="J3866" t="s">
        <v>207</v>
      </c>
      <c r="K3866" t="s">
        <v>443</v>
      </c>
      <c r="L3866">
        <v>4532</v>
      </c>
      <c r="M3866" t="s">
        <v>440</v>
      </c>
      <c r="N3866">
        <v>8</v>
      </c>
      <c r="O3866">
        <v>41813.33</v>
      </c>
      <c r="P3866">
        <v>495500</v>
      </c>
      <c r="Q3866" t="str">
        <f t="shared" si="60"/>
        <v>5-Large C&amp;I</v>
      </c>
    </row>
    <row r="3867" spans="1:17" x14ac:dyDescent="0.3">
      <c r="A3867">
        <v>4</v>
      </c>
      <c r="B3867" t="s">
        <v>187</v>
      </c>
      <c r="C3867">
        <v>2021</v>
      </c>
      <c r="D3867">
        <v>1</v>
      </c>
      <c r="E3867" t="s">
        <v>395</v>
      </c>
      <c r="F3867">
        <v>3</v>
      </c>
      <c r="G3867" t="s">
        <v>421</v>
      </c>
      <c r="H3867" t="s">
        <v>412</v>
      </c>
      <c r="I3867" t="s">
        <v>413</v>
      </c>
      <c r="J3867" t="s">
        <v>121</v>
      </c>
      <c r="K3867" t="s">
        <v>399</v>
      </c>
      <c r="L3867">
        <v>4532</v>
      </c>
      <c r="M3867" t="s">
        <v>440</v>
      </c>
      <c r="N3867">
        <v>25</v>
      </c>
      <c r="O3867">
        <v>2421.61</v>
      </c>
      <c r="P3867">
        <v>17753</v>
      </c>
      <c r="Q3867" t="str">
        <f t="shared" si="60"/>
        <v>1-Residential</v>
      </c>
    </row>
    <row r="3868" spans="1:17" x14ac:dyDescent="0.3">
      <c r="A3868">
        <v>4</v>
      </c>
      <c r="B3868" t="s">
        <v>187</v>
      </c>
      <c r="C3868">
        <v>2021</v>
      </c>
      <c r="D3868">
        <v>1</v>
      </c>
      <c r="E3868" t="s">
        <v>395</v>
      </c>
      <c r="F3868">
        <v>3</v>
      </c>
      <c r="G3868" t="s">
        <v>421</v>
      </c>
      <c r="H3868" t="s">
        <v>417</v>
      </c>
      <c r="I3868" t="s">
        <v>418</v>
      </c>
      <c r="J3868" t="s">
        <v>115</v>
      </c>
      <c r="K3868" t="s">
        <v>405</v>
      </c>
      <c r="L3868">
        <v>4532</v>
      </c>
      <c r="M3868" t="s">
        <v>440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x14ac:dyDescent="0.3">
      <c r="A3869">
        <v>4</v>
      </c>
      <c r="B3869" t="s">
        <v>187</v>
      </c>
      <c r="C3869">
        <v>2021</v>
      </c>
      <c r="D3869">
        <v>1</v>
      </c>
      <c r="E3869" t="s">
        <v>395</v>
      </c>
      <c r="F3869">
        <v>3</v>
      </c>
      <c r="G3869" t="s">
        <v>421</v>
      </c>
      <c r="H3869" t="s">
        <v>446</v>
      </c>
      <c r="I3869" t="s">
        <v>447</v>
      </c>
      <c r="J3869" t="s">
        <v>126</v>
      </c>
      <c r="K3869" t="s">
        <v>425</v>
      </c>
      <c r="L3869">
        <v>4532</v>
      </c>
      <c r="M3869" t="s">
        <v>440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x14ac:dyDescent="0.3">
      <c r="A3870">
        <v>4</v>
      </c>
      <c r="B3870" t="s">
        <v>187</v>
      </c>
      <c r="C3870">
        <v>2021</v>
      </c>
      <c r="D3870">
        <v>1</v>
      </c>
      <c r="E3870" t="s">
        <v>395</v>
      </c>
      <c r="F3870">
        <v>3</v>
      </c>
      <c r="G3870" t="s">
        <v>421</v>
      </c>
      <c r="H3870" t="s">
        <v>448</v>
      </c>
      <c r="I3870" t="s">
        <v>449</v>
      </c>
      <c r="J3870" t="s">
        <v>117</v>
      </c>
      <c r="K3870" t="s">
        <v>428</v>
      </c>
      <c r="L3870">
        <v>4532</v>
      </c>
      <c r="M3870" t="s">
        <v>440</v>
      </c>
      <c r="N3870">
        <v>9</v>
      </c>
      <c r="O3870">
        <v>364.86</v>
      </c>
      <c r="P3870">
        <v>2656</v>
      </c>
      <c r="Q3870" t="str">
        <f t="shared" si="60"/>
        <v>3-Small C&amp;I</v>
      </c>
    </row>
    <row r="3871" spans="1:17" x14ac:dyDescent="0.3">
      <c r="A3871">
        <v>4</v>
      </c>
      <c r="B3871" t="s">
        <v>187</v>
      </c>
      <c r="C3871">
        <v>2021</v>
      </c>
      <c r="D3871">
        <v>1</v>
      </c>
      <c r="E3871" t="s">
        <v>395</v>
      </c>
      <c r="F3871">
        <v>3</v>
      </c>
      <c r="G3871" t="s">
        <v>421</v>
      </c>
      <c r="H3871" t="s">
        <v>419</v>
      </c>
      <c r="I3871" t="s">
        <v>420</v>
      </c>
      <c r="J3871" t="s">
        <v>118</v>
      </c>
      <c r="K3871" t="s">
        <v>411</v>
      </c>
      <c r="L3871">
        <v>4532</v>
      </c>
      <c r="M3871" t="s">
        <v>440</v>
      </c>
      <c r="N3871">
        <v>58</v>
      </c>
      <c r="O3871">
        <v>3411.49</v>
      </c>
      <c r="P3871">
        <v>28252</v>
      </c>
      <c r="Q3871" t="str">
        <f t="shared" si="60"/>
        <v>3-Small C&amp;I</v>
      </c>
    </row>
    <row r="3872" spans="1:17" x14ac:dyDescent="0.3">
      <c r="A3872">
        <v>4</v>
      </c>
      <c r="B3872" t="s">
        <v>187</v>
      </c>
      <c r="C3872">
        <v>2021</v>
      </c>
      <c r="D3872">
        <v>1</v>
      </c>
      <c r="E3872" t="s">
        <v>395</v>
      </c>
      <c r="F3872">
        <v>3</v>
      </c>
      <c r="G3872" t="s">
        <v>421</v>
      </c>
      <c r="H3872" t="s">
        <v>450</v>
      </c>
      <c r="I3872" t="s">
        <v>451</v>
      </c>
      <c r="J3872" t="s">
        <v>119</v>
      </c>
      <c r="K3872" t="s">
        <v>433</v>
      </c>
      <c r="L3872">
        <v>4532</v>
      </c>
      <c r="M3872" t="s">
        <v>440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x14ac:dyDescent="0.3">
      <c r="A3873">
        <v>4</v>
      </c>
      <c r="B3873" t="s">
        <v>187</v>
      </c>
      <c r="C3873">
        <v>2021</v>
      </c>
      <c r="D3873">
        <v>1</v>
      </c>
      <c r="E3873" t="s">
        <v>395</v>
      </c>
      <c r="F3873">
        <v>3</v>
      </c>
      <c r="G3873" t="s">
        <v>421</v>
      </c>
      <c r="H3873" t="s">
        <v>452</v>
      </c>
      <c r="I3873" t="s">
        <v>453</v>
      </c>
      <c r="J3873" t="s">
        <v>127</v>
      </c>
      <c r="K3873" t="s">
        <v>454</v>
      </c>
      <c r="L3873">
        <v>4532</v>
      </c>
      <c r="M3873" t="s">
        <v>440</v>
      </c>
      <c r="N3873">
        <v>1</v>
      </c>
      <c r="O3873">
        <v>85.69</v>
      </c>
      <c r="P3873">
        <v>0</v>
      </c>
      <c r="Q3873" t="str">
        <f t="shared" si="60"/>
        <v>4-Medium C&amp;I</v>
      </c>
    </row>
    <row r="3874" spans="1:17" x14ac:dyDescent="0.3">
      <c r="A3874">
        <v>4</v>
      </c>
      <c r="B3874" t="s">
        <v>187</v>
      </c>
      <c r="C3874">
        <v>2021</v>
      </c>
      <c r="D3874">
        <v>1</v>
      </c>
      <c r="E3874" t="s">
        <v>395</v>
      </c>
      <c r="F3874">
        <v>5</v>
      </c>
      <c r="G3874" t="s">
        <v>455</v>
      </c>
      <c r="H3874" t="s">
        <v>431</v>
      </c>
      <c r="I3874" t="s">
        <v>432</v>
      </c>
      <c r="J3874" t="s">
        <v>119</v>
      </c>
      <c r="K3874" t="s">
        <v>433</v>
      </c>
      <c r="L3874">
        <v>460</v>
      </c>
      <c r="M3874" t="s">
        <v>456</v>
      </c>
      <c r="N3874">
        <v>1</v>
      </c>
      <c r="O3874">
        <v>935.21</v>
      </c>
      <c r="P3874">
        <v>3960</v>
      </c>
      <c r="Q3874" t="str">
        <f t="shared" si="60"/>
        <v>4-Medium C&amp;I</v>
      </c>
    </row>
    <row r="3875" spans="1:17" x14ac:dyDescent="0.3">
      <c r="A3875">
        <v>4</v>
      </c>
      <c r="B3875" t="s">
        <v>187</v>
      </c>
      <c r="C3875">
        <v>2021</v>
      </c>
      <c r="D3875">
        <v>1</v>
      </c>
      <c r="E3875" t="s">
        <v>395</v>
      </c>
      <c r="F3875">
        <v>5</v>
      </c>
      <c r="G3875" t="s">
        <v>455</v>
      </c>
      <c r="H3875" t="s">
        <v>444</v>
      </c>
      <c r="I3875" t="s">
        <v>445</v>
      </c>
      <c r="J3875" t="s">
        <v>207</v>
      </c>
      <c r="K3875" t="s">
        <v>443</v>
      </c>
      <c r="L3875">
        <v>4552</v>
      </c>
      <c r="M3875" t="s">
        <v>457</v>
      </c>
      <c r="N3875">
        <v>1</v>
      </c>
      <c r="O3875">
        <v>5014.91</v>
      </c>
      <c r="P3875">
        <v>70787</v>
      </c>
      <c r="Q3875" t="str">
        <f t="shared" si="60"/>
        <v>5-Large C&amp;I</v>
      </c>
    </row>
    <row r="3876" spans="1:17" x14ac:dyDescent="0.3">
      <c r="A3876">
        <v>4</v>
      </c>
      <c r="B3876" t="s">
        <v>187</v>
      </c>
      <c r="C3876">
        <v>2021</v>
      </c>
      <c r="D3876">
        <v>1</v>
      </c>
      <c r="E3876" t="s">
        <v>395</v>
      </c>
      <c r="F3876">
        <v>5</v>
      </c>
      <c r="G3876" t="s">
        <v>455</v>
      </c>
      <c r="H3876" t="s">
        <v>417</v>
      </c>
      <c r="I3876" t="s">
        <v>418</v>
      </c>
      <c r="J3876" t="s">
        <v>115</v>
      </c>
      <c r="K3876" t="s">
        <v>405</v>
      </c>
      <c r="L3876">
        <v>4552</v>
      </c>
      <c r="M3876" t="s">
        <v>457</v>
      </c>
      <c r="N3876">
        <v>2</v>
      </c>
      <c r="O3876">
        <v>91.14</v>
      </c>
      <c r="P3876">
        <v>710</v>
      </c>
      <c r="Q3876" t="str">
        <f t="shared" si="60"/>
        <v>3-Small C&amp;I</v>
      </c>
    </row>
    <row r="3877" spans="1:17" x14ac:dyDescent="0.3">
      <c r="A3877">
        <v>4</v>
      </c>
      <c r="B3877" t="s">
        <v>187</v>
      </c>
      <c r="C3877">
        <v>2021</v>
      </c>
      <c r="D3877">
        <v>1</v>
      </c>
      <c r="E3877" t="s">
        <v>395</v>
      </c>
      <c r="F3877">
        <v>6</v>
      </c>
      <c r="G3877" t="s">
        <v>458</v>
      </c>
      <c r="H3877" t="s">
        <v>459</v>
      </c>
      <c r="I3877" t="s">
        <v>460</v>
      </c>
      <c r="J3877" t="s">
        <v>123</v>
      </c>
      <c r="K3877" t="s">
        <v>461</v>
      </c>
      <c r="L3877">
        <v>4562</v>
      </c>
      <c r="M3877" t="s">
        <v>462</v>
      </c>
      <c r="N3877">
        <v>1</v>
      </c>
      <c r="O3877">
        <v>7090.55</v>
      </c>
      <c r="P3877">
        <v>21538</v>
      </c>
      <c r="Q3877" t="str">
        <f t="shared" si="60"/>
        <v>Street</v>
      </c>
    </row>
    <row r="3878" spans="1:17" x14ac:dyDescent="0.3">
      <c r="A3878">
        <v>4</v>
      </c>
      <c r="B3878" t="s">
        <v>187</v>
      </c>
      <c r="C3878">
        <v>2021</v>
      </c>
      <c r="D3878">
        <v>1</v>
      </c>
      <c r="E3878" t="s">
        <v>395</v>
      </c>
      <c r="F3878">
        <v>6</v>
      </c>
      <c r="G3878" t="s">
        <v>458</v>
      </c>
      <c r="H3878" t="s">
        <v>463</v>
      </c>
      <c r="I3878" t="s">
        <v>464</v>
      </c>
      <c r="J3878" t="s">
        <v>124</v>
      </c>
      <c r="K3878" t="s">
        <v>465</v>
      </c>
      <c r="L3878">
        <v>4562</v>
      </c>
      <c r="M3878" t="s">
        <v>462</v>
      </c>
      <c r="N3878">
        <v>2</v>
      </c>
      <c r="O3878">
        <v>1555.16</v>
      </c>
      <c r="P3878">
        <v>9059</v>
      </c>
      <c r="Q3878" t="str">
        <f t="shared" si="60"/>
        <v>Street</v>
      </c>
    </row>
    <row r="3879" spans="1:17" x14ac:dyDescent="0.3">
      <c r="A3879">
        <v>4</v>
      </c>
      <c r="B3879" t="s">
        <v>187</v>
      </c>
      <c r="C3879">
        <v>2021</v>
      </c>
      <c r="D3879">
        <v>1</v>
      </c>
      <c r="E3879" t="s">
        <v>395</v>
      </c>
      <c r="F3879">
        <v>10</v>
      </c>
      <c r="G3879" t="s">
        <v>466</v>
      </c>
      <c r="H3879" t="s">
        <v>397</v>
      </c>
      <c r="I3879" t="s">
        <v>398</v>
      </c>
      <c r="J3879" t="s">
        <v>121</v>
      </c>
      <c r="K3879" t="s">
        <v>399</v>
      </c>
      <c r="L3879">
        <v>207</v>
      </c>
      <c r="M3879" t="s">
        <v>467</v>
      </c>
      <c r="N3879">
        <v>24</v>
      </c>
      <c r="O3879">
        <v>4839.7</v>
      </c>
      <c r="P3879">
        <v>18526</v>
      </c>
      <c r="Q3879" t="str">
        <f t="shared" ref="Q3879:Q3910" si="61">VLOOKUP(J3879,S:T,2,FALSE)</f>
        <v>1-Residential</v>
      </c>
    </row>
    <row r="3880" spans="1:17" x14ac:dyDescent="0.3">
      <c r="A3880">
        <v>4</v>
      </c>
      <c r="B3880" t="s">
        <v>187</v>
      </c>
      <c r="C3880">
        <v>2021</v>
      </c>
      <c r="D3880">
        <v>1</v>
      </c>
      <c r="E3880" t="s">
        <v>395</v>
      </c>
      <c r="F3880">
        <v>10</v>
      </c>
      <c r="G3880" t="s">
        <v>466</v>
      </c>
      <c r="H3880" t="s">
        <v>412</v>
      </c>
      <c r="I3880" t="s">
        <v>413</v>
      </c>
      <c r="J3880" t="s">
        <v>121</v>
      </c>
      <c r="K3880" t="s">
        <v>399</v>
      </c>
      <c r="L3880">
        <v>4513</v>
      </c>
      <c r="M3880" t="s">
        <v>468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x14ac:dyDescent="0.3">
      <c r="A3881">
        <v>4</v>
      </c>
      <c r="B3881" t="s">
        <v>187</v>
      </c>
      <c r="C3881">
        <v>2021</v>
      </c>
      <c r="D3881">
        <v>1</v>
      </c>
      <c r="E3881" t="s">
        <v>395</v>
      </c>
      <c r="F3881">
        <v>10</v>
      </c>
      <c r="G3881" t="s">
        <v>466</v>
      </c>
      <c r="H3881" t="s">
        <v>415</v>
      </c>
      <c r="I3881" t="s">
        <v>416</v>
      </c>
      <c r="J3881" t="s">
        <v>122</v>
      </c>
      <c r="K3881" t="s">
        <v>408</v>
      </c>
      <c r="L3881">
        <v>4513</v>
      </c>
      <c r="M3881" t="s">
        <v>468</v>
      </c>
      <c r="N3881">
        <v>4</v>
      </c>
      <c r="O3881">
        <v>212.98</v>
      </c>
      <c r="P3881">
        <v>4910</v>
      </c>
      <c r="Q3881" t="str">
        <f t="shared" si="61"/>
        <v>2-Low Income Residential</v>
      </c>
    </row>
    <row r="3882" spans="1:17" x14ac:dyDescent="0.3">
      <c r="A3882">
        <v>4</v>
      </c>
      <c r="B3882" t="s">
        <v>187</v>
      </c>
      <c r="C3882">
        <v>2021</v>
      </c>
      <c r="D3882">
        <v>1</v>
      </c>
      <c r="E3882" t="s">
        <v>395</v>
      </c>
      <c r="F3882">
        <v>60</v>
      </c>
      <c r="G3882" t="s">
        <v>469</v>
      </c>
      <c r="H3882" t="s">
        <v>459</v>
      </c>
      <c r="I3882" t="s">
        <v>460</v>
      </c>
      <c r="J3882" t="s">
        <v>123</v>
      </c>
      <c r="K3882" t="s">
        <v>461</v>
      </c>
      <c r="L3882">
        <v>4563</v>
      </c>
      <c r="M3882" t="s">
        <v>470</v>
      </c>
      <c r="N3882">
        <v>1</v>
      </c>
      <c r="O3882">
        <v>13.38</v>
      </c>
      <c r="P3882">
        <v>41</v>
      </c>
      <c r="Q3882" t="str">
        <f t="shared" si="61"/>
        <v>Street</v>
      </c>
    </row>
    <row r="3883" spans="1:17" x14ac:dyDescent="0.3">
      <c r="A3883">
        <v>4</v>
      </c>
      <c r="B3883" t="s">
        <v>187</v>
      </c>
      <c r="C3883">
        <v>2021</v>
      </c>
      <c r="D3883">
        <v>1</v>
      </c>
      <c r="E3883" t="s">
        <v>395</v>
      </c>
      <c r="F3883">
        <v>60</v>
      </c>
      <c r="G3883" t="s">
        <v>469</v>
      </c>
      <c r="H3883" t="s">
        <v>463</v>
      </c>
      <c r="I3883" t="s">
        <v>464</v>
      </c>
      <c r="J3883" t="s">
        <v>124</v>
      </c>
      <c r="K3883" t="s">
        <v>465</v>
      </c>
      <c r="L3883">
        <v>4563</v>
      </c>
      <c r="M3883" t="s">
        <v>470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x14ac:dyDescent="0.3">
      <c r="A3884">
        <v>5</v>
      </c>
      <c r="B3884" t="s">
        <v>181</v>
      </c>
      <c r="C3884">
        <v>2021</v>
      </c>
      <c r="D3884">
        <v>1</v>
      </c>
      <c r="E3884" t="s">
        <v>395</v>
      </c>
      <c r="F3884">
        <v>1</v>
      </c>
      <c r="G3884" t="s">
        <v>396</v>
      </c>
      <c r="H3884" t="s">
        <v>397</v>
      </c>
      <c r="I3884" t="s">
        <v>398</v>
      </c>
      <c r="J3884" t="s">
        <v>121</v>
      </c>
      <c r="K3884" t="s">
        <v>399</v>
      </c>
      <c r="L3884">
        <v>200</v>
      </c>
      <c r="M3884" t="s">
        <v>400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x14ac:dyDescent="0.3">
      <c r="A3885">
        <v>5</v>
      </c>
      <c r="B3885" t="s">
        <v>181</v>
      </c>
      <c r="C3885">
        <v>2021</v>
      </c>
      <c r="D3885">
        <v>1</v>
      </c>
      <c r="E3885" t="s">
        <v>395</v>
      </c>
      <c r="F3885">
        <v>1</v>
      </c>
      <c r="G3885" t="s">
        <v>396</v>
      </c>
      <c r="H3885" t="s">
        <v>401</v>
      </c>
      <c r="I3885" t="s">
        <v>402</v>
      </c>
      <c r="J3885" t="s">
        <v>121</v>
      </c>
      <c r="K3885" t="s">
        <v>399</v>
      </c>
      <c r="L3885">
        <v>200</v>
      </c>
      <c r="M3885" t="s">
        <v>400</v>
      </c>
      <c r="N3885">
        <v>317</v>
      </c>
      <c r="O3885">
        <v>51707.62</v>
      </c>
      <c r="P3885">
        <v>198066</v>
      </c>
      <c r="Q3885" t="str">
        <f t="shared" si="61"/>
        <v>1-Residential</v>
      </c>
    </row>
    <row r="3886" spans="1:17" x14ac:dyDescent="0.3">
      <c r="A3886">
        <v>5</v>
      </c>
      <c r="B3886" t="s">
        <v>181</v>
      </c>
      <c r="C3886">
        <v>2021</v>
      </c>
      <c r="D3886">
        <v>1</v>
      </c>
      <c r="E3886" t="s">
        <v>395</v>
      </c>
      <c r="F3886">
        <v>1</v>
      </c>
      <c r="G3886" t="s">
        <v>396</v>
      </c>
      <c r="H3886" t="s">
        <v>403</v>
      </c>
      <c r="I3886" t="s">
        <v>404</v>
      </c>
      <c r="J3886" t="s">
        <v>115</v>
      </c>
      <c r="K3886" t="s">
        <v>405</v>
      </c>
      <c r="L3886">
        <v>200</v>
      </c>
      <c r="M3886" t="s">
        <v>400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x14ac:dyDescent="0.3">
      <c r="A3887">
        <v>5</v>
      </c>
      <c r="B3887" t="s">
        <v>181</v>
      </c>
      <c r="C3887">
        <v>2021</v>
      </c>
      <c r="D3887">
        <v>1</v>
      </c>
      <c r="E3887" t="s">
        <v>395</v>
      </c>
      <c r="F3887">
        <v>1</v>
      </c>
      <c r="G3887" t="s">
        <v>396</v>
      </c>
      <c r="H3887" t="s">
        <v>406</v>
      </c>
      <c r="I3887" t="s">
        <v>407</v>
      </c>
      <c r="J3887" t="s">
        <v>122</v>
      </c>
      <c r="K3887" t="s">
        <v>408</v>
      </c>
      <c r="L3887">
        <v>200</v>
      </c>
      <c r="M3887" t="s">
        <v>400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x14ac:dyDescent="0.3">
      <c r="A3888">
        <v>5</v>
      </c>
      <c r="B3888" t="s">
        <v>181</v>
      </c>
      <c r="C3888">
        <v>2021</v>
      </c>
      <c r="D3888">
        <v>1</v>
      </c>
      <c r="E3888" t="s">
        <v>395</v>
      </c>
      <c r="F3888">
        <v>1</v>
      </c>
      <c r="G3888" t="s">
        <v>396</v>
      </c>
      <c r="H3888" t="s">
        <v>471</v>
      </c>
      <c r="I3888" t="s">
        <v>472</v>
      </c>
      <c r="J3888" t="s">
        <v>122</v>
      </c>
      <c r="K3888" t="s">
        <v>408</v>
      </c>
      <c r="L3888">
        <v>200</v>
      </c>
      <c r="M3888" t="s">
        <v>400</v>
      </c>
      <c r="N3888">
        <v>115</v>
      </c>
      <c r="O3888">
        <v>14523.97</v>
      </c>
      <c r="P3888">
        <v>88076</v>
      </c>
      <c r="Q3888" t="str">
        <f t="shared" si="61"/>
        <v>2-Low Income Residential</v>
      </c>
    </row>
    <row r="3889" spans="1:17" x14ac:dyDescent="0.3">
      <c r="A3889">
        <v>5</v>
      </c>
      <c r="B3889" t="s">
        <v>181</v>
      </c>
      <c r="C3889">
        <v>2021</v>
      </c>
      <c r="D3889">
        <v>1</v>
      </c>
      <c r="E3889" t="s">
        <v>395</v>
      </c>
      <c r="F3889">
        <v>1</v>
      </c>
      <c r="G3889" t="s">
        <v>396</v>
      </c>
      <c r="H3889" t="s">
        <v>409</v>
      </c>
      <c r="I3889" t="s">
        <v>410</v>
      </c>
      <c r="J3889" t="s">
        <v>117</v>
      </c>
      <c r="K3889" t="s">
        <v>428</v>
      </c>
      <c r="L3889">
        <v>200</v>
      </c>
      <c r="M3889" t="s">
        <v>400</v>
      </c>
      <c r="N3889">
        <v>1031</v>
      </c>
      <c r="O3889">
        <v>99996.88</v>
      </c>
      <c r="P3889">
        <v>438809</v>
      </c>
      <c r="Q3889" t="str">
        <f t="shared" si="61"/>
        <v>3-Small C&amp;I</v>
      </c>
    </row>
    <row r="3890" spans="1:17" x14ac:dyDescent="0.3">
      <c r="A3890">
        <v>5</v>
      </c>
      <c r="B3890" t="s">
        <v>181</v>
      </c>
      <c r="C3890">
        <v>2021</v>
      </c>
      <c r="D3890">
        <v>1</v>
      </c>
      <c r="E3890" t="s">
        <v>395</v>
      </c>
      <c r="F3890">
        <v>1</v>
      </c>
      <c r="G3890" t="s">
        <v>396</v>
      </c>
      <c r="H3890" t="s">
        <v>429</v>
      </c>
      <c r="I3890" t="s">
        <v>430</v>
      </c>
      <c r="J3890" t="s">
        <v>115</v>
      </c>
      <c r="K3890" t="s">
        <v>405</v>
      </c>
      <c r="L3890">
        <v>200</v>
      </c>
      <c r="M3890" t="s">
        <v>400</v>
      </c>
      <c r="N3890">
        <v>10</v>
      </c>
      <c r="O3890">
        <v>5437.83</v>
      </c>
      <c r="P3890">
        <v>72066</v>
      </c>
      <c r="Q3890" t="str">
        <f t="shared" si="61"/>
        <v>3-Small C&amp;I</v>
      </c>
    </row>
    <row r="3891" spans="1:17" x14ac:dyDescent="0.3">
      <c r="A3891">
        <v>5</v>
      </c>
      <c r="B3891" t="s">
        <v>181</v>
      </c>
      <c r="C3891">
        <v>2021</v>
      </c>
      <c r="D3891">
        <v>1</v>
      </c>
      <c r="E3891" t="s">
        <v>395</v>
      </c>
      <c r="F3891">
        <v>1</v>
      </c>
      <c r="G3891" t="s">
        <v>396</v>
      </c>
      <c r="H3891" t="s">
        <v>473</v>
      </c>
      <c r="I3891" t="s">
        <v>474</v>
      </c>
      <c r="J3891" t="s">
        <v>118</v>
      </c>
      <c r="K3891" t="s">
        <v>411</v>
      </c>
      <c r="L3891">
        <v>200</v>
      </c>
      <c r="M3891" t="s">
        <v>400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x14ac:dyDescent="0.3">
      <c r="A3892">
        <v>5</v>
      </c>
      <c r="B3892" t="s">
        <v>181</v>
      </c>
      <c r="C3892">
        <v>2021</v>
      </c>
      <c r="D3892">
        <v>1</v>
      </c>
      <c r="E3892" t="s">
        <v>395</v>
      </c>
      <c r="F3892">
        <v>1</v>
      </c>
      <c r="G3892" t="s">
        <v>396</v>
      </c>
      <c r="H3892" t="s">
        <v>431</v>
      </c>
      <c r="I3892" t="s">
        <v>432</v>
      </c>
      <c r="J3892">
        <v>0</v>
      </c>
      <c r="K3892" t="s">
        <v>475</v>
      </c>
      <c r="L3892">
        <v>0</v>
      </c>
      <c r="M3892" t="s">
        <v>476</v>
      </c>
      <c r="N3892">
        <v>1</v>
      </c>
      <c r="O3892">
        <v>215.36</v>
      </c>
      <c r="P3892">
        <v>800</v>
      </c>
      <c r="Q3892" t="str">
        <f t="shared" si="61"/>
        <v>OTHER</v>
      </c>
    </row>
    <row r="3893" spans="1:17" x14ac:dyDescent="0.3">
      <c r="A3893">
        <v>5</v>
      </c>
      <c r="B3893" t="s">
        <v>181</v>
      </c>
      <c r="C3893">
        <v>2021</v>
      </c>
      <c r="D3893">
        <v>1</v>
      </c>
      <c r="E3893" t="s">
        <v>395</v>
      </c>
      <c r="F3893">
        <v>1</v>
      </c>
      <c r="G3893" t="s">
        <v>396</v>
      </c>
      <c r="H3893" t="s">
        <v>477</v>
      </c>
      <c r="I3893" t="s">
        <v>478</v>
      </c>
      <c r="J3893" t="s">
        <v>125</v>
      </c>
      <c r="K3893" t="s">
        <v>436</v>
      </c>
      <c r="L3893">
        <v>200</v>
      </c>
      <c r="M3893" t="s">
        <v>400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x14ac:dyDescent="0.3">
      <c r="A3894">
        <v>5</v>
      </c>
      <c r="B3894" t="s">
        <v>181</v>
      </c>
      <c r="C3894">
        <v>2021</v>
      </c>
      <c r="D3894">
        <v>1</v>
      </c>
      <c r="E3894" t="s">
        <v>395</v>
      </c>
      <c r="F3894">
        <v>1</v>
      </c>
      <c r="G3894" t="s">
        <v>396</v>
      </c>
      <c r="H3894" t="s">
        <v>479</v>
      </c>
      <c r="I3894" t="s">
        <v>480</v>
      </c>
      <c r="J3894" t="s">
        <v>125</v>
      </c>
      <c r="K3894" t="s">
        <v>436</v>
      </c>
      <c r="L3894">
        <v>200</v>
      </c>
      <c r="M3894" t="s">
        <v>400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x14ac:dyDescent="0.3">
      <c r="A3895">
        <v>5</v>
      </c>
      <c r="B3895" t="s">
        <v>181</v>
      </c>
      <c r="C3895">
        <v>2021</v>
      </c>
      <c r="D3895">
        <v>1</v>
      </c>
      <c r="E3895" t="s">
        <v>395</v>
      </c>
      <c r="F3895">
        <v>1</v>
      </c>
      <c r="G3895" t="s">
        <v>396</v>
      </c>
      <c r="H3895" t="s">
        <v>434</v>
      </c>
      <c r="I3895" t="s">
        <v>435</v>
      </c>
      <c r="J3895" t="s">
        <v>125</v>
      </c>
      <c r="K3895" t="s">
        <v>436</v>
      </c>
      <c r="L3895">
        <v>4512</v>
      </c>
      <c r="M3895" t="s">
        <v>414</v>
      </c>
      <c r="N3895">
        <v>668</v>
      </c>
      <c r="O3895">
        <v>27959.39</v>
      </c>
      <c r="P3895">
        <v>98380</v>
      </c>
      <c r="Q3895" t="str">
        <f t="shared" si="61"/>
        <v>Street</v>
      </c>
    </row>
    <row r="3896" spans="1:17" x14ac:dyDescent="0.3">
      <c r="A3896">
        <v>5</v>
      </c>
      <c r="B3896" t="s">
        <v>181</v>
      </c>
      <c r="C3896">
        <v>2021</v>
      </c>
      <c r="D3896">
        <v>1</v>
      </c>
      <c r="E3896" t="s">
        <v>395</v>
      </c>
      <c r="F3896">
        <v>1</v>
      </c>
      <c r="G3896" t="s">
        <v>396</v>
      </c>
      <c r="H3896" t="s">
        <v>412</v>
      </c>
      <c r="I3896" t="s">
        <v>413</v>
      </c>
      <c r="J3896" t="s">
        <v>121</v>
      </c>
      <c r="K3896" t="s">
        <v>399</v>
      </c>
      <c r="L3896">
        <v>4512</v>
      </c>
      <c r="M3896" t="s">
        <v>414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x14ac:dyDescent="0.3">
      <c r="A3897">
        <v>5</v>
      </c>
      <c r="B3897" t="s">
        <v>181</v>
      </c>
      <c r="C3897">
        <v>2021</v>
      </c>
      <c r="D3897">
        <v>1</v>
      </c>
      <c r="E3897" t="s">
        <v>395</v>
      </c>
      <c r="F3897">
        <v>1</v>
      </c>
      <c r="G3897" t="s">
        <v>396</v>
      </c>
      <c r="H3897" t="s">
        <v>415</v>
      </c>
      <c r="I3897" t="s">
        <v>416</v>
      </c>
      <c r="J3897" t="s">
        <v>122</v>
      </c>
      <c r="K3897" t="s">
        <v>408</v>
      </c>
      <c r="L3897">
        <v>4512</v>
      </c>
      <c r="M3897" t="s">
        <v>414</v>
      </c>
      <c r="N3897">
        <v>69753</v>
      </c>
      <c r="O3897">
        <v>1849745.35</v>
      </c>
      <c r="P3897">
        <v>46269691</v>
      </c>
      <c r="Q3897" t="str">
        <f t="shared" si="61"/>
        <v>2-Low Income Residential</v>
      </c>
    </row>
    <row r="3898" spans="1:17" x14ac:dyDescent="0.3">
      <c r="A3898">
        <v>5</v>
      </c>
      <c r="B3898" t="s">
        <v>181</v>
      </c>
      <c r="C3898">
        <v>2021</v>
      </c>
      <c r="D3898">
        <v>1</v>
      </c>
      <c r="E3898" t="s">
        <v>395</v>
      </c>
      <c r="F3898">
        <v>1</v>
      </c>
      <c r="G3898" t="s">
        <v>396</v>
      </c>
      <c r="H3898" t="s">
        <v>417</v>
      </c>
      <c r="I3898" t="s">
        <v>418</v>
      </c>
      <c r="J3898" t="s">
        <v>115</v>
      </c>
      <c r="K3898" t="s">
        <v>405</v>
      </c>
      <c r="L3898">
        <v>4512</v>
      </c>
      <c r="M3898" t="s">
        <v>414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x14ac:dyDescent="0.3">
      <c r="A3899">
        <v>5</v>
      </c>
      <c r="B3899" t="s">
        <v>181</v>
      </c>
      <c r="C3899">
        <v>2021</v>
      </c>
      <c r="D3899">
        <v>1</v>
      </c>
      <c r="E3899" t="s">
        <v>395</v>
      </c>
      <c r="F3899">
        <v>1</v>
      </c>
      <c r="G3899" t="s">
        <v>396</v>
      </c>
      <c r="H3899" t="s">
        <v>419</v>
      </c>
      <c r="I3899" t="s">
        <v>420</v>
      </c>
      <c r="J3899" t="s">
        <v>118</v>
      </c>
      <c r="K3899" t="s">
        <v>411</v>
      </c>
      <c r="L3899">
        <v>4512</v>
      </c>
      <c r="M3899" t="s">
        <v>414</v>
      </c>
      <c r="N3899">
        <v>841</v>
      </c>
      <c r="O3899">
        <v>42270.49</v>
      </c>
      <c r="P3899">
        <v>352845</v>
      </c>
      <c r="Q3899" t="str">
        <f t="shared" si="61"/>
        <v>3-Small C&amp;I</v>
      </c>
    </row>
    <row r="3900" spans="1:17" x14ac:dyDescent="0.3">
      <c r="A3900">
        <v>5</v>
      </c>
      <c r="B3900" t="s">
        <v>181</v>
      </c>
      <c r="C3900">
        <v>2021</v>
      </c>
      <c r="D3900">
        <v>1</v>
      </c>
      <c r="E3900" t="s">
        <v>395</v>
      </c>
      <c r="F3900">
        <v>3</v>
      </c>
      <c r="G3900" t="s">
        <v>421</v>
      </c>
      <c r="H3900" t="s">
        <v>397</v>
      </c>
      <c r="I3900" t="s">
        <v>398</v>
      </c>
      <c r="J3900" t="s">
        <v>121</v>
      </c>
      <c r="K3900" t="s">
        <v>399</v>
      </c>
      <c r="L3900">
        <v>300</v>
      </c>
      <c r="M3900" t="s">
        <v>422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x14ac:dyDescent="0.3">
      <c r="A3901">
        <v>5</v>
      </c>
      <c r="B3901" t="s">
        <v>181</v>
      </c>
      <c r="C3901">
        <v>2021</v>
      </c>
      <c r="D3901">
        <v>1</v>
      </c>
      <c r="E3901" t="s">
        <v>395</v>
      </c>
      <c r="F3901">
        <v>3</v>
      </c>
      <c r="G3901" t="s">
        <v>421</v>
      </c>
      <c r="H3901" t="s">
        <v>401</v>
      </c>
      <c r="I3901" t="s">
        <v>402</v>
      </c>
      <c r="J3901" t="s">
        <v>121</v>
      </c>
      <c r="K3901" t="s">
        <v>399</v>
      </c>
      <c r="L3901">
        <v>300</v>
      </c>
      <c r="M3901" t="s">
        <v>422</v>
      </c>
      <c r="N3901">
        <v>1</v>
      </c>
      <c r="O3901">
        <v>18.21</v>
      </c>
      <c r="P3901">
        <v>16</v>
      </c>
      <c r="Q3901" t="str">
        <f t="shared" si="61"/>
        <v>1-Residential</v>
      </c>
    </row>
    <row r="3902" spans="1:17" x14ac:dyDescent="0.3">
      <c r="A3902">
        <v>5</v>
      </c>
      <c r="B3902" t="s">
        <v>181</v>
      </c>
      <c r="C3902">
        <v>2021</v>
      </c>
      <c r="D3902">
        <v>1</v>
      </c>
      <c r="E3902" t="s">
        <v>395</v>
      </c>
      <c r="F3902">
        <v>3</v>
      </c>
      <c r="G3902" t="s">
        <v>421</v>
      </c>
      <c r="H3902" t="s">
        <v>403</v>
      </c>
      <c r="I3902" t="s">
        <v>404</v>
      </c>
      <c r="J3902" t="s">
        <v>115</v>
      </c>
      <c r="K3902" t="s">
        <v>405</v>
      </c>
      <c r="L3902">
        <v>300</v>
      </c>
      <c r="M3902" t="s">
        <v>422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x14ac:dyDescent="0.3">
      <c r="A3903">
        <v>5</v>
      </c>
      <c r="B3903" t="s">
        <v>181</v>
      </c>
      <c r="C3903">
        <v>2021</v>
      </c>
      <c r="D3903">
        <v>1</v>
      </c>
      <c r="E3903" t="s">
        <v>395</v>
      </c>
      <c r="F3903">
        <v>3</v>
      </c>
      <c r="G3903" t="s">
        <v>421</v>
      </c>
      <c r="H3903" t="s">
        <v>423</v>
      </c>
      <c r="I3903" t="s">
        <v>424</v>
      </c>
      <c r="J3903" t="s">
        <v>126</v>
      </c>
      <c r="K3903" t="s">
        <v>425</v>
      </c>
      <c r="L3903">
        <v>300</v>
      </c>
      <c r="M3903" t="s">
        <v>422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x14ac:dyDescent="0.3">
      <c r="A3904">
        <v>5</v>
      </c>
      <c r="B3904" t="s">
        <v>181</v>
      </c>
      <c r="C3904">
        <v>2021</v>
      </c>
      <c r="D3904">
        <v>1</v>
      </c>
      <c r="E3904" t="s">
        <v>395</v>
      </c>
      <c r="F3904">
        <v>3</v>
      </c>
      <c r="G3904" t="s">
        <v>421</v>
      </c>
      <c r="H3904" t="s">
        <v>426</v>
      </c>
      <c r="I3904" t="s">
        <v>427</v>
      </c>
      <c r="J3904" t="s">
        <v>117</v>
      </c>
      <c r="K3904" t="s">
        <v>428</v>
      </c>
      <c r="L3904">
        <v>300</v>
      </c>
      <c r="M3904" t="s">
        <v>422</v>
      </c>
      <c r="N3904">
        <v>294</v>
      </c>
      <c r="O3904">
        <v>-70402.67</v>
      </c>
      <c r="P3904">
        <v>553838</v>
      </c>
      <c r="Q3904" t="str">
        <f t="shared" si="61"/>
        <v>3-Small C&amp;I</v>
      </c>
    </row>
    <row r="3905" spans="1:17" x14ac:dyDescent="0.3">
      <c r="A3905">
        <v>5</v>
      </c>
      <c r="B3905" t="s">
        <v>181</v>
      </c>
      <c r="C3905">
        <v>2021</v>
      </c>
      <c r="D3905">
        <v>1</v>
      </c>
      <c r="E3905" t="s">
        <v>395</v>
      </c>
      <c r="F3905">
        <v>3</v>
      </c>
      <c r="G3905" t="s">
        <v>421</v>
      </c>
      <c r="H3905" t="s">
        <v>409</v>
      </c>
      <c r="I3905" t="s">
        <v>410</v>
      </c>
      <c r="J3905" t="s">
        <v>117</v>
      </c>
      <c r="K3905" t="s">
        <v>428</v>
      </c>
      <c r="L3905">
        <v>300</v>
      </c>
      <c r="M3905" t="s">
        <v>422</v>
      </c>
      <c r="N3905">
        <v>19964</v>
      </c>
      <c r="O3905">
        <v>1850493.18</v>
      </c>
      <c r="P3905">
        <v>8752670</v>
      </c>
      <c r="Q3905" t="str">
        <f t="shared" si="61"/>
        <v>3-Small C&amp;I</v>
      </c>
    </row>
    <row r="3906" spans="1:17" x14ac:dyDescent="0.3">
      <c r="A3906">
        <v>5</v>
      </c>
      <c r="B3906" t="s">
        <v>181</v>
      </c>
      <c r="C3906">
        <v>2021</v>
      </c>
      <c r="D3906">
        <v>1</v>
      </c>
      <c r="E3906" t="s">
        <v>395</v>
      </c>
      <c r="F3906">
        <v>3</v>
      </c>
      <c r="G3906" t="s">
        <v>421</v>
      </c>
      <c r="H3906" t="s">
        <v>429</v>
      </c>
      <c r="I3906" t="s">
        <v>430</v>
      </c>
      <c r="J3906" t="s">
        <v>115</v>
      </c>
      <c r="K3906" t="s">
        <v>405</v>
      </c>
      <c r="L3906">
        <v>300</v>
      </c>
      <c r="M3906" t="s">
        <v>422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x14ac:dyDescent="0.3">
      <c r="A3907">
        <v>5</v>
      </c>
      <c r="B3907" t="s">
        <v>181</v>
      </c>
      <c r="C3907">
        <v>2021</v>
      </c>
      <c r="D3907">
        <v>1</v>
      </c>
      <c r="E3907" t="s">
        <v>395</v>
      </c>
      <c r="F3907">
        <v>3</v>
      </c>
      <c r="G3907" t="s">
        <v>421</v>
      </c>
      <c r="H3907" t="s">
        <v>481</v>
      </c>
      <c r="I3907" t="s">
        <v>482</v>
      </c>
      <c r="J3907" t="s">
        <v>119</v>
      </c>
      <c r="K3907" t="s">
        <v>433</v>
      </c>
      <c r="L3907">
        <v>300</v>
      </c>
      <c r="M3907" t="s">
        <v>422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x14ac:dyDescent="0.3">
      <c r="A3908">
        <v>5</v>
      </c>
      <c r="B3908" t="s">
        <v>181</v>
      </c>
      <c r="C3908">
        <v>2021</v>
      </c>
      <c r="D3908">
        <v>1</v>
      </c>
      <c r="E3908" t="s">
        <v>395</v>
      </c>
      <c r="F3908">
        <v>3</v>
      </c>
      <c r="G3908" t="s">
        <v>421</v>
      </c>
      <c r="H3908" t="s">
        <v>473</v>
      </c>
      <c r="I3908" t="s">
        <v>474</v>
      </c>
      <c r="J3908" t="s">
        <v>118</v>
      </c>
      <c r="K3908" t="s">
        <v>411</v>
      </c>
      <c r="L3908">
        <v>300</v>
      </c>
      <c r="M3908" t="s">
        <v>422</v>
      </c>
      <c r="N3908">
        <v>100</v>
      </c>
      <c r="O3908">
        <v>6537.72</v>
      </c>
      <c r="P3908">
        <v>27428</v>
      </c>
      <c r="Q3908" t="str">
        <f t="shared" si="61"/>
        <v>3-Small C&amp;I</v>
      </c>
    </row>
    <row r="3909" spans="1:17" x14ac:dyDescent="0.3">
      <c r="A3909">
        <v>5</v>
      </c>
      <c r="B3909" t="s">
        <v>181</v>
      </c>
      <c r="C3909">
        <v>2021</v>
      </c>
      <c r="D3909">
        <v>1</v>
      </c>
      <c r="E3909" t="s">
        <v>395</v>
      </c>
      <c r="F3909">
        <v>3</v>
      </c>
      <c r="G3909" t="s">
        <v>421</v>
      </c>
      <c r="H3909" t="s">
        <v>483</v>
      </c>
      <c r="I3909" t="s">
        <v>484</v>
      </c>
      <c r="J3909" t="s">
        <v>128</v>
      </c>
      <c r="K3909" t="s">
        <v>485</v>
      </c>
      <c r="L3909">
        <v>300</v>
      </c>
      <c r="M3909" t="s">
        <v>422</v>
      </c>
      <c r="N3909">
        <v>2</v>
      </c>
      <c r="O3909">
        <v>2579.62</v>
      </c>
      <c r="P3909">
        <v>12640</v>
      </c>
      <c r="Q3909" t="str">
        <f t="shared" si="61"/>
        <v>4-Medium C&amp;I</v>
      </c>
    </row>
    <row r="3910" spans="1:17" x14ac:dyDescent="0.3">
      <c r="A3910">
        <v>5</v>
      </c>
      <c r="B3910" t="s">
        <v>181</v>
      </c>
      <c r="C3910">
        <v>2021</v>
      </c>
      <c r="D3910">
        <v>1</v>
      </c>
      <c r="E3910" t="s">
        <v>395</v>
      </c>
      <c r="F3910">
        <v>3</v>
      </c>
      <c r="G3910" t="s">
        <v>421</v>
      </c>
      <c r="H3910" t="s">
        <v>431</v>
      </c>
      <c r="I3910" t="s">
        <v>432</v>
      </c>
      <c r="J3910" t="s">
        <v>119</v>
      </c>
      <c r="K3910" t="s">
        <v>433</v>
      </c>
      <c r="L3910">
        <v>300</v>
      </c>
      <c r="M3910" t="s">
        <v>422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x14ac:dyDescent="0.3">
      <c r="A3911">
        <v>5</v>
      </c>
      <c r="B3911" t="s">
        <v>181</v>
      </c>
      <c r="C3911">
        <v>2021</v>
      </c>
      <c r="D3911">
        <v>1</v>
      </c>
      <c r="E3911" t="s">
        <v>395</v>
      </c>
      <c r="F3911">
        <v>3</v>
      </c>
      <c r="G3911" t="s">
        <v>421</v>
      </c>
      <c r="H3911" t="s">
        <v>486</v>
      </c>
      <c r="I3911" t="s">
        <v>487</v>
      </c>
      <c r="J3911" t="s">
        <v>127</v>
      </c>
      <c r="K3911" t="s">
        <v>454</v>
      </c>
      <c r="L3911">
        <v>300</v>
      </c>
      <c r="M3911" t="s">
        <v>422</v>
      </c>
      <c r="N3911">
        <v>43</v>
      </c>
      <c r="O3911">
        <v>174788.88</v>
      </c>
      <c r="P3911">
        <v>898503</v>
      </c>
      <c r="Q3911" t="str">
        <f t="shared" ref="Q3911:Q3942" si="62">VLOOKUP(J3911,S:T,2,FALSE)</f>
        <v>4-Medium C&amp;I</v>
      </c>
    </row>
    <row r="3912" spans="1:17" x14ac:dyDescent="0.3">
      <c r="A3912">
        <v>5</v>
      </c>
      <c r="B3912" t="s">
        <v>181</v>
      </c>
      <c r="C3912">
        <v>2021</v>
      </c>
      <c r="D3912">
        <v>1</v>
      </c>
      <c r="E3912" t="s">
        <v>395</v>
      </c>
      <c r="F3912">
        <v>3</v>
      </c>
      <c r="G3912" t="s">
        <v>421</v>
      </c>
      <c r="H3912" t="s">
        <v>488</v>
      </c>
      <c r="I3912" t="s">
        <v>489</v>
      </c>
      <c r="J3912" t="s">
        <v>128</v>
      </c>
      <c r="K3912" t="s">
        <v>485</v>
      </c>
      <c r="L3912">
        <v>300</v>
      </c>
      <c r="M3912" t="s">
        <v>422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x14ac:dyDescent="0.3">
      <c r="A3913">
        <v>5</v>
      </c>
      <c r="B3913" t="s">
        <v>181</v>
      </c>
      <c r="C3913">
        <v>2021</v>
      </c>
      <c r="D3913">
        <v>1</v>
      </c>
      <c r="E3913" t="s">
        <v>395</v>
      </c>
      <c r="F3913">
        <v>3</v>
      </c>
      <c r="G3913" t="s">
        <v>421</v>
      </c>
      <c r="H3913" t="s">
        <v>477</v>
      </c>
      <c r="I3913" t="s">
        <v>478</v>
      </c>
      <c r="J3913" t="s">
        <v>125</v>
      </c>
      <c r="K3913" t="s">
        <v>436</v>
      </c>
      <c r="L3913">
        <v>300</v>
      </c>
      <c r="M3913" t="s">
        <v>422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x14ac:dyDescent="0.3">
      <c r="A3914">
        <v>5</v>
      </c>
      <c r="B3914" t="s">
        <v>181</v>
      </c>
      <c r="C3914">
        <v>2021</v>
      </c>
      <c r="D3914">
        <v>1</v>
      </c>
      <c r="E3914" t="s">
        <v>395</v>
      </c>
      <c r="F3914">
        <v>3</v>
      </c>
      <c r="G3914" t="s">
        <v>421</v>
      </c>
      <c r="H3914" t="s">
        <v>479</v>
      </c>
      <c r="I3914" t="s">
        <v>480</v>
      </c>
      <c r="J3914" t="s">
        <v>125</v>
      </c>
      <c r="K3914" t="s">
        <v>436</v>
      </c>
      <c r="L3914">
        <v>300</v>
      </c>
      <c r="M3914" t="s">
        <v>422</v>
      </c>
      <c r="N3914">
        <v>1644</v>
      </c>
      <c r="O3914">
        <v>205177.93</v>
      </c>
      <c r="P3914">
        <v>611249</v>
      </c>
      <c r="Q3914" t="str">
        <f t="shared" si="62"/>
        <v>Street</v>
      </c>
    </row>
    <row r="3915" spans="1:17" x14ac:dyDescent="0.3">
      <c r="A3915">
        <v>5</v>
      </c>
      <c r="B3915" t="s">
        <v>181</v>
      </c>
      <c r="C3915">
        <v>2021</v>
      </c>
      <c r="D3915">
        <v>1</v>
      </c>
      <c r="E3915" t="s">
        <v>395</v>
      </c>
      <c r="F3915">
        <v>3</v>
      </c>
      <c r="G3915" t="s">
        <v>421</v>
      </c>
      <c r="H3915" t="s">
        <v>434</v>
      </c>
      <c r="I3915" t="s">
        <v>435</v>
      </c>
      <c r="J3915" t="s">
        <v>125</v>
      </c>
      <c r="K3915" t="s">
        <v>436</v>
      </c>
      <c r="L3915">
        <v>4532</v>
      </c>
      <c r="M3915" t="s">
        <v>440</v>
      </c>
      <c r="N3915">
        <v>3503</v>
      </c>
      <c r="O3915">
        <v>351164.34</v>
      </c>
      <c r="P3915">
        <v>1595109</v>
      </c>
      <c r="Q3915" t="str">
        <f t="shared" si="62"/>
        <v>Street</v>
      </c>
    </row>
    <row r="3916" spans="1:17" x14ac:dyDescent="0.3">
      <c r="A3916">
        <v>5</v>
      </c>
      <c r="B3916" t="s">
        <v>181</v>
      </c>
      <c r="C3916">
        <v>2021</v>
      </c>
      <c r="D3916">
        <v>1</v>
      </c>
      <c r="E3916" t="s">
        <v>395</v>
      </c>
      <c r="F3916">
        <v>3</v>
      </c>
      <c r="G3916" t="s">
        <v>421</v>
      </c>
      <c r="H3916" t="s">
        <v>437</v>
      </c>
      <c r="I3916" t="s">
        <v>438</v>
      </c>
      <c r="J3916" t="s">
        <v>116</v>
      </c>
      <c r="K3916" t="s">
        <v>439</v>
      </c>
      <c r="L3916">
        <v>4532</v>
      </c>
      <c r="M3916" t="s">
        <v>440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x14ac:dyDescent="0.3">
      <c r="A3917">
        <v>5</v>
      </c>
      <c r="B3917" t="s">
        <v>181</v>
      </c>
      <c r="C3917">
        <v>2021</v>
      </c>
      <c r="D3917">
        <v>1</v>
      </c>
      <c r="E3917" t="s">
        <v>395</v>
      </c>
      <c r="F3917">
        <v>3</v>
      </c>
      <c r="G3917" t="s">
        <v>421</v>
      </c>
      <c r="H3917" t="s">
        <v>490</v>
      </c>
      <c r="I3917" t="s">
        <v>491</v>
      </c>
      <c r="J3917" t="s">
        <v>207</v>
      </c>
      <c r="K3917" t="s">
        <v>443</v>
      </c>
      <c r="L3917">
        <v>300</v>
      </c>
      <c r="M3917" t="s">
        <v>422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x14ac:dyDescent="0.3">
      <c r="A3918">
        <v>5</v>
      </c>
      <c r="B3918" t="s">
        <v>181</v>
      </c>
      <c r="C3918">
        <v>2021</v>
      </c>
      <c r="D3918">
        <v>1</v>
      </c>
      <c r="E3918" t="s">
        <v>395</v>
      </c>
      <c r="F3918">
        <v>3</v>
      </c>
      <c r="G3918" t="s">
        <v>421</v>
      </c>
      <c r="H3918" t="s">
        <v>441</v>
      </c>
      <c r="I3918" t="s">
        <v>442</v>
      </c>
      <c r="J3918" t="s">
        <v>207</v>
      </c>
      <c r="K3918" t="s">
        <v>443</v>
      </c>
      <c r="L3918">
        <v>300</v>
      </c>
      <c r="M3918" t="s">
        <v>422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x14ac:dyDescent="0.3">
      <c r="A3919">
        <v>5</v>
      </c>
      <c r="B3919" t="s">
        <v>181</v>
      </c>
      <c r="C3919">
        <v>2021</v>
      </c>
      <c r="D3919">
        <v>1</v>
      </c>
      <c r="E3919" t="s">
        <v>395</v>
      </c>
      <c r="F3919">
        <v>3</v>
      </c>
      <c r="G3919" t="s">
        <v>421</v>
      </c>
      <c r="H3919" t="s">
        <v>444</v>
      </c>
      <c r="I3919" t="s">
        <v>445</v>
      </c>
      <c r="J3919" t="s">
        <v>207</v>
      </c>
      <c r="K3919" t="s">
        <v>443</v>
      </c>
      <c r="L3919">
        <v>4532</v>
      </c>
      <c r="M3919" t="s">
        <v>440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x14ac:dyDescent="0.3">
      <c r="A3920">
        <v>5</v>
      </c>
      <c r="B3920" t="s">
        <v>181</v>
      </c>
      <c r="C3920">
        <v>2021</v>
      </c>
      <c r="D3920">
        <v>1</v>
      </c>
      <c r="E3920" t="s">
        <v>395</v>
      </c>
      <c r="F3920">
        <v>3</v>
      </c>
      <c r="G3920" t="s">
        <v>421</v>
      </c>
      <c r="H3920" t="s">
        <v>412</v>
      </c>
      <c r="I3920" t="s">
        <v>413</v>
      </c>
      <c r="J3920" t="s">
        <v>121</v>
      </c>
      <c r="K3920" t="s">
        <v>399</v>
      </c>
      <c r="L3920">
        <v>4532</v>
      </c>
      <c r="M3920" t="s">
        <v>440</v>
      </c>
      <c r="N3920">
        <v>1272</v>
      </c>
      <c r="O3920">
        <v>433548.6</v>
      </c>
      <c r="P3920">
        <v>3425224</v>
      </c>
      <c r="Q3920" t="str">
        <f t="shared" si="62"/>
        <v>1-Residential</v>
      </c>
    </row>
    <row r="3921" spans="1:17" x14ac:dyDescent="0.3">
      <c r="A3921">
        <v>5</v>
      </c>
      <c r="B3921" t="s">
        <v>181</v>
      </c>
      <c r="C3921">
        <v>2021</v>
      </c>
      <c r="D3921">
        <v>1</v>
      </c>
      <c r="E3921" t="s">
        <v>395</v>
      </c>
      <c r="F3921">
        <v>3</v>
      </c>
      <c r="G3921" t="s">
        <v>421</v>
      </c>
      <c r="H3921" t="s">
        <v>417</v>
      </c>
      <c r="I3921" t="s">
        <v>418</v>
      </c>
      <c r="J3921" t="s">
        <v>115</v>
      </c>
      <c r="K3921" t="s">
        <v>405</v>
      </c>
      <c r="L3921">
        <v>4532</v>
      </c>
      <c r="M3921" t="s">
        <v>440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x14ac:dyDescent="0.3">
      <c r="A3922">
        <v>5</v>
      </c>
      <c r="B3922" t="s">
        <v>181</v>
      </c>
      <c r="C3922">
        <v>2021</v>
      </c>
      <c r="D3922">
        <v>1</v>
      </c>
      <c r="E3922" t="s">
        <v>395</v>
      </c>
      <c r="F3922">
        <v>3</v>
      </c>
      <c r="G3922" t="s">
        <v>421</v>
      </c>
      <c r="H3922" t="s">
        <v>446</v>
      </c>
      <c r="I3922" t="s">
        <v>447</v>
      </c>
      <c r="J3922" t="s">
        <v>126</v>
      </c>
      <c r="K3922" t="s">
        <v>425</v>
      </c>
      <c r="L3922">
        <v>4532</v>
      </c>
      <c r="M3922" t="s">
        <v>440</v>
      </c>
      <c r="N3922">
        <v>1235</v>
      </c>
      <c r="O3922">
        <v>48722.73</v>
      </c>
      <c r="P3922">
        <v>416603</v>
      </c>
      <c r="Q3922" t="str">
        <f t="shared" si="62"/>
        <v>3-Small C&amp;I</v>
      </c>
    </row>
    <row r="3923" spans="1:17" x14ac:dyDescent="0.3">
      <c r="A3923">
        <v>5</v>
      </c>
      <c r="B3923" t="s">
        <v>181</v>
      </c>
      <c r="C3923">
        <v>2021</v>
      </c>
      <c r="D3923">
        <v>1</v>
      </c>
      <c r="E3923" t="s">
        <v>395</v>
      </c>
      <c r="F3923">
        <v>3</v>
      </c>
      <c r="G3923" t="s">
        <v>421</v>
      </c>
      <c r="H3923" t="s">
        <v>448</v>
      </c>
      <c r="I3923" t="s">
        <v>449</v>
      </c>
      <c r="J3923" t="s">
        <v>117</v>
      </c>
      <c r="K3923" t="s">
        <v>428</v>
      </c>
      <c r="L3923">
        <v>4532</v>
      </c>
      <c r="M3923" t="s">
        <v>440</v>
      </c>
      <c r="N3923">
        <v>480</v>
      </c>
      <c r="O3923">
        <v>171588.27</v>
      </c>
      <c r="P3923">
        <v>2007098</v>
      </c>
      <c r="Q3923" t="str">
        <f t="shared" si="62"/>
        <v>3-Small C&amp;I</v>
      </c>
    </row>
    <row r="3924" spans="1:17" x14ac:dyDescent="0.3">
      <c r="A3924">
        <v>5</v>
      </c>
      <c r="B3924" t="s">
        <v>181</v>
      </c>
      <c r="C3924">
        <v>2021</v>
      </c>
      <c r="D3924">
        <v>1</v>
      </c>
      <c r="E3924" t="s">
        <v>395</v>
      </c>
      <c r="F3924">
        <v>3</v>
      </c>
      <c r="G3924" t="s">
        <v>421</v>
      </c>
      <c r="H3924" t="s">
        <v>419</v>
      </c>
      <c r="I3924" t="s">
        <v>420</v>
      </c>
      <c r="J3924" t="s">
        <v>118</v>
      </c>
      <c r="K3924" t="s">
        <v>411</v>
      </c>
      <c r="L3924">
        <v>4532</v>
      </c>
      <c r="M3924" t="s">
        <v>440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x14ac:dyDescent="0.3">
      <c r="A3925">
        <v>5</v>
      </c>
      <c r="B3925" t="s">
        <v>181</v>
      </c>
      <c r="C3925">
        <v>2021</v>
      </c>
      <c r="D3925">
        <v>1</v>
      </c>
      <c r="E3925" t="s">
        <v>395</v>
      </c>
      <c r="F3925">
        <v>3</v>
      </c>
      <c r="G3925" t="s">
        <v>421</v>
      </c>
      <c r="H3925" t="s">
        <v>450</v>
      </c>
      <c r="I3925" t="s">
        <v>451</v>
      </c>
      <c r="J3925" t="s">
        <v>119</v>
      </c>
      <c r="K3925" t="s">
        <v>433</v>
      </c>
      <c r="L3925">
        <v>4532</v>
      </c>
      <c r="M3925" t="s">
        <v>440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x14ac:dyDescent="0.3">
      <c r="A3926">
        <v>5</v>
      </c>
      <c r="B3926" t="s">
        <v>181</v>
      </c>
      <c r="C3926">
        <v>2021</v>
      </c>
      <c r="D3926">
        <v>1</v>
      </c>
      <c r="E3926" t="s">
        <v>395</v>
      </c>
      <c r="F3926">
        <v>3</v>
      </c>
      <c r="G3926" t="s">
        <v>421</v>
      </c>
      <c r="H3926" t="s">
        <v>452</v>
      </c>
      <c r="I3926" t="s">
        <v>453</v>
      </c>
      <c r="J3926" t="s">
        <v>119</v>
      </c>
      <c r="K3926" t="s">
        <v>433</v>
      </c>
      <c r="L3926">
        <v>4532</v>
      </c>
      <c r="M3926" t="s">
        <v>440</v>
      </c>
      <c r="N3926">
        <v>347</v>
      </c>
      <c r="O3926">
        <v>766408.98</v>
      </c>
      <c r="P3926">
        <v>10075222</v>
      </c>
      <c r="Q3926" t="str">
        <f t="shared" si="62"/>
        <v>4-Medium C&amp;I</v>
      </c>
    </row>
    <row r="3927" spans="1:17" x14ac:dyDescent="0.3">
      <c r="A3927">
        <v>5</v>
      </c>
      <c r="B3927" t="s">
        <v>181</v>
      </c>
      <c r="C3927">
        <v>2021</v>
      </c>
      <c r="D3927">
        <v>1</v>
      </c>
      <c r="E3927" t="s">
        <v>395</v>
      </c>
      <c r="F3927">
        <v>3</v>
      </c>
      <c r="G3927" t="s">
        <v>421</v>
      </c>
      <c r="H3927" t="s">
        <v>492</v>
      </c>
      <c r="I3927" t="s">
        <v>493</v>
      </c>
      <c r="J3927" t="s">
        <v>119</v>
      </c>
      <c r="K3927" t="s">
        <v>433</v>
      </c>
      <c r="L3927">
        <v>4532</v>
      </c>
      <c r="M3927" t="s">
        <v>440</v>
      </c>
      <c r="N3927">
        <v>213</v>
      </c>
      <c r="O3927">
        <v>421462.42</v>
      </c>
      <c r="P3927">
        <v>5525670</v>
      </c>
      <c r="Q3927" t="str">
        <f t="shared" si="62"/>
        <v>4-Medium C&amp;I</v>
      </c>
    </row>
    <row r="3928" spans="1:17" x14ac:dyDescent="0.3">
      <c r="A3928">
        <v>5</v>
      </c>
      <c r="B3928" t="s">
        <v>181</v>
      </c>
      <c r="C3928">
        <v>2021</v>
      </c>
      <c r="D3928">
        <v>1</v>
      </c>
      <c r="E3928" t="s">
        <v>395</v>
      </c>
      <c r="F3928">
        <v>5</v>
      </c>
      <c r="G3928" t="s">
        <v>455</v>
      </c>
      <c r="H3928" t="s">
        <v>403</v>
      </c>
      <c r="I3928" t="s">
        <v>404</v>
      </c>
      <c r="J3928" t="s">
        <v>115</v>
      </c>
      <c r="K3928" t="s">
        <v>405</v>
      </c>
      <c r="L3928">
        <v>460</v>
      </c>
      <c r="M3928" t="s">
        <v>456</v>
      </c>
      <c r="N3928">
        <v>937</v>
      </c>
      <c r="O3928">
        <v>257848.99</v>
      </c>
      <c r="P3928">
        <v>1692924</v>
      </c>
      <c r="Q3928" t="str">
        <f t="shared" si="62"/>
        <v>3-Small C&amp;I</v>
      </c>
    </row>
    <row r="3929" spans="1:17" x14ac:dyDescent="0.3">
      <c r="A3929">
        <v>5</v>
      </c>
      <c r="B3929" t="s">
        <v>181</v>
      </c>
      <c r="C3929">
        <v>2021</v>
      </c>
      <c r="D3929">
        <v>1</v>
      </c>
      <c r="E3929" t="s">
        <v>395</v>
      </c>
      <c r="F3929">
        <v>5</v>
      </c>
      <c r="G3929" t="s">
        <v>455</v>
      </c>
      <c r="H3929" t="s">
        <v>423</v>
      </c>
      <c r="I3929" t="s">
        <v>424</v>
      </c>
      <c r="J3929" t="s">
        <v>126</v>
      </c>
      <c r="K3929" t="s">
        <v>425</v>
      </c>
      <c r="L3929">
        <v>460</v>
      </c>
      <c r="M3929" t="s">
        <v>456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x14ac:dyDescent="0.3">
      <c r="A3930">
        <v>5</v>
      </c>
      <c r="B3930" t="s">
        <v>181</v>
      </c>
      <c r="C3930">
        <v>2021</v>
      </c>
      <c r="D3930">
        <v>1</v>
      </c>
      <c r="E3930" t="s">
        <v>395</v>
      </c>
      <c r="F3930">
        <v>5</v>
      </c>
      <c r="G3930" t="s">
        <v>455</v>
      </c>
      <c r="H3930" t="s">
        <v>429</v>
      </c>
      <c r="I3930" t="s">
        <v>430</v>
      </c>
      <c r="J3930" t="s">
        <v>115</v>
      </c>
      <c r="K3930" t="s">
        <v>405</v>
      </c>
      <c r="L3930">
        <v>460</v>
      </c>
      <c r="M3930" t="s">
        <v>456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x14ac:dyDescent="0.3">
      <c r="A3931">
        <v>5</v>
      </c>
      <c r="B3931" t="s">
        <v>181</v>
      </c>
      <c r="C3931">
        <v>2021</v>
      </c>
      <c r="D3931">
        <v>1</v>
      </c>
      <c r="E3931" t="s">
        <v>395</v>
      </c>
      <c r="F3931">
        <v>5</v>
      </c>
      <c r="G3931" t="s">
        <v>455</v>
      </c>
      <c r="H3931" t="s">
        <v>481</v>
      </c>
      <c r="I3931" t="s">
        <v>482</v>
      </c>
      <c r="J3931" t="s">
        <v>119</v>
      </c>
      <c r="K3931" t="s">
        <v>433</v>
      </c>
      <c r="L3931">
        <v>460</v>
      </c>
      <c r="M3931" t="s">
        <v>456</v>
      </c>
      <c r="N3931">
        <v>6</v>
      </c>
      <c r="O3931">
        <v>21193.62</v>
      </c>
      <c r="P3931">
        <v>114123</v>
      </c>
      <c r="Q3931" t="str">
        <f t="shared" si="62"/>
        <v>4-Medium C&amp;I</v>
      </c>
    </row>
    <row r="3932" spans="1:17" x14ac:dyDescent="0.3">
      <c r="A3932">
        <v>5</v>
      </c>
      <c r="B3932" t="s">
        <v>181</v>
      </c>
      <c r="C3932">
        <v>2021</v>
      </c>
      <c r="D3932">
        <v>1</v>
      </c>
      <c r="E3932" t="s">
        <v>395</v>
      </c>
      <c r="F3932">
        <v>5</v>
      </c>
      <c r="G3932" t="s">
        <v>455</v>
      </c>
      <c r="H3932" t="s">
        <v>431</v>
      </c>
      <c r="I3932" t="s">
        <v>432</v>
      </c>
      <c r="J3932" t="s">
        <v>119</v>
      </c>
      <c r="K3932" t="s">
        <v>433</v>
      </c>
      <c r="L3932">
        <v>460</v>
      </c>
      <c r="M3932" t="s">
        <v>456</v>
      </c>
      <c r="N3932">
        <v>161</v>
      </c>
      <c r="O3932">
        <v>756104.51</v>
      </c>
      <c r="P3932">
        <v>3798775</v>
      </c>
      <c r="Q3932" t="str">
        <f t="shared" si="62"/>
        <v>4-Medium C&amp;I</v>
      </c>
    </row>
    <row r="3933" spans="1:17" x14ac:dyDescent="0.3">
      <c r="A3933">
        <v>5</v>
      </c>
      <c r="B3933" t="s">
        <v>181</v>
      </c>
      <c r="C3933">
        <v>2021</v>
      </c>
      <c r="D3933">
        <v>1</v>
      </c>
      <c r="E3933" t="s">
        <v>395</v>
      </c>
      <c r="F3933">
        <v>5</v>
      </c>
      <c r="G3933" t="s">
        <v>455</v>
      </c>
      <c r="H3933" t="s">
        <v>477</v>
      </c>
      <c r="I3933" t="s">
        <v>478</v>
      </c>
      <c r="J3933" t="s">
        <v>125</v>
      </c>
      <c r="K3933" t="s">
        <v>436</v>
      </c>
      <c r="L3933">
        <v>460</v>
      </c>
      <c r="M3933" t="s">
        <v>456</v>
      </c>
      <c r="N3933">
        <v>26</v>
      </c>
      <c r="O3933">
        <v>3772.49</v>
      </c>
      <c r="P3933">
        <v>12184</v>
      </c>
      <c r="Q3933" t="str">
        <f t="shared" si="62"/>
        <v>Street</v>
      </c>
    </row>
    <row r="3934" spans="1:17" x14ac:dyDescent="0.3">
      <c r="A3934">
        <v>5</v>
      </c>
      <c r="B3934" t="s">
        <v>181</v>
      </c>
      <c r="C3934">
        <v>2021</v>
      </c>
      <c r="D3934">
        <v>1</v>
      </c>
      <c r="E3934" t="s">
        <v>395</v>
      </c>
      <c r="F3934">
        <v>5</v>
      </c>
      <c r="G3934" t="s">
        <v>455</v>
      </c>
      <c r="H3934" t="s">
        <v>479</v>
      </c>
      <c r="I3934" t="s">
        <v>480</v>
      </c>
      <c r="J3934" t="s">
        <v>125</v>
      </c>
      <c r="K3934" t="s">
        <v>436</v>
      </c>
      <c r="L3934">
        <v>460</v>
      </c>
      <c r="M3934" t="s">
        <v>456</v>
      </c>
      <c r="N3934">
        <v>41</v>
      </c>
      <c r="O3934">
        <v>8003.95</v>
      </c>
      <c r="P3934">
        <v>24473</v>
      </c>
      <c r="Q3934" t="str">
        <f t="shared" si="62"/>
        <v>Street</v>
      </c>
    </row>
    <row r="3935" spans="1:17" x14ac:dyDescent="0.3">
      <c r="A3935">
        <v>5</v>
      </c>
      <c r="B3935" t="s">
        <v>181</v>
      </c>
      <c r="C3935">
        <v>2021</v>
      </c>
      <c r="D3935">
        <v>1</v>
      </c>
      <c r="E3935" t="s">
        <v>395</v>
      </c>
      <c r="F3935">
        <v>5</v>
      </c>
      <c r="G3935" t="s">
        <v>455</v>
      </c>
      <c r="H3935" t="s">
        <v>434</v>
      </c>
      <c r="I3935" t="s">
        <v>435</v>
      </c>
      <c r="J3935" t="s">
        <v>125</v>
      </c>
      <c r="K3935" t="s">
        <v>436</v>
      </c>
      <c r="L3935">
        <v>4552</v>
      </c>
      <c r="M3935" t="s">
        <v>457</v>
      </c>
      <c r="N3935">
        <v>113</v>
      </c>
      <c r="O3935">
        <v>18931.47</v>
      </c>
      <c r="P3935">
        <v>88356</v>
      </c>
      <c r="Q3935" t="str">
        <f t="shared" si="62"/>
        <v>Street</v>
      </c>
    </row>
    <row r="3936" spans="1:17" x14ac:dyDescent="0.3">
      <c r="A3936">
        <v>5</v>
      </c>
      <c r="B3936" t="s">
        <v>181</v>
      </c>
      <c r="C3936">
        <v>2021</v>
      </c>
      <c r="D3936">
        <v>1</v>
      </c>
      <c r="E3936" t="s">
        <v>395</v>
      </c>
      <c r="F3936">
        <v>5</v>
      </c>
      <c r="G3936" t="s">
        <v>455</v>
      </c>
      <c r="H3936" t="s">
        <v>490</v>
      </c>
      <c r="I3936" t="s">
        <v>491</v>
      </c>
      <c r="J3936" t="s">
        <v>207</v>
      </c>
      <c r="K3936" t="s">
        <v>443</v>
      </c>
      <c r="L3936">
        <v>460</v>
      </c>
      <c r="M3936" t="s">
        <v>456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x14ac:dyDescent="0.3">
      <c r="A3937">
        <v>5</v>
      </c>
      <c r="B3937" t="s">
        <v>181</v>
      </c>
      <c r="C3937">
        <v>2021</v>
      </c>
      <c r="D3937">
        <v>1</v>
      </c>
      <c r="E3937" t="s">
        <v>395</v>
      </c>
      <c r="F3937">
        <v>5</v>
      </c>
      <c r="G3937" t="s">
        <v>455</v>
      </c>
      <c r="H3937" t="s">
        <v>441</v>
      </c>
      <c r="I3937" t="s">
        <v>442</v>
      </c>
      <c r="J3937" t="s">
        <v>207</v>
      </c>
      <c r="K3937" t="s">
        <v>443</v>
      </c>
      <c r="L3937">
        <v>460</v>
      </c>
      <c r="M3937" t="s">
        <v>456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x14ac:dyDescent="0.3">
      <c r="A3938">
        <v>5</v>
      </c>
      <c r="B3938" t="s">
        <v>181</v>
      </c>
      <c r="C3938">
        <v>2021</v>
      </c>
      <c r="D3938">
        <v>1</v>
      </c>
      <c r="E3938" t="s">
        <v>395</v>
      </c>
      <c r="F3938">
        <v>5</v>
      </c>
      <c r="G3938" t="s">
        <v>455</v>
      </c>
      <c r="H3938" t="s">
        <v>444</v>
      </c>
      <c r="I3938" t="s">
        <v>445</v>
      </c>
      <c r="J3938" t="s">
        <v>207</v>
      </c>
      <c r="K3938" t="s">
        <v>443</v>
      </c>
      <c r="L3938">
        <v>4552</v>
      </c>
      <c r="M3938" t="s">
        <v>457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x14ac:dyDescent="0.3">
      <c r="A3939">
        <v>5</v>
      </c>
      <c r="B3939" t="s">
        <v>181</v>
      </c>
      <c r="C3939">
        <v>2021</v>
      </c>
      <c r="D3939">
        <v>1</v>
      </c>
      <c r="E3939" t="s">
        <v>395</v>
      </c>
      <c r="F3939">
        <v>5</v>
      </c>
      <c r="G3939" t="s">
        <v>455</v>
      </c>
      <c r="H3939" t="s">
        <v>417</v>
      </c>
      <c r="I3939" t="s">
        <v>418</v>
      </c>
      <c r="J3939" t="s">
        <v>115</v>
      </c>
      <c r="K3939" t="s">
        <v>405</v>
      </c>
      <c r="L3939">
        <v>4552</v>
      </c>
      <c r="M3939" t="s">
        <v>457</v>
      </c>
      <c r="N3939">
        <v>1410</v>
      </c>
      <c r="O3939">
        <v>401251.83</v>
      </c>
      <c r="P3939">
        <v>4044730</v>
      </c>
      <c r="Q3939" t="str">
        <f t="shared" si="62"/>
        <v>3-Small C&amp;I</v>
      </c>
    </row>
    <row r="3940" spans="1:17" x14ac:dyDescent="0.3">
      <c r="A3940">
        <v>5</v>
      </c>
      <c r="B3940" t="s">
        <v>181</v>
      </c>
      <c r="C3940">
        <v>2021</v>
      </c>
      <c r="D3940">
        <v>1</v>
      </c>
      <c r="E3940" t="s">
        <v>395</v>
      </c>
      <c r="F3940">
        <v>5</v>
      </c>
      <c r="G3940" t="s">
        <v>455</v>
      </c>
      <c r="H3940" t="s">
        <v>446</v>
      </c>
      <c r="I3940" t="s">
        <v>447</v>
      </c>
      <c r="J3940" t="s">
        <v>126</v>
      </c>
      <c r="K3940" t="s">
        <v>425</v>
      </c>
      <c r="L3940">
        <v>4552</v>
      </c>
      <c r="M3940" t="s">
        <v>457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x14ac:dyDescent="0.3">
      <c r="A3941">
        <v>5</v>
      </c>
      <c r="B3941" t="s">
        <v>181</v>
      </c>
      <c r="C3941">
        <v>2021</v>
      </c>
      <c r="D3941">
        <v>1</v>
      </c>
      <c r="E3941" t="s">
        <v>395</v>
      </c>
      <c r="F3941">
        <v>5</v>
      </c>
      <c r="G3941" t="s">
        <v>455</v>
      </c>
      <c r="H3941" t="s">
        <v>450</v>
      </c>
      <c r="I3941" t="s">
        <v>451</v>
      </c>
      <c r="J3941" t="s">
        <v>119</v>
      </c>
      <c r="K3941" t="s">
        <v>433</v>
      </c>
      <c r="L3941">
        <v>4552</v>
      </c>
      <c r="M3941" t="s">
        <v>457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x14ac:dyDescent="0.3">
      <c r="A3942">
        <v>5</v>
      </c>
      <c r="B3942" t="s">
        <v>181</v>
      </c>
      <c r="C3942">
        <v>2021</v>
      </c>
      <c r="D3942">
        <v>1</v>
      </c>
      <c r="E3942" t="s">
        <v>395</v>
      </c>
      <c r="F3942">
        <v>6</v>
      </c>
      <c r="G3942" t="s">
        <v>458</v>
      </c>
      <c r="H3942" t="s">
        <v>403</v>
      </c>
      <c r="I3942" t="s">
        <v>404</v>
      </c>
      <c r="J3942" t="s">
        <v>115</v>
      </c>
      <c r="K3942" t="s">
        <v>405</v>
      </c>
      <c r="L3942">
        <v>700</v>
      </c>
      <c r="M3942" t="s">
        <v>193</v>
      </c>
      <c r="N3942">
        <v>6</v>
      </c>
      <c r="O3942">
        <v>540.01</v>
      </c>
      <c r="P3942">
        <v>2374</v>
      </c>
      <c r="Q3942" t="str">
        <f t="shared" si="62"/>
        <v>3-Small C&amp;I</v>
      </c>
    </row>
    <row r="3943" spans="1:17" x14ac:dyDescent="0.3">
      <c r="A3943">
        <v>5</v>
      </c>
      <c r="B3943" t="s">
        <v>181</v>
      </c>
      <c r="C3943">
        <v>2021</v>
      </c>
      <c r="D3943">
        <v>1</v>
      </c>
      <c r="E3943" t="s">
        <v>395</v>
      </c>
      <c r="F3943">
        <v>6</v>
      </c>
      <c r="G3943" t="s">
        <v>458</v>
      </c>
      <c r="H3943" t="s">
        <v>494</v>
      </c>
      <c r="I3943" t="s">
        <v>495</v>
      </c>
      <c r="J3943" t="s">
        <v>123</v>
      </c>
      <c r="K3943" t="s">
        <v>461</v>
      </c>
      <c r="L3943">
        <v>700</v>
      </c>
      <c r="M3943" t="s">
        <v>193</v>
      </c>
      <c r="N3943">
        <v>68</v>
      </c>
      <c r="O3943">
        <v>59667.21</v>
      </c>
      <c r="P3943">
        <v>130896</v>
      </c>
      <c r="Q3943" t="str">
        <f t="shared" ref="Q3943:Q3974" si="63">VLOOKUP(J3943,S:T,2,FALSE)</f>
        <v>Street</v>
      </c>
    </row>
    <row r="3944" spans="1:17" x14ac:dyDescent="0.3">
      <c r="A3944">
        <v>5</v>
      </c>
      <c r="B3944" t="s">
        <v>181</v>
      </c>
      <c r="C3944">
        <v>2021</v>
      </c>
      <c r="D3944">
        <v>1</v>
      </c>
      <c r="E3944" t="s">
        <v>395</v>
      </c>
      <c r="F3944">
        <v>6</v>
      </c>
      <c r="G3944" t="s">
        <v>458</v>
      </c>
      <c r="H3944" t="s">
        <v>496</v>
      </c>
      <c r="I3944" t="s">
        <v>497</v>
      </c>
      <c r="J3944" t="s">
        <v>123</v>
      </c>
      <c r="K3944" t="s">
        <v>461</v>
      </c>
      <c r="L3944">
        <v>700</v>
      </c>
      <c r="M3944" t="s">
        <v>193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x14ac:dyDescent="0.3">
      <c r="A3945">
        <v>5</v>
      </c>
      <c r="B3945" t="s">
        <v>181</v>
      </c>
      <c r="C3945">
        <v>2021</v>
      </c>
      <c r="D3945">
        <v>1</v>
      </c>
      <c r="E3945" t="s">
        <v>395</v>
      </c>
      <c r="F3945">
        <v>6</v>
      </c>
      <c r="G3945" t="s">
        <v>458</v>
      </c>
      <c r="H3945" t="s">
        <v>477</v>
      </c>
      <c r="I3945" t="s">
        <v>478</v>
      </c>
      <c r="J3945" t="s">
        <v>125</v>
      </c>
      <c r="K3945" t="s">
        <v>436</v>
      </c>
      <c r="L3945">
        <v>700</v>
      </c>
      <c r="M3945" t="s">
        <v>193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x14ac:dyDescent="0.3">
      <c r="A3946">
        <v>5</v>
      </c>
      <c r="B3946" t="s">
        <v>181</v>
      </c>
      <c r="C3946">
        <v>2021</v>
      </c>
      <c r="D3946">
        <v>1</v>
      </c>
      <c r="E3946" t="s">
        <v>395</v>
      </c>
      <c r="F3946">
        <v>6</v>
      </c>
      <c r="G3946" t="s">
        <v>458</v>
      </c>
      <c r="H3946" t="s">
        <v>479</v>
      </c>
      <c r="I3946" t="s">
        <v>480</v>
      </c>
      <c r="J3946" t="s">
        <v>125</v>
      </c>
      <c r="K3946" t="s">
        <v>436</v>
      </c>
      <c r="L3946">
        <v>700</v>
      </c>
      <c r="M3946" t="s">
        <v>193</v>
      </c>
      <c r="N3946">
        <v>601</v>
      </c>
      <c r="O3946">
        <v>63682.23</v>
      </c>
      <c r="P3946">
        <v>182495</v>
      </c>
      <c r="Q3946" t="str">
        <f t="shared" si="63"/>
        <v>Street</v>
      </c>
    </row>
    <row r="3947" spans="1:17" x14ac:dyDescent="0.3">
      <c r="A3947">
        <v>5</v>
      </c>
      <c r="B3947" t="s">
        <v>181</v>
      </c>
      <c r="C3947">
        <v>2021</v>
      </c>
      <c r="D3947">
        <v>1</v>
      </c>
      <c r="E3947" t="s">
        <v>395</v>
      </c>
      <c r="F3947">
        <v>6</v>
      </c>
      <c r="G3947" t="s">
        <v>458</v>
      </c>
      <c r="H3947" t="s">
        <v>498</v>
      </c>
      <c r="I3947" t="s">
        <v>499</v>
      </c>
      <c r="J3947" t="s">
        <v>130</v>
      </c>
      <c r="K3947" t="s">
        <v>500</v>
      </c>
      <c r="L3947">
        <v>700</v>
      </c>
      <c r="M3947" t="s">
        <v>193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x14ac:dyDescent="0.3">
      <c r="A3948">
        <v>5</v>
      </c>
      <c r="B3948" t="s">
        <v>181</v>
      </c>
      <c r="C3948">
        <v>2021</v>
      </c>
      <c r="D3948">
        <v>1</v>
      </c>
      <c r="E3948" t="s">
        <v>395</v>
      </c>
      <c r="F3948">
        <v>6</v>
      </c>
      <c r="G3948" t="s">
        <v>458</v>
      </c>
      <c r="H3948" t="s">
        <v>501</v>
      </c>
      <c r="I3948" t="s">
        <v>502</v>
      </c>
      <c r="J3948" t="s">
        <v>130</v>
      </c>
      <c r="K3948" t="s">
        <v>500</v>
      </c>
      <c r="L3948">
        <v>700</v>
      </c>
      <c r="M3948" t="s">
        <v>193</v>
      </c>
      <c r="N3948">
        <v>2</v>
      </c>
      <c r="O3948">
        <v>23605.94</v>
      </c>
      <c r="P3948">
        <v>61080</v>
      </c>
      <c r="Q3948" t="str">
        <f t="shared" si="63"/>
        <v>Street</v>
      </c>
    </row>
    <row r="3949" spans="1:17" x14ac:dyDescent="0.3">
      <c r="A3949">
        <v>5</v>
      </c>
      <c r="B3949" t="s">
        <v>181</v>
      </c>
      <c r="C3949">
        <v>2021</v>
      </c>
      <c r="D3949">
        <v>1</v>
      </c>
      <c r="E3949" t="s">
        <v>395</v>
      </c>
      <c r="F3949">
        <v>6</v>
      </c>
      <c r="G3949" t="s">
        <v>458</v>
      </c>
      <c r="H3949" t="s">
        <v>503</v>
      </c>
      <c r="I3949" t="s">
        <v>504</v>
      </c>
      <c r="J3949" t="s">
        <v>278</v>
      </c>
      <c r="K3949" t="s">
        <v>475</v>
      </c>
      <c r="L3949">
        <v>700</v>
      </c>
      <c r="M3949" t="s">
        <v>193</v>
      </c>
      <c r="N3949">
        <v>73</v>
      </c>
      <c r="O3949">
        <v>39437.08</v>
      </c>
      <c r="P3949">
        <v>179128</v>
      </c>
      <c r="Q3949" t="str">
        <f t="shared" si="63"/>
        <v>Street</v>
      </c>
    </row>
    <row r="3950" spans="1:17" x14ac:dyDescent="0.3">
      <c r="A3950">
        <v>5</v>
      </c>
      <c r="B3950" t="s">
        <v>181</v>
      </c>
      <c r="C3950">
        <v>2021</v>
      </c>
      <c r="D3950">
        <v>1</v>
      </c>
      <c r="E3950" t="s">
        <v>395</v>
      </c>
      <c r="F3950">
        <v>6</v>
      </c>
      <c r="G3950" t="s">
        <v>458</v>
      </c>
      <c r="H3950" t="s">
        <v>505</v>
      </c>
      <c r="I3950" t="s">
        <v>506</v>
      </c>
      <c r="J3950" t="s">
        <v>278</v>
      </c>
      <c r="K3950" t="s">
        <v>475</v>
      </c>
      <c r="L3950">
        <v>700</v>
      </c>
      <c r="M3950" t="s">
        <v>193</v>
      </c>
      <c r="N3950">
        <v>13</v>
      </c>
      <c r="O3950">
        <v>6535.11</v>
      </c>
      <c r="P3950">
        <v>28250</v>
      </c>
      <c r="Q3950" t="str">
        <f t="shared" si="63"/>
        <v>Street</v>
      </c>
    </row>
    <row r="3951" spans="1:17" x14ac:dyDescent="0.3">
      <c r="A3951">
        <v>5</v>
      </c>
      <c r="B3951" t="s">
        <v>181</v>
      </c>
      <c r="C3951">
        <v>2021</v>
      </c>
      <c r="D3951">
        <v>1</v>
      </c>
      <c r="E3951" t="s">
        <v>395</v>
      </c>
      <c r="F3951">
        <v>6</v>
      </c>
      <c r="G3951" t="s">
        <v>458</v>
      </c>
      <c r="H3951" t="s">
        <v>507</v>
      </c>
      <c r="I3951" t="s">
        <v>508</v>
      </c>
      <c r="J3951" t="s">
        <v>116</v>
      </c>
      <c r="K3951" t="s">
        <v>439</v>
      </c>
      <c r="L3951">
        <v>700</v>
      </c>
      <c r="M3951" t="s">
        <v>193</v>
      </c>
      <c r="N3951">
        <v>2</v>
      </c>
      <c r="O3951">
        <v>86.3</v>
      </c>
      <c r="P3951">
        <v>351</v>
      </c>
      <c r="Q3951" t="str">
        <f t="shared" si="63"/>
        <v>3-Small C&amp;I</v>
      </c>
    </row>
    <row r="3952" spans="1:17" x14ac:dyDescent="0.3">
      <c r="A3952">
        <v>5</v>
      </c>
      <c r="B3952" t="s">
        <v>181</v>
      </c>
      <c r="C3952">
        <v>2021</v>
      </c>
      <c r="D3952">
        <v>1</v>
      </c>
      <c r="E3952" t="s">
        <v>395</v>
      </c>
      <c r="F3952">
        <v>6</v>
      </c>
      <c r="G3952" t="s">
        <v>458</v>
      </c>
      <c r="H3952" t="s">
        <v>509</v>
      </c>
      <c r="I3952" t="s">
        <v>510</v>
      </c>
      <c r="J3952" t="s">
        <v>116</v>
      </c>
      <c r="K3952" t="s">
        <v>439</v>
      </c>
      <c r="L3952">
        <v>700</v>
      </c>
      <c r="M3952" t="s">
        <v>193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x14ac:dyDescent="0.3">
      <c r="A3953">
        <v>5</v>
      </c>
      <c r="B3953" t="s">
        <v>181</v>
      </c>
      <c r="C3953">
        <v>2021</v>
      </c>
      <c r="D3953">
        <v>1</v>
      </c>
      <c r="E3953" t="s">
        <v>395</v>
      </c>
      <c r="F3953">
        <v>6</v>
      </c>
      <c r="G3953" t="s">
        <v>458</v>
      </c>
      <c r="H3953" t="s">
        <v>459</v>
      </c>
      <c r="I3953" t="s">
        <v>460</v>
      </c>
      <c r="J3953" t="s">
        <v>123</v>
      </c>
      <c r="K3953" t="s">
        <v>461</v>
      </c>
      <c r="L3953">
        <v>4562</v>
      </c>
      <c r="M3953" t="s">
        <v>462</v>
      </c>
      <c r="N3953">
        <v>519</v>
      </c>
      <c r="O3953">
        <v>634745.36</v>
      </c>
      <c r="P3953">
        <v>1448760</v>
      </c>
      <c r="Q3953" t="str">
        <f t="shared" si="63"/>
        <v>Street</v>
      </c>
    </row>
    <row r="3954" spans="1:17" x14ac:dyDescent="0.3">
      <c r="A3954">
        <v>5</v>
      </c>
      <c r="B3954" t="s">
        <v>181</v>
      </c>
      <c r="C3954">
        <v>2021</v>
      </c>
      <c r="D3954">
        <v>1</v>
      </c>
      <c r="E3954" t="s">
        <v>395</v>
      </c>
      <c r="F3954">
        <v>6</v>
      </c>
      <c r="G3954" t="s">
        <v>458</v>
      </c>
      <c r="H3954" t="s">
        <v>434</v>
      </c>
      <c r="I3954" t="s">
        <v>435</v>
      </c>
      <c r="J3954" t="s">
        <v>125</v>
      </c>
      <c r="K3954" t="s">
        <v>436</v>
      </c>
      <c r="L3954">
        <v>4562</v>
      </c>
      <c r="M3954" t="s">
        <v>462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x14ac:dyDescent="0.3">
      <c r="A3955">
        <v>5</v>
      </c>
      <c r="B3955" t="s">
        <v>181</v>
      </c>
      <c r="C3955">
        <v>2021</v>
      </c>
      <c r="D3955">
        <v>1</v>
      </c>
      <c r="E3955" t="s">
        <v>395</v>
      </c>
      <c r="F3955">
        <v>6</v>
      </c>
      <c r="G3955" t="s">
        <v>458</v>
      </c>
      <c r="H3955" t="s">
        <v>511</v>
      </c>
      <c r="I3955" t="s">
        <v>512</v>
      </c>
      <c r="J3955" t="s">
        <v>288</v>
      </c>
      <c r="K3955" t="s">
        <v>513</v>
      </c>
      <c r="L3955">
        <v>4562</v>
      </c>
      <c r="M3955" t="s">
        <v>462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x14ac:dyDescent="0.3">
      <c r="A3956">
        <v>5</v>
      </c>
      <c r="B3956" t="s">
        <v>181</v>
      </c>
      <c r="C3956">
        <v>2021</v>
      </c>
      <c r="D3956">
        <v>1</v>
      </c>
      <c r="E3956" t="s">
        <v>395</v>
      </c>
      <c r="F3956">
        <v>6</v>
      </c>
      <c r="G3956" t="s">
        <v>458</v>
      </c>
      <c r="H3956" t="s">
        <v>514</v>
      </c>
      <c r="I3956" t="s">
        <v>515</v>
      </c>
      <c r="J3956" t="s">
        <v>130</v>
      </c>
      <c r="K3956" t="s">
        <v>500</v>
      </c>
      <c r="L3956">
        <v>4562</v>
      </c>
      <c r="M3956" t="s">
        <v>462</v>
      </c>
      <c r="N3956">
        <v>5</v>
      </c>
      <c r="O3956">
        <v>1667.63</v>
      </c>
      <c r="P3956">
        <v>4829</v>
      </c>
      <c r="Q3956" t="str">
        <f t="shared" si="63"/>
        <v>Street</v>
      </c>
    </row>
    <row r="3957" spans="1:17" x14ac:dyDescent="0.3">
      <c r="A3957">
        <v>5</v>
      </c>
      <c r="B3957" t="s">
        <v>181</v>
      </c>
      <c r="C3957">
        <v>2021</v>
      </c>
      <c r="D3957">
        <v>1</v>
      </c>
      <c r="E3957" t="s">
        <v>395</v>
      </c>
      <c r="F3957">
        <v>6</v>
      </c>
      <c r="G3957" t="s">
        <v>458</v>
      </c>
      <c r="H3957" t="s">
        <v>516</v>
      </c>
      <c r="I3957" t="s">
        <v>517</v>
      </c>
      <c r="J3957" t="s">
        <v>278</v>
      </c>
      <c r="K3957" t="s">
        <v>475</v>
      </c>
      <c r="L3957">
        <v>4562</v>
      </c>
      <c r="M3957" t="s">
        <v>462</v>
      </c>
      <c r="N3957">
        <v>430</v>
      </c>
      <c r="O3957">
        <v>-580404.09</v>
      </c>
      <c r="P3957">
        <v>-5180651</v>
      </c>
      <c r="Q3957" t="str">
        <f t="shared" si="63"/>
        <v>Street</v>
      </c>
    </row>
    <row r="3958" spans="1:17" x14ac:dyDescent="0.3">
      <c r="A3958">
        <v>5</v>
      </c>
      <c r="B3958" t="s">
        <v>181</v>
      </c>
      <c r="C3958">
        <v>2021</v>
      </c>
      <c r="D3958">
        <v>1</v>
      </c>
      <c r="E3958" t="s">
        <v>395</v>
      </c>
      <c r="F3958">
        <v>6</v>
      </c>
      <c r="G3958" t="s">
        <v>458</v>
      </c>
      <c r="H3958" t="s">
        <v>437</v>
      </c>
      <c r="I3958" t="s">
        <v>438</v>
      </c>
      <c r="J3958" t="s">
        <v>116</v>
      </c>
      <c r="K3958" t="s">
        <v>439</v>
      </c>
      <c r="L3958">
        <v>4562</v>
      </c>
      <c r="M3958" t="s">
        <v>462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x14ac:dyDescent="0.3">
      <c r="A3959">
        <v>5</v>
      </c>
      <c r="B3959" t="s">
        <v>181</v>
      </c>
      <c r="C3959">
        <v>2021</v>
      </c>
      <c r="D3959">
        <v>1</v>
      </c>
      <c r="E3959" t="s">
        <v>395</v>
      </c>
      <c r="F3959">
        <v>6</v>
      </c>
      <c r="G3959" t="s">
        <v>458</v>
      </c>
      <c r="H3959" t="s">
        <v>518</v>
      </c>
      <c r="I3959" t="s">
        <v>519</v>
      </c>
      <c r="J3959" t="s">
        <v>124</v>
      </c>
      <c r="K3959" t="s">
        <v>465</v>
      </c>
      <c r="L3959">
        <v>700</v>
      </c>
      <c r="M3959" t="s">
        <v>193</v>
      </c>
      <c r="N3959">
        <v>1</v>
      </c>
      <c r="O3959">
        <v>2084.13</v>
      </c>
      <c r="P3959">
        <v>8075</v>
      </c>
      <c r="Q3959" t="str">
        <f t="shared" si="63"/>
        <v>Street</v>
      </c>
    </row>
    <row r="3960" spans="1:17" x14ac:dyDescent="0.3">
      <c r="A3960">
        <v>5</v>
      </c>
      <c r="B3960" t="s">
        <v>181</v>
      </c>
      <c r="C3960">
        <v>2021</v>
      </c>
      <c r="D3960">
        <v>1</v>
      </c>
      <c r="E3960" t="s">
        <v>395</v>
      </c>
      <c r="F3960">
        <v>6</v>
      </c>
      <c r="G3960" t="s">
        <v>458</v>
      </c>
      <c r="H3960" t="s">
        <v>463</v>
      </c>
      <c r="I3960" t="s">
        <v>464</v>
      </c>
      <c r="J3960" t="s">
        <v>124</v>
      </c>
      <c r="K3960" t="s">
        <v>465</v>
      </c>
      <c r="L3960">
        <v>4562</v>
      </c>
      <c r="M3960" t="s">
        <v>462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x14ac:dyDescent="0.3">
      <c r="A3961">
        <v>5</v>
      </c>
      <c r="B3961" t="s">
        <v>181</v>
      </c>
      <c r="C3961">
        <v>2021</v>
      </c>
      <c r="D3961">
        <v>1</v>
      </c>
      <c r="E3961" t="s">
        <v>395</v>
      </c>
      <c r="F3961">
        <v>6</v>
      </c>
      <c r="G3961" t="s">
        <v>458</v>
      </c>
      <c r="H3961" t="s">
        <v>520</v>
      </c>
      <c r="I3961" t="s">
        <v>521</v>
      </c>
      <c r="J3961" t="s">
        <v>132</v>
      </c>
      <c r="K3961" t="s">
        <v>475</v>
      </c>
      <c r="L3961">
        <v>700</v>
      </c>
      <c r="M3961" t="s">
        <v>193</v>
      </c>
      <c r="N3961">
        <v>1</v>
      </c>
      <c r="O3961">
        <v>23.7</v>
      </c>
      <c r="P3961">
        <v>30</v>
      </c>
      <c r="Q3961" t="str">
        <f t="shared" si="63"/>
        <v>Street</v>
      </c>
    </row>
    <row r="3962" spans="1:17" x14ac:dyDescent="0.3">
      <c r="A3962">
        <v>5</v>
      </c>
      <c r="B3962" t="s">
        <v>181</v>
      </c>
      <c r="C3962">
        <v>2021</v>
      </c>
      <c r="D3962">
        <v>1</v>
      </c>
      <c r="E3962" t="s">
        <v>395</v>
      </c>
      <c r="F3962">
        <v>6</v>
      </c>
      <c r="G3962" t="s">
        <v>458</v>
      </c>
      <c r="H3962" t="s">
        <v>522</v>
      </c>
      <c r="I3962" t="s">
        <v>523</v>
      </c>
      <c r="J3962" t="s">
        <v>132</v>
      </c>
      <c r="K3962" t="s">
        <v>475</v>
      </c>
      <c r="L3962">
        <v>700</v>
      </c>
      <c r="M3962" t="s">
        <v>193</v>
      </c>
      <c r="N3962">
        <v>3</v>
      </c>
      <c r="O3962">
        <v>2433.64</v>
      </c>
      <c r="P3962">
        <v>821</v>
      </c>
      <c r="Q3962" t="str">
        <f t="shared" si="63"/>
        <v>Street</v>
      </c>
    </row>
    <row r="3963" spans="1:17" x14ac:dyDescent="0.3">
      <c r="A3963">
        <v>5</v>
      </c>
      <c r="B3963" t="s">
        <v>181</v>
      </c>
      <c r="C3963">
        <v>2021</v>
      </c>
      <c r="D3963">
        <v>1</v>
      </c>
      <c r="E3963" t="s">
        <v>395</v>
      </c>
      <c r="F3963">
        <v>6</v>
      </c>
      <c r="G3963" t="s">
        <v>458</v>
      </c>
      <c r="H3963" t="s">
        <v>524</v>
      </c>
      <c r="I3963" t="s">
        <v>525</v>
      </c>
      <c r="J3963" t="s">
        <v>132</v>
      </c>
      <c r="K3963" t="s">
        <v>475</v>
      </c>
      <c r="L3963">
        <v>4562</v>
      </c>
      <c r="M3963" t="s">
        <v>462</v>
      </c>
      <c r="N3963">
        <v>1</v>
      </c>
      <c r="O3963">
        <v>957.03</v>
      </c>
      <c r="P3963">
        <v>267</v>
      </c>
      <c r="Q3963" t="str">
        <f t="shared" si="63"/>
        <v>Street</v>
      </c>
    </row>
    <row r="3964" spans="1:17" x14ac:dyDescent="0.3">
      <c r="A3964">
        <v>5</v>
      </c>
      <c r="B3964" t="s">
        <v>181</v>
      </c>
      <c r="C3964">
        <v>2021</v>
      </c>
      <c r="D3964">
        <v>1</v>
      </c>
      <c r="E3964" t="s">
        <v>395</v>
      </c>
      <c r="F3964">
        <v>6</v>
      </c>
      <c r="G3964" t="s">
        <v>458</v>
      </c>
      <c r="H3964" t="s">
        <v>417</v>
      </c>
      <c r="I3964" t="s">
        <v>418</v>
      </c>
      <c r="J3964" t="s">
        <v>115</v>
      </c>
      <c r="K3964" t="s">
        <v>405</v>
      </c>
      <c r="L3964">
        <v>4562</v>
      </c>
      <c r="M3964" t="s">
        <v>462</v>
      </c>
      <c r="N3964">
        <v>30</v>
      </c>
      <c r="O3964">
        <v>1044.42</v>
      </c>
      <c r="P3964">
        <v>7964</v>
      </c>
      <c r="Q3964" t="str">
        <f t="shared" si="63"/>
        <v>3-Small C&amp;I</v>
      </c>
    </row>
    <row r="3965" spans="1:17" x14ac:dyDescent="0.3">
      <c r="A3965">
        <v>5</v>
      </c>
      <c r="B3965" t="s">
        <v>181</v>
      </c>
      <c r="C3965">
        <v>2021</v>
      </c>
      <c r="D3965">
        <v>1</v>
      </c>
      <c r="E3965" t="s">
        <v>395</v>
      </c>
      <c r="F3965">
        <v>10</v>
      </c>
      <c r="G3965" t="s">
        <v>466</v>
      </c>
      <c r="H3965" t="s">
        <v>397</v>
      </c>
      <c r="I3965" t="s">
        <v>398</v>
      </c>
      <c r="J3965" t="s">
        <v>121</v>
      </c>
      <c r="K3965" t="s">
        <v>399</v>
      </c>
      <c r="L3965">
        <v>207</v>
      </c>
      <c r="M3965" t="s">
        <v>467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x14ac:dyDescent="0.3">
      <c r="A3966">
        <v>5</v>
      </c>
      <c r="B3966" t="s">
        <v>181</v>
      </c>
      <c r="C3966">
        <v>2021</v>
      </c>
      <c r="D3966">
        <v>1</v>
      </c>
      <c r="E3966" t="s">
        <v>395</v>
      </c>
      <c r="F3966">
        <v>10</v>
      </c>
      <c r="G3966" t="s">
        <v>466</v>
      </c>
      <c r="H3966" t="s">
        <v>401</v>
      </c>
      <c r="I3966" t="s">
        <v>402</v>
      </c>
      <c r="J3966" t="s">
        <v>121</v>
      </c>
      <c r="K3966" t="s">
        <v>399</v>
      </c>
      <c r="L3966">
        <v>207</v>
      </c>
      <c r="M3966" t="s">
        <v>467</v>
      </c>
      <c r="N3966">
        <v>25</v>
      </c>
      <c r="O3966">
        <v>9056.49</v>
      </c>
      <c r="P3966">
        <v>35458</v>
      </c>
      <c r="Q3966" t="str">
        <f t="shared" si="63"/>
        <v>1-Residential</v>
      </c>
    </row>
    <row r="3967" spans="1:17" x14ac:dyDescent="0.3">
      <c r="A3967">
        <v>5</v>
      </c>
      <c r="B3967" t="s">
        <v>181</v>
      </c>
      <c r="C3967">
        <v>2021</v>
      </c>
      <c r="D3967">
        <v>1</v>
      </c>
      <c r="E3967" t="s">
        <v>395</v>
      </c>
      <c r="F3967">
        <v>10</v>
      </c>
      <c r="G3967" t="s">
        <v>466</v>
      </c>
      <c r="H3967" t="s">
        <v>403</v>
      </c>
      <c r="I3967" t="s">
        <v>404</v>
      </c>
      <c r="J3967" t="s">
        <v>115</v>
      </c>
      <c r="K3967" t="s">
        <v>405</v>
      </c>
      <c r="L3967">
        <v>207</v>
      </c>
      <c r="M3967" t="s">
        <v>467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x14ac:dyDescent="0.3">
      <c r="A3968">
        <v>5</v>
      </c>
      <c r="B3968" t="s">
        <v>181</v>
      </c>
      <c r="C3968">
        <v>2021</v>
      </c>
      <c r="D3968">
        <v>1</v>
      </c>
      <c r="E3968" t="s">
        <v>395</v>
      </c>
      <c r="F3968">
        <v>10</v>
      </c>
      <c r="G3968" t="s">
        <v>466</v>
      </c>
      <c r="H3968" t="s">
        <v>406</v>
      </c>
      <c r="I3968" t="s">
        <v>407</v>
      </c>
      <c r="J3968" t="s">
        <v>122</v>
      </c>
      <c r="K3968" t="s">
        <v>408</v>
      </c>
      <c r="L3968">
        <v>207</v>
      </c>
      <c r="M3968" t="s">
        <v>467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x14ac:dyDescent="0.3">
      <c r="A3969">
        <v>5</v>
      </c>
      <c r="B3969" t="s">
        <v>181</v>
      </c>
      <c r="C3969">
        <v>2021</v>
      </c>
      <c r="D3969">
        <v>1</v>
      </c>
      <c r="E3969" t="s">
        <v>395</v>
      </c>
      <c r="F3969">
        <v>10</v>
      </c>
      <c r="G3969" t="s">
        <v>466</v>
      </c>
      <c r="H3969" t="s">
        <v>471</v>
      </c>
      <c r="I3969" t="s">
        <v>472</v>
      </c>
      <c r="J3969" t="s">
        <v>122</v>
      </c>
      <c r="K3969" t="s">
        <v>408</v>
      </c>
      <c r="L3969">
        <v>207</v>
      </c>
      <c r="M3969" t="s">
        <v>467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x14ac:dyDescent="0.3">
      <c r="A3970">
        <v>5</v>
      </c>
      <c r="B3970" t="s">
        <v>181</v>
      </c>
      <c r="C3970">
        <v>2021</v>
      </c>
      <c r="D3970">
        <v>1</v>
      </c>
      <c r="E3970" t="s">
        <v>395</v>
      </c>
      <c r="F3970">
        <v>10</v>
      </c>
      <c r="G3970" t="s">
        <v>466</v>
      </c>
      <c r="H3970" t="s">
        <v>477</v>
      </c>
      <c r="I3970" t="s">
        <v>478</v>
      </c>
      <c r="J3970" t="s">
        <v>125</v>
      </c>
      <c r="K3970" t="s">
        <v>436</v>
      </c>
      <c r="L3970">
        <v>207</v>
      </c>
      <c r="M3970" t="s">
        <v>467</v>
      </c>
      <c r="N3970">
        <v>2</v>
      </c>
      <c r="O3970">
        <v>87.46</v>
      </c>
      <c r="P3970">
        <v>200</v>
      </c>
      <c r="Q3970" t="str">
        <f t="shared" si="63"/>
        <v>Street</v>
      </c>
    </row>
    <row r="3971" spans="1:17" x14ac:dyDescent="0.3">
      <c r="A3971">
        <v>5</v>
      </c>
      <c r="B3971" t="s">
        <v>181</v>
      </c>
      <c r="C3971">
        <v>2021</v>
      </c>
      <c r="D3971">
        <v>1</v>
      </c>
      <c r="E3971" t="s">
        <v>395</v>
      </c>
      <c r="F3971">
        <v>10</v>
      </c>
      <c r="G3971" t="s">
        <v>466</v>
      </c>
      <c r="H3971" t="s">
        <v>479</v>
      </c>
      <c r="I3971" t="s">
        <v>480</v>
      </c>
      <c r="J3971" t="s">
        <v>125</v>
      </c>
      <c r="K3971" t="s">
        <v>436</v>
      </c>
      <c r="L3971">
        <v>207</v>
      </c>
      <c r="M3971" t="s">
        <v>467</v>
      </c>
      <c r="N3971">
        <v>27</v>
      </c>
      <c r="O3971">
        <v>697.68</v>
      </c>
      <c r="P3971">
        <v>1833</v>
      </c>
      <c r="Q3971" t="str">
        <f t="shared" si="63"/>
        <v>Street</v>
      </c>
    </row>
    <row r="3972" spans="1:17" x14ac:dyDescent="0.3">
      <c r="A3972">
        <v>5</v>
      </c>
      <c r="B3972" t="s">
        <v>181</v>
      </c>
      <c r="C3972">
        <v>2021</v>
      </c>
      <c r="D3972">
        <v>1</v>
      </c>
      <c r="E3972" t="s">
        <v>395</v>
      </c>
      <c r="F3972">
        <v>10</v>
      </c>
      <c r="G3972" t="s">
        <v>466</v>
      </c>
      <c r="H3972" t="s">
        <v>434</v>
      </c>
      <c r="I3972" t="s">
        <v>435</v>
      </c>
      <c r="J3972" t="s">
        <v>125</v>
      </c>
      <c r="K3972" t="s">
        <v>436</v>
      </c>
      <c r="L3972">
        <v>4513</v>
      </c>
      <c r="M3972" t="s">
        <v>468</v>
      </c>
      <c r="N3972">
        <v>3</v>
      </c>
      <c r="O3972">
        <v>106.04</v>
      </c>
      <c r="P3972">
        <v>516</v>
      </c>
      <c r="Q3972" t="str">
        <f t="shared" si="63"/>
        <v>Street</v>
      </c>
    </row>
    <row r="3973" spans="1:17" x14ac:dyDescent="0.3">
      <c r="A3973">
        <v>5</v>
      </c>
      <c r="B3973" t="s">
        <v>181</v>
      </c>
      <c r="C3973">
        <v>2021</v>
      </c>
      <c r="D3973">
        <v>1</v>
      </c>
      <c r="E3973" t="s">
        <v>395</v>
      </c>
      <c r="F3973">
        <v>10</v>
      </c>
      <c r="G3973" t="s">
        <v>466</v>
      </c>
      <c r="H3973" t="s">
        <v>412</v>
      </c>
      <c r="I3973" t="s">
        <v>413</v>
      </c>
      <c r="J3973" t="s">
        <v>121</v>
      </c>
      <c r="K3973" t="s">
        <v>399</v>
      </c>
      <c r="L3973">
        <v>4513</v>
      </c>
      <c r="M3973" t="s">
        <v>468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x14ac:dyDescent="0.3">
      <c r="A3974">
        <v>5</v>
      </c>
      <c r="B3974" t="s">
        <v>181</v>
      </c>
      <c r="C3974">
        <v>2021</v>
      </c>
      <c r="D3974">
        <v>1</v>
      </c>
      <c r="E3974" t="s">
        <v>395</v>
      </c>
      <c r="F3974">
        <v>10</v>
      </c>
      <c r="G3974" t="s">
        <v>466</v>
      </c>
      <c r="H3974" t="s">
        <v>415</v>
      </c>
      <c r="I3974" t="s">
        <v>416</v>
      </c>
      <c r="J3974" t="s">
        <v>122</v>
      </c>
      <c r="K3974" t="s">
        <v>408</v>
      </c>
      <c r="L3974">
        <v>4513</v>
      </c>
      <c r="M3974" t="s">
        <v>468</v>
      </c>
      <c r="N3974">
        <v>5133</v>
      </c>
      <c r="O3974">
        <v>239531.39</v>
      </c>
      <c r="P3974">
        <v>6386418</v>
      </c>
      <c r="Q3974" t="str">
        <f t="shared" si="63"/>
        <v>2-Low Income Residential</v>
      </c>
    </row>
    <row r="3975" spans="1:17" x14ac:dyDescent="0.3">
      <c r="A3975">
        <v>5</v>
      </c>
      <c r="B3975" t="s">
        <v>181</v>
      </c>
      <c r="C3975">
        <v>2021</v>
      </c>
      <c r="D3975">
        <v>1</v>
      </c>
      <c r="E3975" t="s">
        <v>395</v>
      </c>
      <c r="F3975">
        <v>10</v>
      </c>
      <c r="G3975" t="s">
        <v>466</v>
      </c>
      <c r="H3975" t="s">
        <v>417</v>
      </c>
      <c r="I3975" t="s">
        <v>418</v>
      </c>
      <c r="J3975" t="s">
        <v>115</v>
      </c>
      <c r="K3975" t="s">
        <v>405</v>
      </c>
      <c r="L3975">
        <v>4513</v>
      </c>
      <c r="M3975" t="s">
        <v>468</v>
      </c>
      <c r="N3975">
        <v>13</v>
      </c>
      <c r="O3975">
        <v>2272.52</v>
      </c>
      <c r="P3975">
        <v>22636</v>
      </c>
      <c r="Q3975" t="str">
        <f t="shared" ref="Q3975:Q3997" si="64">VLOOKUP(J3975,S:T,2,FALSE)</f>
        <v>3-Small C&amp;I</v>
      </c>
    </row>
    <row r="3976" spans="1:17" x14ac:dyDescent="0.3">
      <c r="A3976">
        <v>5</v>
      </c>
      <c r="B3976" t="s">
        <v>181</v>
      </c>
      <c r="C3976">
        <v>2021</v>
      </c>
      <c r="D3976">
        <v>1</v>
      </c>
      <c r="E3976" t="s">
        <v>395</v>
      </c>
      <c r="F3976">
        <v>60</v>
      </c>
      <c r="G3976" t="s">
        <v>469</v>
      </c>
      <c r="H3976" t="s">
        <v>494</v>
      </c>
      <c r="I3976" t="s">
        <v>495</v>
      </c>
      <c r="J3976" t="s">
        <v>123</v>
      </c>
      <c r="K3976" t="s">
        <v>461</v>
      </c>
      <c r="L3976">
        <v>360</v>
      </c>
      <c r="M3976" t="s">
        <v>526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x14ac:dyDescent="0.3">
      <c r="A3977">
        <v>5</v>
      </c>
      <c r="B3977" t="s">
        <v>181</v>
      </c>
      <c r="C3977">
        <v>2021</v>
      </c>
      <c r="D3977">
        <v>1</v>
      </c>
      <c r="E3977" t="s">
        <v>395</v>
      </c>
      <c r="F3977">
        <v>60</v>
      </c>
      <c r="G3977" t="s">
        <v>469</v>
      </c>
      <c r="H3977" t="s">
        <v>496</v>
      </c>
      <c r="I3977" t="s">
        <v>497</v>
      </c>
      <c r="J3977" t="s">
        <v>123</v>
      </c>
      <c r="K3977" t="s">
        <v>461</v>
      </c>
      <c r="L3977">
        <v>360</v>
      </c>
      <c r="M3977" t="s">
        <v>526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x14ac:dyDescent="0.3">
      <c r="A3978">
        <v>5</v>
      </c>
      <c r="B3978" t="s">
        <v>181</v>
      </c>
      <c r="C3978">
        <v>2021</v>
      </c>
      <c r="D3978">
        <v>1</v>
      </c>
      <c r="E3978" t="s">
        <v>395</v>
      </c>
      <c r="F3978">
        <v>60</v>
      </c>
      <c r="G3978" t="s">
        <v>469</v>
      </c>
      <c r="H3978" t="s">
        <v>459</v>
      </c>
      <c r="I3978" t="s">
        <v>460</v>
      </c>
      <c r="J3978" t="s">
        <v>123</v>
      </c>
      <c r="K3978" t="s">
        <v>461</v>
      </c>
      <c r="L3978">
        <v>4563</v>
      </c>
      <c r="M3978" t="s">
        <v>470</v>
      </c>
      <c r="N3978">
        <v>46</v>
      </c>
      <c r="O3978">
        <v>7151.85</v>
      </c>
      <c r="P3978">
        <v>15301</v>
      </c>
      <c r="Q3978" t="str">
        <f t="shared" si="64"/>
        <v>Street</v>
      </c>
    </row>
    <row r="3979" spans="1:17" x14ac:dyDescent="0.3">
      <c r="A3979">
        <v>5</v>
      </c>
      <c r="B3979" t="s">
        <v>181</v>
      </c>
      <c r="C3979">
        <v>2021</v>
      </c>
      <c r="D3979">
        <v>1</v>
      </c>
      <c r="E3979" t="s">
        <v>395</v>
      </c>
      <c r="F3979">
        <v>60</v>
      </c>
      <c r="G3979" t="s">
        <v>469</v>
      </c>
      <c r="H3979" t="s">
        <v>437</v>
      </c>
      <c r="I3979" t="s">
        <v>438</v>
      </c>
      <c r="J3979" t="s">
        <v>116</v>
      </c>
      <c r="K3979" t="s">
        <v>439</v>
      </c>
      <c r="L3979">
        <v>4563</v>
      </c>
      <c r="M3979" t="s">
        <v>470</v>
      </c>
      <c r="N3979">
        <v>1</v>
      </c>
      <c r="O3979">
        <v>8.31</v>
      </c>
      <c r="P3979">
        <v>12</v>
      </c>
      <c r="Q3979" t="str">
        <f t="shared" si="64"/>
        <v>3-Small C&amp;I</v>
      </c>
    </row>
    <row r="3980" spans="1:17" x14ac:dyDescent="0.3">
      <c r="A3980">
        <v>5</v>
      </c>
      <c r="B3980" t="s">
        <v>181</v>
      </c>
      <c r="C3980">
        <v>2021</v>
      </c>
      <c r="D3980">
        <v>1</v>
      </c>
      <c r="E3980" t="s">
        <v>395</v>
      </c>
      <c r="F3980">
        <v>60</v>
      </c>
      <c r="G3980" t="s">
        <v>469</v>
      </c>
      <c r="H3980" t="s">
        <v>463</v>
      </c>
      <c r="I3980" t="s">
        <v>464</v>
      </c>
      <c r="J3980" t="s">
        <v>124</v>
      </c>
      <c r="K3980" t="s">
        <v>465</v>
      </c>
      <c r="L3980">
        <v>4563</v>
      </c>
      <c r="M3980" t="s">
        <v>470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x14ac:dyDescent="0.3">
      <c r="A3981">
        <v>5</v>
      </c>
      <c r="B3981" t="s">
        <v>181</v>
      </c>
      <c r="C3981">
        <v>2021</v>
      </c>
      <c r="D3981">
        <v>1</v>
      </c>
      <c r="E3981" t="s">
        <v>395</v>
      </c>
      <c r="F3981">
        <v>71</v>
      </c>
      <c r="G3981" t="s">
        <v>469</v>
      </c>
      <c r="H3981" t="s">
        <v>397</v>
      </c>
      <c r="I3981" t="s">
        <v>398</v>
      </c>
      <c r="J3981" t="s">
        <v>121</v>
      </c>
      <c r="K3981" t="s">
        <v>399</v>
      </c>
      <c r="L3981">
        <v>1571</v>
      </c>
      <c r="M3981" t="s">
        <v>527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x14ac:dyDescent="0.3">
      <c r="A3982">
        <v>5</v>
      </c>
      <c r="B3982" t="s">
        <v>181</v>
      </c>
      <c r="C3982">
        <v>2021</v>
      </c>
      <c r="D3982">
        <v>1</v>
      </c>
      <c r="E3982" t="s">
        <v>395</v>
      </c>
      <c r="F3982">
        <v>72</v>
      </c>
      <c r="G3982" t="s">
        <v>469</v>
      </c>
      <c r="H3982" t="s">
        <v>397</v>
      </c>
      <c r="I3982" t="s">
        <v>398</v>
      </c>
      <c r="J3982" t="s">
        <v>121</v>
      </c>
      <c r="K3982" t="s">
        <v>399</v>
      </c>
      <c r="L3982">
        <v>1572</v>
      </c>
      <c r="M3982" t="s">
        <v>528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x14ac:dyDescent="0.3">
      <c r="A3983">
        <v>5</v>
      </c>
      <c r="B3983" t="s">
        <v>181</v>
      </c>
      <c r="C3983">
        <v>2021</v>
      </c>
      <c r="D3983">
        <v>1</v>
      </c>
      <c r="E3983" t="s">
        <v>395</v>
      </c>
      <c r="F3983">
        <v>72</v>
      </c>
      <c r="G3983" t="s">
        <v>469</v>
      </c>
      <c r="H3983" t="s">
        <v>403</v>
      </c>
      <c r="I3983" t="s">
        <v>404</v>
      </c>
      <c r="J3983" t="s">
        <v>115</v>
      </c>
      <c r="K3983" t="s">
        <v>405</v>
      </c>
      <c r="L3983">
        <v>1572</v>
      </c>
      <c r="M3983" t="s">
        <v>528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x14ac:dyDescent="0.3">
      <c r="A3984">
        <v>5</v>
      </c>
      <c r="B3984" t="s">
        <v>181</v>
      </c>
      <c r="C3984">
        <v>2021</v>
      </c>
      <c r="D3984">
        <v>1</v>
      </c>
      <c r="E3984" t="s">
        <v>395</v>
      </c>
      <c r="F3984">
        <v>75</v>
      </c>
      <c r="G3984" t="s">
        <v>469</v>
      </c>
      <c r="H3984" t="s">
        <v>403</v>
      </c>
      <c r="I3984" t="s">
        <v>404</v>
      </c>
      <c r="J3984" t="s">
        <v>115</v>
      </c>
      <c r="K3984" t="s">
        <v>405</v>
      </c>
      <c r="L3984">
        <v>1575</v>
      </c>
      <c r="M3984" t="s">
        <v>529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x14ac:dyDescent="0.3">
      <c r="A3985">
        <v>5</v>
      </c>
      <c r="B3985" t="s">
        <v>181</v>
      </c>
      <c r="C3985">
        <v>2021</v>
      </c>
      <c r="D3985">
        <v>1</v>
      </c>
      <c r="E3985" t="s">
        <v>395</v>
      </c>
      <c r="F3985">
        <v>75</v>
      </c>
      <c r="G3985" t="s">
        <v>469</v>
      </c>
      <c r="H3985" t="s">
        <v>431</v>
      </c>
      <c r="I3985" t="s">
        <v>432</v>
      </c>
      <c r="J3985" t="s">
        <v>119</v>
      </c>
      <c r="K3985" t="s">
        <v>433</v>
      </c>
      <c r="L3985">
        <v>1575</v>
      </c>
      <c r="M3985" t="s">
        <v>529</v>
      </c>
      <c r="N3985">
        <v>1</v>
      </c>
      <c r="O3985">
        <v>2703.24</v>
      </c>
      <c r="P3985">
        <v>5200</v>
      </c>
      <c r="Q3985" t="str">
        <f t="shared" si="64"/>
        <v>4-Medium C&amp;I</v>
      </c>
    </row>
    <row r="3986" spans="1:17" x14ac:dyDescent="0.3">
      <c r="A3986">
        <v>5</v>
      </c>
      <c r="B3986" t="s">
        <v>181</v>
      </c>
      <c r="C3986">
        <v>2021</v>
      </c>
      <c r="D3986">
        <v>1</v>
      </c>
      <c r="E3986" t="s">
        <v>395</v>
      </c>
      <c r="F3986">
        <v>75</v>
      </c>
      <c r="G3986" t="s">
        <v>469</v>
      </c>
      <c r="H3986" t="s">
        <v>441</v>
      </c>
      <c r="I3986" t="s">
        <v>442</v>
      </c>
      <c r="J3986" t="s">
        <v>207</v>
      </c>
      <c r="K3986" t="s">
        <v>443</v>
      </c>
      <c r="L3986">
        <v>1575</v>
      </c>
      <c r="M3986" t="s">
        <v>529</v>
      </c>
      <c r="N3986">
        <v>1</v>
      </c>
      <c r="O3986">
        <v>34301.22</v>
      </c>
      <c r="P3986">
        <v>196000</v>
      </c>
      <c r="Q3986" t="str">
        <f t="shared" si="64"/>
        <v>5-Large C&amp;I</v>
      </c>
    </row>
    <row r="3987" spans="1:17" x14ac:dyDescent="0.3">
      <c r="A3987">
        <v>5</v>
      </c>
      <c r="B3987" t="s">
        <v>181</v>
      </c>
      <c r="C3987">
        <v>2021</v>
      </c>
      <c r="D3987">
        <v>1</v>
      </c>
      <c r="E3987" t="s">
        <v>395</v>
      </c>
      <c r="F3987">
        <v>75</v>
      </c>
      <c r="G3987" t="s">
        <v>469</v>
      </c>
      <c r="H3987" t="s">
        <v>417</v>
      </c>
      <c r="I3987" t="s">
        <v>418</v>
      </c>
      <c r="J3987" t="s">
        <v>115</v>
      </c>
      <c r="K3987" t="s">
        <v>405</v>
      </c>
      <c r="L3987">
        <v>4575</v>
      </c>
      <c r="M3987" t="s">
        <v>476</v>
      </c>
      <c r="N3987">
        <v>2</v>
      </c>
      <c r="O3987">
        <v>1001.57</v>
      </c>
      <c r="P3987">
        <v>10240</v>
      </c>
      <c r="Q3987" t="str">
        <f t="shared" si="64"/>
        <v>3-Small C&amp;I</v>
      </c>
    </row>
    <row r="3988" spans="1:17" x14ac:dyDescent="0.3">
      <c r="A3988">
        <v>5</v>
      </c>
      <c r="B3988" t="s">
        <v>181</v>
      </c>
      <c r="C3988">
        <v>2021</v>
      </c>
      <c r="D3988">
        <v>1</v>
      </c>
      <c r="E3988" t="s">
        <v>395</v>
      </c>
      <c r="F3988">
        <v>75</v>
      </c>
      <c r="G3988" t="s">
        <v>469</v>
      </c>
      <c r="H3988" t="s">
        <v>450</v>
      </c>
      <c r="I3988" t="s">
        <v>451</v>
      </c>
      <c r="J3988" t="s">
        <v>119</v>
      </c>
      <c r="K3988" t="s">
        <v>433</v>
      </c>
      <c r="L3988">
        <v>4575</v>
      </c>
      <c r="M3988" t="s">
        <v>476</v>
      </c>
      <c r="N3988">
        <v>1</v>
      </c>
      <c r="O3988">
        <v>3288.07</v>
      </c>
      <c r="P3988">
        <v>44520</v>
      </c>
      <c r="Q3988" t="str">
        <f t="shared" si="64"/>
        <v>4-Medium C&amp;I</v>
      </c>
    </row>
    <row r="3989" spans="1:17" x14ac:dyDescent="0.3">
      <c r="A3989">
        <v>5</v>
      </c>
      <c r="B3989" t="s">
        <v>181</v>
      </c>
      <c r="C3989">
        <v>2021</v>
      </c>
      <c r="D3989">
        <v>1</v>
      </c>
      <c r="E3989" t="s">
        <v>395</v>
      </c>
      <c r="F3989">
        <v>77</v>
      </c>
      <c r="G3989" t="s">
        <v>469</v>
      </c>
      <c r="H3989" t="s">
        <v>403</v>
      </c>
      <c r="I3989" t="s">
        <v>404</v>
      </c>
      <c r="J3989" t="s">
        <v>115</v>
      </c>
      <c r="K3989" t="s">
        <v>405</v>
      </c>
      <c r="L3989">
        <v>1577</v>
      </c>
      <c r="M3989" t="s">
        <v>530</v>
      </c>
      <c r="N3989">
        <v>2</v>
      </c>
      <c r="O3989">
        <v>2452.41</v>
      </c>
      <c r="P3989">
        <v>12119</v>
      </c>
      <c r="Q3989" t="str">
        <f t="shared" si="64"/>
        <v>3-Small C&amp;I</v>
      </c>
    </row>
    <row r="3990" spans="1:17" x14ac:dyDescent="0.3">
      <c r="A3990">
        <v>5</v>
      </c>
      <c r="B3990" t="s">
        <v>181</v>
      </c>
      <c r="C3990">
        <v>2021</v>
      </c>
      <c r="D3990">
        <v>1</v>
      </c>
      <c r="E3990" t="s">
        <v>395</v>
      </c>
      <c r="F3990">
        <v>77</v>
      </c>
      <c r="G3990" t="s">
        <v>469</v>
      </c>
      <c r="H3990" t="s">
        <v>417</v>
      </c>
      <c r="I3990" t="s">
        <v>418</v>
      </c>
      <c r="J3990" t="s">
        <v>115</v>
      </c>
      <c r="K3990" t="s">
        <v>405</v>
      </c>
      <c r="L3990">
        <v>4577</v>
      </c>
      <c r="M3990" t="s">
        <v>476</v>
      </c>
      <c r="N3990">
        <v>1</v>
      </c>
      <c r="O3990">
        <v>224.18</v>
      </c>
      <c r="P3990">
        <v>2301</v>
      </c>
      <c r="Q3990" t="str">
        <f t="shared" si="64"/>
        <v>3-Small C&amp;I</v>
      </c>
    </row>
    <row r="3991" spans="1:17" x14ac:dyDescent="0.3">
      <c r="A3991">
        <v>5</v>
      </c>
      <c r="B3991" t="s">
        <v>181</v>
      </c>
      <c r="C3991">
        <v>2021</v>
      </c>
      <c r="D3991">
        <v>1</v>
      </c>
      <c r="E3991" t="s">
        <v>395</v>
      </c>
      <c r="F3991">
        <v>79</v>
      </c>
      <c r="G3991" t="s">
        <v>469</v>
      </c>
      <c r="H3991" t="s">
        <v>403</v>
      </c>
      <c r="I3991" t="s">
        <v>404</v>
      </c>
      <c r="J3991" t="s">
        <v>115</v>
      </c>
      <c r="K3991" t="s">
        <v>405</v>
      </c>
      <c r="L3991">
        <v>1579</v>
      </c>
      <c r="M3991" t="s">
        <v>531</v>
      </c>
      <c r="N3991">
        <v>1</v>
      </c>
      <c r="O3991">
        <v>9.64</v>
      </c>
      <c r="P3991">
        <v>0</v>
      </c>
      <c r="Q3991" t="str">
        <f t="shared" si="64"/>
        <v>3-Small C&amp;I</v>
      </c>
    </row>
    <row r="3992" spans="1:17" x14ac:dyDescent="0.3">
      <c r="A3992">
        <v>5</v>
      </c>
      <c r="B3992" t="s">
        <v>181</v>
      </c>
      <c r="C3992">
        <v>2021</v>
      </c>
      <c r="D3992">
        <v>1</v>
      </c>
      <c r="E3992" t="s">
        <v>395</v>
      </c>
      <c r="F3992">
        <v>79</v>
      </c>
      <c r="G3992" t="s">
        <v>469</v>
      </c>
      <c r="H3992" t="s">
        <v>431</v>
      </c>
      <c r="I3992" t="s">
        <v>432</v>
      </c>
      <c r="J3992" t="s">
        <v>119</v>
      </c>
      <c r="K3992" t="s">
        <v>433</v>
      </c>
      <c r="L3992">
        <v>1579</v>
      </c>
      <c r="M3992" t="s">
        <v>531</v>
      </c>
      <c r="N3992">
        <v>1</v>
      </c>
      <c r="O3992">
        <v>13159.45</v>
      </c>
      <c r="P3992">
        <v>73600</v>
      </c>
      <c r="Q3992" t="str">
        <f t="shared" si="64"/>
        <v>4-Medium C&amp;I</v>
      </c>
    </row>
    <row r="3993" spans="1:17" x14ac:dyDescent="0.3">
      <c r="A3993">
        <v>5</v>
      </c>
      <c r="B3993" t="s">
        <v>181</v>
      </c>
      <c r="C3993">
        <v>2021</v>
      </c>
      <c r="D3993">
        <v>1</v>
      </c>
      <c r="E3993" t="s">
        <v>395</v>
      </c>
      <c r="F3993">
        <v>79</v>
      </c>
      <c r="G3993" t="s">
        <v>469</v>
      </c>
      <c r="H3993" t="s">
        <v>532</v>
      </c>
      <c r="I3993" t="s">
        <v>533</v>
      </c>
      <c r="J3993" t="s">
        <v>270</v>
      </c>
      <c r="K3993" t="s">
        <v>534</v>
      </c>
      <c r="L3993">
        <v>1579</v>
      </c>
      <c r="M3993" t="s">
        <v>531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x14ac:dyDescent="0.3">
      <c r="A3994">
        <v>5</v>
      </c>
      <c r="B3994" t="s">
        <v>181</v>
      </c>
      <c r="C3994">
        <v>2021</v>
      </c>
      <c r="D3994">
        <v>1</v>
      </c>
      <c r="E3994" t="s">
        <v>395</v>
      </c>
      <c r="F3994">
        <v>79</v>
      </c>
      <c r="G3994" t="s">
        <v>469</v>
      </c>
      <c r="H3994" t="s">
        <v>444</v>
      </c>
      <c r="I3994" t="s">
        <v>445</v>
      </c>
      <c r="J3994" t="s">
        <v>207</v>
      </c>
      <c r="K3994" t="s">
        <v>443</v>
      </c>
      <c r="L3994">
        <v>4579</v>
      </c>
      <c r="M3994" t="s">
        <v>535</v>
      </c>
      <c r="N3994">
        <v>1</v>
      </c>
      <c r="O3994">
        <v>7152.56</v>
      </c>
      <c r="P3994">
        <v>126239</v>
      </c>
      <c r="Q3994" t="str">
        <f t="shared" si="64"/>
        <v>5-Large C&amp;I</v>
      </c>
    </row>
    <row r="3995" spans="1:17" x14ac:dyDescent="0.3">
      <c r="A3995">
        <v>5</v>
      </c>
      <c r="B3995" t="s">
        <v>181</v>
      </c>
      <c r="C3995">
        <v>2021</v>
      </c>
      <c r="D3995">
        <v>1</v>
      </c>
      <c r="E3995" t="s">
        <v>395</v>
      </c>
      <c r="F3995">
        <v>79</v>
      </c>
      <c r="G3995" t="s">
        <v>469</v>
      </c>
      <c r="H3995" t="s">
        <v>417</v>
      </c>
      <c r="I3995" t="s">
        <v>418</v>
      </c>
      <c r="J3995" t="s">
        <v>115</v>
      </c>
      <c r="K3995" t="s">
        <v>405</v>
      </c>
      <c r="L3995">
        <v>4579</v>
      </c>
      <c r="M3995" t="s">
        <v>535</v>
      </c>
      <c r="N3995">
        <v>83</v>
      </c>
      <c r="O3995">
        <v>16557.21</v>
      </c>
      <c r="P3995">
        <v>165249</v>
      </c>
      <c r="Q3995" t="str">
        <f t="shared" si="64"/>
        <v>3-Small C&amp;I</v>
      </c>
    </row>
    <row r="3996" spans="1:17" x14ac:dyDescent="0.3">
      <c r="A3996">
        <v>5</v>
      </c>
      <c r="B3996" t="s">
        <v>181</v>
      </c>
      <c r="C3996">
        <v>2021</v>
      </c>
      <c r="D3996">
        <v>1</v>
      </c>
      <c r="E3996" t="s">
        <v>395</v>
      </c>
      <c r="F3996">
        <v>79</v>
      </c>
      <c r="G3996" t="s">
        <v>469</v>
      </c>
      <c r="H3996" t="s">
        <v>446</v>
      </c>
      <c r="I3996" t="s">
        <v>447</v>
      </c>
      <c r="J3996" t="s">
        <v>126</v>
      </c>
      <c r="K3996" t="s">
        <v>425</v>
      </c>
      <c r="L3996">
        <v>4579</v>
      </c>
      <c r="M3996" t="s">
        <v>535</v>
      </c>
      <c r="N3996">
        <v>7</v>
      </c>
      <c r="O3996">
        <v>323.02</v>
      </c>
      <c r="P3996">
        <v>2844</v>
      </c>
      <c r="Q3996" t="str">
        <f t="shared" si="64"/>
        <v>3-Small C&amp;I</v>
      </c>
    </row>
    <row r="3997" spans="1:17" x14ac:dyDescent="0.3">
      <c r="A3997">
        <v>5</v>
      </c>
      <c r="B3997" t="s">
        <v>181</v>
      </c>
      <c r="C3997">
        <v>2021</v>
      </c>
      <c r="D3997">
        <v>1</v>
      </c>
      <c r="E3997" t="s">
        <v>395</v>
      </c>
      <c r="F3997">
        <v>79</v>
      </c>
      <c r="G3997" t="s">
        <v>469</v>
      </c>
      <c r="H3997" t="s">
        <v>450</v>
      </c>
      <c r="I3997" t="s">
        <v>451</v>
      </c>
      <c r="J3997" t="s">
        <v>119</v>
      </c>
      <c r="K3997" t="s">
        <v>433</v>
      </c>
      <c r="L3997">
        <v>4579</v>
      </c>
      <c r="M3997" t="s">
        <v>535</v>
      </c>
      <c r="N3997">
        <v>3</v>
      </c>
      <c r="O3997">
        <v>4442.76</v>
      </c>
      <c r="P3997">
        <v>50700</v>
      </c>
      <c r="Q3997" t="str">
        <f t="shared" si="64"/>
        <v>4-Medium C&amp;I</v>
      </c>
    </row>
    <row r="3999" spans="1:17" x14ac:dyDescent="0.3">
      <c r="A3999">
        <v>4</v>
      </c>
      <c r="B3999" t="s">
        <v>187</v>
      </c>
      <c r="C3999">
        <v>2021</v>
      </c>
      <c r="D3999">
        <v>1</v>
      </c>
      <c r="E3999" t="s">
        <v>395</v>
      </c>
      <c r="F3999">
        <v>1</v>
      </c>
      <c r="G3999" t="s">
        <v>396</v>
      </c>
      <c r="H3999" t="s">
        <v>397</v>
      </c>
      <c r="I3999" t="s">
        <v>398</v>
      </c>
      <c r="J3999" t="s">
        <v>121</v>
      </c>
      <c r="K3999" t="s">
        <v>399</v>
      </c>
      <c r="L3999" t="s">
        <v>536</v>
      </c>
      <c r="M3999" t="s">
        <v>400</v>
      </c>
      <c r="N3999">
        <v>1516</v>
      </c>
      <c r="O3999">
        <v>323737.09999999998</v>
      </c>
      <c r="P3999">
        <v>1242957</v>
      </c>
      <c r="Q3999" t="str">
        <f t="shared" ref="Q3999:Q4062" si="65">VLOOKUP(J3999,S:T,2,FALSE)</f>
        <v>1-Residential</v>
      </c>
    </row>
    <row r="4000" spans="1:17" x14ac:dyDescent="0.3">
      <c r="A4000">
        <v>4</v>
      </c>
      <c r="B4000" t="s">
        <v>187</v>
      </c>
      <c r="C4000">
        <v>2021</v>
      </c>
      <c r="D4000">
        <v>1</v>
      </c>
      <c r="E4000" t="s">
        <v>395</v>
      </c>
      <c r="F4000">
        <v>1</v>
      </c>
      <c r="G4000" t="s">
        <v>396</v>
      </c>
      <c r="H4000" t="s">
        <v>401</v>
      </c>
      <c r="I4000" t="s">
        <v>402</v>
      </c>
      <c r="J4000" t="s">
        <v>121</v>
      </c>
      <c r="K4000" t="s">
        <v>399</v>
      </c>
      <c r="L4000" t="s">
        <v>536</v>
      </c>
      <c r="M4000" t="s">
        <v>400</v>
      </c>
      <c r="N4000">
        <v>1</v>
      </c>
      <c r="O4000">
        <v>2319.62</v>
      </c>
      <c r="P4000">
        <v>9102</v>
      </c>
      <c r="Q4000" t="str">
        <f t="shared" si="65"/>
        <v>1-Residential</v>
      </c>
    </row>
    <row r="4001" spans="1:17" x14ac:dyDescent="0.3">
      <c r="A4001">
        <v>4</v>
      </c>
      <c r="B4001" t="s">
        <v>187</v>
      </c>
      <c r="C4001">
        <v>2021</v>
      </c>
      <c r="D4001">
        <v>1</v>
      </c>
      <c r="E4001" t="s">
        <v>395</v>
      </c>
      <c r="F4001">
        <v>1</v>
      </c>
      <c r="G4001" t="s">
        <v>396</v>
      </c>
      <c r="H4001" t="s">
        <v>403</v>
      </c>
      <c r="I4001" t="s">
        <v>404</v>
      </c>
      <c r="J4001" t="s">
        <v>115</v>
      </c>
      <c r="K4001" t="s">
        <v>405</v>
      </c>
      <c r="L4001" t="s">
        <v>536</v>
      </c>
      <c r="M4001" t="s">
        <v>400</v>
      </c>
      <c r="N4001">
        <v>9</v>
      </c>
      <c r="O4001">
        <v>671.73</v>
      </c>
      <c r="P4001">
        <v>2794</v>
      </c>
      <c r="Q4001" t="str">
        <f t="shared" si="65"/>
        <v>3-Small C&amp;I</v>
      </c>
    </row>
    <row r="4002" spans="1:17" x14ac:dyDescent="0.3">
      <c r="A4002">
        <v>4</v>
      </c>
      <c r="B4002" t="s">
        <v>187</v>
      </c>
      <c r="C4002">
        <v>2021</v>
      </c>
      <c r="D4002">
        <v>1</v>
      </c>
      <c r="E4002" t="s">
        <v>395</v>
      </c>
      <c r="F4002">
        <v>1</v>
      </c>
      <c r="G4002" t="s">
        <v>396</v>
      </c>
      <c r="H4002" t="s">
        <v>406</v>
      </c>
      <c r="I4002" t="s">
        <v>407</v>
      </c>
      <c r="J4002" t="s">
        <v>122</v>
      </c>
      <c r="K4002" t="s">
        <v>408</v>
      </c>
      <c r="L4002" t="s">
        <v>536</v>
      </c>
      <c r="M4002" t="s">
        <v>400</v>
      </c>
      <c r="N4002">
        <v>34</v>
      </c>
      <c r="O4002">
        <v>5699.17</v>
      </c>
      <c r="P4002">
        <v>34916</v>
      </c>
      <c r="Q4002" t="str">
        <f t="shared" si="65"/>
        <v>2-Low Income Residential</v>
      </c>
    </row>
    <row r="4003" spans="1:17" x14ac:dyDescent="0.3">
      <c r="A4003">
        <v>4</v>
      </c>
      <c r="B4003" t="s">
        <v>187</v>
      </c>
      <c r="C4003">
        <v>2021</v>
      </c>
      <c r="D4003">
        <v>1</v>
      </c>
      <c r="E4003" t="s">
        <v>395</v>
      </c>
      <c r="F4003">
        <v>1</v>
      </c>
      <c r="G4003" t="s">
        <v>396</v>
      </c>
      <c r="H4003" t="s">
        <v>409</v>
      </c>
      <c r="I4003" t="s">
        <v>410</v>
      </c>
      <c r="J4003" t="s">
        <v>118</v>
      </c>
      <c r="K4003" t="s">
        <v>411</v>
      </c>
      <c r="L4003" t="s">
        <v>536</v>
      </c>
      <c r="M4003" t="s">
        <v>400</v>
      </c>
      <c r="N4003">
        <v>3</v>
      </c>
      <c r="O4003">
        <v>695.89</v>
      </c>
      <c r="P4003">
        <v>3203</v>
      </c>
      <c r="Q4003" t="str">
        <f t="shared" si="65"/>
        <v>3-Small C&amp;I</v>
      </c>
    </row>
    <row r="4004" spans="1:17" x14ac:dyDescent="0.3">
      <c r="A4004">
        <v>4</v>
      </c>
      <c r="B4004" t="s">
        <v>187</v>
      </c>
      <c r="C4004">
        <v>2021</v>
      </c>
      <c r="D4004">
        <v>1</v>
      </c>
      <c r="E4004" t="s">
        <v>395</v>
      </c>
      <c r="F4004">
        <v>1</v>
      </c>
      <c r="G4004" t="s">
        <v>396</v>
      </c>
      <c r="H4004" t="s">
        <v>412</v>
      </c>
      <c r="I4004" t="s">
        <v>413</v>
      </c>
      <c r="J4004" t="s">
        <v>121</v>
      </c>
      <c r="K4004" t="s">
        <v>399</v>
      </c>
      <c r="L4004" t="s">
        <v>537</v>
      </c>
      <c r="M4004" t="s">
        <v>414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x14ac:dyDescent="0.3">
      <c r="A4005">
        <v>4</v>
      </c>
      <c r="B4005" t="s">
        <v>187</v>
      </c>
      <c r="C4005">
        <v>2021</v>
      </c>
      <c r="D4005">
        <v>1</v>
      </c>
      <c r="E4005" t="s">
        <v>395</v>
      </c>
      <c r="F4005">
        <v>1</v>
      </c>
      <c r="G4005" t="s">
        <v>396</v>
      </c>
      <c r="H4005" t="s">
        <v>415</v>
      </c>
      <c r="I4005" t="s">
        <v>416</v>
      </c>
      <c r="J4005" t="s">
        <v>122</v>
      </c>
      <c r="K4005" t="s">
        <v>408</v>
      </c>
      <c r="L4005" t="s">
        <v>537</v>
      </c>
      <c r="M4005" t="s">
        <v>414</v>
      </c>
      <c r="N4005">
        <v>117</v>
      </c>
      <c r="O4005">
        <v>5152.08</v>
      </c>
      <c r="P4005">
        <v>122756</v>
      </c>
      <c r="Q4005" t="str">
        <f t="shared" si="65"/>
        <v>2-Low Income Residential</v>
      </c>
    </row>
    <row r="4006" spans="1:17" x14ac:dyDescent="0.3">
      <c r="A4006">
        <v>4</v>
      </c>
      <c r="B4006" t="s">
        <v>187</v>
      </c>
      <c r="C4006">
        <v>2021</v>
      </c>
      <c r="D4006">
        <v>1</v>
      </c>
      <c r="E4006" t="s">
        <v>395</v>
      </c>
      <c r="F4006">
        <v>1</v>
      </c>
      <c r="G4006" t="s">
        <v>396</v>
      </c>
      <c r="H4006" t="s">
        <v>417</v>
      </c>
      <c r="I4006" t="s">
        <v>418</v>
      </c>
      <c r="J4006" t="s">
        <v>115</v>
      </c>
      <c r="K4006" t="s">
        <v>405</v>
      </c>
      <c r="L4006" t="s">
        <v>537</v>
      </c>
      <c r="M4006" t="s">
        <v>414</v>
      </c>
      <c r="N4006">
        <v>31</v>
      </c>
      <c r="O4006">
        <v>2273.19</v>
      </c>
      <c r="P4006">
        <v>20561</v>
      </c>
      <c r="Q4006" t="str">
        <f t="shared" si="65"/>
        <v>3-Small C&amp;I</v>
      </c>
    </row>
    <row r="4007" spans="1:17" x14ac:dyDescent="0.3">
      <c r="A4007">
        <v>4</v>
      </c>
      <c r="B4007" t="s">
        <v>187</v>
      </c>
      <c r="C4007">
        <v>2021</v>
      </c>
      <c r="D4007">
        <v>1</v>
      </c>
      <c r="E4007" t="s">
        <v>395</v>
      </c>
      <c r="F4007">
        <v>1</v>
      </c>
      <c r="G4007" t="s">
        <v>396</v>
      </c>
      <c r="H4007" t="s">
        <v>419</v>
      </c>
      <c r="I4007" t="s">
        <v>420</v>
      </c>
      <c r="J4007" t="s">
        <v>118</v>
      </c>
      <c r="K4007" t="s">
        <v>411</v>
      </c>
      <c r="L4007" t="s">
        <v>537</v>
      </c>
      <c r="M4007" t="s">
        <v>414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x14ac:dyDescent="0.3">
      <c r="A4008">
        <v>4</v>
      </c>
      <c r="B4008" t="s">
        <v>187</v>
      </c>
      <c r="C4008">
        <v>2021</v>
      </c>
      <c r="D4008">
        <v>1</v>
      </c>
      <c r="E4008" t="s">
        <v>395</v>
      </c>
      <c r="F4008">
        <v>3</v>
      </c>
      <c r="G4008" t="s">
        <v>421</v>
      </c>
      <c r="H4008" t="s">
        <v>397</v>
      </c>
      <c r="I4008" t="s">
        <v>398</v>
      </c>
      <c r="J4008" t="s">
        <v>121</v>
      </c>
      <c r="K4008" t="s">
        <v>399</v>
      </c>
      <c r="L4008" t="s">
        <v>538</v>
      </c>
      <c r="M4008" t="s">
        <v>422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x14ac:dyDescent="0.3">
      <c r="A4009">
        <v>4</v>
      </c>
      <c r="B4009" t="s">
        <v>187</v>
      </c>
      <c r="C4009">
        <v>2021</v>
      </c>
      <c r="D4009">
        <v>1</v>
      </c>
      <c r="E4009" t="s">
        <v>395</v>
      </c>
      <c r="F4009">
        <v>3</v>
      </c>
      <c r="G4009" t="s">
        <v>421</v>
      </c>
      <c r="H4009" t="s">
        <v>403</v>
      </c>
      <c r="I4009" t="s">
        <v>404</v>
      </c>
      <c r="J4009" t="s">
        <v>115</v>
      </c>
      <c r="K4009" t="s">
        <v>405</v>
      </c>
      <c r="L4009" t="s">
        <v>538</v>
      </c>
      <c r="M4009" t="s">
        <v>422</v>
      </c>
      <c r="N4009">
        <v>180</v>
      </c>
      <c r="O4009">
        <v>25647.21</v>
      </c>
      <c r="P4009">
        <v>117924</v>
      </c>
      <c r="Q4009" t="str">
        <f t="shared" si="65"/>
        <v>3-Small C&amp;I</v>
      </c>
    </row>
    <row r="4010" spans="1:17" x14ac:dyDescent="0.3">
      <c r="A4010">
        <v>4</v>
      </c>
      <c r="B4010" t="s">
        <v>187</v>
      </c>
      <c r="C4010">
        <v>2021</v>
      </c>
      <c r="D4010">
        <v>1</v>
      </c>
      <c r="E4010" t="s">
        <v>395</v>
      </c>
      <c r="F4010">
        <v>3</v>
      </c>
      <c r="G4010" t="s">
        <v>421</v>
      </c>
      <c r="H4010" t="s">
        <v>423</v>
      </c>
      <c r="I4010" t="s">
        <v>424</v>
      </c>
      <c r="J4010" t="s">
        <v>126</v>
      </c>
      <c r="K4010" t="s">
        <v>425</v>
      </c>
      <c r="L4010" t="s">
        <v>538</v>
      </c>
      <c r="M4010" t="s">
        <v>422</v>
      </c>
      <c r="N4010">
        <v>1</v>
      </c>
      <c r="O4010">
        <v>69.66</v>
      </c>
      <c r="P4010">
        <v>298</v>
      </c>
      <c r="Q4010" t="str">
        <f t="shared" si="65"/>
        <v>3-Small C&amp;I</v>
      </c>
    </row>
    <row r="4011" spans="1:17" x14ac:dyDescent="0.3">
      <c r="A4011">
        <v>4</v>
      </c>
      <c r="B4011" t="s">
        <v>187</v>
      </c>
      <c r="C4011">
        <v>2021</v>
      </c>
      <c r="D4011">
        <v>1</v>
      </c>
      <c r="E4011" t="s">
        <v>395</v>
      </c>
      <c r="F4011">
        <v>3</v>
      </c>
      <c r="G4011" t="s">
        <v>421</v>
      </c>
      <c r="H4011" t="s">
        <v>426</v>
      </c>
      <c r="I4011" t="s">
        <v>427</v>
      </c>
      <c r="J4011" t="s">
        <v>117</v>
      </c>
      <c r="K4011" t="s">
        <v>428</v>
      </c>
      <c r="L4011" t="s">
        <v>538</v>
      </c>
      <c r="M4011" t="s">
        <v>422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x14ac:dyDescent="0.3">
      <c r="A4012">
        <v>4</v>
      </c>
      <c r="B4012" t="s">
        <v>187</v>
      </c>
      <c r="C4012">
        <v>2021</v>
      </c>
      <c r="D4012">
        <v>1</v>
      </c>
      <c r="E4012" t="s">
        <v>395</v>
      </c>
      <c r="F4012">
        <v>3</v>
      </c>
      <c r="G4012" t="s">
        <v>421</v>
      </c>
      <c r="H4012" t="s">
        <v>409</v>
      </c>
      <c r="I4012" t="s">
        <v>410</v>
      </c>
      <c r="J4012" t="s">
        <v>118</v>
      </c>
      <c r="K4012" t="s">
        <v>411</v>
      </c>
      <c r="L4012" t="s">
        <v>538</v>
      </c>
      <c r="M4012" t="s">
        <v>422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x14ac:dyDescent="0.3">
      <c r="A4013">
        <v>4</v>
      </c>
      <c r="B4013" t="s">
        <v>187</v>
      </c>
      <c r="C4013">
        <v>2021</v>
      </c>
      <c r="D4013">
        <v>1</v>
      </c>
      <c r="E4013" t="s">
        <v>395</v>
      </c>
      <c r="F4013">
        <v>3</v>
      </c>
      <c r="G4013" t="s">
        <v>421</v>
      </c>
      <c r="H4013" t="s">
        <v>429</v>
      </c>
      <c r="I4013" t="s">
        <v>430</v>
      </c>
      <c r="J4013" t="s">
        <v>115</v>
      </c>
      <c r="K4013" t="s">
        <v>405</v>
      </c>
      <c r="L4013" t="s">
        <v>538</v>
      </c>
      <c r="M4013" t="s">
        <v>422</v>
      </c>
      <c r="N4013">
        <v>1</v>
      </c>
      <c r="O4013">
        <v>65.02</v>
      </c>
      <c r="P4013">
        <v>261</v>
      </c>
      <c r="Q4013" t="str">
        <f t="shared" si="65"/>
        <v>3-Small C&amp;I</v>
      </c>
    </row>
    <row r="4014" spans="1:17" x14ac:dyDescent="0.3">
      <c r="A4014">
        <v>4</v>
      </c>
      <c r="B4014" t="s">
        <v>187</v>
      </c>
      <c r="C4014">
        <v>2021</v>
      </c>
      <c r="D4014">
        <v>1</v>
      </c>
      <c r="E4014" t="s">
        <v>395</v>
      </c>
      <c r="F4014">
        <v>3</v>
      </c>
      <c r="G4014" t="s">
        <v>421</v>
      </c>
      <c r="H4014" t="s">
        <v>431</v>
      </c>
      <c r="I4014" t="s">
        <v>432</v>
      </c>
      <c r="J4014" t="s">
        <v>119</v>
      </c>
      <c r="K4014" t="s">
        <v>433</v>
      </c>
      <c r="L4014" t="s">
        <v>538</v>
      </c>
      <c r="M4014" t="s">
        <v>422</v>
      </c>
      <c r="N4014">
        <v>7</v>
      </c>
      <c r="O4014">
        <v>22949.11</v>
      </c>
      <c r="P4014">
        <v>112077</v>
      </c>
      <c r="Q4014" t="str">
        <f t="shared" si="65"/>
        <v>4-Medium C&amp;I</v>
      </c>
    </row>
    <row r="4015" spans="1:17" x14ac:dyDescent="0.3">
      <c r="A4015">
        <v>4</v>
      </c>
      <c r="B4015" t="s">
        <v>187</v>
      </c>
      <c r="C4015">
        <v>2021</v>
      </c>
      <c r="D4015">
        <v>1</v>
      </c>
      <c r="E4015" t="s">
        <v>395</v>
      </c>
      <c r="F4015">
        <v>3</v>
      </c>
      <c r="G4015" t="s">
        <v>421</v>
      </c>
      <c r="H4015" t="s">
        <v>434</v>
      </c>
      <c r="I4015" t="s">
        <v>435</v>
      </c>
      <c r="J4015" t="s">
        <v>125</v>
      </c>
      <c r="K4015" t="s">
        <v>436</v>
      </c>
      <c r="L4015" t="s">
        <v>537</v>
      </c>
      <c r="M4015" t="s">
        <v>414</v>
      </c>
      <c r="N4015">
        <v>1</v>
      </c>
      <c r="O4015">
        <v>10.53</v>
      </c>
      <c r="P4015">
        <v>29</v>
      </c>
      <c r="Q4015" t="str">
        <f t="shared" si="65"/>
        <v>Street</v>
      </c>
    </row>
    <row r="4016" spans="1:17" x14ac:dyDescent="0.3">
      <c r="A4016">
        <v>4</v>
      </c>
      <c r="B4016" t="s">
        <v>187</v>
      </c>
      <c r="C4016">
        <v>2021</v>
      </c>
      <c r="D4016">
        <v>1</v>
      </c>
      <c r="E4016" t="s">
        <v>395</v>
      </c>
      <c r="F4016">
        <v>3</v>
      </c>
      <c r="G4016" t="s">
        <v>421</v>
      </c>
      <c r="H4016" t="s">
        <v>437</v>
      </c>
      <c r="I4016" t="s">
        <v>438</v>
      </c>
      <c r="J4016" t="s">
        <v>116</v>
      </c>
      <c r="K4016" t="s">
        <v>439</v>
      </c>
      <c r="L4016" t="s">
        <v>539</v>
      </c>
      <c r="M4016" t="s">
        <v>440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x14ac:dyDescent="0.3">
      <c r="A4017">
        <v>4</v>
      </c>
      <c r="B4017" t="s">
        <v>187</v>
      </c>
      <c r="C4017">
        <v>2021</v>
      </c>
      <c r="D4017">
        <v>1</v>
      </c>
      <c r="E4017" t="s">
        <v>395</v>
      </c>
      <c r="F4017">
        <v>3</v>
      </c>
      <c r="G4017" t="s">
        <v>421</v>
      </c>
      <c r="H4017" t="s">
        <v>441</v>
      </c>
      <c r="I4017" t="s">
        <v>442</v>
      </c>
      <c r="J4017" t="s">
        <v>207</v>
      </c>
      <c r="K4017" t="s">
        <v>443</v>
      </c>
      <c r="L4017" t="s">
        <v>538</v>
      </c>
      <c r="M4017" t="s">
        <v>422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x14ac:dyDescent="0.3">
      <c r="A4018">
        <v>4</v>
      </c>
      <c r="B4018" t="s">
        <v>187</v>
      </c>
      <c r="C4018">
        <v>2021</v>
      </c>
      <c r="D4018">
        <v>1</v>
      </c>
      <c r="E4018" t="s">
        <v>395</v>
      </c>
      <c r="F4018">
        <v>3</v>
      </c>
      <c r="G4018" t="s">
        <v>421</v>
      </c>
      <c r="H4018" t="s">
        <v>444</v>
      </c>
      <c r="I4018" t="s">
        <v>445</v>
      </c>
      <c r="J4018" t="s">
        <v>207</v>
      </c>
      <c r="K4018" t="s">
        <v>443</v>
      </c>
      <c r="L4018" t="s">
        <v>539</v>
      </c>
      <c r="M4018" t="s">
        <v>440</v>
      </c>
      <c r="N4018">
        <v>8</v>
      </c>
      <c r="O4018">
        <v>41813.33</v>
      </c>
      <c r="P4018">
        <v>495500</v>
      </c>
      <c r="Q4018" t="str">
        <f t="shared" si="65"/>
        <v>5-Large C&amp;I</v>
      </c>
    </row>
    <row r="4019" spans="1:17" x14ac:dyDescent="0.3">
      <c r="A4019">
        <v>4</v>
      </c>
      <c r="B4019" t="s">
        <v>187</v>
      </c>
      <c r="C4019">
        <v>2021</v>
      </c>
      <c r="D4019">
        <v>1</v>
      </c>
      <c r="E4019" t="s">
        <v>395</v>
      </c>
      <c r="F4019">
        <v>3</v>
      </c>
      <c r="G4019" t="s">
        <v>421</v>
      </c>
      <c r="H4019" t="s">
        <v>412</v>
      </c>
      <c r="I4019" t="s">
        <v>413</v>
      </c>
      <c r="J4019" t="s">
        <v>121</v>
      </c>
      <c r="K4019" t="s">
        <v>399</v>
      </c>
      <c r="L4019" t="s">
        <v>539</v>
      </c>
      <c r="M4019" t="s">
        <v>440</v>
      </c>
      <c r="N4019">
        <v>25</v>
      </c>
      <c r="O4019">
        <v>2421.61</v>
      </c>
      <c r="P4019">
        <v>17753</v>
      </c>
      <c r="Q4019" t="str">
        <f t="shared" si="65"/>
        <v>1-Residential</v>
      </c>
    </row>
    <row r="4020" spans="1:17" x14ac:dyDescent="0.3">
      <c r="A4020">
        <v>4</v>
      </c>
      <c r="B4020" t="s">
        <v>187</v>
      </c>
      <c r="C4020">
        <v>2021</v>
      </c>
      <c r="D4020">
        <v>1</v>
      </c>
      <c r="E4020" t="s">
        <v>395</v>
      </c>
      <c r="F4020">
        <v>3</v>
      </c>
      <c r="G4020" t="s">
        <v>421</v>
      </c>
      <c r="H4020" t="s">
        <v>417</v>
      </c>
      <c r="I4020" t="s">
        <v>418</v>
      </c>
      <c r="J4020" t="s">
        <v>115</v>
      </c>
      <c r="K4020" t="s">
        <v>405</v>
      </c>
      <c r="L4020" t="s">
        <v>539</v>
      </c>
      <c r="M4020" t="s">
        <v>440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x14ac:dyDescent="0.3">
      <c r="A4021">
        <v>4</v>
      </c>
      <c r="B4021" t="s">
        <v>187</v>
      </c>
      <c r="C4021">
        <v>2021</v>
      </c>
      <c r="D4021">
        <v>1</v>
      </c>
      <c r="E4021" t="s">
        <v>395</v>
      </c>
      <c r="F4021">
        <v>3</v>
      </c>
      <c r="G4021" t="s">
        <v>421</v>
      </c>
      <c r="H4021" t="s">
        <v>446</v>
      </c>
      <c r="I4021" t="s">
        <v>447</v>
      </c>
      <c r="J4021" t="s">
        <v>126</v>
      </c>
      <c r="K4021" t="s">
        <v>425</v>
      </c>
      <c r="L4021" t="s">
        <v>539</v>
      </c>
      <c r="M4021" t="s">
        <v>440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x14ac:dyDescent="0.3">
      <c r="A4022">
        <v>4</v>
      </c>
      <c r="B4022" t="s">
        <v>187</v>
      </c>
      <c r="C4022">
        <v>2021</v>
      </c>
      <c r="D4022">
        <v>1</v>
      </c>
      <c r="E4022" t="s">
        <v>395</v>
      </c>
      <c r="F4022">
        <v>3</v>
      </c>
      <c r="G4022" t="s">
        <v>421</v>
      </c>
      <c r="H4022" t="s">
        <v>448</v>
      </c>
      <c r="I4022" t="s">
        <v>449</v>
      </c>
      <c r="J4022" t="s">
        <v>117</v>
      </c>
      <c r="K4022" t="s">
        <v>428</v>
      </c>
      <c r="L4022" t="s">
        <v>539</v>
      </c>
      <c r="M4022" t="s">
        <v>440</v>
      </c>
      <c r="N4022">
        <v>9</v>
      </c>
      <c r="O4022">
        <v>364.86</v>
      </c>
      <c r="P4022">
        <v>2656</v>
      </c>
      <c r="Q4022" t="str">
        <f t="shared" si="65"/>
        <v>3-Small C&amp;I</v>
      </c>
    </row>
    <row r="4023" spans="1:17" x14ac:dyDescent="0.3">
      <c r="A4023">
        <v>4</v>
      </c>
      <c r="B4023" t="s">
        <v>187</v>
      </c>
      <c r="C4023">
        <v>2021</v>
      </c>
      <c r="D4023">
        <v>1</v>
      </c>
      <c r="E4023" t="s">
        <v>395</v>
      </c>
      <c r="F4023">
        <v>3</v>
      </c>
      <c r="G4023" t="s">
        <v>421</v>
      </c>
      <c r="H4023" t="s">
        <v>419</v>
      </c>
      <c r="I4023" t="s">
        <v>420</v>
      </c>
      <c r="J4023" t="s">
        <v>118</v>
      </c>
      <c r="K4023" t="s">
        <v>411</v>
      </c>
      <c r="L4023" t="s">
        <v>539</v>
      </c>
      <c r="M4023" t="s">
        <v>440</v>
      </c>
      <c r="N4023">
        <v>58</v>
      </c>
      <c r="O4023">
        <v>3411.49</v>
      </c>
      <c r="P4023">
        <v>28252</v>
      </c>
      <c r="Q4023" t="str">
        <f t="shared" si="65"/>
        <v>3-Small C&amp;I</v>
      </c>
    </row>
    <row r="4024" spans="1:17" x14ac:dyDescent="0.3">
      <c r="A4024">
        <v>4</v>
      </c>
      <c r="B4024" t="s">
        <v>187</v>
      </c>
      <c r="C4024">
        <v>2021</v>
      </c>
      <c r="D4024">
        <v>1</v>
      </c>
      <c r="E4024" t="s">
        <v>395</v>
      </c>
      <c r="F4024">
        <v>3</v>
      </c>
      <c r="G4024" t="s">
        <v>421</v>
      </c>
      <c r="H4024" t="s">
        <v>450</v>
      </c>
      <c r="I4024" t="s">
        <v>451</v>
      </c>
      <c r="J4024" t="s">
        <v>119</v>
      </c>
      <c r="K4024" t="s">
        <v>433</v>
      </c>
      <c r="L4024" t="s">
        <v>539</v>
      </c>
      <c r="M4024" t="s">
        <v>440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x14ac:dyDescent="0.3">
      <c r="A4025">
        <v>4</v>
      </c>
      <c r="B4025" t="s">
        <v>187</v>
      </c>
      <c r="C4025">
        <v>2021</v>
      </c>
      <c r="D4025">
        <v>1</v>
      </c>
      <c r="E4025" t="s">
        <v>395</v>
      </c>
      <c r="F4025">
        <v>3</v>
      </c>
      <c r="G4025" t="s">
        <v>421</v>
      </c>
      <c r="H4025" t="s">
        <v>452</v>
      </c>
      <c r="I4025" t="s">
        <v>453</v>
      </c>
      <c r="J4025" t="s">
        <v>127</v>
      </c>
      <c r="K4025" t="s">
        <v>454</v>
      </c>
      <c r="L4025" t="s">
        <v>539</v>
      </c>
      <c r="M4025" t="s">
        <v>440</v>
      </c>
      <c r="N4025">
        <v>1</v>
      </c>
      <c r="O4025">
        <v>85.69</v>
      </c>
      <c r="P4025">
        <v>0</v>
      </c>
      <c r="Q4025" t="str">
        <f t="shared" si="65"/>
        <v>4-Medium C&amp;I</v>
      </c>
    </row>
    <row r="4026" spans="1:17" x14ac:dyDescent="0.3">
      <c r="A4026">
        <v>4</v>
      </c>
      <c r="B4026" t="s">
        <v>187</v>
      </c>
      <c r="C4026">
        <v>2021</v>
      </c>
      <c r="D4026">
        <v>1</v>
      </c>
      <c r="E4026" t="s">
        <v>395</v>
      </c>
      <c r="F4026">
        <v>5</v>
      </c>
      <c r="G4026" t="s">
        <v>455</v>
      </c>
      <c r="H4026" t="s">
        <v>431</v>
      </c>
      <c r="I4026" t="s">
        <v>432</v>
      </c>
      <c r="J4026" t="s">
        <v>119</v>
      </c>
      <c r="K4026" t="s">
        <v>433</v>
      </c>
      <c r="L4026" t="s">
        <v>540</v>
      </c>
      <c r="M4026" t="s">
        <v>456</v>
      </c>
      <c r="N4026">
        <v>1</v>
      </c>
      <c r="O4026">
        <v>935.21</v>
      </c>
      <c r="P4026">
        <v>3960</v>
      </c>
      <c r="Q4026" t="str">
        <f t="shared" si="65"/>
        <v>4-Medium C&amp;I</v>
      </c>
    </row>
    <row r="4027" spans="1:17" x14ac:dyDescent="0.3">
      <c r="A4027">
        <v>4</v>
      </c>
      <c r="B4027" t="s">
        <v>187</v>
      </c>
      <c r="C4027">
        <v>2021</v>
      </c>
      <c r="D4027">
        <v>1</v>
      </c>
      <c r="E4027" t="s">
        <v>395</v>
      </c>
      <c r="F4027">
        <v>5</v>
      </c>
      <c r="G4027" t="s">
        <v>455</v>
      </c>
      <c r="H4027" t="s">
        <v>444</v>
      </c>
      <c r="I4027" t="s">
        <v>445</v>
      </c>
      <c r="J4027" t="s">
        <v>207</v>
      </c>
      <c r="K4027" t="s">
        <v>443</v>
      </c>
      <c r="L4027" t="s">
        <v>541</v>
      </c>
      <c r="M4027" t="s">
        <v>457</v>
      </c>
      <c r="N4027">
        <v>1</v>
      </c>
      <c r="O4027">
        <v>5014.91</v>
      </c>
      <c r="P4027">
        <v>70787</v>
      </c>
      <c r="Q4027" t="str">
        <f t="shared" si="65"/>
        <v>5-Large C&amp;I</v>
      </c>
    </row>
    <row r="4028" spans="1:17" x14ac:dyDescent="0.3">
      <c r="A4028">
        <v>4</v>
      </c>
      <c r="B4028" t="s">
        <v>187</v>
      </c>
      <c r="C4028">
        <v>2021</v>
      </c>
      <c r="D4028">
        <v>1</v>
      </c>
      <c r="E4028" t="s">
        <v>395</v>
      </c>
      <c r="F4028">
        <v>5</v>
      </c>
      <c r="G4028" t="s">
        <v>455</v>
      </c>
      <c r="H4028" t="s">
        <v>417</v>
      </c>
      <c r="I4028" t="s">
        <v>418</v>
      </c>
      <c r="J4028" t="s">
        <v>115</v>
      </c>
      <c r="K4028" t="s">
        <v>405</v>
      </c>
      <c r="L4028" t="s">
        <v>541</v>
      </c>
      <c r="M4028" t="s">
        <v>457</v>
      </c>
      <c r="N4028">
        <v>2</v>
      </c>
      <c r="O4028">
        <v>91.14</v>
      </c>
      <c r="P4028">
        <v>710</v>
      </c>
      <c r="Q4028" t="str">
        <f t="shared" si="65"/>
        <v>3-Small C&amp;I</v>
      </c>
    </row>
    <row r="4029" spans="1:17" x14ac:dyDescent="0.3">
      <c r="A4029">
        <v>4</v>
      </c>
      <c r="B4029" t="s">
        <v>187</v>
      </c>
      <c r="C4029">
        <v>2021</v>
      </c>
      <c r="D4029">
        <v>1</v>
      </c>
      <c r="E4029" t="s">
        <v>395</v>
      </c>
      <c r="F4029">
        <v>6</v>
      </c>
      <c r="G4029" t="s">
        <v>458</v>
      </c>
      <c r="H4029" t="s">
        <v>459</v>
      </c>
      <c r="I4029" t="s">
        <v>460</v>
      </c>
      <c r="J4029" t="s">
        <v>123</v>
      </c>
      <c r="K4029" t="s">
        <v>461</v>
      </c>
      <c r="L4029" t="s">
        <v>542</v>
      </c>
      <c r="M4029" t="s">
        <v>462</v>
      </c>
      <c r="N4029">
        <v>1</v>
      </c>
      <c r="O4029">
        <v>7090.55</v>
      </c>
      <c r="P4029">
        <v>21538</v>
      </c>
      <c r="Q4029" t="str">
        <f t="shared" si="65"/>
        <v>Street</v>
      </c>
    </row>
    <row r="4030" spans="1:17" x14ac:dyDescent="0.3">
      <c r="A4030">
        <v>4</v>
      </c>
      <c r="B4030" t="s">
        <v>187</v>
      </c>
      <c r="C4030">
        <v>2021</v>
      </c>
      <c r="D4030">
        <v>1</v>
      </c>
      <c r="E4030" t="s">
        <v>395</v>
      </c>
      <c r="F4030">
        <v>6</v>
      </c>
      <c r="G4030" t="s">
        <v>458</v>
      </c>
      <c r="H4030" t="s">
        <v>463</v>
      </c>
      <c r="I4030" t="s">
        <v>464</v>
      </c>
      <c r="J4030" t="s">
        <v>124</v>
      </c>
      <c r="K4030" t="s">
        <v>465</v>
      </c>
      <c r="L4030" t="s">
        <v>542</v>
      </c>
      <c r="M4030" t="s">
        <v>462</v>
      </c>
      <c r="N4030">
        <v>2</v>
      </c>
      <c r="O4030">
        <v>1555.16</v>
      </c>
      <c r="P4030">
        <v>9059</v>
      </c>
      <c r="Q4030" t="str">
        <f t="shared" si="65"/>
        <v>Street</v>
      </c>
    </row>
    <row r="4031" spans="1:17" x14ac:dyDescent="0.3">
      <c r="A4031">
        <v>4</v>
      </c>
      <c r="B4031" t="s">
        <v>187</v>
      </c>
      <c r="C4031">
        <v>2021</v>
      </c>
      <c r="D4031">
        <v>1</v>
      </c>
      <c r="E4031" t="s">
        <v>395</v>
      </c>
      <c r="F4031">
        <v>10</v>
      </c>
      <c r="G4031" t="s">
        <v>466</v>
      </c>
      <c r="H4031" t="s">
        <v>397</v>
      </c>
      <c r="I4031" t="s">
        <v>398</v>
      </c>
      <c r="J4031" t="s">
        <v>121</v>
      </c>
      <c r="K4031" t="s">
        <v>399</v>
      </c>
      <c r="L4031" t="s">
        <v>543</v>
      </c>
      <c r="M4031" t="s">
        <v>467</v>
      </c>
      <c r="N4031">
        <v>24</v>
      </c>
      <c r="O4031">
        <v>4839.7</v>
      </c>
      <c r="P4031">
        <v>18526</v>
      </c>
      <c r="Q4031" t="str">
        <f t="shared" si="65"/>
        <v>1-Residential</v>
      </c>
    </row>
    <row r="4032" spans="1:17" x14ac:dyDescent="0.3">
      <c r="A4032">
        <v>4</v>
      </c>
      <c r="B4032" t="s">
        <v>187</v>
      </c>
      <c r="C4032">
        <v>2021</v>
      </c>
      <c r="D4032">
        <v>1</v>
      </c>
      <c r="E4032" t="s">
        <v>395</v>
      </c>
      <c r="F4032">
        <v>10</v>
      </c>
      <c r="G4032" t="s">
        <v>466</v>
      </c>
      <c r="H4032" t="s">
        <v>412</v>
      </c>
      <c r="I4032" t="s">
        <v>413</v>
      </c>
      <c r="J4032" t="s">
        <v>121</v>
      </c>
      <c r="K4032" t="s">
        <v>399</v>
      </c>
      <c r="L4032" t="s">
        <v>544</v>
      </c>
      <c r="M4032" t="s">
        <v>468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x14ac:dyDescent="0.3">
      <c r="A4033">
        <v>4</v>
      </c>
      <c r="B4033" t="s">
        <v>187</v>
      </c>
      <c r="C4033">
        <v>2021</v>
      </c>
      <c r="D4033">
        <v>1</v>
      </c>
      <c r="E4033" t="s">
        <v>395</v>
      </c>
      <c r="F4033">
        <v>10</v>
      </c>
      <c r="G4033" t="s">
        <v>466</v>
      </c>
      <c r="H4033" t="s">
        <v>415</v>
      </c>
      <c r="I4033" t="s">
        <v>416</v>
      </c>
      <c r="J4033" t="s">
        <v>122</v>
      </c>
      <c r="K4033" t="s">
        <v>408</v>
      </c>
      <c r="L4033" t="s">
        <v>544</v>
      </c>
      <c r="M4033" t="s">
        <v>468</v>
      </c>
      <c r="N4033">
        <v>4</v>
      </c>
      <c r="O4033">
        <v>212.98</v>
      </c>
      <c r="P4033">
        <v>4910</v>
      </c>
      <c r="Q4033" t="str">
        <f t="shared" si="65"/>
        <v>2-Low Income Residential</v>
      </c>
    </row>
    <row r="4034" spans="1:17" x14ac:dyDescent="0.3">
      <c r="A4034">
        <v>4</v>
      </c>
      <c r="B4034" t="s">
        <v>187</v>
      </c>
      <c r="C4034">
        <v>2021</v>
      </c>
      <c r="D4034">
        <v>1</v>
      </c>
      <c r="E4034" t="s">
        <v>395</v>
      </c>
      <c r="F4034">
        <v>60</v>
      </c>
      <c r="G4034" t="s">
        <v>469</v>
      </c>
      <c r="H4034" t="s">
        <v>459</v>
      </c>
      <c r="I4034" t="s">
        <v>460</v>
      </c>
      <c r="J4034" t="s">
        <v>123</v>
      </c>
      <c r="K4034" t="s">
        <v>461</v>
      </c>
      <c r="L4034" t="s">
        <v>545</v>
      </c>
      <c r="M4034" t="s">
        <v>470</v>
      </c>
      <c r="N4034">
        <v>1</v>
      </c>
      <c r="O4034">
        <v>13.38</v>
      </c>
      <c r="P4034">
        <v>41</v>
      </c>
      <c r="Q4034" t="str">
        <f t="shared" si="65"/>
        <v>Street</v>
      </c>
    </row>
    <row r="4035" spans="1:17" x14ac:dyDescent="0.3">
      <c r="A4035">
        <v>4</v>
      </c>
      <c r="B4035" t="s">
        <v>187</v>
      </c>
      <c r="C4035">
        <v>2021</v>
      </c>
      <c r="D4035">
        <v>1</v>
      </c>
      <c r="E4035" t="s">
        <v>395</v>
      </c>
      <c r="F4035">
        <v>60</v>
      </c>
      <c r="G4035" t="s">
        <v>469</v>
      </c>
      <c r="H4035" t="s">
        <v>463</v>
      </c>
      <c r="I4035" t="s">
        <v>464</v>
      </c>
      <c r="J4035" t="s">
        <v>124</v>
      </c>
      <c r="K4035" t="s">
        <v>465</v>
      </c>
      <c r="L4035" t="s">
        <v>545</v>
      </c>
      <c r="M4035" t="s">
        <v>470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x14ac:dyDescent="0.3">
      <c r="A4036">
        <v>4</v>
      </c>
      <c r="B4036" t="s">
        <v>187</v>
      </c>
      <c r="C4036">
        <v>2021</v>
      </c>
      <c r="D4036">
        <v>2</v>
      </c>
      <c r="E4036" t="s">
        <v>546</v>
      </c>
      <c r="F4036">
        <v>1</v>
      </c>
      <c r="G4036" t="s">
        <v>396</v>
      </c>
      <c r="H4036" t="s">
        <v>397</v>
      </c>
      <c r="I4036" t="s">
        <v>398</v>
      </c>
      <c r="J4036" t="s">
        <v>121</v>
      </c>
      <c r="K4036" t="s">
        <v>399</v>
      </c>
      <c r="L4036" t="s">
        <v>536</v>
      </c>
      <c r="M4036" t="s">
        <v>400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x14ac:dyDescent="0.3">
      <c r="A4037">
        <v>4</v>
      </c>
      <c r="B4037" t="s">
        <v>187</v>
      </c>
      <c r="C4037">
        <v>2021</v>
      </c>
      <c r="D4037">
        <v>2</v>
      </c>
      <c r="E4037" t="s">
        <v>546</v>
      </c>
      <c r="F4037">
        <v>1</v>
      </c>
      <c r="G4037" t="s">
        <v>396</v>
      </c>
      <c r="H4037" t="s">
        <v>401</v>
      </c>
      <c r="I4037" t="s">
        <v>402</v>
      </c>
      <c r="J4037" t="s">
        <v>121</v>
      </c>
      <c r="K4037" t="s">
        <v>399</v>
      </c>
      <c r="L4037" t="s">
        <v>536</v>
      </c>
      <c r="M4037" t="s">
        <v>400</v>
      </c>
      <c r="N4037">
        <v>1</v>
      </c>
      <c r="O4037">
        <v>225.85</v>
      </c>
      <c r="P4037">
        <v>801</v>
      </c>
      <c r="Q4037" t="str">
        <f t="shared" si="65"/>
        <v>1-Residential</v>
      </c>
    </row>
    <row r="4038" spans="1:17" x14ac:dyDescent="0.3">
      <c r="A4038">
        <v>4</v>
      </c>
      <c r="B4038" t="s">
        <v>187</v>
      </c>
      <c r="C4038">
        <v>2021</v>
      </c>
      <c r="D4038">
        <v>2</v>
      </c>
      <c r="E4038" t="s">
        <v>546</v>
      </c>
      <c r="F4038">
        <v>1</v>
      </c>
      <c r="G4038" t="s">
        <v>396</v>
      </c>
      <c r="H4038" t="s">
        <v>403</v>
      </c>
      <c r="I4038" t="s">
        <v>404</v>
      </c>
      <c r="J4038" t="s">
        <v>115</v>
      </c>
      <c r="K4038" t="s">
        <v>405</v>
      </c>
      <c r="L4038" t="s">
        <v>536</v>
      </c>
      <c r="M4038" t="s">
        <v>400</v>
      </c>
      <c r="N4038">
        <v>9</v>
      </c>
      <c r="O4038">
        <v>704.43</v>
      </c>
      <c r="P4038">
        <v>2900</v>
      </c>
      <c r="Q4038" t="str">
        <f t="shared" si="65"/>
        <v>3-Small C&amp;I</v>
      </c>
    </row>
    <row r="4039" spans="1:17" x14ac:dyDescent="0.3">
      <c r="A4039">
        <v>4</v>
      </c>
      <c r="B4039" t="s">
        <v>187</v>
      </c>
      <c r="C4039">
        <v>2021</v>
      </c>
      <c r="D4039">
        <v>2</v>
      </c>
      <c r="E4039" t="s">
        <v>546</v>
      </c>
      <c r="F4039">
        <v>1</v>
      </c>
      <c r="G4039" t="s">
        <v>396</v>
      </c>
      <c r="H4039" t="s">
        <v>406</v>
      </c>
      <c r="I4039" t="s">
        <v>407</v>
      </c>
      <c r="J4039" t="s">
        <v>122</v>
      </c>
      <c r="K4039" t="s">
        <v>408</v>
      </c>
      <c r="L4039" t="s">
        <v>536</v>
      </c>
      <c r="M4039" t="s">
        <v>400</v>
      </c>
      <c r="N4039">
        <v>34</v>
      </c>
      <c r="O4039">
        <v>6394.19</v>
      </c>
      <c r="P4039">
        <v>38575</v>
      </c>
      <c r="Q4039" t="str">
        <f t="shared" si="65"/>
        <v>2-Low Income Residential</v>
      </c>
    </row>
    <row r="4040" spans="1:17" x14ac:dyDescent="0.3">
      <c r="A4040">
        <v>4</v>
      </c>
      <c r="B4040" t="s">
        <v>187</v>
      </c>
      <c r="C4040">
        <v>2021</v>
      </c>
      <c r="D4040">
        <v>2</v>
      </c>
      <c r="E4040" t="s">
        <v>546</v>
      </c>
      <c r="F4040">
        <v>1</v>
      </c>
      <c r="G4040" t="s">
        <v>396</v>
      </c>
      <c r="H4040" t="s">
        <v>409</v>
      </c>
      <c r="I4040" t="s">
        <v>410</v>
      </c>
      <c r="J4040" t="s">
        <v>118</v>
      </c>
      <c r="K4040" t="s">
        <v>411</v>
      </c>
      <c r="L4040" t="s">
        <v>536</v>
      </c>
      <c r="M4040" t="s">
        <v>400</v>
      </c>
      <c r="N4040">
        <v>2</v>
      </c>
      <c r="O4040">
        <v>711.08</v>
      </c>
      <c r="P4040">
        <v>3252</v>
      </c>
      <c r="Q4040" t="str">
        <f t="shared" si="65"/>
        <v>3-Small C&amp;I</v>
      </c>
    </row>
    <row r="4041" spans="1:17" x14ac:dyDescent="0.3">
      <c r="A4041">
        <v>4</v>
      </c>
      <c r="B4041" t="s">
        <v>187</v>
      </c>
      <c r="C4041">
        <v>2021</v>
      </c>
      <c r="D4041">
        <v>2</v>
      </c>
      <c r="E4041" t="s">
        <v>546</v>
      </c>
      <c r="F4041">
        <v>1</v>
      </c>
      <c r="G4041" t="s">
        <v>396</v>
      </c>
      <c r="H4041" t="s">
        <v>412</v>
      </c>
      <c r="I4041" t="s">
        <v>413</v>
      </c>
      <c r="J4041" t="s">
        <v>121</v>
      </c>
      <c r="K4041" t="s">
        <v>399</v>
      </c>
      <c r="L4041" t="s">
        <v>537</v>
      </c>
      <c r="M4041" t="s">
        <v>414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x14ac:dyDescent="0.3">
      <c r="A4042">
        <v>4</v>
      </c>
      <c r="B4042" t="s">
        <v>187</v>
      </c>
      <c r="C4042">
        <v>2021</v>
      </c>
      <c r="D4042">
        <v>2</v>
      </c>
      <c r="E4042" t="s">
        <v>546</v>
      </c>
      <c r="F4042">
        <v>1</v>
      </c>
      <c r="G4042" t="s">
        <v>396</v>
      </c>
      <c r="H4042" t="s">
        <v>415</v>
      </c>
      <c r="I4042" t="s">
        <v>416</v>
      </c>
      <c r="J4042" t="s">
        <v>122</v>
      </c>
      <c r="K4042" t="s">
        <v>408</v>
      </c>
      <c r="L4042" t="s">
        <v>537</v>
      </c>
      <c r="M4042" t="s">
        <v>414</v>
      </c>
      <c r="N4042">
        <v>121</v>
      </c>
      <c r="O4042">
        <v>5238.34</v>
      </c>
      <c r="P4042">
        <v>117153</v>
      </c>
      <c r="Q4042" t="str">
        <f t="shared" si="65"/>
        <v>2-Low Income Residential</v>
      </c>
    </row>
    <row r="4043" spans="1:17" x14ac:dyDescent="0.3">
      <c r="A4043">
        <v>4</v>
      </c>
      <c r="B4043" t="s">
        <v>187</v>
      </c>
      <c r="C4043">
        <v>2021</v>
      </c>
      <c r="D4043">
        <v>2</v>
      </c>
      <c r="E4043" t="s">
        <v>546</v>
      </c>
      <c r="F4043">
        <v>1</v>
      </c>
      <c r="G4043" t="s">
        <v>396</v>
      </c>
      <c r="H4043" t="s">
        <v>417</v>
      </c>
      <c r="I4043" t="s">
        <v>418</v>
      </c>
      <c r="J4043" t="s">
        <v>115</v>
      </c>
      <c r="K4043" t="s">
        <v>405</v>
      </c>
      <c r="L4043" t="s">
        <v>537</v>
      </c>
      <c r="M4043" t="s">
        <v>414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x14ac:dyDescent="0.3">
      <c r="A4044">
        <v>4</v>
      </c>
      <c r="B4044" t="s">
        <v>187</v>
      </c>
      <c r="C4044">
        <v>2021</v>
      </c>
      <c r="D4044">
        <v>2</v>
      </c>
      <c r="E4044" t="s">
        <v>546</v>
      </c>
      <c r="F4044">
        <v>1</v>
      </c>
      <c r="G4044" t="s">
        <v>396</v>
      </c>
      <c r="H4044" t="s">
        <v>419</v>
      </c>
      <c r="I4044" t="s">
        <v>420</v>
      </c>
      <c r="J4044" t="s">
        <v>118</v>
      </c>
      <c r="K4044" t="s">
        <v>411</v>
      </c>
      <c r="L4044" t="s">
        <v>537</v>
      </c>
      <c r="M4044" t="s">
        <v>414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x14ac:dyDescent="0.3">
      <c r="A4045">
        <v>4</v>
      </c>
      <c r="B4045" t="s">
        <v>187</v>
      </c>
      <c r="C4045">
        <v>2021</v>
      </c>
      <c r="D4045">
        <v>2</v>
      </c>
      <c r="E4045" t="s">
        <v>546</v>
      </c>
      <c r="F4045">
        <v>3</v>
      </c>
      <c r="G4045" t="s">
        <v>421</v>
      </c>
      <c r="H4045" t="s">
        <v>397</v>
      </c>
      <c r="I4045" t="s">
        <v>398</v>
      </c>
      <c r="J4045" t="s">
        <v>121</v>
      </c>
      <c r="K4045" t="s">
        <v>399</v>
      </c>
      <c r="L4045" t="s">
        <v>538</v>
      </c>
      <c r="M4045" t="s">
        <v>422</v>
      </c>
      <c r="N4045">
        <v>21</v>
      </c>
      <c r="O4045">
        <v>2952.59</v>
      </c>
      <c r="P4045">
        <v>10814</v>
      </c>
      <c r="Q4045" t="str">
        <f t="shared" si="65"/>
        <v>1-Residential</v>
      </c>
    </row>
    <row r="4046" spans="1:17" x14ac:dyDescent="0.3">
      <c r="A4046">
        <v>4</v>
      </c>
      <c r="B4046" t="s">
        <v>187</v>
      </c>
      <c r="C4046">
        <v>2021</v>
      </c>
      <c r="D4046">
        <v>2</v>
      </c>
      <c r="E4046" t="s">
        <v>546</v>
      </c>
      <c r="F4046">
        <v>3</v>
      </c>
      <c r="G4046" t="s">
        <v>421</v>
      </c>
      <c r="H4046" t="s">
        <v>401</v>
      </c>
      <c r="I4046" t="s">
        <v>402</v>
      </c>
      <c r="J4046" t="s">
        <v>547</v>
      </c>
      <c r="K4046" t="s">
        <v>475</v>
      </c>
      <c r="L4046" t="s">
        <v>547</v>
      </c>
      <c r="M4046" t="s">
        <v>476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x14ac:dyDescent="0.3">
      <c r="A4047">
        <v>4</v>
      </c>
      <c r="B4047" t="s">
        <v>187</v>
      </c>
      <c r="C4047">
        <v>2021</v>
      </c>
      <c r="D4047">
        <v>2</v>
      </c>
      <c r="E4047" t="s">
        <v>546</v>
      </c>
      <c r="F4047">
        <v>3</v>
      </c>
      <c r="G4047" t="s">
        <v>421</v>
      </c>
      <c r="H4047" t="s">
        <v>403</v>
      </c>
      <c r="I4047" t="s">
        <v>404</v>
      </c>
      <c r="J4047" t="s">
        <v>115</v>
      </c>
      <c r="K4047" t="s">
        <v>405</v>
      </c>
      <c r="L4047" t="s">
        <v>538</v>
      </c>
      <c r="M4047" t="s">
        <v>422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x14ac:dyDescent="0.3">
      <c r="A4048">
        <v>4</v>
      </c>
      <c r="B4048" t="s">
        <v>187</v>
      </c>
      <c r="C4048">
        <v>2021</v>
      </c>
      <c r="D4048">
        <v>2</v>
      </c>
      <c r="E4048" t="s">
        <v>546</v>
      </c>
      <c r="F4048">
        <v>3</v>
      </c>
      <c r="G4048" t="s">
        <v>421</v>
      </c>
      <c r="H4048" t="s">
        <v>423</v>
      </c>
      <c r="I4048" t="s">
        <v>424</v>
      </c>
      <c r="J4048" t="s">
        <v>126</v>
      </c>
      <c r="K4048" t="s">
        <v>425</v>
      </c>
      <c r="L4048" t="s">
        <v>538</v>
      </c>
      <c r="M4048" t="s">
        <v>422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x14ac:dyDescent="0.3">
      <c r="A4049">
        <v>4</v>
      </c>
      <c r="B4049" t="s">
        <v>187</v>
      </c>
      <c r="C4049">
        <v>2021</v>
      </c>
      <c r="D4049">
        <v>2</v>
      </c>
      <c r="E4049" t="s">
        <v>546</v>
      </c>
      <c r="F4049">
        <v>3</v>
      </c>
      <c r="G4049" t="s">
        <v>421</v>
      </c>
      <c r="H4049" t="s">
        <v>426</v>
      </c>
      <c r="I4049" t="s">
        <v>427</v>
      </c>
      <c r="J4049" t="s">
        <v>117</v>
      </c>
      <c r="K4049" t="s">
        <v>428</v>
      </c>
      <c r="L4049" t="s">
        <v>538</v>
      </c>
      <c r="M4049" t="s">
        <v>422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x14ac:dyDescent="0.3">
      <c r="A4050">
        <v>4</v>
      </c>
      <c r="B4050" t="s">
        <v>187</v>
      </c>
      <c r="C4050">
        <v>2021</v>
      </c>
      <c r="D4050">
        <v>2</v>
      </c>
      <c r="E4050" t="s">
        <v>546</v>
      </c>
      <c r="F4050">
        <v>3</v>
      </c>
      <c r="G4050" t="s">
        <v>421</v>
      </c>
      <c r="H4050" t="s">
        <v>409</v>
      </c>
      <c r="I4050" t="s">
        <v>410</v>
      </c>
      <c r="J4050" t="s">
        <v>118</v>
      </c>
      <c r="K4050" t="s">
        <v>411</v>
      </c>
      <c r="L4050" t="s">
        <v>538</v>
      </c>
      <c r="M4050" t="s">
        <v>422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x14ac:dyDescent="0.3">
      <c r="A4051">
        <v>4</v>
      </c>
      <c r="B4051" t="s">
        <v>187</v>
      </c>
      <c r="C4051">
        <v>2021</v>
      </c>
      <c r="D4051">
        <v>2</v>
      </c>
      <c r="E4051" t="s">
        <v>546</v>
      </c>
      <c r="F4051">
        <v>3</v>
      </c>
      <c r="G4051" t="s">
        <v>421</v>
      </c>
      <c r="H4051" t="s">
        <v>429</v>
      </c>
      <c r="I4051" t="s">
        <v>430</v>
      </c>
      <c r="J4051" t="s">
        <v>115</v>
      </c>
      <c r="K4051" t="s">
        <v>405</v>
      </c>
      <c r="L4051" t="s">
        <v>538</v>
      </c>
      <c r="M4051" t="s">
        <v>422</v>
      </c>
      <c r="N4051">
        <v>1</v>
      </c>
      <c r="O4051">
        <v>332.24</v>
      </c>
      <c r="P4051">
        <v>0</v>
      </c>
      <c r="Q4051" t="str">
        <f t="shared" si="65"/>
        <v>3-Small C&amp;I</v>
      </c>
    </row>
    <row r="4052" spans="1:17" x14ac:dyDescent="0.3">
      <c r="A4052">
        <v>4</v>
      </c>
      <c r="B4052" t="s">
        <v>187</v>
      </c>
      <c r="C4052">
        <v>2021</v>
      </c>
      <c r="D4052">
        <v>2</v>
      </c>
      <c r="E4052" t="s">
        <v>546</v>
      </c>
      <c r="F4052">
        <v>3</v>
      </c>
      <c r="G4052" t="s">
        <v>421</v>
      </c>
      <c r="H4052" t="s">
        <v>431</v>
      </c>
      <c r="I4052" t="s">
        <v>432</v>
      </c>
      <c r="J4052" t="s">
        <v>119</v>
      </c>
      <c r="K4052" t="s">
        <v>433</v>
      </c>
      <c r="L4052" t="s">
        <v>538</v>
      </c>
      <c r="M4052" t="s">
        <v>422</v>
      </c>
      <c r="N4052">
        <v>4</v>
      </c>
      <c r="O4052">
        <v>18423.54</v>
      </c>
      <c r="P4052">
        <v>81840</v>
      </c>
      <c r="Q4052" t="str">
        <f t="shared" si="65"/>
        <v>4-Medium C&amp;I</v>
      </c>
    </row>
    <row r="4053" spans="1:17" x14ac:dyDescent="0.3">
      <c r="A4053">
        <v>4</v>
      </c>
      <c r="B4053" t="s">
        <v>187</v>
      </c>
      <c r="C4053">
        <v>2021</v>
      </c>
      <c r="D4053">
        <v>2</v>
      </c>
      <c r="E4053" t="s">
        <v>546</v>
      </c>
      <c r="F4053">
        <v>3</v>
      </c>
      <c r="G4053" t="s">
        <v>421</v>
      </c>
      <c r="H4053" t="s">
        <v>434</v>
      </c>
      <c r="I4053" t="s">
        <v>435</v>
      </c>
      <c r="J4053" t="s">
        <v>125</v>
      </c>
      <c r="K4053" t="s">
        <v>436</v>
      </c>
      <c r="L4053" t="s">
        <v>537</v>
      </c>
      <c r="M4053" t="s">
        <v>414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x14ac:dyDescent="0.3">
      <c r="A4054">
        <v>4</v>
      </c>
      <c r="B4054" t="s">
        <v>187</v>
      </c>
      <c r="C4054">
        <v>2021</v>
      </c>
      <c r="D4054">
        <v>2</v>
      </c>
      <c r="E4054" t="s">
        <v>546</v>
      </c>
      <c r="F4054">
        <v>3</v>
      </c>
      <c r="G4054" t="s">
        <v>421</v>
      </c>
      <c r="H4054" t="s">
        <v>437</v>
      </c>
      <c r="I4054" t="s">
        <v>438</v>
      </c>
      <c r="J4054" t="s">
        <v>116</v>
      </c>
      <c r="K4054" t="s">
        <v>439</v>
      </c>
      <c r="L4054" t="s">
        <v>539</v>
      </c>
      <c r="M4054" t="s">
        <v>440</v>
      </c>
      <c r="N4054">
        <v>8</v>
      </c>
      <c r="O4054">
        <v>206.39</v>
      </c>
      <c r="P4054">
        <v>1405</v>
      </c>
      <c r="Q4054" t="str">
        <f t="shared" si="65"/>
        <v>3-Small C&amp;I</v>
      </c>
    </row>
    <row r="4055" spans="1:17" x14ac:dyDescent="0.3">
      <c r="A4055">
        <v>4</v>
      </c>
      <c r="B4055" t="s">
        <v>187</v>
      </c>
      <c r="C4055">
        <v>2021</v>
      </c>
      <c r="D4055">
        <v>2</v>
      </c>
      <c r="E4055" t="s">
        <v>546</v>
      </c>
      <c r="F4055">
        <v>3</v>
      </c>
      <c r="G4055" t="s">
        <v>421</v>
      </c>
      <c r="H4055" t="s">
        <v>444</v>
      </c>
      <c r="I4055" t="s">
        <v>445</v>
      </c>
      <c r="J4055" t="s">
        <v>207</v>
      </c>
      <c r="K4055" t="s">
        <v>443</v>
      </c>
      <c r="L4055" t="s">
        <v>539</v>
      </c>
      <c r="M4055" t="s">
        <v>440</v>
      </c>
      <c r="N4055">
        <v>9</v>
      </c>
      <c r="O4055">
        <v>95064.57</v>
      </c>
      <c r="P4055">
        <v>1283405</v>
      </c>
      <c r="Q4055" t="str">
        <f t="shared" si="65"/>
        <v>5-Large C&amp;I</v>
      </c>
    </row>
    <row r="4056" spans="1:17" x14ac:dyDescent="0.3">
      <c r="A4056">
        <v>4</v>
      </c>
      <c r="B4056" t="s">
        <v>187</v>
      </c>
      <c r="C4056">
        <v>2021</v>
      </c>
      <c r="D4056">
        <v>2</v>
      </c>
      <c r="E4056" t="s">
        <v>546</v>
      </c>
      <c r="F4056">
        <v>3</v>
      </c>
      <c r="G4056" t="s">
        <v>421</v>
      </c>
      <c r="H4056" t="s">
        <v>412</v>
      </c>
      <c r="I4056" t="s">
        <v>413</v>
      </c>
      <c r="J4056" t="s">
        <v>121</v>
      </c>
      <c r="K4056" t="s">
        <v>399</v>
      </c>
      <c r="L4056" t="s">
        <v>539</v>
      </c>
      <c r="M4056" t="s">
        <v>440</v>
      </c>
      <c r="N4056">
        <v>24</v>
      </c>
      <c r="O4056">
        <v>2865.69</v>
      </c>
      <c r="P4056">
        <v>20585</v>
      </c>
      <c r="Q4056" t="str">
        <f t="shared" si="65"/>
        <v>1-Residential</v>
      </c>
    </row>
    <row r="4057" spans="1:17" x14ac:dyDescent="0.3">
      <c r="A4057">
        <v>4</v>
      </c>
      <c r="B4057" t="s">
        <v>187</v>
      </c>
      <c r="C4057">
        <v>2021</v>
      </c>
      <c r="D4057">
        <v>2</v>
      </c>
      <c r="E4057" t="s">
        <v>546</v>
      </c>
      <c r="F4057">
        <v>3</v>
      </c>
      <c r="G4057" t="s">
        <v>421</v>
      </c>
      <c r="H4057" t="s">
        <v>417</v>
      </c>
      <c r="I4057" t="s">
        <v>418</v>
      </c>
      <c r="J4057" t="s">
        <v>115</v>
      </c>
      <c r="K4057" t="s">
        <v>405</v>
      </c>
      <c r="L4057" t="s">
        <v>539</v>
      </c>
      <c r="M4057" t="s">
        <v>440</v>
      </c>
      <c r="N4057">
        <v>1276</v>
      </c>
      <c r="O4057">
        <v>182630.83</v>
      </c>
      <c r="P4057">
        <v>1635857</v>
      </c>
      <c r="Q4057" t="str">
        <f t="shared" si="65"/>
        <v>3-Small C&amp;I</v>
      </c>
    </row>
    <row r="4058" spans="1:17" x14ac:dyDescent="0.3">
      <c r="A4058">
        <v>4</v>
      </c>
      <c r="B4058" t="s">
        <v>187</v>
      </c>
      <c r="C4058">
        <v>2021</v>
      </c>
      <c r="D4058">
        <v>2</v>
      </c>
      <c r="E4058" t="s">
        <v>546</v>
      </c>
      <c r="F4058">
        <v>3</v>
      </c>
      <c r="G4058" t="s">
        <v>421</v>
      </c>
      <c r="H4058" t="s">
        <v>446</v>
      </c>
      <c r="I4058" t="s">
        <v>447</v>
      </c>
      <c r="J4058" t="s">
        <v>126</v>
      </c>
      <c r="K4058" t="s">
        <v>425</v>
      </c>
      <c r="L4058" t="s">
        <v>539</v>
      </c>
      <c r="M4058" t="s">
        <v>440</v>
      </c>
      <c r="N4058">
        <v>6</v>
      </c>
      <c r="O4058">
        <v>186.23</v>
      </c>
      <c r="P4058">
        <v>1366</v>
      </c>
      <c r="Q4058" t="str">
        <f t="shared" si="65"/>
        <v>3-Small C&amp;I</v>
      </c>
    </row>
    <row r="4059" spans="1:17" x14ac:dyDescent="0.3">
      <c r="A4059">
        <v>4</v>
      </c>
      <c r="B4059" t="s">
        <v>187</v>
      </c>
      <c r="C4059">
        <v>2021</v>
      </c>
      <c r="D4059">
        <v>2</v>
      </c>
      <c r="E4059" t="s">
        <v>546</v>
      </c>
      <c r="F4059">
        <v>3</v>
      </c>
      <c r="G4059" t="s">
        <v>421</v>
      </c>
      <c r="H4059" t="s">
        <v>448</v>
      </c>
      <c r="I4059" t="s">
        <v>449</v>
      </c>
      <c r="J4059" t="s">
        <v>117</v>
      </c>
      <c r="K4059" t="s">
        <v>428</v>
      </c>
      <c r="L4059" t="s">
        <v>539</v>
      </c>
      <c r="M4059" t="s">
        <v>440</v>
      </c>
      <c r="N4059">
        <v>10</v>
      </c>
      <c r="O4059">
        <v>350.95</v>
      </c>
      <c r="P4059">
        <v>2388</v>
      </c>
      <c r="Q4059" t="str">
        <f t="shared" si="65"/>
        <v>3-Small C&amp;I</v>
      </c>
    </row>
    <row r="4060" spans="1:17" x14ac:dyDescent="0.3">
      <c r="A4060">
        <v>4</v>
      </c>
      <c r="B4060" t="s">
        <v>187</v>
      </c>
      <c r="C4060">
        <v>2021</v>
      </c>
      <c r="D4060">
        <v>2</v>
      </c>
      <c r="E4060" t="s">
        <v>546</v>
      </c>
      <c r="F4060">
        <v>3</v>
      </c>
      <c r="G4060" t="s">
        <v>421</v>
      </c>
      <c r="H4060" t="s">
        <v>419</v>
      </c>
      <c r="I4060" t="s">
        <v>420</v>
      </c>
      <c r="J4060" t="s">
        <v>118</v>
      </c>
      <c r="K4060" t="s">
        <v>411</v>
      </c>
      <c r="L4060" t="s">
        <v>539</v>
      </c>
      <c r="M4060" t="s">
        <v>440</v>
      </c>
      <c r="N4060">
        <v>58</v>
      </c>
      <c r="O4060">
        <v>3558.05</v>
      </c>
      <c r="P4060">
        <v>28421</v>
      </c>
      <c r="Q4060" t="str">
        <f t="shared" si="65"/>
        <v>3-Small C&amp;I</v>
      </c>
    </row>
    <row r="4061" spans="1:17" x14ac:dyDescent="0.3">
      <c r="A4061">
        <v>4</v>
      </c>
      <c r="B4061" t="s">
        <v>187</v>
      </c>
      <c r="C4061">
        <v>2021</v>
      </c>
      <c r="D4061">
        <v>2</v>
      </c>
      <c r="E4061" t="s">
        <v>546</v>
      </c>
      <c r="F4061">
        <v>3</v>
      </c>
      <c r="G4061" t="s">
        <v>421</v>
      </c>
      <c r="H4061" t="s">
        <v>450</v>
      </c>
      <c r="I4061" t="s">
        <v>451</v>
      </c>
      <c r="J4061" t="s">
        <v>119</v>
      </c>
      <c r="K4061" t="s">
        <v>433</v>
      </c>
      <c r="L4061" t="s">
        <v>539</v>
      </c>
      <c r="M4061" t="s">
        <v>440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x14ac:dyDescent="0.3">
      <c r="A4062">
        <v>4</v>
      </c>
      <c r="B4062" t="s">
        <v>187</v>
      </c>
      <c r="C4062">
        <v>2021</v>
      </c>
      <c r="D4062">
        <v>2</v>
      </c>
      <c r="E4062" t="s">
        <v>546</v>
      </c>
      <c r="F4062">
        <v>3</v>
      </c>
      <c r="G4062" t="s">
        <v>421</v>
      </c>
      <c r="H4062" t="s">
        <v>452</v>
      </c>
      <c r="I4062" t="s">
        <v>453</v>
      </c>
      <c r="J4062" t="s">
        <v>127</v>
      </c>
      <c r="K4062" t="s">
        <v>454</v>
      </c>
      <c r="L4062" t="s">
        <v>539</v>
      </c>
      <c r="M4062" t="s">
        <v>440</v>
      </c>
      <c r="N4062">
        <v>1</v>
      </c>
      <c r="O4062">
        <v>85.69</v>
      </c>
      <c r="P4062">
        <v>0</v>
      </c>
      <c r="Q4062" t="str">
        <f t="shared" si="65"/>
        <v>4-Medium C&amp;I</v>
      </c>
    </row>
    <row r="4063" spans="1:17" x14ac:dyDescent="0.3">
      <c r="A4063">
        <v>4</v>
      </c>
      <c r="B4063" t="s">
        <v>187</v>
      </c>
      <c r="C4063">
        <v>2021</v>
      </c>
      <c r="D4063">
        <v>2</v>
      </c>
      <c r="E4063" t="s">
        <v>546</v>
      </c>
      <c r="F4063">
        <v>5</v>
      </c>
      <c r="G4063" t="s">
        <v>455</v>
      </c>
      <c r="H4063" t="s">
        <v>431</v>
      </c>
      <c r="I4063" t="s">
        <v>432</v>
      </c>
      <c r="J4063" t="s">
        <v>119</v>
      </c>
      <c r="K4063" t="s">
        <v>433</v>
      </c>
      <c r="L4063" t="s">
        <v>540</v>
      </c>
      <c r="M4063" t="s">
        <v>456</v>
      </c>
      <c r="N4063">
        <v>1</v>
      </c>
      <c r="O4063">
        <v>879.02</v>
      </c>
      <c r="P4063">
        <v>3560</v>
      </c>
      <c r="Q4063" t="str">
        <f t="shared" ref="Q4063:Q4126" si="66">VLOOKUP(J4063,S:T,2,FALSE)</f>
        <v>4-Medium C&amp;I</v>
      </c>
    </row>
    <row r="4064" spans="1:17" x14ac:dyDescent="0.3">
      <c r="A4064">
        <v>4</v>
      </c>
      <c r="B4064" t="s">
        <v>187</v>
      </c>
      <c r="C4064">
        <v>2021</v>
      </c>
      <c r="D4064">
        <v>2</v>
      </c>
      <c r="E4064" t="s">
        <v>546</v>
      </c>
      <c r="F4064">
        <v>5</v>
      </c>
      <c r="G4064" t="s">
        <v>455</v>
      </c>
      <c r="H4064" t="s">
        <v>444</v>
      </c>
      <c r="I4064" t="s">
        <v>445</v>
      </c>
      <c r="J4064" t="s">
        <v>207</v>
      </c>
      <c r="K4064" t="s">
        <v>443</v>
      </c>
      <c r="L4064" t="s">
        <v>541</v>
      </c>
      <c r="M4064" t="s">
        <v>457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x14ac:dyDescent="0.3">
      <c r="A4065">
        <v>4</v>
      </c>
      <c r="B4065" t="s">
        <v>187</v>
      </c>
      <c r="C4065">
        <v>2021</v>
      </c>
      <c r="D4065">
        <v>2</v>
      </c>
      <c r="E4065" t="s">
        <v>546</v>
      </c>
      <c r="F4065">
        <v>5</v>
      </c>
      <c r="G4065" t="s">
        <v>455</v>
      </c>
      <c r="H4065" t="s">
        <v>417</v>
      </c>
      <c r="I4065" t="s">
        <v>418</v>
      </c>
      <c r="J4065" t="s">
        <v>115</v>
      </c>
      <c r="K4065" t="s">
        <v>405</v>
      </c>
      <c r="L4065" t="s">
        <v>541</v>
      </c>
      <c r="M4065" t="s">
        <v>457</v>
      </c>
      <c r="N4065">
        <v>2</v>
      </c>
      <c r="O4065">
        <v>208.52</v>
      </c>
      <c r="P4065">
        <v>1799</v>
      </c>
      <c r="Q4065" t="str">
        <f t="shared" si="66"/>
        <v>3-Small C&amp;I</v>
      </c>
    </row>
    <row r="4066" spans="1:17" x14ac:dyDescent="0.3">
      <c r="A4066">
        <v>4</v>
      </c>
      <c r="B4066" t="s">
        <v>187</v>
      </c>
      <c r="C4066">
        <v>2021</v>
      </c>
      <c r="D4066">
        <v>2</v>
      </c>
      <c r="E4066" t="s">
        <v>546</v>
      </c>
      <c r="F4066">
        <v>6</v>
      </c>
      <c r="G4066" t="s">
        <v>458</v>
      </c>
      <c r="H4066" t="s">
        <v>459</v>
      </c>
      <c r="I4066" t="s">
        <v>460</v>
      </c>
      <c r="J4066" t="s">
        <v>123</v>
      </c>
      <c r="K4066" t="s">
        <v>461</v>
      </c>
      <c r="L4066" t="s">
        <v>542</v>
      </c>
      <c r="M4066" t="s">
        <v>462</v>
      </c>
      <c r="N4066">
        <v>1</v>
      </c>
      <c r="O4066">
        <v>5988.59</v>
      </c>
      <c r="P4066">
        <v>17143</v>
      </c>
      <c r="Q4066" t="str">
        <f t="shared" si="66"/>
        <v>Street</v>
      </c>
    </row>
    <row r="4067" spans="1:17" x14ac:dyDescent="0.3">
      <c r="A4067">
        <v>4</v>
      </c>
      <c r="B4067" t="s">
        <v>187</v>
      </c>
      <c r="C4067">
        <v>2021</v>
      </c>
      <c r="D4067">
        <v>2</v>
      </c>
      <c r="E4067" t="s">
        <v>546</v>
      </c>
      <c r="F4067">
        <v>6</v>
      </c>
      <c r="G4067" t="s">
        <v>458</v>
      </c>
      <c r="H4067" t="s">
        <v>463</v>
      </c>
      <c r="I4067" t="s">
        <v>464</v>
      </c>
      <c r="J4067" t="s">
        <v>124</v>
      </c>
      <c r="K4067" t="s">
        <v>465</v>
      </c>
      <c r="L4067" t="s">
        <v>542</v>
      </c>
      <c r="M4067" t="s">
        <v>462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x14ac:dyDescent="0.3">
      <c r="A4068">
        <v>4</v>
      </c>
      <c r="B4068" t="s">
        <v>187</v>
      </c>
      <c r="C4068">
        <v>2021</v>
      </c>
      <c r="D4068">
        <v>2</v>
      </c>
      <c r="E4068" t="s">
        <v>546</v>
      </c>
      <c r="F4068">
        <v>10</v>
      </c>
      <c r="G4068" t="s">
        <v>466</v>
      </c>
      <c r="H4068" t="s">
        <v>397</v>
      </c>
      <c r="I4068" t="s">
        <v>398</v>
      </c>
      <c r="J4068" t="s">
        <v>121</v>
      </c>
      <c r="K4068" t="s">
        <v>399</v>
      </c>
      <c r="L4068" t="s">
        <v>543</v>
      </c>
      <c r="M4068" t="s">
        <v>467</v>
      </c>
      <c r="N4068">
        <v>19</v>
      </c>
      <c r="O4068">
        <v>3487.9</v>
      </c>
      <c r="P4068">
        <v>13044</v>
      </c>
      <c r="Q4068" t="str">
        <f t="shared" si="66"/>
        <v>1-Residential</v>
      </c>
    </row>
    <row r="4069" spans="1:17" x14ac:dyDescent="0.3">
      <c r="A4069">
        <v>4</v>
      </c>
      <c r="B4069" t="s">
        <v>187</v>
      </c>
      <c r="C4069">
        <v>2021</v>
      </c>
      <c r="D4069">
        <v>2</v>
      </c>
      <c r="E4069" t="s">
        <v>546</v>
      </c>
      <c r="F4069">
        <v>10</v>
      </c>
      <c r="G4069" t="s">
        <v>466</v>
      </c>
      <c r="H4069" t="s">
        <v>412</v>
      </c>
      <c r="I4069" t="s">
        <v>413</v>
      </c>
      <c r="J4069" t="s">
        <v>121</v>
      </c>
      <c r="K4069" t="s">
        <v>399</v>
      </c>
      <c r="L4069" t="s">
        <v>544</v>
      </c>
      <c r="M4069" t="s">
        <v>468</v>
      </c>
      <c r="N4069">
        <v>151</v>
      </c>
      <c r="O4069">
        <v>21227.9</v>
      </c>
      <c r="P4069">
        <v>151698</v>
      </c>
      <c r="Q4069" t="str">
        <f t="shared" si="66"/>
        <v>1-Residential</v>
      </c>
    </row>
    <row r="4070" spans="1:17" x14ac:dyDescent="0.3">
      <c r="A4070">
        <v>4</v>
      </c>
      <c r="B4070" t="s">
        <v>187</v>
      </c>
      <c r="C4070">
        <v>2021</v>
      </c>
      <c r="D4070">
        <v>2</v>
      </c>
      <c r="E4070" t="s">
        <v>546</v>
      </c>
      <c r="F4070">
        <v>10</v>
      </c>
      <c r="G4070" t="s">
        <v>466</v>
      </c>
      <c r="H4070" t="s">
        <v>415</v>
      </c>
      <c r="I4070" t="s">
        <v>416</v>
      </c>
      <c r="J4070" t="s">
        <v>122</v>
      </c>
      <c r="K4070" t="s">
        <v>408</v>
      </c>
      <c r="L4070" t="s">
        <v>544</v>
      </c>
      <c r="M4070" t="s">
        <v>468</v>
      </c>
      <c r="N4070">
        <v>4</v>
      </c>
      <c r="O4070">
        <v>210.15</v>
      </c>
      <c r="P4070">
        <v>4645</v>
      </c>
      <c r="Q4070" t="str">
        <f t="shared" si="66"/>
        <v>2-Low Income Residential</v>
      </c>
    </row>
    <row r="4071" spans="1:17" x14ac:dyDescent="0.3">
      <c r="A4071">
        <v>4</v>
      </c>
      <c r="B4071" t="s">
        <v>187</v>
      </c>
      <c r="C4071">
        <v>2021</v>
      </c>
      <c r="D4071">
        <v>2</v>
      </c>
      <c r="E4071" t="s">
        <v>546</v>
      </c>
      <c r="F4071">
        <v>60</v>
      </c>
      <c r="G4071" t="s">
        <v>469</v>
      </c>
      <c r="H4071" t="s">
        <v>459</v>
      </c>
      <c r="I4071" t="s">
        <v>460</v>
      </c>
      <c r="J4071" t="s">
        <v>123</v>
      </c>
      <c r="K4071" t="s">
        <v>461</v>
      </c>
      <c r="L4071" t="s">
        <v>545</v>
      </c>
      <c r="M4071" t="s">
        <v>470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x14ac:dyDescent="0.3">
      <c r="A4072">
        <v>4</v>
      </c>
      <c r="B4072" t="s">
        <v>187</v>
      </c>
      <c r="C4072">
        <v>2021</v>
      </c>
      <c r="D4072">
        <v>2</v>
      </c>
      <c r="E4072" t="s">
        <v>546</v>
      </c>
      <c r="F4072">
        <v>60</v>
      </c>
      <c r="G4072" t="s">
        <v>469</v>
      </c>
      <c r="H4072" t="s">
        <v>463</v>
      </c>
      <c r="I4072" t="s">
        <v>464</v>
      </c>
      <c r="J4072" t="s">
        <v>124</v>
      </c>
      <c r="K4072" t="s">
        <v>465</v>
      </c>
      <c r="L4072" t="s">
        <v>545</v>
      </c>
      <c r="M4072" t="s">
        <v>470</v>
      </c>
      <c r="N4072">
        <v>2</v>
      </c>
      <c r="O4072">
        <v>28.51</v>
      </c>
      <c r="P4072">
        <v>147</v>
      </c>
      <c r="Q4072" t="str">
        <f t="shared" si="66"/>
        <v>Street</v>
      </c>
    </row>
    <row r="4073" spans="1:17" x14ac:dyDescent="0.3">
      <c r="A4073">
        <v>5</v>
      </c>
      <c r="B4073" t="s">
        <v>181</v>
      </c>
      <c r="C4073">
        <v>2021</v>
      </c>
      <c r="D4073">
        <v>1</v>
      </c>
      <c r="E4073" t="s">
        <v>395</v>
      </c>
      <c r="F4073">
        <v>1</v>
      </c>
      <c r="G4073" t="s">
        <v>396</v>
      </c>
      <c r="H4073" t="s">
        <v>397</v>
      </c>
      <c r="I4073" t="s">
        <v>398</v>
      </c>
      <c r="J4073" t="s">
        <v>121</v>
      </c>
      <c r="K4073" t="s">
        <v>399</v>
      </c>
      <c r="L4073" t="s">
        <v>536</v>
      </c>
      <c r="M4073" t="s">
        <v>400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x14ac:dyDescent="0.3">
      <c r="A4074">
        <v>5</v>
      </c>
      <c r="B4074" t="s">
        <v>181</v>
      </c>
      <c r="C4074">
        <v>2021</v>
      </c>
      <c r="D4074">
        <v>1</v>
      </c>
      <c r="E4074" t="s">
        <v>395</v>
      </c>
      <c r="F4074">
        <v>1</v>
      </c>
      <c r="G4074" t="s">
        <v>396</v>
      </c>
      <c r="H4074" t="s">
        <v>401</v>
      </c>
      <c r="I4074" t="s">
        <v>402</v>
      </c>
      <c r="J4074" t="s">
        <v>121</v>
      </c>
      <c r="K4074" t="s">
        <v>399</v>
      </c>
      <c r="L4074" t="s">
        <v>536</v>
      </c>
      <c r="M4074" t="s">
        <v>400</v>
      </c>
      <c r="N4074">
        <v>317</v>
      </c>
      <c r="O4074">
        <v>51707.62</v>
      </c>
      <c r="P4074">
        <v>198066</v>
      </c>
      <c r="Q4074" t="str">
        <f t="shared" si="66"/>
        <v>1-Residential</v>
      </c>
    </row>
    <row r="4075" spans="1:17" x14ac:dyDescent="0.3">
      <c r="A4075">
        <v>5</v>
      </c>
      <c r="B4075" t="s">
        <v>181</v>
      </c>
      <c r="C4075">
        <v>2021</v>
      </c>
      <c r="D4075">
        <v>1</v>
      </c>
      <c r="E4075" t="s">
        <v>395</v>
      </c>
      <c r="F4075">
        <v>1</v>
      </c>
      <c r="G4075" t="s">
        <v>396</v>
      </c>
      <c r="H4075" t="s">
        <v>403</v>
      </c>
      <c r="I4075" t="s">
        <v>404</v>
      </c>
      <c r="J4075" t="s">
        <v>115</v>
      </c>
      <c r="K4075" t="s">
        <v>405</v>
      </c>
      <c r="L4075" t="s">
        <v>536</v>
      </c>
      <c r="M4075" t="s">
        <v>400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x14ac:dyDescent="0.3">
      <c r="A4076">
        <v>5</v>
      </c>
      <c r="B4076" t="s">
        <v>181</v>
      </c>
      <c r="C4076">
        <v>2021</v>
      </c>
      <c r="D4076">
        <v>1</v>
      </c>
      <c r="E4076" t="s">
        <v>395</v>
      </c>
      <c r="F4076">
        <v>1</v>
      </c>
      <c r="G4076" t="s">
        <v>396</v>
      </c>
      <c r="H4076" t="s">
        <v>406</v>
      </c>
      <c r="I4076" t="s">
        <v>407</v>
      </c>
      <c r="J4076" t="s">
        <v>122</v>
      </c>
      <c r="K4076" t="s">
        <v>408</v>
      </c>
      <c r="L4076" t="s">
        <v>536</v>
      </c>
      <c r="M4076" t="s">
        <v>400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x14ac:dyDescent="0.3">
      <c r="A4077">
        <v>5</v>
      </c>
      <c r="B4077" t="s">
        <v>181</v>
      </c>
      <c r="C4077">
        <v>2021</v>
      </c>
      <c r="D4077">
        <v>1</v>
      </c>
      <c r="E4077" t="s">
        <v>395</v>
      </c>
      <c r="F4077">
        <v>1</v>
      </c>
      <c r="G4077" t="s">
        <v>396</v>
      </c>
      <c r="H4077" t="s">
        <v>471</v>
      </c>
      <c r="I4077" t="s">
        <v>472</v>
      </c>
      <c r="J4077" t="s">
        <v>122</v>
      </c>
      <c r="K4077" t="s">
        <v>408</v>
      </c>
      <c r="L4077" t="s">
        <v>536</v>
      </c>
      <c r="M4077" t="s">
        <v>400</v>
      </c>
      <c r="N4077">
        <v>115</v>
      </c>
      <c r="O4077">
        <v>14523.97</v>
      </c>
      <c r="P4077">
        <v>88076</v>
      </c>
      <c r="Q4077" t="str">
        <f t="shared" si="66"/>
        <v>2-Low Income Residential</v>
      </c>
    </row>
    <row r="4078" spans="1:17" x14ac:dyDescent="0.3">
      <c r="A4078">
        <v>5</v>
      </c>
      <c r="B4078" t="s">
        <v>181</v>
      </c>
      <c r="C4078">
        <v>2021</v>
      </c>
      <c r="D4078">
        <v>1</v>
      </c>
      <c r="E4078" t="s">
        <v>395</v>
      </c>
      <c r="F4078">
        <v>1</v>
      </c>
      <c r="G4078" t="s">
        <v>396</v>
      </c>
      <c r="H4078" t="s">
        <v>409</v>
      </c>
      <c r="I4078" t="s">
        <v>410</v>
      </c>
      <c r="J4078" t="s">
        <v>117</v>
      </c>
      <c r="K4078" t="s">
        <v>428</v>
      </c>
      <c r="L4078" t="s">
        <v>536</v>
      </c>
      <c r="M4078" t="s">
        <v>400</v>
      </c>
      <c r="N4078">
        <v>1031</v>
      </c>
      <c r="O4078">
        <v>99996.88</v>
      </c>
      <c r="P4078">
        <v>438809</v>
      </c>
      <c r="Q4078" t="str">
        <f t="shared" si="66"/>
        <v>3-Small C&amp;I</v>
      </c>
    </row>
    <row r="4079" spans="1:17" x14ac:dyDescent="0.3">
      <c r="A4079">
        <v>5</v>
      </c>
      <c r="B4079" t="s">
        <v>181</v>
      </c>
      <c r="C4079">
        <v>2021</v>
      </c>
      <c r="D4079">
        <v>1</v>
      </c>
      <c r="E4079" t="s">
        <v>395</v>
      </c>
      <c r="F4079">
        <v>1</v>
      </c>
      <c r="G4079" t="s">
        <v>396</v>
      </c>
      <c r="H4079" t="s">
        <v>429</v>
      </c>
      <c r="I4079" t="s">
        <v>430</v>
      </c>
      <c r="J4079" t="s">
        <v>115</v>
      </c>
      <c r="K4079" t="s">
        <v>405</v>
      </c>
      <c r="L4079" t="s">
        <v>536</v>
      </c>
      <c r="M4079" t="s">
        <v>400</v>
      </c>
      <c r="N4079">
        <v>10</v>
      </c>
      <c r="O4079">
        <v>5437.83</v>
      </c>
      <c r="P4079">
        <v>72066</v>
      </c>
      <c r="Q4079" t="str">
        <f t="shared" si="66"/>
        <v>3-Small C&amp;I</v>
      </c>
    </row>
    <row r="4080" spans="1:17" x14ac:dyDescent="0.3">
      <c r="A4080">
        <v>5</v>
      </c>
      <c r="B4080" t="s">
        <v>181</v>
      </c>
      <c r="C4080">
        <v>2021</v>
      </c>
      <c r="D4080">
        <v>1</v>
      </c>
      <c r="E4080" t="s">
        <v>395</v>
      </c>
      <c r="F4080">
        <v>1</v>
      </c>
      <c r="G4080" t="s">
        <v>396</v>
      </c>
      <c r="H4080" t="s">
        <v>473</v>
      </c>
      <c r="I4080" t="s">
        <v>474</v>
      </c>
      <c r="J4080" t="s">
        <v>118</v>
      </c>
      <c r="K4080" t="s">
        <v>411</v>
      </c>
      <c r="L4080" t="s">
        <v>536</v>
      </c>
      <c r="M4080" t="s">
        <v>400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x14ac:dyDescent="0.3">
      <c r="A4081">
        <v>5</v>
      </c>
      <c r="B4081" t="s">
        <v>181</v>
      </c>
      <c r="C4081">
        <v>2021</v>
      </c>
      <c r="D4081">
        <v>1</v>
      </c>
      <c r="E4081" t="s">
        <v>395</v>
      </c>
      <c r="F4081">
        <v>1</v>
      </c>
      <c r="G4081" t="s">
        <v>396</v>
      </c>
      <c r="H4081" t="s">
        <v>431</v>
      </c>
      <c r="I4081" t="s">
        <v>432</v>
      </c>
      <c r="J4081" t="s">
        <v>547</v>
      </c>
      <c r="K4081" t="s">
        <v>475</v>
      </c>
      <c r="L4081" t="s">
        <v>547</v>
      </c>
      <c r="M4081" t="s">
        <v>476</v>
      </c>
      <c r="N4081">
        <v>1</v>
      </c>
      <c r="O4081">
        <v>215.36</v>
      </c>
      <c r="P4081">
        <v>800</v>
      </c>
      <c r="Q4081" t="str">
        <f t="shared" si="66"/>
        <v>OTHER</v>
      </c>
    </row>
    <row r="4082" spans="1:17" x14ac:dyDescent="0.3">
      <c r="A4082">
        <v>5</v>
      </c>
      <c r="B4082" t="s">
        <v>181</v>
      </c>
      <c r="C4082">
        <v>2021</v>
      </c>
      <c r="D4082">
        <v>1</v>
      </c>
      <c r="E4082" t="s">
        <v>395</v>
      </c>
      <c r="F4082">
        <v>1</v>
      </c>
      <c r="G4082" t="s">
        <v>396</v>
      </c>
      <c r="H4082" t="s">
        <v>477</v>
      </c>
      <c r="I4082" t="s">
        <v>478</v>
      </c>
      <c r="J4082" t="s">
        <v>125</v>
      </c>
      <c r="K4082" t="s">
        <v>436</v>
      </c>
      <c r="L4082" t="s">
        <v>536</v>
      </c>
      <c r="M4082" t="s">
        <v>400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x14ac:dyDescent="0.3">
      <c r="A4083">
        <v>5</v>
      </c>
      <c r="B4083" t="s">
        <v>181</v>
      </c>
      <c r="C4083">
        <v>2021</v>
      </c>
      <c r="D4083">
        <v>1</v>
      </c>
      <c r="E4083" t="s">
        <v>395</v>
      </c>
      <c r="F4083">
        <v>1</v>
      </c>
      <c r="G4083" t="s">
        <v>396</v>
      </c>
      <c r="H4083" t="s">
        <v>479</v>
      </c>
      <c r="I4083" t="s">
        <v>480</v>
      </c>
      <c r="J4083" t="s">
        <v>125</v>
      </c>
      <c r="K4083" t="s">
        <v>436</v>
      </c>
      <c r="L4083" t="s">
        <v>536</v>
      </c>
      <c r="M4083" t="s">
        <v>400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x14ac:dyDescent="0.3">
      <c r="A4084">
        <v>5</v>
      </c>
      <c r="B4084" t="s">
        <v>181</v>
      </c>
      <c r="C4084">
        <v>2021</v>
      </c>
      <c r="D4084">
        <v>1</v>
      </c>
      <c r="E4084" t="s">
        <v>395</v>
      </c>
      <c r="F4084">
        <v>1</v>
      </c>
      <c r="G4084" t="s">
        <v>396</v>
      </c>
      <c r="H4084" t="s">
        <v>434</v>
      </c>
      <c r="I4084" t="s">
        <v>435</v>
      </c>
      <c r="J4084" t="s">
        <v>125</v>
      </c>
      <c r="K4084" t="s">
        <v>436</v>
      </c>
      <c r="L4084" t="s">
        <v>537</v>
      </c>
      <c r="M4084" t="s">
        <v>414</v>
      </c>
      <c r="N4084">
        <v>668</v>
      </c>
      <c r="O4084">
        <v>27959.39</v>
      </c>
      <c r="P4084">
        <v>98380</v>
      </c>
      <c r="Q4084" t="str">
        <f t="shared" si="66"/>
        <v>Street</v>
      </c>
    </row>
    <row r="4085" spans="1:17" x14ac:dyDescent="0.3">
      <c r="A4085">
        <v>5</v>
      </c>
      <c r="B4085" t="s">
        <v>181</v>
      </c>
      <c r="C4085">
        <v>2021</v>
      </c>
      <c r="D4085">
        <v>1</v>
      </c>
      <c r="E4085" t="s">
        <v>395</v>
      </c>
      <c r="F4085">
        <v>1</v>
      </c>
      <c r="G4085" t="s">
        <v>396</v>
      </c>
      <c r="H4085" t="s">
        <v>412</v>
      </c>
      <c r="I4085" t="s">
        <v>413</v>
      </c>
      <c r="J4085" t="s">
        <v>121</v>
      </c>
      <c r="K4085" t="s">
        <v>399</v>
      </c>
      <c r="L4085" t="s">
        <v>537</v>
      </c>
      <c r="M4085" t="s">
        <v>414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x14ac:dyDescent="0.3">
      <c r="A4086">
        <v>5</v>
      </c>
      <c r="B4086" t="s">
        <v>181</v>
      </c>
      <c r="C4086">
        <v>2021</v>
      </c>
      <c r="D4086">
        <v>1</v>
      </c>
      <c r="E4086" t="s">
        <v>395</v>
      </c>
      <c r="F4086">
        <v>1</v>
      </c>
      <c r="G4086" t="s">
        <v>396</v>
      </c>
      <c r="H4086" t="s">
        <v>415</v>
      </c>
      <c r="I4086" t="s">
        <v>416</v>
      </c>
      <c r="J4086" t="s">
        <v>122</v>
      </c>
      <c r="K4086" t="s">
        <v>408</v>
      </c>
      <c r="L4086" t="s">
        <v>537</v>
      </c>
      <c r="M4086" t="s">
        <v>414</v>
      </c>
      <c r="N4086">
        <v>69753</v>
      </c>
      <c r="O4086">
        <v>1849745.35</v>
      </c>
      <c r="P4086">
        <v>46269691</v>
      </c>
      <c r="Q4086" t="str">
        <f t="shared" si="66"/>
        <v>2-Low Income Residential</v>
      </c>
    </row>
    <row r="4087" spans="1:17" x14ac:dyDescent="0.3">
      <c r="A4087">
        <v>5</v>
      </c>
      <c r="B4087" t="s">
        <v>181</v>
      </c>
      <c r="C4087">
        <v>2021</v>
      </c>
      <c r="D4087">
        <v>1</v>
      </c>
      <c r="E4087" t="s">
        <v>395</v>
      </c>
      <c r="F4087">
        <v>1</v>
      </c>
      <c r="G4087" t="s">
        <v>396</v>
      </c>
      <c r="H4087" t="s">
        <v>417</v>
      </c>
      <c r="I4087" t="s">
        <v>418</v>
      </c>
      <c r="J4087" t="s">
        <v>115</v>
      </c>
      <c r="K4087" t="s">
        <v>405</v>
      </c>
      <c r="L4087" t="s">
        <v>537</v>
      </c>
      <c r="M4087" t="s">
        <v>414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x14ac:dyDescent="0.3">
      <c r="A4088">
        <v>5</v>
      </c>
      <c r="B4088" t="s">
        <v>181</v>
      </c>
      <c r="C4088">
        <v>2021</v>
      </c>
      <c r="D4088">
        <v>1</v>
      </c>
      <c r="E4088" t="s">
        <v>395</v>
      </c>
      <c r="F4088">
        <v>1</v>
      </c>
      <c r="G4088" t="s">
        <v>396</v>
      </c>
      <c r="H4088" t="s">
        <v>419</v>
      </c>
      <c r="I4088" t="s">
        <v>420</v>
      </c>
      <c r="J4088" t="s">
        <v>118</v>
      </c>
      <c r="K4088" t="s">
        <v>411</v>
      </c>
      <c r="L4088" t="s">
        <v>537</v>
      </c>
      <c r="M4088" t="s">
        <v>414</v>
      </c>
      <c r="N4088">
        <v>841</v>
      </c>
      <c r="O4088">
        <v>42270.49</v>
      </c>
      <c r="P4088">
        <v>352845</v>
      </c>
      <c r="Q4088" t="str">
        <f t="shared" si="66"/>
        <v>3-Small C&amp;I</v>
      </c>
    </row>
    <row r="4089" spans="1:17" x14ac:dyDescent="0.3">
      <c r="A4089">
        <v>5</v>
      </c>
      <c r="B4089" t="s">
        <v>181</v>
      </c>
      <c r="C4089">
        <v>2021</v>
      </c>
      <c r="D4089">
        <v>1</v>
      </c>
      <c r="E4089" t="s">
        <v>395</v>
      </c>
      <c r="F4089">
        <v>3</v>
      </c>
      <c r="G4089" t="s">
        <v>421</v>
      </c>
      <c r="H4089" t="s">
        <v>397</v>
      </c>
      <c r="I4089" t="s">
        <v>398</v>
      </c>
      <c r="J4089" t="s">
        <v>121</v>
      </c>
      <c r="K4089" t="s">
        <v>399</v>
      </c>
      <c r="L4089" t="s">
        <v>538</v>
      </c>
      <c r="M4089" t="s">
        <v>422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x14ac:dyDescent="0.3">
      <c r="A4090">
        <v>5</v>
      </c>
      <c r="B4090" t="s">
        <v>181</v>
      </c>
      <c r="C4090">
        <v>2021</v>
      </c>
      <c r="D4090">
        <v>1</v>
      </c>
      <c r="E4090" t="s">
        <v>395</v>
      </c>
      <c r="F4090">
        <v>3</v>
      </c>
      <c r="G4090" t="s">
        <v>421</v>
      </c>
      <c r="H4090" t="s">
        <v>401</v>
      </c>
      <c r="I4090" t="s">
        <v>402</v>
      </c>
      <c r="J4090" t="s">
        <v>121</v>
      </c>
      <c r="K4090" t="s">
        <v>399</v>
      </c>
      <c r="L4090" t="s">
        <v>538</v>
      </c>
      <c r="M4090" t="s">
        <v>422</v>
      </c>
      <c r="N4090">
        <v>1</v>
      </c>
      <c r="O4090">
        <v>18.21</v>
      </c>
      <c r="P4090">
        <v>16</v>
      </c>
      <c r="Q4090" t="str">
        <f t="shared" si="66"/>
        <v>1-Residential</v>
      </c>
    </row>
    <row r="4091" spans="1:17" x14ac:dyDescent="0.3">
      <c r="A4091">
        <v>5</v>
      </c>
      <c r="B4091" t="s">
        <v>181</v>
      </c>
      <c r="C4091">
        <v>2021</v>
      </c>
      <c r="D4091">
        <v>1</v>
      </c>
      <c r="E4091" t="s">
        <v>395</v>
      </c>
      <c r="F4091">
        <v>3</v>
      </c>
      <c r="G4091" t="s">
        <v>421</v>
      </c>
      <c r="H4091" t="s">
        <v>403</v>
      </c>
      <c r="I4091" t="s">
        <v>404</v>
      </c>
      <c r="J4091" t="s">
        <v>115</v>
      </c>
      <c r="K4091" t="s">
        <v>405</v>
      </c>
      <c r="L4091" t="s">
        <v>538</v>
      </c>
      <c r="M4091" t="s">
        <v>422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x14ac:dyDescent="0.3">
      <c r="A4092">
        <v>5</v>
      </c>
      <c r="B4092" t="s">
        <v>181</v>
      </c>
      <c r="C4092">
        <v>2021</v>
      </c>
      <c r="D4092">
        <v>1</v>
      </c>
      <c r="E4092" t="s">
        <v>395</v>
      </c>
      <c r="F4092">
        <v>3</v>
      </c>
      <c r="G4092" t="s">
        <v>421</v>
      </c>
      <c r="H4092" t="s">
        <v>423</v>
      </c>
      <c r="I4092" t="s">
        <v>424</v>
      </c>
      <c r="J4092" t="s">
        <v>126</v>
      </c>
      <c r="K4092" t="s">
        <v>425</v>
      </c>
      <c r="L4092" t="s">
        <v>538</v>
      </c>
      <c r="M4092" t="s">
        <v>422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x14ac:dyDescent="0.3">
      <c r="A4093">
        <v>5</v>
      </c>
      <c r="B4093" t="s">
        <v>181</v>
      </c>
      <c r="C4093">
        <v>2021</v>
      </c>
      <c r="D4093">
        <v>1</v>
      </c>
      <c r="E4093" t="s">
        <v>395</v>
      </c>
      <c r="F4093">
        <v>3</v>
      </c>
      <c r="G4093" t="s">
        <v>421</v>
      </c>
      <c r="H4093" t="s">
        <v>426</v>
      </c>
      <c r="I4093" t="s">
        <v>427</v>
      </c>
      <c r="J4093" t="s">
        <v>117</v>
      </c>
      <c r="K4093" t="s">
        <v>428</v>
      </c>
      <c r="L4093" t="s">
        <v>538</v>
      </c>
      <c r="M4093" t="s">
        <v>422</v>
      </c>
      <c r="N4093">
        <v>294</v>
      </c>
      <c r="O4093">
        <v>-70402.67</v>
      </c>
      <c r="P4093">
        <v>553838</v>
      </c>
      <c r="Q4093" t="str">
        <f t="shared" si="66"/>
        <v>3-Small C&amp;I</v>
      </c>
    </row>
    <row r="4094" spans="1:17" x14ac:dyDescent="0.3">
      <c r="A4094">
        <v>5</v>
      </c>
      <c r="B4094" t="s">
        <v>181</v>
      </c>
      <c r="C4094">
        <v>2021</v>
      </c>
      <c r="D4094">
        <v>1</v>
      </c>
      <c r="E4094" t="s">
        <v>395</v>
      </c>
      <c r="F4094">
        <v>3</v>
      </c>
      <c r="G4094" t="s">
        <v>421</v>
      </c>
      <c r="H4094" t="s">
        <v>409</v>
      </c>
      <c r="I4094" t="s">
        <v>410</v>
      </c>
      <c r="J4094" t="s">
        <v>117</v>
      </c>
      <c r="K4094" t="s">
        <v>428</v>
      </c>
      <c r="L4094" t="s">
        <v>538</v>
      </c>
      <c r="M4094" t="s">
        <v>422</v>
      </c>
      <c r="N4094">
        <v>19964</v>
      </c>
      <c r="O4094">
        <v>1850493.18</v>
      </c>
      <c r="P4094">
        <v>8752670</v>
      </c>
      <c r="Q4094" t="str">
        <f t="shared" si="66"/>
        <v>3-Small C&amp;I</v>
      </c>
    </row>
    <row r="4095" spans="1:17" x14ac:dyDescent="0.3">
      <c r="A4095">
        <v>5</v>
      </c>
      <c r="B4095" t="s">
        <v>181</v>
      </c>
      <c r="C4095">
        <v>2021</v>
      </c>
      <c r="D4095">
        <v>1</v>
      </c>
      <c r="E4095" t="s">
        <v>395</v>
      </c>
      <c r="F4095">
        <v>3</v>
      </c>
      <c r="G4095" t="s">
        <v>421</v>
      </c>
      <c r="H4095" t="s">
        <v>429</v>
      </c>
      <c r="I4095" t="s">
        <v>430</v>
      </c>
      <c r="J4095" t="s">
        <v>115</v>
      </c>
      <c r="K4095" t="s">
        <v>405</v>
      </c>
      <c r="L4095" t="s">
        <v>538</v>
      </c>
      <c r="M4095" t="s">
        <v>422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x14ac:dyDescent="0.3">
      <c r="A4096">
        <v>5</v>
      </c>
      <c r="B4096" t="s">
        <v>181</v>
      </c>
      <c r="C4096">
        <v>2021</v>
      </c>
      <c r="D4096">
        <v>1</v>
      </c>
      <c r="E4096" t="s">
        <v>395</v>
      </c>
      <c r="F4096">
        <v>3</v>
      </c>
      <c r="G4096" t="s">
        <v>421</v>
      </c>
      <c r="H4096" t="s">
        <v>481</v>
      </c>
      <c r="I4096" t="s">
        <v>482</v>
      </c>
      <c r="J4096" t="s">
        <v>119</v>
      </c>
      <c r="K4096" t="s">
        <v>433</v>
      </c>
      <c r="L4096" t="s">
        <v>538</v>
      </c>
      <c r="M4096" t="s">
        <v>422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x14ac:dyDescent="0.3">
      <c r="A4097">
        <v>5</v>
      </c>
      <c r="B4097" t="s">
        <v>181</v>
      </c>
      <c r="C4097">
        <v>2021</v>
      </c>
      <c r="D4097">
        <v>1</v>
      </c>
      <c r="E4097" t="s">
        <v>395</v>
      </c>
      <c r="F4097">
        <v>3</v>
      </c>
      <c r="G4097" t="s">
        <v>421</v>
      </c>
      <c r="H4097" t="s">
        <v>473</v>
      </c>
      <c r="I4097" t="s">
        <v>474</v>
      </c>
      <c r="J4097" t="s">
        <v>118</v>
      </c>
      <c r="K4097" t="s">
        <v>411</v>
      </c>
      <c r="L4097" t="s">
        <v>538</v>
      </c>
      <c r="M4097" t="s">
        <v>422</v>
      </c>
      <c r="N4097">
        <v>100</v>
      </c>
      <c r="O4097">
        <v>6537.72</v>
      </c>
      <c r="P4097">
        <v>27428</v>
      </c>
      <c r="Q4097" t="str">
        <f t="shared" si="66"/>
        <v>3-Small C&amp;I</v>
      </c>
    </row>
    <row r="4098" spans="1:17" x14ac:dyDescent="0.3">
      <c r="A4098">
        <v>5</v>
      </c>
      <c r="B4098" t="s">
        <v>181</v>
      </c>
      <c r="C4098">
        <v>2021</v>
      </c>
      <c r="D4098">
        <v>1</v>
      </c>
      <c r="E4098" t="s">
        <v>395</v>
      </c>
      <c r="F4098">
        <v>3</v>
      </c>
      <c r="G4098" t="s">
        <v>421</v>
      </c>
      <c r="H4098" t="s">
        <v>483</v>
      </c>
      <c r="I4098" t="s">
        <v>484</v>
      </c>
      <c r="J4098" t="s">
        <v>128</v>
      </c>
      <c r="K4098" t="s">
        <v>485</v>
      </c>
      <c r="L4098" t="s">
        <v>538</v>
      </c>
      <c r="M4098" t="s">
        <v>422</v>
      </c>
      <c r="N4098">
        <v>2</v>
      </c>
      <c r="O4098">
        <v>2579.62</v>
      </c>
      <c r="P4098">
        <v>12640</v>
      </c>
      <c r="Q4098" t="str">
        <f t="shared" si="66"/>
        <v>4-Medium C&amp;I</v>
      </c>
    </row>
    <row r="4099" spans="1:17" x14ac:dyDescent="0.3">
      <c r="A4099">
        <v>5</v>
      </c>
      <c r="B4099" t="s">
        <v>181</v>
      </c>
      <c r="C4099">
        <v>2021</v>
      </c>
      <c r="D4099">
        <v>1</v>
      </c>
      <c r="E4099" t="s">
        <v>395</v>
      </c>
      <c r="F4099">
        <v>3</v>
      </c>
      <c r="G4099" t="s">
        <v>421</v>
      </c>
      <c r="H4099" t="s">
        <v>431</v>
      </c>
      <c r="I4099" t="s">
        <v>432</v>
      </c>
      <c r="J4099" t="s">
        <v>119</v>
      </c>
      <c r="K4099" t="s">
        <v>433</v>
      </c>
      <c r="L4099" t="s">
        <v>538</v>
      </c>
      <c r="M4099" t="s">
        <v>422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x14ac:dyDescent="0.3">
      <c r="A4100">
        <v>5</v>
      </c>
      <c r="B4100" t="s">
        <v>181</v>
      </c>
      <c r="C4100">
        <v>2021</v>
      </c>
      <c r="D4100">
        <v>1</v>
      </c>
      <c r="E4100" t="s">
        <v>395</v>
      </c>
      <c r="F4100">
        <v>3</v>
      </c>
      <c r="G4100" t="s">
        <v>421</v>
      </c>
      <c r="H4100" t="s">
        <v>486</v>
      </c>
      <c r="I4100" t="s">
        <v>487</v>
      </c>
      <c r="J4100" t="s">
        <v>127</v>
      </c>
      <c r="K4100" t="s">
        <v>454</v>
      </c>
      <c r="L4100" t="s">
        <v>538</v>
      </c>
      <c r="M4100" t="s">
        <v>422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x14ac:dyDescent="0.3">
      <c r="A4101">
        <v>5</v>
      </c>
      <c r="B4101" t="s">
        <v>181</v>
      </c>
      <c r="C4101">
        <v>2021</v>
      </c>
      <c r="D4101">
        <v>1</v>
      </c>
      <c r="E4101" t="s">
        <v>395</v>
      </c>
      <c r="F4101">
        <v>3</v>
      </c>
      <c r="G4101" t="s">
        <v>421</v>
      </c>
      <c r="H4101" t="s">
        <v>488</v>
      </c>
      <c r="I4101" t="s">
        <v>489</v>
      </c>
      <c r="J4101" t="s">
        <v>128</v>
      </c>
      <c r="K4101" t="s">
        <v>485</v>
      </c>
      <c r="L4101" t="s">
        <v>538</v>
      </c>
      <c r="M4101" t="s">
        <v>422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x14ac:dyDescent="0.3">
      <c r="A4102">
        <v>5</v>
      </c>
      <c r="B4102" t="s">
        <v>181</v>
      </c>
      <c r="C4102">
        <v>2021</v>
      </c>
      <c r="D4102">
        <v>1</v>
      </c>
      <c r="E4102" t="s">
        <v>395</v>
      </c>
      <c r="F4102">
        <v>3</v>
      </c>
      <c r="G4102" t="s">
        <v>421</v>
      </c>
      <c r="H4102" t="s">
        <v>477</v>
      </c>
      <c r="I4102" t="s">
        <v>478</v>
      </c>
      <c r="J4102" t="s">
        <v>125</v>
      </c>
      <c r="K4102" t="s">
        <v>436</v>
      </c>
      <c r="L4102" t="s">
        <v>538</v>
      </c>
      <c r="M4102" t="s">
        <v>422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x14ac:dyDescent="0.3">
      <c r="A4103">
        <v>5</v>
      </c>
      <c r="B4103" t="s">
        <v>181</v>
      </c>
      <c r="C4103">
        <v>2021</v>
      </c>
      <c r="D4103">
        <v>1</v>
      </c>
      <c r="E4103" t="s">
        <v>395</v>
      </c>
      <c r="F4103">
        <v>3</v>
      </c>
      <c r="G4103" t="s">
        <v>421</v>
      </c>
      <c r="H4103" t="s">
        <v>479</v>
      </c>
      <c r="I4103" t="s">
        <v>480</v>
      </c>
      <c r="J4103" t="s">
        <v>125</v>
      </c>
      <c r="K4103" t="s">
        <v>436</v>
      </c>
      <c r="L4103" t="s">
        <v>538</v>
      </c>
      <c r="M4103" t="s">
        <v>422</v>
      </c>
      <c r="N4103">
        <v>1644</v>
      </c>
      <c r="O4103">
        <v>205177.93</v>
      </c>
      <c r="P4103">
        <v>611249</v>
      </c>
      <c r="Q4103" t="str">
        <f t="shared" si="66"/>
        <v>Street</v>
      </c>
    </row>
    <row r="4104" spans="1:17" x14ac:dyDescent="0.3">
      <c r="A4104">
        <v>5</v>
      </c>
      <c r="B4104" t="s">
        <v>181</v>
      </c>
      <c r="C4104">
        <v>2021</v>
      </c>
      <c r="D4104">
        <v>1</v>
      </c>
      <c r="E4104" t="s">
        <v>395</v>
      </c>
      <c r="F4104">
        <v>3</v>
      </c>
      <c r="G4104" t="s">
        <v>421</v>
      </c>
      <c r="H4104" t="s">
        <v>434</v>
      </c>
      <c r="I4104" t="s">
        <v>435</v>
      </c>
      <c r="J4104" t="s">
        <v>125</v>
      </c>
      <c r="K4104" t="s">
        <v>436</v>
      </c>
      <c r="L4104" t="s">
        <v>539</v>
      </c>
      <c r="M4104" t="s">
        <v>440</v>
      </c>
      <c r="N4104">
        <v>3503</v>
      </c>
      <c r="O4104">
        <v>351164.34</v>
      </c>
      <c r="P4104">
        <v>1595109</v>
      </c>
      <c r="Q4104" t="str">
        <f t="shared" si="66"/>
        <v>Street</v>
      </c>
    </row>
    <row r="4105" spans="1:17" x14ac:dyDescent="0.3">
      <c r="A4105">
        <v>5</v>
      </c>
      <c r="B4105" t="s">
        <v>181</v>
      </c>
      <c r="C4105">
        <v>2021</v>
      </c>
      <c r="D4105">
        <v>1</v>
      </c>
      <c r="E4105" t="s">
        <v>395</v>
      </c>
      <c r="F4105">
        <v>3</v>
      </c>
      <c r="G4105" t="s">
        <v>421</v>
      </c>
      <c r="H4105" t="s">
        <v>437</v>
      </c>
      <c r="I4105" t="s">
        <v>438</v>
      </c>
      <c r="J4105" t="s">
        <v>116</v>
      </c>
      <c r="K4105" t="s">
        <v>439</v>
      </c>
      <c r="L4105" t="s">
        <v>539</v>
      </c>
      <c r="M4105" t="s">
        <v>440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x14ac:dyDescent="0.3">
      <c r="A4106">
        <v>5</v>
      </c>
      <c r="B4106" t="s">
        <v>181</v>
      </c>
      <c r="C4106">
        <v>2021</v>
      </c>
      <c r="D4106">
        <v>1</v>
      </c>
      <c r="E4106" t="s">
        <v>395</v>
      </c>
      <c r="F4106">
        <v>3</v>
      </c>
      <c r="G4106" t="s">
        <v>421</v>
      </c>
      <c r="H4106" t="s">
        <v>490</v>
      </c>
      <c r="I4106" t="s">
        <v>491</v>
      </c>
      <c r="J4106" t="s">
        <v>207</v>
      </c>
      <c r="K4106" t="s">
        <v>443</v>
      </c>
      <c r="L4106" t="s">
        <v>538</v>
      </c>
      <c r="M4106" t="s">
        <v>422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x14ac:dyDescent="0.3">
      <c r="A4107">
        <v>5</v>
      </c>
      <c r="B4107" t="s">
        <v>181</v>
      </c>
      <c r="C4107">
        <v>2021</v>
      </c>
      <c r="D4107">
        <v>1</v>
      </c>
      <c r="E4107" t="s">
        <v>395</v>
      </c>
      <c r="F4107">
        <v>3</v>
      </c>
      <c r="G4107" t="s">
        <v>421</v>
      </c>
      <c r="H4107" t="s">
        <v>441</v>
      </c>
      <c r="I4107" t="s">
        <v>442</v>
      </c>
      <c r="J4107" t="s">
        <v>207</v>
      </c>
      <c r="K4107" t="s">
        <v>443</v>
      </c>
      <c r="L4107" t="s">
        <v>538</v>
      </c>
      <c r="M4107" t="s">
        <v>422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x14ac:dyDescent="0.3">
      <c r="A4108">
        <v>5</v>
      </c>
      <c r="B4108" t="s">
        <v>181</v>
      </c>
      <c r="C4108">
        <v>2021</v>
      </c>
      <c r="D4108">
        <v>1</v>
      </c>
      <c r="E4108" t="s">
        <v>395</v>
      </c>
      <c r="F4108">
        <v>3</v>
      </c>
      <c r="G4108" t="s">
        <v>421</v>
      </c>
      <c r="H4108" t="s">
        <v>444</v>
      </c>
      <c r="I4108" t="s">
        <v>445</v>
      </c>
      <c r="J4108" t="s">
        <v>207</v>
      </c>
      <c r="K4108" t="s">
        <v>443</v>
      </c>
      <c r="L4108" t="s">
        <v>539</v>
      </c>
      <c r="M4108" t="s">
        <v>440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x14ac:dyDescent="0.3">
      <c r="A4109">
        <v>5</v>
      </c>
      <c r="B4109" t="s">
        <v>181</v>
      </c>
      <c r="C4109">
        <v>2021</v>
      </c>
      <c r="D4109">
        <v>1</v>
      </c>
      <c r="E4109" t="s">
        <v>395</v>
      </c>
      <c r="F4109">
        <v>3</v>
      </c>
      <c r="G4109" t="s">
        <v>421</v>
      </c>
      <c r="H4109" t="s">
        <v>412</v>
      </c>
      <c r="I4109" t="s">
        <v>413</v>
      </c>
      <c r="J4109" t="s">
        <v>121</v>
      </c>
      <c r="K4109" t="s">
        <v>399</v>
      </c>
      <c r="L4109" t="s">
        <v>539</v>
      </c>
      <c r="M4109" t="s">
        <v>440</v>
      </c>
      <c r="N4109">
        <v>1272</v>
      </c>
      <c r="O4109">
        <v>433548.6</v>
      </c>
      <c r="P4109">
        <v>3425224</v>
      </c>
      <c r="Q4109" t="str">
        <f t="shared" si="66"/>
        <v>1-Residential</v>
      </c>
    </row>
    <row r="4110" spans="1:17" x14ac:dyDescent="0.3">
      <c r="A4110">
        <v>5</v>
      </c>
      <c r="B4110" t="s">
        <v>181</v>
      </c>
      <c r="C4110">
        <v>2021</v>
      </c>
      <c r="D4110">
        <v>1</v>
      </c>
      <c r="E4110" t="s">
        <v>395</v>
      </c>
      <c r="F4110">
        <v>3</v>
      </c>
      <c r="G4110" t="s">
        <v>421</v>
      </c>
      <c r="H4110" t="s">
        <v>417</v>
      </c>
      <c r="I4110" t="s">
        <v>418</v>
      </c>
      <c r="J4110" t="s">
        <v>115</v>
      </c>
      <c r="K4110" t="s">
        <v>405</v>
      </c>
      <c r="L4110" t="s">
        <v>539</v>
      </c>
      <c r="M4110" t="s">
        <v>440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x14ac:dyDescent="0.3">
      <c r="A4111">
        <v>5</v>
      </c>
      <c r="B4111" t="s">
        <v>181</v>
      </c>
      <c r="C4111">
        <v>2021</v>
      </c>
      <c r="D4111">
        <v>1</v>
      </c>
      <c r="E4111" t="s">
        <v>395</v>
      </c>
      <c r="F4111">
        <v>3</v>
      </c>
      <c r="G4111" t="s">
        <v>421</v>
      </c>
      <c r="H4111" t="s">
        <v>446</v>
      </c>
      <c r="I4111" t="s">
        <v>447</v>
      </c>
      <c r="J4111" t="s">
        <v>126</v>
      </c>
      <c r="K4111" t="s">
        <v>425</v>
      </c>
      <c r="L4111" t="s">
        <v>539</v>
      </c>
      <c r="M4111" t="s">
        <v>440</v>
      </c>
      <c r="N4111">
        <v>1235</v>
      </c>
      <c r="O4111">
        <v>48722.73</v>
      </c>
      <c r="P4111">
        <v>416603</v>
      </c>
      <c r="Q4111" t="str">
        <f t="shared" si="66"/>
        <v>3-Small C&amp;I</v>
      </c>
    </row>
    <row r="4112" spans="1:17" x14ac:dyDescent="0.3">
      <c r="A4112">
        <v>5</v>
      </c>
      <c r="B4112" t="s">
        <v>181</v>
      </c>
      <c r="C4112">
        <v>2021</v>
      </c>
      <c r="D4112">
        <v>1</v>
      </c>
      <c r="E4112" t="s">
        <v>395</v>
      </c>
      <c r="F4112">
        <v>3</v>
      </c>
      <c r="G4112" t="s">
        <v>421</v>
      </c>
      <c r="H4112" t="s">
        <v>448</v>
      </c>
      <c r="I4112" t="s">
        <v>449</v>
      </c>
      <c r="J4112" t="s">
        <v>117</v>
      </c>
      <c r="K4112" t="s">
        <v>428</v>
      </c>
      <c r="L4112" t="s">
        <v>539</v>
      </c>
      <c r="M4112" t="s">
        <v>440</v>
      </c>
      <c r="N4112">
        <v>480</v>
      </c>
      <c r="O4112">
        <v>171588.27</v>
      </c>
      <c r="P4112">
        <v>2007098</v>
      </c>
      <c r="Q4112" t="str">
        <f t="shared" si="66"/>
        <v>3-Small C&amp;I</v>
      </c>
    </row>
    <row r="4113" spans="1:17" x14ac:dyDescent="0.3">
      <c r="A4113">
        <v>5</v>
      </c>
      <c r="B4113" t="s">
        <v>181</v>
      </c>
      <c r="C4113">
        <v>2021</v>
      </c>
      <c r="D4113">
        <v>1</v>
      </c>
      <c r="E4113" t="s">
        <v>395</v>
      </c>
      <c r="F4113">
        <v>3</v>
      </c>
      <c r="G4113" t="s">
        <v>421</v>
      </c>
      <c r="H4113" t="s">
        <v>419</v>
      </c>
      <c r="I4113" t="s">
        <v>420</v>
      </c>
      <c r="J4113" t="s">
        <v>118</v>
      </c>
      <c r="K4113" t="s">
        <v>411</v>
      </c>
      <c r="L4113" t="s">
        <v>539</v>
      </c>
      <c r="M4113" t="s">
        <v>440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x14ac:dyDescent="0.3">
      <c r="A4114">
        <v>5</v>
      </c>
      <c r="B4114" t="s">
        <v>181</v>
      </c>
      <c r="C4114">
        <v>2021</v>
      </c>
      <c r="D4114">
        <v>1</v>
      </c>
      <c r="E4114" t="s">
        <v>395</v>
      </c>
      <c r="F4114">
        <v>3</v>
      </c>
      <c r="G4114" t="s">
        <v>421</v>
      </c>
      <c r="H4114" t="s">
        <v>450</v>
      </c>
      <c r="I4114" t="s">
        <v>451</v>
      </c>
      <c r="J4114" t="s">
        <v>119</v>
      </c>
      <c r="K4114" t="s">
        <v>433</v>
      </c>
      <c r="L4114" t="s">
        <v>539</v>
      </c>
      <c r="M4114" t="s">
        <v>440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x14ac:dyDescent="0.3">
      <c r="A4115">
        <v>5</v>
      </c>
      <c r="B4115" t="s">
        <v>181</v>
      </c>
      <c r="C4115">
        <v>2021</v>
      </c>
      <c r="D4115">
        <v>1</v>
      </c>
      <c r="E4115" t="s">
        <v>395</v>
      </c>
      <c r="F4115">
        <v>3</v>
      </c>
      <c r="G4115" t="s">
        <v>421</v>
      </c>
      <c r="H4115" t="s">
        <v>452</v>
      </c>
      <c r="I4115" t="s">
        <v>453</v>
      </c>
      <c r="J4115" t="s">
        <v>119</v>
      </c>
      <c r="K4115" t="s">
        <v>433</v>
      </c>
      <c r="L4115" t="s">
        <v>539</v>
      </c>
      <c r="M4115" t="s">
        <v>440</v>
      </c>
      <c r="N4115">
        <v>347</v>
      </c>
      <c r="O4115">
        <v>766408.98</v>
      </c>
      <c r="P4115">
        <v>10075222</v>
      </c>
      <c r="Q4115" t="str">
        <f t="shared" si="66"/>
        <v>4-Medium C&amp;I</v>
      </c>
    </row>
    <row r="4116" spans="1:17" x14ac:dyDescent="0.3">
      <c r="A4116">
        <v>5</v>
      </c>
      <c r="B4116" t="s">
        <v>181</v>
      </c>
      <c r="C4116">
        <v>2021</v>
      </c>
      <c r="D4116">
        <v>1</v>
      </c>
      <c r="E4116" t="s">
        <v>395</v>
      </c>
      <c r="F4116">
        <v>3</v>
      </c>
      <c r="G4116" t="s">
        <v>421</v>
      </c>
      <c r="H4116" t="s">
        <v>492</v>
      </c>
      <c r="I4116" t="s">
        <v>493</v>
      </c>
      <c r="J4116" t="s">
        <v>119</v>
      </c>
      <c r="K4116" t="s">
        <v>433</v>
      </c>
      <c r="L4116" t="s">
        <v>539</v>
      </c>
      <c r="M4116" t="s">
        <v>440</v>
      </c>
      <c r="N4116">
        <v>213</v>
      </c>
      <c r="O4116">
        <v>421462.42</v>
      </c>
      <c r="P4116">
        <v>5525670</v>
      </c>
      <c r="Q4116" t="str">
        <f t="shared" si="66"/>
        <v>4-Medium C&amp;I</v>
      </c>
    </row>
    <row r="4117" spans="1:17" x14ac:dyDescent="0.3">
      <c r="A4117">
        <v>5</v>
      </c>
      <c r="B4117" t="s">
        <v>181</v>
      </c>
      <c r="C4117">
        <v>2021</v>
      </c>
      <c r="D4117">
        <v>1</v>
      </c>
      <c r="E4117" t="s">
        <v>395</v>
      </c>
      <c r="F4117">
        <v>5</v>
      </c>
      <c r="G4117" t="s">
        <v>455</v>
      </c>
      <c r="H4117" t="s">
        <v>403</v>
      </c>
      <c r="I4117" t="s">
        <v>404</v>
      </c>
      <c r="J4117" t="s">
        <v>115</v>
      </c>
      <c r="K4117" t="s">
        <v>405</v>
      </c>
      <c r="L4117" t="s">
        <v>540</v>
      </c>
      <c r="M4117" t="s">
        <v>456</v>
      </c>
      <c r="N4117">
        <v>937</v>
      </c>
      <c r="O4117">
        <v>257848.99</v>
      </c>
      <c r="P4117">
        <v>1692924</v>
      </c>
      <c r="Q4117" t="str">
        <f t="shared" si="66"/>
        <v>3-Small C&amp;I</v>
      </c>
    </row>
    <row r="4118" spans="1:17" x14ac:dyDescent="0.3">
      <c r="A4118">
        <v>5</v>
      </c>
      <c r="B4118" t="s">
        <v>181</v>
      </c>
      <c r="C4118">
        <v>2021</v>
      </c>
      <c r="D4118">
        <v>1</v>
      </c>
      <c r="E4118" t="s">
        <v>395</v>
      </c>
      <c r="F4118">
        <v>5</v>
      </c>
      <c r="G4118" t="s">
        <v>455</v>
      </c>
      <c r="H4118" t="s">
        <v>423</v>
      </c>
      <c r="I4118" t="s">
        <v>424</v>
      </c>
      <c r="J4118" t="s">
        <v>126</v>
      </c>
      <c r="K4118" t="s">
        <v>425</v>
      </c>
      <c r="L4118" t="s">
        <v>540</v>
      </c>
      <c r="M4118" t="s">
        <v>456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x14ac:dyDescent="0.3">
      <c r="A4119">
        <v>5</v>
      </c>
      <c r="B4119" t="s">
        <v>181</v>
      </c>
      <c r="C4119">
        <v>2021</v>
      </c>
      <c r="D4119">
        <v>1</v>
      </c>
      <c r="E4119" t="s">
        <v>395</v>
      </c>
      <c r="F4119">
        <v>5</v>
      </c>
      <c r="G4119" t="s">
        <v>455</v>
      </c>
      <c r="H4119" t="s">
        <v>429</v>
      </c>
      <c r="I4119" t="s">
        <v>430</v>
      </c>
      <c r="J4119" t="s">
        <v>115</v>
      </c>
      <c r="K4119" t="s">
        <v>405</v>
      </c>
      <c r="L4119" t="s">
        <v>540</v>
      </c>
      <c r="M4119" t="s">
        <v>456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x14ac:dyDescent="0.3">
      <c r="A4120">
        <v>5</v>
      </c>
      <c r="B4120" t="s">
        <v>181</v>
      </c>
      <c r="C4120">
        <v>2021</v>
      </c>
      <c r="D4120">
        <v>1</v>
      </c>
      <c r="E4120" t="s">
        <v>395</v>
      </c>
      <c r="F4120">
        <v>5</v>
      </c>
      <c r="G4120" t="s">
        <v>455</v>
      </c>
      <c r="H4120" t="s">
        <v>481</v>
      </c>
      <c r="I4120" t="s">
        <v>482</v>
      </c>
      <c r="J4120" t="s">
        <v>119</v>
      </c>
      <c r="K4120" t="s">
        <v>433</v>
      </c>
      <c r="L4120" t="s">
        <v>540</v>
      </c>
      <c r="M4120" t="s">
        <v>456</v>
      </c>
      <c r="N4120">
        <v>6</v>
      </c>
      <c r="O4120">
        <v>21193.62</v>
      </c>
      <c r="P4120">
        <v>114123</v>
      </c>
      <c r="Q4120" t="str">
        <f t="shared" si="66"/>
        <v>4-Medium C&amp;I</v>
      </c>
    </row>
    <row r="4121" spans="1:17" x14ac:dyDescent="0.3">
      <c r="A4121">
        <v>5</v>
      </c>
      <c r="B4121" t="s">
        <v>181</v>
      </c>
      <c r="C4121">
        <v>2021</v>
      </c>
      <c r="D4121">
        <v>1</v>
      </c>
      <c r="E4121" t="s">
        <v>395</v>
      </c>
      <c r="F4121">
        <v>5</v>
      </c>
      <c r="G4121" t="s">
        <v>455</v>
      </c>
      <c r="H4121" t="s">
        <v>431</v>
      </c>
      <c r="I4121" t="s">
        <v>432</v>
      </c>
      <c r="J4121" t="s">
        <v>119</v>
      </c>
      <c r="K4121" t="s">
        <v>433</v>
      </c>
      <c r="L4121" t="s">
        <v>540</v>
      </c>
      <c r="M4121" t="s">
        <v>456</v>
      </c>
      <c r="N4121">
        <v>161</v>
      </c>
      <c r="O4121">
        <v>756104.51</v>
      </c>
      <c r="P4121">
        <v>3798775</v>
      </c>
      <c r="Q4121" t="str">
        <f t="shared" si="66"/>
        <v>4-Medium C&amp;I</v>
      </c>
    </row>
    <row r="4122" spans="1:17" x14ac:dyDescent="0.3">
      <c r="A4122">
        <v>5</v>
      </c>
      <c r="B4122" t="s">
        <v>181</v>
      </c>
      <c r="C4122">
        <v>2021</v>
      </c>
      <c r="D4122">
        <v>1</v>
      </c>
      <c r="E4122" t="s">
        <v>395</v>
      </c>
      <c r="F4122">
        <v>5</v>
      </c>
      <c r="G4122" t="s">
        <v>455</v>
      </c>
      <c r="H4122" t="s">
        <v>477</v>
      </c>
      <c r="I4122" t="s">
        <v>478</v>
      </c>
      <c r="J4122" t="s">
        <v>125</v>
      </c>
      <c r="K4122" t="s">
        <v>436</v>
      </c>
      <c r="L4122" t="s">
        <v>540</v>
      </c>
      <c r="M4122" t="s">
        <v>456</v>
      </c>
      <c r="N4122">
        <v>26</v>
      </c>
      <c r="O4122">
        <v>3772.49</v>
      </c>
      <c r="P4122">
        <v>12184</v>
      </c>
      <c r="Q4122" t="str">
        <f t="shared" si="66"/>
        <v>Street</v>
      </c>
    </row>
    <row r="4123" spans="1:17" x14ac:dyDescent="0.3">
      <c r="A4123">
        <v>5</v>
      </c>
      <c r="B4123" t="s">
        <v>181</v>
      </c>
      <c r="C4123">
        <v>2021</v>
      </c>
      <c r="D4123">
        <v>1</v>
      </c>
      <c r="E4123" t="s">
        <v>395</v>
      </c>
      <c r="F4123">
        <v>5</v>
      </c>
      <c r="G4123" t="s">
        <v>455</v>
      </c>
      <c r="H4123" t="s">
        <v>479</v>
      </c>
      <c r="I4123" t="s">
        <v>480</v>
      </c>
      <c r="J4123" t="s">
        <v>125</v>
      </c>
      <c r="K4123" t="s">
        <v>436</v>
      </c>
      <c r="L4123" t="s">
        <v>540</v>
      </c>
      <c r="M4123" t="s">
        <v>456</v>
      </c>
      <c r="N4123">
        <v>41</v>
      </c>
      <c r="O4123">
        <v>8003.95</v>
      </c>
      <c r="P4123">
        <v>24473</v>
      </c>
      <c r="Q4123" t="str">
        <f t="shared" si="66"/>
        <v>Street</v>
      </c>
    </row>
    <row r="4124" spans="1:17" x14ac:dyDescent="0.3">
      <c r="A4124">
        <v>5</v>
      </c>
      <c r="B4124" t="s">
        <v>181</v>
      </c>
      <c r="C4124">
        <v>2021</v>
      </c>
      <c r="D4124">
        <v>1</v>
      </c>
      <c r="E4124" t="s">
        <v>395</v>
      </c>
      <c r="F4124">
        <v>5</v>
      </c>
      <c r="G4124" t="s">
        <v>455</v>
      </c>
      <c r="H4124" t="s">
        <v>434</v>
      </c>
      <c r="I4124" t="s">
        <v>435</v>
      </c>
      <c r="J4124" t="s">
        <v>125</v>
      </c>
      <c r="K4124" t="s">
        <v>436</v>
      </c>
      <c r="L4124" t="s">
        <v>541</v>
      </c>
      <c r="M4124" t="s">
        <v>457</v>
      </c>
      <c r="N4124">
        <v>113</v>
      </c>
      <c r="O4124">
        <v>18931.47</v>
      </c>
      <c r="P4124">
        <v>88356</v>
      </c>
      <c r="Q4124" t="str">
        <f t="shared" si="66"/>
        <v>Street</v>
      </c>
    </row>
    <row r="4125" spans="1:17" x14ac:dyDescent="0.3">
      <c r="A4125">
        <v>5</v>
      </c>
      <c r="B4125" t="s">
        <v>181</v>
      </c>
      <c r="C4125">
        <v>2021</v>
      </c>
      <c r="D4125">
        <v>1</v>
      </c>
      <c r="E4125" t="s">
        <v>395</v>
      </c>
      <c r="F4125">
        <v>5</v>
      </c>
      <c r="G4125" t="s">
        <v>455</v>
      </c>
      <c r="H4125" t="s">
        <v>490</v>
      </c>
      <c r="I4125" t="s">
        <v>491</v>
      </c>
      <c r="J4125" t="s">
        <v>207</v>
      </c>
      <c r="K4125" t="s">
        <v>443</v>
      </c>
      <c r="L4125" t="s">
        <v>540</v>
      </c>
      <c r="M4125" t="s">
        <v>456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x14ac:dyDescent="0.3">
      <c r="A4126">
        <v>5</v>
      </c>
      <c r="B4126" t="s">
        <v>181</v>
      </c>
      <c r="C4126">
        <v>2021</v>
      </c>
      <c r="D4126">
        <v>1</v>
      </c>
      <c r="E4126" t="s">
        <v>395</v>
      </c>
      <c r="F4126">
        <v>5</v>
      </c>
      <c r="G4126" t="s">
        <v>455</v>
      </c>
      <c r="H4126" t="s">
        <v>441</v>
      </c>
      <c r="I4126" t="s">
        <v>442</v>
      </c>
      <c r="J4126" t="s">
        <v>207</v>
      </c>
      <c r="K4126" t="s">
        <v>443</v>
      </c>
      <c r="L4126" t="s">
        <v>540</v>
      </c>
      <c r="M4126" t="s">
        <v>456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x14ac:dyDescent="0.3">
      <c r="A4127">
        <v>5</v>
      </c>
      <c r="B4127" t="s">
        <v>181</v>
      </c>
      <c r="C4127">
        <v>2021</v>
      </c>
      <c r="D4127">
        <v>1</v>
      </c>
      <c r="E4127" t="s">
        <v>395</v>
      </c>
      <c r="F4127">
        <v>5</v>
      </c>
      <c r="G4127" t="s">
        <v>455</v>
      </c>
      <c r="H4127" t="s">
        <v>444</v>
      </c>
      <c r="I4127" t="s">
        <v>445</v>
      </c>
      <c r="J4127" t="s">
        <v>207</v>
      </c>
      <c r="K4127" t="s">
        <v>443</v>
      </c>
      <c r="L4127" t="s">
        <v>541</v>
      </c>
      <c r="M4127" t="s">
        <v>457</v>
      </c>
      <c r="N4127">
        <v>639</v>
      </c>
      <c r="O4127">
        <v>10660130.93</v>
      </c>
      <c r="P4127">
        <v>178086687</v>
      </c>
      <c r="Q4127" t="str">
        <f t="shared" ref="Q4127:Q4190" si="67">VLOOKUP(J4127,S:T,2,FALSE)</f>
        <v>5-Large C&amp;I</v>
      </c>
    </row>
    <row r="4128" spans="1:17" x14ac:dyDescent="0.3">
      <c r="A4128">
        <v>5</v>
      </c>
      <c r="B4128" t="s">
        <v>181</v>
      </c>
      <c r="C4128">
        <v>2021</v>
      </c>
      <c r="D4128">
        <v>1</v>
      </c>
      <c r="E4128" t="s">
        <v>395</v>
      </c>
      <c r="F4128">
        <v>5</v>
      </c>
      <c r="G4128" t="s">
        <v>455</v>
      </c>
      <c r="H4128" t="s">
        <v>417</v>
      </c>
      <c r="I4128" t="s">
        <v>418</v>
      </c>
      <c r="J4128" t="s">
        <v>115</v>
      </c>
      <c r="K4128" t="s">
        <v>405</v>
      </c>
      <c r="L4128" t="s">
        <v>541</v>
      </c>
      <c r="M4128" t="s">
        <v>457</v>
      </c>
      <c r="N4128">
        <v>1410</v>
      </c>
      <c r="O4128">
        <v>401251.83</v>
      </c>
      <c r="P4128">
        <v>4044730</v>
      </c>
      <c r="Q4128" t="str">
        <f t="shared" si="67"/>
        <v>3-Small C&amp;I</v>
      </c>
    </row>
    <row r="4129" spans="1:17" x14ac:dyDescent="0.3">
      <c r="A4129">
        <v>5</v>
      </c>
      <c r="B4129" t="s">
        <v>181</v>
      </c>
      <c r="C4129">
        <v>2021</v>
      </c>
      <c r="D4129">
        <v>1</v>
      </c>
      <c r="E4129" t="s">
        <v>395</v>
      </c>
      <c r="F4129">
        <v>5</v>
      </c>
      <c r="G4129" t="s">
        <v>455</v>
      </c>
      <c r="H4129" t="s">
        <v>446</v>
      </c>
      <c r="I4129" t="s">
        <v>447</v>
      </c>
      <c r="J4129" t="s">
        <v>126</v>
      </c>
      <c r="K4129" t="s">
        <v>425</v>
      </c>
      <c r="L4129" t="s">
        <v>541</v>
      </c>
      <c r="M4129" t="s">
        <v>457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x14ac:dyDescent="0.3">
      <c r="A4130">
        <v>5</v>
      </c>
      <c r="B4130" t="s">
        <v>181</v>
      </c>
      <c r="C4130">
        <v>2021</v>
      </c>
      <c r="D4130">
        <v>1</v>
      </c>
      <c r="E4130" t="s">
        <v>395</v>
      </c>
      <c r="F4130">
        <v>5</v>
      </c>
      <c r="G4130" t="s">
        <v>455</v>
      </c>
      <c r="H4130" t="s">
        <v>450</v>
      </c>
      <c r="I4130" t="s">
        <v>451</v>
      </c>
      <c r="J4130" t="s">
        <v>119</v>
      </c>
      <c r="K4130" t="s">
        <v>433</v>
      </c>
      <c r="L4130" t="s">
        <v>541</v>
      </c>
      <c r="M4130" t="s">
        <v>457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x14ac:dyDescent="0.3">
      <c r="A4131">
        <v>5</v>
      </c>
      <c r="B4131" t="s">
        <v>181</v>
      </c>
      <c r="C4131">
        <v>2021</v>
      </c>
      <c r="D4131">
        <v>1</v>
      </c>
      <c r="E4131" t="s">
        <v>395</v>
      </c>
      <c r="F4131">
        <v>6</v>
      </c>
      <c r="G4131" t="s">
        <v>458</v>
      </c>
      <c r="H4131" t="s">
        <v>403</v>
      </c>
      <c r="I4131" t="s">
        <v>404</v>
      </c>
      <c r="J4131" t="s">
        <v>115</v>
      </c>
      <c r="K4131" t="s">
        <v>405</v>
      </c>
      <c r="L4131" t="s">
        <v>548</v>
      </c>
      <c r="M4131" t="s">
        <v>193</v>
      </c>
      <c r="N4131">
        <v>6</v>
      </c>
      <c r="O4131">
        <v>540.01</v>
      </c>
      <c r="P4131">
        <v>2374</v>
      </c>
      <c r="Q4131" t="str">
        <f t="shared" si="67"/>
        <v>3-Small C&amp;I</v>
      </c>
    </row>
    <row r="4132" spans="1:17" x14ac:dyDescent="0.3">
      <c r="A4132">
        <v>5</v>
      </c>
      <c r="B4132" t="s">
        <v>181</v>
      </c>
      <c r="C4132">
        <v>2021</v>
      </c>
      <c r="D4132">
        <v>1</v>
      </c>
      <c r="E4132" t="s">
        <v>395</v>
      </c>
      <c r="F4132">
        <v>6</v>
      </c>
      <c r="G4132" t="s">
        <v>458</v>
      </c>
      <c r="H4132" t="s">
        <v>494</v>
      </c>
      <c r="I4132" t="s">
        <v>495</v>
      </c>
      <c r="J4132" t="s">
        <v>123</v>
      </c>
      <c r="K4132" t="s">
        <v>461</v>
      </c>
      <c r="L4132" t="s">
        <v>548</v>
      </c>
      <c r="M4132" t="s">
        <v>193</v>
      </c>
      <c r="N4132">
        <v>68</v>
      </c>
      <c r="O4132">
        <v>59667.21</v>
      </c>
      <c r="P4132">
        <v>130896</v>
      </c>
      <c r="Q4132" t="str">
        <f t="shared" si="67"/>
        <v>Street</v>
      </c>
    </row>
    <row r="4133" spans="1:17" x14ac:dyDescent="0.3">
      <c r="A4133">
        <v>5</v>
      </c>
      <c r="B4133" t="s">
        <v>181</v>
      </c>
      <c r="C4133">
        <v>2021</v>
      </c>
      <c r="D4133">
        <v>1</v>
      </c>
      <c r="E4133" t="s">
        <v>395</v>
      </c>
      <c r="F4133">
        <v>6</v>
      </c>
      <c r="G4133" t="s">
        <v>458</v>
      </c>
      <c r="H4133" t="s">
        <v>496</v>
      </c>
      <c r="I4133" t="s">
        <v>497</v>
      </c>
      <c r="J4133" t="s">
        <v>123</v>
      </c>
      <c r="K4133" t="s">
        <v>461</v>
      </c>
      <c r="L4133" t="s">
        <v>548</v>
      </c>
      <c r="M4133" t="s">
        <v>193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x14ac:dyDescent="0.3">
      <c r="A4134">
        <v>5</v>
      </c>
      <c r="B4134" t="s">
        <v>181</v>
      </c>
      <c r="C4134">
        <v>2021</v>
      </c>
      <c r="D4134">
        <v>1</v>
      </c>
      <c r="E4134" t="s">
        <v>395</v>
      </c>
      <c r="F4134">
        <v>6</v>
      </c>
      <c r="G4134" t="s">
        <v>458</v>
      </c>
      <c r="H4134" t="s">
        <v>477</v>
      </c>
      <c r="I4134" t="s">
        <v>478</v>
      </c>
      <c r="J4134" t="s">
        <v>125</v>
      </c>
      <c r="K4134" t="s">
        <v>436</v>
      </c>
      <c r="L4134" t="s">
        <v>548</v>
      </c>
      <c r="M4134" t="s">
        <v>193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x14ac:dyDescent="0.3">
      <c r="A4135">
        <v>5</v>
      </c>
      <c r="B4135" t="s">
        <v>181</v>
      </c>
      <c r="C4135">
        <v>2021</v>
      </c>
      <c r="D4135">
        <v>1</v>
      </c>
      <c r="E4135" t="s">
        <v>395</v>
      </c>
      <c r="F4135">
        <v>6</v>
      </c>
      <c r="G4135" t="s">
        <v>458</v>
      </c>
      <c r="H4135" t="s">
        <v>479</v>
      </c>
      <c r="I4135" t="s">
        <v>480</v>
      </c>
      <c r="J4135" t="s">
        <v>125</v>
      </c>
      <c r="K4135" t="s">
        <v>436</v>
      </c>
      <c r="L4135" t="s">
        <v>548</v>
      </c>
      <c r="M4135" t="s">
        <v>193</v>
      </c>
      <c r="N4135">
        <v>601</v>
      </c>
      <c r="O4135">
        <v>63682.23</v>
      </c>
      <c r="P4135">
        <v>182495</v>
      </c>
      <c r="Q4135" t="str">
        <f t="shared" si="67"/>
        <v>Street</v>
      </c>
    </row>
    <row r="4136" spans="1:17" x14ac:dyDescent="0.3">
      <c r="A4136">
        <v>5</v>
      </c>
      <c r="B4136" t="s">
        <v>181</v>
      </c>
      <c r="C4136">
        <v>2021</v>
      </c>
      <c r="D4136">
        <v>1</v>
      </c>
      <c r="E4136" t="s">
        <v>395</v>
      </c>
      <c r="F4136">
        <v>6</v>
      </c>
      <c r="G4136" t="s">
        <v>458</v>
      </c>
      <c r="H4136" t="s">
        <v>498</v>
      </c>
      <c r="I4136" t="s">
        <v>499</v>
      </c>
      <c r="J4136" t="s">
        <v>130</v>
      </c>
      <c r="K4136" t="s">
        <v>500</v>
      </c>
      <c r="L4136" t="s">
        <v>548</v>
      </c>
      <c r="M4136" t="s">
        <v>193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x14ac:dyDescent="0.3">
      <c r="A4137">
        <v>5</v>
      </c>
      <c r="B4137" t="s">
        <v>181</v>
      </c>
      <c r="C4137">
        <v>2021</v>
      </c>
      <c r="D4137">
        <v>1</v>
      </c>
      <c r="E4137" t="s">
        <v>395</v>
      </c>
      <c r="F4137">
        <v>6</v>
      </c>
      <c r="G4137" t="s">
        <v>458</v>
      </c>
      <c r="H4137" t="s">
        <v>501</v>
      </c>
      <c r="I4137" t="s">
        <v>502</v>
      </c>
      <c r="J4137" t="s">
        <v>130</v>
      </c>
      <c r="K4137" t="s">
        <v>500</v>
      </c>
      <c r="L4137" t="s">
        <v>548</v>
      </c>
      <c r="M4137" t="s">
        <v>193</v>
      </c>
      <c r="N4137">
        <v>2</v>
      </c>
      <c r="O4137">
        <v>23605.94</v>
      </c>
      <c r="P4137">
        <v>61080</v>
      </c>
      <c r="Q4137" t="str">
        <f t="shared" si="67"/>
        <v>Street</v>
      </c>
    </row>
    <row r="4138" spans="1:17" x14ac:dyDescent="0.3">
      <c r="A4138">
        <v>5</v>
      </c>
      <c r="B4138" t="s">
        <v>181</v>
      </c>
      <c r="C4138">
        <v>2021</v>
      </c>
      <c r="D4138">
        <v>1</v>
      </c>
      <c r="E4138" t="s">
        <v>395</v>
      </c>
      <c r="F4138">
        <v>6</v>
      </c>
      <c r="G4138" t="s">
        <v>458</v>
      </c>
      <c r="H4138" t="s">
        <v>503</v>
      </c>
      <c r="I4138" t="s">
        <v>504</v>
      </c>
      <c r="J4138" t="s">
        <v>278</v>
      </c>
      <c r="K4138" t="s">
        <v>475</v>
      </c>
      <c r="L4138" t="s">
        <v>548</v>
      </c>
      <c r="M4138" t="s">
        <v>193</v>
      </c>
      <c r="N4138">
        <v>73</v>
      </c>
      <c r="O4138">
        <v>39437.08</v>
      </c>
      <c r="P4138">
        <v>179128</v>
      </c>
      <c r="Q4138" t="str">
        <f t="shared" si="67"/>
        <v>Street</v>
      </c>
    </row>
    <row r="4139" spans="1:17" x14ac:dyDescent="0.3">
      <c r="A4139">
        <v>5</v>
      </c>
      <c r="B4139" t="s">
        <v>181</v>
      </c>
      <c r="C4139">
        <v>2021</v>
      </c>
      <c r="D4139">
        <v>1</v>
      </c>
      <c r="E4139" t="s">
        <v>395</v>
      </c>
      <c r="F4139">
        <v>6</v>
      </c>
      <c r="G4139" t="s">
        <v>458</v>
      </c>
      <c r="H4139" t="s">
        <v>505</v>
      </c>
      <c r="I4139" t="s">
        <v>506</v>
      </c>
      <c r="J4139" t="s">
        <v>278</v>
      </c>
      <c r="K4139" t="s">
        <v>475</v>
      </c>
      <c r="L4139" t="s">
        <v>548</v>
      </c>
      <c r="M4139" t="s">
        <v>193</v>
      </c>
      <c r="N4139">
        <v>13</v>
      </c>
      <c r="O4139">
        <v>6535.11</v>
      </c>
      <c r="P4139">
        <v>28250</v>
      </c>
      <c r="Q4139" t="str">
        <f t="shared" si="67"/>
        <v>Street</v>
      </c>
    </row>
    <row r="4140" spans="1:17" x14ac:dyDescent="0.3">
      <c r="A4140">
        <v>5</v>
      </c>
      <c r="B4140" t="s">
        <v>181</v>
      </c>
      <c r="C4140">
        <v>2021</v>
      </c>
      <c r="D4140">
        <v>1</v>
      </c>
      <c r="E4140" t="s">
        <v>395</v>
      </c>
      <c r="F4140">
        <v>6</v>
      </c>
      <c r="G4140" t="s">
        <v>458</v>
      </c>
      <c r="H4140" t="s">
        <v>507</v>
      </c>
      <c r="I4140" t="s">
        <v>508</v>
      </c>
      <c r="J4140" t="s">
        <v>116</v>
      </c>
      <c r="K4140" t="s">
        <v>439</v>
      </c>
      <c r="L4140" t="s">
        <v>548</v>
      </c>
      <c r="M4140" t="s">
        <v>193</v>
      </c>
      <c r="N4140">
        <v>2</v>
      </c>
      <c r="O4140">
        <v>86.3</v>
      </c>
      <c r="P4140">
        <v>351</v>
      </c>
      <c r="Q4140" t="str">
        <f t="shared" si="67"/>
        <v>3-Small C&amp;I</v>
      </c>
    </row>
    <row r="4141" spans="1:17" x14ac:dyDescent="0.3">
      <c r="A4141">
        <v>5</v>
      </c>
      <c r="B4141" t="s">
        <v>181</v>
      </c>
      <c r="C4141">
        <v>2021</v>
      </c>
      <c r="D4141">
        <v>1</v>
      </c>
      <c r="E4141" t="s">
        <v>395</v>
      </c>
      <c r="F4141">
        <v>6</v>
      </c>
      <c r="G4141" t="s">
        <v>458</v>
      </c>
      <c r="H4141" t="s">
        <v>509</v>
      </c>
      <c r="I4141" t="s">
        <v>510</v>
      </c>
      <c r="J4141" t="s">
        <v>116</v>
      </c>
      <c r="K4141" t="s">
        <v>439</v>
      </c>
      <c r="L4141" t="s">
        <v>548</v>
      </c>
      <c r="M4141" t="s">
        <v>193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x14ac:dyDescent="0.3">
      <c r="A4142">
        <v>5</v>
      </c>
      <c r="B4142" t="s">
        <v>181</v>
      </c>
      <c r="C4142">
        <v>2021</v>
      </c>
      <c r="D4142">
        <v>1</v>
      </c>
      <c r="E4142" t="s">
        <v>395</v>
      </c>
      <c r="F4142">
        <v>6</v>
      </c>
      <c r="G4142" t="s">
        <v>458</v>
      </c>
      <c r="H4142" t="s">
        <v>459</v>
      </c>
      <c r="I4142" t="s">
        <v>460</v>
      </c>
      <c r="J4142" t="s">
        <v>123</v>
      </c>
      <c r="K4142" t="s">
        <v>461</v>
      </c>
      <c r="L4142" t="s">
        <v>542</v>
      </c>
      <c r="M4142" t="s">
        <v>462</v>
      </c>
      <c r="N4142">
        <v>519</v>
      </c>
      <c r="O4142">
        <v>634745.36</v>
      </c>
      <c r="P4142">
        <v>1448760</v>
      </c>
      <c r="Q4142" t="str">
        <f t="shared" si="67"/>
        <v>Street</v>
      </c>
    </row>
    <row r="4143" spans="1:17" x14ac:dyDescent="0.3">
      <c r="A4143">
        <v>5</v>
      </c>
      <c r="B4143" t="s">
        <v>181</v>
      </c>
      <c r="C4143">
        <v>2021</v>
      </c>
      <c r="D4143">
        <v>1</v>
      </c>
      <c r="E4143" t="s">
        <v>395</v>
      </c>
      <c r="F4143">
        <v>6</v>
      </c>
      <c r="G4143" t="s">
        <v>458</v>
      </c>
      <c r="H4143" t="s">
        <v>434</v>
      </c>
      <c r="I4143" t="s">
        <v>435</v>
      </c>
      <c r="J4143" t="s">
        <v>125</v>
      </c>
      <c r="K4143" t="s">
        <v>436</v>
      </c>
      <c r="L4143" t="s">
        <v>542</v>
      </c>
      <c r="M4143" t="s">
        <v>462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x14ac:dyDescent="0.3">
      <c r="A4144">
        <v>5</v>
      </c>
      <c r="B4144" t="s">
        <v>181</v>
      </c>
      <c r="C4144">
        <v>2021</v>
      </c>
      <c r="D4144">
        <v>1</v>
      </c>
      <c r="E4144" t="s">
        <v>395</v>
      </c>
      <c r="F4144">
        <v>6</v>
      </c>
      <c r="G4144" t="s">
        <v>458</v>
      </c>
      <c r="H4144" t="s">
        <v>511</v>
      </c>
      <c r="I4144" t="s">
        <v>512</v>
      </c>
      <c r="J4144" t="s">
        <v>288</v>
      </c>
      <c r="K4144" t="s">
        <v>513</v>
      </c>
      <c r="L4144" t="s">
        <v>542</v>
      </c>
      <c r="M4144" t="s">
        <v>462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x14ac:dyDescent="0.3">
      <c r="A4145">
        <v>5</v>
      </c>
      <c r="B4145" t="s">
        <v>181</v>
      </c>
      <c r="C4145">
        <v>2021</v>
      </c>
      <c r="D4145">
        <v>1</v>
      </c>
      <c r="E4145" t="s">
        <v>395</v>
      </c>
      <c r="F4145">
        <v>6</v>
      </c>
      <c r="G4145" t="s">
        <v>458</v>
      </c>
      <c r="H4145" t="s">
        <v>514</v>
      </c>
      <c r="I4145" t="s">
        <v>515</v>
      </c>
      <c r="J4145" t="s">
        <v>130</v>
      </c>
      <c r="K4145" t="s">
        <v>500</v>
      </c>
      <c r="L4145" t="s">
        <v>542</v>
      </c>
      <c r="M4145" t="s">
        <v>462</v>
      </c>
      <c r="N4145">
        <v>5</v>
      </c>
      <c r="O4145">
        <v>1667.63</v>
      </c>
      <c r="P4145">
        <v>4829</v>
      </c>
      <c r="Q4145" t="str">
        <f t="shared" si="67"/>
        <v>Street</v>
      </c>
    </row>
    <row r="4146" spans="1:17" x14ac:dyDescent="0.3">
      <c r="A4146">
        <v>5</v>
      </c>
      <c r="B4146" t="s">
        <v>181</v>
      </c>
      <c r="C4146">
        <v>2021</v>
      </c>
      <c r="D4146">
        <v>1</v>
      </c>
      <c r="E4146" t="s">
        <v>395</v>
      </c>
      <c r="F4146">
        <v>6</v>
      </c>
      <c r="G4146" t="s">
        <v>458</v>
      </c>
      <c r="H4146" t="s">
        <v>516</v>
      </c>
      <c r="I4146" t="s">
        <v>517</v>
      </c>
      <c r="J4146" t="s">
        <v>278</v>
      </c>
      <c r="K4146" t="s">
        <v>475</v>
      </c>
      <c r="L4146" t="s">
        <v>542</v>
      </c>
      <c r="M4146" t="s">
        <v>462</v>
      </c>
      <c r="N4146">
        <v>430</v>
      </c>
      <c r="O4146">
        <v>-580404.09</v>
      </c>
      <c r="P4146">
        <v>-5180651</v>
      </c>
      <c r="Q4146" t="str">
        <f t="shared" si="67"/>
        <v>Street</v>
      </c>
    </row>
    <row r="4147" spans="1:17" x14ac:dyDescent="0.3">
      <c r="A4147">
        <v>5</v>
      </c>
      <c r="B4147" t="s">
        <v>181</v>
      </c>
      <c r="C4147">
        <v>2021</v>
      </c>
      <c r="D4147">
        <v>1</v>
      </c>
      <c r="E4147" t="s">
        <v>395</v>
      </c>
      <c r="F4147">
        <v>6</v>
      </c>
      <c r="G4147" t="s">
        <v>458</v>
      </c>
      <c r="H4147" t="s">
        <v>437</v>
      </c>
      <c r="I4147" t="s">
        <v>438</v>
      </c>
      <c r="J4147" t="s">
        <v>116</v>
      </c>
      <c r="K4147" t="s">
        <v>439</v>
      </c>
      <c r="L4147" t="s">
        <v>542</v>
      </c>
      <c r="M4147" t="s">
        <v>462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x14ac:dyDescent="0.3">
      <c r="A4148">
        <v>5</v>
      </c>
      <c r="B4148" t="s">
        <v>181</v>
      </c>
      <c r="C4148">
        <v>2021</v>
      </c>
      <c r="D4148">
        <v>1</v>
      </c>
      <c r="E4148" t="s">
        <v>395</v>
      </c>
      <c r="F4148">
        <v>6</v>
      </c>
      <c r="G4148" t="s">
        <v>458</v>
      </c>
      <c r="H4148" t="s">
        <v>518</v>
      </c>
      <c r="I4148" t="s">
        <v>519</v>
      </c>
      <c r="J4148" t="s">
        <v>124</v>
      </c>
      <c r="K4148" t="s">
        <v>465</v>
      </c>
      <c r="L4148" t="s">
        <v>548</v>
      </c>
      <c r="M4148" t="s">
        <v>193</v>
      </c>
      <c r="N4148">
        <v>1</v>
      </c>
      <c r="O4148">
        <v>2084.13</v>
      </c>
      <c r="P4148">
        <v>8075</v>
      </c>
      <c r="Q4148" t="str">
        <f t="shared" si="67"/>
        <v>Street</v>
      </c>
    </row>
    <row r="4149" spans="1:17" x14ac:dyDescent="0.3">
      <c r="A4149">
        <v>5</v>
      </c>
      <c r="B4149" t="s">
        <v>181</v>
      </c>
      <c r="C4149">
        <v>2021</v>
      </c>
      <c r="D4149">
        <v>1</v>
      </c>
      <c r="E4149" t="s">
        <v>395</v>
      </c>
      <c r="F4149">
        <v>6</v>
      </c>
      <c r="G4149" t="s">
        <v>458</v>
      </c>
      <c r="H4149" t="s">
        <v>463</v>
      </c>
      <c r="I4149" t="s">
        <v>464</v>
      </c>
      <c r="J4149" t="s">
        <v>124</v>
      </c>
      <c r="K4149" t="s">
        <v>465</v>
      </c>
      <c r="L4149" t="s">
        <v>542</v>
      </c>
      <c r="M4149" t="s">
        <v>462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x14ac:dyDescent="0.3">
      <c r="A4150">
        <v>5</v>
      </c>
      <c r="B4150" t="s">
        <v>181</v>
      </c>
      <c r="C4150">
        <v>2021</v>
      </c>
      <c r="D4150">
        <v>1</v>
      </c>
      <c r="E4150" t="s">
        <v>395</v>
      </c>
      <c r="F4150">
        <v>6</v>
      </c>
      <c r="G4150" t="s">
        <v>458</v>
      </c>
      <c r="H4150" t="s">
        <v>520</v>
      </c>
      <c r="I4150" t="s">
        <v>521</v>
      </c>
      <c r="J4150" t="s">
        <v>132</v>
      </c>
      <c r="K4150" t="s">
        <v>475</v>
      </c>
      <c r="L4150" t="s">
        <v>548</v>
      </c>
      <c r="M4150" t="s">
        <v>193</v>
      </c>
      <c r="N4150">
        <v>1</v>
      </c>
      <c r="O4150">
        <v>23.7</v>
      </c>
      <c r="P4150">
        <v>30</v>
      </c>
      <c r="Q4150" t="str">
        <f t="shared" si="67"/>
        <v>Street</v>
      </c>
    </row>
    <row r="4151" spans="1:17" x14ac:dyDescent="0.3">
      <c r="A4151">
        <v>5</v>
      </c>
      <c r="B4151" t="s">
        <v>181</v>
      </c>
      <c r="C4151">
        <v>2021</v>
      </c>
      <c r="D4151">
        <v>1</v>
      </c>
      <c r="E4151" t="s">
        <v>395</v>
      </c>
      <c r="F4151">
        <v>6</v>
      </c>
      <c r="G4151" t="s">
        <v>458</v>
      </c>
      <c r="H4151" t="s">
        <v>522</v>
      </c>
      <c r="I4151" t="s">
        <v>523</v>
      </c>
      <c r="J4151" t="s">
        <v>132</v>
      </c>
      <c r="K4151" t="s">
        <v>475</v>
      </c>
      <c r="L4151" t="s">
        <v>548</v>
      </c>
      <c r="M4151" t="s">
        <v>193</v>
      </c>
      <c r="N4151">
        <v>3</v>
      </c>
      <c r="O4151">
        <v>2433.64</v>
      </c>
      <c r="P4151">
        <v>821</v>
      </c>
      <c r="Q4151" t="str">
        <f t="shared" si="67"/>
        <v>Street</v>
      </c>
    </row>
    <row r="4152" spans="1:17" x14ac:dyDescent="0.3">
      <c r="A4152">
        <v>5</v>
      </c>
      <c r="B4152" t="s">
        <v>181</v>
      </c>
      <c r="C4152">
        <v>2021</v>
      </c>
      <c r="D4152">
        <v>1</v>
      </c>
      <c r="E4152" t="s">
        <v>395</v>
      </c>
      <c r="F4152">
        <v>6</v>
      </c>
      <c r="G4152" t="s">
        <v>458</v>
      </c>
      <c r="H4152" t="s">
        <v>524</v>
      </c>
      <c r="I4152" t="s">
        <v>525</v>
      </c>
      <c r="J4152" t="s">
        <v>132</v>
      </c>
      <c r="K4152" t="s">
        <v>475</v>
      </c>
      <c r="L4152" t="s">
        <v>542</v>
      </c>
      <c r="M4152" t="s">
        <v>462</v>
      </c>
      <c r="N4152">
        <v>1</v>
      </c>
      <c r="O4152">
        <v>957.03</v>
      </c>
      <c r="P4152">
        <v>267</v>
      </c>
      <c r="Q4152" t="str">
        <f t="shared" si="67"/>
        <v>Street</v>
      </c>
    </row>
    <row r="4153" spans="1:17" x14ac:dyDescent="0.3">
      <c r="A4153">
        <v>5</v>
      </c>
      <c r="B4153" t="s">
        <v>181</v>
      </c>
      <c r="C4153">
        <v>2021</v>
      </c>
      <c r="D4153">
        <v>1</v>
      </c>
      <c r="E4153" t="s">
        <v>395</v>
      </c>
      <c r="F4153">
        <v>6</v>
      </c>
      <c r="G4153" t="s">
        <v>458</v>
      </c>
      <c r="H4153" t="s">
        <v>417</v>
      </c>
      <c r="I4153" t="s">
        <v>418</v>
      </c>
      <c r="J4153" t="s">
        <v>115</v>
      </c>
      <c r="K4153" t="s">
        <v>405</v>
      </c>
      <c r="L4153" t="s">
        <v>542</v>
      </c>
      <c r="M4153" t="s">
        <v>462</v>
      </c>
      <c r="N4153">
        <v>30</v>
      </c>
      <c r="O4153">
        <v>1044.42</v>
      </c>
      <c r="P4153">
        <v>7964</v>
      </c>
      <c r="Q4153" t="str">
        <f t="shared" si="67"/>
        <v>3-Small C&amp;I</v>
      </c>
    </row>
    <row r="4154" spans="1:17" x14ac:dyDescent="0.3">
      <c r="A4154">
        <v>5</v>
      </c>
      <c r="B4154" t="s">
        <v>181</v>
      </c>
      <c r="C4154">
        <v>2021</v>
      </c>
      <c r="D4154">
        <v>1</v>
      </c>
      <c r="E4154" t="s">
        <v>395</v>
      </c>
      <c r="F4154">
        <v>10</v>
      </c>
      <c r="G4154" t="s">
        <v>466</v>
      </c>
      <c r="H4154" t="s">
        <v>397</v>
      </c>
      <c r="I4154" t="s">
        <v>398</v>
      </c>
      <c r="J4154" t="s">
        <v>121</v>
      </c>
      <c r="K4154" t="s">
        <v>399</v>
      </c>
      <c r="L4154" t="s">
        <v>543</v>
      </c>
      <c r="M4154" t="s">
        <v>467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x14ac:dyDescent="0.3">
      <c r="A4155">
        <v>5</v>
      </c>
      <c r="B4155" t="s">
        <v>181</v>
      </c>
      <c r="C4155">
        <v>2021</v>
      </c>
      <c r="D4155">
        <v>1</v>
      </c>
      <c r="E4155" t="s">
        <v>395</v>
      </c>
      <c r="F4155">
        <v>10</v>
      </c>
      <c r="G4155" t="s">
        <v>466</v>
      </c>
      <c r="H4155" t="s">
        <v>401</v>
      </c>
      <c r="I4155" t="s">
        <v>402</v>
      </c>
      <c r="J4155" t="s">
        <v>121</v>
      </c>
      <c r="K4155" t="s">
        <v>399</v>
      </c>
      <c r="L4155" t="s">
        <v>543</v>
      </c>
      <c r="M4155" t="s">
        <v>467</v>
      </c>
      <c r="N4155">
        <v>25</v>
      </c>
      <c r="O4155">
        <v>9056.49</v>
      </c>
      <c r="P4155">
        <v>35458</v>
      </c>
      <c r="Q4155" t="str">
        <f t="shared" si="67"/>
        <v>1-Residential</v>
      </c>
    </row>
    <row r="4156" spans="1:17" x14ac:dyDescent="0.3">
      <c r="A4156">
        <v>5</v>
      </c>
      <c r="B4156" t="s">
        <v>181</v>
      </c>
      <c r="C4156">
        <v>2021</v>
      </c>
      <c r="D4156">
        <v>1</v>
      </c>
      <c r="E4156" t="s">
        <v>395</v>
      </c>
      <c r="F4156">
        <v>10</v>
      </c>
      <c r="G4156" t="s">
        <v>466</v>
      </c>
      <c r="H4156" t="s">
        <v>403</v>
      </c>
      <c r="I4156" t="s">
        <v>404</v>
      </c>
      <c r="J4156" t="s">
        <v>115</v>
      </c>
      <c r="K4156" t="s">
        <v>405</v>
      </c>
      <c r="L4156" t="s">
        <v>543</v>
      </c>
      <c r="M4156" t="s">
        <v>467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x14ac:dyDescent="0.3">
      <c r="A4157">
        <v>5</v>
      </c>
      <c r="B4157" t="s">
        <v>181</v>
      </c>
      <c r="C4157">
        <v>2021</v>
      </c>
      <c r="D4157">
        <v>1</v>
      </c>
      <c r="E4157" t="s">
        <v>395</v>
      </c>
      <c r="F4157">
        <v>10</v>
      </c>
      <c r="G4157" t="s">
        <v>466</v>
      </c>
      <c r="H4157" t="s">
        <v>406</v>
      </c>
      <c r="I4157" t="s">
        <v>407</v>
      </c>
      <c r="J4157" t="s">
        <v>122</v>
      </c>
      <c r="K4157" t="s">
        <v>408</v>
      </c>
      <c r="L4157" t="s">
        <v>543</v>
      </c>
      <c r="M4157" t="s">
        <v>467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x14ac:dyDescent="0.3">
      <c r="A4158">
        <v>5</v>
      </c>
      <c r="B4158" t="s">
        <v>181</v>
      </c>
      <c r="C4158">
        <v>2021</v>
      </c>
      <c r="D4158">
        <v>1</v>
      </c>
      <c r="E4158" t="s">
        <v>395</v>
      </c>
      <c r="F4158">
        <v>10</v>
      </c>
      <c r="G4158" t="s">
        <v>466</v>
      </c>
      <c r="H4158" t="s">
        <v>471</v>
      </c>
      <c r="I4158" t="s">
        <v>472</v>
      </c>
      <c r="J4158" t="s">
        <v>122</v>
      </c>
      <c r="K4158" t="s">
        <v>408</v>
      </c>
      <c r="L4158" t="s">
        <v>543</v>
      </c>
      <c r="M4158" t="s">
        <v>467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x14ac:dyDescent="0.3">
      <c r="A4159">
        <v>5</v>
      </c>
      <c r="B4159" t="s">
        <v>181</v>
      </c>
      <c r="C4159">
        <v>2021</v>
      </c>
      <c r="D4159">
        <v>1</v>
      </c>
      <c r="E4159" t="s">
        <v>395</v>
      </c>
      <c r="F4159">
        <v>10</v>
      </c>
      <c r="G4159" t="s">
        <v>466</v>
      </c>
      <c r="H4159" t="s">
        <v>477</v>
      </c>
      <c r="I4159" t="s">
        <v>478</v>
      </c>
      <c r="J4159" t="s">
        <v>125</v>
      </c>
      <c r="K4159" t="s">
        <v>436</v>
      </c>
      <c r="L4159" t="s">
        <v>543</v>
      </c>
      <c r="M4159" t="s">
        <v>467</v>
      </c>
      <c r="N4159">
        <v>2</v>
      </c>
      <c r="O4159">
        <v>87.46</v>
      </c>
      <c r="P4159">
        <v>200</v>
      </c>
      <c r="Q4159" t="str">
        <f t="shared" si="67"/>
        <v>Street</v>
      </c>
    </row>
    <row r="4160" spans="1:17" x14ac:dyDescent="0.3">
      <c r="A4160">
        <v>5</v>
      </c>
      <c r="B4160" t="s">
        <v>181</v>
      </c>
      <c r="C4160">
        <v>2021</v>
      </c>
      <c r="D4160">
        <v>1</v>
      </c>
      <c r="E4160" t="s">
        <v>395</v>
      </c>
      <c r="F4160">
        <v>10</v>
      </c>
      <c r="G4160" t="s">
        <v>466</v>
      </c>
      <c r="H4160" t="s">
        <v>479</v>
      </c>
      <c r="I4160" t="s">
        <v>480</v>
      </c>
      <c r="J4160" t="s">
        <v>125</v>
      </c>
      <c r="K4160" t="s">
        <v>436</v>
      </c>
      <c r="L4160" t="s">
        <v>543</v>
      </c>
      <c r="M4160" t="s">
        <v>467</v>
      </c>
      <c r="N4160">
        <v>27</v>
      </c>
      <c r="O4160">
        <v>697.68</v>
      </c>
      <c r="P4160">
        <v>1833</v>
      </c>
      <c r="Q4160" t="str">
        <f t="shared" si="67"/>
        <v>Street</v>
      </c>
    </row>
    <row r="4161" spans="1:17" x14ac:dyDescent="0.3">
      <c r="A4161">
        <v>5</v>
      </c>
      <c r="B4161" t="s">
        <v>181</v>
      </c>
      <c r="C4161">
        <v>2021</v>
      </c>
      <c r="D4161">
        <v>1</v>
      </c>
      <c r="E4161" t="s">
        <v>395</v>
      </c>
      <c r="F4161">
        <v>10</v>
      </c>
      <c r="G4161" t="s">
        <v>466</v>
      </c>
      <c r="H4161" t="s">
        <v>434</v>
      </c>
      <c r="I4161" t="s">
        <v>435</v>
      </c>
      <c r="J4161" t="s">
        <v>125</v>
      </c>
      <c r="K4161" t="s">
        <v>436</v>
      </c>
      <c r="L4161" t="s">
        <v>544</v>
      </c>
      <c r="M4161" t="s">
        <v>468</v>
      </c>
      <c r="N4161">
        <v>3</v>
      </c>
      <c r="O4161">
        <v>106.04</v>
      </c>
      <c r="P4161">
        <v>516</v>
      </c>
      <c r="Q4161" t="str">
        <f t="shared" si="67"/>
        <v>Street</v>
      </c>
    </row>
    <row r="4162" spans="1:17" x14ac:dyDescent="0.3">
      <c r="A4162">
        <v>5</v>
      </c>
      <c r="B4162" t="s">
        <v>181</v>
      </c>
      <c r="C4162">
        <v>2021</v>
      </c>
      <c r="D4162">
        <v>1</v>
      </c>
      <c r="E4162" t="s">
        <v>395</v>
      </c>
      <c r="F4162">
        <v>10</v>
      </c>
      <c r="G4162" t="s">
        <v>466</v>
      </c>
      <c r="H4162" t="s">
        <v>412</v>
      </c>
      <c r="I4162" t="s">
        <v>413</v>
      </c>
      <c r="J4162" t="s">
        <v>121</v>
      </c>
      <c r="K4162" t="s">
        <v>399</v>
      </c>
      <c r="L4162" t="s">
        <v>544</v>
      </c>
      <c r="M4162" t="s">
        <v>468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x14ac:dyDescent="0.3">
      <c r="A4163">
        <v>5</v>
      </c>
      <c r="B4163" t="s">
        <v>181</v>
      </c>
      <c r="C4163">
        <v>2021</v>
      </c>
      <c r="D4163">
        <v>1</v>
      </c>
      <c r="E4163" t="s">
        <v>395</v>
      </c>
      <c r="F4163">
        <v>10</v>
      </c>
      <c r="G4163" t="s">
        <v>466</v>
      </c>
      <c r="H4163" t="s">
        <v>415</v>
      </c>
      <c r="I4163" t="s">
        <v>416</v>
      </c>
      <c r="J4163" t="s">
        <v>122</v>
      </c>
      <c r="K4163" t="s">
        <v>408</v>
      </c>
      <c r="L4163" t="s">
        <v>544</v>
      </c>
      <c r="M4163" t="s">
        <v>468</v>
      </c>
      <c r="N4163">
        <v>5133</v>
      </c>
      <c r="O4163">
        <v>239531.39</v>
      </c>
      <c r="P4163">
        <v>6386418</v>
      </c>
      <c r="Q4163" t="str">
        <f t="shared" si="67"/>
        <v>2-Low Income Residential</v>
      </c>
    </row>
    <row r="4164" spans="1:17" x14ac:dyDescent="0.3">
      <c r="A4164">
        <v>5</v>
      </c>
      <c r="B4164" t="s">
        <v>181</v>
      </c>
      <c r="C4164">
        <v>2021</v>
      </c>
      <c r="D4164">
        <v>1</v>
      </c>
      <c r="E4164" t="s">
        <v>395</v>
      </c>
      <c r="F4164">
        <v>10</v>
      </c>
      <c r="G4164" t="s">
        <v>466</v>
      </c>
      <c r="H4164" t="s">
        <v>417</v>
      </c>
      <c r="I4164" t="s">
        <v>418</v>
      </c>
      <c r="J4164" t="s">
        <v>115</v>
      </c>
      <c r="K4164" t="s">
        <v>405</v>
      </c>
      <c r="L4164" t="s">
        <v>544</v>
      </c>
      <c r="M4164" t="s">
        <v>468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x14ac:dyDescent="0.3">
      <c r="A4165">
        <v>5</v>
      </c>
      <c r="B4165" t="s">
        <v>181</v>
      </c>
      <c r="C4165">
        <v>2021</v>
      </c>
      <c r="D4165">
        <v>1</v>
      </c>
      <c r="E4165" t="s">
        <v>395</v>
      </c>
      <c r="F4165">
        <v>60</v>
      </c>
      <c r="G4165" t="s">
        <v>469</v>
      </c>
      <c r="H4165" t="s">
        <v>494</v>
      </c>
      <c r="I4165" t="s">
        <v>495</v>
      </c>
      <c r="J4165" t="s">
        <v>123</v>
      </c>
      <c r="K4165" t="s">
        <v>461</v>
      </c>
      <c r="L4165" t="s">
        <v>549</v>
      </c>
      <c r="M4165" t="s">
        <v>526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x14ac:dyDescent="0.3">
      <c r="A4166">
        <v>5</v>
      </c>
      <c r="B4166" t="s">
        <v>181</v>
      </c>
      <c r="C4166">
        <v>2021</v>
      </c>
      <c r="D4166">
        <v>1</v>
      </c>
      <c r="E4166" t="s">
        <v>395</v>
      </c>
      <c r="F4166">
        <v>60</v>
      </c>
      <c r="G4166" t="s">
        <v>469</v>
      </c>
      <c r="H4166" t="s">
        <v>496</v>
      </c>
      <c r="I4166" t="s">
        <v>497</v>
      </c>
      <c r="J4166" t="s">
        <v>123</v>
      </c>
      <c r="K4166" t="s">
        <v>461</v>
      </c>
      <c r="L4166" t="s">
        <v>549</v>
      </c>
      <c r="M4166" t="s">
        <v>526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x14ac:dyDescent="0.3">
      <c r="A4167">
        <v>5</v>
      </c>
      <c r="B4167" t="s">
        <v>181</v>
      </c>
      <c r="C4167">
        <v>2021</v>
      </c>
      <c r="D4167">
        <v>1</v>
      </c>
      <c r="E4167" t="s">
        <v>395</v>
      </c>
      <c r="F4167">
        <v>60</v>
      </c>
      <c r="G4167" t="s">
        <v>469</v>
      </c>
      <c r="H4167" t="s">
        <v>459</v>
      </c>
      <c r="I4167" t="s">
        <v>460</v>
      </c>
      <c r="J4167" t="s">
        <v>123</v>
      </c>
      <c r="K4167" t="s">
        <v>461</v>
      </c>
      <c r="L4167" t="s">
        <v>545</v>
      </c>
      <c r="M4167" t="s">
        <v>470</v>
      </c>
      <c r="N4167">
        <v>46</v>
      </c>
      <c r="O4167">
        <v>7151.85</v>
      </c>
      <c r="P4167">
        <v>15301</v>
      </c>
      <c r="Q4167" t="str">
        <f t="shared" si="67"/>
        <v>Street</v>
      </c>
    </row>
    <row r="4168" spans="1:17" x14ac:dyDescent="0.3">
      <c r="A4168">
        <v>5</v>
      </c>
      <c r="B4168" t="s">
        <v>181</v>
      </c>
      <c r="C4168">
        <v>2021</v>
      </c>
      <c r="D4168">
        <v>1</v>
      </c>
      <c r="E4168" t="s">
        <v>395</v>
      </c>
      <c r="F4168">
        <v>60</v>
      </c>
      <c r="G4168" t="s">
        <v>469</v>
      </c>
      <c r="H4168" t="s">
        <v>437</v>
      </c>
      <c r="I4168" t="s">
        <v>438</v>
      </c>
      <c r="J4168" t="s">
        <v>116</v>
      </c>
      <c r="K4168" t="s">
        <v>439</v>
      </c>
      <c r="L4168" t="s">
        <v>545</v>
      </c>
      <c r="M4168" t="s">
        <v>470</v>
      </c>
      <c r="N4168">
        <v>1</v>
      </c>
      <c r="O4168">
        <v>8.31</v>
      </c>
      <c r="P4168">
        <v>12</v>
      </c>
      <c r="Q4168" t="str">
        <f t="shared" si="67"/>
        <v>3-Small C&amp;I</v>
      </c>
    </row>
    <row r="4169" spans="1:17" x14ac:dyDescent="0.3">
      <c r="A4169">
        <v>5</v>
      </c>
      <c r="B4169" t="s">
        <v>181</v>
      </c>
      <c r="C4169">
        <v>2021</v>
      </c>
      <c r="D4169">
        <v>1</v>
      </c>
      <c r="E4169" t="s">
        <v>395</v>
      </c>
      <c r="F4169">
        <v>60</v>
      </c>
      <c r="G4169" t="s">
        <v>469</v>
      </c>
      <c r="H4169" t="s">
        <v>463</v>
      </c>
      <c r="I4169" t="s">
        <v>464</v>
      </c>
      <c r="J4169" t="s">
        <v>124</v>
      </c>
      <c r="K4169" t="s">
        <v>465</v>
      </c>
      <c r="L4169" t="s">
        <v>545</v>
      </c>
      <c r="M4169" t="s">
        <v>470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x14ac:dyDescent="0.3">
      <c r="A4170">
        <v>5</v>
      </c>
      <c r="B4170" t="s">
        <v>181</v>
      </c>
      <c r="C4170">
        <v>2021</v>
      </c>
      <c r="D4170">
        <v>1</v>
      </c>
      <c r="E4170" t="s">
        <v>395</v>
      </c>
      <c r="F4170">
        <v>71</v>
      </c>
      <c r="G4170" t="s">
        <v>469</v>
      </c>
      <c r="H4170" t="s">
        <v>397</v>
      </c>
      <c r="I4170" t="s">
        <v>398</v>
      </c>
      <c r="J4170" t="s">
        <v>121</v>
      </c>
      <c r="K4170" t="s">
        <v>399</v>
      </c>
      <c r="L4170" t="s">
        <v>550</v>
      </c>
      <c r="M4170" t="s">
        <v>527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x14ac:dyDescent="0.3">
      <c r="A4171">
        <v>5</v>
      </c>
      <c r="B4171" t="s">
        <v>181</v>
      </c>
      <c r="C4171">
        <v>2021</v>
      </c>
      <c r="D4171">
        <v>1</v>
      </c>
      <c r="E4171" t="s">
        <v>395</v>
      </c>
      <c r="F4171">
        <v>72</v>
      </c>
      <c r="G4171" t="s">
        <v>469</v>
      </c>
      <c r="H4171" t="s">
        <v>397</v>
      </c>
      <c r="I4171" t="s">
        <v>398</v>
      </c>
      <c r="J4171" t="s">
        <v>121</v>
      </c>
      <c r="K4171" t="s">
        <v>399</v>
      </c>
      <c r="L4171" t="s">
        <v>551</v>
      </c>
      <c r="M4171" t="s">
        <v>528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x14ac:dyDescent="0.3">
      <c r="A4172">
        <v>5</v>
      </c>
      <c r="B4172" t="s">
        <v>181</v>
      </c>
      <c r="C4172">
        <v>2021</v>
      </c>
      <c r="D4172">
        <v>1</v>
      </c>
      <c r="E4172" t="s">
        <v>395</v>
      </c>
      <c r="F4172">
        <v>72</v>
      </c>
      <c r="G4172" t="s">
        <v>469</v>
      </c>
      <c r="H4172" t="s">
        <v>403</v>
      </c>
      <c r="I4172" t="s">
        <v>404</v>
      </c>
      <c r="J4172" t="s">
        <v>115</v>
      </c>
      <c r="K4172" t="s">
        <v>405</v>
      </c>
      <c r="L4172" t="s">
        <v>551</v>
      </c>
      <c r="M4172" t="s">
        <v>528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x14ac:dyDescent="0.3">
      <c r="A4173">
        <v>5</v>
      </c>
      <c r="B4173" t="s">
        <v>181</v>
      </c>
      <c r="C4173">
        <v>2021</v>
      </c>
      <c r="D4173">
        <v>1</v>
      </c>
      <c r="E4173" t="s">
        <v>395</v>
      </c>
      <c r="F4173">
        <v>75</v>
      </c>
      <c r="G4173" t="s">
        <v>469</v>
      </c>
      <c r="H4173" t="s">
        <v>403</v>
      </c>
      <c r="I4173" t="s">
        <v>404</v>
      </c>
      <c r="J4173" t="s">
        <v>115</v>
      </c>
      <c r="K4173" t="s">
        <v>405</v>
      </c>
      <c r="L4173" t="s">
        <v>552</v>
      </c>
      <c r="M4173" t="s">
        <v>529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x14ac:dyDescent="0.3">
      <c r="A4174">
        <v>5</v>
      </c>
      <c r="B4174" t="s">
        <v>181</v>
      </c>
      <c r="C4174">
        <v>2021</v>
      </c>
      <c r="D4174">
        <v>1</v>
      </c>
      <c r="E4174" t="s">
        <v>395</v>
      </c>
      <c r="F4174">
        <v>75</v>
      </c>
      <c r="G4174" t="s">
        <v>469</v>
      </c>
      <c r="H4174" t="s">
        <v>431</v>
      </c>
      <c r="I4174" t="s">
        <v>432</v>
      </c>
      <c r="J4174" t="s">
        <v>119</v>
      </c>
      <c r="K4174" t="s">
        <v>433</v>
      </c>
      <c r="L4174" t="s">
        <v>552</v>
      </c>
      <c r="M4174" t="s">
        <v>529</v>
      </c>
      <c r="N4174">
        <v>1</v>
      </c>
      <c r="O4174">
        <v>2703.24</v>
      </c>
      <c r="P4174">
        <v>5200</v>
      </c>
      <c r="Q4174" t="str">
        <f t="shared" si="67"/>
        <v>4-Medium C&amp;I</v>
      </c>
    </row>
    <row r="4175" spans="1:17" x14ac:dyDescent="0.3">
      <c r="A4175">
        <v>5</v>
      </c>
      <c r="B4175" t="s">
        <v>181</v>
      </c>
      <c r="C4175">
        <v>2021</v>
      </c>
      <c r="D4175">
        <v>1</v>
      </c>
      <c r="E4175" t="s">
        <v>395</v>
      </c>
      <c r="F4175">
        <v>75</v>
      </c>
      <c r="G4175" t="s">
        <v>469</v>
      </c>
      <c r="H4175" t="s">
        <v>441</v>
      </c>
      <c r="I4175" t="s">
        <v>442</v>
      </c>
      <c r="J4175" t="s">
        <v>207</v>
      </c>
      <c r="K4175" t="s">
        <v>443</v>
      </c>
      <c r="L4175" t="s">
        <v>552</v>
      </c>
      <c r="M4175" t="s">
        <v>529</v>
      </c>
      <c r="N4175">
        <v>1</v>
      </c>
      <c r="O4175">
        <v>34301.22</v>
      </c>
      <c r="P4175">
        <v>196000</v>
      </c>
      <c r="Q4175" t="str">
        <f t="shared" si="67"/>
        <v>5-Large C&amp;I</v>
      </c>
    </row>
    <row r="4176" spans="1:17" x14ac:dyDescent="0.3">
      <c r="A4176">
        <v>5</v>
      </c>
      <c r="B4176" t="s">
        <v>181</v>
      </c>
      <c r="C4176">
        <v>2021</v>
      </c>
      <c r="D4176">
        <v>1</v>
      </c>
      <c r="E4176" t="s">
        <v>395</v>
      </c>
      <c r="F4176">
        <v>75</v>
      </c>
      <c r="G4176" t="s">
        <v>469</v>
      </c>
      <c r="H4176" t="s">
        <v>417</v>
      </c>
      <c r="I4176" t="s">
        <v>418</v>
      </c>
      <c r="J4176" t="s">
        <v>115</v>
      </c>
      <c r="K4176" t="s">
        <v>405</v>
      </c>
      <c r="L4176" t="s">
        <v>553</v>
      </c>
      <c r="M4176" t="s">
        <v>476</v>
      </c>
      <c r="N4176">
        <v>2</v>
      </c>
      <c r="O4176">
        <v>1001.57</v>
      </c>
      <c r="P4176">
        <v>10240</v>
      </c>
      <c r="Q4176" t="str">
        <f t="shared" si="67"/>
        <v>3-Small C&amp;I</v>
      </c>
    </row>
    <row r="4177" spans="1:17" x14ac:dyDescent="0.3">
      <c r="A4177">
        <v>5</v>
      </c>
      <c r="B4177" t="s">
        <v>181</v>
      </c>
      <c r="C4177">
        <v>2021</v>
      </c>
      <c r="D4177">
        <v>1</v>
      </c>
      <c r="E4177" t="s">
        <v>395</v>
      </c>
      <c r="F4177">
        <v>75</v>
      </c>
      <c r="G4177" t="s">
        <v>469</v>
      </c>
      <c r="H4177" t="s">
        <v>450</v>
      </c>
      <c r="I4177" t="s">
        <v>451</v>
      </c>
      <c r="J4177" t="s">
        <v>119</v>
      </c>
      <c r="K4177" t="s">
        <v>433</v>
      </c>
      <c r="L4177" t="s">
        <v>553</v>
      </c>
      <c r="M4177" t="s">
        <v>476</v>
      </c>
      <c r="N4177">
        <v>1</v>
      </c>
      <c r="O4177">
        <v>3288.07</v>
      </c>
      <c r="P4177">
        <v>44520</v>
      </c>
      <c r="Q4177" t="str">
        <f t="shared" si="67"/>
        <v>4-Medium C&amp;I</v>
      </c>
    </row>
    <row r="4178" spans="1:17" x14ac:dyDescent="0.3">
      <c r="A4178">
        <v>5</v>
      </c>
      <c r="B4178" t="s">
        <v>181</v>
      </c>
      <c r="C4178">
        <v>2021</v>
      </c>
      <c r="D4178">
        <v>1</v>
      </c>
      <c r="E4178" t="s">
        <v>395</v>
      </c>
      <c r="F4178">
        <v>77</v>
      </c>
      <c r="G4178" t="s">
        <v>469</v>
      </c>
      <c r="H4178" t="s">
        <v>403</v>
      </c>
      <c r="I4178" t="s">
        <v>404</v>
      </c>
      <c r="J4178" t="s">
        <v>115</v>
      </c>
      <c r="K4178" t="s">
        <v>405</v>
      </c>
      <c r="L4178" t="s">
        <v>554</v>
      </c>
      <c r="M4178" t="s">
        <v>530</v>
      </c>
      <c r="N4178">
        <v>2</v>
      </c>
      <c r="O4178">
        <v>2452.41</v>
      </c>
      <c r="P4178">
        <v>12119</v>
      </c>
      <c r="Q4178" t="str">
        <f t="shared" si="67"/>
        <v>3-Small C&amp;I</v>
      </c>
    </row>
    <row r="4179" spans="1:17" x14ac:dyDescent="0.3">
      <c r="A4179">
        <v>5</v>
      </c>
      <c r="B4179" t="s">
        <v>181</v>
      </c>
      <c r="C4179">
        <v>2021</v>
      </c>
      <c r="D4179">
        <v>1</v>
      </c>
      <c r="E4179" t="s">
        <v>395</v>
      </c>
      <c r="F4179">
        <v>77</v>
      </c>
      <c r="G4179" t="s">
        <v>469</v>
      </c>
      <c r="H4179" t="s">
        <v>417</v>
      </c>
      <c r="I4179" t="s">
        <v>418</v>
      </c>
      <c r="J4179" t="s">
        <v>115</v>
      </c>
      <c r="K4179" t="s">
        <v>405</v>
      </c>
      <c r="L4179" t="s">
        <v>555</v>
      </c>
      <c r="M4179" t="s">
        <v>476</v>
      </c>
      <c r="N4179">
        <v>1</v>
      </c>
      <c r="O4179">
        <v>224.18</v>
      </c>
      <c r="P4179">
        <v>2301</v>
      </c>
      <c r="Q4179" t="str">
        <f t="shared" si="67"/>
        <v>3-Small C&amp;I</v>
      </c>
    </row>
    <row r="4180" spans="1:17" x14ac:dyDescent="0.3">
      <c r="A4180">
        <v>5</v>
      </c>
      <c r="B4180" t="s">
        <v>181</v>
      </c>
      <c r="C4180">
        <v>2021</v>
      </c>
      <c r="D4180">
        <v>1</v>
      </c>
      <c r="E4180" t="s">
        <v>395</v>
      </c>
      <c r="F4180">
        <v>79</v>
      </c>
      <c r="G4180" t="s">
        <v>469</v>
      </c>
      <c r="H4180" t="s">
        <v>403</v>
      </c>
      <c r="I4180" t="s">
        <v>404</v>
      </c>
      <c r="J4180" t="s">
        <v>115</v>
      </c>
      <c r="K4180" t="s">
        <v>405</v>
      </c>
      <c r="L4180" t="s">
        <v>556</v>
      </c>
      <c r="M4180" t="s">
        <v>531</v>
      </c>
      <c r="N4180">
        <v>1</v>
      </c>
      <c r="O4180">
        <v>9.64</v>
      </c>
      <c r="P4180">
        <v>0</v>
      </c>
      <c r="Q4180" t="str">
        <f t="shared" si="67"/>
        <v>3-Small C&amp;I</v>
      </c>
    </row>
    <row r="4181" spans="1:17" x14ac:dyDescent="0.3">
      <c r="A4181">
        <v>5</v>
      </c>
      <c r="B4181" t="s">
        <v>181</v>
      </c>
      <c r="C4181">
        <v>2021</v>
      </c>
      <c r="D4181">
        <v>1</v>
      </c>
      <c r="E4181" t="s">
        <v>395</v>
      </c>
      <c r="F4181">
        <v>79</v>
      </c>
      <c r="G4181" t="s">
        <v>469</v>
      </c>
      <c r="H4181" t="s">
        <v>431</v>
      </c>
      <c r="I4181" t="s">
        <v>432</v>
      </c>
      <c r="J4181" t="s">
        <v>119</v>
      </c>
      <c r="K4181" t="s">
        <v>433</v>
      </c>
      <c r="L4181" t="s">
        <v>556</v>
      </c>
      <c r="M4181" t="s">
        <v>531</v>
      </c>
      <c r="N4181">
        <v>1</v>
      </c>
      <c r="O4181">
        <v>13159.45</v>
      </c>
      <c r="P4181">
        <v>73600</v>
      </c>
      <c r="Q4181" t="str">
        <f t="shared" si="67"/>
        <v>4-Medium C&amp;I</v>
      </c>
    </row>
    <row r="4182" spans="1:17" x14ac:dyDescent="0.3">
      <c r="A4182">
        <v>5</v>
      </c>
      <c r="B4182" t="s">
        <v>181</v>
      </c>
      <c r="C4182">
        <v>2021</v>
      </c>
      <c r="D4182">
        <v>1</v>
      </c>
      <c r="E4182" t="s">
        <v>395</v>
      </c>
      <c r="F4182">
        <v>79</v>
      </c>
      <c r="G4182" t="s">
        <v>469</v>
      </c>
      <c r="H4182" t="s">
        <v>532</v>
      </c>
      <c r="I4182" t="s">
        <v>533</v>
      </c>
      <c r="J4182" t="s">
        <v>270</v>
      </c>
      <c r="K4182" t="s">
        <v>534</v>
      </c>
      <c r="L4182" t="s">
        <v>556</v>
      </c>
      <c r="M4182" t="s">
        <v>531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x14ac:dyDescent="0.3">
      <c r="A4183">
        <v>5</v>
      </c>
      <c r="B4183" t="s">
        <v>181</v>
      </c>
      <c r="C4183">
        <v>2021</v>
      </c>
      <c r="D4183">
        <v>1</v>
      </c>
      <c r="E4183" t="s">
        <v>395</v>
      </c>
      <c r="F4183">
        <v>79</v>
      </c>
      <c r="G4183" t="s">
        <v>469</v>
      </c>
      <c r="H4183" t="s">
        <v>444</v>
      </c>
      <c r="I4183" t="s">
        <v>445</v>
      </c>
      <c r="J4183" t="s">
        <v>207</v>
      </c>
      <c r="K4183" t="s">
        <v>443</v>
      </c>
      <c r="L4183" t="s">
        <v>557</v>
      </c>
      <c r="M4183" t="s">
        <v>535</v>
      </c>
      <c r="N4183">
        <v>1</v>
      </c>
      <c r="O4183">
        <v>7152.56</v>
      </c>
      <c r="P4183">
        <v>126239</v>
      </c>
      <c r="Q4183" t="str">
        <f t="shared" si="67"/>
        <v>5-Large C&amp;I</v>
      </c>
    </row>
    <row r="4184" spans="1:17" x14ac:dyDescent="0.3">
      <c r="A4184">
        <v>5</v>
      </c>
      <c r="B4184" t="s">
        <v>181</v>
      </c>
      <c r="C4184">
        <v>2021</v>
      </c>
      <c r="D4184">
        <v>1</v>
      </c>
      <c r="E4184" t="s">
        <v>395</v>
      </c>
      <c r="F4184">
        <v>79</v>
      </c>
      <c r="G4184" t="s">
        <v>469</v>
      </c>
      <c r="H4184" t="s">
        <v>417</v>
      </c>
      <c r="I4184" t="s">
        <v>418</v>
      </c>
      <c r="J4184" t="s">
        <v>115</v>
      </c>
      <c r="K4184" t="s">
        <v>405</v>
      </c>
      <c r="L4184" t="s">
        <v>557</v>
      </c>
      <c r="M4184" t="s">
        <v>535</v>
      </c>
      <c r="N4184">
        <v>83</v>
      </c>
      <c r="O4184">
        <v>16557.21</v>
      </c>
      <c r="P4184">
        <v>165249</v>
      </c>
      <c r="Q4184" t="str">
        <f t="shared" si="67"/>
        <v>3-Small C&amp;I</v>
      </c>
    </row>
    <row r="4185" spans="1:17" x14ac:dyDescent="0.3">
      <c r="A4185">
        <v>5</v>
      </c>
      <c r="B4185" t="s">
        <v>181</v>
      </c>
      <c r="C4185">
        <v>2021</v>
      </c>
      <c r="D4185">
        <v>1</v>
      </c>
      <c r="E4185" t="s">
        <v>395</v>
      </c>
      <c r="F4185">
        <v>79</v>
      </c>
      <c r="G4185" t="s">
        <v>469</v>
      </c>
      <c r="H4185" t="s">
        <v>446</v>
      </c>
      <c r="I4185" t="s">
        <v>447</v>
      </c>
      <c r="J4185" t="s">
        <v>126</v>
      </c>
      <c r="K4185" t="s">
        <v>425</v>
      </c>
      <c r="L4185" t="s">
        <v>557</v>
      </c>
      <c r="M4185" t="s">
        <v>535</v>
      </c>
      <c r="N4185">
        <v>7</v>
      </c>
      <c r="O4185">
        <v>323.02</v>
      </c>
      <c r="P4185">
        <v>2844</v>
      </c>
      <c r="Q4185" t="str">
        <f t="shared" si="67"/>
        <v>3-Small C&amp;I</v>
      </c>
    </row>
    <row r="4186" spans="1:17" x14ac:dyDescent="0.3">
      <c r="A4186">
        <v>5</v>
      </c>
      <c r="B4186" t="s">
        <v>181</v>
      </c>
      <c r="C4186">
        <v>2021</v>
      </c>
      <c r="D4186">
        <v>1</v>
      </c>
      <c r="E4186" t="s">
        <v>395</v>
      </c>
      <c r="F4186">
        <v>79</v>
      </c>
      <c r="G4186" t="s">
        <v>469</v>
      </c>
      <c r="H4186" t="s">
        <v>450</v>
      </c>
      <c r="I4186" t="s">
        <v>451</v>
      </c>
      <c r="J4186" t="s">
        <v>119</v>
      </c>
      <c r="K4186" t="s">
        <v>433</v>
      </c>
      <c r="L4186" t="s">
        <v>557</v>
      </c>
      <c r="M4186" t="s">
        <v>535</v>
      </c>
      <c r="N4186">
        <v>3</v>
      </c>
      <c r="O4186">
        <v>4442.76</v>
      </c>
      <c r="P4186">
        <v>50700</v>
      </c>
      <c r="Q4186" t="str">
        <f t="shared" si="67"/>
        <v>4-Medium C&amp;I</v>
      </c>
    </row>
    <row r="4187" spans="1:17" x14ac:dyDescent="0.3">
      <c r="A4187">
        <v>5</v>
      </c>
      <c r="B4187" t="s">
        <v>181</v>
      </c>
      <c r="C4187">
        <v>2021</v>
      </c>
      <c r="D4187">
        <v>2</v>
      </c>
      <c r="E4187" t="s">
        <v>546</v>
      </c>
      <c r="F4187">
        <v>1</v>
      </c>
      <c r="G4187" t="s">
        <v>396</v>
      </c>
      <c r="H4187" t="s">
        <v>397</v>
      </c>
      <c r="I4187" t="s">
        <v>398</v>
      </c>
      <c r="J4187" t="s">
        <v>121</v>
      </c>
      <c r="K4187" t="s">
        <v>399</v>
      </c>
      <c r="L4187" t="s">
        <v>536</v>
      </c>
      <c r="M4187" t="s">
        <v>400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x14ac:dyDescent="0.3">
      <c r="A4188">
        <v>5</v>
      </c>
      <c r="B4188" t="s">
        <v>181</v>
      </c>
      <c r="C4188">
        <v>2021</v>
      </c>
      <c r="D4188">
        <v>2</v>
      </c>
      <c r="E4188" t="s">
        <v>546</v>
      </c>
      <c r="F4188">
        <v>1</v>
      </c>
      <c r="G4188" t="s">
        <v>396</v>
      </c>
      <c r="H4188" t="s">
        <v>401</v>
      </c>
      <c r="I4188" t="s">
        <v>402</v>
      </c>
      <c r="J4188" t="s">
        <v>121</v>
      </c>
      <c r="K4188" t="s">
        <v>399</v>
      </c>
      <c r="L4188" t="s">
        <v>536</v>
      </c>
      <c r="M4188" t="s">
        <v>400</v>
      </c>
      <c r="N4188">
        <v>302</v>
      </c>
      <c r="O4188">
        <v>50226.33</v>
      </c>
      <c r="P4188">
        <v>182480</v>
      </c>
      <c r="Q4188" t="str">
        <f t="shared" si="67"/>
        <v>1-Residential</v>
      </c>
    </row>
    <row r="4189" spans="1:17" x14ac:dyDescent="0.3">
      <c r="A4189">
        <v>5</v>
      </c>
      <c r="B4189" t="s">
        <v>181</v>
      </c>
      <c r="C4189">
        <v>2021</v>
      </c>
      <c r="D4189">
        <v>2</v>
      </c>
      <c r="E4189" t="s">
        <v>546</v>
      </c>
      <c r="F4189">
        <v>1</v>
      </c>
      <c r="G4189" t="s">
        <v>396</v>
      </c>
      <c r="H4189" t="s">
        <v>403</v>
      </c>
      <c r="I4189" t="s">
        <v>404</v>
      </c>
      <c r="J4189" t="s">
        <v>115</v>
      </c>
      <c r="K4189" t="s">
        <v>405</v>
      </c>
      <c r="L4189" t="s">
        <v>536</v>
      </c>
      <c r="M4189" t="s">
        <v>400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x14ac:dyDescent="0.3">
      <c r="A4190">
        <v>5</v>
      </c>
      <c r="B4190" t="s">
        <v>181</v>
      </c>
      <c r="C4190">
        <v>2021</v>
      </c>
      <c r="D4190">
        <v>2</v>
      </c>
      <c r="E4190" t="s">
        <v>546</v>
      </c>
      <c r="F4190">
        <v>1</v>
      </c>
      <c r="G4190" t="s">
        <v>396</v>
      </c>
      <c r="H4190" t="s">
        <v>406</v>
      </c>
      <c r="I4190" t="s">
        <v>407</v>
      </c>
      <c r="J4190" t="s">
        <v>122</v>
      </c>
      <c r="K4190" t="s">
        <v>408</v>
      </c>
      <c r="L4190" t="s">
        <v>536</v>
      </c>
      <c r="M4190" t="s">
        <v>400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x14ac:dyDescent="0.3">
      <c r="A4191">
        <v>5</v>
      </c>
      <c r="B4191" t="s">
        <v>181</v>
      </c>
      <c r="C4191">
        <v>2021</v>
      </c>
      <c r="D4191">
        <v>2</v>
      </c>
      <c r="E4191" t="s">
        <v>546</v>
      </c>
      <c r="F4191">
        <v>1</v>
      </c>
      <c r="G4191" t="s">
        <v>396</v>
      </c>
      <c r="H4191" t="s">
        <v>471</v>
      </c>
      <c r="I4191" t="s">
        <v>472</v>
      </c>
      <c r="J4191" t="s">
        <v>122</v>
      </c>
      <c r="K4191" t="s">
        <v>408</v>
      </c>
      <c r="L4191" t="s">
        <v>536</v>
      </c>
      <c r="M4191" t="s">
        <v>400</v>
      </c>
      <c r="N4191">
        <v>126</v>
      </c>
      <c r="O4191">
        <v>20247.91</v>
      </c>
      <c r="P4191">
        <v>117069</v>
      </c>
      <c r="Q4191" t="str">
        <f t="shared" ref="Q4191:Q4254" si="68">VLOOKUP(J4191,S:T,2,FALSE)</f>
        <v>2-Low Income Residential</v>
      </c>
    </row>
    <row r="4192" spans="1:17" x14ac:dyDescent="0.3">
      <c r="A4192">
        <v>5</v>
      </c>
      <c r="B4192" t="s">
        <v>181</v>
      </c>
      <c r="C4192">
        <v>2021</v>
      </c>
      <c r="D4192">
        <v>2</v>
      </c>
      <c r="E4192" t="s">
        <v>546</v>
      </c>
      <c r="F4192">
        <v>1</v>
      </c>
      <c r="G4192" t="s">
        <v>396</v>
      </c>
      <c r="H4192" t="s">
        <v>409</v>
      </c>
      <c r="I4192" t="s">
        <v>410</v>
      </c>
      <c r="J4192" t="s">
        <v>117</v>
      </c>
      <c r="K4192" t="s">
        <v>428</v>
      </c>
      <c r="L4192" t="s">
        <v>536</v>
      </c>
      <c r="M4192" t="s">
        <v>400</v>
      </c>
      <c r="N4192">
        <v>1014</v>
      </c>
      <c r="O4192">
        <v>97922.72</v>
      </c>
      <c r="P4192">
        <v>428512</v>
      </c>
      <c r="Q4192" t="str">
        <f t="shared" si="68"/>
        <v>3-Small C&amp;I</v>
      </c>
    </row>
    <row r="4193" spans="1:17" x14ac:dyDescent="0.3">
      <c r="A4193">
        <v>5</v>
      </c>
      <c r="B4193" t="s">
        <v>181</v>
      </c>
      <c r="C4193">
        <v>2021</v>
      </c>
      <c r="D4193">
        <v>2</v>
      </c>
      <c r="E4193" t="s">
        <v>546</v>
      </c>
      <c r="F4193">
        <v>1</v>
      </c>
      <c r="G4193" t="s">
        <v>396</v>
      </c>
      <c r="H4193" t="s">
        <v>429</v>
      </c>
      <c r="I4193" t="s">
        <v>430</v>
      </c>
      <c r="J4193" t="s">
        <v>115</v>
      </c>
      <c r="K4193" t="s">
        <v>405</v>
      </c>
      <c r="L4193" t="s">
        <v>536</v>
      </c>
      <c r="M4193" t="s">
        <v>400</v>
      </c>
      <c r="N4193">
        <v>10</v>
      </c>
      <c r="O4193">
        <v>4038.64</v>
      </c>
      <c r="P4193">
        <v>63476</v>
      </c>
      <c r="Q4193" t="str">
        <f t="shared" si="68"/>
        <v>3-Small C&amp;I</v>
      </c>
    </row>
    <row r="4194" spans="1:17" x14ac:dyDescent="0.3">
      <c r="A4194">
        <v>5</v>
      </c>
      <c r="B4194" t="s">
        <v>181</v>
      </c>
      <c r="C4194">
        <v>2021</v>
      </c>
      <c r="D4194">
        <v>2</v>
      </c>
      <c r="E4194" t="s">
        <v>546</v>
      </c>
      <c r="F4194">
        <v>1</v>
      </c>
      <c r="G4194" t="s">
        <v>396</v>
      </c>
      <c r="H4194" t="s">
        <v>473</v>
      </c>
      <c r="I4194" t="s">
        <v>474</v>
      </c>
      <c r="J4194" t="s">
        <v>118</v>
      </c>
      <c r="K4194" t="s">
        <v>411</v>
      </c>
      <c r="L4194" t="s">
        <v>536</v>
      </c>
      <c r="M4194" t="s">
        <v>400</v>
      </c>
      <c r="N4194">
        <v>2</v>
      </c>
      <c r="O4194">
        <v>83.41</v>
      </c>
      <c r="P4194">
        <v>287</v>
      </c>
      <c r="Q4194" t="str">
        <f t="shared" si="68"/>
        <v>3-Small C&amp;I</v>
      </c>
    </row>
    <row r="4195" spans="1:17" x14ac:dyDescent="0.3">
      <c r="A4195">
        <v>5</v>
      </c>
      <c r="B4195" t="s">
        <v>181</v>
      </c>
      <c r="C4195">
        <v>2021</v>
      </c>
      <c r="D4195">
        <v>2</v>
      </c>
      <c r="E4195" t="s">
        <v>546</v>
      </c>
      <c r="F4195">
        <v>1</v>
      </c>
      <c r="G4195" t="s">
        <v>396</v>
      </c>
      <c r="H4195" t="s">
        <v>431</v>
      </c>
      <c r="I4195" t="s">
        <v>432</v>
      </c>
      <c r="J4195" t="s">
        <v>547</v>
      </c>
      <c r="K4195" t="s">
        <v>475</v>
      </c>
      <c r="L4195" t="s">
        <v>547</v>
      </c>
      <c r="M4195" t="s">
        <v>476</v>
      </c>
      <c r="N4195">
        <v>1</v>
      </c>
      <c r="O4195">
        <v>227.55</v>
      </c>
      <c r="P4195">
        <v>800</v>
      </c>
      <c r="Q4195" t="str">
        <f t="shared" si="68"/>
        <v>OTHER</v>
      </c>
    </row>
    <row r="4196" spans="1:17" x14ac:dyDescent="0.3">
      <c r="A4196">
        <v>5</v>
      </c>
      <c r="B4196" t="s">
        <v>181</v>
      </c>
      <c r="C4196">
        <v>2021</v>
      </c>
      <c r="D4196">
        <v>2</v>
      </c>
      <c r="E4196" t="s">
        <v>546</v>
      </c>
      <c r="F4196">
        <v>1</v>
      </c>
      <c r="G4196" t="s">
        <v>396</v>
      </c>
      <c r="H4196" t="s">
        <v>558</v>
      </c>
      <c r="I4196" t="s">
        <v>559</v>
      </c>
      <c r="J4196" t="s">
        <v>121</v>
      </c>
      <c r="K4196" t="s">
        <v>399</v>
      </c>
      <c r="L4196" t="s">
        <v>536</v>
      </c>
      <c r="M4196" t="s">
        <v>400</v>
      </c>
      <c r="N4196">
        <v>1</v>
      </c>
      <c r="O4196">
        <v>0.4</v>
      </c>
      <c r="P4196">
        <v>1</v>
      </c>
      <c r="Q4196" t="str">
        <f t="shared" si="68"/>
        <v>1-Residential</v>
      </c>
    </row>
    <row r="4197" spans="1:17" x14ac:dyDescent="0.3">
      <c r="A4197">
        <v>5</v>
      </c>
      <c r="B4197" t="s">
        <v>181</v>
      </c>
      <c r="C4197">
        <v>2021</v>
      </c>
      <c r="D4197">
        <v>2</v>
      </c>
      <c r="E4197" t="s">
        <v>546</v>
      </c>
      <c r="F4197">
        <v>1</v>
      </c>
      <c r="G4197" t="s">
        <v>396</v>
      </c>
      <c r="H4197" t="s">
        <v>477</v>
      </c>
      <c r="I4197" t="s">
        <v>478</v>
      </c>
      <c r="J4197" t="s">
        <v>125</v>
      </c>
      <c r="K4197" t="s">
        <v>436</v>
      </c>
      <c r="L4197" t="s">
        <v>536</v>
      </c>
      <c r="M4197" t="s">
        <v>400</v>
      </c>
      <c r="N4197">
        <v>190</v>
      </c>
      <c r="O4197">
        <v>7589.93</v>
      </c>
      <c r="P4197">
        <v>19474</v>
      </c>
      <c r="Q4197" t="str">
        <f t="shared" si="68"/>
        <v>Street</v>
      </c>
    </row>
    <row r="4198" spans="1:17" x14ac:dyDescent="0.3">
      <c r="A4198">
        <v>5</v>
      </c>
      <c r="B4198" t="s">
        <v>181</v>
      </c>
      <c r="C4198">
        <v>2021</v>
      </c>
      <c r="D4198">
        <v>2</v>
      </c>
      <c r="E4198" t="s">
        <v>546</v>
      </c>
      <c r="F4198">
        <v>1</v>
      </c>
      <c r="G4198" t="s">
        <v>396</v>
      </c>
      <c r="H4198" t="s">
        <v>479</v>
      </c>
      <c r="I4198" t="s">
        <v>480</v>
      </c>
      <c r="J4198" t="s">
        <v>125</v>
      </c>
      <c r="K4198" t="s">
        <v>436</v>
      </c>
      <c r="L4198" t="s">
        <v>536</v>
      </c>
      <c r="M4198" t="s">
        <v>400</v>
      </c>
      <c r="N4198">
        <v>621</v>
      </c>
      <c r="O4198">
        <v>21163.47</v>
      </c>
      <c r="P4198">
        <v>51064</v>
      </c>
      <c r="Q4198" t="str">
        <f t="shared" si="68"/>
        <v>Street</v>
      </c>
    </row>
    <row r="4199" spans="1:17" x14ac:dyDescent="0.3">
      <c r="A4199">
        <v>5</v>
      </c>
      <c r="B4199" t="s">
        <v>181</v>
      </c>
      <c r="C4199">
        <v>2021</v>
      </c>
      <c r="D4199">
        <v>2</v>
      </c>
      <c r="E4199" t="s">
        <v>546</v>
      </c>
      <c r="F4199">
        <v>1</v>
      </c>
      <c r="G4199" t="s">
        <v>396</v>
      </c>
      <c r="H4199" t="s">
        <v>434</v>
      </c>
      <c r="I4199" t="s">
        <v>435</v>
      </c>
      <c r="J4199" t="s">
        <v>125</v>
      </c>
      <c r="K4199" t="s">
        <v>436</v>
      </c>
      <c r="L4199" t="s">
        <v>537</v>
      </c>
      <c r="M4199" t="s">
        <v>414</v>
      </c>
      <c r="N4199">
        <v>659</v>
      </c>
      <c r="O4199">
        <v>23303.86</v>
      </c>
      <c r="P4199">
        <v>77313</v>
      </c>
      <c r="Q4199" t="str">
        <f t="shared" si="68"/>
        <v>Street</v>
      </c>
    </row>
    <row r="4200" spans="1:17" x14ac:dyDescent="0.3">
      <c r="A4200">
        <v>5</v>
      </c>
      <c r="B4200" t="s">
        <v>181</v>
      </c>
      <c r="C4200">
        <v>2021</v>
      </c>
      <c r="D4200">
        <v>2</v>
      </c>
      <c r="E4200" t="s">
        <v>546</v>
      </c>
      <c r="F4200">
        <v>1</v>
      </c>
      <c r="G4200" t="s">
        <v>396</v>
      </c>
      <c r="H4200" t="s">
        <v>412</v>
      </c>
      <c r="I4200" t="s">
        <v>413</v>
      </c>
      <c r="J4200" t="s">
        <v>121</v>
      </c>
      <c r="K4200" t="s">
        <v>399</v>
      </c>
      <c r="L4200" t="s">
        <v>537</v>
      </c>
      <c r="M4200" t="s">
        <v>414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x14ac:dyDescent="0.3">
      <c r="A4201">
        <v>5</v>
      </c>
      <c r="B4201" t="s">
        <v>181</v>
      </c>
      <c r="C4201">
        <v>2021</v>
      </c>
      <c r="D4201">
        <v>2</v>
      </c>
      <c r="E4201" t="s">
        <v>546</v>
      </c>
      <c r="F4201">
        <v>1</v>
      </c>
      <c r="G4201" t="s">
        <v>396</v>
      </c>
      <c r="H4201" t="s">
        <v>415</v>
      </c>
      <c r="I4201" t="s">
        <v>416</v>
      </c>
      <c r="J4201" t="s">
        <v>122</v>
      </c>
      <c r="K4201" t="s">
        <v>408</v>
      </c>
      <c r="L4201" t="s">
        <v>537</v>
      </c>
      <c r="M4201" t="s">
        <v>414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x14ac:dyDescent="0.3">
      <c r="A4202">
        <v>5</v>
      </c>
      <c r="B4202" t="s">
        <v>181</v>
      </c>
      <c r="C4202">
        <v>2021</v>
      </c>
      <c r="D4202">
        <v>2</v>
      </c>
      <c r="E4202" t="s">
        <v>546</v>
      </c>
      <c r="F4202">
        <v>1</v>
      </c>
      <c r="G4202" t="s">
        <v>396</v>
      </c>
      <c r="H4202" t="s">
        <v>417</v>
      </c>
      <c r="I4202" t="s">
        <v>418</v>
      </c>
      <c r="J4202" t="s">
        <v>115</v>
      </c>
      <c r="K4202" t="s">
        <v>405</v>
      </c>
      <c r="L4202" t="s">
        <v>537</v>
      </c>
      <c r="M4202" t="s">
        <v>414</v>
      </c>
      <c r="N4202">
        <v>916</v>
      </c>
      <c r="O4202">
        <v>18253.89</v>
      </c>
      <c r="P4202">
        <v>548625</v>
      </c>
      <c r="Q4202" t="str">
        <f t="shared" si="68"/>
        <v>3-Small C&amp;I</v>
      </c>
    </row>
    <row r="4203" spans="1:17" x14ac:dyDescent="0.3">
      <c r="A4203">
        <v>5</v>
      </c>
      <c r="B4203" t="s">
        <v>181</v>
      </c>
      <c r="C4203">
        <v>2021</v>
      </c>
      <c r="D4203">
        <v>2</v>
      </c>
      <c r="E4203" t="s">
        <v>546</v>
      </c>
      <c r="F4203">
        <v>1</v>
      </c>
      <c r="G4203" t="s">
        <v>396</v>
      </c>
      <c r="H4203" t="s">
        <v>419</v>
      </c>
      <c r="I4203" t="s">
        <v>420</v>
      </c>
      <c r="J4203" t="s">
        <v>118</v>
      </c>
      <c r="K4203" t="s">
        <v>411</v>
      </c>
      <c r="L4203" t="s">
        <v>537</v>
      </c>
      <c r="M4203" t="s">
        <v>414</v>
      </c>
      <c r="N4203">
        <v>828</v>
      </c>
      <c r="O4203">
        <v>40235.56</v>
      </c>
      <c r="P4203">
        <v>326175</v>
      </c>
      <c r="Q4203" t="str">
        <f t="shared" si="68"/>
        <v>3-Small C&amp;I</v>
      </c>
    </row>
    <row r="4204" spans="1:17" x14ac:dyDescent="0.3">
      <c r="A4204">
        <v>5</v>
      </c>
      <c r="B4204" t="s">
        <v>181</v>
      </c>
      <c r="C4204">
        <v>2021</v>
      </c>
      <c r="D4204">
        <v>2</v>
      </c>
      <c r="E4204" t="s">
        <v>546</v>
      </c>
      <c r="F4204">
        <v>3</v>
      </c>
      <c r="G4204" t="s">
        <v>421</v>
      </c>
      <c r="H4204" t="s">
        <v>397</v>
      </c>
      <c r="I4204" t="s">
        <v>398</v>
      </c>
      <c r="J4204" t="s">
        <v>121</v>
      </c>
      <c r="K4204" t="s">
        <v>399</v>
      </c>
      <c r="L4204" t="s">
        <v>538</v>
      </c>
      <c r="M4204" t="s">
        <v>422</v>
      </c>
      <c r="N4204">
        <v>1144</v>
      </c>
      <c r="O4204">
        <v>342999.29</v>
      </c>
      <c r="P4204">
        <v>1328846</v>
      </c>
      <c r="Q4204" t="str">
        <f t="shared" si="68"/>
        <v>1-Residential</v>
      </c>
    </row>
    <row r="4205" spans="1:17" x14ac:dyDescent="0.3">
      <c r="A4205">
        <v>5</v>
      </c>
      <c r="B4205" t="s">
        <v>181</v>
      </c>
      <c r="C4205">
        <v>2021</v>
      </c>
      <c r="D4205">
        <v>2</v>
      </c>
      <c r="E4205" t="s">
        <v>546</v>
      </c>
      <c r="F4205">
        <v>3</v>
      </c>
      <c r="G4205" t="s">
        <v>421</v>
      </c>
      <c r="H4205" t="s">
        <v>401</v>
      </c>
      <c r="I4205" t="s">
        <v>402</v>
      </c>
      <c r="J4205" t="s">
        <v>121</v>
      </c>
      <c r="K4205" t="s">
        <v>399</v>
      </c>
      <c r="L4205" t="s">
        <v>538</v>
      </c>
      <c r="M4205" t="s">
        <v>422</v>
      </c>
      <c r="N4205">
        <v>1</v>
      </c>
      <c r="O4205">
        <v>4.87</v>
      </c>
      <c r="P4205">
        <v>7</v>
      </c>
      <c r="Q4205" t="str">
        <f t="shared" si="68"/>
        <v>1-Residential</v>
      </c>
    </row>
    <row r="4206" spans="1:17" x14ac:dyDescent="0.3">
      <c r="A4206">
        <v>5</v>
      </c>
      <c r="B4206" t="s">
        <v>181</v>
      </c>
      <c r="C4206">
        <v>2021</v>
      </c>
      <c r="D4206">
        <v>2</v>
      </c>
      <c r="E4206" t="s">
        <v>546</v>
      </c>
      <c r="F4206">
        <v>3</v>
      </c>
      <c r="G4206" t="s">
        <v>421</v>
      </c>
      <c r="H4206" t="s">
        <v>403</v>
      </c>
      <c r="I4206" t="s">
        <v>404</v>
      </c>
      <c r="J4206" t="s">
        <v>115</v>
      </c>
      <c r="K4206" t="s">
        <v>405</v>
      </c>
      <c r="L4206" t="s">
        <v>538</v>
      </c>
      <c r="M4206" t="s">
        <v>422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x14ac:dyDescent="0.3">
      <c r="A4207">
        <v>5</v>
      </c>
      <c r="B4207" t="s">
        <v>181</v>
      </c>
      <c r="C4207">
        <v>2021</v>
      </c>
      <c r="D4207">
        <v>2</v>
      </c>
      <c r="E4207" t="s">
        <v>546</v>
      </c>
      <c r="F4207">
        <v>3</v>
      </c>
      <c r="G4207" t="s">
        <v>421</v>
      </c>
      <c r="H4207" t="s">
        <v>423</v>
      </c>
      <c r="I4207" t="s">
        <v>424</v>
      </c>
      <c r="J4207" t="s">
        <v>126</v>
      </c>
      <c r="K4207" t="s">
        <v>425</v>
      </c>
      <c r="L4207" t="s">
        <v>538</v>
      </c>
      <c r="M4207" t="s">
        <v>422</v>
      </c>
      <c r="N4207">
        <v>349</v>
      </c>
      <c r="O4207">
        <v>20959.8</v>
      </c>
      <c r="P4207">
        <v>89327</v>
      </c>
      <c r="Q4207" t="str">
        <f t="shared" si="68"/>
        <v>3-Small C&amp;I</v>
      </c>
    </row>
    <row r="4208" spans="1:17" x14ac:dyDescent="0.3">
      <c r="A4208">
        <v>5</v>
      </c>
      <c r="B4208" t="s">
        <v>181</v>
      </c>
      <c r="C4208">
        <v>2021</v>
      </c>
      <c r="D4208">
        <v>2</v>
      </c>
      <c r="E4208" t="s">
        <v>546</v>
      </c>
      <c r="F4208">
        <v>3</v>
      </c>
      <c r="G4208" t="s">
        <v>421</v>
      </c>
      <c r="H4208" t="s">
        <v>426</v>
      </c>
      <c r="I4208" t="s">
        <v>427</v>
      </c>
      <c r="J4208" t="s">
        <v>117</v>
      </c>
      <c r="K4208" t="s">
        <v>428</v>
      </c>
      <c r="L4208" t="s">
        <v>538</v>
      </c>
      <c r="M4208" t="s">
        <v>422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x14ac:dyDescent="0.3">
      <c r="A4209">
        <v>5</v>
      </c>
      <c r="B4209" t="s">
        <v>181</v>
      </c>
      <c r="C4209">
        <v>2021</v>
      </c>
      <c r="D4209">
        <v>2</v>
      </c>
      <c r="E4209" t="s">
        <v>546</v>
      </c>
      <c r="F4209">
        <v>3</v>
      </c>
      <c r="G4209" t="s">
        <v>421</v>
      </c>
      <c r="H4209" t="s">
        <v>409</v>
      </c>
      <c r="I4209" t="s">
        <v>410</v>
      </c>
      <c r="J4209" t="s">
        <v>117</v>
      </c>
      <c r="K4209" t="s">
        <v>428</v>
      </c>
      <c r="L4209" t="s">
        <v>538</v>
      </c>
      <c r="M4209" t="s">
        <v>422</v>
      </c>
      <c r="N4209">
        <v>19641</v>
      </c>
      <c r="O4209">
        <v>1787140.87</v>
      </c>
      <c r="P4209">
        <v>8156224</v>
      </c>
      <c r="Q4209" t="str">
        <f t="shared" si="68"/>
        <v>3-Small C&amp;I</v>
      </c>
    </row>
    <row r="4210" spans="1:17" x14ac:dyDescent="0.3">
      <c r="A4210">
        <v>5</v>
      </c>
      <c r="B4210" t="s">
        <v>181</v>
      </c>
      <c r="C4210">
        <v>2021</v>
      </c>
      <c r="D4210">
        <v>2</v>
      </c>
      <c r="E4210" t="s">
        <v>546</v>
      </c>
      <c r="F4210">
        <v>3</v>
      </c>
      <c r="G4210" t="s">
        <v>421</v>
      </c>
      <c r="H4210" t="s">
        <v>429</v>
      </c>
      <c r="I4210" t="s">
        <v>430</v>
      </c>
      <c r="J4210" t="s">
        <v>115</v>
      </c>
      <c r="K4210" t="s">
        <v>405</v>
      </c>
      <c r="L4210" t="s">
        <v>538</v>
      </c>
      <c r="M4210" t="s">
        <v>422</v>
      </c>
      <c r="N4210">
        <v>187</v>
      </c>
      <c r="O4210">
        <v>53934.05</v>
      </c>
      <c r="P4210">
        <v>234351</v>
      </c>
      <c r="Q4210" t="str">
        <f t="shared" si="68"/>
        <v>3-Small C&amp;I</v>
      </c>
    </row>
    <row r="4211" spans="1:17" x14ac:dyDescent="0.3">
      <c r="A4211">
        <v>5</v>
      </c>
      <c r="B4211" t="s">
        <v>181</v>
      </c>
      <c r="C4211">
        <v>2021</v>
      </c>
      <c r="D4211">
        <v>2</v>
      </c>
      <c r="E4211" t="s">
        <v>546</v>
      </c>
      <c r="F4211">
        <v>3</v>
      </c>
      <c r="G4211" t="s">
        <v>421</v>
      </c>
      <c r="H4211" t="s">
        <v>481</v>
      </c>
      <c r="I4211" t="s">
        <v>482</v>
      </c>
      <c r="J4211" t="s">
        <v>119</v>
      </c>
      <c r="K4211" t="s">
        <v>433</v>
      </c>
      <c r="L4211" t="s">
        <v>538</v>
      </c>
      <c r="M4211" t="s">
        <v>422</v>
      </c>
      <c r="N4211">
        <v>90</v>
      </c>
      <c r="O4211">
        <v>287907.99</v>
      </c>
      <c r="P4211">
        <v>1484066</v>
      </c>
      <c r="Q4211" t="str">
        <f t="shared" si="68"/>
        <v>4-Medium C&amp;I</v>
      </c>
    </row>
    <row r="4212" spans="1:17" x14ac:dyDescent="0.3">
      <c r="A4212">
        <v>5</v>
      </c>
      <c r="B4212" t="s">
        <v>181</v>
      </c>
      <c r="C4212">
        <v>2021</v>
      </c>
      <c r="D4212">
        <v>2</v>
      </c>
      <c r="E4212" t="s">
        <v>546</v>
      </c>
      <c r="F4212">
        <v>3</v>
      </c>
      <c r="G4212" t="s">
        <v>421</v>
      </c>
      <c r="H4212" t="s">
        <v>473</v>
      </c>
      <c r="I4212" t="s">
        <v>474</v>
      </c>
      <c r="J4212" t="s">
        <v>118</v>
      </c>
      <c r="K4212" t="s">
        <v>411</v>
      </c>
      <c r="L4212" t="s">
        <v>538</v>
      </c>
      <c r="M4212" t="s">
        <v>422</v>
      </c>
      <c r="N4212">
        <v>101</v>
      </c>
      <c r="O4212">
        <v>6821.28</v>
      </c>
      <c r="P4212">
        <v>28333</v>
      </c>
      <c r="Q4212" t="str">
        <f t="shared" si="68"/>
        <v>3-Small C&amp;I</v>
      </c>
    </row>
    <row r="4213" spans="1:17" x14ac:dyDescent="0.3">
      <c r="A4213">
        <v>5</v>
      </c>
      <c r="B4213" t="s">
        <v>181</v>
      </c>
      <c r="C4213">
        <v>2021</v>
      </c>
      <c r="D4213">
        <v>2</v>
      </c>
      <c r="E4213" t="s">
        <v>546</v>
      </c>
      <c r="F4213">
        <v>3</v>
      </c>
      <c r="G4213" t="s">
        <v>421</v>
      </c>
      <c r="H4213" t="s">
        <v>483</v>
      </c>
      <c r="I4213" t="s">
        <v>484</v>
      </c>
      <c r="J4213" t="s">
        <v>128</v>
      </c>
      <c r="K4213" t="s">
        <v>485</v>
      </c>
      <c r="L4213" t="s">
        <v>538</v>
      </c>
      <c r="M4213" t="s">
        <v>422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x14ac:dyDescent="0.3">
      <c r="A4214">
        <v>5</v>
      </c>
      <c r="B4214" t="s">
        <v>181</v>
      </c>
      <c r="C4214">
        <v>2021</v>
      </c>
      <c r="D4214">
        <v>2</v>
      </c>
      <c r="E4214" t="s">
        <v>546</v>
      </c>
      <c r="F4214">
        <v>3</v>
      </c>
      <c r="G4214" t="s">
        <v>421</v>
      </c>
      <c r="H4214" t="s">
        <v>431</v>
      </c>
      <c r="I4214" t="s">
        <v>432</v>
      </c>
      <c r="J4214" t="s">
        <v>119</v>
      </c>
      <c r="K4214" t="s">
        <v>433</v>
      </c>
      <c r="L4214" t="s">
        <v>538</v>
      </c>
      <c r="M4214" t="s">
        <v>422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x14ac:dyDescent="0.3">
      <c r="A4215">
        <v>5</v>
      </c>
      <c r="B4215" t="s">
        <v>181</v>
      </c>
      <c r="C4215">
        <v>2021</v>
      </c>
      <c r="D4215">
        <v>2</v>
      </c>
      <c r="E4215" t="s">
        <v>546</v>
      </c>
      <c r="F4215">
        <v>3</v>
      </c>
      <c r="G4215" t="s">
        <v>421</v>
      </c>
      <c r="H4215" t="s">
        <v>486</v>
      </c>
      <c r="I4215" t="s">
        <v>487</v>
      </c>
      <c r="J4215" t="s">
        <v>127</v>
      </c>
      <c r="K4215" t="s">
        <v>454</v>
      </c>
      <c r="L4215" t="s">
        <v>538</v>
      </c>
      <c r="M4215" t="s">
        <v>422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x14ac:dyDescent="0.3">
      <c r="A4216">
        <v>5</v>
      </c>
      <c r="B4216" t="s">
        <v>181</v>
      </c>
      <c r="C4216">
        <v>2021</v>
      </c>
      <c r="D4216">
        <v>2</v>
      </c>
      <c r="E4216" t="s">
        <v>546</v>
      </c>
      <c r="F4216">
        <v>3</v>
      </c>
      <c r="G4216" t="s">
        <v>421</v>
      </c>
      <c r="H4216" t="s">
        <v>488</v>
      </c>
      <c r="I4216" t="s">
        <v>489</v>
      </c>
      <c r="J4216" t="s">
        <v>128</v>
      </c>
      <c r="K4216" t="s">
        <v>485</v>
      </c>
      <c r="L4216" t="s">
        <v>538</v>
      </c>
      <c r="M4216" t="s">
        <v>422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x14ac:dyDescent="0.3">
      <c r="A4217">
        <v>5</v>
      </c>
      <c r="B4217" t="s">
        <v>181</v>
      </c>
      <c r="C4217">
        <v>2021</v>
      </c>
      <c r="D4217">
        <v>2</v>
      </c>
      <c r="E4217" t="s">
        <v>546</v>
      </c>
      <c r="F4217">
        <v>3</v>
      </c>
      <c r="G4217" t="s">
        <v>421</v>
      </c>
      <c r="H4217" t="s">
        <v>477</v>
      </c>
      <c r="I4217" t="s">
        <v>478</v>
      </c>
      <c r="J4217" t="s">
        <v>125</v>
      </c>
      <c r="K4217" t="s">
        <v>436</v>
      </c>
      <c r="L4217" t="s">
        <v>538</v>
      </c>
      <c r="M4217" t="s">
        <v>422</v>
      </c>
      <c r="N4217">
        <v>865</v>
      </c>
      <c r="O4217">
        <v>92098.41</v>
      </c>
      <c r="P4217">
        <v>280142</v>
      </c>
      <c r="Q4217" t="str">
        <f t="shared" si="68"/>
        <v>Street</v>
      </c>
    </row>
    <row r="4218" spans="1:17" x14ac:dyDescent="0.3">
      <c r="A4218">
        <v>5</v>
      </c>
      <c r="B4218" t="s">
        <v>181</v>
      </c>
      <c r="C4218">
        <v>2021</v>
      </c>
      <c r="D4218">
        <v>2</v>
      </c>
      <c r="E4218" t="s">
        <v>546</v>
      </c>
      <c r="F4218">
        <v>3</v>
      </c>
      <c r="G4218" t="s">
        <v>421</v>
      </c>
      <c r="H4218" t="s">
        <v>479</v>
      </c>
      <c r="I4218" t="s">
        <v>480</v>
      </c>
      <c r="J4218" t="s">
        <v>125</v>
      </c>
      <c r="K4218" t="s">
        <v>436</v>
      </c>
      <c r="L4218" t="s">
        <v>538</v>
      </c>
      <c r="M4218" t="s">
        <v>422</v>
      </c>
      <c r="N4218">
        <v>1635</v>
      </c>
      <c r="O4218">
        <v>170852.96</v>
      </c>
      <c r="P4218">
        <v>485803</v>
      </c>
      <c r="Q4218" t="str">
        <f t="shared" si="68"/>
        <v>Street</v>
      </c>
    </row>
    <row r="4219" spans="1:17" x14ac:dyDescent="0.3">
      <c r="A4219">
        <v>5</v>
      </c>
      <c r="B4219" t="s">
        <v>181</v>
      </c>
      <c r="C4219">
        <v>2021</v>
      </c>
      <c r="D4219">
        <v>2</v>
      </c>
      <c r="E4219" t="s">
        <v>546</v>
      </c>
      <c r="F4219">
        <v>3</v>
      </c>
      <c r="G4219" t="s">
        <v>421</v>
      </c>
      <c r="H4219" t="s">
        <v>434</v>
      </c>
      <c r="I4219" t="s">
        <v>435</v>
      </c>
      <c r="J4219" t="s">
        <v>125</v>
      </c>
      <c r="K4219" t="s">
        <v>436</v>
      </c>
      <c r="L4219" t="s">
        <v>539</v>
      </c>
      <c r="M4219" t="s">
        <v>440</v>
      </c>
      <c r="N4219">
        <v>3489</v>
      </c>
      <c r="O4219">
        <v>291970.55</v>
      </c>
      <c r="P4219">
        <v>1255280</v>
      </c>
      <c r="Q4219" t="str">
        <f t="shared" si="68"/>
        <v>Street</v>
      </c>
    </row>
    <row r="4220" spans="1:17" x14ac:dyDescent="0.3">
      <c r="A4220">
        <v>5</v>
      </c>
      <c r="B4220" t="s">
        <v>181</v>
      </c>
      <c r="C4220">
        <v>2021</v>
      </c>
      <c r="D4220">
        <v>2</v>
      </c>
      <c r="E4220" t="s">
        <v>546</v>
      </c>
      <c r="F4220">
        <v>3</v>
      </c>
      <c r="G4220" t="s">
        <v>421</v>
      </c>
      <c r="H4220" t="s">
        <v>437</v>
      </c>
      <c r="I4220" t="s">
        <v>438</v>
      </c>
      <c r="J4220" t="s">
        <v>116</v>
      </c>
      <c r="K4220" t="s">
        <v>439</v>
      </c>
      <c r="L4220" t="s">
        <v>539</v>
      </c>
      <c r="M4220" t="s">
        <v>440</v>
      </c>
      <c r="N4220">
        <v>6</v>
      </c>
      <c r="O4220">
        <v>810.33</v>
      </c>
      <c r="P4220">
        <v>7774</v>
      </c>
      <c r="Q4220" t="str">
        <f t="shared" si="68"/>
        <v>3-Small C&amp;I</v>
      </c>
    </row>
    <row r="4221" spans="1:17" x14ac:dyDescent="0.3">
      <c r="A4221">
        <v>5</v>
      </c>
      <c r="B4221" t="s">
        <v>181</v>
      </c>
      <c r="C4221">
        <v>2021</v>
      </c>
      <c r="D4221">
        <v>2</v>
      </c>
      <c r="E4221" t="s">
        <v>546</v>
      </c>
      <c r="F4221">
        <v>3</v>
      </c>
      <c r="G4221" t="s">
        <v>421</v>
      </c>
      <c r="H4221" t="s">
        <v>490</v>
      </c>
      <c r="I4221" t="s">
        <v>491</v>
      </c>
      <c r="J4221" t="s">
        <v>207</v>
      </c>
      <c r="K4221" t="s">
        <v>443</v>
      </c>
      <c r="L4221" t="s">
        <v>538</v>
      </c>
      <c r="M4221" t="s">
        <v>422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x14ac:dyDescent="0.3">
      <c r="A4222">
        <v>5</v>
      </c>
      <c r="B4222" t="s">
        <v>181</v>
      </c>
      <c r="C4222">
        <v>2021</v>
      </c>
      <c r="D4222">
        <v>2</v>
      </c>
      <c r="E4222" t="s">
        <v>546</v>
      </c>
      <c r="F4222">
        <v>3</v>
      </c>
      <c r="G4222" t="s">
        <v>421</v>
      </c>
      <c r="H4222" t="s">
        <v>441</v>
      </c>
      <c r="I4222" t="s">
        <v>442</v>
      </c>
      <c r="J4222" t="s">
        <v>207</v>
      </c>
      <c r="K4222" t="s">
        <v>443</v>
      </c>
      <c r="L4222" t="s">
        <v>538</v>
      </c>
      <c r="M4222" t="s">
        <v>422</v>
      </c>
      <c r="N4222">
        <v>162</v>
      </c>
      <c r="O4222">
        <v>2697851.08</v>
      </c>
      <c r="P4222">
        <v>15350660</v>
      </c>
      <c r="Q4222" t="str">
        <f t="shared" si="68"/>
        <v>5-Large C&amp;I</v>
      </c>
    </row>
    <row r="4223" spans="1:17" x14ac:dyDescent="0.3">
      <c r="A4223">
        <v>5</v>
      </c>
      <c r="B4223" t="s">
        <v>181</v>
      </c>
      <c r="C4223">
        <v>2021</v>
      </c>
      <c r="D4223">
        <v>2</v>
      </c>
      <c r="E4223" t="s">
        <v>546</v>
      </c>
      <c r="F4223">
        <v>3</v>
      </c>
      <c r="G4223" t="s">
        <v>421</v>
      </c>
      <c r="H4223" t="s">
        <v>444</v>
      </c>
      <c r="I4223" t="s">
        <v>445</v>
      </c>
      <c r="J4223" t="s">
        <v>207</v>
      </c>
      <c r="K4223" t="s">
        <v>443</v>
      </c>
      <c r="L4223" t="s">
        <v>539</v>
      </c>
      <c r="M4223" t="s">
        <v>440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x14ac:dyDescent="0.3">
      <c r="A4224">
        <v>5</v>
      </c>
      <c r="B4224" t="s">
        <v>181</v>
      </c>
      <c r="C4224">
        <v>2021</v>
      </c>
      <c r="D4224">
        <v>2</v>
      </c>
      <c r="E4224" t="s">
        <v>546</v>
      </c>
      <c r="F4224">
        <v>3</v>
      </c>
      <c r="G4224" t="s">
        <v>421</v>
      </c>
      <c r="H4224" t="s">
        <v>412</v>
      </c>
      <c r="I4224" t="s">
        <v>413</v>
      </c>
      <c r="J4224" t="s">
        <v>121</v>
      </c>
      <c r="K4224" t="s">
        <v>399</v>
      </c>
      <c r="L4224" t="s">
        <v>539</v>
      </c>
      <c r="M4224" t="s">
        <v>440</v>
      </c>
      <c r="N4224">
        <v>1257</v>
      </c>
      <c r="O4224">
        <v>426184.04</v>
      </c>
      <c r="P4224">
        <v>3259725</v>
      </c>
      <c r="Q4224" t="str">
        <f t="shared" si="68"/>
        <v>1-Residential</v>
      </c>
    </row>
    <row r="4225" spans="1:17" x14ac:dyDescent="0.3">
      <c r="A4225">
        <v>5</v>
      </c>
      <c r="B4225" t="s">
        <v>181</v>
      </c>
      <c r="C4225">
        <v>2021</v>
      </c>
      <c r="D4225">
        <v>2</v>
      </c>
      <c r="E4225" t="s">
        <v>546</v>
      </c>
      <c r="F4225">
        <v>3</v>
      </c>
      <c r="G4225" t="s">
        <v>421</v>
      </c>
      <c r="H4225" t="s">
        <v>417</v>
      </c>
      <c r="I4225" t="s">
        <v>418</v>
      </c>
      <c r="J4225" t="s">
        <v>115</v>
      </c>
      <c r="K4225" t="s">
        <v>405</v>
      </c>
      <c r="L4225" t="s">
        <v>539</v>
      </c>
      <c r="M4225" t="s">
        <v>440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x14ac:dyDescent="0.3">
      <c r="A4226">
        <v>5</v>
      </c>
      <c r="B4226" t="s">
        <v>181</v>
      </c>
      <c r="C4226">
        <v>2021</v>
      </c>
      <c r="D4226">
        <v>2</v>
      </c>
      <c r="E4226" t="s">
        <v>546</v>
      </c>
      <c r="F4226">
        <v>3</v>
      </c>
      <c r="G4226" t="s">
        <v>421</v>
      </c>
      <c r="H4226" t="s">
        <v>446</v>
      </c>
      <c r="I4226" t="s">
        <v>447</v>
      </c>
      <c r="J4226" t="s">
        <v>126</v>
      </c>
      <c r="K4226" t="s">
        <v>425</v>
      </c>
      <c r="L4226" t="s">
        <v>539</v>
      </c>
      <c r="M4226" t="s">
        <v>440</v>
      </c>
      <c r="N4226">
        <v>1236</v>
      </c>
      <c r="O4226">
        <v>50176.66</v>
      </c>
      <c r="P4226">
        <v>417214</v>
      </c>
      <c r="Q4226" t="str">
        <f t="shared" si="68"/>
        <v>3-Small C&amp;I</v>
      </c>
    </row>
    <row r="4227" spans="1:17" x14ac:dyDescent="0.3">
      <c r="A4227">
        <v>5</v>
      </c>
      <c r="B4227" t="s">
        <v>181</v>
      </c>
      <c r="C4227">
        <v>2021</v>
      </c>
      <c r="D4227">
        <v>2</v>
      </c>
      <c r="E4227" t="s">
        <v>546</v>
      </c>
      <c r="F4227">
        <v>3</v>
      </c>
      <c r="G4227" t="s">
        <v>421</v>
      </c>
      <c r="H4227" t="s">
        <v>448</v>
      </c>
      <c r="I4227" t="s">
        <v>449</v>
      </c>
      <c r="J4227" t="s">
        <v>117</v>
      </c>
      <c r="K4227" t="s">
        <v>428</v>
      </c>
      <c r="L4227" t="s">
        <v>539</v>
      </c>
      <c r="M4227" t="s">
        <v>440</v>
      </c>
      <c r="N4227">
        <v>486</v>
      </c>
      <c r="O4227">
        <v>197662.51</v>
      </c>
      <c r="P4227">
        <v>2081422</v>
      </c>
      <c r="Q4227" t="str">
        <f t="shared" si="68"/>
        <v>3-Small C&amp;I</v>
      </c>
    </row>
    <row r="4228" spans="1:17" x14ac:dyDescent="0.3">
      <c r="A4228">
        <v>5</v>
      </c>
      <c r="B4228" t="s">
        <v>181</v>
      </c>
      <c r="C4228">
        <v>2021</v>
      </c>
      <c r="D4228">
        <v>2</v>
      </c>
      <c r="E4228" t="s">
        <v>546</v>
      </c>
      <c r="F4228">
        <v>3</v>
      </c>
      <c r="G4228" t="s">
        <v>421</v>
      </c>
      <c r="H4228" t="s">
        <v>419</v>
      </c>
      <c r="I4228" t="s">
        <v>420</v>
      </c>
      <c r="J4228" t="s">
        <v>118</v>
      </c>
      <c r="K4228" t="s">
        <v>411</v>
      </c>
      <c r="L4228" t="s">
        <v>539</v>
      </c>
      <c r="M4228" t="s">
        <v>440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x14ac:dyDescent="0.3">
      <c r="A4229">
        <v>5</v>
      </c>
      <c r="B4229" t="s">
        <v>181</v>
      </c>
      <c r="C4229">
        <v>2021</v>
      </c>
      <c r="D4229">
        <v>2</v>
      </c>
      <c r="E4229" t="s">
        <v>546</v>
      </c>
      <c r="F4229">
        <v>3</v>
      </c>
      <c r="G4229" t="s">
        <v>421</v>
      </c>
      <c r="H4229" t="s">
        <v>450</v>
      </c>
      <c r="I4229" t="s">
        <v>451</v>
      </c>
      <c r="J4229" t="s">
        <v>119</v>
      </c>
      <c r="K4229" t="s">
        <v>433</v>
      </c>
      <c r="L4229" t="s">
        <v>539</v>
      </c>
      <c r="M4229" t="s">
        <v>440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x14ac:dyDescent="0.3">
      <c r="A4230">
        <v>5</v>
      </c>
      <c r="B4230" t="s">
        <v>181</v>
      </c>
      <c r="C4230">
        <v>2021</v>
      </c>
      <c r="D4230">
        <v>2</v>
      </c>
      <c r="E4230" t="s">
        <v>546</v>
      </c>
      <c r="F4230">
        <v>3</v>
      </c>
      <c r="G4230" t="s">
        <v>421</v>
      </c>
      <c r="H4230" t="s">
        <v>452</v>
      </c>
      <c r="I4230" t="s">
        <v>453</v>
      </c>
      <c r="J4230" t="s">
        <v>119</v>
      </c>
      <c r="K4230" t="s">
        <v>433</v>
      </c>
      <c r="L4230" t="s">
        <v>539</v>
      </c>
      <c r="M4230" t="s">
        <v>440</v>
      </c>
      <c r="N4230">
        <v>340</v>
      </c>
      <c r="O4230">
        <v>759528.29</v>
      </c>
      <c r="P4230">
        <v>9495386</v>
      </c>
      <c r="Q4230" t="str">
        <f t="shared" si="68"/>
        <v>4-Medium C&amp;I</v>
      </c>
    </row>
    <row r="4231" spans="1:17" x14ac:dyDescent="0.3">
      <c r="A4231">
        <v>5</v>
      </c>
      <c r="B4231" t="s">
        <v>181</v>
      </c>
      <c r="C4231">
        <v>2021</v>
      </c>
      <c r="D4231">
        <v>2</v>
      </c>
      <c r="E4231" t="s">
        <v>546</v>
      </c>
      <c r="F4231">
        <v>3</v>
      </c>
      <c r="G4231" t="s">
        <v>421</v>
      </c>
      <c r="H4231" t="s">
        <v>492</v>
      </c>
      <c r="I4231" t="s">
        <v>493</v>
      </c>
      <c r="J4231" t="s">
        <v>119</v>
      </c>
      <c r="K4231" t="s">
        <v>433</v>
      </c>
      <c r="L4231" t="s">
        <v>539</v>
      </c>
      <c r="M4231" t="s">
        <v>440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x14ac:dyDescent="0.3">
      <c r="A4232">
        <v>5</v>
      </c>
      <c r="B4232" t="s">
        <v>181</v>
      </c>
      <c r="C4232">
        <v>2021</v>
      </c>
      <c r="D4232">
        <v>2</v>
      </c>
      <c r="E4232" t="s">
        <v>546</v>
      </c>
      <c r="F4232">
        <v>5</v>
      </c>
      <c r="G4232" t="s">
        <v>455</v>
      </c>
      <c r="H4232" t="s">
        <v>403</v>
      </c>
      <c r="I4232" t="s">
        <v>404</v>
      </c>
      <c r="J4232" t="s">
        <v>115</v>
      </c>
      <c r="K4232" t="s">
        <v>405</v>
      </c>
      <c r="L4232" t="s">
        <v>540</v>
      </c>
      <c r="M4232" t="s">
        <v>456</v>
      </c>
      <c r="N4232">
        <v>924</v>
      </c>
      <c r="O4232">
        <v>392342.28</v>
      </c>
      <c r="P4232">
        <v>2292214</v>
      </c>
      <c r="Q4232" t="str">
        <f t="shared" si="68"/>
        <v>3-Small C&amp;I</v>
      </c>
    </row>
    <row r="4233" spans="1:17" x14ac:dyDescent="0.3">
      <c r="A4233">
        <v>5</v>
      </c>
      <c r="B4233" t="s">
        <v>181</v>
      </c>
      <c r="C4233">
        <v>2021</v>
      </c>
      <c r="D4233">
        <v>2</v>
      </c>
      <c r="E4233" t="s">
        <v>546</v>
      </c>
      <c r="F4233">
        <v>5</v>
      </c>
      <c r="G4233" t="s">
        <v>455</v>
      </c>
      <c r="H4233" t="s">
        <v>423</v>
      </c>
      <c r="I4233" t="s">
        <v>424</v>
      </c>
      <c r="J4233" t="s">
        <v>126</v>
      </c>
      <c r="K4233" t="s">
        <v>425</v>
      </c>
      <c r="L4233" t="s">
        <v>540</v>
      </c>
      <c r="M4233" t="s">
        <v>456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x14ac:dyDescent="0.3">
      <c r="A4234">
        <v>5</v>
      </c>
      <c r="B4234" t="s">
        <v>181</v>
      </c>
      <c r="C4234">
        <v>2021</v>
      </c>
      <c r="D4234">
        <v>2</v>
      </c>
      <c r="E4234" t="s">
        <v>546</v>
      </c>
      <c r="F4234">
        <v>5</v>
      </c>
      <c r="G4234" t="s">
        <v>455</v>
      </c>
      <c r="H4234" t="s">
        <v>429</v>
      </c>
      <c r="I4234" t="s">
        <v>430</v>
      </c>
      <c r="J4234" t="s">
        <v>115</v>
      </c>
      <c r="K4234" t="s">
        <v>405</v>
      </c>
      <c r="L4234" t="s">
        <v>540</v>
      </c>
      <c r="M4234" t="s">
        <v>456</v>
      </c>
      <c r="N4234">
        <v>2</v>
      </c>
      <c r="O4234">
        <v>112.32</v>
      </c>
      <c r="P4234">
        <v>419</v>
      </c>
      <c r="Q4234" t="str">
        <f t="shared" si="68"/>
        <v>3-Small C&amp;I</v>
      </c>
    </row>
    <row r="4235" spans="1:17" x14ac:dyDescent="0.3">
      <c r="A4235">
        <v>5</v>
      </c>
      <c r="B4235" t="s">
        <v>181</v>
      </c>
      <c r="C4235">
        <v>2021</v>
      </c>
      <c r="D4235">
        <v>2</v>
      </c>
      <c r="E4235" t="s">
        <v>546</v>
      </c>
      <c r="F4235">
        <v>5</v>
      </c>
      <c r="G4235" t="s">
        <v>455</v>
      </c>
      <c r="H4235" t="s">
        <v>481</v>
      </c>
      <c r="I4235" t="s">
        <v>482</v>
      </c>
      <c r="J4235" t="s">
        <v>119</v>
      </c>
      <c r="K4235" t="s">
        <v>433</v>
      </c>
      <c r="L4235" t="s">
        <v>540</v>
      </c>
      <c r="M4235" t="s">
        <v>456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x14ac:dyDescent="0.3">
      <c r="A4236">
        <v>5</v>
      </c>
      <c r="B4236" t="s">
        <v>181</v>
      </c>
      <c r="C4236">
        <v>2021</v>
      </c>
      <c r="D4236">
        <v>2</v>
      </c>
      <c r="E4236" t="s">
        <v>546</v>
      </c>
      <c r="F4236">
        <v>5</v>
      </c>
      <c r="G4236" t="s">
        <v>455</v>
      </c>
      <c r="H4236" t="s">
        <v>431</v>
      </c>
      <c r="I4236" t="s">
        <v>432</v>
      </c>
      <c r="J4236" t="s">
        <v>119</v>
      </c>
      <c r="K4236" t="s">
        <v>433</v>
      </c>
      <c r="L4236" t="s">
        <v>540</v>
      </c>
      <c r="M4236" t="s">
        <v>456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x14ac:dyDescent="0.3">
      <c r="A4237">
        <v>5</v>
      </c>
      <c r="B4237" t="s">
        <v>181</v>
      </c>
      <c r="C4237">
        <v>2021</v>
      </c>
      <c r="D4237">
        <v>2</v>
      </c>
      <c r="E4237" t="s">
        <v>546</v>
      </c>
      <c r="F4237">
        <v>5</v>
      </c>
      <c r="G4237" t="s">
        <v>455</v>
      </c>
      <c r="H4237" t="s">
        <v>477</v>
      </c>
      <c r="I4237" t="s">
        <v>478</v>
      </c>
      <c r="J4237" t="s">
        <v>125</v>
      </c>
      <c r="K4237" t="s">
        <v>436</v>
      </c>
      <c r="L4237" t="s">
        <v>540</v>
      </c>
      <c r="M4237" t="s">
        <v>456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x14ac:dyDescent="0.3">
      <c r="A4238">
        <v>5</v>
      </c>
      <c r="B4238" t="s">
        <v>181</v>
      </c>
      <c r="C4238">
        <v>2021</v>
      </c>
      <c r="D4238">
        <v>2</v>
      </c>
      <c r="E4238" t="s">
        <v>546</v>
      </c>
      <c r="F4238">
        <v>5</v>
      </c>
      <c r="G4238" t="s">
        <v>455</v>
      </c>
      <c r="H4238" t="s">
        <v>479</v>
      </c>
      <c r="I4238" t="s">
        <v>480</v>
      </c>
      <c r="J4238" t="s">
        <v>125</v>
      </c>
      <c r="K4238" t="s">
        <v>436</v>
      </c>
      <c r="L4238" t="s">
        <v>540</v>
      </c>
      <c r="M4238" t="s">
        <v>456</v>
      </c>
      <c r="N4238">
        <v>41</v>
      </c>
      <c r="O4238">
        <v>7008.27</v>
      </c>
      <c r="P4238">
        <v>20433</v>
      </c>
      <c r="Q4238" t="str">
        <f t="shared" si="68"/>
        <v>Street</v>
      </c>
    </row>
    <row r="4239" spans="1:17" x14ac:dyDescent="0.3">
      <c r="A4239">
        <v>5</v>
      </c>
      <c r="B4239" t="s">
        <v>181</v>
      </c>
      <c r="C4239">
        <v>2021</v>
      </c>
      <c r="D4239">
        <v>2</v>
      </c>
      <c r="E4239" t="s">
        <v>546</v>
      </c>
      <c r="F4239">
        <v>5</v>
      </c>
      <c r="G4239" t="s">
        <v>455</v>
      </c>
      <c r="H4239" t="s">
        <v>434</v>
      </c>
      <c r="I4239" t="s">
        <v>435</v>
      </c>
      <c r="J4239" t="s">
        <v>125</v>
      </c>
      <c r="K4239" t="s">
        <v>436</v>
      </c>
      <c r="L4239" t="s">
        <v>541</v>
      </c>
      <c r="M4239" t="s">
        <v>457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x14ac:dyDescent="0.3">
      <c r="A4240">
        <v>5</v>
      </c>
      <c r="B4240" t="s">
        <v>181</v>
      </c>
      <c r="C4240">
        <v>2021</v>
      </c>
      <c r="D4240">
        <v>2</v>
      </c>
      <c r="E4240" t="s">
        <v>546</v>
      </c>
      <c r="F4240">
        <v>5</v>
      </c>
      <c r="G4240" t="s">
        <v>455</v>
      </c>
      <c r="H4240" t="s">
        <v>490</v>
      </c>
      <c r="I4240" t="s">
        <v>491</v>
      </c>
      <c r="J4240" t="s">
        <v>207</v>
      </c>
      <c r="K4240" t="s">
        <v>443</v>
      </c>
      <c r="L4240" t="s">
        <v>540</v>
      </c>
      <c r="M4240" t="s">
        <v>456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x14ac:dyDescent="0.3">
      <c r="A4241">
        <v>5</v>
      </c>
      <c r="B4241" t="s">
        <v>181</v>
      </c>
      <c r="C4241">
        <v>2021</v>
      </c>
      <c r="D4241">
        <v>2</v>
      </c>
      <c r="E4241" t="s">
        <v>546</v>
      </c>
      <c r="F4241">
        <v>5</v>
      </c>
      <c r="G4241" t="s">
        <v>455</v>
      </c>
      <c r="H4241" t="s">
        <v>441</v>
      </c>
      <c r="I4241" t="s">
        <v>442</v>
      </c>
      <c r="J4241" t="s">
        <v>207</v>
      </c>
      <c r="K4241" t="s">
        <v>443</v>
      </c>
      <c r="L4241" t="s">
        <v>540</v>
      </c>
      <c r="M4241" t="s">
        <v>456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x14ac:dyDescent="0.3">
      <c r="A4242">
        <v>5</v>
      </c>
      <c r="B4242" t="s">
        <v>181</v>
      </c>
      <c r="C4242">
        <v>2021</v>
      </c>
      <c r="D4242">
        <v>2</v>
      </c>
      <c r="E4242" t="s">
        <v>546</v>
      </c>
      <c r="F4242">
        <v>5</v>
      </c>
      <c r="G4242" t="s">
        <v>455</v>
      </c>
      <c r="H4242" t="s">
        <v>444</v>
      </c>
      <c r="I4242" t="s">
        <v>445</v>
      </c>
      <c r="J4242" t="s">
        <v>207</v>
      </c>
      <c r="K4242" t="s">
        <v>443</v>
      </c>
      <c r="L4242" t="s">
        <v>541</v>
      </c>
      <c r="M4242" t="s">
        <v>457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x14ac:dyDescent="0.3">
      <c r="A4243">
        <v>5</v>
      </c>
      <c r="B4243" t="s">
        <v>181</v>
      </c>
      <c r="C4243">
        <v>2021</v>
      </c>
      <c r="D4243">
        <v>2</v>
      </c>
      <c r="E4243" t="s">
        <v>546</v>
      </c>
      <c r="F4243">
        <v>5</v>
      </c>
      <c r="G4243" t="s">
        <v>455</v>
      </c>
      <c r="H4243" t="s">
        <v>417</v>
      </c>
      <c r="I4243" t="s">
        <v>418</v>
      </c>
      <c r="J4243" t="s">
        <v>115</v>
      </c>
      <c r="K4243" t="s">
        <v>405</v>
      </c>
      <c r="L4243" t="s">
        <v>541</v>
      </c>
      <c r="M4243" t="s">
        <v>457</v>
      </c>
      <c r="N4243">
        <v>1390</v>
      </c>
      <c r="O4243">
        <v>404159.4</v>
      </c>
      <c r="P4243">
        <v>3955140</v>
      </c>
      <c r="Q4243" t="str">
        <f t="shared" si="68"/>
        <v>3-Small C&amp;I</v>
      </c>
    </row>
    <row r="4244" spans="1:17" x14ac:dyDescent="0.3">
      <c r="A4244">
        <v>5</v>
      </c>
      <c r="B4244" t="s">
        <v>181</v>
      </c>
      <c r="C4244">
        <v>2021</v>
      </c>
      <c r="D4244">
        <v>2</v>
      </c>
      <c r="E4244" t="s">
        <v>546</v>
      </c>
      <c r="F4244">
        <v>5</v>
      </c>
      <c r="G4244" t="s">
        <v>455</v>
      </c>
      <c r="H4244" t="s">
        <v>446</v>
      </c>
      <c r="I4244" t="s">
        <v>447</v>
      </c>
      <c r="J4244" t="s">
        <v>126</v>
      </c>
      <c r="K4244" t="s">
        <v>425</v>
      </c>
      <c r="L4244" t="s">
        <v>541</v>
      </c>
      <c r="M4244" t="s">
        <v>457</v>
      </c>
      <c r="N4244">
        <v>1</v>
      </c>
      <c r="O4244">
        <v>37.1</v>
      </c>
      <c r="P4244">
        <v>300</v>
      </c>
      <c r="Q4244" t="str">
        <f t="shared" si="68"/>
        <v>3-Small C&amp;I</v>
      </c>
    </row>
    <row r="4245" spans="1:17" x14ac:dyDescent="0.3">
      <c r="A4245">
        <v>5</v>
      </c>
      <c r="B4245" t="s">
        <v>181</v>
      </c>
      <c r="C4245">
        <v>2021</v>
      </c>
      <c r="D4245">
        <v>2</v>
      </c>
      <c r="E4245" t="s">
        <v>546</v>
      </c>
      <c r="F4245">
        <v>5</v>
      </c>
      <c r="G4245" t="s">
        <v>455</v>
      </c>
      <c r="H4245" t="s">
        <v>450</v>
      </c>
      <c r="I4245" t="s">
        <v>451</v>
      </c>
      <c r="J4245" t="s">
        <v>119</v>
      </c>
      <c r="K4245" t="s">
        <v>433</v>
      </c>
      <c r="L4245" t="s">
        <v>541</v>
      </c>
      <c r="M4245" t="s">
        <v>457</v>
      </c>
      <c r="N4245">
        <v>524</v>
      </c>
      <c r="O4245">
        <v>1231425.44</v>
      </c>
      <c r="P4245">
        <v>13583607</v>
      </c>
      <c r="Q4245" t="str">
        <f t="shared" si="68"/>
        <v>4-Medium C&amp;I</v>
      </c>
    </row>
    <row r="4246" spans="1:17" x14ac:dyDescent="0.3">
      <c r="A4246">
        <v>5</v>
      </c>
      <c r="B4246" t="s">
        <v>181</v>
      </c>
      <c r="C4246">
        <v>2021</v>
      </c>
      <c r="D4246">
        <v>2</v>
      </c>
      <c r="E4246" t="s">
        <v>546</v>
      </c>
      <c r="F4246">
        <v>6</v>
      </c>
      <c r="G4246" t="s">
        <v>458</v>
      </c>
      <c r="H4246" t="s">
        <v>403</v>
      </c>
      <c r="I4246" t="s">
        <v>404</v>
      </c>
      <c r="J4246" t="s">
        <v>115</v>
      </c>
      <c r="K4246" t="s">
        <v>405</v>
      </c>
      <c r="L4246" t="s">
        <v>548</v>
      </c>
      <c r="M4246" t="s">
        <v>193</v>
      </c>
      <c r="N4246">
        <v>6</v>
      </c>
      <c r="O4246">
        <v>626.91</v>
      </c>
      <c r="P4246">
        <v>2750</v>
      </c>
      <c r="Q4246" t="str">
        <f t="shared" si="68"/>
        <v>3-Small C&amp;I</v>
      </c>
    </row>
    <row r="4247" spans="1:17" x14ac:dyDescent="0.3">
      <c r="A4247">
        <v>5</v>
      </c>
      <c r="B4247" t="s">
        <v>181</v>
      </c>
      <c r="C4247">
        <v>2021</v>
      </c>
      <c r="D4247">
        <v>2</v>
      </c>
      <c r="E4247" t="s">
        <v>546</v>
      </c>
      <c r="F4247">
        <v>6</v>
      </c>
      <c r="G4247" t="s">
        <v>458</v>
      </c>
      <c r="H4247" t="s">
        <v>494</v>
      </c>
      <c r="I4247" t="s">
        <v>495</v>
      </c>
      <c r="J4247" t="s">
        <v>123</v>
      </c>
      <c r="K4247" t="s">
        <v>461</v>
      </c>
      <c r="L4247" t="s">
        <v>548</v>
      </c>
      <c r="M4247" t="s">
        <v>193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x14ac:dyDescent="0.3">
      <c r="A4248">
        <v>5</v>
      </c>
      <c r="B4248" t="s">
        <v>181</v>
      </c>
      <c r="C4248">
        <v>2021</v>
      </c>
      <c r="D4248">
        <v>2</v>
      </c>
      <c r="E4248" t="s">
        <v>546</v>
      </c>
      <c r="F4248">
        <v>6</v>
      </c>
      <c r="G4248" t="s">
        <v>458</v>
      </c>
      <c r="H4248" t="s">
        <v>496</v>
      </c>
      <c r="I4248" t="s">
        <v>497</v>
      </c>
      <c r="J4248" t="s">
        <v>123</v>
      </c>
      <c r="K4248" t="s">
        <v>461</v>
      </c>
      <c r="L4248" t="s">
        <v>548</v>
      </c>
      <c r="M4248" t="s">
        <v>193</v>
      </c>
      <c r="N4248">
        <v>109</v>
      </c>
      <c r="O4248">
        <v>65309.45</v>
      </c>
      <c r="P4248">
        <v>107855</v>
      </c>
      <c r="Q4248" t="str">
        <f t="shared" si="68"/>
        <v>Street</v>
      </c>
    </row>
    <row r="4249" spans="1:17" x14ac:dyDescent="0.3">
      <c r="A4249">
        <v>5</v>
      </c>
      <c r="B4249" t="s">
        <v>181</v>
      </c>
      <c r="C4249">
        <v>2021</v>
      </c>
      <c r="D4249">
        <v>2</v>
      </c>
      <c r="E4249" t="s">
        <v>546</v>
      </c>
      <c r="F4249">
        <v>6</v>
      </c>
      <c r="G4249" t="s">
        <v>458</v>
      </c>
      <c r="H4249" t="s">
        <v>477</v>
      </c>
      <c r="I4249" t="s">
        <v>478</v>
      </c>
      <c r="J4249" t="s">
        <v>125</v>
      </c>
      <c r="K4249" t="s">
        <v>436</v>
      </c>
      <c r="L4249" t="s">
        <v>548</v>
      </c>
      <c r="M4249" t="s">
        <v>193</v>
      </c>
      <c r="N4249">
        <v>310</v>
      </c>
      <c r="O4249">
        <v>29976.99</v>
      </c>
      <c r="P4249">
        <v>86261</v>
      </c>
      <c r="Q4249" t="str">
        <f t="shared" si="68"/>
        <v>Street</v>
      </c>
    </row>
    <row r="4250" spans="1:17" x14ac:dyDescent="0.3">
      <c r="A4250">
        <v>5</v>
      </c>
      <c r="B4250" t="s">
        <v>181</v>
      </c>
      <c r="C4250">
        <v>2021</v>
      </c>
      <c r="D4250">
        <v>2</v>
      </c>
      <c r="E4250" t="s">
        <v>546</v>
      </c>
      <c r="F4250">
        <v>6</v>
      </c>
      <c r="G4250" t="s">
        <v>458</v>
      </c>
      <c r="H4250" t="s">
        <v>479</v>
      </c>
      <c r="I4250" t="s">
        <v>480</v>
      </c>
      <c r="J4250" t="s">
        <v>125</v>
      </c>
      <c r="K4250" t="s">
        <v>436</v>
      </c>
      <c r="L4250" t="s">
        <v>548</v>
      </c>
      <c r="M4250" t="s">
        <v>193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x14ac:dyDescent="0.3">
      <c r="A4251">
        <v>5</v>
      </c>
      <c r="B4251" t="s">
        <v>181</v>
      </c>
      <c r="C4251">
        <v>2021</v>
      </c>
      <c r="D4251">
        <v>2</v>
      </c>
      <c r="E4251" t="s">
        <v>546</v>
      </c>
      <c r="F4251">
        <v>6</v>
      </c>
      <c r="G4251" t="s">
        <v>458</v>
      </c>
      <c r="H4251" t="s">
        <v>498</v>
      </c>
      <c r="I4251" t="s">
        <v>499</v>
      </c>
      <c r="J4251" t="s">
        <v>130</v>
      </c>
      <c r="K4251" t="s">
        <v>500</v>
      </c>
      <c r="L4251" t="s">
        <v>548</v>
      </c>
      <c r="M4251" t="s">
        <v>193</v>
      </c>
      <c r="N4251">
        <v>2</v>
      </c>
      <c r="O4251">
        <v>754.98</v>
      </c>
      <c r="P4251">
        <v>1502</v>
      </c>
      <c r="Q4251" t="str">
        <f t="shared" si="68"/>
        <v>Street</v>
      </c>
    </row>
    <row r="4252" spans="1:17" x14ac:dyDescent="0.3">
      <c r="A4252">
        <v>5</v>
      </c>
      <c r="B4252" t="s">
        <v>181</v>
      </c>
      <c r="C4252">
        <v>2021</v>
      </c>
      <c r="D4252">
        <v>2</v>
      </c>
      <c r="E4252" t="s">
        <v>546</v>
      </c>
      <c r="F4252">
        <v>6</v>
      </c>
      <c r="G4252" t="s">
        <v>458</v>
      </c>
      <c r="H4252" t="s">
        <v>501</v>
      </c>
      <c r="I4252" t="s">
        <v>502</v>
      </c>
      <c r="J4252" t="s">
        <v>130</v>
      </c>
      <c r="K4252" t="s">
        <v>500</v>
      </c>
      <c r="L4252" t="s">
        <v>548</v>
      </c>
      <c r="M4252" t="s">
        <v>193</v>
      </c>
      <c r="N4252">
        <v>2</v>
      </c>
      <c r="O4252">
        <v>19767.13</v>
      </c>
      <c r="P4252">
        <v>48617</v>
      </c>
      <c r="Q4252" t="str">
        <f t="shared" si="68"/>
        <v>Street</v>
      </c>
    </row>
    <row r="4253" spans="1:17" x14ac:dyDescent="0.3">
      <c r="A4253">
        <v>5</v>
      </c>
      <c r="B4253" t="s">
        <v>181</v>
      </c>
      <c r="C4253">
        <v>2021</v>
      </c>
      <c r="D4253">
        <v>2</v>
      </c>
      <c r="E4253" t="s">
        <v>546</v>
      </c>
      <c r="F4253">
        <v>6</v>
      </c>
      <c r="G4253" t="s">
        <v>458</v>
      </c>
      <c r="H4253" t="s">
        <v>503</v>
      </c>
      <c r="I4253" t="s">
        <v>504</v>
      </c>
      <c r="J4253" t="s">
        <v>278</v>
      </c>
      <c r="K4253" t="s">
        <v>475</v>
      </c>
      <c r="L4253" t="s">
        <v>548</v>
      </c>
      <c r="M4253" t="s">
        <v>193</v>
      </c>
      <c r="N4253">
        <v>72</v>
      </c>
      <c r="O4253">
        <v>42356.2</v>
      </c>
      <c r="P4253">
        <v>190064</v>
      </c>
      <c r="Q4253" t="str">
        <f t="shared" si="68"/>
        <v>Street</v>
      </c>
    </row>
    <row r="4254" spans="1:17" x14ac:dyDescent="0.3">
      <c r="A4254">
        <v>5</v>
      </c>
      <c r="B4254" t="s">
        <v>181</v>
      </c>
      <c r="C4254">
        <v>2021</v>
      </c>
      <c r="D4254">
        <v>2</v>
      </c>
      <c r="E4254" t="s">
        <v>546</v>
      </c>
      <c r="F4254">
        <v>6</v>
      </c>
      <c r="G4254" t="s">
        <v>458</v>
      </c>
      <c r="H4254" t="s">
        <v>505</v>
      </c>
      <c r="I4254" t="s">
        <v>506</v>
      </c>
      <c r="J4254" t="s">
        <v>278</v>
      </c>
      <c r="K4254" t="s">
        <v>475</v>
      </c>
      <c r="L4254" t="s">
        <v>548</v>
      </c>
      <c r="M4254" t="s">
        <v>193</v>
      </c>
      <c r="N4254">
        <v>13</v>
      </c>
      <c r="O4254">
        <v>5914.28</v>
      </c>
      <c r="P4254">
        <v>24959</v>
      </c>
      <c r="Q4254" t="str">
        <f t="shared" si="68"/>
        <v>Street</v>
      </c>
    </row>
    <row r="4255" spans="1:17" x14ac:dyDescent="0.3">
      <c r="A4255">
        <v>5</v>
      </c>
      <c r="B4255" t="s">
        <v>181</v>
      </c>
      <c r="C4255">
        <v>2021</v>
      </c>
      <c r="D4255">
        <v>2</v>
      </c>
      <c r="E4255" t="s">
        <v>546</v>
      </c>
      <c r="F4255">
        <v>6</v>
      </c>
      <c r="G4255" t="s">
        <v>458</v>
      </c>
      <c r="H4255" t="s">
        <v>507</v>
      </c>
      <c r="I4255" t="s">
        <v>508</v>
      </c>
      <c r="J4255" t="s">
        <v>116</v>
      </c>
      <c r="K4255" t="s">
        <v>439</v>
      </c>
      <c r="L4255" t="s">
        <v>548</v>
      </c>
      <c r="M4255" t="s">
        <v>193</v>
      </c>
      <c r="N4255">
        <v>2</v>
      </c>
      <c r="O4255">
        <v>73</v>
      </c>
      <c r="P4255">
        <v>283</v>
      </c>
      <c r="Q4255" t="str">
        <f t="shared" ref="Q4255:Q4301" si="69">VLOOKUP(J4255,S:T,2,FALSE)</f>
        <v>3-Small C&amp;I</v>
      </c>
    </row>
    <row r="4256" spans="1:17" x14ac:dyDescent="0.3">
      <c r="A4256">
        <v>5</v>
      </c>
      <c r="B4256" t="s">
        <v>181</v>
      </c>
      <c r="C4256">
        <v>2021</v>
      </c>
      <c r="D4256">
        <v>2</v>
      </c>
      <c r="E4256" t="s">
        <v>546</v>
      </c>
      <c r="F4256">
        <v>6</v>
      </c>
      <c r="G4256" t="s">
        <v>458</v>
      </c>
      <c r="H4256" t="s">
        <v>509</v>
      </c>
      <c r="I4256" t="s">
        <v>510</v>
      </c>
      <c r="J4256" t="s">
        <v>116</v>
      </c>
      <c r="K4256" t="s">
        <v>439</v>
      </c>
      <c r="L4256" t="s">
        <v>548</v>
      </c>
      <c r="M4256" t="s">
        <v>193</v>
      </c>
      <c r="N4256">
        <v>6</v>
      </c>
      <c r="O4256">
        <v>195.86</v>
      </c>
      <c r="P4256">
        <v>688</v>
      </c>
      <c r="Q4256" t="str">
        <f t="shared" si="69"/>
        <v>3-Small C&amp;I</v>
      </c>
    </row>
    <row r="4257" spans="1:17" x14ac:dyDescent="0.3">
      <c r="A4257">
        <v>5</v>
      </c>
      <c r="B4257" t="s">
        <v>181</v>
      </c>
      <c r="C4257">
        <v>2021</v>
      </c>
      <c r="D4257">
        <v>2</v>
      </c>
      <c r="E4257" t="s">
        <v>546</v>
      </c>
      <c r="F4257">
        <v>6</v>
      </c>
      <c r="G4257" t="s">
        <v>458</v>
      </c>
      <c r="H4257" t="s">
        <v>459</v>
      </c>
      <c r="I4257" t="s">
        <v>460</v>
      </c>
      <c r="J4257" t="s">
        <v>123</v>
      </c>
      <c r="K4257" t="s">
        <v>461</v>
      </c>
      <c r="L4257" t="s">
        <v>542</v>
      </c>
      <c r="M4257" t="s">
        <v>462</v>
      </c>
      <c r="N4257">
        <v>523</v>
      </c>
      <c r="O4257">
        <v>549717.89</v>
      </c>
      <c r="P4257">
        <v>1161850</v>
      </c>
      <c r="Q4257" t="str">
        <f t="shared" si="69"/>
        <v>Street</v>
      </c>
    </row>
    <row r="4258" spans="1:17" x14ac:dyDescent="0.3">
      <c r="A4258">
        <v>5</v>
      </c>
      <c r="B4258" t="s">
        <v>181</v>
      </c>
      <c r="C4258">
        <v>2021</v>
      </c>
      <c r="D4258">
        <v>2</v>
      </c>
      <c r="E4258" t="s">
        <v>546</v>
      </c>
      <c r="F4258">
        <v>6</v>
      </c>
      <c r="G4258" t="s">
        <v>458</v>
      </c>
      <c r="H4258" t="s">
        <v>434</v>
      </c>
      <c r="I4258" t="s">
        <v>435</v>
      </c>
      <c r="J4258" t="s">
        <v>125</v>
      </c>
      <c r="K4258" t="s">
        <v>436</v>
      </c>
      <c r="L4258" t="s">
        <v>542</v>
      </c>
      <c r="M4258" t="s">
        <v>462</v>
      </c>
      <c r="N4258">
        <v>947</v>
      </c>
      <c r="O4258">
        <v>68907.58</v>
      </c>
      <c r="P4258">
        <v>286857</v>
      </c>
      <c r="Q4258" t="str">
        <f t="shared" si="69"/>
        <v>Street</v>
      </c>
    </row>
    <row r="4259" spans="1:17" x14ac:dyDescent="0.3">
      <c r="A4259">
        <v>5</v>
      </c>
      <c r="B4259" t="s">
        <v>181</v>
      </c>
      <c r="C4259">
        <v>2021</v>
      </c>
      <c r="D4259">
        <v>2</v>
      </c>
      <c r="E4259" t="s">
        <v>546</v>
      </c>
      <c r="F4259">
        <v>6</v>
      </c>
      <c r="G4259" t="s">
        <v>458</v>
      </c>
      <c r="H4259" t="s">
        <v>511</v>
      </c>
      <c r="I4259" t="s">
        <v>512</v>
      </c>
      <c r="J4259" t="s">
        <v>288</v>
      </c>
      <c r="K4259" t="s">
        <v>513</v>
      </c>
      <c r="L4259" t="s">
        <v>542</v>
      </c>
      <c r="M4259" t="s">
        <v>462</v>
      </c>
      <c r="N4259">
        <v>6</v>
      </c>
      <c r="O4259">
        <v>8490.85</v>
      </c>
      <c r="P4259">
        <v>40877</v>
      </c>
      <c r="Q4259" t="str">
        <f t="shared" si="69"/>
        <v>Street</v>
      </c>
    </row>
    <row r="4260" spans="1:17" x14ac:dyDescent="0.3">
      <c r="A4260">
        <v>5</v>
      </c>
      <c r="B4260" t="s">
        <v>181</v>
      </c>
      <c r="C4260">
        <v>2021</v>
      </c>
      <c r="D4260">
        <v>2</v>
      </c>
      <c r="E4260" t="s">
        <v>546</v>
      </c>
      <c r="F4260">
        <v>6</v>
      </c>
      <c r="G4260" t="s">
        <v>458</v>
      </c>
      <c r="H4260" t="s">
        <v>514</v>
      </c>
      <c r="I4260" t="s">
        <v>515</v>
      </c>
      <c r="J4260" t="s">
        <v>130</v>
      </c>
      <c r="K4260" t="s">
        <v>500</v>
      </c>
      <c r="L4260" t="s">
        <v>542</v>
      </c>
      <c r="M4260" t="s">
        <v>462</v>
      </c>
      <c r="N4260">
        <v>5</v>
      </c>
      <c r="O4260">
        <v>1409.38</v>
      </c>
      <c r="P4260">
        <v>3843</v>
      </c>
      <c r="Q4260" t="str">
        <f t="shared" si="69"/>
        <v>Street</v>
      </c>
    </row>
    <row r="4261" spans="1:17" x14ac:dyDescent="0.3">
      <c r="A4261">
        <v>5</v>
      </c>
      <c r="B4261" t="s">
        <v>181</v>
      </c>
      <c r="C4261">
        <v>2021</v>
      </c>
      <c r="D4261">
        <v>2</v>
      </c>
      <c r="E4261" t="s">
        <v>546</v>
      </c>
      <c r="F4261">
        <v>6</v>
      </c>
      <c r="G4261" t="s">
        <v>458</v>
      </c>
      <c r="H4261" t="s">
        <v>516</v>
      </c>
      <c r="I4261" t="s">
        <v>517</v>
      </c>
      <c r="J4261" t="s">
        <v>278</v>
      </c>
      <c r="K4261" t="s">
        <v>475</v>
      </c>
      <c r="L4261" t="s">
        <v>542</v>
      </c>
      <c r="M4261" t="s">
        <v>462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x14ac:dyDescent="0.3">
      <c r="A4262">
        <v>5</v>
      </c>
      <c r="B4262" t="s">
        <v>181</v>
      </c>
      <c r="C4262">
        <v>2021</v>
      </c>
      <c r="D4262">
        <v>2</v>
      </c>
      <c r="E4262" t="s">
        <v>546</v>
      </c>
      <c r="F4262">
        <v>6</v>
      </c>
      <c r="G4262" t="s">
        <v>458</v>
      </c>
      <c r="H4262" t="s">
        <v>437</v>
      </c>
      <c r="I4262" t="s">
        <v>438</v>
      </c>
      <c r="J4262" t="s">
        <v>116</v>
      </c>
      <c r="K4262" t="s">
        <v>439</v>
      </c>
      <c r="L4262" t="s">
        <v>542</v>
      </c>
      <c r="M4262" t="s">
        <v>462</v>
      </c>
      <c r="N4262">
        <v>12</v>
      </c>
      <c r="O4262">
        <v>197.01</v>
      </c>
      <c r="P4262">
        <v>1235</v>
      </c>
      <c r="Q4262" t="str">
        <f t="shared" si="69"/>
        <v>3-Small C&amp;I</v>
      </c>
    </row>
    <row r="4263" spans="1:17" x14ac:dyDescent="0.3">
      <c r="A4263">
        <v>5</v>
      </c>
      <c r="B4263" t="s">
        <v>181</v>
      </c>
      <c r="C4263">
        <v>2021</v>
      </c>
      <c r="D4263">
        <v>2</v>
      </c>
      <c r="E4263" t="s">
        <v>546</v>
      </c>
      <c r="F4263">
        <v>6</v>
      </c>
      <c r="G4263" t="s">
        <v>458</v>
      </c>
      <c r="H4263" t="s">
        <v>518</v>
      </c>
      <c r="I4263" t="s">
        <v>519</v>
      </c>
      <c r="J4263" t="s">
        <v>124</v>
      </c>
      <c r="K4263" t="s">
        <v>465</v>
      </c>
      <c r="L4263" t="s">
        <v>548</v>
      </c>
      <c r="M4263" t="s">
        <v>193</v>
      </c>
      <c r="N4263">
        <v>1</v>
      </c>
      <c r="O4263">
        <v>1728.31</v>
      </c>
      <c r="P4263">
        <v>6427</v>
      </c>
      <c r="Q4263" t="str">
        <f t="shared" si="69"/>
        <v>Street</v>
      </c>
    </row>
    <row r="4264" spans="1:17" x14ac:dyDescent="0.3">
      <c r="A4264">
        <v>5</v>
      </c>
      <c r="B4264" t="s">
        <v>181</v>
      </c>
      <c r="C4264">
        <v>2021</v>
      </c>
      <c r="D4264">
        <v>2</v>
      </c>
      <c r="E4264" t="s">
        <v>546</v>
      </c>
      <c r="F4264">
        <v>6</v>
      </c>
      <c r="G4264" t="s">
        <v>458</v>
      </c>
      <c r="H4264" t="s">
        <v>463</v>
      </c>
      <c r="I4264" t="s">
        <v>464</v>
      </c>
      <c r="J4264" t="s">
        <v>124</v>
      </c>
      <c r="K4264" t="s">
        <v>465</v>
      </c>
      <c r="L4264" t="s">
        <v>542</v>
      </c>
      <c r="M4264" t="s">
        <v>462</v>
      </c>
      <c r="N4264">
        <v>11</v>
      </c>
      <c r="O4264">
        <v>1842.86</v>
      </c>
      <c r="P4264">
        <v>12008</v>
      </c>
      <c r="Q4264" t="str">
        <f t="shared" si="69"/>
        <v>Street</v>
      </c>
    </row>
    <row r="4265" spans="1:17" x14ac:dyDescent="0.3">
      <c r="A4265">
        <v>5</v>
      </c>
      <c r="B4265" t="s">
        <v>181</v>
      </c>
      <c r="C4265">
        <v>2021</v>
      </c>
      <c r="D4265">
        <v>2</v>
      </c>
      <c r="E4265" t="s">
        <v>546</v>
      </c>
      <c r="F4265">
        <v>6</v>
      </c>
      <c r="G4265" t="s">
        <v>458</v>
      </c>
      <c r="H4265" t="s">
        <v>520</v>
      </c>
      <c r="I4265" t="s">
        <v>521</v>
      </c>
      <c r="J4265" t="s">
        <v>132</v>
      </c>
      <c r="K4265" t="s">
        <v>475</v>
      </c>
      <c r="L4265" t="s">
        <v>548</v>
      </c>
      <c r="M4265" t="s">
        <v>193</v>
      </c>
      <c r="N4265">
        <v>1</v>
      </c>
      <c r="O4265">
        <v>19.95</v>
      </c>
      <c r="P4265">
        <v>24</v>
      </c>
      <c r="Q4265" t="str">
        <f t="shared" si="69"/>
        <v>Street</v>
      </c>
    </row>
    <row r="4266" spans="1:17" x14ac:dyDescent="0.3">
      <c r="A4266">
        <v>5</v>
      </c>
      <c r="B4266" t="s">
        <v>181</v>
      </c>
      <c r="C4266">
        <v>2021</v>
      </c>
      <c r="D4266">
        <v>2</v>
      </c>
      <c r="E4266" t="s">
        <v>546</v>
      </c>
      <c r="F4266">
        <v>6</v>
      </c>
      <c r="G4266" t="s">
        <v>458</v>
      </c>
      <c r="H4266" t="s">
        <v>522</v>
      </c>
      <c r="I4266" t="s">
        <v>523</v>
      </c>
      <c r="J4266" t="s">
        <v>132</v>
      </c>
      <c r="K4266" t="s">
        <v>475</v>
      </c>
      <c r="L4266" t="s">
        <v>548</v>
      </c>
      <c r="M4266" t="s">
        <v>193</v>
      </c>
      <c r="N4266">
        <v>3</v>
      </c>
      <c r="O4266">
        <v>2072.37</v>
      </c>
      <c r="P4266">
        <v>655</v>
      </c>
      <c r="Q4266" t="str">
        <f t="shared" si="69"/>
        <v>Street</v>
      </c>
    </row>
    <row r="4267" spans="1:17" x14ac:dyDescent="0.3">
      <c r="A4267">
        <v>5</v>
      </c>
      <c r="B4267" t="s">
        <v>181</v>
      </c>
      <c r="C4267">
        <v>2021</v>
      </c>
      <c r="D4267">
        <v>2</v>
      </c>
      <c r="E4267" t="s">
        <v>546</v>
      </c>
      <c r="F4267">
        <v>6</v>
      </c>
      <c r="G4267" t="s">
        <v>458</v>
      </c>
      <c r="H4267" t="s">
        <v>524</v>
      </c>
      <c r="I4267" t="s">
        <v>525</v>
      </c>
      <c r="J4267" t="s">
        <v>132</v>
      </c>
      <c r="K4267" t="s">
        <v>475</v>
      </c>
      <c r="L4267" t="s">
        <v>542</v>
      </c>
      <c r="M4267" t="s">
        <v>462</v>
      </c>
      <c r="N4267">
        <v>1</v>
      </c>
      <c r="O4267">
        <v>816.17</v>
      </c>
      <c r="P4267">
        <v>213</v>
      </c>
      <c r="Q4267" t="str">
        <f t="shared" si="69"/>
        <v>Street</v>
      </c>
    </row>
    <row r="4268" spans="1:17" x14ac:dyDescent="0.3">
      <c r="A4268">
        <v>5</v>
      </c>
      <c r="B4268" t="s">
        <v>181</v>
      </c>
      <c r="C4268">
        <v>2021</v>
      </c>
      <c r="D4268">
        <v>2</v>
      </c>
      <c r="E4268" t="s">
        <v>546</v>
      </c>
      <c r="F4268">
        <v>6</v>
      </c>
      <c r="G4268" t="s">
        <v>458</v>
      </c>
      <c r="H4268" t="s">
        <v>417</v>
      </c>
      <c r="I4268" t="s">
        <v>418</v>
      </c>
      <c r="J4268" t="s">
        <v>115</v>
      </c>
      <c r="K4268" t="s">
        <v>405</v>
      </c>
      <c r="L4268" t="s">
        <v>542</v>
      </c>
      <c r="M4268" t="s">
        <v>462</v>
      </c>
      <c r="N4268">
        <v>30</v>
      </c>
      <c r="O4268">
        <v>879.02</v>
      </c>
      <c r="P4268">
        <v>5950</v>
      </c>
      <c r="Q4268" t="str">
        <f t="shared" si="69"/>
        <v>3-Small C&amp;I</v>
      </c>
    </row>
    <row r="4269" spans="1:17" x14ac:dyDescent="0.3">
      <c r="A4269">
        <v>5</v>
      </c>
      <c r="B4269" t="s">
        <v>181</v>
      </c>
      <c r="C4269">
        <v>2021</v>
      </c>
      <c r="D4269">
        <v>2</v>
      </c>
      <c r="E4269" t="s">
        <v>546</v>
      </c>
      <c r="F4269">
        <v>10</v>
      </c>
      <c r="G4269" t="s">
        <v>466</v>
      </c>
      <c r="H4269" t="s">
        <v>397</v>
      </c>
      <c r="I4269" t="s">
        <v>398</v>
      </c>
      <c r="J4269" t="s">
        <v>121</v>
      </c>
      <c r="K4269" t="s">
        <v>399</v>
      </c>
      <c r="L4269" t="s">
        <v>543</v>
      </c>
      <c r="M4269" t="s">
        <v>467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x14ac:dyDescent="0.3">
      <c r="A4270">
        <v>5</v>
      </c>
      <c r="B4270" t="s">
        <v>181</v>
      </c>
      <c r="C4270">
        <v>2021</v>
      </c>
      <c r="D4270">
        <v>2</v>
      </c>
      <c r="E4270" t="s">
        <v>546</v>
      </c>
      <c r="F4270">
        <v>10</v>
      </c>
      <c r="G4270" t="s">
        <v>466</v>
      </c>
      <c r="H4270" t="s">
        <v>401</v>
      </c>
      <c r="I4270" t="s">
        <v>402</v>
      </c>
      <c r="J4270" t="s">
        <v>121</v>
      </c>
      <c r="K4270" t="s">
        <v>399</v>
      </c>
      <c r="L4270" t="s">
        <v>543</v>
      </c>
      <c r="M4270" t="s">
        <v>467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x14ac:dyDescent="0.3">
      <c r="A4271">
        <v>5</v>
      </c>
      <c r="B4271" t="s">
        <v>181</v>
      </c>
      <c r="C4271">
        <v>2021</v>
      </c>
      <c r="D4271">
        <v>2</v>
      </c>
      <c r="E4271" t="s">
        <v>546</v>
      </c>
      <c r="F4271">
        <v>10</v>
      </c>
      <c r="G4271" t="s">
        <v>466</v>
      </c>
      <c r="H4271" t="s">
        <v>403</v>
      </c>
      <c r="I4271" t="s">
        <v>404</v>
      </c>
      <c r="J4271" t="s">
        <v>115</v>
      </c>
      <c r="K4271" t="s">
        <v>405</v>
      </c>
      <c r="L4271" t="s">
        <v>543</v>
      </c>
      <c r="M4271" t="s">
        <v>467</v>
      </c>
      <c r="N4271">
        <v>14</v>
      </c>
      <c r="O4271">
        <v>2834.2</v>
      </c>
      <c r="P4271">
        <v>13067</v>
      </c>
      <c r="Q4271" t="str">
        <f t="shared" si="69"/>
        <v>3-Small C&amp;I</v>
      </c>
    </row>
    <row r="4272" spans="1:17" x14ac:dyDescent="0.3">
      <c r="A4272">
        <v>5</v>
      </c>
      <c r="B4272" t="s">
        <v>181</v>
      </c>
      <c r="C4272">
        <v>2021</v>
      </c>
      <c r="D4272">
        <v>2</v>
      </c>
      <c r="E4272" t="s">
        <v>546</v>
      </c>
      <c r="F4272">
        <v>10</v>
      </c>
      <c r="G4272" t="s">
        <v>466</v>
      </c>
      <c r="H4272" t="s">
        <v>406</v>
      </c>
      <c r="I4272" t="s">
        <v>407</v>
      </c>
      <c r="J4272" t="s">
        <v>122</v>
      </c>
      <c r="K4272" t="s">
        <v>408</v>
      </c>
      <c r="L4272" t="s">
        <v>543</v>
      </c>
      <c r="M4272" t="s">
        <v>467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x14ac:dyDescent="0.3">
      <c r="A4273">
        <v>5</v>
      </c>
      <c r="B4273" t="s">
        <v>181</v>
      </c>
      <c r="C4273">
        <v>2021</v>
      </c>
      <c r="D4273">
        <v>2</v>
      </c>
      <c r="E4273" t="s">
        <v>546</v>
      </c>
      <c r="F4273">
        <v>10</v>
      </c>
      <c r="G4273" t="s">
        <v>466</v>
      </c>
      <c r="H4273" t="s">
        <v>471</v>
      </c>
      <c r="I4273" t="s">
        <v>472</v>
      </c>
      <c r="J4273" t="s">
        <v>122</v>
      </c>
      <c r="K4273" t="s">
        <v>408</v>
      </c>
      <c r="L4273" t="s">
        <v>543</v>
      </c>
      <c r="M4273" t="s">
        <v>467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x14ac:dyDescent="0.3">
      <c r="A4274">
        <v>5</v>
      </c>
      <c r="B4274" t="s">
        <v>181</v>
      </c>
      <c r="C4274">
        <v>2021</v>
      </c>
      <c r="D4274">
        <v>2</v>
      </c>
      <c r="E4274" t="s">
        <v>546</v>
      </c>
      <c r="F4274">
        <v>10</v>
      </c>
      <c r="G4274" t="s">
        <v>466</v>
      </c>
      <c r="H4274" t="s">
        <v>477</v>
      </c>
      <c r="I4274" t="s">
        <v>478</v>
      </c>
      <c r="J4274" t="s">
        <v>125</v>
      </c>
      <c r="K4274" t="s">
        <v>436</v>
      </c>
      <c r="L4274" t="s">
        <v>543</v>
      </c>
      <c r="M4274" t="s">
        <v>467</v>
      </c>
      <c r="N4274">
        <v>2</v>
      </c>
      <c r="O4274">
        <v>72.81</v>
      </c>
      <c r="P4274">
        <v>159</v>
      </c>
      <c r="Q4274" t="str">
        <f t="shared" si="69"/>
        <v>Street</v>
      </c>
    </row>
    <row r="4275" spans="1:17" x14ac:dyDescent="0.3">
      <c r="A4275">
        <v>5</v>
      </c>
      <c r="B4275" t="s">
        <v>181</v>
      </c>
      <c r="C4275">
        <v>2021</v>
      </c>
      <c r="D4275">
        <v>2</v>
      </c>
      <c r="E4275" t="s">
        <v>546</v>
      </c>
      <c r="F4275">
        <v>10</v>
      </c>
      <c r="G4275" t="s">
        <v>466</v>
      </c>
      <c r="H4275" t="s">
        <v>479</v>
      </c>
      <c r="I4275" t="s">
        <v>480</v>
      </c>
      <c r="J4275" t="s">
        <v>125</v>
      </c>
      <c r="K4275" t="s">
        <v>436</v>
      </c>
      <c r="L4275" t="s">
        <v>543</v>
      </c>
      <c r="M4275" t="s">
        <v>467</v>
      </c>
      <c r="N4275">
        <v>27</v>
      </c>
      <c r="O4275">
        <v>583.11</v>
      </c>
      <c r="P4275">
        <v>1456</v>
      </c>
      <c r="Q4275" t="str">
        <f t="shared" si="69"/>
        <v>Street</v>
      </c>
    </row>
    <row r="4276" spans="1:17" x14ac:dyDescent="0.3">
      <c r="A4276">
        <v>5</v>
      </c>
      <c r="B4276" t="s">
        <v>181</v>
      </c>
      <c r="C4276">
        <v>2021</v>
      </c>
      <c r="D4276">
        <v>2</v>
      </c>
      <c r="E4276" t="s">
        <v>546</v>
      </c>
      <c r="F4276">
        <v>10</v>
      </c>
      <c r="G4276" t="s">
        <v>466</v>
      </c>
      <c r="H4276" t="s">
        <v>434</v>
      </c>
      <c r="I4276" t="s">
        <v>435</v>
      </c>
      <c r="J4276" t="s">
        <v>125</v>
      </c>
      <c r="K4276" t="s">
        <v>436</v>
      </c>
      <c r="L4276" t="s">
        <v>544</v>
      </c>
      <c r="M4276" t="s">
        <v>468</v>
      </c>
      <c r="N4276">
        <v>3</v>
      </c>
      <c r="O4276">
        <v>89.01</v>
      </c>
      <c r="P4276">
        <v>411</v>
      </c>
      <c r="Q4276" t="str">
        <f t="shared" si="69"/>
        <v>Street</v>
      </c>
    </row>
    <row r="4277" spans="1:17" x14ac:dyDescent="0.3">
      <c r="A4277">
        <v>5</v>
      </c>
      <c r="B4277" t="s">
        <v>181</v>
      </c>
      <c r="C4277">
        <v>2021</v>
      </c>
      <c r="D4277">
        <v>2</v>
      </c>
      <c r="E4277" t="s">
        <v>546</v>
      </c>
      <c r="F4277">
        <v>10</v>
      </c>
      <c r="G4277" t="s">
        <v>466</v>
      </c>
      <c r="H4277" t="s">
        <v>412</v>
      </c>
      <c r="I4277" t="s">
        <v>413</v>
      </c>
      <c r="J4277" t="s">
        <v>121</v>
      </c>
      <c r="K4277" t="s">
        <v>399</v>
      </c>
      <c r="L4277" t="s">
        <v>544</v>
      </c>
      <c r="M4277" t="s">
        <v>468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x14ac:dyDescent="0.3">
      <c r="A4278">
        <v>5</v>
      </c>
      <c r="B4278" t="s">
        <v>181</v>
      </c>
      <c r="C4278">
        <v>2021</v>
      </c>
      <c r="D4278">
        <v>2</v>
      </c>
      <c r="E4278" t="s">
        <v>546</v>
      </c>
      <c r="F4278">
        <v>10</v>
      </c>
      <c r="G4278" t="s">
        <v>466</v>
      </c>
      <c r="H4278" t="s">
        <v>415</v>
      </c>
      <c r="I4278" t="s">
        <v>416</v>
      </c>
      <c r="J4278" t="s">
        <v>122</v>
      </c>
      <c r="K4278" t="s">
        <v>408</v>
      </c>
      <c r="L4278" t="s">
        <v>544</v>
      </c>
      <c r="M4278" t="s">
        <v>468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x14ac:dyDescent="0.3">
      <c r="A4279">
        <v>5</v>
      </c>
      <c r="B4279" t="s">
        <v>181</v>
      </c>
      <c r="C4279">
        <v>2021</v>
      </c>
      <c r="D4279">
        <v>2</v>
      </c>
      <c r="E4279" t="s">
        <v>546</v>
      </c>
      <c r="F4279">
        <v>10</v>
      </c>
      <c r="G4279" t="s">
        <v>466</v>
      </c>
      <c r="H4279" t="s">
        <v>417</v>
      </c>
      <c r="I4279" t="s">
        <v>418</v>
      </c>
      <c r="J4279" t="s">
        <v>115</v>
      </c>
      <c r="K4279" t="s">
        <v>405</v>
      </c>
      <c r="L4279" t="s">
        <v>544</v>
      </c>
      <c r="M4279" t="s">
        <v>468</v>
      </c>
      <c r="N4279">
        <v>12</v>
      </c>
      <c r="O4279">
        <v>2232.89</v>
      </c>
      <c r="P4279">
        <v>21593</v>
      </c>
      <c r="Q4279" t="str">
        <f t="shared" si="69"/>
        <v>3-Small C&amp;I</v>
      </c>
    </row>
    <row r="4280" spans="1:17" x14ac:dyDescent="0.3">
      <c r="A4280">
        <v>5</v>
      </c>
      <c r="B4280" t="s">
        <v>181</v>
      </c>
      <c r="C4280">
        <v>2021</v>
      </c>
      <c r="D4280">
        <v>2</v>
      </c>
      <c r="E4280" t="s">
        <v>546</v>
      </c>
      <c r="F4280">
        <v>60</v>
      </c>
      <c r="G4280" t="s">
        <v>469</v>
      </c>
      <c r="H4280" t="s">
        <v>494</v>
      </c>
      <c r="I4280" t="s">
        <v>495</v>
      </c>
      <c r="J4280" t="s">
        <v>123</v>
      </c>
      <c r="K4280" t="s">
        <v>461</v>
      </c>
      <c r="L4280" t="s">
        <v>549</v>
      </c>
      <c r="M4280" t="s">
        <v>526</v>
      </c>
      <c r="N4280">
        <v>8</v>
      </c>
      <c r="O4280">
        <v>3346.66</v>
      </c>
      <c r="P4280">
        <v>5846</v>
      </c>
      <c r="Q4280" t="str">
        <f t="shared" si="69"/>
        <v>Street</v>
      </c>
    </row>
    <row r="4281" spans="1:17" x14ac:dyDescent="0.3">
      <c r="A4281">
        <v>5</v>
      </c>
      <c r="B4281" t="s">
        <v>181</v>
      </c>
      <c r="C4281">
        <v>2021</v>
      </c>
      <c r="D4281">
        <v>2</v>
      </c>
      <c r="E4281" t="s">
        <v>546</v>
      </c>
      <c r="F4281">
        <v>60</v>
      </c>
      <c r="G4281" t="s">
        <v>469</v>
      </c>
      <c r="H4281" t="s">
        <v>496</v>
      </c>
      <c r="I4281" t="s">
        <v>497</v>
      </c>
      <c r="J4281" t="s">
        <v>123</v>
      </c>
      <c r="K4281" t="s">
        <v>461</v>
      </c>
      <c r="L4281" t="s">
        <v>549</v>
      </c>
      <c r="M4281" t="s">
        <v>526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x14ac:dyDescent="0.3">
      <c r="A4282">
        <v>5</v>
      </c>
      <c r="B4282" t="s">
        <v>181</v>
      </c>
      <c r="C4282">
        <v>2021</v>
      </c>
      <c r="D4282">
        <v>2</v>
      </c>
      <c r="E4282" t="s">
        <v>546</v>
      </c>
      <c r="F4282">
        <v>60</v>
      </c>
      <c r="G4282" t="s">
        <v>469</v>
      </c>
      <c r="H4282" t="s">
        <v>459</v>
      </c>
      <c r="I4282" t="s">
        <v>460</v>
      </c>
      <c r="J4282" t="s">
        <v>123</v>
      </c>
      <c r="K4282" t="s">
        <v>461</v>
      </c>
      <c r="L4282" t="s">
        <v>545</v>
      </c>
      <c r="M4282" t="s">
        <v>470</v>
      </c>
      <c r="N4282">
        <v>45</v>
      </c>
      <c r="O4282">
        <v>5875.64</v>
      </c>
      <c r="P4282">
        <v>11425</v>
      </c>
      <c r="Q4282" t="str">
        <f t="shared" si="69"/>
        <v>Street</v>
      </c>
    </row>
    <row r="4283" spans="1:17" x14ac:dyDescent="0.3">
      <c r="A4283">
        <v>5</v>
      </c>
      <c r="B4283" t="s">
        <v>181</v>
      </c>
      <c r="C4283">
        <v>2021</v>
      </c>
      <c r="D4283">
        <v>2</v>
      </c>
      <c r="E4283" t="s">
        <v>546</v>
      </c>
      <c r="F4283">
        <v>60</v>
      </c>
      <c r="G4283" t="s">
        <v>469</v>
      </c>
      <c r="H4283" t="s">
        <v>437</v>
      </c>
      <c r="I4283" t="s">
        <v>438</v>
      </c>
      <c r="J4283" t="s">
        <v>116</v>
      </c>
      <c r="K4283" t="s">
        <v>439</v>
      </c>
      <c r="L4283" t="s">
        <v>545</v>
      </c>
      <c r="M4283" t="s">
        <v>470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x14ac:dyDescent="0.3">
      <c r="A4284">
        <v>5</v>
      </c>
      <c r="B4284" t="s">
        <v>181</v>
      </c>
      <c r="C4284">
        <v>2021</v>
      </c>
      <c r="D4284">
        <v>2</v>
      </c>
      <c r="E4284" t="s">
        <v>546</v>
      </c>
      <c r="F4284">
        <v>60</v>
      </c>
      <c r="G4284" t="s">
        <v>469</v>
      </c>
      <c r="H4284" t="s">
        <v>463</v>
      </c>
      <c r="I4284" t="s">
        <v>464</v>
      </c>
      <c r="J4284" t="s">
        <v>124</v>
      </c>
      <c r="K4284" t="s">
        <v>465</v>
      </c>
      <c r="L4284" t="s">
        <v>545</v>
      </c>
      <c r="M4284" t="s">
        <v>470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x14ac:dyDescent="0.3">
      <c r="A4285">
        <v>5</v>
      </c>
      <c r="B4285" t="s">
        <v>181</v>
      </c>
      <c r="C4285">
        <v>2021</v>
      </c>
      <c r="D4285">
        <v>2</v>
      </c>
      <c r="E4285" t="s">
        <v>546</v>
      </c>
      <c r="F4285">
        <v>71</v>
      </c>
      <c r="G4285" t="s">
        <v>469</v>
      </c>
      <c r="H4285" t="s">
        <v>397</v>
      </c>
      <c r="I4285" t="s">
        <v>398</v>
      </c>
      <c r="J4285" t="s">
        <v>121</v>
      </c>
      <c r="K4285" t="s">
        <v>399</v>
      </c>
      <c r="L4285" t="s">
        <v>550</v>
      </c>
      <c r="M4285" t="s">
        <v>527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x14ac:dyDescent="0.3">
      <c r="A4286">
        <v>5</v>
      </c>
      <c r="B4286" t="s">
        <v>181</v>
      </c>
      <c r="C4286">
        <v>2021</v>
      </c>
      <c r="D4286">
        <v>2</v>
      </c>
      <c r="E4286" t="s">
        <v>546</v>
      </c>
      <c r="F4286">
        <v>72</v>
      </c>
      <c r="G4286" t="s">
        <v>469</v>
      </c>
      <c r="H4286" t="s">
        <v>397</v>
      </c>
      <c r="I4286" t="s">
        <v>398</v>
      </c>
      <c r="J4286" t="s">
        <v>121</v>
      </c>
      <c r="K4286" t="s">
        <v>399</v>
      </c>
      <c r="L4286" t="s">
        <v>551</v>
      </c>
      <c r="M4286" t="s">
        <v>528</v>
      </c>
      <c r="N4286">
        <v>1</v>
      </c>
      <c r="O4286">
        <v>130.29</v>
      </c>
      <c r="P4286">
        <v>489</v>
      </c>
      <c r="Q4286" t="str">
        <f t="shared" si="69"/>
        <v>1-Residential</v>
      </c>
    </row>
    <row r="4287" spans="1:17" x14ac:dyDescent="0.3">
      <c r="A4287">
        <v>5</v>
      </c>
      <c r="B4287" t="s">
        <v>181</v>
      </c>
      <c r="C4287">
        <v>2021</v>
      </c>
      <c r="D4287">
        <v>2</v>
      </c>
      <c r="E4287" t="s">
        <v>546</v>
      </c>
      <c r="F4287">
        <v>72</v>
      </c>
      <c r="G4287" t="s">
        <v>469</v>
      </c>
      <c r="H4287" t="s">
        <v>403</v>
      </c>
      <c r="I4287" t="s">
        <v>404</v>
      </c>
      <c r="J4287" t="s">
        <v>115</v>
      </c>
      <c r="K4287" t="s">
        <v>405</v>
      </c>
      <c r="L4287" t="s">
        <v>551</v>
      </c>
      <c r="M4287" t="s">
        <v>528</v>
      </c>
      <c r="N4287">
        <v>1</v>
      </c>
      <c r="O4287">
        <v>3868.2</v>
      </c>
      <c r="P4287">
        <v>18738</v>
      </c>
      <c r="Q4287" t="str">
        <f t="shared" si="69"/>
        <v>3-Small C&amp;I</v>
      </c>
    </row>
    <row r="4288" spans="1:17" x14ac:dyDescent="0.3">
      <c r="A4288">
        <v>5</v>
      </c>
      <c r="B4288" t="s">
        <v>181</v>
      </c>
      <c r="C4288">
        <v>2021</v>
      </c>
      <c r="D4288">
        <v>2</v>
      </c>
      <c r="E4288" t="s">
        <v>546</v>
      </c>
      <c r="F4288">
        <v>75</v>
      </c>
      <c r="G4288" t="s">
        <v>469</v>
      </c>
      <c r="H4288" t="s">
        <v>403</v>
      </c>
      <c r="I4288" t="s">
        <v>404</v>
      </c>
      <c r="J4288" t="s">
        <v>115</v>
      </c>
      <c r="K4288" t="s">
        <v>405</v>
      </c>
      <c r="L4288" t="s">
        <v>552</v>
      </c>
      <c r="M4288" t="s">
        <v>529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x14ac:dyDescent="0.3">
      <c r="A4289">
        <v>5</v>
      </c>
      <c r="B4289" t="s">
        <v>181</v>
      </c>
      <c r="C4289">
        <v>2021</v>
      </c>
      <c r="D4289">
        <v>2</v>
      </c>
      <c r="E4289" t="s">
        <v>546</v>
      </c>
      <c r="F4289">
        <v>75</v>
      </c>
      <c r="G4289" t="s">
        <v>469</v>
      </c>
      <c r="H4289" t="s">
        <v>481</v>
      </c>
      <c r="I4289" t="s">
        <v>482</v>
      </c>
      <c r="J4289" t="s">
        <v>119</v>
      </c>
      <c r="K4289" t="s">
        <v>433</v>
      </c>
      <c r="L4289" t="s">
        <v>552</v>
      </c>
      <c r="M4289" t="s">
        <v>529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x14ac:dyDescent="0.3">
      <c r="A4290">
        <v>5</v>
      </c>
      <c r="B4290" t="s">
        <v>181</v>
      </c>
      <c r="C4290">
        <v>2021</v>
      </c>
      <c r="D4290">
        <v>2</v>
      </c>
      <c r="E4290" t="s">
        <v>546</v>
      </c>
      <c r="F4290">
        <v>75</v>
      </c>
      <c r="G4290" t="s">
        <v>469</v>
      </c>
      <c r="H4290" t="s">
        <v>441</v>
      </c>
      <c r="I4290" t="s">
        <v>442</v>
      </c>
      <c r="J4290" t="s">
        <v>207</v>
      </c>
      <c r="K4290" t="s">
        <v>443</v>
      </c>
      <c r="L4290" t="s">
        <v>552</v>
      </c>
      <c r="M4290" t="s">
        <v>529</v>
      </c>
      <c r="N4290">
        <v>1</v>
      </c>
      <c r="O4290">
        <v>30806.29</v>
      </c>
      <c r="P4290">
        <v>185500</v>
      </c>
      <c r="Q4290" t="str">
        <f t="shared" si="69"/>
        <v>5-Large C&amp;I</v>
      </c>
    </row>
    <row r="4291" spans="1:17" x14ac:dyDescent="0.3">
      <c r="A4291">
        <v>5</v>
      </c>
      <c r="B4291" t="s">
        <v>181</v>
      </c>
      <c r="C4291">
        <v>2021</v>
      </c>
      <c r="D4291">
        <v>2</v>
      </c>
      <c r="E4291" t="s">
        <v>546</v>
      </c>
      <c r="F4291">
        <v>75</v>
      </c>
      <c r="G4291" t="s">
        <v>469</v>
      </c>
      <c r="H4291" t="s">
        <v>417</v>
      </c>
      <c r="I4291" t="s">
        <v>418</v>
      </c>
      <c r="J4291" t="s">
        <v>115</v>
      </c>
      <c r="K4291" t="s">
        <v>405</v>
      </c>
      <c r="L4291" t="s">
        <v>553</v>
      </c>
      <c r="M4291" t="s">
        <v>476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x14ac:dyDescent="0.3">
      <c r="A4292">
        <v>5</v>
      </c>
      <c r="B4292" t="s">
        <v>181</v>
      </c>
      <c r="C4292">
        <v>2021</v>
      </c>
      <c r="D4292">
        <v>2</v>
      </c>
      <c r="E4292" t="s">
        <v>546</v>
      </c>
      <c r="F4292">
        <v>75</v>
      </c>
      <c r="G4292" t="s">
        <v>469</v>
      </c>
      <c r="H4292" t="s">
        <v>450</v>
      </c>
      <c r="I4292" t="s">
        <v>451</v>
      </c>
      <c r="J4292" t="s">
        <v>119</v>
      </c>
      <c r="K4292" t="s">
        <v>433</v>
      </c>
      <c r="L4292" t="s">
        <v>553</v>
      </c>
      <c r="M4292" t="s">
        <v>476</v>
      </c>
      <c r="N4292">
        <v>1</v>
      </c>
      <c r="O4292">
        <v>3284.05</v>
      </c>
      <c r="P4292">
        <v>42420</v>
      </c>
      <c r="Q4292" t="str">
        <f t="shared" si="69"/>
        <v>4-Medium C&amp;I</v>
      </c>
    </row>
    <row r="4293" spans="1:17" x14ac:dyDescent="0.3">
      <c r="A4293">
        <v>5</v>
      </c>
      <c r="B4293" t="s">
        <v>181</v>
      </c>
      <c r="C4293">
        <v>2021</v>
      </c>
      <c r="D4293">
        <v>2</v>
      </c>
      <c r="E4293" t="s">
        <v>546</v>
      </c>
      <c r="F4293">
        <v>77</v>
      </c>
      <c r="G4293" t="s">
        <v>469</v>
      </c>
      <c r="H4293" t="s">
        <v>403</v>
      </c>
      <c r="I4293" t="s">
        <v>404</v>
      </c>
      <c r="J4293" t="s">
        <v>115</v>
      </c>
      <c r="K4293" t="s">
        <v>405</v>
      </c>
      <c r="L4293" t="s">
        <v>554</v>
      </c>
      <c r="M4293" t="s">
        <v>530</v>
      </c>
      <c r="N4293">
        <v>1</v>
      </c>
      <c r="O4293">
        <v>1283.69</v>
      </c>
      <c r="P4293">
        <v>6186</v>
      </c>
      <c r="Q4293" t="str">
        <f t="shared" si="69"/>
        <v>3-Small C&amp;I</v>
      </c>
    </row>
    <row r="4294" spans="1:17" x14ac:dyDescent="0.3">
      <c r="A4294">
        <v>5</v>
      </c>
      <c r="B4294" t="s">
        <v>181</v>
      </c>
      <c r="C4294">
        <v>2021</v>
      </c>
      <c r="D4294">
        <v>2</v>
      </c>
      <c r="E4294" t="s">
        <v>546</v>
      </c>
      <c r="F4294">
        <v>77</v>
      </c>
      <c r="G4294" t="s">
        <v>469</v>
      </c>
      <c r="H4294" t="s">
        <v>431</v>
      </c>
      <c r="I4294" t="s">
        <v>432</v>
      </c>
      <c r="J4294" t="s">
        <v>119</v>
      </c>
      <c r="K4294" t="s">
        <v>433</v>
      </c>
      <c r="L4294" t="s">
        <v>554</v>
      </c>
      <c r="M4294" t="s">
        <v>530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x14ac:dyDescent="0.3">
      <c r="A4295">
        <v>5</v>
      </c>
      <c r="B4295" t="s">
        <v>181</v>
      </c>
      <c r="C4295">
        <v>2021</v>
      </c>
      <c r="D4295">
        <v>2</v>
      </c>
      <c r="E4295" t="s">
        <v>546</v>
      </c>
      <c r="F4295">
        <v>77</v>
      </c>
      <c r="G4295" t="s">
        <v>469</v>
      </c>
      <c r="H4295" t="s">
        <v>417</v>
      </c>
      <c r="I4295" t="s">
        <v>418</v>
      </c>
      <c r="J4295" t="s">
        <v>115</v>
      </c>
      <c r="K4295" t="s">
        <v>405</v>
      </c>
      <c r="L4295" t="s">
        <v>555</v>
      </c>
      <c r="M4295" t="s">
        <v>476</v>
      </c>
      <c r="N4295">
        <v>1</v>
      </c>
      <c r="O4295">
        <v>286.57</v>
      </c>
      <c r="P4295">
        <v>2814</v>
      </c>
      <c r="Q4295" t="str">
        <f t="shared" si="69"/>
        <v>3-Small C&amp;I</v>
      </c>
    </row>
    <row r="4296" spans="1:17" x14ac:dyDescent="0.3">
      <c r="A4296">
        <v>5</v>
      </c>
      <c r="B4296" t="s">
        <v>181</v>
      </c>
      <c r="C4296">
        <v>2021</v>
      </c>
      <c r="D4296">
        <v>2</v>
      </c>
      <c r="E4296" t="s">
        <v>546</v>
      </c>
      <c r="F4296">
        <v>79</v>
      </c>
      <c r="G4296" t="s">
        <v>469</v>
      </c>
      <c r="H4296" t="s">
        <v>403</v>
      </c>
      <c r="I4296" t="s">
        <v>404</v>
      </c>
      <c r="J4296" t="s">
        <v>115</v>
      </c>
      <c r="K4296" t="s">
        <v>405</v>
      </c>
      <c r="L4296" t="s">
        <v>556</v>
      </c>
      <c r="M4296" t="s">
        <v>531</v>
      </c>
      <c r="N4296">
        <v>1</v>
      </c>
      <c r="O4296">
        <v>9.64</v>
      </c>
      <c r="P4296">
        <v>0</v>
      </c>
      <c r="Q4296" t="str">
        <f t="shared" si="69"/>
        <v>3-Small C&amp;I</v>
      </c>
    </row>
    <row r="4297" spans="1:17" x14ac:dyDescent="0.3">
      <c r="A4297">
        <v>5</v>
      </c>
      <c r="B4297" t="s">
        <v>181</v>
      </c>
      <c r="C4297">
        <v>2021</v>
      </c>
      <c r="D4297">
        <v>2</v>
      </c>
      <c r="E4297" t="s">
        <v>546</v>
      </c>
      <c r="F4297">
        <v>79</v>
      </c>
      <c r="G4297" t="s">
        <v>469</v>
      </c>
      <c r="H4297" t="s">
        <v>431</v>
      </c>
      <c r="I4297" t="s">
        <v>432</v>
      </c>
      <c r="J4297" t="s">
        <v>119</v>
      </c>
      <c r="K4297" t="s">
        <v>433</v>
      </c>
      <c r="L4297" t="s">
        <v>556</v>
      </c>
      <c r="M4297" t="s">
        <v>531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x14ac:dyDescent="0.3">
      <c r="A4298">
        <v>5</v>
      </c>
      <c r="B4298" t="s">
        <v>181</v>
      </c>
      <c r="C4298">
        <v>2021</v>
      </c>
      <c r="D4298">
        <v>2</v>
      </c>
      <c r="E4298" t="s">
        <v>546</v>
      </c>
      <c r="F4298">
        <v>79</v>
      </c>
      <c r="G4298" t="s">
        <v>469</v>
      </c>
      <c r="H4298" t="s">
        <v>532</v>
      </c>
      <c r="I4298" t="s">
        <v>533</v>
      </c>
      <c r="J4298" t="s">
        <v>270</v>
      </c>
      <c r="K4298" t="s">
        <v>534</v>
      </c>
      <c r="L4298" t="s">
        <v>556</v>
      </c>
      <c r="M4298" t="s">
        <v>531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x14ac:dyDescent="0.3">
      <c r="A4299">
        <v>5</v>
      </c>
      <c r="B4299" t="s">
        <v>181</v>
      </c>
      <c r="C4299">
        <v>2021</v>
      </c>
      <c r="D4299">
        <v>2</v>
      </c>
      <c r="E4299" t="s">
        <v>546</v>
      </c>
      <c r="F4299">
        <v>79</v>
      </c>
      <c r="G4299" t="s">
        <v>469</v>
      </c>
      <c r="H4299" t="s">
        <v>417</v>
      </c>
      <c r="I4299" t="s">
        <v>418</v>
      </c>
      <c r="J4299" t="s">
        <v>115</v>
      </c>
      <c r="K4299" t="s">
        <v>405</v>
      </c>
      <c r="L4299" t="s">
        <v>557</v>
      </c>
      <c r="M4299" t="s">
        <v>535</v>
      </c>
      <c r="N4299">
        <v>80</v>
      </c>
      <c r="O4299">
        <v>21121.85</v>
      </c>
      <c r="P4299">
        <v>206386</v>
      </c>
      <c r="Q4299" t="str">
        <f t="shared" si="69"/>
        <v>3-Small C&amp;I</v>
      </c>
    </row>
    <row r="4300" spans="1:17" x14ac:dyDescent="0.3">
      <c r="A4300">
        <v>5</v>
      </c>
      <c r="B4300" t="s">
        <v>181</v>
      </c>
      <c r="C4300">
        <v>2021</v>
      </c>
      <c r="D4300">
        <v>2</v>
      </c>
      <c r="E4300" t="s">
        <v>546</v>
      </c>
      <c r="F4300">
        <v>79</v>
      </c>
      <c r="G4300" t="s">
        <v>469</v>
      </c>
      <c r="H4300" t="s">
        <v>446</v>
      </c>
      <c r="I4300" t="s">
        <v>447</v>
      </c>
      <c r="J4300" t="s">
        <v>126</v>
      </c>
      <c r="K4300" t="s">
        <v>425</v>
      </c>
      <c r="L4300" t="s">
        <v>557</v>
      </c>
      <c r="M4300" t="s">
        <v>535</v>
      </c>
      <c r="N4300">
        <v>7</v>
      </c>
      <c r="O4300">
        <v>330.85</v>
      </c>
      <c r="P4300">
        <v>2844</v>
      </c>
      <c r="Q4300" t="str">
        <f t="shared" si="69"/>
        <v>3-Small C&amp;I</v>
      </c>
    </row>
    <row r="4301" spans="1:17" x14ac:dyDescent="0.3">
      <c r="A4301">
        <v>5</v>
      </c>
      <c r="B4301" t="s">
        <v>181</v>
      </c>
      <c r="C4301">
        <v>2021</v>
      </c>
      <c r="D4301">
        <v>2</v>
      </c>
      <c r="E4301" t="s">
        <v>546</v>
      </c>
      <c r="F4301">
        <v>79</v>
      </c>
      <c r="G4301" t="s">
        <v>469</v>
      </c>
      <c r="H4301" t="s">
        <v>450</v>
      </c>
      <c r="I4301" t="s">
        <v>451</v>
      </c>
      <c r="J4301" t="s">
        <v>119</v>
      </c>
      <c r="K4301" t="s">
        <v>433</v>
      </c>
      <c r="L4301" t="s">
        <v>557</v>
      </c>
      <c r="M4301" t="s">
        <v>535</v>
      </c>
      <c r="N4301">
        <v>5</v>
      </c>
      <c r="O4301">
        <v>17652.37</v>
      </c>
      <c r="P4301">
        <v>164660</v>
      </c>
      <c r="Q4301" t="str">
        <f t="shared" si="69"/>
        <v>4-Medium C&amp;I</v>
      </c>
    </row>
    <row r="4302" spans="1:17" x14ac:dyDescent="0.3">
      <c r="A4302">
        <v>5</v>
      </c>
      <c r="B4302" t="s">
        <v>181</v>
      </c>
      <c r="C4302">
        <v>2021</v>
      </c>
      <c r="D4302">
        <v>3</v>
      </c>
      <c r="E4302" t="s">
        <v>560</v>
      </c>
      <c r="F4302">
        <v>1</v>
      </c>
      <c r="G4302" t="s">
        <v>396</v>
      </c>
      <c r="H4302" t="s">
        <v>397</v>
      </c>
      <c r="I4302" t="s">
        <v>398</v>
      </c>
      <c r="J4302" t="s">
        <v>561</v>
      </c>
      <c r="K4302" t="s">
        <v>399</v>
      </c>
      <c r="L4302" t="s">
        <v>536</v>
      </c>
      <c r="M4302" t="s">
        <v>400</v>
      </c>
      <c r="N4302">
        <v>476656</v>
      </c>
      <c r="O4302">
        <v>71113837.650000006</v>
      </c>
      <c r="P4302">
        <v>264626024</v>
      </c>
      <c r="Q4302" t="str">
        <f t="shared" ref="Q4302:Q4365" si="70">VLOOKUP(TRIM(J4302),S:T,2,FALSE)</f>
        <v>1-Residential</v>
      </c>
    </row>
    <row r="4303" spans="1:17" x14ac:dyDescent="0.3">
      <c r="A4303">
        <v>5</v>
      </c>
      <c r="B4303" t="s">
        <v>181</v>
      </c>
      <c r="C4303">
        <v>2021</v>
      </c>
      <c r="D4303">
        <v>3</v>
      </c>
      <c r="E4303" t="s">
        <v>560</v>
      </c>
      <c r="F4303">
        <v>1</v>
      </c>
      <c r="G4303" t="s">
        <v>396</v>
      </c>
      <c r="H4303" t="s">
        <v>401</v>
      </c>
      <c r="I4303" t="s">
        <v>402</v>
      </c>
      <c r="J4303" t="s">
        <v>561</v>
      </c>
      <c r="K4303" t="s">
        <v>399</v>
      </c>
      <c r="L4303" t="s">
        <v>536</v>
      </c>
      <c r="M4303" t="s">
        <v>400</v>
      </c>
      <c r="N4303">
        <v>303</v>
      </c>
      <c r="O4303">
        <v>44636.51</v>
      </c>
      <c r="P4303">
        <v>162340</v>
      </c>
      <c r="Q4303" t="str">
        <f t="shared" si="70"/>
        <v>1-Residential</v>
      </c>
    </row>
    <row r="4304" spans="1:17" x14ac:dyDescent="0.3">
      <c r="A4304">
        <v>5</v>
      </c>
      <c r="B4304" t="s">
        <v>181</v>
      </c>
      <c r="C4304">
        <v>2021</v>
      </c>
      <c r="D4304">
        <v>3</v>
      </c>
      <c r="E4304" t="s">
        <v>560</v>
      </c>
      <c r="F4304">
        <v>1</v>
      </c>
      <c r="G4304" t="s">
        <v>396</v>
      </c>
      <c r="H4304" t="s">
        <v>403</v>
      </c>
      <c r="I4304" t="s">
        <v>404</v>
      </c>
      <c r="J4304" t="s">
        <v>562</v>
      </c>
      <c r="K4304" t="s">
        <v>405</v>
      </c>
      <c r="L4304" t="s">
        <v>536</v>
      </c>
      <c r="M4304" t="s">
        <v>400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x14ac:dyDescent="0.3">
      <c r="A4305">
        <v>5</v>
      </c>
      <c r="B4305" t="s">
        <v>181</v>
      </c>
      <c r="C4305">
        <v>2021</v>
      </c>
      <c r="D4305">
        <v>3</v>
      </c>
      <c r="E4305" t="s">
        <v>560</v>
      </c>
      <c r="F4305">
        <v>1</v>
      </c>
      <c r="G4305" t="s">
        <v>396</v>
      </c>
      <c r="H4305" t="s">
        <v>406</v>
      </c>
      <c r="I4305" t="s">
        <v>407</v>
      </c>
      <c r="J4305" t="s">
        <v>563</v>
      </c>
      <c r="K4305" t="s">
        <v>408</v>
      </c>
      <c r="L4305" t="s">
        <v>536</v>
      </c>
      <c r="M4305" t="s">
        <v>400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x14ac:dyDescent="0.3">
      <c r="A4306">
        <v>5</v>
      </c>
      <c r="B4306" t="s">
        <v>181</v>
      </c>
      <c r="C4306">
        <v>2021</v>
      </c>
      <c r="D4306">
        <v>3</v>
      </c>
      <c r="E4306" t="s">
        <v>560</v>
      </c>
      <c r="F4306">
        <v>1</v>
      </c>
      <c r="G4306" t="s">
        <v>396</v>
      </c>
      <c r="H4306" t="s">
        <v>471</v>
      </c>
      <c r="I4306" t="s">
        <v>472</v>
      </c>
      <c r="J4306" t="s">
        <v>563</v>
      </c>
      <c r="K4306" t="s">
        <v>408</v>
      </c>
      <c r="L4306" t="s">
        <v>536</v>
      </c>
      <c r="M4306" t="s">
        <v>400</v>
      </c>
      <c r="N4306">
        <v>163</v>
      </c>
      <c r="O4306">
        <v>21083.4</v>
      </c>
      <c r="P4306">
        <v>121017</v>
      </c>
      <c r="Q4306" t="str">
        <f t="shared" si="70"/>
        <v>2-Low Income Residential</v>
      </c>
    </row>
    <row r="4307" spans="1:17" x14ac:dyDescent="0.3">
      <c r="A4307">
        <v>5</v>
      </c>
      <c r="B4307" t="s">
        <v>181</v>
      </c>
      <c r="C4307">
        <v>2021</v>
      </c>
      <c r="D4307">
        <v>3</v>
      </c>
      <c r="E4307" t="s">
        <v>560</v>
      </c>
      <c r="F4307">
        <v>1</v>
      </c>
      <c r="G4307" t="s">
        <v>396</v>
      </c>
      <c r="H4307" t="s">
        <v>409</v>
      </c>
      <c r="I4307" t="s">
        <v>410</v>
      </c>
      <c r="J4307" t="s">
        <v>564</v>
      </c>
      <c r="K4307" t="s">
        <v>428</v>
      </c>
      <c r="L4307" t="s">
        <v>536</v>
      </c>
      <c r="M4307" t="s">
        <v>400</v>
      </c>
      <c r="N4307">
        <v>1040</v>
      </c>
      <c r="O4307">
        <v>93357.26</v>
      </c>
      <c r="P4307">
        <v>406295</v>
      </c>
      <c r="Q4307" t="str">
        <f t="shared" si="70"/>
        <v>3-Small C&amp;I</v>
      </c>
    </row>
    <row r="4308" spans="1:17" x14ac:dyDescent="0.3">
      <c r="A4308">
        <v>5</v>
      </c>
      <c r="B4308" t="s">
        <v>181</v>
      </c>
      <c r="C4308">
        <v>2021</v>
      </c>
      <c r="D4308">
        <v>3</v>
      </c>
      <c r="E4308" t="s">
        <v>560</v>
      </c>
      <c r="F4308">
        <v>1</v>
      </c>
      <c r="G4308" t="s">
        <v>396</v>
      </c>
      <c r="H4308" t="s">
        <v>429</v>
      </c>
      <c r="I4308" t="s">
        <v>430</v>
      </c>
      <c r="J4308" t="s">
        <v>562</v>
      </c>
      <c r="K4308" t="s">
        <v>405</v>
      </c>
      <c r="L4308" t="s">
        <v>536</v>
      </c>
      <c r="M4308" t="s">
        <v>400</v>
      </c>
      <c r="N4308">
        <v>10</v>
      </c>
      <c r="O4308">
        <v>-15505.95</v>
      </c>
      <c r="P4308">
        <v>67764</v>
      </c>
      <c r="Q4308" t="str">
        <f t="shared" si="70"/>
        <v>3-Small C&amp;I</v>
      </c>
    </row>
    <row r="4309" spans="1:17" x14ac:dyDescent="0.3">
      <c r="A4309">
        <v>5</v>
      </c>
      <c r="B4309" t="s">
        <v>181</v>
      </c>
      <c r="C4309">
        <v>2021</v>
      </c>
      <c r="D4309">
        <v>3</v>
      </c>
      <c r="E4309" t="s">
        <v>560</v>
      </c>
      <c r="F4309">
        <v>1</v>
      </c>
      <c r="G4309" t="s">
        <v>396</v>
      </c>
      <c r="H4309" t="s">
        <v>473</v>
      </c>
      <c r="I4309" t="s">
        <v>474</v>
      </c>
      <c r="J4309" t="s">
        <v>565</v>
      </c>
      <c r="K4309" t="s">
        <v>411</v>
      </c>
      <c r="L4309" t="s">
        <v>536</v>
      </c>
      <c r="M4309" t="s">
        <v>400</v>
      </c>
      <c r="N4309">
        <v>2</v>
      </c>
      <c r="O4309">
        <v>87.8</v>
      </c>
      <c r="P4309">
        <v>307</v>
      </c>
      <c r="Q4309" t="str">
        <f t="shared" si="70"/>
        <v>3-Small C&amp;I</v>
      </c>
    </row>
    <row r="4310" spans="1:17" x14ac:dyDescent="0.3">
      <c r="A4310">
        <v>5</v>
      </c>
      <c r="B4310" t="s">
        <v>181</v>
      </c>
      <c r="C4310">
        <v>2021</v>
      </c>
      <c r="D4310">
        <v>3</v>
      </c>
      <c r="E4310" t="s">
        <v>560</v>
      </c>
      <c r="F4310">
        <v>1</v>
      </c>
      <c r="G4310" t="s">
        <v>396</v>
      </c>
      <c r="H4310" t="s">
        <v>431</v>
      </c>
      <c r="I4310" t="s">
        <v>432</v>
      </c>
      <c r="J4310" t="s">
        <v>547</v>
      </c>
      <c r="K4310" t="s">
        <v>475</v>
      </c>
      <c r="L4310" t="s">
        <v>547</v>
      </c>
      <c r="M4310" t="s">
        <v>476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x14ac:dyDescent="0.3">
      <c r="A4311">
        <v>5</v>
      </c>
      <c r="B4311" t="s">
        <v>181</v>
      </c>
      <c r="C4311">
        <v>2021</v>
      </c>
      <c r="D4311">
        <v>3</v>
      </c>
      <c r="E4311" t="s">
        <v>560</v>
      </c>
      <c r="F4311">
        <v>1</v>
      </c>
      <c r="G4311" t="s">
        <v>396</v>
      </c>
      <c r="H4311" t="s">
        <v>477</v>
      </c>
      <c r="I4311" t="s">
        <v>478</v>
      </c>
      <c r="J4311" t="s">
        <v>566</v>
      </c>
      <c r="K4311" t="s">
        <v>436</v>
      </c>
      <c r="L4311" t="s">
        <v>536</v>
      </c>
      <c r="M4311" t="s">
        <v>400</v>
      </c>
      <c r="N4311">
        <v>190</v>
      </c>
      <c r="O4311">
        <v>7704.59</v>
      </c>
      <c r="P4311">
        <v>17945</v>
      </c>
      <c r="Q4311" t="str">
        <f t="shared" si="70"/>
        <v>Street</v>
      </c>
    </row>
    <row r="4312" spans="1:17" x14ac:dyDescent="0.3">
      <c r="A4312">
        <v>5</v>
      </c>
      <c r="B4312" t="s">
        <v>181</v>
      </c>
      <c r="C4312">
        <v>2021</v>
      </c>
      <c r="D4312">
        <v>3</v>
      </c>
      <c r="E4312" t="s">
        <v>560</v>
      </c>
      <c r="F4312">
        <v>1</v>
      </c>
      <c r="G4312" t="s">
        <v>396</v>
      </c>
      <c r="H4312" t="s">
        <v>479</v>
      </c>
      <c r="I4312" t="s">
        <v>480</v>
      </c>
      <c r="J4312" t="s">
        <v>566</v>
      </c>
      <c r="K4312" t="s">
        <v>436</v>
      </c>
      <c r="L4312" t="s">
        <v>536</v>
      </c>
      <c r="M4312" t="s">
        <v>400</v>
      </c>
      <c r="N4312">
        <v>619</v>
      </c>
      <c r="O4312">
        <v>20696.47</v>
      </c>
      <c r="P4312">
        <v>47227</v>
      </c>
      <c r="Q4312" t="str">
        <f t="shared" si="70"/>
        <v>Street</v>
      </c>
    </row>
    <row r="4313" spans="1:17" x14ac:dyDescent="0.3">
      <c r="A4313">
        <v>5</v>
      </c>
      <c r="B4313" t="s">
        <v>181</v>
      </c>
      <c r="C4313">
        <v>2021</v>
      </c>
      <c r="D4313">
        <v>3</v>
      </c>
      <c r="E4313" t="s">
        <v>560</v>
      </c>
      <c r="F4313">
        <v>1</v>
      </c>
      <c r="G4313" t="s">
        <v>396</v>
      </c>
      <c r="H4313" t="s">
        <v>434</v>
      </c>
      <c r="I4313" t="s">
        <v>435</v>
      </c>
      <c r="J4313" t="s">
        <v>566</v>
      </c>
      <c r="K4313" t="s">
        <v>436</v>
      </c>
      <c r="L4313" t="s">
        <v>537</v>
      </c>
      <c r="M4313" t="s">
        <v>414</v>
      </c>
      <c r="N4313">
        <v>658</v>
      </c>
      <c r="O4313">
        <v>24510.05</v>
      </c>
      <c r="P4313">
        <v>71634</v>
      </c>
      <c r="Q4313" t="str">
        <f t="shared" si="70"/>
        <v>Street</v>
      </c>
    </row>
    <row r="4314" spans="1:17" x14ac:dyDescent="0.3">
      <c r="A4314">
        <v>5</v>
      </c>
      <c r="B4314" t="s">
        <v>181</v>
      </c>
      <c r="C4314">
        <v>2021</v>
      </c>
      <c r="D4314">
        <v>3</v>
      </c>
      <c r="E4314" t="s">
        <v>560</v>
      </c>
      <c r="F4314">
        <v>1</v>
      </c>
      <c r="G4314" t="s">
        <v>396</v>
      </c>
      <c r="H4314" t="s">
        <v>412</v>
      </c>
      <c r="I4314" t="s">
        <v>413</v>
      </c>
      <c r="J4314" t="s">
        <v>561</v>
      </c>
      <c r="K4314" t="s">
        <v>399</v>
      </c>
      <c r="L4314" t="s">
        <v>537</v>
      </c>
      <c r="M4314" t="s">
        <v>414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x14ac:dyDescent="0.3">
      <c r="A4315">
        <v>5</v>
      </c>
      <c r="B4315" t="s">
        <v>181</v>
      </c>
      <c r="C4315">
        <v>2021</v>
      </c>
      <c r="D4315">
        <v>3</v>
      </c>
      <c r="E4315" t="s">
        <v>560</v>
      </c>
      <c r="F4315">
        <v>1</v>
      </c>
      <c r="G4315" t="s">
        <v>396</v>
      </c>
      <c r="H4315" t="s">
        <v>415</v>
      </c>
      <c r="I4315" t="s">
        <v>416</v>
      </c>
      <c r="J4315" t="s">
        <v>563</v>
      </c>
      <c r="K4315" t="s">
        <v>408</v>
      </c>
      <c r="L4315" t="s">
        <v>537</v>
      </c>
      <c r="M4315" t="s">
        <v>414</v>
      </c>
      <c r="N4315">
        <v>70700</v>
      </c>
      <c r="O4315">
        <v>1926085.17</v>
      </c>
      <c r="P4315">
        <v>41130243</v>
      </c>
      <c r="Q4315" t="str">
        <f t="shared" si="70"/>
        <v>2-Low Income Residential</v>
      </c>
    </row>
    <row r="4316" spans="1:17" x14ac:dyDescent="0.3">
      <c r="A4316">
        <v>5</v>
      </c>
      <c r="B4316" t="s">
        <v>181</v>
      </c>
      <c r="C4316">
        <v>2021</v>
      </c>
      <c r="D4316">
        <v>3</v>
      </c>
      <c r="E4316" t="s">
        <v>560</v>
      </c>
      <c r="F4316">
        <v>1</v>
      </c>
      <c r="G4316" t="s">
        <v>396</v>
      </c>
      <c r="H4316" t="s">
        <v>417</v>
      </c>
      <c r="I4316" t="s">
        <v>418</v>
      </c>
      <c r="J4316" t="s">
        <v>562</v>
      </c>
      <c r="K4316" t="s">
        <v>405</v>
      </c>
      <c r="L4316" t="s">
        <v>537</v>
      </c>
      <c r="M4316" t="s">
        <v>414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x14ac:dyDescent="0.3">
      <c r="A4317">
        <v>5</v>
      </c>
      <c r="B4317" t="s">
        <v>181</v>
      </c>
      <c r="C4317">
        <v>2021</v>
      </c>
      <c r="D4317">
        <v>3</v>
      </c>
      <c r="E4317" t="s">
        <v>560</v>
      </c>
      <c r="F4317">
        <v>1</v>
      </c>
      <c r="G4317" t="s">
        <v>396</v>
      </c>
      <c r="H4317" t="s">
        <v>419</v>
      </c>
      <c r="I4317" t="s">
        <v>420</v>
      </c>
      <c r="J4317" t="s">
        <v>565</v>
      </c>
      <c r="K4317" t="s">
        <v>411</v>
      </c>
      <c r="L4317" t="s">
        <v>537</v>
      </c>
      <c r="M4317" t="s">
        <v>414</v>
      </c>
      <c r="N4317">
        <v>834</v>
      </c>
      <c r="O4317">
        <v>39637.42</v>
      </c>
      <c r="P4317">
        <v>301996</v>
      </c>
      <c r="Q4317" t="str">
        <f t="shared" si="70"/>
        <v>3-Small C&amp;I</v>
      </c>
    </row>
    <row r="4318" spans="1:17" x14ac:dyDescent="0.3">
      <c r="A4318">
        <v>5</v>
      </c>
      <c r="B4318" t="s">
        <v>181</v>
      </c>
      <c r="C4318">
        <v>2021</v>
      </c>
      <c r="D4318">
        <v>3</v>
      </c>
      <c r="E4318" t="s">
        <v>560</v>
      </c>
      <c r="F4318">
        <v>3</v>
      </c>
      <c r="G4318" t="s">
        <v>421</v>
      </c>
      <c r="H4318" t="s">
        <v>397</v>
      </c>
      <c r="I4318" t="s">
        <v>398</v>
      </c>
      <c r="J4318" t="s">
        <v>561</v>
      </c>
      <c r="K4318" t="s">
        <v>399</v>
      </c>
      <c r="L4318" t="s">
        <v>538</v>
      </c>
      <c r="M4318" t="s">
        <v>422</v>
      </c>
      <c r="N4318">
        <v>1160</v>
      </c>
      <c r="O4318">
        <v>351789.47</v>
      </c>
      <c r="P4318">
        <v>1334739</v>
      </c>
      <c r="Q4318" t="str">
        <f t="shared" si="70"/>
        <v>1-Residential</v>
      </c>
    </row>
    <row r="4319" spans="1:17" x14ac:dyDescent="0.3">
      <c r="A4319">
        <v>5</v>
      </c>
      <c r="B4319" t="s">
        <v>181</v>
      </c>
      <c r="C4319">
        <v>2021</v>
      </c>
      <c r="D4319">
        <v>3</v>
      </c>
      <c r="E4319" t="s">
        <v>560</v>
      </c>
      <c r="F4319">
        <v>3</v>
      </c>
      <c r="G4319" t="s">
        <v>421</v>
      </c>
      <c r="H4319" t="s">
        <v>401</v>
      </c>
      <c r="I4319" t="s">
        <v>402</v>
      </c>
      <c r="J4319" t="s">
        <v>561</v>
      </c>
      <c r="K4319" t="s">
        <v>399</v>
      </c>
      <c r="L4319" t="s">
        <v>538</v>
      </c>
      <c r="M4319" t="s">
        <v>422</v>
      </c>
      <c r="N4319">
        <v>2</v>
      </c>
      <c r="O4319">
        <v>53.66</v>
      </c>
      <c r="P4319">
        <v>52</v>
      </c>
      <c r="Q4319" t="str">
        <f t="shared" si="70"/>
        <v>1-Residential</v>
      </c>
    </row>
    <row r="4320" spans="1:17" x14ac:dyDescent="0.3">
      <c r="A4320">
        <v>5</v>
      </c>
      <c r="B4320" t="s">
        <v>181</v>
      </c>
      <c r="C4320">
        <v>2021</v>
      </c>
      <c r="D4320">
        <v>3</v>
      </c>
      <c r="E4320" t="s">
        <v>560</v>
      </c>
      <c r="F4320">
        <v>3</v>
      </c>
      <c r="G4320" t="s">
        <v>421</v>
      </c>
      <c r="H4320" t="s">
        <v>403</v>
      </c>
      <c r="I4320" t="s">
        <v>404</v>
      </c>
      <c r="J4320" t="s">
        <v>562</v>
      </c>
      <c r="K4320" t="s">
        <v>405</v>
      </c>
      <c r="L4320" t="s">
        <v>538</v>
      </c>
      <c r="M4320" t="s">
        <v>422</v>
      </c>
      <c r="N4320">
        <v>40692</v>
      </c>
      <c r="O4320">
        <v>3939250.24</v>
      </c>
      <c r="P4320">
        <v>50928842</v>
      </c>
      <c r="Q4320" t="str">
        <f t="shared" si="70"/>
        <v>3-Small C&amp;I</v>
      </c>
    </row>
    <row r="4321" spans="1:17" x14ac:dyDescent="0.3">
      <c r="A4321">
        <v>5</v>
      </c>
      <c r="B4321" t="s">
        <v>181</v>
      </c>
      <c r="C4321">
        <v>2021</v>
      </c>
      <c r="D4321">
        <v>3</v>
      </c>
      <c r="E4321" t="s">
        <v>560</v>
      </c>
      <c r="F4321">
        <v>3</v>
      </c>
      <c r="G4321" t="s">
        <v>421</v>
      </c>
      <c r="H4321" t="s">
        <v>406</v>
      </c>
      <c r="I4321" t="s">
        <v>407</v>
      </c>
      <c r="J4321" t="s">
        <v>563</v>
      </c>
      <c r="K4321" t="s">
        <v>408</v>
      </c>
      <c r="L4321" t="s">
        <v>538</v>
      </c>
      <c r="M4321" t="s">
        <v>422</v>
      </c>
      <c r="N4321">
        <v>1</v>
      </c>
      <c r="O4321">
        <v>45.85</v>
      </c>
      <c r="P4321">
        <v>248</v>
      </c>
      <c r="Q4321" t="str">
        <f t="shared" si="70"/>
        <v>2-Low Income Residential</v>
      </c>
    </row>
    <row r="4322" spans="1:17" x14ac:dyDescent="0.3">
      <c r="A4322">
        <v>5</v>
      </c>
      <c r="B4322" t="s">
        <v>181</v>
      </c>
      <c r="C4322">
        <v>2021</v>
      </c>
      <c r="D4322">
        <v>3</v>
      </c>
      <c r="E4322" t="s">
        <v>560</v>
      </c>
      <c r="F4322">
        <v>3</v>
      </c>
      <c r="G4322" t="s">
        <v>421</v>
      </c>
      <c r="H4322" t="s">
        <v>423</v>
      </c>
      <c r="I4322" t="s">
        <v>424</v>
      </c>
      <c r="J4322" t="s">
        <v>567</v>
      </c>
      <c r="K4322" t="s">
        <v>425</v>
      </c>
      <c r="L4322" t="s">
        <v>538</v>
      </c>
      <c r="M4322" t="s">
        <v>422</v>
      </c>
      <c r="N4322">
        <v>350</v>
      </c>
      <c r="O4322">
        <v>21749.7</v>
      </c>
      <c r="P4322">
        <v>90202</v>
      </c>
      <c r="Q4322" t="str">
        <f t="shared" si="70"/>
        <v>3-Small C&amp;I</v>
      </c>
    </row>
    <row r="4323" spans="1:17" x14ac:dyDescent="0.3">
      <c r="A4323">
        <v>5</v>
      </c>
      <c r="B4323" t="s">
        <v>181</v>
      </c>
      <c r="C4323">
        <v>2021</v>
      </c>
      <c r="D4323">
        <v>3</v>
      </c>
      <c r="E4323" t="s">
        <v>560</v>
      </c>
      <c r="F4323">
        <v>3</v>
      </c>
      <c r="G4323" t="s">
        <v>421</v>
      </c>
      <c r="H4323" t="s">
        <v>426</v>
      </c>
      <c r="I4323" t="s">
        <v>427</v>
      </c>
      <c r="J4323" t="s">
        <v>564</v>
      </c>
      <c r="K4323" t="s">
        <v>428</v>
      </c>
      <c r="L4323" t="s">
        <v>538</v>
      </c>
      <c r="M4323" t="s">
        <v>422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x14ac:dyDescent="0.3">
      <c r="A4324">
        <v>5</v>
      </c>
      <c r="B4324" t="s">
        <v>181</v>
      </c>
      <c r="C4324">
        <v>2021</v>
      </c>
      <c r="D4324">
        <v>3</v>
      </c>
      <c r="E4324" t="s">
        <v>560</v>
      </c>
      <c r="F4324">
        <v>3</v>
      </c>
      <c r="G4324" t="s">
        <v>421</v>
      </c>
      <c r="H4324" t="s">
        <v>409</v>
      </c>
      <c r="I4324" t="s">
        <v>410</v>
      </c>
      <c r="J4324" t="s">
        <v>564</v>
      </c>
      <c r="K4324" t="s">
        <v>428</v>
      </c>
      <c r="L4324" t="s">
        <v>538</v>
      </c>
      <c r="M4324" t="s">
        <v>422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x14ac:dyDescent="0.3">
      <c r="A4325">
        <v>5</v>
      </c>
      <c r="B4325" t="s">
        <v>181</v>
      </c>
      <c r="C4325">
        <v>2021</v>
      </c>
      <c r="D4325">
        <v>3</v>
      </c>
      <c r="E4325" t="s">
        <v>560</v>
      </c>
      <c r="F4325">
        <v>3</v>
      </c>
      <c r="G4325" t="s">
        <v>421</v>
      </c>
      <c r="H4325" t="s">
        <v>429</v>
      </c>
      <c r="I4325" t="s">
        <v>430</v>
      </c>
      <c r="J4325" t="s">
        <v>562</v>
      </c>
      <c r="K4325" t="s">
        <v>405</v>
      </c>
      <c r="L4325" t="s">
        <v>538</v>
      </c>
      <c r="M4325" t="s">
        <v>422</v>
      </c>
      <c r="N4325">
        <v>187</v>
      </c>
      <c r="O4325">
        <v>48866.67</v>
      </c>
      <c r="P4325">
        <v>220770</v>
      </c>
      <c r="Q4325" t="str">
        <f t="shared" si="70"/>
        <v>3-Small C&amp;I</v>
      </c>
    </row>
    <row r="4326" spans="1:17" x14ac:dyDescent="0.3">
      <c r="A4326">
        <v>5</v>
      </c>
      <c r="B4326" t="s">
        <v>181</v>
      </c>
      <c r="C4326">
        <v>2021</v>
      </c>
      <c r="D4326">
        <v>3</v>
      </c>
      <c r="E4326" t="s">
        <v>560</v>
      </c>
      <c r="F4326">
        <v>3</v>
      </c>
      <c r="G4326" t="s">
        <v>421</v>
      </c>
      <c r="H4326" t="s">
        <v>481</v>
      </c>
      <c r="I4326" t="s">
        <v>482</v>
      </c>
      <c r="J4326" t="s">
        <v>568</v>
      </c>
      <c r="K4326" t="s">
        <v>433</v>
      </c>
      <c r="L4326" t="s">
        <v>538</v>
      </c>
      <c r="M4326" t="s">
        <v>422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x14ac:dyDescent="0.3">
      <c r="A4327">
        <v>5</v>
      </c>
      <c r="B4327" t="s">
        <v>181</v>
      </c>
      <c r="C4327">
        <v>2021</v>
      </c>
      <c r="D4327">
        <v>3</v>
      </c>
      <c r="E4327" t="s">
        <v>560</v>
      </c>
      <c r="F4327">
        <v>3</v>
      </c>
      <c r="G4327" t="s">
        <v>421</v>
      </c>
      <c r="H4327" t="s">
        <v>473</v>
      </c>
      <c r="I4327" t="s">
        <v>474</v>
      </c>
      <c r="J4327" t="s">
        <v>565</v>
      </c>
      <c r="K4327" t="s">
        <v>411</v>
      </c>
      <c r="L4327" t="s">
        <v>538</v>
      </c>
      <c r="M4327" t="s">
        <v>422</v>
      </c>
      <c r="N4327">
        <v>100</v>
      </c>
      <c r="O4327">
        <v>6506.67</v>
      </c>
      <c r="P4327">
        <v>25422</v>
      </c>
      <c r="Q4327" t="str">
        <f t="shared" si="70"/>
        <v>3-Small C&amp;I</v>
      </c>
    </row>
    <row r="4328" spans="1:17" x14ac:dyDescent="0.3">
      <c r="A4328">
        <v>5</v>
      </c>
      <c r="B4328" t="s">
        <v>181</v>
      </c>
      <c r="C4328">
        <v>2021</v>
      </c>
      <c r="D4328">
        <v>3</v>
      </c>
      <c r="E4328" t="s">
        <v>560</v>
      </c>
      <c r="F4328">
        <v>3</v>
      </c>
      <c r="G4328" t="s">
        <v>421</v>
      </c>
      <c r="H4328" t="s">
        <v>483</v>
      </c>
      <c r="I4328" t="s">
        <v>484</v>
      </c>
      <c r="J4328" t="s">
        <v>569</v>
      </c>
      <c r="K4328" t="s">
        <v>485</v>
      </c>
      <c r="L4328" t="s">
        <v>538</v>
      </c>
      <c r="M4328" t="s">
        <v>422</v>
      </c>
      <c r="N4328">
        <v>2</v>
      </c>
      <c r="O4328">
        <v>2352.89</v>
      </c>
      <c r="P4328">
        <v>11880</v>
      </c>
      <c r="Q4328" t="str">
        <f t="shared" si="70"/>
        <v>4-Medium C&amp;I</v>
      </c>
    </row>
    <row r="4329" spans="1:17" x14ac:dyDescent="0.3">
      <c r="A4329">
        <v>5</v>
      </c>
      <c r="B4329" t="s">
        <v>181</v>
      </c>
      <c r="C4329">
        <v>2021</v>
      </c>
      <c r="D4329">
        <v>3</v>
      </c>
      <c r="E4329" t="s">
        <v>560</v>
      </c>
      <c r="F4329">
        <v>3</v>
      </c>
      <c r="G4329" t="s">
        <v>421</v>
      </c>
      <c r="H4329" t="s">
        <v>431</v>
      </c>
      <c r="I4329" t="s">
        <v>432</v>
      </c>
      <c r="J4329" t="s">
        <v>568</v>
      </c>
      <c r="K4329" t="s">
        <v>433</v>
      </c>
      <c r="L4329" t="s">
        <v>538</v>
      </c>
      <c r="M4329" t="s">
        <v>422</v>
      </c>
      <c r="N4329">
        <v>1820</v>
      </c>
      <c r="O4329">
        <v>5259732.41</v>
      </c>
      <c r="P4329">
        <v>26830061</v>
      </c>
      <c r="Q4329" t="str">
        <f t="shared" si="70"/>
        <v>4-Medium C&amp;I</v>
      </c>
    </row>
    <row r="4330" spans="1:17" x14ac:dyDescent="0.3">
      <c r="A4330">
        <v>5</v>
      </c>
      <c r="B4330" t="s">
        <v>181</v>
      </c>
      <c r="C4330">
        <v>2021</v>
      </c>
      <c r="D4330">
        <v>3</v>
      </c>
      <c r="E4330" t="s">
        <v>560</v>
      </c>
      <c r="F4330">
        <v>3</v>
      </c>
      <c r="G4330" t="s">
        <v>421</v>
      </c>
      <c r="H4330" t="s">
        <v>486</v>
      </c>
      <c r="I4330" t="s">
        <v>487</v>
      </c>
      <c r="J4330" t="s">
        <v>570</v>
      </c>
      <c r="K4330" t="s">
        <v>454</v>
      </c>
      <c r="L4330" t="s">
        <v>538</v>
      </c>
      <c r="M4330" t="s">
        <v>422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x14ac:dyDescent="0.3">
      <c r="A4331">
        <v>5</v>
      </c>
      <c r="B4331" t="s">
        <v>181</v>
      </c>
      <c r="C4331">
        <v>2021</v>
      </c>
      <c r="D4331">
        <v>3</v>
      </c>
      <c r="E4331" t="s">
        <v>560</v>
      </c>
      <c r="F4331">
        <v>3</v>
      </c>
      <c r="G4331" t="s">
        <v>421</v>
      </c>
      <c r="H4331" t="s">
        <v>488</v>
      </c>
      <c r="I4331" t="s">
        <v>489</v>
      </c>
      <c r="J4331" t="s">
        <v>569</v>
      </c>
      <c r="K4331" t="s">
        <v>485</v>
      </c>
      <c r="L4331" t="s">
        <v>538</v>
      </c>
      <c r="M4331" t="s">
        <v>422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x14ac:dyDescent="0.3">
      <c r="A4332">
        <v>5</v>
      </c>
      <c r="B4332" t="s">
        <v>181</v>
      </c>
      <c r="C4332">
        <v>2021</v>
      </c>
      <c r="D4332">
        <v>3</v>
      </c>
      <c r="E4332" t="s">
        <v>560</v>
      </c>
      <c r="F4332">
        <v>3</v>
      </c>
      <c r="G4332" t="s">
        <v>421</v>
      </c>
      <c r="H4332" t="s">
        <v>477</v>
      </c>
      <c r="I4332" t="s">
        <v>478</v>
      </c>
      <c r="J4332" t="s">
        <v>566</v>
      </c>
      <c r="K4332" t="s">
        <v>436</v>
      </c>
      <c r="L4332" t="s">
        <v>538</v>
      </c>
      <c r="M4332" t="s">
        <v>422</v>
      </c>
      <c r="N4332">
        <v>854</v>
      </c>
      <c r="O4332">
        <v>100859.51</v>
      </c>
      <c r="P4332">
        <v>270523</v>
      </c>
      <c r="Q4332" t="str">
        <f t="shared" si="70"/>
        <v>Street</v>
      </c>
    </row>
    <row r="4333" spans="1:17" x14ac:dyDescent="0.3">
      <c r="A4333">
        <v>5</v>
      </c>
      <c r="B4333" t="s">
        <v>181</v>
      </c>
      <c r="C4333">
        <v>2021</v>
      </c>
      <c r="D4333">
        <v>3</v>
      </c>
      <c r="E4333" t="s">
        <v>560</v>
      </c>
      <c r="F4333">
        <v>3</v>
      </c>
      <c r="G4333" t="s">
        <v>421</v>
      </c>
      <c r="H4333" t="s">
        <v>479</v>
      </c>
      <c r="I4333" t="s">
        <v>480</v>
      </c>
      <c r="J4333" t="s">
        <v>566</v>
      </c>
      <c r="K4333" t="s">
        <v>436</v>
      </c>
      <c r="L4333" t="s">
        <v>538</v>
      </c>
      <c r="M4333" t="s">
        <v>422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x14ac:dyDescent="0.3">
      <c r="A4334">
        <v>5</v>
      </c>
      <c r="B4334" t="s">
        <v>181</v>
      </c>
      <c r="C4334">
        <v>2021</v>
      </c>
      <c r="D4334">
        <v>3</v>
      </c>
      <c r="E4334" t="s">
        <v>560</v>
      </c>
      <c r="F4334">
        <v>3</v>
      </c>
      <c r="G4334" t="s">
        <v>421</v>
      </c>
      <c r="H4334" t="s">
        <v>434</v>
      </c>
      <c r="I4334" t="s">
        <v>435</v>
      </c>
      <c r="J4334" t="s">
        <v>566</v>
      </c>
      <c r="K4334" t="s">
        <v>436</v>
      </c>
      <c r="L4334" t="s">
        <v>539</v>
      </c>
      <c r="M4334" t="s">
        <v>440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x14ac:dyDescent="0.3">
      <c r="A4335">
        <v>5</v>
      </c>
      <c r="B4335" t="s">
        <v>181</v>
      </c>
      <c r="C4335">
        <v>2021</v>
      </c>
      <c r="D4335">
        <v>3</v>
      </c>
      <c r="E4335" t="s">
        <v>560</v>
      </c>
      <c r="F4335">
        <v>3</v>
      </c>
      <c r="G4335" t="s">
        <v>421</v>
      </c>
      <c r="H4335" t="s">
        <v>437</v>
      </c>
      <c r="I4335" t="s">
        <v>438</v>
      </c>
      <c r="J4335" t="s">
        <v>571</v>
      </c>
      <c r="K4335" t="s">
        <v>439</v>
      </c>
      <c r="L4335" t="s">
        <v>539</v>
      </c>
      <c r="M4335" t="s">
        <v>440</v>
      </c>
      <c r="N4335">
        <v>6</v>
      </c>
      <c r="O4335">
        <v>580.29</v>
      </c>
      <c r="P4335">
        <v>5332</v>
      </c>
      <c r="Q4335" t="str">
        <f t="shared" si="70"/>
        <v>3-Small C&amp;I</v>
      </c>
    </row>
    <row r="4336" spans="1:17" x14ac:dyDescent="0.3">
      <c r="A4336">
        <v>5</v>
      </c>
      <c r="B4336" t="s">
        <v>181</v>
      </c>
      <c r="C4336">
        <v>2021</v>
      </c>
      <c r="D4336">
        <v>3</v>
      </c>
      <c r="E4336" t="s">
        <v>560</v>
      </c>
      <c r="F4336">
        <v>3</v>
      </c>
      <c r="G4336" t="s">
        <v>421</v>
      </c>
      <c r="H4336" t="s">
        <v>490</v>
      </c>
      <c r="I4336" t="s">
        <v>491</v>
      </c>
      <c r="J4336" t="s">
        <v>572</v>
      </c>
      <c r="K4336" t="s">
        <v>443</v>
      </c>
      <c r="L4336" t="s">
        <v>538</v>
      </c>
      <c r="M4336" t="s">
        <v>422</v>
      </c>
      <c r="N4336">
        <v>3</v>
      </c>
      <c r="O4336">
        <v>62644.54</v>
      </c>
      <c r="P4336">
        <v>374800</v>
      </c>
      <c r="Q4336" t="str">
        <f t="shared" si="70"/>
        <v>5-Large C&amp;I</v>
      </c>
    </row>
    <row r="4337" spans="1:17" x14ac:dyDescent="0.3">
      <c r="A4337">
        <v>5</v>
      </c>
      <c r="B4337" t="s">
        <v>181</v>
      </c>
      <c r="C4337">
        <v>2021</v>
      </c>
      <c r="D4337">
        <v>3</v>
      </c>
      <c r="E4337" t="s">
        <v>560</v>
      </c>
      <c r="F4337">
        <v>3</v>
      </c>
      <c r="G4337" t="s">
        <v>421</v>
      </c>
      <c r="H4337" t="s">
        <v>441</v>
      </c>
      <c r="I4337" t="s">
        <v>442</v>
      </c>
      <c r="J4337" t="s">
        <v>572</v>
      </c>
      <c r="K4337" t="s">
        <v>443</v>
      </c>
      <c r="L4337" t="s">
        <v>538</v>
      </c>
      <c r="M4337" t="s">
        <v>422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x14ac:dyDescent="0.3">
      <c r="A4338">
        <v>5</v>
      </c>
      <c r="B4338" t="s">
        <v>181</v>
      </c>
      <c r="C4338">
        <v>2021</v>
      </c>
      <c r="D4338">
        <v>3</v>
      </c>
      <c r="E4338" t="s">
        <v>560</v>
      </c>
      <c r="F4338">
        <v>3</v>
      </c>
      <c r="G4338" t="s">
        <v>421</v>
      </c>
      <c r="H4338" t="s">
        <v>444</v>
      </c>
      <c r="I4338" t="s">
        <v>445</v>
      </c>
      <c r="J4338" t="s">
        <v>572</v>
      </c>
      <c r="K4338" t="s">
        <v>443</v>
      </c>
      <c r="L4338" t="s">
        <v>539</v>
      </c>
      <c r="M4338" t="s">
        <v>440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x14ac:dyDescent="0.3">
      <c r="A4339">
        <v>5</v>
      </c>
      <c r="B4339" t="s">
        <v>181</v>
      </c>
      <c r="C4339">
        <v>2021</v>
      </c>
      <c r="D4339">
        <v>3</v>
      </c>
      <c r="E4339" t="s">
        <v>560</v>
      </c>
      <c r="F4339">
        <v>3</v>
      </c>
      <c r="G4339" t="s">
        <v>421</v>
      </c>
      <c r="H4339" t="s">
        <v>412</v>
      </c>
      <c r="I4339" t="s">
        <v>413</v>
      </c>
      <c r="J4339" t="s">
        <v>561</v>
      </c>
      <c r="K4339" t="s">
        <v>399</v>
      </c>
      <c r="L4339" t="s">
        <v>539</v>
      </c>
      <c r="M4339" t="s">
        <v>440</v>
      </c>
      <c r="N4339">
        <v>1258</v>
      </c>
      <c r="O4339">
        <v>447858.41</v>
      </c>
      <c r="P4339">
        <v>3287938</v>
      </c>
      <c r="Q4339" t="str">
        <f t="shared" si="70"/>
        <v>1-Residential</v>
      </c>
    </row>
    <row r="4340" spans="1:17" x14ac:dyDescent="0.3">
      <c r="A4340">
        <v>5</v>
      </c>
      <c r="B4340" t="s">
        <v>181</v>
      </c>
      <c r="C4340">
        <v>2021</v>
      </c>
      <c r="D4340">
        <v>3</v>
      </c>
      <c r="E4340" t="s">
        <v>560</v>
      </c>
      <c r="F4340">
        <v>3</v>
      </c>
      <c r="G4340" t="s">
        <v>421</v>
      </c>
      <c r="H4340" t="s">
        <v>417</v>
      </c>
      <c r="I4340" t="s">
        <v>418</v>
      </c>
      <c r="J4340" t="s">
        <v>562</v>
      </c>
      <c r="K4340" t="s">
        <v>405</v>
      </c>
      <c r="L4340" t="s">
        <v>539</v>
      </c>
      <c r="M4340" t="s">
        <v>440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x14ac:dyDescent="0.3">
      <c r="A4341">
        <v>5</v>
      </c>
      <c r="B4341" t="s">
        <v>181</v>
      </c>
      <c r="C4341">
        <v>2021</v>
      </c>
      <c r="D4341">
        <v>3</v>
      </c>
      <c r="E4341" t="s">
        <v>560</v>
      </c>
      <c r="F4341">
        <v>3</v>
      </c>
      <c r="G4341" t="s">
        <v>421</v>
      </c>
      <c r="H4341" t="s">
        <v>446</v>
      </c>
      <c r="I4341" t="s">
        <v>447</v>
      </c>
      <c r="J4341" t="s">
        <v>567</v>
      </c>
      <c r="K4341" t="s">
        <v>425</v>
      </c>
      <c r="L4341" t="s">
        <v>539</v>
      </c>
      <c r="M4341" t="s">
        <v>440</v>
      </c>
      <c r="N4341">
        <v>1235</v>
      </c>
      <c r="O4341">
        <v>52222.12</v>
      </c>
      <c r="P4341">
        <v>414760</v>
      </c>
      <c r="Q4341" t="str">
        <f t="shared" si="70"/>
        <v>3-Small C&amp;I</v>
      </c>
    </row>
    <row r="4342" spans="1:17" x14ac:dyDescent="0.3">
      <c r="A4342">
        <v>5</v>
      </c>
      <c r="B4342" t="s">
        <v>181</v>
      </c>
      <c r="C4342">
        <v>2021</v>
      </c>
      <c r="D4342">
        <v>3</v>
      </c>
      <c r="E4342" t="s">
        <v>560</v>
      </c>
      <c r="F4342">
        <v>3</v>
      </c>
      <c r="G4342" t="s">
        <v>421</v>
      </c>
      <c r="H4342" t="s">
        <v>448</v>
      </c>
      <c r="I4342" t="s">
        <v>449</v>
      </c>
      <c r="J4342" t="s">
        <v>564</v>
      </c>
      <c r="K4342" t="s">
        <v>428</v>
      </c>
      <c r="L4342" t="s">
        <v>539</v>
      </c>
      <c r="M4342" t="s">
        <v>440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x14ac:dyDescent="0.3">
      <c r="A4343">
        <v>5</v>
      </c>
      <c r="B4343" t="s">
        <v>181</v>
      </c>
      <c r="C4343">
        <v>2021</v>
      </c>
      <c r="D4343">
        <v>3</v>
      </c>
      <c r="E4343" t="s">
        <v>560</v>
      </c>
      <c r="F4343">
        <v>3</v>
      </c>
      <c r="G4343" t="s">
        <v>421</v>
      </c>
      <c r="H4343" t="s">
        <v>419</v>
      </c>
      <c r="I4343" t="s">
        <v>420</v>
      </c>
      <c r="J4343" t="s">
        <v>565</v>
      </c>
      <c r="K4343" t="s">
        <v>411</v>
      </c>
      <c r="L4343" t="s">
        <v>539</v>
      </c>
      <c r="M4343" t="s">
        <v>440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x14ac:dyDescent="0.3">
      <c r="A4344">
        <v>5</v>
      </c>
      <c r="B4344" t="s">
        <v>181</v>
      </c>
      <c r="C4344">
        <v>2021</v>
      </c>
      <c r="D4344">
        <v>3</v>
      </c>
      <c r="E4344" t="s">
        <v>560</v>
      </c>
      <c r="F4344">
        <v>3</v>
      </c>
      <c r="G4344" t="s">
        <v>421</v>
      </c>
      <c r="H4344" t="s">
        <v>450</v>
      </c>
      <c r="I4344" t="s">
        <v>451</v>
      </c>
      <c r="J4344" t="s">
        <v>568</v>
      </c>
      <c r="K4344" t="s">
        <v>433</v>
      </c>
      <c r="L4344" t="s">
        <v>539</v>
      </c>
      <c r="M4344" t="s">
        <v>440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x14ac:dyDescent="0.3">
      <c r="A4345">
        <v>5</v>
      </c>
      <c r="B4345" t="s">
        <v>181</v>
      </c>
      <c r="C4345">
        <v>2021</v>
      </c>
      <c r="D4345">
        <v>3</v>
      </c>
      <c r="E4345" t="s">
        <v>560</v>
      </c>
      <c r="F4345">
        <v>3</v>
      </c>
      <c r="G4345" t="s">
        <v>421</v>
      </c>
      <c r="H4345" t="s">
        <v>452</v>
      </c>
      <c r="I4345" t="s">
        <v>453</v>
      </c>
      <c r="J4345" t="s">
        <v>568</v>
      </c>
      <c r="K4345" t="s">
        <v>433</v>
      </c>
      <c r="L4345" t="s">
        <v>539</v>
      </c>
      <c r="M4345" t="s">
        <v>440</v>
      </c>
      <c r="N4345">
        <v>344</v>
      </c>
      <c r="O4345">
        <v>798665.27</v>
      </c>
      <c r="P4345">
        <v>9318247</v>
      </c>
      <c r="Q4345" t="str">
        <f t="shared" si="70"/>
        <v>4-Medium C&amp;I</v>
      </c>
    </row>
    <row r="4346" spans="1:17" x14ac:dyDescent="0.3">
      <c r="A4346">
        <v>5</v>
      </c>
      <c r="B4346" t="s">
        <v>181</v>
      </c>
      <c r="C4346">
        <v>2021</v>
      </c>
      <c r="D4346">
        <v>3</v>
      </c>
      <c r="E4346" t="s">
        <v>560</v>
      </c>
      <c r="F4346">
        <v>3</v>
      </c>
      <c r="G4346" t="s">
        <v>421</v>
      </c>
      <c r="H4346" t="s">
        <v>492</v>
      </c>
      <c r="I4346" t="s">
        <v>493</v>
      </c>
      <c r="J4346" t="s">
        <v>568</v>
      </c>
      <c r="K4346" t="s">
        <v>433</v>
      </c>
      <c r="L4346" t="s">
        <v>539</v>
      </c>
      <c r="M4346" t="s">
        <v>440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x14ac:dyDescent="0.3">
      <c r="A4347">
        <v>5</v>
      </c>
      <c r="B4347" t="s">
        <v>181</v>
      </c>
      <c r="C4347">
        <v>2021</v>
      </c>
      <c r="D4347">
        <v>3</v>
      </c>
      <c r="E4347" t="s">
        <v>560</v>
      </c>
      <c r="F4347">
        <v>3</v>
      </c>
      <c r="G4347" t="s">
        <v>455</v>
      </c>
      <c r="H4347" t="s">
        <v>403</v>
      </c>
      <c r="I4347" t="s">
        <v>404</v>
      </c>
      <c r="J4347" t="s">
        <v>562</v>
      </c>
      <c r="K4347" t="s">
        <v>405</v>
      </c>
      <c r="L4347" t="s">
        <v>540</v>
      </c>
      <c r="M4347" t="s">
        <v>456</v>
      </c>
      <c r="N4347">
        <v>942</v>
      </c>
      <c r="O4347">
        <v>245497.76</v>
      </c>
      <c r="P4347">
        <v>1939079</v>
      </c>
      <c r="Q4347" t="str">
        <f t="shared" si="70"/>
        <v>3-Small C&amp;I</v>
      </c>
    </row>
    <row r="4348" spans="1:17" x14ac:dyDescent="0.3">
      <c r="A4348">
        <v>5</v>
      </c>
      <c r="B4348" t="s">
        <v>181</v>
      </c>
      <c r="C4348">
        <v>2021</v>
      </c>
      <c r="D4348">
        <v>3</v>
      </c>
      <c r="E4348" t="s">
        <v>560</v>
      </c>
      <c r="F4348">
        <v>5</v>
      </c>
      <c r="G4348" t="s">
        <v>455</v>
      </c>
      <c r="H4348" t="s">
        <v>423</v>
      </c>
      <c r="I4348" t="s">
        <v>424</v>
      </c>
      <c r="J4348" t="s">
        <v>567</v>
      </c>
      <c r="K4348" t="s">
        <v>425</v>
      </c>
      <c r="L4348" t="s">
        <v>540</v>
      </c>
      <c r="M4348" t="s">
        <v>456</v>
      </c>
      <c r="N4348">
        <v>1</v>
      </c>
      <c r="O4348">
        <v>68.63</v>
      </c>
      <c r="P4348">
        <v>292</v>
      </c>
      <c r="Q4348" t="str">
        <f t="shared" si="70"/>
        <v>3-Small C&amp;I</v>
      </c>
    </row>
    <row r="4349" spans="1:17" x14ac:dyDescent="0.3">
      <c r="A4349">
        <v>5</v>
      </c>
      <c r="B4349" t="s">
        <v>181</v>
      </c>
      <c r="C4349">
        <v>2021</v>
      </c>
      <c r="D4349">
        <v>3</v>
      </c>
      <c r="E4349" t="s">
        <v>560</v>
      </c>
      <c r="F4349">
        <v>5</v>
      </c>
      <c r="G4349" t="s">
        <v>455</v>
      </c>
      <c r="H4349" t="s">
        <v>429</v>
      </c>
      <c r="I4349" t="s">
        <v>430</v>
      </c>
      <c r="J4349" t="s">
        <v>562</v>
      </c>
      <c r="K4349" t="s">
        <v>405</v>
      </c>
      <c r="L4349" t="s">
        <v>540</v>
      </c>
      <c r="M4349" t="s">
        <v>456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x14ac:dyDescent="0.3">
      <c r="A4350">
        <v>5</v>
      </c>
      <c r="B4350" t="s">
        <v>181</v>
      </c>
      <c r="C4350">
        <v>2021</v>
      </c>
      <c r="D4350">
        <v>3</v>
      </c>
      <c r="E4350" t="s">
        <v>560</v>
      </c>
      <c r="F4350">
        <v>5</v>
      </c>
      <c r="G4350" t="s">
        <v>455</v>
      </c>
      <c r="H4350" t="s">
        <v>481</v>
      </c>
      <c r="I4350" t="s">
        <v>482</v>
      </c>
      <c r="J4350" t="s">
        <v>568</v>
      </c>
      <c r="K4350" t="s">
        <v>433</v>
      </c>
      <c r="L4350" t="s">
        <v>540</v>
      </c>
      <c r="M4350" t="s">
        <v>456</v>
      </c>
      <c r="N4350">
        <v>4</v>
      </c>
      <c r="O4350">
        <v>5990.45</v>
      </c>
      <c r="P4350">
        <v>30300</v>
      </c>
      <c r="Q4350" t="str">
        <f t="shared" si="70"/>
        <v>4-Medium C&amp;I</v>
      </c>
    </row>
    <row r="4351" spans="1:17" x14ac:dyDescent="0.3">
      <c r="A4351">
        <v>5</v>
      </c>
      <c r="B4351" t="s">
        <v>181</v>
      </c>
      <c r="C4351">
        <v>2021</v>
      </c>
      <c r="D4351">
        <v>3</v>
      </c>
      <c r="E4351" t="s">
        <v>560</v>
      </c>
      <c r="F4351">
        <v>5</v>
      </c>
      <c r="G4351" t="s">
        <v>455</v>
      </c>
      <c r="H4351" t="s">
        <v>431</v>
      </c>
      <c r="I4351" t="s">
        <v>432</v>
      </c>
      <c r="J4351" t="s">
        <v>568</v>
      </c>
      <c r="K4351" t="s">
        <v>433</v>
      </c>
      <c r="L4351" t="s">
        <v>540</v>
      </c>
      <c r="M4351" t="s">
        <v>456</v>
      </c>
      <c r="N4351">
        <v>159</v>
      </c>
      <c r="O4351">
        <v>689000.21</v>
      </c>
      <c r="P4351">
        <v>3460605</v>
      </c>
      <c r="Q4351" t="str">
        <f t="shared" si="70"/>
        <v>4-Medium C&amp;I</v>
      </c>
    </row>
    <row r="4352" spans="1:17" x14ac:dyDescent="0.3">
      <c r="A4352">
        <v>5</v>
      </c>
      <c r="B4352" t="s">
        <v>181</v>
      </c>
      <c r="C4352">
        <v>2021</v>
      </c>
      <c r="D4352">
        <v>3</v>
      </c>
      <c r="E4352" t="s">
        <v>560</v>
      </c>
      <c r="F4352">
        <v>5</v>
      </c>
      <c r="G4352" t="s">
        <v>455</v>
      </c>
      <c r="H4352" t="s">
        <v>477</v>
      </c>
      <c r="I4352" t="s">
        <v>478</v>
      </c>
      <c r="J4352" t="s">
        <v>566</v>
      </c>
      <c r="K4352" t="s">
        <v>436</v>
      </c>
      <c r="L4352" t="s">
        <v>540</v>
      </c>
      <c r="M4352" t="s">
        <v>456</v>
      </c>
      <c r="N4352">
        <v>27</v>
      </c>
      <c r="O4352">
        <v>3251.89</v>
      </c>
      <c r="P4352">
        <v>9155</v>
      </c>
      <c r="Q4352" t="str">
        <f t="shared" si="70"/>
        <v>Street</v>
      </c>
    </row>
    <row r="4353" spans="1:17" x14ac:dyDescent="0.3">
      <c r="A4353">
        <v>5</v>
      </c>
      <c r="B4353" t="s">
        <v>181</v>
      </c>
      <c r="C4353">
        <v>2021</v>
      </c>
      <c r="D4353">
        <v>3</v>
      </c>
      <c r="E4353" t="s">
        <v>560</v>
      </c>
      <c r="F4353">
        <v>5</v>
      </c>
      <c r="G4353" t="s">
        <v>455</v>
      </c>
      <c r="H4353" t="s">
        <v>479</v>
      </c>
      <c r="I4353" t="s">
        <v>480</v>
      </c>
      <c r="J4353" t="s">
        <v>566</v>
      </c>
      <c r="K4353" t="s">
        <v>436</v>
      </c>
      <c r="L4353" t="s">
        <v>540</v>
      </c>
      <c r="M4353" t="s">
        <v>456</v>
      </c>
      <c r="N4353">
        <v>41</v>
      </c>
      <c r="O4353">
        <v>6597.16</v>
      </c>
      <c r="P4353">
        <v>18373</v>
      </c>
      <c r="Q4353" t="str">
        <f t="shared" si="70"/>
        <v>Street</v>
      </c>
    </row>
    <row r="4354" spans="1:17" x14ac:dyDescent="0.3">
      <c r="A4354">
        <v>5</v>
      </c>
      <c r="B4354" t="s">
        <v>181</v>
      </c>
      <c r="C4354">
        <v>2021</v>
      </c>
      <c r="D4354">
        <v>3</v>
      </c>
      <c r="E4354" t="s">
        <v>560</v>
      </c>
      <c r="F4354">
        <v>5</v>
      </c>
      <c r="G4354" t="s">
        <v>455</v>
      </c>
      <c r="H4354" t="s">
        <v>434</v>
      </c>
      <c r="I4354" t="s">
        <v>435</v>
      </c>
      <c r="J4354" t="s">
        <v>566</v>
      </c>
      <c r="K4354" t="s">
        <v>436</v>
      </c>
      <c r="L4354" t="s">
        <v>541</v>
      </c>
      <c r="M4354" t="s">
        <v>457</v>
      </c>
      <c r="N4354">
        <v>112</v>
      </c>
      <c r="O4354">
        <v>16794.14</v>
      </c>
      <c r="P4354">
        <v>64977</v>
      </c>
      <c r="Q4354" t="str">
        <f t="shared" si="70"/>
        <v>Street</v>
      </c>
    </row>
    <row r="4355" spans="1:17" x14ac:dyDescent="0.3">
      <c r="A4355">
        <v>5</v>
      </c>
      <c r="B4355" t="s">
        <v>181</v>
      </c>
      <c r="C4355">
        <v>2021</v>
      </c>
      <c r="D4355">
        <v>3</v>
      </c>
      <c r="E4355" t="s">
        <v>560</v>
      </c>
      <c r="F4355">
        <v>5</v>
      </c>
      <c r="G4355" t="s">
        <v>455</v>
      </c>
      <c r="H4355" t="s">
        <v>490</v>
      </c>
      <c r="I4355" t="s">
        <v>491</v>
      </c>
      <c r="J4355" t="s">
        <v>572</v>
      </c>
      <c r="K4355" t="s">
        <v>443</v>
      </c>
      <c r="L4355" t="s">
        <v>540</v>
      </c>
      <c r="M4355" t="s">
        <v>456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x14ac:dyDescent="0.3">
      <c r="A4356">
        <v>5</v>
      </c>
      <c r="B4356" t="s">
        <v>181</v>
      </c>
      <c r="C4356">
        <v>2021</v>
      </c>
      <c r="D4356">
        <v>3</v>
      </c>
      <c r="E4356" t="s">
        <v>560</v>
      </c>
      <c r="F4356">
        <v>5</v>
      </c>
      <c r="G4356" t="s">
        <v>455</v>
      </c>
      <c r="H4356" t="s">
        <v>441</v>
      </c>
      <c r="I4356" t="s">
        <v>442</v>
      </c>
      <c r="J4356" t="s">
        <v>572</v>
      </c>
      <c r="K4356" t="s">
        <v>443</v>
      </c>
      <c r="L4356" t="s">
        <v>540</v>
      </c>
      <c r="M4356" t="s">
        <v>456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x14ac:dyDescent="0.3">
      <c r="A4357">
        <v>5</v>
      </c>
      <c r="B4357" t="s">
        <v>181</v>
      </c>
      <c r="C4357">
        <v>2021</v>
      </c>
      <c r="D4357">
        <v>3</v>
      </c>
      <c r="E4357" t="s">
        <v>560</v>
      </c>
      <c r="F4357">
        <v>5</v>
      </c>
      <c r="G4357" t="s">
        <v>455</v>
      </c>
      <c r="H4357" t="s">
        <v>444</v>
      </c>
      <c r="I4357" t="s">
        <v>445</v>
      </c>
      <c r="J4357" t="s">
        <v>572</v>
      </c>
      <c r="K4357" t="s">
        <v>443</v>
      </c>
      <c r="L4357" t="s">
        <v>541</v>
      </c>
      <c r="M4357" t="s">
        <v>457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x14ac:dyDescent="0.3">
      <c r="A4358">
        <v>5</v>
      </c>
      <c r="B4358" t="s">
        <v>181</v>
      </c>
      <c r="C4358">
        <v>2021</v>
      </c>
      <c r="D4358">
        <v>3</v>
      </c>
      <c r="E4358" t="s">
        <v>560</v>
      </c>
      <c r="F4358">
        <v>5</v>
      </c>
      <c r="G4358" t="s">
        <v>455</v>
      </c>
      <c r="H4358" t="s">
        <v>417</v>
      </c>
      <c r="I4358" t="s">
        <v>418</v>
      </c>
      <c r="J4358" t="s">
        <v>562</v>
      </c>
      <c r="K4358" t="s">
        <v>405</v>
      </c>
      <c r="L4358" t="s">
        <v>541</v>
      </c>
      <c r="M4358" t="s">
        <v>457</v>
      </c>
      <c r="N4358">
        <v>1397</v>
      </c>
      <c r="O4358">
        <v>414022.99</v>
      </c>
      <c r="P4358">
        <v>3832096</v>
      </c>
      <c r="Q4358" t="str">
        <f t="shared" si="70"/>
        <v>3-Small C&amp;I</v>
      </c>
    </row>
    <row r="4359" spans="1:17" x14ac:dyDescent="0.3">
      <c r="A4359">
        <v>5</v>
      </c>
      <c r="B4359" t="s">
        <v>181</v>
      </c>
      <c r="C4359">
        <v>2021</v>
      </c>
      <c r="D4359">
        <v>3</v>
      </c>
      <c r="E4359" t="s">
        <v>560</v>
      </c>
      <c r="F4359">
        <v>5</v>
      </c>
      <c r="G4359" t="s">
        <v>455</v>
      </c>
      <c r="H4359" t="s">
        <v>446</v>
      </c>
      <c r="I4359" t="s">
        <v>447</v>
      </c>
      <c r="J4359" t="s">
        <v>567</v>
      </c>
      <c r="K4359" t="s">
        <v>425</v>
      </c>
      <c r="L4359" t="s">
        <v>541</v>
      </c>
      <c r="M4359" t="s">
        <v>457</v>
      </c>
      <c r="N4359">
        <v>1</v>
      </c>
      <c r="O4359">
        <v>39.69</v>
      </c>
      <c r="P4359">
        <v>300</v>
      </c>
      <c r="Q4359" t="str">
        <f t="shared" si="70"/>
        <v>3-Small C&amp;I</v>
      </c>
    </row>
    <row r="4360" spans="1:17" x14ac:dyDescent="0.3">
      <c r="A4360">
        <v>5</v>
      </c>
      <c r="B4360" t="s">
        <v>181</v>
      </c>
      <c r="C4360">
        <v>2021</v>
      </c>
      <c r="D4360">
        <v>3</v>
      </c>
      <c r="E4360" t="s">
        <v>560</v>
      </c>
      <c r="F4360">
        <v>5</v>
      </c>
      <c r="G4360" t="s">
        <v>455</v>
      </c>
      <c r="H4360" t="s">
        <v>450</v>
      </c>
      <c r="I4360" t="s">
        <v>451</v>
      </c>
      <c r="J4360" t="s">
        <v>568</v>
      </c>
      <c r="K4360" t="s">
        <v>433</v>
      </c>
      <c r="L4360" t="s">
        <v>541</v>
      </c>
      <c r="M4360" t="s">
        <v>457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x14ac:dyDescent="0.3">
      <c r="A4361">
        <v>5</v>
      </c>
      <c r="B4361" t="s">
        <v>181</v>
      </c>
      <c r="C4361">
        <v>2021</v>
      </c>
      <c r="D4361">
        <v>3</v>
      </c>
      <c r="E4361" t="s">
        <v>560</v>
      </c>
      <c r="F4361">
        <v>6</v>
      </c>
      <c r="G4361" t="s">
        <v>458</v>
      </c>
      <c r="H4361" t="s">
        <v>403</v>
      </c>
      <c r="I4361" t="s">
        <v>404</v>
      </c>
      <c r="J4361" t="s">
        <v>562</v>
      </c>
      <c r="K4361" t="s">
        <v>405</v>
      </c>
      <c r="L4361" t="s">
        <v>548</v>
      </c>
      <c r="M4361" t="s">
        <v>193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x14ac:dyDescent="0.3">
      <c r="A4362">
        <v>5</v>
      </c>
      <c r="B4362" t="s">
        <v>181</v>
      </c>
      <c r="C4362">
        <v>2021</v>
      </c>
      <c r="D4362">
        <v>3</v>
      </c>
      <c r="E4362" t="s">
        <v>560</v>
      </c>
      <c r="F4362">
        <v>6</v>
      </c>
      <c r="G4362" t="s">
        <v>458</v>
      </c>
      <c r="H4362" t="s">
        <v>494</v>
      </c>
      <c r="I4362" t="s">
        <v>495</v>
      </c>
      <c r="J4362" t="s">
        <v>573</v>
      </c>
      <c r="K4362" t="s">
        <v>461</v>
      </c>
      <c r="L4362" t="s">
        <v>548</v>
      </c>
      <c r="M4362" t="s">
        <v>193</v>
      </c>
      <c r="N4362">
        <v>65</v>
      </c>
      <c r="O4362">
        <v>41106.67</v>
      </c>
      <c r="P4362">
        <v>85646</v>
      </c>
      <c r="Q4362" t="str">
        <f t="shared" si="70"/>
        <v>Street</v>
      </c>
    </row>
    <row r="4363" spans="1:17" x14ac:dyDescent="0.3">
      <c r="A4363">
        <v>5</v>
      </c>
      <c r="B4363" t="s">
        <v>181</v>
      </c>
      <c r="C4363">
        <v>2021</v>
      </c>
      <c r="D4363">
        <v>3</v>
      </c>
      <c r="E4363" t="s">
        <v>560</v>
      </c>
      <c r="F4363">
        <v>6</v>
      </c>
      <c r="G4363" t="s">
        <v>458</v>
      </c>
      <c r="H4363" t="s">
        <v>496</v>
      </c>
      <c r="I4363" t="s">
        <v>497</v>
      </c>
      <c r="J4363" t="s">
        <v>573</v>
      </c>
      <c r="K4363" t="s">
        <v>461</v>
      </c>
      <c r="L4363" t="s">
        <v>548</v>
      </c>
      <c r="M4363" t="s">
        <v>193</v>
      </c>
      <c r="N4363">
        <v>110</v>
      </c>
      <c r="O4363">
        <v>65260.14</v>
      </c>
      <c r="P4363">
        <v>100245</v>
      </c>
      <c r="Q4363" t="str">
        <f t="shared" si="70"/>
        <v>Street</v>
      </c>
    </row>
    <row r="4364" spans="1:17" x14ac:dyDescent="0.3">
      <c r="A4364">
        <v>5</v>
      </c>
      <c r="B4364" t="s">
        <v>181</v>
      </c>
      <c r="C4364">
        <v>2021</v>
      </c>
      <c r="D4364">
        <v>3</v>
      </c>
      <c r="E4364" t="s">
        <v>560</v>
      </c>
      <c r="F4364">
        <v>6</v>
      </c>
      <c r="G4364" t="s">
        <v>458</v>
      </c>
      <c r="H4364" t="s">
        <v>477</v>
      </c>
      <c r="I4364" t="s">
        <v>478</v>
      </c>
      <c r="J4364" t="s">
        <v>566</v>
      </c>
      <c r="K4364" t="s">
        <v>436</v>
      </c>
      <c r="L4364" t="s">
        <v>548</v>
      </c>
      <c r="M4364" t="s">
        <v>193</v>
      </c>
      <c r="N4364">
        <v>313</v>
      </c>
      <c r="O4364">
        <v>30491.08</v>
      </c>
      <c r="P4364">
        <v>79970</v>
      </c>
      <c r="Q4364" t="str">
        <f t="shared" si="70"/>
        <v>Street</v>
      </c>
    </row>
    <row r="4365" spans="1:17" x14ac:dyDescent="0.3">
      <c r="A4365">
        <v>5</v>
      </c>
      <c r="B4365" t="s">
        <v>181</v>
      </c>
      <c r="C4365">
        <v>2021</v>
      </c>
      <c r="D4365">
        <v>3</v>
      </c>
      <c r="E4365" t="s">
        <v>560</v>
      </c>
      <c r="F4365">
        <v>6</v>
      </c>
      <c r="G4365" t="s">
        <v>458</v>
      </c>
      <c r="H4365" t="s">
        <v>479</v>
      </c>
      <c r="I4365" t="s">
        <v>480</v>
      </c>
      <c r="J4365" t="s">
        <v>566</v>
      </c>
      <c r="K4365" t="s">
        <v>436</v>
      </c>
      <c r="L4365" t="s">
        <v>548</v>
      </c>
      <c r="M4365" t="s">
        <v>193</v>
      </c>
      <c r="N4365">
        <v>597</v>
      </c>
      <c r="O4365">
        <v>50862.54</v>
      </c>
      <c r="P4365">
        <v>131880</v>
      </c>
      <c r="Q4365" t="str">
        <f t="shared" si="70"/>
        <v>Street</v>
      </c>
    </row>
    <row r="4366" spans="1:17" x14ac:dyDescent="0.3">
      <c r="A4366">
        <v>5</v>
      </c>
      <c r="B4366" t="s">
        <v>181</v>
      </c>
      <c r="C4366">
        <v>2021</v>
      </c>
      <c r="D4366">
        <v>3</v>
      </c>
      <c r="E4366" t="s">
        <v>560</v>
      </c>
      <c r="F4366">
        <v>6</v>
      </c>
      <c r="G4366" t="s">
        <v>458</v>
      </c>
      <c r="H4366" t="s">
        <v>498</v>
      </c>
      <c r="I4366" t="s">
        <v>499</v>
      </c>
      <c r="J4366" t="s">
        <v>574</v>
      </c>
      <c r="K4366" t="s">
        <v>500</v>
      </c>
      <c r="L4366" t="s">
        <v>548</v>
      </c>
      <c r="M4366" t="s">
        <v>193</v>
      </c>
      <c r="N4366">
        <v>2</v>
      </c>
      <c r="O4366">
        <v>771.58</v>
      </c>
      <c r="P4366">
        <v>1391</v>
      </c>
      <c r="Q4366" t="str">
        <f t="shared" ref="Q4366:Q4429" si="71">VLOOKUP(TRIM(J4366),S:T,2,FALSE)</f>
        <v>Street</v>
      </c>
    </row>
    <row r="4367" spans="1:17" x14ac:dyDescent="0.3">
      <c r="A4367">
        <v>5</v>
      </c>
      <c r="B4367" t="s">
        <v>181</v>
      </c>
      <c r="C4367">
        <v>2021</v>
      </c>
      <c r="D4367">
        <v>3</v>
      </c>
      <c r="E4367" t="s">
        <v>560</v>
      </c>
      <c r="F4367">
        <v>6</v>
      </c>
      <c r="G4367" t="s">
        <v>458</v>
      </c>
      <c r="H4367" t="s">
        <v>501</v>
      </c>
      <c r="I4367" t="s">
        <v>502</v>
      </c>
      <c r="J4367" t="s">
        <v>574</v>
      </c>
      <c r="K4367" t="s">
        <v>500</v>
      </c>
      <c r="L4367" t="s">
        <v>548</v>
      </c>
      <c r="M4367" t="s">
        <v>193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x14ac:dyDescent="0.3">
      <c r="A4368">
        <v>5</v>
      </c>
      <c r="B4368" t="s">
        <v>181</v>
      </c>
      <c r="C4368">
        <v>2021</v>
      </c>
      <c r="D4368">
        <v>3</v>
      </c>
      <c r="E4368" t="s">
        <v>560</v>
      </c>
      <c r="F4368">
        <v>6</v>
      </c>
      <c r="G4368" t="s">
        <v>458</v>
      </c>
      <c r="H4368" t="s">
        <v>503</v>
      </c>
      <c r="I4368" t="s">
        <v>504</v>
      </c>
      <c r="J4368" t="s">
        <v>575</v>
      </c>
      <c r="K4368" t="s">
        <v>475</v>
      </c>
      <c r="L4368" t="s">
        <v>548</v>
      </c>
      <c r="M4368" t="s">
        <v>193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x14ac:dyDescent="0.3">
      <c r="A4369">
        <v>5</v>
      </c>
      <c r="B4369" t="s">
        <v>181</v>
      </c>
      <c r="C4369">
        <v>2021</v>
      </c>
      <c r="D4369">
        <v>3</v>
      </c>
      <c r="E4369" t="s">
        <v>560</v>
      </c>
      <c r="F4369">
        <v>6</v>
      </c>
      <c r="G4369" t="s">
        <v>458</v>
      </c>
      <c r="H4369" t="s">
        <v>505</v>
      </c>
      <c r="I4369" t="s">
        <v>506</v>
      </c>
      <c r="J4369" t="s">
        <v>575</v>
      </c>
      <c r="K4369" t="s">
        <v>475</v>
      </c>
      <c r="L4369" t="s">
        <v>548</v>
      </c>
      <c r="M4369" t="s">
        <v>193</v>
      </c>
      <c r="N4369">
        <v>13</v>
      </c>
      <c r="O4369">
        <v>5489.73</v>
      </c>
      <c r="P4369">
        <v>23442</v>
      </c>
      <c r="Q4369" t="str">
        <f t="shared" si="71"/>
        <v>Street</v>
      </c>
    </row>
    <row r="4370" spans="1:17" x14ac:dyDescent="0.3">
      <c r="A4370">
        <v>5</v>
      </c>
      <c r="B4370" t="s">
        <v>181</v>
      </c>
      <c r="C4370">
        <v>2021</v>
      </c>
      <c r="D4370">
        <v>3</v>
      </c>
      <c r="E4370" t="s">
        <v>560</v>
      </c>
      <c r="F4370">
        <v>6</v>
      </c>
      <c r="G4370" t="s">
        <v>458</v>
      </c>
      <c r="H4370" t="s">
        <v>507</v>
      </c>
      <c r="I4370" t="s">
        <v>508</v>
      </c>
      <c r="J4370" t="s">
        <v>571</v>
      </c>
      <c r="K4370" t="s">
        <v>439</v>
      </c>
      <c r="L4370" t="s">
        <v>548</v>
      </c>
      <c r="M4370" t="s">
        <v>193</v>
      </c>
      <c r="N4370">
        <v>2</v>
      </c>
      <c r="O4370">
        <v>70.92</v>
      </c>
      <c r="P4370">
        <v>262</v>
      </c>
      <c r="Q4370" t="str">
        <f t="shared" si="71"/>
        <v>3-Small C&amp;I</v>
      </c>
    </row>
    <row r="4371" spans="1:17" x14ac:dyDescent="0.3">
      <c r="A4371">
        <v>5</v>
      </c>
      <c r="B4371" t="s">
        <v>181</v>
      </c>
      <c r="C4371">
        <v>2021</v>
      </c>
      <c r="D4371">
        <v>3</v>
      </c>
      <c r="E4371" t="s">
        <v>560</v>
      </c>
      <c r="F4371">
        <v>6</v>
      </c>
      <c r="G4371" t="s">
        <v>458</v>
      </c>
      <c r="H4371" t="s">
        <v>509</v>
      </c>
      <c r="I4371" t="s">
        <v>510</v>
      </c>
      <c r="J4371" t="s">
        <v>571</v>
      </c>
      <c r="K4371" t="s">
        <v>439</v>
      </c>
      <c r="L4371" t="s">
        <v>548</v>
      </c>
      <c r="M4371" t="s">
        <v>193</v>
      </c>
      <c r="N4371">
        <v>6</v>
      </c>
      <c r="O4371">
        <v>201.29</v>
      </c>
      <c r="P4371">
        <v>729</v>
      </c>
      <c r="Q4371" t="str">
        <f t="shared" si="71"/>
        <v>3-Small C&amp;I</v>
      </c>
    </row>
    <row r="4372" spans="1:17" x14ac:dyDescent="0.3">
      <c r="A4372">
        <v>5</v>
      </c>
      <c r="B4372" t="s">
        <v>181</v>
      </c>
      <c r="C4372">
        <v>2021</v>
      </c>
      <c r="D4372">
        <v>3</v>
      </c>
      <c r="E4372" t="s">
        <v>560</v>
      </c>
      <c r="F4372">
        <v>6</v>
      </c>
      <c r="G4372" t="s">
        <v>458</v>
      </c>
      <c r="H4372" t="s">
        <v>459</v>
      </c>
      <c r="I4372" t="s">
        <v>460</v>
      </c>
      <c r="J4372" t="s">
        <v>573</v>
      </c>
      <c r="K4372" t="s">
        <v>461</v>
      </c>
      <c r="L4372" t="s">
        <v>542</v>
      </c>
      <c r="M4372" t="s">
        <v>462</v>
      </c>
      <c r="N4372">
        <v>521</v>
      </c>
      <c r="O4372">
        <v>569607.34</v>
      </c>
      <c r="P4372">
        <v>1055849</v>
      </c>
      <c r="Q4372" t="str">
        <f t="shared" si="71"/>
        <v>Street</v>
      </c>
    </row>
    <row r="4373" spans="1:17" x14ac:dyDescent="0.3">
      <c r="A4373">
        <v>5</v>
      </c>
      <c r="B4373" t="s">
        <v>181</v>
      </c>
      <c r="C4373">
        <v>2021</v>
      </c>
      <c r="D4373">
        <v>3</v>
      </c>
      <c r="E4373" t="s">
        <v>560</v>
      </c>
      <c r="F4373">
        <v>6</v>
      </c>
      <c r="G4373" t="s">
        <v>458</v>
      </c>
      <c r="H4373" t="s">
        <v>434</v>
      </c>
      <c r="I4373" t="s">
        <v>435</v>
      </c>
      <c r="J4373" t="s">
        <v>566</v>
      </c>
      <c r="K4373" t="s">
        <v>436</v>
      </c>
      <c r="L4373" t="s">
        <v>542</v>
      </c>
      <c r="M4373" t="s">
        <v>462</v>
      </c>
      <c r="N4373">
        <v>941</v>
      </c>
      <c r="O4373">
        <v>73300.08</v>
      </c>
      <c r="P4373">
        <v>267784</v>
      </c>
      <c r="Q4373" t="str">
        <f t="shared" si="71"/>
        <v>Street</v>
      </c>
    </row>
    <row r="4374" spans="1:17" x14ac:dyDescent="0.3">
      <c r="A4374">
        <v>5</v>
      </c>
      <c r="B4374" t="s">
        <v>181</v>
      </c>
      <c r="C4374">
        <v>2021</v>
      </c>
      <c r="D4374">
        <v>3</v>
      </c>
      <c r="E4374" t="s">
        <v>560</v>
      </c>
      <c r="F4374">
        <v>6</v>
      </c>
      <c r="G4374" t="s">
        <v>458</v>
      </c>
      <c r="H4374" t="s">
        <v>511</v>
      </c>
      <c r="I4374" t="s">
        <v>512</v>
      </c>
      <c r="J4374" t="s">
        <v>576</v>
      </c>
      <c r="K4374" t="s">
        <v>513</v>
      </c>
      <c r="L4374" t="s">
        <v>542</v>
      </c>
      <c r="M4374" t="s">
        <v>462</v>
      </c>
      <c r="N4374">
        <v>6</v>
      </c>
      <c r="O4374">
        <v>9002.86</v>
      </c>
      <c r="P4374">
        <v>37841</v>
      </c>
      <c r="Q4374" t="str">
        <f t="shared" si="71"/>
        <v>Street</v>
      </c>
    </row>
    <row r="4375" spans="1:17" x14ac:dyDescent="0.3">
      <c r="A4375">
        <v>5</v>
      </c>
      <c r="B4375" t="s">
        <v>181</v>
      </c>
      <c r="C4375">
        <v>2021</v>
      </c>
      <c r="D4375">
        <v>3</v>
      </c>
      <c r="E4375" t="s">
        <v>560</v>
      </c>
      <c r="F4375">
        <v>6</v>
      </c>
      <c r="G4375" t="s">
        <v>458</v>
      </c>
      <c r="H4375" t="s">
        <v>514</v>
      </c>
      <c r="I4375" t="s">
        <v>515</v>
      </c>
      <c r="J4375" t="s">
        <v>574</v>
      </c>
      <c r="K4375" t="s">
        <v>500</v>
      </c>
      <c r="L4375" t="s">
        <v>542</v>
      </c>
      <c r="M4375" t="s">
        <v>462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x14ac:dyDescent="0.3">
      <c r="A4376">
        <v>5</v>
      </c>
      <c r="B4376" t="s">
        <v>181</v>
      </c>
      <c r="C4376">
        <v>2021</v>
      </c>
      <c r="D4376">
        <v>3</v>
      </c>
      <c r="E4376" t="s">
        <v>560</v>
      </c>
      <c r="F4376">
        <v>6</v>
      </c>
      <c r="G4376" t="s">
        <v>458</v>
      </c>
      <c r="H4376" t="s">
        <v>516</v>
      </c>
      <c r="I4376" t="s">
        <v>517</v>
      </c>
      <c r="J4376" t="s">
        <v>575</v>
      </c>
      <c r="K4376" t="s">
        <v>475</v>
      </c>
      <c r="L4376" t="s">
        <v>542</v>
      </c>
      <c r="M4376" t="s">
        <v>462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x14ac:dyDescent="0.3">
      <c r="A4377">
        <v>5</v>
      </c>
      <c r="B4377" t="s">
        <v>181</v>
      </c>
      <c r="C4377">
        <v>2021</v>
      </c>
      <c r="D4377">
        <v>3</v>
      </c>
      <c r="E4377" t="s">
        <v>560</v>
      </c>
      <c r="F4377">
        <v>6</v>
      </c>
      <c r="G4377" t="s">
        <v>458</v>
      </c>
      <c r="H4377" t="s">
        <v>437</v>
      </c>
      <c r="I4377" t="s">
        <v>438</v>
      </c>
      <c r="J4377" t="s">
        <v>571</v>
      </c>
      <c r="K4377" t="s">
        <v>439</v>
      </c>
      <c r="L4377" t="s">
        <v>542</v>
      </c>
      <c r="M4377" t="s">
        <v>462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x14ac:dyDescent="0.3">
      <c r="A4378">
        <v>5</v>
      </c>
      <c r="B4378" t="s">
        <v>181</v>
      </c>
      <c r="C4378">
        <v>2021</v>
      </c>
      <c r="D4378">
        <v>3</v>
      </c>
      <c r="E4378" t="s">
        <v>560</v>
      </c>
      <c r="F4378">
        <v>6</v>
      </c>
      <c r="G4378" t="s">
        <v>458</v>
      </c>
      <c r="H4378" t="s">
        <v>518</v>
      </c>
      <c r="I4378" t="s">
        <v>519</v>
      </c>
      <c r="J4378" t="s">
        <v>577</v>
      </c>
      <c r="K4378" t="s">
        <v>465</v>
      </c>
      <c r="L4378" t="s">
        <v>548</v>
      </c>
      <c r="M4378" t="s">
        <v>193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x14ac:dyDescent="0.3">
      <c r="A4379">
        <v>5</v>
      </c>
      <c r="B4379" t="s">
        <v>181</v>
      </c>
      <c r="C4379">
        <v>2021</v>
      </c>
      <c r="D4379">
        <v>3</v>
      </c>
      <c r="E4379" t="s">
        <v>560</v>
      </c>
      <c r="F4379">
        <v>6</v>
      </c>
      <c r="G4379" t="s">
        <v>458</v>
      </c>
      <c r="H4379" t="s">
        <v>463</v>
      </c>
      <c r="I4379" t="s">
        <v>464</v>
      </c>
      <c r="J4379" t="s">
        <v>577</v>
      </c>
      <c r="K4379" t="s">
        <v>465</v>
      </c>
      <c r="L4379" t="s">
        <v>542</v>
      </c>
      <c r="M4379" t="s">
        <v>462</v>
      </c>
      <c r="N4379">
        <v>11</v>
      </c>
      <c r="O4379">
        <v>1970.81</v>
      </c>
      <c r="P4379">
        <v>11117</v>
      </c>
      <c r="Q4379" t="str">
        <f t="shared" si="71"/>
        <v>Street</v>
      </c>
    </row>
    <row r="4380" spans="1:17" x14ac:dyDescent="0.3">
      <c r="A4380">
        <v>5</v>
      </c>
      <c r="B4380" t="s">
        <v>181</v>
      </c>
      <c r="C4380">
        <v>2021</v>
      </c>
      <c r="D4380">
        <v>3</v>
      </c>
      <c r="E4380" t="s">
        <v>560</v>
      </c>
      <c r="F4380">
        <v>6</v>
      </c>
      <c r="G4380" t="s">
        <v>458</v>
      </c>
      <c r="H4380" t="s">
        <v>522</v>
      </c>
      <c r="I4380" t="s">
        <v>523</v>
      </c>
      <c r="J4380" t="s">
        <v>578</v>
      </c>
      <c r="K4380" t="s">
        <v>475</v>
      </c>
      <c r="L4380" t="s">
        <v>548</v>
      </c>
      <c r="M4380" t="s">
        <v>193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x14ac:dyDescent="0.3">
      <c r="A4381">
        <v>5</v>
      </c>
      <c r="B4381" t="s">
        <v>181</v>
      </c>
      <c r="C4381">
        <v>2021</v>
      </c>
      <c r="D4381">
        <v>3</v>
      </c>
      <c r="E4381" t="s">
        <v>560</v>
      </c>
      <c r="F4381">
        <v>6</v>
      </c>
      <c r="G4381" t="s">
        <v>458</v>
      </c>
      <c r="H4381" t="s">
        <v>524</v>
      </c>
      <c r="I4381" t="s">
        <v>525</v>
      </c>
      <c r="J4381" t="s">
        <v>578</v>
      </c>
      <c r="K4381" t="s">
        <v>475</v>
      </c>
      <c r="L4381" t="s">
        <v>542</v>
      </c>
      <c r="M4381" t="s">
        <v>462</v>
      </c>
      <c r="N4381">
        <v>2</v>
      </c>
      <c r="O4381">
        <v>863.52</v>
      </c>
      <c r="P4381">
        <v>219</v>
      </c>
      <c r="Q4381" t="str">
        <f t="shared" si="71"/>
        <v>Street</v>
      </c>
    </row>
    <row r="4382" spans="1:17" x14ac:dyDescent="0.3">
      <c r="A4382">
        <v>5</v>
      </c>
      <c r="B4382" t="s">
        <v>181</v>
      </c>
      <c r="C4382">
        <v>2021</v>
      </c>
      <c r="D4382">
        <v>3</v>
      </c>
      <c r="E4382" t="s">
        <v>560</v>
      </c>
      <c r="F4382">
        <v>6</v>
      </c>
      <c r="G4382" t="s">
        <v>458</v>
      </c>
      <c r="H4382" t="s">
        <v>417</v>
      </c>
      <c r="I4382" t="s">
        <v>418</v>
      </c>
      <c r="J4382" t="s">
        <v>562</v>
      </c>
      <c r="K4382" t="s">
        <v>405</v>
      </c>
      <c r="L4382" t="s">
        <v>542</v>
      </c>
      <c r="M4382" t="s">
        <v>462</v>
      </c>
      <c r="N4382">
        <v>30</v>
      </c>
      <c r="O4382">
        <v>885.26</v>
      </c>
      <c r="P4382">
        <v>5798</v>
      </c>
      <c r="Q4382" t="str">
        <f t="shared" si="71"/>
        <v>3-Small C&amp;I</v>
      </c>
    </row>
    <row r="4383" spans="1:17" x14ac:dyDescent="0.3">
      <c r="A4383">
        <v>5</v>
      </c>
      <c r="B4383" t="s">
        <v>181</v>
      </c>
      <c r="C4383">
        <v>2021</v>
      </c>
      <c r="D4383">
        <v>3</v>
      </c>
      <c r="E4383" t="s">
        <v>560</v>
      </c>
      <c r="F4383">
        <v>10</v>
      </c>
      <c r="G4383" t="s">
        <v>466</v>
      </c>
      <c r="H4383" t="s">
        <v>397</v>
      </c>
      <c r="I4383" t="s">
        <v>398</v>
      </c>
      <c r="J4383" t="s">
        <v>561</v>
      </c>
      <c r="K4383" t="s">
        <v>399</v>
      </c>
      <c r="L4383" t="s">
        <v>543</v>
      </c>
      <c r="M4383" t="s">
        <v>467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x14ac:dyDescent="0.3">
      <c r="A4384">
        <v>5</v>
      </c>
      <c r="B4384" t="s">
        <v>181</v>
      </c>
      <c r="C4384">
        <v>2021</v>
      </c>
      <c r="D4384">
        <v>3</v>
      </c>
      <c r="E4384" t="s">
        <v>560</v>
      </c>
      <c r="F4384">
        <v>10</v>
      </c>
      <c r="G4384" t="s">
        <v>466</v>
      </c>
      <c r="H4384" t="s">
        <v>401</v>
      </c>
      <c r="I4384" t="s">
        <v>402</v>
      </c>
      <c r="J4384" t="s">
        <v>561</v>
      </c>
      <c r="K4384" t="s">
        <v>399</v>
      </c>
      <c r="L4384" t="s">
        <v>543</v>
      </c>
      <c r="M4384" t="s">
        <v>467</v>
      </c>
      <c r="N4384">
        <v>27</v>
      </c>
      <c r="O4384">
        <v>9824.67</v>
      </c>
      <c r="P4384">
        <v>36556</v>
      </c>
      <c r="Q4384" t="str">
        <f t="shared" si="71"/>
        <v>1-Residential</v>
      </c>
    </row>
    <row r="4385" spans="1:17" x14ac:dyDescent="0.3">
      <c r="A4385">
        <v>5</v>
      </c>
      <c r="B4385" t="s">
        <v>181</v>
      </c>
      <c r="C4385">
        <v>2021</v>
      </c>
      <c r="D4385">
        <v>3</v>
      </c>
      <c r="E4385" t="s">
        <v>560</v>
      </c>
      <c r="F4385">
        <v>10</v>
      </c>
      <c r="G4385" t="s">
        <v>466</v>
      </c>
      <c r="H4385" t="s">
        <v>403</v>
      </c>
      <c r="I4385" t="s">
        <v>404</v>
      </c>
      <c r="J4385" t="s">
        <v>562</v>
      </c>
      <c r="K4385" t="s">
        <v>405</v>
      </c>
      <c r="L4385" t="s">
        <v>543</v>
      </c>
      <c r="M4385" t="s">
        <v>467</v>
      </c>
      <c r="N4385">
        <v>16</v>
      </c>
      <c r="O4385">
        <v>3678.61</v>
      </c>
      <c r="P4385">
        <v>16435</v>
      </c>
      <c r="Q4385" t="str">
        <f t="shared" si="71"/>
        <v>3-Small C&amp;I</v>
      </c>
    </row>
    <row r="4386" spans="1:17" x14ac:dyDescent="0.3">
      <c r="A4386">
        <v>5</v>
      </c>
      <c r="B4386" t="s">
        <v>181</v>
      </c>
      <c r="C4386">
        <v>2021</v>
      </c>
      <c r="D4386">
        <v>3</v>
      </c>
      <c r="E4386" t="s">
        <v>560</v>
      </c>
      <c r="F4386">
        <v>10</v>
      </c>
      <c r="G4386" t="s">
        <v>466</v>
      </c>
      <c r="H4386" t="s">
        <v>406</v>
      </c>
      <c r="I4386" t="s">
        <v>407</v>
      </c>
      <c r="J4386" t="s">
        <v>563</v>
      </c>
      <c r="K4386" t="s">
        <v>408</v>
      </c>
      <c r="L4386" t="s">
        <v>543</v>
      </c>
      <c r="M4386" t="s">
        <v>467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x14ac:dyDescent="0.3">
      <c r="A4387">
        <v>5</v>
      </c>
      <c r="B4387" t="s">
        <v>181</v>
      </c>
      <c r="C4387">
        <v>2021</v>
      </c>
      <c r="D4387">
        <v>3</v>
      </c>
      <c r="E4387" t="s">
        <v>560</v>
      </c>
      <c r="F4387">
        <v>10</v>
      </c>
      <c r="G4387" t="s">
        <v>466</v>
      </c>
      <c r="H4387" t="s">
        <v>471</v>
      </c>
      <c r="I4387" t="s">
        <v>472</v>
      </c>
      <c r="J4387" t="s">
        <v>563</v>
      </c>
      <c r="K4387" t="s">
        <v>408</v>
      </c>
      <c r="L4387" t="s">
        <v>543</v>
      </c>
      <c r="M4387" t="s">
        <v>467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x14ac:dyDescent="0.3">
      <c r="A4388">
        <v>5</v>
      </c>
      <c r="B4388" t="s">
        <v>181</v>
      </c>
      <c r="C4388">
        <v>2021</v>
      </c>
      <c r="D4388">
        <v>3</v>
      </c>
      <c r="E4388" t="s">
        <v>560</v>
      </c>
      <c r="F4388">
        <v>10</v>
      </c>
      <c r="G4388" t="s">
        <v>466</v>
      </c>
      <c r="H4388" t="s">
        <v>558</v>
      </c>
      <c r="I4388" t="s">
        <v>559</v>
      </c>
      <c r="J4388" t="s">
        <v>561</v>
      </c>
      <c r="K4388" t="s">
        <v>399</v>
      </c>
      <c r="L4388" t="s">
        <v>543</v>
      </c>
      <c r="M4388" t="s">
        <v>467</v>
      </c>
      <c r="N4388">
        <v>1</v>
      </c>
      <c r="O4388">
        <v>-3062.67</v>
      </c>
      <c r="P4388">
        <v>0</v>
      </c>
      <c r="Q4388" t="str">
        <f t="shared" si="71"/>
        <v>1-Residential</v>
      </c>
    </row>
    <row r="4389" spans="1:17" x14ac:dyDescent="0.3">
      <c r="A4389">
        <v>5</v>
      </c>
      <c r="B4389" t="s">
        <v>181</v>
      </c>
      <c r="C4389">
        <v>2021</v>
      </c>
      <c r="D4389">
        <v>3</v>
      </c>
      <c r="E4389" t="s">
        <v>560</v>
      </c>
      <c r="F4389">
        <v>10</v>
      </c>
      <c r="G4389" t="s">
        <v>466</v>
      </c>
      <c r="H4389" t="s">
        <v>477</v>
      </c>
      <c r="I4389" t="s">
        <v>478</v>
      </c>
      <c r="J4389" t="s">
        <v>566</v>
      </c>
      <c r="K4389" t="s">
        <v>436</v>
      </c>
      <c r="L4389" t="s">
        <v>543</v>
      </c>
      <c r="M4389" t="s">
        <v>467</v>
      </c>
      <c r="N4389">
        <v>2</v>
      </c>
      <c r="O4389">
        <v>74.27</v>
      </c>
      <c r="P4389">
        <v>147</v>
      </c>
      <c r="Q4389" t="str">
        <f t="shared" si="71"/>
        <v>Street</v>
      </c>
    </row>
    <row r="4390" spans="1:17" x14ac:dyDescent="0.3">
      <c r="A4390">
        <v>5</v>
      </c>
      <c r="B4390" t="s">
        <v>181</v>
      </c>
      <c r="C4390">
        <v>2021</v>
      </c>
      <c r="D4390">
        <v>3</v>
      </c>
      <c r="E4390" t="s">
        <v>560</v>
      </c>
      <c r="F4390">
        <v>10</v>
      </c>
      <c r="G4390" t="s">
        <v>466</v>
      </c>
      <c r="H4390" t="s">
        <v>479</v>
      </c>
      <c r="I4390" t="s">
        <v>480</v>
      </c>
      <c r="J4390" t="s">
        <v>566</v>
      </c>
      <c r="K4390" t="s">
        <v>436</v>
      </c>
      <c r="L4390" t="s">
        <v>543</v>
      </c>
      <c r="M4390" t="s">
        <v>467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x14ac:dyDescent="0.3">
      <c r="A4391">
        <v>5</v>
      </c>
      <c r="B4391" t="s">
        <v>181</v>
      </c>
      <c r="C4391">
        <v>2021</v>
      </c>
      <c r="D4391">
        <v>3</v>
      </c>
      <c r="E4391" t="s">
        <v>560</v>
      </c>
      <c r="F4391">
        <v>10</v>
      </c>
      <c r="G4391" t="s">
        <v>466</v>
      </c>
      <c r="H4391" t="s">
        <v>434</v>
      </c>
      <c r="I4391" t="s">
        <v>435</v>
      </c>
      <c r="J4391" t="s">
        <v>566</v>
      </c>
      <c r="K4391" t="s">
        <v>436</v>
      </c>
      <c r="L4391" t="s">
        <v>544</v>
      </c>
      <c r="M4391" t="s">
        <v>468</v>
      </c>
      <c r="N4391">
        <v>3</v>
      </c>
      <c r="O4391">
        <v>94.32</v>
      </c>
      <c r="P4391">
        <v>380</v>
      </c>
      <c r="Q4391" t="str">
        <f t="shared" si="71"/>
        <v>Street</v>
      </c>
    </row>
    <row r="4392" spans="1:17" x14ac:dyDescent="0.3">
      <c r="A4392">
        <v>5</v>
      </c>
      <c r="B4392" t="s">
        <v>181</v>
      </c>
      <c r="C4392">
        <v>2021</v>
      </c>
      <c r="D4392">
        <v>3</v>
      </c>
      <c r="E4392" t="s">
        <v>560</v>
      </c>
      <c r="F4392">
        <v>10</v>
      </c>
      <c r="G4392" t="s">
        <v>466</v>
      </c>
      <c r="H4392" t="s">
        <v>412</v>
      </c>
      <c r="I4392" t="s">
        <v>413</v>
      </c>
      <c r="J4392" t="s">
        <v>561</v>
      </c>
      <c r="K4392" t="s">
        <v>399</v>
      </c>
      <c r="L4392" t="s">
        <v>544</v>
      </c>
      <c r="M4392" t="s">
        <v>468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x14ac:dyDescent="0.3">
      <c r="A4393">
        <v>5</v>
      </c>
      <c r="B4393" t="s">
        <v>181</v>
      </c>
      <c r="C4393">
        <v>2021</v>
      </c>
      <c r="D4393">
        <v>3</v>
      </c>
      <c r="E4393" t="s">
        <v>560</v>
      </c>
      <c r="F4393">
        <v>10</v>
      </c>
      <c r="G4393" t="s">
        <v>466</v>
      </c>
      <c r="H4393" t="s">
        <v>415</v>
      </c>
      <c r="I4393" t="s">
        <v>416</v>
      </c>
      <c r="J4393" t="s">
        <v>563</v>
      </c>
      <c r="K4393" t="s">
        <v>408</v>
      </c>
      <c r="L4393" t="s">
        <v>544</v>
      </c>
      <c r="M4393" t="s">
        <v>468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x14ac:dyDescent="0.3">
      <c r="A4394">
        <v>5</v>
      </c>
      <c r="B4394" t="s">
        <v>181</v>
      </c>
      <c r="C4394">
        <v>2021</v>
      </c>
      <c r="D4394">
        <v>3</v>
      </c>
      <c r="E4394" t="s">
        <v>560</v>
      </c>
      <c r="F4394">
        <v>10</v>
      </c>
      <c r="G4394" t="s">
        <v>466</v>
      </c>
      <c r="H4394" t="s">
        <v>417</v>
      </c>
      <c r="I4394" t="s">
        <v>418</v>
      </c>
      <c r="J4394" t="s">
        <v>562</v>
      </c>
      <c r="K4394" t="s">
        <v>405</v>
      </c>
      <c r="L4394" t="s">
        <v>544</v>
      </c>
      <c r="M4394" t="s">
        <v>468</v>
      </c>
      <c r="N4394">
        <v>12</v>
      </c>
      <c r="O4394">
        <v>2450.44</v>
      </c>
      <c r="P4394">
        <v>22807</v>
      </c>
      <c r="Q4394" t="str">
        <f t="shared" si="71"/>
        <v>3-Small C&amp;I</v>
      </c>
    </row>
    <row r="4395" spans="1:17" x14ac:dyDescent="0.3">
      <c r="A4395">
        <v>5</v>
      </c>
      <c r="B4395" t="s">
        <v>181</v>
      </c>
      <c r="C4395">
        <v>2021</v>
      </c>
      <c r="D4395">
        <v>3</v>
      </c>
      <c r="E4395" t="s">
        <v>560</v>
      </c>
      <c r="F4395">
        <v>60</v>
      </c>
      <c r="G4395" t="s">
        <v>469</v>
      </c>
      <c r="H4395" t="s">
        <v>494</v>
      </c>
      <c r="I4395" t="s">
        <v>495</v>
      </c>
      <c r="J4395" t="s">
        <v>573</v>
      </c>
      <c r="K4395" t="s">
        <v>461</v>
      </c>
      <c r="L4395" t="s">
        <v>549</v>
      </c>
      <c r="M4395" t="s">
        <v>526</v>
      </c>
      <c r="N4395">
        <v>8</v>
      </c>
      <c r="O4395">
        <v>3355.11</v>
      </c>
      <c r="P4395">
        <v>5226</v>
      </c>
      <c r="Q4395" t="str">
        <f t="shared" si="71"/>
        <v>Street</v>
      </c>
    </row>
    <row r="4396" spans="1:17" x14ac:dyDescent="0.3">
      <c r="A4396">
        <v>5</v>
      </c>
      <c r="B4396" t="s">
        <v>181</v>
      </c>
      <c r="C4396">
        <v>2021</v>
      </c>
      <c r="D4396">
        <v>3</v>
      </c>
      <c r="E4396" t="s">
        <v>560</v>
      </c>
      <c r="F4396">
        <v>60</v>
      </c>
      <c r="G4396" t="s">
        <v>469</v>
      </c>
      <c r="H4396" t="s">
        <v>496</v>
      </c>
      <c r="I4396" t="s">
        <v>497</v>
      </c>
      <c r="J4396" t="s">
        <v>573</v>
      </c>
      <c r="K4396" t="s">
        <v>461</v>
      </c>
      <c r="L4396" t="s">
        <v>549</v>
      </c>
      <c r="M4396" t="s">
        <v>526</v>
      </c>
      <c r="N4396">
        <v>38</v>
      </c>
      <c r="O4396">
        <v>1200.42</v>
      </c>
      <c r="P4396">
        <v>2015</v>
      </c>
      <c r="Q4396" t="str">
        <f t="shared" si="71"/>
        <v>Street</v>
      </c>
    </row>
    <row r="4397" spans="1:17" x14ac:dyDescent="0.3">
      <c r="A4397">
        <v>5</v>
      </c>
      <c r="B4397" t="s">
        <v>181</v>
      </c>
      <c r="C4397">
        <v>2021</v>
      </c>
      <c r="D4397">
        <v>3</v>
      </c>
      <c r="E4397" t="s">
        <v>560</v>
      </c>
      <c r="F4397">
        <v>60</v>
      </c>
      <c r="G4397" t="s">
        <v>469</v>
      </c>
      <c r="H4397" t="s">
        <v>459</v>
      </c>
      <c r="I4397" t="s">
        <v>460</v>
      </c>
      <c r="J4397" t="s">
        <v>573</v>
      </c>
      <c r="K4397" t="s">
        <v>461</v>
      </c>
      <c r="L4397" t="s">
        <v>545</v>
      </c>
      <c r="M4397" t="s">
        <v>470</v>
      </c>
      <c r="N4397">
        <v>45</v>
      </c>
      <c r="O4397">
        <v>6140.34</v>
      </c>
      <c r="P4397">
        <v>10581</v>
      </c>
      <c r="Q4397" t="str">
        <f t="shared" si="71"/>
        <v>Street</v>
      </c>
    </row>
    <row r="4398" spans="1:17" x14ac:dyDescent="0.3">
      <c r="A4398">
        <v>5</v>
      </c>
      <c r="B4398" t="s">
        <v>181</v>
      </c>
      <c r="C4398">
        <v>2021</v>
      </c>
      <c r="D4398">
        <v>3</v>
      </c>
      <c r="E4398" t="s">
        <v>560</v>
      </c>
      <c r="F4398">
        <v>60</v>
      </c>
      <c r="G4398" t="s">
        <v>469</v>
      </c>
      <c r="H4398" t="s">
        <v>437</v>
      </c>
      <c r="I4398" t="s">
        <v>438</v>
      </c>
      <c r="J4398" t="s">
        <v>571</v>
      </c>
      <c r="K4398" t="s">
        <v>439</v>
      </c>
      <c r="L4398" t="s">
        <v>545</v>
      </c>
      <c r="M4398" t="s">
        <v>470</v>
      </c>
      <c r="N4398">
        <v>1</v>
      </c>
      <c r="O4398">
        <v>8.1</v>
      </c>
      <c r="P4398">
        <v>9</v>
      </c>
      <c r="Q4398" t="str">
        <f t="shared" si="71"/>
        <v>3-Small C&amp;I</v>
      </c>
    </row>
    <row r="4399" spans="1:17" x14ac:dyDescent="0.3">
      <c r="A4399">
        <v>5</v>
      </c>
      <c r="B4399" t="s">
        <v>181</v>
      </c>
      <c r="C4399">
        <v>2021</v>
      </c>
      <c r="D4399">
        <v>3</v>
      </c>
      <c r="E4399" t="s">
        <v>560</v>
      </c>
      <c r="F4399">
        <v>60</v>
      </c>
      <c r="G4399" t="s">
        <v>469</v>
      </c>
      <c r="H4399" t="s">
        <v>463</v>
      </c>
      <c r="I4399" t="s">
        <v>464</v>
      </c>
      <c r="J4399" t="s">
        <v>577</v>
      </c>
      <c r="K4399" t="s">
        <v>465</v>
      </c>
      <c r="L4399" t="s">
        <v>545</v>
      </c>
      <c r="M4399" t="s">
        <v>470</v>
      </c>
      <c r="N4399">
        <v>4</v>
      </c>
      <c r="O4399">
        <v>74.19</v>
      </c>
      <c r="P4399">
        <v>390</v>
      </c>
      <c r="Q4399" t="str">
        <f t="shared" si="71"/>
        <v>Street</v>
      </c>
    </row>
    <row r="4400" spans="1:17" x14ac:dyDescent="0.3">
      <c r="A4400">
        <v>5</v>
      </c>
      <c r="B4400" t="s">
        <v>181</v>
      </c>
      <c r="C4400">
        <v>2021</v>
      </c>
      <c r="D4400">
        <v>3</v>
      </c>
      <c r="E4400" t="s">
        <v>560</v>
      </c>
      <c r="F4400">
        <v>71</v>
      </c>
      <c r="G4400" t="s">
        <v>469</v>
      </c>
      <c r="H4400" t="s">
        <v>397</v>
      </c>
      <c r="I4400" t="s">
        <v>398</v>
      </c>
      <c r="J4400" t="s">
        <v>561</v>
      </c>
      <c r="K4400" t="s">
        <v>399</v>
      </c>
      <c r="L4400" t="s">
        <v>550</v>
      </c>
      <c r="M4400" t="s">
        <v>527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x14ac:dyDescent="0.3">
      <c r="A4401">
        <v>5</v>
      </c>
      <c r="B4401" t="s">
        <v>181</v>
      </c>
      <c r="C4401">
        <v>2021</v>
      </c>
      <c r="D4401">
        <v>3</v>
      </c>
      <c r="E4401" t="s">
        <v>560</v>
      </c>
      <c r="F4401">
        <v>72</v>
      </c>
      <c r="G4401" t="s">
        <v>469</v>
      </c>
      <c r="H4401" t="s">
        <v>397</v>
      </c>
      <c r="I4401" t="s">
        <v>398</v>
      </c>
      <c r="J4401" t="s">
        <v>561</v>
      </c>
      <c r="K4401" t="s">
        <v>399</v>
      </c>
      <c r="L4401" t="s">
        <v>551</v>
      </c>
      <c r="M4401" t="s">
        <v>528</v>
      </c>
      <c r="N4401">
        <v>1</v>
      </c>
      <c r="O4401">
        <v>117.01</v>
      </c>
      <c r="P4401">
        <v>434</v>
      </c>
      <c r="Q4401" t="str">
        <f t="shared" si="71"/>
        <v>1-Residential</v>
      </c>
    </row>
    <row r="4402" spans="1:17" x14ac:dyDescent="0.3">
      <c r="A4402">
        <v>5</v>
      </c>
      <c r="B4402" t="s">
        <v>181</v>
      </c>
      <c r="C4402">
        <v>2021</v>
      </c>
      <c r="D4402">
        <v>3</v>
      </c>
      <c r="E4402" t="s">
        <v>560</v>
      </c>
      <c r="F4402">
        <v>72</v>
      </c>
      <c r="G4402" t="s">
        <v>469</v>
      </c>
      <c r="H4402" t="s">
        <v>403</v>
      </c>
      <c r="I4402" t="s">
        <v>404</v>
      </c>
      <c r="J4402" t="s">
        <v>562</v>
      </c>
      <c r="K4402" t="s">
        <v>405</v>
      </c>
      <c r="L4402" t="s">
        <v>551</v>
      </c>
      <c r="M4402" t="s">
        <v>528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x14ac:dyDescent="0.3">
      <c r="A4403">
        <v>5</v>
      </c>
      <c r="B4403" t="s">
        <v>181</v>
      </c>
      <c r="C4403">
        <v>2021</v>
      </c>
      <c r="D4403">
        <v>3</v>
      </c>
      <c r="E4403" t="s">
        <v>560</v>
      </c>
      <c r="F4403">
        <v>75</v>
      </c>
      <c r="G4403" t="s">
        <v>469</v>
      </c>
      <c r="H4403" t="s">
        <v>481</v>
      </c>
      <c r="I4403" t="s">
        <v>482</v>
      </c>
      <c r="J4403" t="s">
        <v>568</v>
      </c>
      <c r="K4403" t="s">
        <v>433</v>
      </c>
      <c r="L4403" t="s">
        <v>552</v>
      </c>
      <c r="M4403" t="s">
        <v>529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x14ac:dyDescent="0.3">
      <c r="A4404">
        <v>5</v>
      </c>
      <c r="B4404" t="s">
        <v>181</v>
      </c>
      <c r="C4404">
        <v>2021</v>
      </c>
      <c r="D4404">
        <v>3</v>
      </c>
      <c r="E4404" t="s">
        <v>560</v>
      </c>
      <c r="F4404">
        <v>75</v>
      </c>
      <c r="G4404" t="s">
        <v>469</v>
      </c>
      <c r="H4404" t="s">
        <v>417</v>
      </c>
      <c r="I4404" t="s">
        <v>418</v>
      </c>
      <c r="J4404" t="s">
        <v>562</v>
      </c>
      <c r="K4404" t="s">
        <v>405</v>
      </c>
      <c r="L4404" t="s">
        <v>553</v>
      </c>
      <c r="M4404" t="s">
        <v>476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x14ac:dyDescent="0.3">
      <c r="A4405">
        <v>5</v>
      </c>
      <c r="B4405" t="s">
        <v>181</v>
      </c>
      <c r="C4405">
        <v>2021</v>
      </c>
      <c r="D4405">
        <v>3</v>
      </c>
      <c r="E4405" t="s">
        <v>560</v>
      </c>
      <c r="F4405">
        <v>75</v>
      </c>
      <c r="G4405" t="s">
        <v>469</v>
      </c>
      <c r="H4405" t="s">
        <v>450</v>
      </c>
      <c r="I4405" t="s">
        <v>451</v>
      </c>
      <c r="J4405" t="s">
        <v>568</v>
      </c>
      <c r="K4405" t="s">
        <v>433</v>
      </c>
      <c r="L4405" t="s">
        <v>553</v>
      </c>
      <c r="M4405" t="s">
        <v>476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x14ac:dyDescent="0.3">
      <c r="A4406">
        <v>5</v>
      </c>
      <c r="B4406" t="s">
        <v>181</v>
      </c>
      <c r="C4406">
        <v>2021</v>
      </c>
      <c r="D4406">
        <v>3</v>
      </c>
      <c r="E4406" t="s">
        <v>560</v>
      </c>
      <c r="F4406">
        <v>77</v>
      </c>
      <c r="G4406" t="s">
        <v>469</v>
      </c>
      <c r="H4406" t="s">
        <v>403</v>
      </c>
      <c r="I4406" t="s">
        <v>404</v>
      </c>
      <c r="J4406" t="s">
        <v>562</v>
      </c>
      <c r="K4406" t="s">
        <v>405</v>
      </c>
      <c r="L4406" t="s">
        <v>554</v>
      </c>
      <c r="M4406" t="s">
        <v>530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x14ac:dyDescent="0.3">
      <c r="A4407">
        <v>5</v>
      </c>
      <c r="B4407" t="s">
        <v>181</v>
      </c>
      <c r="C4407">
        <v>2021</v>
      </c>
      <c r="D4407">
        <v>3</v>
      </c>
      <c r="E4407" t="s">
        <v>560</v>
      </c>
      <c r="F4407">
        <v>77</v>
      </c>
      <c r="G4407" t="s">
        <v>469</v>
      </c>
      <c r="H4407" t="s">
        <v>431</v>
      </c>
      <c r="I4407" t="s">
        <v>432</v>
      </c>
      <c r="J4407" t="s">
        <v>568</v>
      </c>
      <c r="K4407" t="s">
        <v>433</v>
      </c>
      <c r="L4407" t="s">
        <v>554</v>
      </c>
      <c r="M4407" t="s">
        <v>530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x14ac:dyDescent="0.3">
      <c r="A4408">
        <v>5</v>
      </c>
      <c r="B4408" t="s">
        <v>181</v>
      </c>
      <c r="C4408">
        <v>2021</v>
      </c>
      <c r="D4408">
        <v>3</v>
      </c>
      <c r="E4408" t="s">
        <v>560</v>
      </c>
      <c r="F4408">
        <v>77</v>
      </c>
      <c r="G4408" t="s">
        <v>469</v>
      </c>
      <c r="H4408" t="s">
        <v>417</v>
      </c>
      <c r="I4408" t="s">
        <v>418</v>
      </c>
      <c r="J4408" t="s">
        <v>562</v>
      </c>
      <c r="K4408" t="s">
        <v>405</v>
      </c>
      <c r="L4408" t="s">
        <v>555</v>
      </c>
      <c r="M4408" t="s">
        <v>476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x14ac:dyDescent="0.3">
      <c r="A4409">
        <v>5</v>
      </c>
      <c r="B4409" t="s">
        <v>181</v>
      </c>
      <c r="C4409">
        <v>2021</v>
      </c>
      <c r="D4409">
        <v>3</v>
      </c>
      <c r="E4409" t="s">
        <v>560</v>
      </c>
      <c r="F4409">
        <v>79</v>
      </c>
      <c r="G4409" t="s">
        <v>469</v>
      </c>
      <c r="H4409" t="s">
        <v>403</v>
      </c>
      <c r="I4409" t="s">
        <v>404</v>
      </c>
      <c r="J4409" t="s">
        <v>562</v>
      </c>
      <c r="K4409" t="s">
        <v>405</v>
      </c>
      <c r="L4409" t="s">
        <v>556</v>
      </c>
      <c r="M4409" t="s">
        <v>531</v>
      </c>
      <c r="N4409">
        <v>1</v>
      </c>
      <c r="O4409">
        <v>9.64</v>
      </c>
      <c r="P4409">
        <v>0</v>
      </c>
      <c r="Q4409" t="str">
        <f t="shared" si="71"/>
        <v>3-Small C&amp;I</v>
      </c>
    </row>
    <row r="4410" spans="1:17" x14ac:dyDescent="0.3">
      <c r="A4410">
        <v>5</v>
      </c>
      <c r="B4410" t="s">
        <v>181</v>
      </c>
      <c r="C4410">
        <v>2021</v>
      </c>
      <c r="D4410">
        <v>3</v>
      </c>
      <c r="E4410" t="s">
        <v>560</v>
      </c>
      <c r="F4410">
        <v>79</v>
      </c>
      <c r="G4410" t="s">
        <v>469</v>
      </c>
      <c r="H4410" t="s">
        <v>431</v>
      </c>
      <c r="I4410" t="s">
        <v>432</v>
      </c>
      <c r="J4410" t="s">
        <v>568</v>
      </c>
      <c r="K4410" t="s">
        <v>433</v>
      </c>
      <c r="L4410" t="s">
        <v>556</v>
      </c>
      <c r="M4410" t="s">
        <v>531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x14ac:dyDescent="0.3">
      <c r="A4411">
        <v>5</v>
      </c>
      <c r="B4411" t="s">
        <v>181</v>
      </c>
      <c r="C4411">
        <v>2021</v>
      </c>
      <c r="D4411">
        <v>3</v>
      </c>
      <c r="E4411" t="s">
        <v>560</v>
      </c>
      <c r="F4411">
        <v>79</v>
      </c>
      <c r="G4411" t="s">
        <v>469</v>
      </c>
      <c r="H4411" t="s">
        <v>532</v>
      </c>
      <c r="I4411" t="s">
        <v>533</v>
      </c>
      <c r="J4411" t="s">
        <v>270</v>
      </c>
      <c r="K4411" t="s">
        <v>534</v>
      </c>
      <c r="L4411" t="s">
        <v>556</v>
      </c>
      <c r="M4411" t="s">
        <v>531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x14ac:dyDescent="0.3">
      <c r="A4412">
        <v>5</v>
      </c>
      <c r="B4412" t="s">
        <v>181</v>
      </c>
      <c r="C4412">
        <v>2021</v>
      </c>
      <c r="D4412">
        <v>3</v>
      </c>
      <c r="E4412" t="s">
        <v>560</v>
      </c>
      <c r="F4412">
        <v>79</v>
      </c>
      <c r="G4412" t="s">
        <v>469</v>
      </c>
      <c r="H4412" t="s">
        <v>444</v>
      </c>
      <c r="I4412" t="s">
        <v>445</v>
      </c>
      <c r="J4412" t="s">
        <v>572</v>
      </c>
      <c r="K4412" t="s">
        <v>443</v>
      </c>
      <c r="L4412" t="s">
        <v>557</v>
      </c>
      <c r="M4412" t="s">
        <v>535</v>
      </c>
      <c r="N4412">
        <v>1</v>
      </c>
      <c r="O4412">
        <v>4160.7</v>
      </c>
      <c r="P4412">
        <v>73777</v>
      </c>
      <c r="Q4412" t="str">
        <f t="shared" si="71"/>
        <v>5-Large C&amp;I</v>
      </c>
    </row>
    <row r="4413" spans="1:17" x14ac:dyDescent="0.3">
      <c r="A4413">
        <v>5</v>
      </c>
      <c r="B4413" t="s">
        <v>181</v>
      </c>
      <c r="C4413">
        <v>2021</v>
      </c>
      <c r="D4413">
        <v>3</v>
      </c>
      <c r="E4413" t="s">
        <v>560</v>
      </c>
      <c r="F4413">
        <v>79</v>
      </c>
      <c r="G4413" t="s">
        <v>469</v>
      </c>
      <c r="H4413" t="s">
        <v>417</v>
      </c>
      <c r="I4413" t="s">
        <v>418</v>
      </c>
      <c r="J4413" t="s">
        <v>562</v>
      </c>
      <c r="K4413" t="s">
        <v>405</v>
      </c>
      <c r="L4413" t="s">
        <v>557</v>
      </c>
      <c r="M4413" t="s">
        <v>535</v>
      </c>
      <c r="N4413">
        <v>82</v>
      </c>
      <c r="O4413">
        <v>19904.03</v>
      </c>
      <c r="P4413">
        <v>184206</v>
      </c>
      <c r="Q4413" t="str">
        <f t="shared" si="71"/>
        <v>3-Small C&amp;I</v>
      </c>
    </row>
    <row r="4414" spans="1:17" x14ac:dyDescent="0.3">
      <c r="A4414">
        <v>5</v>
      </c>
      <c r="B4414" t="s">
        <v>181</v>
      </c>
      <c r="C4414">
        <v>2021</v>
      </c>
      <c r="D4414">
        <v>3</v>
      </c>
      <c r="E4414" t="s">
        <v>560</v>
      </c>
      <c r="F4414">
        <v>79</v>
      </c>
      <c r="G4414" t="s">
        <v>469</v>
      </c>
      <c r="H4414" t="s">
        <v>446</v>
      </c>
      <c r="I4414" t="s">
        <v>447</v>
      </c>
      <c r="J4414" t="s">
        <v>567</v>
      </c>
      <c r="K4414" t="s">
        <v>425</v>
      </c>
      <c r="L4414" t="s">
        <v>557</v>
      </c>
      <c r="M4414" t="s">
        <v>535</v>
      </c>
      <c r="N4414">
        <v>7</v>
      </c>
      <c r="O4414">
        <v>351.21</v>
      </c>
      <c r="P4414">
        <v>2844</v>
      </c>
      <c r="Q4414" t="str">
        <f t="shared" si="71"/>
        <v>3-Small C&amp;I</v>
      </c>
    </row>
    <row r="4415" spans="1:17" x14ac:dyDescent="0.3">
      <c r="A4415">
        <v>5</v>
      </c>
      <c r="B4415" t="s">
        <v>181</v>
      </c>
      <c r="C4415">
        <v>2021</v>
      </c>
      <c r="D4415">
        <v>3</v>
      </c>
      <c r="E4415" t="s">
        <v>560</v>
      </c>
      <c r="F4415">
        <v>79</v>
      </c>
      <c r="G4415" t="s">
        <v>469</v>
      </c>
      <c r="H4415" t="s">
        <v>450</v>
      </c>
      <c r="I4415" t="s">
        <v>451</v>
      </c>
      <c r="J4415" t="s">
        <v>568</v>
      </c>
      <c r="K4415" t="s">
        <v>433</v>
      </c>
      <c r="L4415" t="s">
        <v>557</v>
      </c>
      <c r="M4415" t="s">
        <v>535</v>
      </c>
      <c r="N4415">
        <v>4</v>
      </c>
      <c r="O4415">
        <v>8373.19</v>
      </c>
      <c r="P4415">
        <v>84900</v>
      </c>
      <c r="Q4415" t="str">
        <f t="shared" si="71"/>
        <v>4-Medium C&amp;I</v>
      </c>
    </row>
    <row r="4416" spans="1:17" x14ac:dyDescent="0.3">
      <c r="A4416">
        <v>4</v>
      </c>
      <c r="B4416" t="s">
        <v>187</v>
      </c>
      <c r="C4416">
        <v>2021</v>
      </c>
      <c r="D4416">
        <v>3</v>
      </c>
      <c r="E4416" t="s">
        <v>560</v>
      </c>
      <c r="F4416">
        <v>1</v>
      </c>
      <c r="G4416" t="s">
        <v>396</v>
      </c>
      <c r="H4416" t="s">
        <v>397</v>
      </c>
      <c r="I4416" t="s">
        <v>398</v>
      </c>
      <c r="J4416" t="s">
        <v>561</v>
      </c>
      <c r="K4416" t="s">
        <v>399</v>
      </c>
      <c r="L4416" t="s">
        <v>536</v>
      </c>
      <c r="M4416" t="s">
        <v>400</v>
      </c>
      <c r="N4416">
        <v>1529</v>
      </c>
      <c r="O4416">
        <v>323449.55</v>
      </c>
      <c r="P4416">
        <v>1199334</v>
      </c>
      <c r="Q4416" t="str">
        <f t="shared" si="71"/>
        <v>1-Residential</v>
      </c>
    </row>
    <row r="4417" spans="1:17" x14ac:dyDescent="0.3">
      <c r="A4417">
        <v>4</v>
      </c>
      <c r="B4417" t="s">
        <v>187</v>
      </c>
      <c r="C4417">
        <v>2021</v>
      </c>
      <c r="D4417">
        <v>3</v>
      </c>
      <c r="E4417" t="s">
        <v>560</v>
      </c>
      <c r="F4417">
        <v>1</v>
      </c>
      <c r="G4417" t="s">
        <v>396</v>
      </c>
      <c r="H4417" t="s">
        <v>401</v>
      </c>
      <c r="I4417" t="s">
        <v>402</v>
      </c>
      <c r="J4417" t="s">
        <v>561</v>
      </c>
      <c r="K4417" t="s">
        <v>399</v>
      </c>
      <c r="L4417" t="s">
        <v>536</v>
      </c>
      <c r="M4417" t="s">
        <v>400</v>
      </c>
      <c r="N4417">
        <v>2</v>
      </c>
      <c r="O4417">
        <v>1351.4</v>
      </c>
      <c r="P4417">
        <v>4946</v>
      </c>
      <c r="Q4417" t="str">
        <f t="shared" si="71"/>
        <v>1-Residential</v>
      </c>
    </row>
    <row r="4418" spans="1:17" x14ac:dyDescent="0.3">
      <c r="A4418">
        <v>4</v>
      </c>
      <c r="B4418" t="s">
        <v>187</v>
      </c>
      <c r="C4418">
        <v>2021</v>
      </c>
      <c r="D4418">
        <v>3</v>
      </c>
      <c r="E4418" t="s">
        <v>560</v>
      </c>
      <c r="F4418">
        <v>1</v>
      </c>
      <c r="G4418" t="s">
        <v>396</v>
      </c>
      <c r="H4418" t="s">
        <v>403</v>
      </c>
      <c r="I4418" t="s">
        <v>404</v>
      </c>
      <c r="J4418" t="s">
        <v>562</v>
      </c>
      <c r="K4418" t="s">
        <v>405</v>
      </c>
      <c r="L4418" t="s">
        <v>536</v>
      </c>
      <c r="M4418" t="s">
        <v>400</v>
      </c>
      <c r="N4418">
        <v>9</v>
      </c>
      <c r="O4418">
        <v>730.46</v>
      </c>
      <c r="P4418">
        <v>2964</v>
      </c>
      <c r="Q4418" t="str">
        <f t="shared" si="71"/>
        <v>3-Small C&amp;I</v>
      </c>
    </row>
    <row r="4419" spans="1:17" x14ac:dyDescent="0.3">
      <c r="A4419">
        <v>4</v>
      </c>
      <c r="B4419" t="s">
        <v>187</v>
      </c>
      <c r="C4419">
        <v>2021</v>
      </c>
      <c r="D4419">
        <v>3</v>
      </c>
      <c r="E4419" t="s">
        <v>560</v>
      </c>
      <c r="F4419">
        <v>1</v>
      </c>
      <c r="G4419" t="s">
        <v>396</v>
      </c>
      <c r="H4419" t="s">
        <v>406</v>
      </c>
      <c r="I4419" t="s">
        <v>407</v>
      </c>
      <c r="J4419" t="s">
        <v>563</v>
      </c>
      <c r="K4419" t="s">
        <v>408</v>
      </c>
      <c r="L4419" t="s">
        <v>536</v>
      </c>
      <c r="M4419" t="s">
        <v>400</v>
      </c>
      <c r="N4419">
        <v>32</v>
      </c>
      <c r="O4419">
        <v>6613.01</v>
      </c>
      <c r="P4419">
        <v>39122</v>
      </c>
      <c r="Q4419" t="str">
        <f t="shared" si="71"/>
        <v>2-Low Income Residential</v>
      </c>
    </row>
    <row r="4420" spans="1:17" x14ac:dyDescent="0.3">
      <c r="A4420">
        <v>4</v>
      </c>
      <c r="B4420" t="s">
        <v>187</v>
      </c>
      <c r="C4420">
        <v>2021</v>
      </c>
      <c r="D4420">
        <v>3</v>
      </c>
      <c r="E4420" t="s">
        <v>560</v>
      </c>
      <c r="F4420">
        <v>1</v>
      </c>
      <c r="G4420" t="s">
        <v>396</v>
      </c>
      <c r="H4420" t="s">
        <v>409</v>
      </c>
      <c r="I4420" t="s">
        <v>410</v>
      </c>
      <c r="J4420" t="s">
        <v>565</v>
      </c>
      <c r="K4420" t="s">
        <v>411</v>
      </c>
      <c r="L4420" t="s">
        <v>536</v>
      </c>
      <c r="M4420" t="s">
        <v>400</v>
      </c>
      <c r="N4420">
        <v>2</v>
      </c>
      <c r="O4420">
        <v>1004.56</v>
      </c>
      <c r="P4420">
        <v>4598</v>
      </c>
      <c r="Q4420" t="str">
        <f t="shared" si="71"/>
        <v>3-Small C&amp;I</v>
      </c>
    </row>
    <row r="4421" spans="1:17" x14ac:dyDescent="0.3">
      <c r="A4421">
        <v>4</v>
      </c>
      <c r="B4421" t="s">
        <v>187</v>
      </c>
      <c r="C4421">
        <v>2021</v>
      </c>
      <c r="D4421">
        <v>3</v>
      </c>
      <c r="E4421" t="s">
        <v>560</v>
      </c>
      <c r="F4421">
        <v>1</v>
      </c>
      <c r="G4421" t="s">
        <v>396</v>
      </c>
      <c r="H4421" t="s">
        <v>412</v>
      </c>
      <c r="I4421" t="s">
        <v>413</v>
      </c>
      <c r="J4421" t="s">
        <v>561</v>
      </c>
      <c r="K4421" t="s">
        <v>399</v>
      </c>
      <c r="L4421" t="s">
        <v>537</v>
      </c>
      <c r="M4421" t="s">
        <v>414</v>
      </c>
      <c r="N4421">
        <v>10314</v>
      </c>
      <c r="O4421">
        <v>1155987.68</v>
      </c>
      <c r="P4421">
        <v>7877749</v>
      </c>
      <c r="Q4421" t="str">
        <f t="shared" si="71"/>
        <v>1-Residential</v>
      </c>
    </row>
    <row r="4422" spans="1:17" x14ac:dyDescent="0.3">
      <c r="A4422">
        <v>4</v>
      </c>
      <c r="B4422" t="s">
        <v>187</v>
      </c>
      <c r="C4422">
        <v>2021</v>
      </c>
      <c r="D4422">
        <v>3</v>
      </c>
      <c r="E4422" t="s">
        <v>560</v>
      </c>
      <c r="F4422">
        <v>1</v>
      </c>
      <c r="G4422" t="s">
        <v>396</v>
      </c>
      <c r="H4422" t="s">
        <v>415</v>
      </c>
      <c r="I4422" t="s">
        <v>416</v>
      </c>
      <c r="J4422" t="s">
        <v>563</v>
      </c>
      <c r="K4422" t="s">
        <v>408</v>
      </c>
      <c r="L4422" t="s">
        <v>537</v>
      </c>
      <c r="M4422" t="s">
        <v>414</v>
      </c>
      <c r="N4422">
        <v>127</v>
      </c>
      <c r="O4422">
        <v>6656.35</v>
      </c>
      <c r="P4422">
        <v>134998</v>
      </c>
      <c r="Q4422" t="str">
        <f t="shared" si="71"/>
        <v>2-Low Income Residential</v>
      </c>
    </row>
    <row r="4423" spans="1:17" x14ac:dyDescent="0.3">
      <c r="A4423">
        <v>4</v>
      </c>
      <c r="B4423" t="s">
        <v>187</v>
      </c>
      <c r="C4423">
        <v>2021</v>
      </c>
      <c r="D4423">
        <v>3</v>
      </c>
      <c r="E4423" t="s">
        <v>560</v>
      </c>
      <c r="F4423">
        <v>1</v>
      </c>
      <c r="G4423" t="s">
        <v>396</v>
      </c>
      <c r="H4423" t="s">
        <v>417</v>
      </c>
      <c r="I4423" t="s">
        <v>418</v>
      </c>
      <c r="J4423" t="s">
        <v>562</v>
      </c>
      <c r="K4423" t="s">
        <v>405</v>
      </c>
      <c r="L4423" t="s">
        <v>537</v>
      </c>
      <c r="M4423" t="s">
        <v>414</v>
      </c>
      <c r="N4423">
        <v>31</v>
      </c>
      <c r="O4423">
        <v>2506.34</v>
      </c>
      <c r="P4423">
        <v>22559</v>
      </c>
      <c r="Q4423" t="str">
        <f t="shared" si="71"/>
        <v>3-Small C&amp;I</v>
      </c>
    </row>
    <row r="4424" spans="1:17" x14ac:dyDescent="0.3">
      <c r="A4424">
        <v>4</v>
      </c>
      <c r="B4424" t="s">
        <v>187</v>
      </c>
      <c r="C4424">
        <v>2021</v>
      </c>
      <c r="D4424">
        <v>3</v>
      </c>
      <c r="E4424" t="s">
        <v>560</v>
      </c>
      <c r="F4424">
        <v>1</v>
      </c>
      <c r="G4424" t="s">
        <v>396</v>
      </c>
      <c r="H4424" t="s">
        <v>419</v>
      </c>
      <c r="I4424" t="s">
        <v>420</v>
      </c>
      <c r="J4424" t="s">
        <v>565</v>
      </c>
      <c r="K4424" t="s">
        <v>411</v>
      </c>
      <c r="L4424" t="s">
        <v>537</v>
      </c>
      <c r="M4424" t="s">
        <v>414</v>
      </c>
      <c r="N4424">
        <v>4</v>
      </c>
      <c r="O4424">
        <v>231.07</v>
      </c>
      <c r="P4424">
        <v>1758</v>
      </c>
      <c r="Q4424" t="str">
        <f t="shared" si="71"/>
        <v>3-Small C&amp;I</v>
      </c>
    </row>
    <row r="4425" spans="1:17" x14ac:dyDescent="0.3">
      <c r="A4425">
        <v>4</v>
      </c>
      <c r="B4425" t="s">
        <v>187</v>
      </c>
      <c r="C4425">
        <v>2021</v>
      </c>
      <c r="D4425">
        <v>3</v>
      </c>
      <c r="E4425" t="s">
        <v>560</v>
      </c>
      <c r="F4425">
        <v>3</v>
      </c>
      <c r="G4425" t="s">
        <v>421</v>
      </c>
      <c r="H4425" t="s">
        <v>397</v>
      </c>
      <c r="I4425" t="s">
        <v>398</v>
      </c>
      <c r="J4425" t="s">
        <v>561</v>
      </c>
      <c r="K4425" t="s">
        <v>399</v>
      </c>
      <c r="L4425" t="s">
        <v>538</v>
      </c>
      <c r="M4425" t="s">
        <v>422</v>
      </c>
      <c r="N4425">
        <v>28</v>
      </c>
      <c r="O4425">
        <v>7096.07</v>
      </c>
      <c r="P4425">
        <v>26385</v>
      </c>
      <c r="Q4425" t="str">
        <f t="shared" si="71"/>
        <v>1-Residential</v>
      </c>
    </row>
    <row r="4426" spans="1:17" x14ac:dyDescent="0.3">
      <c r="A4426">
        <v>4</v>
      </c>
      <c r="B4426" t="s">
        <v>187</v>
      </c>
      <c r="C4426">
        <v>2021</v>
      </c>
      <c r="D4426">
        <v>3</v>
      </c>
      <c r="E4426" t="s">
        <v>560</v>
      </c>
      <c r="F4426">
        <v>3</v>
      </c>
      <c r="G4426" t="s">
        <v>421</v>
      </c>
      <c r="H4426" t="s">
        <v>403</v>
      </c>
      <c r="I4426" t="s">
        <v>404</v>
      </c>
      <c r="J4426" t="s">
        <v>562</v>
      </c>
      <c r="K4426" t="s">
        <v>405</v>
      </c>
      <c r="L4426" t="s">
        <v>538</v>
      </c>
      <c r="M4426" t="s">
        <v>422</v>
      </c>
      <c r="N4426">
        <v>169</v>
      </c>
      <c r="O4426">
        <v>25805.35</v>
      </c>
      <c r="P4426">
        <v>112091</v>
      </c>
      <c r="Q4426" t="str">
        <f t="shared" si="71"/>
        <v>3-Small C&amp;I</v>
      </c>
    </row>
    <row r="4427" spans="1:17" x14ac:dyDescent="0.3">
      <c r="A4427">
        <v>4</v>
      </c>
      <c r="B4427" t="s">
        <v>187</v>
      </c>
      <c r="C4427">
        <v>2021</v>
      </c>
      <c r="D4427">
        <v>3</v>
      </c>
      <c r="E4427" t="s">
        <v>560</v>
      </c>
      <c r="F4427">
        <v>3</v>
      </c>
      <c r="G4427" t="s">
        <v>421</v>
      </c>
      <c r="H4427" t="s">
        <v>426</v>
      </c>
      <c r="I4427" t="s">
        <v>427</v>
      </c>
      <c r="J4427" t="s">
        <v>564</v>
      </c>
      <c r="K4427" t="s">
        <v>428</v>
      </c>
      <c r="L4427" t="s">
        <v>538</v>
      </c>
      <c r="M4427" t="s">
        <v>422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x14ac:dyDescent="0.3">
      <c r="A4428">
        <v>4</v>
      </c>
      <c r="B4428" t="s">
        <v>187</v>
      </c>
      <c r="C4428">
        <v>2021</v>
      </c>
      <c r="D4428">
        <v>3</v>
      </c>
      <c r="E4428" t="s">
        <v>560</v>
      </c>
      <c r="F4428">
        <v>3</v>
      </c>
      <c r="G4428" t="s">
        <v>421</v>
      </c>
      <c r="H4428" t="s">
        <v>409</v>
      </c>
      <c r="I4428" t="s">
        <v>410</v>
      </c>
      <c r="J4428" t="s">
        <v>565</v>
      </c>
      <c r="K4428" t="s">
        <v>411</v>
      </c>
      <c r="L4428" t="s">
        <v>538</v>
      </c>
      <c r="M4428" t="s">
        <v>422</v>
      </c>
      <c r="N4428">
        <v>20</v>
      </c>
      <c r="O4428">
        <v>1871.08</v>
      </c>
      <c r="P4428">
        <v>7739</v>
      </c>
      <c r="Q4428" t="str">
        <f t="shared" si="71"/>
        <v>3-Small C&amp;I</v>
      </c>
    </row>
    <row r="4429" spans="1:17" x14ac:dyDescent="0.3">
      <c r="A4429">
        <v>4</v>
      </c>
      <c r="B4429" t="s">
        <v>187</v>
      </c>
      <c r="C4429">
        <v>2021</v>
      </c>
      <c r="D4429">
        <v>3</v>
      </c>
      <c r="E4429" t="s">
        <v>560</v>
      </c>
      <c r="F4429">
        <v>3</v>
      </c>
      <c r="G4429" t="s">
        <v>421</v>
      </c>
      <c r="H4429" t="s">
        <v>429</v>
      </c>
      <c r="I4429" t="s">
        <v>430</v>
      </c>
      <c r="J4429" t="s">
        <v>562</v>
      </c>
      <c r="K4429" t="s">
        <v>405</v>
      </c>
      <c r="L4429" t="s">
        <v>538</v>
      </c>
      <c r="M4429" t="s">
        <v>422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x14ac:dyDescent="0.3">
      <c r="A4430">
        <v>4</v>
      </c>
      <c r="B4430" t="s">
        <v>187</v>
      </c>
      <c r="C4430">
        <v>2021</v>
      </c>
      <c r="D4430">
        <v>3</v>
      </c>
      <c r="E4430" t="s">
        <v>560</v>
      </c>
      <c r="F4430">
        <v>3</v>
      </c>
      <c r="G4430" t="s">
        <v>421</v>
      </c>
      <c r="H4430" t="s">
        <v>431</v>
      </c>
      <c r="I4430" t="s">
        <v>432</v>
      </c>
      <c r="J4430" t="s">
        <v>568</v>
      </c>
      <c r="K4430" t="s">
        <v>433</v>
      </c>
      <c r="L4430" t="s">
        <v>538</v>
      </c>
      <c r="M4430" t="s">
        <v>422</v>
      </c>
      <c r="N4430">
        <v>4</v>
      </c>
      <c r="O4430">
        <v>12411.19</v>
      </c>
      <c r="P4430">
        <v>56213</v>
      </c>
      <c r="Q4430" t="str">
        <f t="shared" ref="Q4430:Q4493" si="72">VLOOKUP(TRIM(J4430),S:T,2,FALSE)</f>
        <v>4-Medium C&amp;I</v>
      </c>
    </row>
    <row r="4431" spans="1:17" x14ac:dyDescent="0.3">
      <c r="A4431">
        <v>4</v>
      </c>
      <c r="B4431" t="s">
        <v>187</v>
      </c>
      <c r="C4431">
        <v>2021</v>
      </c>
      <c r="D4431">
        <v>3</v>
      </c>
      <c r="E4431" t="s">
        <v>560</v>
      </c>
      <c r="F4431">
        <v>3</v>
      </c>
      <c r="G4431" t="s">
        <v>421</v>
      </c>
      <c r="H4431" t="s">
        <v>434</v>
      </c>
      <c r="I4431" t="s">
        <v>435</v>
      </c>
      <c r="J4431" t="s">
        <v>566</v>
      </c>
      <c r="K4431" t="s">
        <v>436</v>
      </c>
      <c r="L4431" t="s">
        <v>537</v>
      </c>
      <c r="M4431" t="s">
        <v>414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x14ac:dyDescent="0.3">
      <c r="A4432">
        <v>4</v>
      </c>
      <c r="B4432" t="s">
        <v>187</v>
      </c>
      <c r="C4432">
        <v>2021</v>
      </c>
      <c r="D4432">
        <v>3</v>
      </c>
      <c r="E4432" t="s">
        <v>560</v>
      </c>
      <c r="F4432">
        <v>3</v>
      </c>
      <c r="G4432" t="s">
        <v>421</v>
      </c>
      <c r="H4432" t="s">
        <v>437</v>
      </c>
      <c r="I4432" t="s">
        <v>438</v>
      </c>
      <c r="J4432" t="s">
        <v>571</v>
      </c>
      <c r="K4432" t="s">
        <v>439</v>
      </c>
      <c r="L4432" t="s">
        <v>539</v>
      </c>
      <c r="M4432" t="s">
        <v>440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x14ac:dyDescent="0.3">
      <c r="A4433">
        <v>4</v>
      </c>
      <c r="B4433" t="s">
        <v>187</v>
      </c>
      <c r="C4433">
        <v>2021</v>
      </c>
      <c r="D4433">
        <v>3</v>
      </c>
      <c r="E4433" t="s">
        <v>560</v>
      </c>
      <c r="F4433">
        <v>3</v>
      </c>
      <c r="G4433" t="s">
        <v>421</v>
      </c>
      <c r="H4433" t="s">
        <v>444</v>
      </c>
      <c r="I4433" t="s">
        <v>445</v>
      </c>
      <c r="J4433" t="s">
        <v>572</v>
      </c>
      <c r="K4433" t="s">
        <v>443</v>
      </c>
      <c r="L4433" t="s">
        <v>539</v>
      </c>
      <c r="M4433" t="s">
        <v>440</v>
      </c>
      <c r="N4433">
        <v>8</v>
      </c>
      <c r="O4433">
        <v>84483.69</v>
      </c>
      <c r="P4433">
        <v>1111731</v>
      </c>
      <c r="Q4433" t="str">
        <f t="shared" si="72"/>
        <v>5-Large C&amp;I</v>
      </c>
    </row>
    <row r="4434" spans="1:17" x14ac:dyDescent="0.3">
      <c r="A4434">
        <v>4</v>
      </c>
      <c r="B4434" t="s">
        <v>187</v>
      </c>
      <c r="C4434">
        <v>2021</v>
      </c>
      <c r="D4434">
        <v>3</v>
      </c>
      <c r="E4434" t="s">
        <v>560</v>
      </c>
      <c r="F4434">
        <v>3</v>
      </c>
      <c r="G4434" t="s">
        <v>421</v>
      </c>
      <c r="H4434" t="s">
        <v>412</v>
      </c>
      <c r="I4434" t="s">
        <v>413</v>
      </c>
      <c r="J4434" t="s">
        <v>561</v>
      </c>
      <c r="K4434" t="s">
        <v>399</v>
      </c>
      <c r="L4434" t="s">
        <v>539</v>
      </c>
      <c r="M4434" t="s">
        <v>440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x14ac:dyDescent="0.3">
      <c r="A4435">
        <v>4</v>
      </c>
      <c r="B4435" t="s">
        <v>187</v>
      </c>
      <c r="C4435">
        <v>2021</v>
      </c>
      <c r="D4435">
        <v>3</v>
      </c>
      <c r="E4435" t="s">
        <v>560</v>
      </c>
      <c r="F4435">
        <v>3</v>
      </c>
      <c r="G4435" t="s">
        <v>421</v>
      </c>
      <c r="H4435" t="s">
        <v>417</v>
      </c>
      <c r="I4435" t="s">
        <v>418</v>
      </c>
      <c r="J4435" t="s">
        <v>562</v>
      </c>
      <c r="K4435" t="s">
        <v>405</v>
      </c>
      <c r="L4435" t="s">
        <v>539</v>
      </c>
      <c r="M4435" t="s">
        <v>440</v>
      </c>
      <c r="N4435">
        <v>1266</v>
      </c>
      <c r="O4435">
        <v>191917.33</v>
      </c>
      <c r="P4435">
        <v>1681789</v>
      </c>
      <c r="Q4435" t="str">
        <f t="shared" si="72"/>
        <v>3-Small C&amp;I</v>
      </c>
    </row>
    <row r="4436" spans="1:17" x14ac:dyDescent="0.3">
      <c r="A4436">
        <v>4</v>
      </c>
      <c r="B4436" t="s">
        <v>187</v>
      </c>
      <c r="C4436">
        <v>2021</v>
      </c>
      <c r="D4436">
        <v>3</v>
      </c>
      <c r="E4436" t="s">
        <v>560</v>
      </c>
      <c r="F4436">
        <v>3</v>
      </c>
      <c r="G4436" t="s">
        <v>421</v>
      </c>
      <c r="H4436" t="s">
        <v>446</v>
      </c>
      <c r="I4436" t="s">
        <v>447</v>
      </c>
      <c r="J4436" t="s">
        <v>567</v>
      </c>
      <c r="K4436" t="s">
        <v>425</v>
      </c>
      <c r="L4436" t="s">
        <v>539</v>
      </c>
      <c r="M4436" t="s">
        <v>440</v>
      </c>
      <c r="N4436">
        <v>7</v>
      </c>
      <c r="O4436">
        <v>236.42</v>
      </c>
      <c r="P4436">
        <v>1664</v>
      </c>
      <c r="Q4436" t="str">
        <f t="shared" si="72"/>
        <v>3-Small C&amp;I</v>
      </c>
    </row>
    <row r="4437" spans="1:17" x14ac:dyDescent="0.3">
      <c r="A4437">
        <v>4</v>
      </c>
      <c r="B4437" t="s">
        <v>187</v>
      </c>
      <c r="C4437">
        <v>2021</v>
      </c>
      <c r="D4437">
        <v>3</v>
      </c>
      <c r="E4437" t="s">
        <v>560</v>
      </c>
      <c r="F4437">
        <v>3</v>
      </c>
      <c r="G4437" t="s">
        <v>421</v>
      </c>
      <c r="H4437" t="s">
        <v>448</v>
      </c>
      <c r="I4437" t="s">
        <v>449</v>
      </c>
      <c r="J4437" t="s">
        <v>564</v>
      </c>
      <c r="K4437" t="s">
        <v>428</v>
      </c>
      <c r="L4437" t="s">
        <v>539</v>
      </c>
      <c r="M4437" t="s">
        <v>440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x14ac:dyDescent="0.3">
      <c r="A4438">
        <v>4</v>
      </c>
      <c r="B4438" t="s">
        <v>187</v>
      </c>
      <c r="C4438">
        <v>2021</v>
      </c>
      <c r="D4438">
        <v>3</v>
      </c>
      <c r="E4438" t="s">
        <v>560</v>
      </c>
      <c r="F4438">
        <v>3</v>
      </c>
      <c r="G4438" t="s">
        <v>421</v>
      </c>
      <c r="H4438" t="s">
        <v>419</v>
      </c>
      <c r="I4438" t="s">
        <v>420</v>
      </c>
      <c r="J4438" t="s">
        <v>565</v>
      </c>
      <c r="K4438" t="s">
        <v>411</v>
      </c>
      <c r="L4438" t="s">
        <v>539</v>
      </c>
      <c r="M4438" t="s">
        <v>440</v>
      </c>
      <c r="N4438">
        <v>57</v>
      </c>
      <c r="O4438">
        <v>3690.14</v>
      </c>
      <c r="P4438">
        <v>29269</v>
      </c>
      <c r="Q4438" t="str">
        <f t="shared" si="72"/>
        <v>3-Small C&amp;I</v>
      </c>
    </row>
    <row r="4439" spans="1:17" x14ac:dyDescent="0.3">
      <c r="A4439">
        <v>4</v>
      </c>
      <c r="B4439" t="s">
        <v>187</v>
      </c>
      <c r="C4439">
        <v>2021</v>
      </c>
      <c r="D4439">
        <v>3</v>
      </c>
      <c r="E4439" t="s">
        <v>560</v>
      </c>
      <c r="F4439">
        <v>3</v>
      </c>
      <c r="G4439" t="s">
        <v>421</v>
      </c>
      <c r="H4439" t="s">
        <v>450</v>
      </c>
      <c r="I4439" t="s">
        <v>451</v>
      </c>
      <c r="J4439" t="s">
        <v>568</v>
      </c>
      <c r="K4439" t="s">
        <v>433</v>
      </c>
      <c r="L4439" t="s">
        <v>539</v>
      </c>
      <c r="M4439" t="s">
        <v>440</v>
      </c>
      <c r="N4439">
        <v>64</v>
      </c>
      <c r="O4439">
        <v>99669.98</v>
      </c>
      <c r="P4439">
        <v>1140485</v>
      </c>
      <c r="Q4439" t="str">
        <f t="shared" si="72"/>
        <v>4-Medium C&amp;I</v>
      </c>
    </row>
    <row r="4440" spans="1:17" x14ac:dyDescent="0.3">
      <c r="A4440">
        <v>4</v>
      </c>
      <c r="B4440" t="s">
        <v>187</v>
      </c>
      <c r="C4440">
        <v>2021</v>
      </c>
      <c r="D4440">
        <v>3</v>
      </c>
      <c r="E4440" t="s">
        <v>560</v>
      </c>
      <c r="F4440">
        <v>3</v>
      </c>
      <c r="G4440" t="s">
        <v>421</v>
      </c>
      <c r="H4440" t="s">
        <v>452</v>
      </c>
      <c r="I4440" t="s">
        <v>453</v>
      </c>
      <c r="J4440" t="s">
        <v>570</v>
      </c>
      <c r="K4440" t="s">
        <v>454</v>
      </c>
      <c r="L4440" t="s">
        <v>539</v>
      </c>
      <c r="M4440" t="s">
        <v>440</v>
      </c>
      <c r="N4440">
        <v>1</v>
      </c>
      <c r="O4440">
        <v>85.69</v>
      </c>
      <c r="P4440">
        <v>0</v>
      </c>
      <c r="Q4440" t="str">
        <f t="shared" si="72"/>
        <v>4-Medium C&amp;I</v>
      </c>
    </row>
    <row r="4441" spans="1:17" x14ac:dyDescent="0.3">
      <c r="A4441">
        <v>4</v>
      </c>
      <c r="B4441" t="s">
        <v>187</v>
      </c>
      <c r="C4441">
        <v>2021</v>
      </c>
      <c r="D4441">
        <v>3</v>
      </c>
      <c r="E4441" t="s">
        <v>560</v>
      </c>
      <c r="F4441">
        <v>5</v>
      </c>
      <c r="G4441" t="s">
        <v>455</v>
      </c>
      <c r="H4441" t="s">
        <v>431</v>
      </c>
      <c r="I4441" t="s">
        <v>432</v>
      </c>
      <c r="J4441" t="s">
        <v>568</v>
      </c>
      <c r="K4441" t="s">
        <v>433</v>
      </c>
      <c r="L4441" t="s">
        <v>540</v>
      </c>
      <c r="M4441" t="s">
        <v>456</v>
      </c>
      <c r="N4441">
        <v>1</v>
      </c>
      <c r="O4441">
        <v>913.33</v>
      </c>
      <c r="P4441">
        <v>3760</v>
      </c>
      <c r="Q4441" t="str">
        <f t="shared" si="72"/>
        <v>4-Medium C&amp;I</v>
      </c>
    </row>
    <row r="4442" spans="1:17" x14ac:dyDescent="0.3">
      <c r="A4442">
        <v>4</v>
      </c>
      <c r="B4442" t="s">
        <v>187</v>
      </c>
      <c r="C4442">
        <v>2021</v>
      </c>
      <c r="D4442">
        <v>3</v>
      </c>
      <c r="E4442" t="s">
        <v>560</v>
      </c>
      <c r="F4442">
        <v>5</v>
      </c>
      <c r="G4442" t="s">
        <v>455</v>
      </c>
      <c r="H4442" t="s">
        <v>444</v>
      </c>
      <c r="I4442" t="s">
        <v>445</v>
      </c>
      <c r="J4442" t="s">
        <v>572</v>
      </c>
      <c r="K4442" t="s">
        <v>443</v>
      </c>
      <c r="L4442" t="s">
        <v>541</v>
      </c>
      <c r="M4442" t="s">
        <v>457</v>
      </c>
      <c r="N4442">
        <v>1</v>
      </c>
      <c r="O4442">
        <v>7942.1</v>
      </c>
      <c r="P4442">
        <v>90698</v>
      </c>
      <c r="Q4442" t="str">
        <f t="shared" si="72"/>
        <v>5-Large C&amp;I</v>
      </c>
    </row>
    <row r="4443" spans="1:17" x14ac:dyDescent="0.3">
      <c r="A4443">
        <v>4</v>
      </c>
      <c r="B4443" t="s">
        <v>187</v>
      </c>
      <c r="C4443">
        <v>2021</v>
      </c>
      <c r="D4443">
        <v>3</v>
      </c>
      <c r="E4443" t="s">
        <v>560</v>
      </c>
      <c r="F4443">
        <v>5</v>
      </c>
      <c r="G4443" t="s">
        <v>455</v>
      </c>
      <c r="H4443" t="s">
        <v>417</v>
      </c>
      <c r="I4443" t="s">
        <v>418</v>
      </c>
      <c r="J4443" t="s">
        <v>562</v>
      </c>
      <c r="K4443" t="s">
        <v>405</v>
      </c>
      <c r="L4443" t="s">
        <v>541</v>
      </c>
      <c r="M4443" t="s">
        <v>457</v>
      </c>
      <c r="N4443">
        <v>2</v>
      </c>
      <c r="O4443">
        <v>201.3</v>
      </c>
      <c r="P4443">
        <v>1682</v>
      </c>
      <c r="Q4443" t="str">
        <f t="shared" si="72"/>
        <v>3-Small C&amp;I</v>
      </c>
    </row>
    <row r="4444" spans="1:17" x14ac:dyDescent="0.3">
      <c r="A4444">
        <v>4</v>
      </c>
      <c r="B4444" t="s">
        <v>187</v>
      </c>
      <c r="C4444">
        <v>2021</v>
      </c>
      <c r="D4444">
        <v>3</v>
      </c>
      <c r="E4444" t="s">
        <v>560</v>
      </c>
      <c r="F4444">
        <v>6</v>
      </c>
      <c r="G4444" t="s">
        <v>458</v>
      </c>
      <c r="H4444" t="s">
        <v>459</v>
      </c>
      <c r="I4444" t="s">
        <v>460</v>
      </c>
      <c r="J4444" t="s">
        <v>573</v>
      </c>
      <c r="K4444" t="s">
        <v>461</v>
      </c>
      <c r="L4444" t="s">
        <v>542</v>
      </c>
      <c r="M4444" t="s">
        <v>462</v>
      </c>
      <c r="N4444">
        <v>1</v>
      </c>
      <c r="O4444">
        <v>6284.06</v>
      </c>
      <c r="P4444">
        <v>15869</v>
      </c>
      <c r="Q4444" t="str">
        <f t="shared" si="72"/>
        <v>Street</v>
      </c>
    </row>
    <row r="4445" spans="1:17" x14ac:dyDescent="0.3">
      <c r="A4445">
        <v>4</v>
      </c>
      <c r="B4445" t="s">
        <v>187</v>
      </c>
      <c r="C4445">
        <v>2021</v>
      </c>
      <c r="D4445">
        <v>3</v>
      </c>
      <c r="E4445" t="s">
        <v>560</v>
      </c>
      <c r="F4445">
        <v>6</v>
      </c>
      <c r="G4445" t="s">
        <v>458</v>
      </c>
      <c r="H4445" t="s">
        <v>463</v>
      </c>
      <c r="I4445" t="s">
        <v>464</v>
      </c>
      <c r="J4445" t="s">
        <v>577</v>
      </c>
      <c r="K4445" t="s">
        <v>465</v>
      </c>
      <c r="L4445" t="s">
        <v>542</v>
      </c>
      <c r="M4445" t="s">
        <v>462</v>
      </c>
      <c r="N4445">
        <v>2</v>
      </c>
      <c r="O4445">
        <v>1382.94</v>
      </c>
      <c r="P4445">
        <v>6676</v>
      </c>
      <c r="Q4445" t="str">
        <f t="shared" si="72"/>
        <v>Street</v>
      </c>
    </row>
    <row r="4446" spans="1:17" x14ac:dyDescent="0.3">
      <c r="A4446">
        <v>4</v>
      </c>
      <c r="B4446" t="s">
        <v>187</v>
      </c>
      <c r="C4446">
        <v>2021</v>
      </c>
      <c r="D4446">
        <v>3</v>
      </c>
      <c r="E4446" t="s">
        <v>560</v>
      </c>
      <c r="F4446">
        <v>10</v>
      </c>
      <c r="G4446" t="s">
        <v>466</v>
      </c>
      <c r="H4446" t="s">
        <v>397</v>
      </c>
      <c r="I4446" t="s">
        <v>398</v>
      </c>
      <c r="J4446" t="s">
        <v>561</v>
      </c>
      <c r="K4446" t="s">
        <v>399</v>
      </c>
      <c r="L4446" t="s">
        <v>543</v>
      </c>
      <c r="M4446" t="s">
        <v>467</v>
      </c>
      <c r="N4446">
        <v>19</v>
      </c>
      <c r="O4446">
        <v>2884.68</v>
      </c>
      <c r="P4446">
        <v>10531</v>
      </c>
      <c r="Q4446" t="str">
        <f t="shared" si="72"/>
        <v>1-Residential</v>
      </c>
    </row>
    <row r="4447" spans="1:17" x14ac:dyDescent="0.3">
      <c r="A4447">
        <v>4</v>
      </c>
      <c r="B4447" t="s">
        <v>187</v>
      </c>
      <c r="C4447">
        <v>2021</v>
      </c>
      <c r="D4447">
        <v>3</v>
      </c>
      <c r="E4447" t="s">
        <v>560</v>
      </c>
      <c r="F4447">
        <v>10</v>
      </c>
      <c r="G4447" t="s">
        <v>466</v>
      </c>
      <c r="H4447" t="s">
        <v>412</v>
      </c>
      <c r="I4447" t="s">
        <v>413</v>
      </c>
      <c r="J4447" t="s">
        <v>561</v>
      </c>
      <c r="K4447" t="s">
        <v>399</v>
      </c>
      <c r="L4447" t="s">
        <v>544</v>
      </c>
      <c r="M4447" t="s">
        <v>468</v>
      </c>
      <c r="N4447">
        <v>152</v>
      </c>
      <c r="O4447">
        <v>21531.05</v>
      </c>
      <c r="P4447">
        <v>148938</v>
      </c>
      <c r="Q4447" t="str">
        <f t="shared" si="72"/>
        <v>1-Residential</v>
      </c>
    </row>
    <row r="4448" spans="1:17" x14ac:dyDescent="0.3">
      <c r="A4448">
        <v>4</v>
      </c>
      <c r="B4448" t="s">
        <v>187</v>
      </c>
      <c r="C4448">
        <v>2021</v>
      </c>
      <c r="D4448">
        <v>3</v>
      </c>
      <c r="E4448" t="s">
        <v>560</v>
      </c>
      <c r="F4448">
        <v>10</v>
      </c>
      <c r="G4448" t="s">
        <v>466</v>
      </c>
      <c r="H4448" t="s">
        <v>415</v>
      </c>
      <c r="I4448" t="s">
        <v>416</v>
      </c>
      <c r="J4448" t="s">
        <v>563</v>
      </c>
      <c r="K4448" t="s">
        <v>408</v>
      </c>
      <c r="L4448" t="s">
        <v>544</v>
      </c>
      <c r="M4448" t="s">
        <v>468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x14ac:dyDescent="0.3">
      <c r="A4449">
        <v>4</v>
      </c>
      <c r="B4449" t="s">
        <v>187</v>
      </c>
      <c r="C4449">
        <v>2021</v>
      </c>
      <c r="D4449">
        <v>3</v>
      </c>
      <c r="E4449" t="s">
        <v>560</v>
      </c>
      <c r="F4449">
        <v>60</v>
      </c>
      <c r="G4449" t="s">
        <v>469</v>
      </c>
      <c r="H4449" t="s">
        <v>459</v>
      </c>
      <c r="I4449" t="s">
        <v>460</v>
      </c>
      <c r="J4449" t="s">
        <v>573</v>
      </c>
      <c r="K4449" t="s">
        <v>461</v>
      </c>
      <c r="L4449" t="s">
        <v>545</v>
      </c>
      <c r="M4449" t="s">
        <v>470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x14ac:dyDescent="0.3">
      <c r="A4450">
        <v>4</v>
      </c>
      <c r="B4450" t="s">
        <v>187</v>
      </c>
      <c r="C4450">
        <v>2021</v>
      </c>
      <c r="D4450">
        <v>3</v>
      </c>
      <c r="E4450" t="s">
        <v>560</v>
      </c>
      <c r="F4450">
        <v>60</v>
      </c>
      <c r="G4450" t="s">
        <v>469</v>
      </c>
      <c r="H4450" t="s">
        <v>463</v>
      </c>
      <c r="I4450" t="s">
        <v>464</v>
      </c>
      <c r="J4450" t="s">
        <v>577</v>
      </c>
      <c r="K4450" t="s">
        <v>465</v>
      </c>
      <c r="L4450" t="s">
        <v>545</v>
      </c>
      <c r="M4450" t="s">
        <v>470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x14ac:dyDescent="0.3">
      <c r="A4451">
        <v>4</v>
      </c>
      <c r="B4451" t="s">
        <v>187</v>
      </c>
      <c r="C4451">
        <v>2021</v>
      </c>
      <c r="D4451">
        <v>4</v>
      </c>
      <c r="E4451" t="s">
        <v>583</v>
      </c>
      <c r="F4451" s="152">
        <v>1</v>
      </c>
      <c r="G4451" t="s">
        <v>396</v>
      </c>
      <c r="H4451" t="s">
        <v>397</v>
      </c>
      <c r="I4451" t="s">
        <v>398</v>
      </c>
      <c r="J4451" t="s">
        <v>561</v>
      </c>
      <c r="K4451" t="s">
        <v>399</v>
      </c>
      <c r="L4451" t="s">
        <v>536</v>
      </c>
      <c r="M4451" t="s">
        <v>400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x14ac:dyDescent="0.3">
      <c r="A4452">
        <v>4</v>
      </c>
      <c r="B4452" t="s">
        <v>187</v>
      </c>
      <c r="C4452">
        <v>2021</v>
      </c>
      <c r="D4452">
        <v>4</v>
      </c>
      <c r="E4452" t="s">
        <v>583</v>
      </c>
      <c r="F4452" s="152">
        <v>1</v>
      </c>
      <c r="G4452" t="s">
        <v>396</v>
      </c>
      <c r="H4452" t="s">
        <v>401</v>
      </c>
      <c r="I4452" t="s">
        <v>402</v>
      </c>
      <c r="J4452" t="s">
        <v>561</v>
      </c>
      <c r="K4452" t="s">
        <v>399</v>
      </c>
      <c r="L4452" t="s">
        <v>536</v>
      </c>
      <c r="M4452" t="s">
        <v>400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x14ac:dyDescent="0.3">
      <c r="A4453">
        <v>4</v>
      </c>
      <c r="B4453" t="s">
        <v>187</v>
      </c>
      <c r="C4453">
        <v>2021</v>
      </c>
      <c r="D4453">
        <v>4</v>
      </c>
      <c r="E4453" t="s">
        <v>583</v>
      </c>
      <c r="F4453" s="152">
        <v>1</v>
      </c>
      <c r="G4453" t="s">
        <v>396</v>
      </c>
      <c r="H4453" t="s">
        <v>403</v>
      </c>
      <c r="I4453" t="s">
        <v>404</v>
      </c>
      <c r="J4453" t="s">
        <v>562</v>
      </c>
      <c r="K4453" t="s">
        <v>405</v>
      </c>
      <c r="L4453" t="s">
        <v>536</v>
      </c>
      <c r="M4453" t="s">
        <v>400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x14ac:dyDescent="0.3">
      <c r="A4454">
        <v>4</v>
      </c>
      <c r="B4454" t="s">
        <v>187</v>
      </c>
      <c r="C4454">
        <v>2021</v>
      </c>
      <c r="D4454">
        <v>4</v>
      </c>
      <c r="E4454" t="s">
        <v>583</v>
      </c>
      <c r="F4454" s="152">
        <v>1</v>
      </c>
      <c r="G4454" t="s">
        <v>396</v>
      </c>
      <c r="H4454" t="s">
        <v>406</v>
      </c>
      <c r="I4454" t="s">
        <v>407</v>
      </c>
      <c r="J4454" t="s">
        <v>563</v>
      </c>
      <c r="K4454" t="s">
        <v>408</v>
      </c>
      <c r="L4454" t="s">
        <v>536</v>
      </c>
      <c r="M4454" t="s">
        <v>400</v>
      </c>
      <c r="N4454">
        <v>36</v>
      </c>
      <c r="O4454">
        <v>5868.15</v>
      </c>
      <c r="P4454">
        <v>33507</v>
      </c>
      <c r="Q4454" t="str">
        <f t="shared" si="72"/>
        <v>2-Low Income Residential</v>
      </c>
    </row>
    <row r="4455" spans="1:17" x14ac:dyDescent="0.3">
      <c r="A4455">
        <v>4</v>
      </c>
      <c r="B4455" t="s">
        <v>187</v>
      </c>
      <c r="C4455">
        <v>2021</v>
      </c>
      <c r="D4455">
        <v>4</v>
      </c>
      <c r="E4455" t="s">
        <v>583</v>
      </c>
      <c r="F4455" s="152">
        <v>1</v>
      </c>
      <c r="G4455" t="s">
        <v>396</v>
      </c>
      <c r="H4455" t="s">
        <v>409</v>
      </c>
      <c r="I4455" t="s">
        <v>410</v>
      </c>
      <c r="J4455" t="s">
        <v>565</v>
      </c>
      <c r="K4455" t="s">
        <v>411</v>
      </c>
      <c r="L4455" t="s">
        <v>536</v>
      </c>
      <c r="M4455" t="s">
        <v>400</v>
      </c>
      <c r="N4455">
        <v>3</v>
      </c>
      <c r="O4455">
        <v>769.51</v>
      </c>
      <c r="P4455">
        <v>3293</v>
      </c>
      <c r="Q4455" t="str">
        <f t="shared" si="72"/>
        <v>3-Small C&amp;I</v>
      </c>
    </row>
    <row r="4456" spans="1:17" x14ac:dyDescent="0.3">
      <c r="A4456">
        <v>4</v>
      </c>
      <c r="B4456" t="s">
        <v>187</v>
      </c>
      <c r="C4456">
        <v>2021</v>
      </c>
      <c r="D4456">
        <v>4</v>
      </c>
      <c r="E4456" t="s">
        <v>583</v>
      </c>
      <c r="F4456" s="152">
        <v>1</v>
      </c>
      <c r="G4456" t="s">
        <v>396</v>
      </c>
      <c r="H4456" t="s">
        <v>412</v>
      </c>
      <c r="I4456" t="s">
        <v>413</v>
      </c>
      <c r="J4456" t="s">
        <v>561</v>
      </c>
      <c r="K4456" t="s">
        <v>399</v>
      </c>
      <c r="L4456" t="s">
        <v>537</v>
      </c>
      <c r="M4456" t="s">
        <v>414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x14ac:dyDescent="0.3">
      <c r="A4457">
        <v>4</v>
      </c>
      <c r="B4457" t="s">
        <v>187</v>
      </c>
      <c r="C4457">
        <v>2021</v>
      </c>
      <c r="D4457">
        <v>4</v>
      </c>
      <c r="E4457" t="s">
        <v>583</v>
      </c>
      <c r="F4457" s="152">
        <v>1</v>
      </c>
      <c r="G4457" t="s">
        <v>396</v>
      </c>
      <c r="H4457" t="s">
        <v>415</v>
      </c>
      <c r="I4457" t="s">
        <v>416</v>
      </c>
      <c r="J4457" t="s">
        <v>563</v>
      </c>
      <c r="K4457" t="s">
        <v>408</v>
      </c>
      <c r="L4457" t="s">
        <v>537</v>
      </c>
      <c r="M4457" t="s">
        <v>414</v>
      </c>
      <c r="N4457">
        <v>132</v>
      </c>
      <c r="O4457">
        <v>6058.7</v>
      </c>
      <c r="P4457">
        <v>111751</v>
      </c>
      <c r="Q4457" t="str">
        <f t="shared" si="72"/>
        <v>2-Low Income Residential</v>
      </c>
    </row>
    <row r="4458" spans="1:17" x14ac:dyDescent="0.3">
      <c r="A4458">
        <v>4</v>
      </c>
      <c r="B4458" t="s">
        <v>187</v>
      </c>
      <c r="C4458">
        <v>2021</v>
      </c>
      <c r="D4458">
        <v>4</v>
      </c>
      <c r="E4458" t="s">
        <v>583</v>
      </c>
      <c r="F4458" s="152">
        <v>1</v>
      </c>
      <c r="G4458" t="s">
        <v>396</v>
      </c>
      <c r="H4458" t="s">
        <v>417</v>
      </c>
      <c r="I4458" t="s">
        <v>418</v>
      </c>
      <c r="J4458" t="s">
        <v>562</v>
      </c>
      <c r="K4458" t="s">
        <v>405</v>
      </c>
      <c r="L4458" t="s">
        <v>537</v>
      </c>
      <c r="M4458" t="s">
        <v>414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x14ac:dyDescent="0.3">
      <c r="A4459">
        <v>4</v>
      </c>
      <c r="B4459" t="s">
        <v>187</v>
      </c>
      <c r="C4459">
        <v>2021</v>
      </c>
      <c r="D4459">
        <v>4</v>
      </c>
      <c r="E4459" t="s">
        <v>583</v>
      </c>
      <c r="F4459" s="152">
        <v>1</v>
      </c>
      <c r="G4459" t="s">
        <v>396</v>
      </c>
      <c r="H4459" t="s">
        <v>419</v>
      </c>
      <c r="I4459" t="s">
        <v>420</v>
      </c>
      <c r="J4459" t="s">
        <v>565</v>
      </c>
      <c r="K4459" t="s">
        <v>411</v>
      </c>
      <c r="L4459" t="s">
        <v>537</v>
      </c>
      <c r="M4459" t="s">
        <v>414</v>
      </c>
      <c r="N4459">
        <v>3</v>
      </c>
      <c r="O4459">
        <v>96.37</v>
      </c>
      <c r="P4459">
        <v>570</v>
      </c>
      <c r="Q4459" t="str">
        <f t="shared" si="72"/>
        <v>3-Small C&amp;I</v>
      </c>
    </row>
    <row r="4460" spans="1:17" x14ac:dyDescent="0.3">
      <c r="A4460">
        <v>4</v>
      </c>
      <c r="B4460" t="s">
        <v>187</v>
      </c>
      <c r="C4460">
        <v>2021</v>
      </c>
      <c r="D4460">
        <v>4</v>
      </c>
      <c r="E4460" t="s">
        <v>583</v>
      </c>
      <c r="F4460" s="152">
        <v>3</v>
      </c>
      <c r="G4460" t="s">
        <v>421</v>
      </c>
      <c r="H4460" t="s">
        <v>397</v>
      </c>
      <c r="I4460" t="s">
        <v>398</v>
      </c>
      <c r="J4460" t="s">
        <v>561</v>
      </c>
      <c r="K4460" t="s">
        <v>399</v>
      </c>
      <c r="L4460" t="s">
        <v>538</v>
      </c>
      <c r="M4460" t="s">
        <v>422</v>
      </c>
      <c r="N4460">
        <v>31</v>
      </c>
      <c r="O4460">
        <v>5671.88</v>
      </c>
      <c r="P4460">
        <v>20210</v>
      </c>
      <c r="Q4460" t="str">
        <f t="shared" si="72"/>
        <v>1-Residential</v>
      </c>
    </row>
    <row r="4461" spans="1:17" x14ac:dyDescent="0.3">
      <c r="A4461">
        <v>4</v>
      </c>
      <c r="B4461" t="s">
        <v>187</v>
      </c>
      <c r="C4461">
        <v>2021</v>
      </c>
      <c r="D4461">
        <v>4</v>
      </c>
      <c r="E4461" t="s">
        <v>583</v>
      </c>
      <c r="F4461" s="152">
        <v>3</v>
      </c>
      <c r="G4461" t="s">
        <v>421</v>
      </c>
      <c r="H4461" t="s">
        <v>403</v>
      </c>
      <c r="I4461" t="s">
        <v>404</v>
      </c>
      <c r="J4461" t="s">
        <v>562</v>
      </c>
      <c r="K4461" t="s">
        <v>405</v>
      </c>
      <c r="L4461" t="s">
        <v>538</v>
      </c>
      <c r="M4461" t="s">
        <v>422</v>
      </c>
      <c r="N4461">
        <v>171</v>
      </c>
      <c r="O4461">
        <v>24030.53</v>
      </c>
      <c r="P4461">
        <v>100539</v>
      </c>
      <c r="Q4461" t="str">
        <f t="shared" si="72"/>
        <v>3-Small C&amp;I</v>
      </c>
    </row>
    <row r="4462" spans="1:17" x14ac:dyDescent="0.3">
      <c r="A4462">
        <v>4</v>
      </c>
      <c r="B4462" t="s">
        <v>187</v>
      </c>
      <c r="C4462">
        <v>2021</v>
      </c>
      <c r="D4462">
        <v>4</v>
      </c>
      <c r="E4462" t="s">
        <v>583</v>
      </c>
      <c r="F4462" s="152">
        <v>3</v>
      </c>
      <c r="G4462" t="s">
        <v>421</v>
      </c>
      <c r="H4462" t="s">
        <v>426</v>
      </c>
      <c r="I4462" t="s">
        <v>427</v>
      </c>
      <c r="J4462" t="s">
        <v>564</v>
      </c>
      <c r="K4462" t="s">
        <v>428</v>
      </c>
      <c r="L4462" t="s">
        <v>538</v>
      </c>
      <c r="M4462" t="s">
        <v>422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x14ac:dyDescent="0.3">
      <c r="A4463">
        <v>4</v>
      </c>
      <c r="B4463" t="s">
        <v>187</v>
      </c>
      <c r="C4463">
        <v>2021</v>
      </c>
      <c r="D4463">
        <v>4</v>
      </c>
      <c r="E4463" t="s">
        <v>583</v>
      </c>
      <c r="F4463" s="152">
        <v>3</v>
      </c>
      <c r="G4463" t="s">
        <v>421</v>
      </c>
      <c r="H4463" t="s">
        <v>409</v>
      </c>
      <c r="I4463" t="s">
        <v>410</v>
      </c>
      <c r="J4463" t="s">
        <v>565</v>
      </c>
      <c r="K4463" t="s">
        <v>411</v>
      </c>
      <c r="L4463" t="s">
        <v>538</v>
      </c>
      <c r="M4463" t="s">
        <v>422</v>
      </c>
      <c r="N4463">
        <v>20</v>
      </c>
      <c r="O4463">
        <v>1729.18</v>
      </c>
      <c r="P4463">
        <v>6722</v>
      </c>
      <c r="Q4463" t="str">
        <f t="shared" si="72"/>
        <v>3-Small C&amp;I</v>
      </c>
    </row>
    <row r="4464" spans="1:17" x14ac:dyDescent="0.3">
      <c r="A4464">
        <v>4</v>
      </c>
      <c r="B4464" t="s">
        <v>187</v>
      </c>
      <c r="C4464">
        <v>2021</v>
      </c>
      <c r="D4464">
        <v>4</v>
      </c>
      <c r="E4464" t="s">
        <v>583</v>
      </c>
      <c r="F4464" s="152">
        <v>3</v>
      </c>
      <c r="G4464" t="s">
        <v>421</v>
      </c>
      <c r="H4464" t="s">
        <v>429</v>
      </c>
      <c r="I4464" t="s">
        <v>430</v>
      </c>
      <c r="J4464" t="s">
        <v>562</v>
      </c>
      <c r="K4464" t="s">
        <v>405</v>
      </c>
      <c r="L4464" t="s">
        <v>538</v>
      </c>
      <c r="M4464" t="s">
        <v>422</v>
      </c>
      <c r="N4464">
        <v>1</v>
      </c>
      <c r="O4464">
        <v>-161.9</v>
      </c>
      <c r="P4464">
        <v>0</v>
      </c>
      <c r="Q4464" t="str">
        <f t="shared" si="72"/>
        <v>3-Small C&amp;I</v>
      </c>
    </row>
    <row r="4465" spans="1:17" x14ac:dyDescent="0.3">
      <c r="A4465">
        <v>4</v>
      </c>
      <c r="B4465" t="s">
        <v>187</v>
      </c>
      <c r="C4465">
        <v>2021</v>
      </c>
      <c r="D4465">
        <v>4</v>
      </c>
      <c r="E4465" t="s">
        <v>583</v>
      </c>
      <c r="F4465" s="152">
        <v>3</v>
      </c>
      <c r="G4465" t="s">
        <v>421</v>
      </c>
      <c r="H4465" t="s">
        <v>431</v>
      </c>
      <c r="I4465" t="s">
        <v>432</v>
      </c>
      <c r="J4465" t="s">
        <v>568</v>
      </c>
      <c r="K4465" t="s">
        <v>433</v>
      </c>
      <c r="L4465" t="s">
        <v>538</v>
      </c>
      <c r="M4465" t="s">
        <v>422</v>
      </c>
      <c r="N4465">
        <v>3</v>
      </c>
      <c r="O4465">
        <v>14858.12</v>
      </c>
      <c r="P4465">
        <v>69306</v>
      </c>
      <c r="Q4465" t="str">
        <f t="shared" si="72"/>
        <v>4-Medium C&amp;I</v>
      </c>
    </row>
    <row r="4466" spans="1:17" x14ac:dyDescent="0.3">
      <c r="A4466">
        <v>4</v>
      </c>
      <c r="B4466" t="s">
        <v>187</v>
      </c>
      <c r="C4466">
        <v>2021</v>
      </c>
      <c r="D4466">
        <v>4</v>
      </c>
      <c r="E4466" t="s">
        <v>583</v>
      </c>
      <c r="F4466" s="152">
        <v>3</v>
      </c>
      <c r="G4466" t="s">
        <v>421</v>
      </c>
      <c r="H4466" t="s">
        <v>434</v>
      </c>
      <c r="I4466" t="s">
        <v>435</v>
      </c>
      <c r="J4466" t="s">
        <v>566</v>
      </c>
      <c r="K4466" t="s">
        <v>436</v>
      </c>
      <c r="L4466" t="s">
        <v>537</v>
      </c>
      <c r="M4466" t="s">
        <v>414</v>
      </c>
      <c r="N4466">
        <v>1</v>
      </c>
      <c r="O4466">
        <v>9.76</v>
      </c>
      <c r="P4466">
        <v>20</v>
      </c>
      <c r="Q4466" t="str">
        <f t="shared" si="72"/>
        <v>Street</v>
      </c>
    </row>
    <row r="4467" spans="1:17" x14ac:dyDescent="0.3">
      <c r="A4467">
        <v>4</v>
      </c>
      <c r="B4467" t="s">
        <v>187</v>
      </c>
      <c r="C4467">
        <v>2021</v>
      </c>
      <c r="D4467">
        <v>4</v>
      </c>
      <c r="E4467" t="s">
        <v>583</v>
      </c>
      <c r="F4467" s="152">
        <v>3</v>
      </c>
      <c r="G4467" t="s">
        <v>421</v>
      </c>
      <c r="H4467" t="s">
        <v>437</v>
      </c>
      <c r="I4467" t="s">
        <v>438</v>
      </c>
      <c r="J4467" t="s">
        <v>571</v>
      </c>
      <c r="K4467" t="s">
        <v>439</v>
      </c>
      <c r="L4467" t="s">
        <v>539</v>
      </c>
      <c r="M4467" t="s">
        <v>440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x14ac:dyDescent="0.3">
      <c r="A4468">
        <v>4</v>
      </c>
      <c r="B4468" t="s">
        <v>187</v>
      </c>
      <c r="C4468">
        <v>2021</v>
      </c>
      <c r="D4468">
        <v>4</v>
      </c>
      <c r="E4468" t="s">
        <v>583</v>
      </c>
      <c r="F4468" s="152">
        <v>3</v>
      </c>
      <c r="G4468" t="s">
        <v>421</v>
      </c>
      <c r="H4468" t="s">
        <v>444</v>
      </c>
      <c r="I4468" t="s">
        <v>445</v>
      </c>
      <c r="J4468" t="s">
        <v>572</v>
      </c>
      <c r="K4468" t="s">
        <v>443</v>
      </c>
      <c r="L4468" t="s">
        <v>539</v>
      </c>
      <c r="M4468" t="s">
        <v>440</v>
      </c>
      <c r="N4468">
        <v>7</v>
      </c>
      <c r="O4468">
        <v>64381.38</v>
      </c>
      <c r="P4468">
        <v>757740</v>
      </c>
      <c r="Q4468" t="str">
        <f t="shared" si="72"/>
        <v>5-Large C&amp;I</v>
      </c>
    </row>
    <row r="4469" spans="1:17" x14ac:dyDescent="0.3">
      <c r="A4469">
        <v>4</v>
      </c>
      <c r="B4469" t="s">
        <v>187</v>
      </c>
      <c r="C4469">
        <v>2021</v>
      </c>
      <c r="D4469">
        <v>4</v>
      </c>
      <c r="E4469" t="s">
        <v>583</v>
      </c>
      <c r="F4469" s="152">
        <v>3</v>
      </c>
      <c r="G4469" t="s">
        <v>421</v>
      </c>
      <c r="H4469" t="s">
        <v>412</v>
      </c>
      <c r="I4469" t="s">
        <v>413</v>
      </c>
      <c r="J4469" t="s">
        <v>561</v>
      </c>
      <c r="K4469" t="s">
        <v>399</v>
      </c>
      <c r="L4469" t="s">
        <v>539</v>
      </c>
      <c r="M4469" t="s">
        <v>440</v>
      </c>
      <c r="N4469">
        <v>28</v>
      </c>
      <c r="O4469">
        <v>2382.1</v>
      </c>
      <c r="P4469">
        <v>15278</v>
      </c>
      <c r="Q4469" t="str">
        <f t="shared" si="72"/>
        <v>1-Residential</v>
      </c>
    </row>
    <row r="4470" spans="1:17" x14ac:dyDescent="0.3">
      <c r="A4470">
        <v>4</v>
      </c>
      <c r="B4470" t="s">
        <v>187</v>
      </c>
      <c r="C4470">
        <v>2021</v>
      </c>
      <c r="D4470">
        <v>4</v>
      </c>
      <c r="E4470" t="s">
        <v>583</v>
      </c>
      <c r="F4470" s="152">
        <v>3</v>
      </c>
      <c r="G4470" t="s">
        <v>421</v>
      </c>
      <c r="H4470" t="s">
        <v>417</v>
      </c>
      <c r="I4470" t="s">
        <v>418</v>
      </c>
      <c r="J4470" t="s">
        <v>562</v>
      </c>
      <c r="K4470" t="s">
        <v>405</v>
      </c>
      <c r="L4470" t="s">
        <v>539</v>
      </c>
      <c r="M4470" t="s">
        <v>440</v>
      </c>
      <c r="N4470">
        <v>1287</v>
      </c>
      <c r="O4470">
        <v>191910.57</v>
      </c>
      <c r="P4470">
        <v>1572675</v>
      </c>
      <c r="Q4470" t="str">
        <f t="shared" si="72"/>
        <v>3-Small C&amp;I</v>
      </c>
    </row>
    <row r="4471" spans="1:17" x14ac:dyDescent="0.3">
      <c r="A4471">
        <v>4</v>
      </c>
      <c r="B4471" t="s">
        <v>187</v>
      </c>
      <c r="C4471">
        <v>2021</v>
      </c>
      <c r="D4471">
        <v>4</v>
      </c>
      <c r="E4471" t="s">
        <v>583</v>
      </c>
      <c r="F4471" s="152">
        <v>3</v>
      </c>
      <c r="G4471" t="s">
        <v>421</v>
      </c>
      <c r="H4471" t="s">
        <v>446</v>
      </c>
      <c r="I4471" t="s">
        <v>447</v>
      </c>
      <c r="J4471" t="s">
        <v>567</v>
      </c>
      <c r="K4471" t="s">
        <v>425</v>
      </c>
      <c r="L4471" t="s">
        <v>539</v>
      </c>
      <c r="M4471" t="s">
        <v>440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x14ac:dyDescent="0.3">
      <c r="A4472">
        <v>4</v>
      </c>
      <c r="B4472" t="s">
        <v>187</v>
      </c>
      <c r="C4472">
        <v>2021</v>
      </c>
      <c r="D4472">
        <v>4</v>
      </c>
      <c r="E4472" t="s">
        <v>583</v>
      </c>
      <c r="F4472" s="152">
        <v>3</v>
      </c>
      <c r="G4472" t="s">
        <v>421</v>
      </c>
      <c r="H4472" t="s">
        <v>448</v>
      </c>
      <c r="I4472" t="s">
        <v>449</v>
      </c>
      <c r="J4472" t="s">
        <v>564</v>
      </c>
      <c r="K4472" t="s">
        <v>428</v>
      </c>
      <c r="L4472" t="s">
        <v>539</v>
      </c>
      <c r="M4472" t="s">
        <v>440</v>
      </c>
      <c r="N4472">
        <v>10</v>
      </c>
      <c r="O4472">
        <v>217.35</v>
      </c>
      <c r="P4472">
        <v>1880</v>
      </c>
      <c r="Q4472" t="str">
        <f t="shared" si="72"/>
        <v>3-Small C&amp;I</v>
      </c>
    </row>
    <row r="4473" spans="1:17" x14ac:dyDescent="0.3">
      <c r="A4473">
        <v>4</v>
      </c>
      <c r="B4473" t="s">
        <v>187</v>
      </c>
      <c r="C4473">
        <v>2021</v>
      </c>
      <c r="D4473">
        <v>4</v>
      </c>
      <c r="E4473" t="s">
        <v>583</v>
      </c>
      <c r="F4473" s="152">
        <v>3</v>
      </c>
      <c r="G4473" t="s">
        <v>421</v>
      </c>
      <c r="H4473" t="s">
        <v>419</v>
      </c>
      <c r="I4473" t="s">
        <v>420</v>
      </c>
      <c r="J4473" t="s">
        <v>565</v>
      </c>
      <c r="K4473" t="s">
        <v>411</v>
      </c>
      <c r="L4473" t="s">
        <v>539</v>
      </c>
      <c r="M4473" t="s">
        <v>440</v>
      </c>
      <c r="N4473">
        <v>58</v>
      </c>
      <c r="O4473">
        <v>3799.2</v>
      </c>
      <c r="P4473">
        <v>27396</v>
      </c>
      <c r="Q4473" t="str">
        <f t="shared" si="72"/>
        <v>3-Small C&amp;I</v>
      </c>
    </row>
    <row r="4474" spans="1:17" x14ac:dyDescent="0.3">
      <c r="A4474">
        <v>4</v>
      </c>
      <c r="B4474" t="s">
        <v>187</v>
      </c>
      <c r="C4474">
        <v>2021</v>
      </c>
      <c r="D4474">
        <v>4</v>
      </c>
      <c r="E4474" t="s">
        <v>583</v>
      </c>
      <c r="F4474" s="152">
        <v>3</v>
      </c>
      <c r="G4474" t="s">
        <v>421</v>
      </c>
      <c r="H4474" t="s">
        <v>450</v>
      </c>
      <c r="I4474" t="s">
        <v>451</v>
      </c>
      <c r="J4474" t="s">
        <v>568</v>
      </c>
      <c r="K4474" t="s">
        <v>433</v>
      </c>
      <c r="L4474" t="s">
        <v>539</v>
      </c>
      <c r="M4474" t="s">
        <v>440</v>
      </c>
      <c r="N4474">
        <v>61</v>
      </c>
      <c r="O4474">
        <v>96537.89</v>
      </c>
      <c r="P4474">
        <v>1005188</v>
      </c>
      <c r="Q4474" t="str">
        <f t="shared" si="72"/>
        <v>4-Medium C&amp;I</v>
      </c>
    </row>
    <row r="4475" spans="1:17" x14ac:dyDescent="0.3">
      <c r="A4475">
        <v>4</v>
      </c>
      <c r="B4475" t="s">
        <v>187</v>
      </c>
      <c r="C4475">
        <v>2021</v>
      </c>
      <c r="D4475">
        <v>4</v>
      </c>
      <c r="E4475" t="s">
        <v>583</v>
      </c>
      <c r="F4475" s="152">
        <v>3</v>
      </c>
      <c r="G4475" t="s">
        <v>421</v>
      </c>
      <c r="H4475" t="s">
        <v>452</v>
      </c>
      <c r="I4475" t="s">
        <v>453</v>
      </c>
      <c r="J4475" t="s">
        <v>570</v>
      </c>
      <c r="K4475" t="s">
        <v>454</v>
      </c>
      <c r="L4475" t="s">
        <v>539</v>
      </c>
      <c r="M4475" t="s">
        <v>440</v>
      </c>
      <c r="N4475">
        <v>1</v>
      </c>
      <c r="O4475">
        <v>85.69</v>
      </c>
      <c r="P4475">
        <v>0</v>
      </c>
      <c r="Q4475" t="str">
        <f t="shared" si="72"/>
        <v>4-Medium C&amp;I</v>
      </c>
    </row>
    <row r="4476" spans="1:17" x14ac:dyDescent="0.3">
      <c r="A4476">
        <v>4</v>
      </c>
      <c r="B4476" t="s">
        <v>187</v>
      </c>
      <c r="C4476">
        <v>2021</v>
      </c>
      <c r="D4476">
        <v>4</v>
      </c>
      <c r="E4476" t="s">
        <v>583</v>
      </c>
      <c r="F4476" s="152">
        <v>5</v>
      </c>
      <c r="G4476" t="s">
        <v>455</v>
      </c>
      <c r="H4476" t="s">
        <v>431</v>
      </c>
      <c r="I4476" t="s">
        <v>432</v>
      </c>
      <c r="J4476" t="s">
        <v>568</v>
      </c>
      <c r="K4476" t="s">
        <v>433</v>
      </c>
      <c r="L4476" t="s">
        <v>540</v>
      </c>
      <c r="M4476" t="s">
        <v>456</v>
      </c>
      <c r="N4476">
        <v>1</v>
      </c>
      <c r="O4476">
        <v>770.91</v>
      </c>
      <c r="P4476">
        <v>3240</v>
      </c>
      <c r="Q4476" t="str">
        <f t="shared" si="72"/>
        <v>4-Medium C&amp;I</v>
      </c>
    </row>
    <row r="4477" spans="1:17" x14ac:dyDescent="0.3">
      <c r="A4477">
        <v>4</v>
      </c>
      <c r="B4477" t="s">
        <v>187</v>
      </c>
      <c r="C4477">
        <v>2021</v>
      </c>
      <c r="D4477">
        <v>4</v>
      </c>
      <c r="E4477" t="s">
        <v>583</v>
      </c>
      <c r="F4477" s="152">
        <v>5</v>
      </c>
      <c r="G4477" t="s">
        <v>455</v>
      </c>
      <c r="H4477" t="s">
        <v>444</v>
      </c>
      <c r="I4477" t="s">
        <v>445</v>
      </c>
      <c r="J4477" t="s">
        <v>572</v>
      </c>
      <c r="K4477" t="s">
        <v>443</v>
      </c>
      <c r="L4477" t="s">
        <v>541</v>
      </c>
      <c r="M4477" t="s">
        <v>457</v>
      </c>
      <c r="N4477">
        <v>1</v>
      </c>
      <c r="O4477">
        <v>-3466.88</v>
      </c>
      <c r="P4477">
        <v>0</v>
      </c>
      <c r="Q4477" t="str">
        <f t="shared" si="72"/>
        <v>5-Large C&amp;I</v>
      </c>
    </row>
    <row r="4478" spans="1:17" x14ac:dyDescent="0.3">
      <c r="A4478">
        <v>4</v>
      </c>
      <c r="B4478" t="s">
        <v>187</v>
      </c>
      <c r="C4478">
        <v>2021</v>
      </c>
      <c r="D4478">
        <v>4</v>
      </c>
      <c r="E4478" t="s">
        <v>583</v>
      </c>
      <c r="F4478" s="152">
        <v>5</v>
      </c>
      <c r="G4478" t="s">
        <v>455</v>
      </c>
      <c r="H4478" t="s">
        <v>417</v>
      </c>
      <c r="I4478" t="s">
        <v>418</v>
      </c>
      <c r="J4478" t="s">
        <v>562</v>
      </c>
      <c r="K4478" t="s">
        <v>405</v>
      </c>
      <c r="L4478" t="s">
        <v>541</v>
      </c>
      <c r="M4478" t="s">
        <v>457</v>
      </c>
      <c r="N4478">
        <v>2</v>
      </c>
      <c r="O4478">
        <v>168.04</v>
      </c>
      <c r="P4478">
        <v>1268</v>
      </c>
      <c r="Q4478" t="str">
        <f t="shared" si="72"/>
        <v>3-Small C&amp;I</v>
      </c>
    </row>
    <row r="4479" spans="1:17" x14ac:dyDescent="0.3">
      <c r="A4479">
        <v>4</v>
      </c>
      <c r="B4479" t="s">
        <v>187</v>
      </c>
      <c r="C4479">
        <v>2021</v>
      </c>
      <c r="D4479">
        <v>4</v>
      </c>
      <c r="E4479" t="s">
        <v>583</v>
      </c>
      <c r="F4479" s="152">
        <v>6</v>
      </c>
      <c r="G4479" t="s">
        <v>458</v>
      </c>
      <c r="H4479" t="s">
        <v>459</v>
      </c>
      <c r="I4479" t="s">
        <v>460</v>
      </c>
      <c r="J4479" t="s">
        <v>573</v>
      </c>
      <c r="K4479" t="s">
        <v>461</v>
      </c>
      <c r="L4479" t="s">
        <v>542</v>
      </c>
      <c r="M4479" t="s">
        <v>462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x14ac:dyDescent="0.3">
      <c r="A4480">
        <v>4</v>
      </c>
      <c r="B4480" t="s">
        <v>187</v>
      </c>
      <c r="C4480">
        <v>2021</v>
      </c>
      <c r="D4480">
        <v>4</v>
      </c>
      <c r="E4480" t="s">
        <v>583</v>
      </c>
      <c r="F4480" s="152">
        <v>6</v>
      </c>
      <c r="G4480" t="s">
        <v>458</v>
      </c>
      <c r="H4480" t="s">
        <v>463</v>
      </c>
      <c r="I4480" t="s">
        <v>464</v>
      </c>
      <c r="J4480" t="s">
        <v>577</v>
      </c>
      <c r="K4480" t="s">
        <v>465</v>
      </c>
      <c r="L4480" t="s">
        <v>542</v>
      </c>
      <c r="M4480" t="s">
        <v>462</v>
      </c>
      <c r="N4480">
        <v>2</v>
      </c>
      <c r="O4480">
        <v>1422.82</v>
      </c>
      <c r="P4480">
        <v>6298</v>
      </c>
      <c r="Q4480" t="str">
        <f t="shared" si="72"/>
        <v>Street</v>
      </c>
    </row>
    <row r="4481" spans="1:17" x14ac:dyDescent="0.3">
      <c r="A4481">
        <v>4</v>
      </c>
      <c r="B4481" t="s">
        <v>187</v>
      </c>
      <c r="C4481">
        <v>2021</v>
      </c>
      <c r="D4481">
        <v>4</v>
      </c>
      <c r="E4481" t="s">
        <v>583</v>
      </c>
      <c r="F4481" s="152">
        <v>10</v>
      </c>
      <c r="G4481" t="s">
        <v>466</v>
      </c>
      <c r="H4481" t="s">
        <v>397</v>
      </c>
      <c r="I4481" t="s">
        <v>398</v>
      </c>
      <c r="J4481" t="s">
        <v>561</v>
      </c>
      <c r="K4481" t="s">
        <v>399</v>
      </c>
      <c r="L4481" t="s">
        <v>543</v>
      </c>
      <c r="M4481" t="s">
        <v>467</v>
      </c>
      <c r="N4481">
        <v>19</v>
      </c>
      <c r="O4481">
        <v>1929.35</v>
      </c>
      <c r="P4481">
        <v>6687</v>
      </c>
      <c r="Q4481" t="str">
        <f t="shared" si="72"/>
        <v>1-Residential</v>
      </c>
    </row>
    <row r="4482" spans="1:17" x14ac:dyDescent="0.3">
      <c r="A4482">
        <v>4</v>
      </c>
      <c r="B4482" t="s">
        <v>187</v>
      </c>
      <c r="C4482">
        <v>2021</v>
      </c>
      <c r="D4482">
        <v>4</v>
      </c>
      <c r="E4482" t="s">
        <v>583</v>
      </c>
      <c r="F4482" s="152">
        <v>10</v>
      </c>
      <c r="G4482" t="s">
        <v>466</v>
      </c>
      <c r="H4482" t="s">
        <v>412</v>
      </c>
      <c r="I4482" t="s">
        <v>413</v>
      </c>
      <c r="J4482" t="s">
        <v>561</v>
      </c>
      <c r="K4482" t="s">
        <v>399</v>
      </c>
      <c r="L4482" t="s">
        <v>544</v>
      </c>
      <c r="M4482" t="s">
        <v>468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x14ac:dyDescent="0.3">
      <c r="A4483">
        <v>4</v>
      </c>
      <c r="B4483" t="s">
        <v>187</v>
      </c>
      <c r="C4483">
        <v>2021</v>
      </c>
      <c r="D4483">
        <v>4</v>
      </c>
      <c r="E4483" t="s">
        <v>583</v>
      </c>
      <c r="F4483" s="152">
        <v>10</v>
      </c>
      <c r="G4483" t="s">
        <v>466</v>
      </c>
      <c r="H4483" t="s">
        <v>415</v>
      </c>
      <c r="I4483" t="s">
        <v>416</v>
      </c>
      <c r="J4483" t="s">
        <v>563</v>
      </c>
      <c r="K4483" t="s">
        <v>408</v>
      </c>
      <c r="L4483" t="s">
        <v>544</v>
      </c>
      <c r="M4483" t="s">
        <v>468</v>
      </c>
      <c r="N4483">
        <v>4</v>
      </c>
      <c r="O4483">
        <v>130.76</v>
      </c>
      <c r="P4483">
        <v>2257</v>
      </c>
      <c r="Q4483" t="str">
        <f t="shared" si="72"/>
        <v>2-Low Income Residential</v>
      </c>
    </row>
    <row r="4484" spans="1:17" x14ac:dyDescent="0.3">
      <c r="A4484">
        <v>4</v>
      </c>
      <c r="B4484" t="s">
        <v>187</v>
      </c>
      <c r="C4484">
        <v>2021</v>
      </c>
      <c r="D4484">
        <v>4</v>
      </c>
      <c r="E4484" t="s">
        <v>583</v>
      </c>
      <c r="F4484" s="152">
        <v>60</v>
      </c>
      <c r="G4484" t="s">
        <v>469</v>
      </c>
      <c r="H4484" t="s">
        <v>459</v>
      </c>
      <c r="I4484" t="s">
        <v>460</v>
      </c>
      <c r="J4484" t="s">
        <v>573</v>
      </c>
      <c r="K4484" t="s">
        <v>461</v>
      </c>
      <c r="L4484" t="s">
        <v>545</v>
      </c>
      <c r="M4484" t="s">
        <v>470</v>
      </c>
      <c r="N4484">
        <v>1</v>
      </c>
      <c r="O4484">
        <v>12.37</v>
      </c>
      <c r="P4484">
        <v>28</v>
      </c>
      <c r="Q4484" t="str">
        <f t="shared" si="72"/>
        <v>Street</v>
      </c>
    </row>
    <row r="4485" spans="1:17" x14ac:dyDescent="0.3">
      <c r="A4485">
        <v>4</v>
      </c>
      <c r="B4485" t="s">
        <v>187</v>
      </c>
      <c r="C4485">
        <v>2021</v>
      </c>
      <c r="D4485">
        <v>4</v>
      </c>
      <c r="E4485" t="s">
        <v>583</v>
      </c>
      <c r="F4485" s="152">
        <v>60</v>
      </c>
      <c r="G4485" t="s">
        <v>469</v>
      </c>
      <c r="H4485" t="s">
        <v>463</v>
      </c>
      <c r="I4485" t="s">
        <v>464</v>
      </c>
      <c r="J4485" t="s">
        <v>577</v>
      </c>
      <c r="K4485" t="s">
        <v>465</v>
      </c>
      <c r="L4485" t="s">
        <v>545</v>
      </c>
      <c r="M4485" t="s">
        <v>470</v>
      </c>
      <c r="N4485">
        <v>2</v>
      </c>
      <c r="O4485">
        <v>31.22</v>
      </c>
      <c r="P4485">
        <v>128</v>
      </c>
      <c r="Q4485" t="str">
        <f t="shared" si="72"/>
        <v>Street</v>
      </c>
    </row>
    <row r="4486" spans="1:17" x14ac:dyDescent="0.3">
      <c r="A4486">
        <v>5</v>
      </c>
      <c r="B4486" t="s">
        <v>181</v>
      </c>
      <c r="C4486">
        <v>2021</v>
      </c>
      <c r="D4486">
        <v>4</v>
      </c>
      <c r="E4486" t="s">
        <v>583</v>
      </c>
      <c r="F4486" s="152">
        <v>1</v>
      </c>
      <c r="G4486" t="s">
        <v>396</v>
      </c>
      <c r="H4486" t="s">
        <v>397</v>
      </c>
      <c r="I4486" t="s">
        <v>398</v>
      </c>
      <c r="J4486" t="s">
        <v>561</v>
      </c>
      <c r="K4486" t="s">
        <v>399</v>
      </c>
      <c r="L4486" t="s">
        <v>536</v>
      </c>
      <c r="M4486" t="s">
        <v>400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x14ac:dyDescent="0.3">
      <c r="A4487">
        <v>5</v>
      </c>
      <c r="B4487" t="s">
        <v>181</v>
      </c>
      <c r="C4487">
        <v>2021</v>
      </c>
      <c r="D4487">
        <v>4</v>
      </c>
      <c r="E4487" t="s">
        <v>583</v>
      </c>
      <c r="F4487" s="152">
        <v>1</v>
      </c>
      <c r="G4487" t="s">
        <v>396</v>
      </c>
      <c r="H4487" t="s">
        <v>401</v>
      </c>
      <c r="I4487" t="s">
        <v>402</v>
      </c>
      <c r="J4487" t="s">
        <v>561</v>
      </c>
      <c r="K4487" t="s">
        <v>399</v>
      </c>
      <c r="L4487" t="s">
        <v>536</v>
      </c>
      <c r="M4487" t="s">
        <v>400</v>
      </c>
      <c r="N4487">
        <v>299</v>
      </c>
      <c r="O4487">
        <v>39855.15</v>
      </c>
      <c r="P4487">
        <v>148462</v>
      </c>
      <c r="Q4487" t="str">
        <f t="shared" si="72"/>
        <v>1-Residential</v>
      </c>
    </row>
    <row r="4488" spans="1:17" x14ac:dyDescent="0.3">
      <c r="A4488">
        <v>5</v>
      </c>
      <c r="B4488" t="s">
        <v>181</v>
      </c>
      <c r="C4488">
        <v>2021</v>
      </c>
      <c r="D4488">
        <v>4</v>
      </c>
      <c r="E4488" t="s">
        <v>583</v>
      </c>
      <c r="F4488" s="152">
        <v>1</v>
      </c>
      <c r="G4488" t="s">
        <v>396</v>
      </c>
      <c r="H4488" t="s">
        <v>403</v>
      </c>
      <c r="I4488" t="s">
        <v>404</v>
      </c>
      <c r="J4488" t="s">
        <v>562</v>
      </c>
      <c r="K4488" t="s">
        <v>405</v>
      </c>
      <c r="L4488" t="s">
        <v>536</v>
      </c>
      <c r="M4488" t="s">
        <v>400</v>
      </c>
      <c r="N4488">
        <v>1138</v>
      </c>
      <c r="O4488">
        <v>23967.96</v>
      </c>
      <c r="P4488">
        <v>616168</v>
      </c>
      <c r="Q4488" t="str">
        <f t="shared" si="72"/>
        <v>3-Small C&amp;I</v>
      </c>
    </row>
    <row r="4489" spans="1:17" x14ac:dyDescent="0.3">
      <c r="A4489">
        <v>5</v>
      </c>
      <c r="B4489" t="s">
        <v>181</v>
      </c>
      <c r="C4489">
        <v>2021</v>
      </c>
      <c r="D4489">
        <v>4</v>
      </c>
      <c r="E4489" t="s">
        <v>583</v>
      </c>
      <c r="F4489" s="152">
        <v>1</v>
      </c>
      <c r="G4489" t="s">
        <v>396</v>
      </c>
      <c r="H4489" t="s">
        <v>406</v>
      </c>
      <c r="I4489" t="s">
        <v>407</v>
      </c>
      <c r="J4489" t="s">
        <v>563</v>
      </c>
      <c r="K4489" t="s">
        <v>408</v>
      </c>
      <c r="L4489" t="s">
        <v>536</v>
      </c>
      <c r="M4489" t="s">
        <v>400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x14ac:dyDescent="0.3">
      <c r="A4490">
        <v>5</v>
      </c>
      <c r="B4490" t="s">
        <v>181</v>
      </c>
      <c r="C4490">
        <v>2021</v>
      </c>
      <c r="D4490">
        <v>4</v>
      </c>
      <c r="E4490" t="s">
        <v>583</v>
      </c>
      <c r="F4490" s="152">
        <v>1</v>
      </c>
      <c r="G4490" t="s">
        <v>396</v>
      </c>
      <c r="H4490" t="s">
        <v>471</v>
      </c>
      <c r="I4490" t="s">
        <v>472</v>
      </c>
      <c r="J4490" t="s">
        <v>563</v>
      </c>
      <c r="K4490" t="s">
        <v>408</v>
      </c>
      <c r="L4490" t="s">
        <v>536</v>
      </c>
      <c r="M4490" t="s">
        <v>400</v>
      </c>
      <c r="N4490">
        <v>161</v>
      </c>
      <c r="O4490">
        <v>17475.11</v>
      </c>
      <c r="P4490">
        <v>101886</v>
      </c>
      <c r="Q4490" t="str">
        <f t="shared" si="72"/>
        <v>2-Low Income Residential</v>
      </c>
    </row>
    <row r="4491" spans="1:17" x14ac:dyDescent="0.3">
      <c r="A4491">
        <v>5</v>
      </c>
      <c r="B4491" t="s">
        <v>181</v>
      </c>
      <c r="C4491">
        <v>2021</v>
      </c>
      <c r="D4491">
        <v>4</v>
      </c>
      <c r="E4491" t="s">
        <v>583</v>
      </c>
      <c r="F4491" s="152">
        <v>1</v>
      </c>
      <c r="G4491" t="s">
        <v>396</v>
      </c>
      <c r="H4491" t="s">
        <v>409</v>
      </c>
      <c r="I4491" t="s">
        <v>410</v>
      </c>
      <c r="J4491" t="s">
        <v>564</v>
      </c>
      <c r="K4491" t="s">
        <v>428</v>
      </c>
      <c r="L4491" t="s">
        <v>536</v>
      </c>
      <c r="M4491" t="s">
        <v>400</v>
      </c>
      <c r="N4491">
        <v>1022</v>
      </c>
      <c r="O4491">
        <v>82425.72</v>
      </c>
      <c r="P4491">
        <v>337341</v>
      </c>
      <c r="Q4491" t="str">
        <f t="shared" si="72"/>
        <v>3-Small C&amp;I</v>
      </c>
    </row>
    <row r="4492" spans="1:17" x14ac:dyDescent="0.3">
      <c r="A4492">
        <v>5</v>
      </c>
      <c r="B4492" t="s">
        <v>181</v>
      </c>
      <c r="C4492">
        <v>2021</v>
      </c>
      <c r="D4492">
        <v>4</v>
      </c>
      <c r="E4492" t="s">
        <v>583</v>
      </c>
      <c r="F4492" s="152">
        <v>1</v>
      </c>
      <c r="G4492" t="s">
        <v>396</v>
      </c>
      <c r="H4492" t="s">
        <v>429</v>
      </c>
      <c r="I4492" t="s">
        <v>430</v>
      </c>
      <c r="J4492" t="s">
        <v>562</v>
      </c>
      <c r="K4492" t="s">
        <v>405</v>
      </c>
      <c r="L4492" t="s">
        <v>536</v>
      </c>
      <c r="M4492" t="s">
        <v>400</v>
      </c>
      <c r="N4492">
        <v>11</v>
      </c>
      <c r="O4492">
        <v>-22482.14</v>
      </c>
      <c r="P4492">
        <v>57431</v>
      </c>
      <c r="Q4492" t="str">
        <f t="shared" si="72"/>
        <v>3-Small C&amp;I</v>
      </c>
    </row>
    <row r="4493" spans="1:17" x14ac:dyDescent="0.3">
      <c r="A4493">
        <v>5</v>
      </c>
      <c r="B4493" t="s">
        <v>181</v>
      </c>
      <c r="C4493">
        <v>2021</v>
      </c>
      <c r="D4493">
        <v>4</v>
      </c>
      <c r="E4493" t="s">
        <v>583</v>
      </c>
      <c r="F4493" s="152">
        <v>1</v>
      </c>
      <c r="G4493" t="s">
        <v>396</v>
      </c>
      <c r="H4493" t="s">
        <v>473</v>
      </c>
      <c r="I4493" t="s">
        <v>474</v>
      </c>
      <c r="J4493" t="s">
        <v>565</v>
      </c>
      <c r="K4493" t="s">
        <v>411</v>
      </c>
      <c r="L4493" t="s">
        <v>536</v>
      </c>
      <c r="M4493" t="s">
        <v>400</v>
      </c>
      <c r="N4493">
        <v>2</v>
      </c>
      <c r="O4493">
        <v>88.77</v>
      </c>
      <c r="P4493">
        <v>322</v>
      </c>
      <c r="Q4493" t="str">
        <f t="shared" si="72"/>
        <v>3-Small C&amp;I</v>
      </c>
    </row>
    <row r="4494" spans="1:17" x14ac:dyDescent="0.3">
      <c r="A4494">
        <v>5</v>
      </c>
      <c r="B4494" t="s">
        <v>181</v>
      </c>
      <c r="C4494">
        <v>2021</v>
      </c>
      <c r="D4494">
        <v>4</v>
      </c>
      <c r="E4494" t="s">
        <v>583</v>
      </c>
      <c r="F4494" s="152">
        <v>1</v>
      </c>
      <c r="G4494" t="s">
        <v>396</v>
      </c>
      <c r="H4494" t="s">
        <v>558</v>
      </c>
      <c r="I4494" t="s">
        <v>559</v>
      </c>
      <c r="J4494" t="s">
        <v>561</v>
      </c>
      <c r="K4494" t="s">
        <v>399</v>
      </c>
      <c r="L4494" t="s">
        <v>536</v>
      </c>
      <c r="M4494" t="s">
        <v>400</v>
      </c>
      <c r="N4494">
        <v>1</v>
      </c>
      <c r="O4494">
        <v>294.43</v>
      </c>
      <c r="P4494">
        <v>1298</v>
      </c>
      <c r="Q4494" t="str">
        <f t="shared" ref="Q4494:Q4557" si="73">VLOOKUP(TRIM(J4494),S:T,2,FALSE)</f>
        <v>1-Residential</v>
      </c>
    </row>
    <row r="4495" spans="1:17" x14ac:dyDescent="0.3">
      <c r="A4495">
        <v>5</v>
      </c>
      <c r="B4495" t="s">
        <v>181</v>
      </c>
      <c r="C4495">
        <v>2021</v>
      </c>
      <c r="D4495">
        <v>4</v>
      </c>
      <c r="E4495" t="s">
        <v>583</v>
      </c>
      <c r="F4495" s="152">
        <v>1</v>
      </c>
      <c r="G4495" t="s">
        <v>396</v>
      </c>
      <c r="H4495" t="s">
        <v>477</v>
      </c>
      <c r="I4495" t="s">
        <v>478</v>
      </c>
      <c r="J4495" t="s">
        <v>566</v>
      </c>
      <c r="K4495" t="s">
        <v>436</v>
      </c>
      <c r="L4495" t="s">
        <v>536</v>
      </c>
      <c r="M4495" t="s">
        <v>400</v>
      </c>
      <c r="N4495">
        <v>189</v>
      </c>
      <c r="O4495">
        <v>7620.57</v>
      </c>
      <c r="P4495">
        <v>16476</v>
      </c>
      <c r="Q4495" t="str">
        <f t="shared" si="73"/>
        <v>Street</v>
      </c>
    </row>
    <row r="4496" spans="1:17" x14ac:dyDescent="0.3">
      <c r="A4496">
        <v>5</v>
      </c>
      <c r="B4496" t="s">
        <v>181</v>
      </c>
      <c r="C4496">
        <v>2021</v>
      </c>
      <c r="D4496">
        <v>4</v>
      </c>
      <c r="E4496" t="s">
        <v>583</v>
      </c>
      <c r="F4496" s="152">
        <v>1</v>
      </c>
      <c r="G4496" t="s">
        <v>396</v>
      </c>
      <c r="H4496" t="s">
        <v>479</v>
      </c>
      <c r="I4496" t="s">
        <v>480</v>
      </c>
      <c r="J4496" t="s">
        <v>566</v>
      </c>
      <c r="K4496" t="s">
        <v>436</v>
      </c>
      <c r="L4496" t="s">
        <v>536</v>
      </c>
      <c r="M4496" t="s">
        <v>400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x14ac:dyDescent="0.3">
      <c r="A4497">
        <v>5</v>
      </c>
      <c r="B4497" t="s">
        <v>181</v>
      </c>
      <c r="C4497">
        <v>2021</v>
      </c>
      <c r="D4497">
        <v>4</v>
      </c>
      <c r="E4497" t="s">
        <v>583</v>
      </c>
      <c r="F4497" s="152">
        <v>1</v>
      </c>
      <c r="G4497" t="s">
        <v>396</v>
      </c>
      <c r="H4497" t="s">
        <v>434</v>
      </c>
      <c r="I4497" t="s">
        <v>435</v>
      </c>
      <c r="J4497" t="s">
        <v>566</v>
      </c>
      <c r="K4497" t="s">
        <v>436</v>
      </c>
      <c r="L4497" t="s">
        <v>537</v>
      </c>
      <c r="M4497" t="s">
        <v>414</v>
      </c>
      <c r="N4497">
        <v>656</v>
      </c>
      <c r="O4497">
        <v>25427.13</v>
      </c>
      <c r="P4497">
        <v>67303</v>
      </c>
      <c r="Q4497" t="str">
        <f t="shared" si="73"/>
        <v>Street</v>
      </c>
    </row>
    <row r="4498" spans="1:17" x14ac:dyDescent="0.3">
      <c r="A4498">
        <v>5</v>
      </c>
      <c r="B4498" t="s">
        <v>181</v>
      </c>
      <c r="C4498">
        <v>2021</v>
      </c>
      <c r="D4498">
        <v>4</v>
      </c>
      <c r="E4498" t="s">
        <v>583</v>
      </c>
      <c r="F4498" s="152">
        <v>1</v>
      </c>
      <c r="G4498" t="s">
        <v>396</v>
      </c>
      <c r="H4498" t="s">
        <v>412</v>
      </c>
      <c r="I4498" t="s">
        <v>413</v>
      </c>
      <c r="J4498" t="s">
        <v>561</v>
      </c>
      <c r="K4498" t="s">
        <v>399</v>
      </c>
      <c r="L4498" t="s">
        <v>537</v>
      </c>
      <c r="M4498" t="s">
        <v>414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x14ac:dyDescent="0.3">
      <c r="A4499">
        <v>5</v>
      </c>
      <c r="B4499" t="s">
        <v>181</v>
      </c>
      <c r="C4499">
        <v>2021</v>
      </c>
      <c r="D4499">
        <v>4</v>
      </c>
      <c r="E4499" t="s">
        <v>583</v>
      </c>
      <c r="F4499" s="152">
        <v>1</v>
      </c>
      <c r="G4499" t="s">
        <v>396</v>
      </c>
      <c r="H4499" t="s">
        <v>415</v>
      </c>
      <c r="I4499" t="s">
        <v>416</v>
      </c>
      <c r="J4499" t="s">
        <v>563</v>
      </c>
      <c r="K4499" t="s">
        <v>408</v>
      </c>
      <c r="L4499" t="s">
        <v>537</v>
      </c>
      <c r="M4499" t="s">
        <v>414</v>
      </c>
      <c r="N4499">
        <v>70245</v>
      </c>
      <c r="O4499">
        <v>1808060.67</v>
      </c>
      <c r="P4499">
        <v>35002690</v>
      </c>
      <c r="Q4499" t="str">
        <f t="shared" si="73"/>
        <v>2-Low Income Residential</v>
      </c>
    </row>
    <row r="4500" spans="1:17" x14ac:dyDescent="0.3">
      <c r="A4500">
        <v>5</v>
      </c>
      <c r="B4500" t="s">
        <v>181</v>
      </c>
      <c r="C4500">
        <v>2021</v>
      </c>
      <c r="D4500">
        <v>4</v>
      </c>
      <c r="E4500" t="s">
        <v>583</v>
      </c>
      <c r="F4500" s="152">
        <v>1</v>
      </c>
      <c r="G4500" t="s">
        <v>396</v>
      </c>
      <c r="H4500" t="s">
        <v>417</v>
      </c>
      <c r="I4500" t="s">
        <v>418</v>
      </c>
      <c r="J4500" t="s">
        <v>562</v>
      </c>
      <c r="K4500" t="s">
        <v>405</v>
      </c>
      <c r="L4500" t="s">
        <v>537</v>
      </c>
      <c r="M4500" t="s">
        <v>414</v>
      </c>
      <c r="N4500">
        <v>958</v>
      </c>
      <c r="O4500">
        <v>-90435.63</v>
      </c>
      <c r="P4500">
        <v>503631</v>
      </c>
      <c r="Q4500" t="str">
        <f t="shared" si="73"/>
        <v>3-Small C&amp;I</v>
      </c>
    </row>
    <row r="4501" spans="1:17" x14ac:dyDescent="0.3">
      <c r="A4501">
        <v>5</v>
      </c>
      <c r="B4501" t="s">
        <v>181</v>
      </c>
      <c r="C4501">
        <v>2021</v>
      </c>
      <c r="D4501">
        <v>4</v>
      </c>
      <c r="E4501" t="s">
        <v>583</v>
      </c>
      <c r="F4501" s="152">
        <v>1</v>
      </c>
      <c r="G4501" t="s">
        <v>396</v>
      </c>
      <c r="H4501" t="s">
        <v>419</v>
      </c>
      <c r="I4501" t="s">
        <v>420</v>
      </c>
      <c r="J4501" t="s">
        <v>565</v>
      </c>
      <c r="K4501" t="s">
        <v>411</v>
      </c>
      <c r="L4501" t="s">
        <v>537</v>
      </c>
      <c r="M4501" t="s">
        <v>414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x14ac:dyDescent="0.3">
      <c r="A4502">
        <v>5</v>
      </c>
      <c r="B4502" t="s">
        <v>181</v>
      </c>
      <c r="C4502">
        <v>2021</v>
      </c>
      <c r="D4502">
        <v>4</v>
      </c>
      <c r="E4502" t="s">
        <v>583</v>
      </c>
      <c r="F4502" s="152">
        <v>3</v>
      </c>
      <c r="G4502" t="s">
        <v>421</v>
      </c>
      <c r="H4502" t="s">
        <v>397</v>
      </c>
      <c r="I4502" t="s">
        <v>398</v>
      </c>
      <c r="J4502" t="s">
        <v>561</v>
      </c>
      <c r="K4502" t="s">
        <v>399</v>
      </c>
      <c r="L4502" t="s">
        <v>538</v>
      </c>
      <c r="M4502" t="s">
        <v>422</v>
      </c>
      <c r="N4502">
        <v>1151</v>
      </c>
      <c r="O4502">
        <v>272169.33</v>
      </c>
      <c r="P4502">
        <v>999513</v>
      </c>
      <c r="Q4502" t="str">
        <f t="shared" si="73"/>
        <v>1-Residential</v>
      </c>
    </row>
    <row r="4503" spans="1:17" x14ac:dyDescent="0.3">
      <c r="A4503">
        <v>5</v>
      </c>
      <c r="B4503" t="s">
        <v>181</v>
      </c>
      <c r="C4503">
        <v>2021</v>
      </c>
      <c r="D4503">
        <v>4</v>
      </c>
      <c r="E4503" t="s">
        <v>583</v>
      </c>
      <c r="F4503" s="152">
        <v>3</v>
      </c>
      <c r="G4503" t="s">
        <v>421</v>
      </c>
      <c r="H4503" t="s">
        <v>401</v>
      </c>
      <c r="I4503" t="s">
        <v>402</v>
      </c>
      <c r="J4503" t="s">
        <v>561</v>
      </c>
      <c r="K4503" t="s">
        <v>399</v>
      </c>
      <c r="L4503" t="s">
        <v>538</v>
      </c>
      <c r="M4503" t="s">
        <v>422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x14ac:dyDescent="0.3">
      <c r="A4504">
        <v>5</v>
      </c>
      <c r="B4504" t="s">
        <v>181</v>
      </c>
      <c r="C4504">
        <v>2021</v>
      </c>
      <c r="D4504">
        <v>4</v>
      </c>
      <c r="E4504" t="s">
        <v>583</v>
      </c>
      <c r="F4504" s="152">
        <v>3</v>
      </c>
      <c r="G4504" t="s">
        <v>421</v>
      </c>
      <c r="H4504" t="s">
        <v>403</v>
      </c>
      <c r="I4504" t="s">
        <v>404</v>
      </c>
      <c r="J4504" t="s">
        <v>562</v>
      </c>
      <c r="K4504" t="s">
        <v>405</v>
      </c>
      <c r="L4504" t="s">
        <v>538</v>
      </c>
      <c r="M4504" t="s">
        <v>422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x14ac:dyDescent="0.3">
      <c r="A4505">
        <v>5</v>
      </c>
      <c r="B4505" t="s">
        <v>181</v>
      </c>
      <c r="C4505">
        <v>2021</v>
      </c>
      <c r="D4505">
        <v>4</v>
      </c>
      <c r="E4505" t="s">
        <v>583</v>
      </c>
      <c r="F4505" s="152">
        <v>3</v>
      </c>
      <c r="G4505" t="s">
        <v>421</v>
      </c>
      <c r="H4505" t="s">
        <v>406</v>
      </c>
      <c r="I4505" t="s">
        <v>407</v>
      </c>
      <c r="J4505" t="s">
        <v>563</v>
      </c>
      <c r="K4505" t="s">
        <v>408</v>
      </c>
      <c r="L4505" t="s">
        <v>538</v>
      </c>
      <c r="M4505" t="s">
        <v>422</v>
      </c>
      <c r="N4505">
        <v>1</v>
      </c>
      <c r="O4505">
        <v>53.02</v>
      </c>
      <c r="P4505">
        <v>286</v>
      </c>
      <c r="Q4505" t="str">
        <f t="shared" si="73"/>
        <v>2-Low Income Residential</v>
      </c>
    </row>
    <row r="4506" spans="1:17" x14ac:dyDescent="0.3">
      <c r="A4506">
        <v>5</v>
      </c>
      <c r="B4506" t="s">
        <v>181</v>
      </c>
      <c r="C4506">
        <v>2021</v>
      </c>
      <c r="D4506">
        <v>4</v>
      </c>
      <c r="E4506" t="s">
        <v>583</v>
      </c>
      <c r="F4506" s="152">
        <v>3</v>
      </c>
      <c r="G4506" t="s">
        <v>421</v>
      </c>
      <c r="H4506" t="s">
        <v>423</v>
      </c>
      <c r="I4506" t="s">
        <v>424</v>
      </c>
      <c r="J4506" t="s">
        <v>567</v>
      </c>
      <c r="K4506" t="s">
        <v>425</v>
      </c>
      <c r="L4506" t="s">
        <v>538</v>
      </c>
      <c r="M4506" t="s">
        <v>422</v>
      </c>
      <c r="N4506">
        <v>350</v>
      </c>
      <c r="O4506">
        <v>22590.37</v>
      </c>
      <c r="P4506">
        <v>91616</v>
      </c>
      <c r="Q4506" t="str">
        <f t="shared" si="73"/>
        <v>3-Small C&amp;I</v>
      </c>
    </row>
    <row r="4507" spans="1:17" x14ac:dyDescent="0.3">
      <c r="A4507">
        <v>5</v>
      </c>
      <c r="B4507" t="s">
        <v>181</v>
      </c>
      <c r="C4507">
        <v>2021</v>
      </c>
      <c r="D4507">
        <v>4</v>
      </c>
      <c r="E4507" t="s">
        <v>583</v>
      </c>
      <c r="F4507" s="152">
        <v>3</v>
      </c>
      <c r="G4507" t="s">
        <v>421</v>
      </c>
      <c r="H4507" t="s">
        <v>426</v>
      </c>
      <c r="I4507" t="s">
        <v>427</v>
      </c>
      <c r="J4507" t="s">
        <v>564</v>
      </c>
      <c r="K4507" t="s">
        <v>428</v>
      </c>
      <c r="L4507" t="s">
        <v>538</v>
      </c>
      <c r="M4507" t="s">
        <v>422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x14ac:dyDescent="0.3">
      <c r="A4508">
        <v>5</v>
      </c>
      <c r="B4508" t="s">
        <v>181</v>
      </c>
      <c r="C4508">
        <v>2021</v>
      </c>
      <c r="D4508">
        <v>4</v>
      </c>
      <c r="E4508" t="s">
        <v>583</v>
      </c>
      <c r="F4508" s="152">
        <v>3</v>
      </c>
      <c r="G4508" t="s">
        <v>421</v>
      </c>
      <c r="H4508" t="s">
        <v>409</v>
      </c>
      <c r="I4508" t="s">
        <v>410</v>
      </c>
      <c r="J4508" t="s">
        <v>564</v>
      </c>
      <c r="K4508" t="s">
        <v>428</v>
      </c>
      <c r="L4508" t="s">
        <v>538</v>
      </c>
      <c r="M4508" t="s">
        <v>422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x14ac:dyDescent="0.3">
      <c r="A4509">
        <v>5</v>
      </c>
      <c r="B4509" t="s">
        <v>181</v>
      </c>
      <c r="C4509">
        <v>2021</v>
      </c>
      <c r="D4509">
        <v>4</v>
      </c>
      <c r="E4509" t="s">
        <v>583</v>
      </c>
      <c r="F4509" s="152">
        <v>3</v>
      </c>
      <c r="G4509" t="s">
        <v>421</v>
      </c>
      <c r="H4509" t="s">
        <v>429</v>
      </c>
      <c r="I4509" t="s">
        <v>430</v>
      </c>
      <c r="J4509" t="s">
        <v>562</v>
      </c>
      <c r="K4509" t="s">
        <v>405</v>
      </c>
      <c r="L4509" t="s">
        <v>538</v>
      </c>
      <c r="M4509" t="s">
        <v>422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x14ac:dyDescent="0.3">
      <c r="A4510">
        <v>5</v>
      </c>
      <c r="B4510" t="s">
        <v>181</v>
      </c>
      <c r="C4510">
        <v>2021</v>
      </c>
      <c r="D4510">
        <v>4</v>
      </c>
      <c r="E4510" t="s">
        <v>583</v>
      </c>
      <c r="F4510" s="152">
        <v>3</v>
      </c>
      <c r="G4510" t="s">
        <v>421</v>
      </c>
      <c r="H4510" t="s">
        <v>584</v>
      </c>
      <c r="I4510" t="s">
        <v>585</v>
      </c>
      <c r="J4510" t="s">
        <v>567</v>
      </c>
      <c r="K4510" t="s">
        <v>425</v>
      </c>
      <c r="L4510" t="s">
        <v>538</v>
      </c>
      <c r="M4510" t="s">
        <v>422</v>
      </c>
      <c r="N4510">
        <v>1</v>
      </c>
      <c r="O4510">
        <v>53.87</v>
      </c>
      <c r="P4510">
        <v>219</v>
      </c>
      <c r="Q4510" t="str">
        <f t="shared" si="73"/>
        <v>3-Small C&amp;I</v>
      </c>
    </row>
    <row r="4511" spans="1:17" x14ac:dyDescent="0.3">
      <c r="A4511">
        <v>5</v>
      </c>
      <c r="B4511" t="s">
        <v>181</v>
      </c>
      <c r="C4511">
        <v>2021</v>
      </c>
      <c r="D4511">
        <v>4</v>
      </c>
      <c r="E4511" t="s">
        <v>583</v>
      </c>
      <c r="F4511" s="152">
        <v>3</v>
      </c>
      <c r="G4511" t="s">
        <v>421</v>
      </c>
      <c r="H4511" t="s">
        <v>481</v>
      </c>
      <c r="I4511" t="s">
        <v>482</v>
      </c>
      <c r="J4511" t="s">
        <v>568</v>
      </c>
      <c r="K4511" t="s">
        <v>433</v>
      </c>
      <c r="L4511" t="s">
        <v>538</v>
      </c>
      <c r="M4511" t="s">
        <v>422</v>
      </c>
      <c r="N4511">
        <v>89</v>
      </c>
      <c r="O4511">
        <v>227685.52</v>
      </c>
      <c r="P4511">
        <v>1128397</v>
      </c>
      <c r="Q4511" t="str">
        <f t="shared" si="73"/>
        <v>4-Medium C&amp;I</v>
      </c>
    </row>
    <row r="4512" spans="1:17" x14ac:dyDescent="0.3">
      <c r="A4512">
        <v>5</v>
      </c>
      <c r="B4512" t="s">
        <v>181</v>
      </c>
      <c r="C4512">
        <v>2021</v>
      </c>
      <c r="D4512">
        <v>4</v>
      </c>
      <c r="E4512" t="s">
        <v>583</v>
      </c>
      <c r="F4512" s="152">
        <v>3</v>
      </c>
      <c r="G4512" t="s">
        <v>421</v>
      </c>
      <c r="H4512" t="s">
        <v>473</v>
      </c>
      <c r="I4512" t="s">
        <v>474</v>
      </c>
      <c r="J4512" t="s">
        <v>565</v>
      </c>
      <c r="K4512" t="s">
        <v>411</v>
      </c>
      <c r="L4512" t="s">
        <v>538</v>
      </c>
      <c r="M4512" t="s">
        <v>422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x14ac:dyDescent="0.3">
      <c r="A4513">
        <v>5</v>
      </c>
      <c r="B4513" t="s">
        <v>181</v>
      </c>
      <c r="C4513">
        <v>2021</v>
      </c>
      <c r="D4513">
        <v>4</v>
      </c>
      <c r="E4513" t="s">
        <v>583</v>
      </c>
      <c r="F4513" s="152">
        <v>3</v>
      </c>
      <c r="G4513" t="s">
        <v>421</v>
      </c>
      <c r="H4513" t="s">
        <v>586</v>
      </c>
      <c r="I4513" t="s">
        <v>587</v>
      </c>
      <c r="J4513" t="s">
        <v>570</v>
      </c>
      <c r="K4513" t="s">
        <v>454</v>
      </c>
      <c r="L4513" t="s">
        <v>538</v>
      </c>
      <c r="M4513" t="s">
        <v>422</v>
      </c>
      <c r="N4513">
        <v>1</v>
      </c>
      <c r="O4513">
        <v>21455.74</v>
      </c>
      <c r="P4513">
        <v>121680</v>
      </c>
      <c r="Q4513" t="str">
        <f t="shared" si="73"/>
        <v>4-Medium C&amp;I</v>
      </c>
    </row>
    <row r="4514" spans="1:17" x14ac:dyDescent="0.3">
      <c r="A4514">
        <v>5</v>
      </c>
      <c r="B4514" t="s">
        <v>181</v>
      </c>
      <c r="C4514">
        <v>2021</v>
      </c>
      <c r="D4514">
        <v>4</v>
      </c>
      <c r="E4514" t="s">
        <v>583</v>
      </c>
      <c r="F4514" s="152">
        <v>3</v>
      </c>
      <c r="G4514" t="s">
        <v>421</v>
      </c>
      <c r="H4514" t="s">
        <v>483</v>
      </c>
      <c r="I4514" t="s">
        <v>484</v>
      </c>
      <c r="J4514" t="s">
        <v>569</v>
      </c>
      <c r="K4514" t="s">
        <v>485</v>
      </c>
      <c r="L4514" t="s">
        <v>538</v>
      </c>
      <c r="M4514" t="s">
        <v>422</v>
      </c>
      <c r="N4514">
        <v>2</v>
      </c>
      <c r="O4514">
        <v>2609.61</v>
      </c>
      <c r="P4514">
        <v>12880</v>
      </c>
      <c r="Q4514" t="str">
        <f t="shared" si="73"/>
        <v>4-Medium C&amp;I</v>
      </c>
    </row>
    <row r="4515" spans="1:17" x14ac:dyDescent="0.3">
      <c r="A4515">
        <v>5</v>
      </c>
      <c r="B4515" t="s">
        <v>181</v>
      </c>
      <c r="C4515">
        <v>2021</v>
      </c>
      <c r="D4515">
        <v>4</v>
      </c>
      <c r="E4515" t="s">
        <v>583</v>
      </c>
      <c r="F4515" s="152">
        <v>3</v>
      </c>
      <c r="G4515" t="s">
        <v>421</v>
      </c>
      <c r="H4515" t="s">
        <v>431</v>
      </c>
      <c r="I4515" t="s">
        <v>432</v>
      </c>
      <c r="J4515" t="s">
        <v>568</v>
      </c>
      <c r="K4515" t="s">
        <v>433</v>
      </c>
      <c r="L4515" t="s">
        <v>538</v>
      </c>
      <c r="M4515" t="s">
        <v>422</v>
      </c>
      <c r="N4515">
        <v>1824</v>
      </c>
      <c r="O4515">
        <v>5355121.63</v>
      </c>
      <c r="P4515">
        <v>27160318</v>
      </c>
      <c r="Q4515" t="str">
        <f t="shared" si="73"/>
        <v>4-Medium C&amp;I</v>
      </c>
    </row>
    <row r="4516" spans="1:17" x14ac:dyDescent="0.3">
      <c r="A4516">
        <v>5</v>
      </c>
      <c r="B4516" t="s">
        <v>181</v>
      </c>
      <c r="C4516">
        <v>2021</v>
      </c>
      <c r="D4516">
        <v>4</v>
      </c>
      <c r="E4516" t="s">
        <v>583</v>
      </c>
      <c r="F4516" s="152">
        <v>3</v>
      </c>
      <c r="G4516" t="s">
        <v>421</v>
      </c>
      <c r="H4516" t="s">
        <v>486</v>
      </c>
      <c r="I4516" t="s">
        <v>487</v>
      </c>
      <c r="J4516" t="s">
        <v>570</v>
      </c>
      <c r="K4516" t="s">
        <v>454</v>
      </c>
      <c r="L4516" t="s">
        <v>538</v>
      </c>
      <c r="M4516" t="s">
        <v>422</v>
      </c>
      <c r="N4516">
        <v>38</v>
      </c>
      <c r="O4516">
        <v>136459.54</v>
      </c>
      <c r="P4516">
        <v>711236</v>
      </c>
      <c r="Q4516" t="str">
        <f t="shared" si="73"/>
        <v>4-Medium C&amp;I</v>
      </c>
    </row>
    <row r="4517" spans="1:17" x14ac:dyDescent="0.3">
      <c r="A4517">
        <v>5</v>
      </c>
      <c r="B4517" t="s">
        <v>181</v>
      </c>
      <c r="C4517">
        <v>2021</v>
      </c>
      <c r="D4517">
        <v>4</v>
      </c>
      <c r="E4517" t="s">
        <v>583</v>
      </c>
      <c r="F4517" s="152">
        <v>3</v>
      </c>
      <c r="G4517" t="s">
        <v>421</v>
      </c>
      <c r="H4517" t="s">
        <v>488</v>
      </c>
      <c r="I4517" t="s">
        <v>489</v>
      </c>
      <c r="J4517" t="s">
        <v>569</v>
      </c>
      <c r="K4517" t="s">
        <v>485</v>
      </c>
      <c r="L4517" t="s">
        <v>538</v>
      </c>
      <c r="M4517" t="s">
        <v>422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x14ac:dyDescent="0.3">
      <c r="A4518">
        <v>5</v>
      </c>
      <c r="B4518" t="s">
        <v>181</v>
      </c>
      <c r="C4518">
        <v>2021</v>
      </c>
      <c r="D4518">
        <v>4</v>
      </c>
      <c r="E4518" t="s">
        <v>583</v>
      </c>
      <c r="F4518" s="152">
        <v>3</v>
      </c>
      <c r="G4518" t="s">
        <v>421</v>
      </c>
      <c r="H4518" t="s">
        <v>477</v>
      </c>
      <c r="I4518" t="s">
        <v>478</v>
      </c>
      <c r="J4518" t="s">
        <v>566</v>
      </c>
      <c r="K4518" t="s">
        <v>436</v>
      </c>
      <c r="L4518" t="s">
        <v>538</v>
      </c>
      <c r="M4518" t="s">
        <v>422</v>
      </c>
      <c r="N4518">
        <v>834</v>
      </c>
      <c r="O4518">
        <v>98518.85</v>
      </c>
      <c r="P4518">
        <v>246194</v>
      </c>
      <c r="Q4518" t="str">
        <f t="shared" si="73"/>
        <v>Street</v>
      </c>
    </row>
    <row r="4519" spans="1:17" x14ac:dyDescent="0.3">
      <c r="A4519">
        <v>5</v>
      </c>
      <c r="B4519" t="s">
        <v>181</v>
      </c>
      <c r="C4519">
        <v>2021</v>
      </c>
      <c r="D4519">
        <v>4</v>
      </c>
      <c r="E4519" t="s">
        <v>583</v>
      </c>
      <c r="F4519" s="152">
        <v>3</v>
      </c>
      <c r="G4519" t="s">
        <v>421</v>
      </c>
      <c r="H4519" t="s">
        <v>479</v>
      </c>
      <c r="I4519" t="s">
        <v>480</v>
      </c>
      <c r="J4519" t="s">
        <v>566</v>
      </c>
      <c r="K4519" t="s">
        <v>436</v>
      </c>
      <c r="L4519" t="s">
        <v>538</v>
      </c>
      <c r="M4519" t="s">
        <v>422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x14ac:dyDescent="0.3">
      <c r="A4520">
        <v>5</v>
      </c>
      <c r="B4520" t="s">
        <v>181</v>
      </c>
      <c r="C4520">
        <v>2021</v>
      </c>
      <c r="D4520">
        <v>4</v>
      </c>
      <c r="E4520" t="s">
        <v>583</v>
      </c>
      <c r="F4520" s="152">
        <v>3</v>
      </c>
      <c r="G4520" t="s">
        <v>421</v>
      </c>
      <c r="H4520" t="s">
        <v>434</v>
      </c>
      <c r="I4520" t="s">
        <v>435</v>
      </c>
      <c r="J4520" t="s">
        <v>566</v>
      </c>
      <c r="K4520" t="s">
        <v>436</v>
      </c>
      <c r="L4520" t="s">
        <v>539</v>
      </c>
      <c r="M4520" t="s">
        <v>440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x14ac:dyDescent="0.3">
      <c r="A4521">
        <v>5</v>
      </c>
      <c r="B4521" t="s">
        <v>181</v>
      </c>
      <c r="C4521">
        <v>2021</v>
      </c>
      <c r="D4521">
        <v>4</v>
      </c>
      <c r="E4521" t="s">
        <v>583</v>
      </c>
      <c r="F4521" s="152">
        <v>3</v>
      </c>
      <c r="G4521" t="s">
        <v>421</v>
      </c>
      <c r="H4521" t="s">
        <v>437</v>
      </c>
      <c r="I4521" t="s">
        <v>438</v>
      </c>
      <c r="J4521" t="s">
        <v>571</v>
      </c>
      <c r="K4521" t="s">
        <v>439</v>
      </c>
      <c r="L4521" t="s">
        <v>539</v>
      </c>
      <c r="M4521" t="s">
        <v>440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x14ac:dyDescent="0.3">
      <c r="A4522">
        <v>5</v>
      </c>
      <c r="B4522" t="s">
        <v>181</v>
      </c>
      <c r="C4522">
        <v>2021</v>
      </c>
      <c r="D4522">
        <v>4</v>
      </c>
      <c r="E4522" t="s">
        <v>583</v>
      </c>
      <c r="F4522" s="152">
        <v>3</v>
      </c>
      <c r="G4522" t="s">
        <v>421</v>
      </c>
      <c r="H4522" t="s">
        <v>490</v>
      </c>
      <c r="I4522" t="s">
        <v>491</v>
      </c>
      <c r="J4522" t="s">
        <v>572</v>
      </c>
      <c r="K4522" t="s">
        <v>443</v>
      </c>
      <c r="L4522" t="s">
        <v>538</v>
      </c>
      <c r="M4522" t="s">
        <v>422</v>
      </c>
      <c r="N4522">
        <v>1</v>
      </c>
      <c r="O4522">
        <v>2739.31</v>
      </c>
      <c r="P4522">
        <v>11040</v>
      </c>
      <c r="Q4522" t="str">
        <f t="shared" si="73"/>
        <v>5-Large C&amp;I</v>
      </c>
    </row>
    <row r="4523" spans="1:17" x14ac:dyDescent="0.3">
      <c r="A4523">
        <v>5</v>
      </c>
      <c r="B4523" t="s">
        <v>181</v>
      </c>
      <c r="C4523">
        <v>2021</v>
      </c>
      <c r="D4523">
        <v>4</v>
      </c>
      <c r="E4523" t="s">
        <v>583</v>
      </c>
      <c r="F4523" s="152">
        <v>3</v>
      </c>
      <c r="G4523" t="s">
        <v>421</v>
      </c>
      <c r="H4523" t="s">
        <v>441</v>
      </c>
      <c r="I4523" t="s">
        <v>442</v>
      </c>
      <c r="J4523" t="s">
        <v>572</v>
      </c>
      <c r="K4523" t="s">
        <v>443</v>
      </c>
      <c r="L4523" t="s">
        <v>538</v>
      </c>
      <c r="M4523" t="s">
        <v>422</v>
      </c>
      <c r="N4523">
        <v>180</v>
      </c>
      <c r="O4523">
        <v>2398195.42</v>
      </c>
      <c r="P4523">
        <v>14186543</v>
      </c>
      <c r="Q4523" t="str">
        <f t="shared" si="73"/>
        <v>5-Large C&amp;I</v>
      </c>
    </row>
    <row r="4524" spans="1:17" x14ac:dyDescent="0.3">
      <c r="A4524">
        <v>5</v>
      </c>
      <c r="B4524" t="s">
        <v>181</v>
      </c>
      <c r="C4524">
        <v>2021</v>
      </c>
      <c r="D4524">
        <v>4</v>
      </c>
      <c r="E4524" t="s">
        <v>583</v>
      </c>
      <c r="F4524" s="152">
        <v>3</v>
      </c>
      <c r="G4524" t="s">
        <v>421</v>
      </c>
      <c r="H4524" t="s">
        <v>444</v>
      </c>
      <c r="I4524" t="s">
        <v>445</v>
      </c>
      <c r="J4524" t="s">
        <v>572</v>
      </c>
      <c r="K4524" t="s">
        <v>443</v>
      </c>
      <c r="L4524" t="s">
        <v>539</v>
      </c>
      <c r="M4524" t="s">
        <v>440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x14ac:dyDescent="0.3">
      <c r="A4525">
        <v>5</v>
      </c>
      <c r="B4525" t="s">
        <v>181</v>
      </c>
      <c r="C4525">
        <v>2021</v>
      </c>
      <c r="D4525">
        <v>4</v>
      </c>
      <c r="E4525" t="s">
        <v>583</v>
      </c>
      <c r="F4525" s="152">
        <v>3</v>
      </c>
      <c r="G4525" t="s">
        <v>421</v>
      </c>
      <c r="H4525" t="s">
        <v>412</v>
      </c>
      <c r="I4525" t="s">
        <v>413</v>
      </c>
      <c r="J4525" t="s">
        <v>561</v>
      </c>
      <c r="K4525" t="s">
        <v>399</v>
      </c>
      <c r="L4525" t="s">
        <v>539</v>
      </c>
      <c r="M4525" t="s">
        <v>440</v>
      </c>
      <c r="N4525">
        <v>1270</v>
      </c>
      <c r="O4525">
        <v>202747.8</v>
      </c>
      <c r="P4525">
        <v>1290815</v>
      </c>
      <c r="Q4525" t="str">
        <f t="shared" si="73"/>
        <v>1-Residential</v>
      </c>
    </row>
    <row r="4526" spans="1:17" x14ac:dyDescent="0.3">
      <c r="A4526">
        <v>5</v>
      </c>
      <c r="B4526" t="s">
        <v>181</v>
      </c>
      <c r="C4526">
        <v>2021</v>
      </c>
      <c r="D4526">
        <v>4</v>
      </c>
      <c r="E4526" t="s">
        <v>583</v>
      </c>
      <c r="F4526" s="152">
        <v>3</v>
      </c>
      <c r="G4526" t="s">
        <v>421</v>
      </c>
      <c r="H4526" t="s">
        <v>417</v>
      </c>
      <c r="I4526" t="s">
        <v>418</v>
      </c>
      <c r="J4526" t="s">
        <v>562</v>
      </c>
      <c r="K4526" t="s">
        <v>405</v>
      </c>
      <c r="L4526" t="s">
        <v>539</v>
      </c>
      <c r="M4526" t="s">
        <v>440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x14ac:dyDescent="0.3">
      <c r="A4527">
        <v>5</v>
      </c>
      <c r="B4527" t="s">
        <v>181</v>
      </c>
      <c r="C4527">
        <v>2021</v>
      </c>
      <c r="D4527">
        <v>4</v>
      </c>
      <c r="E4527" t="s">
        <v>583</v>
      </c>
      <c r="F4527" s="152">
        <v>3</v>
      </c>
      <c r="G4527" t="s">
        <v>421</v>
      </c>
      <c r="H4527" t="s">
        <v>446</v>
      </c>
      <c r="I4527" t="s">
        <v>447</v>
      </c>
      <c r="J4527" t="s">
        <v>567</v>
      </c>
      <c r="K4527" t="s">
        <v>425</v>
      </c>
      <c r="L4527" t="s">
        <v>539</v>
      </c>
      <c r="M4527" t="s">
        <v>440</v>
      </c>
      <c r="N4527">
        <v>1235</v>
      </c>
      <c r="O4527">
        <v>53672.49</v>
      </c>
      <c r="P4527">
        <v>403654</v>
      </c>
      <c r="Q4527" t="str">
        <f t="shared" si="73"/>
        <v>3-Small C&amp;I</v>
      </c>
    </row>
    <row r="4528" spans="1:17" x14ac:dyDescent="0.3">
      <c r="A4528">
        <v>5</v>
      </c>
      <c r="B4528" t="s">
        <v>181</v>
      </c>
      <c r="C4528">
        <v>2021</v>
      </c>
      <c r="D4528">
        <v>4</v>
      </c>
      <c r="E4528" t="s">
        <v>583</v>
      </c>
      <c r="F4528" s="152">
        <v>3</v>
      </c>
      <c r="G4528" t="s">
        <v>421</v>
      </c>
      <c r="H4528" t="s">
        <v>448</v>
      </c>
      <c r="I4528" t="s">
        <v>449</v>
      </c>
      <c r="J4528" t="s">
        <v>564</v>
      </c>
      <c r="K4528" t="s">
        <v>428</v>
      </c>
      <c r="L4528" t="s">
        <v>539</v>
      </c>
      <c r="M4528" t="s">
        <v>440</v>
      </c>
      <c r="N4528">
        <v>494</v>
      </c>
      <c r="O4528">
        <v>-23306.61</v>
      </c>
      <c r="P4528">
        <v>1561928</v>
      </c>
      <c r="Q4528" t="str">
        <f t="shared" si="73"/>
        <v>3-Small C&amp;I</v>
      </c>
    </row>
    <row r="4529" spans="1:17" x14ac:dyDescent="0.3">
      <c r="A4529">
        <v>5</v>
      </c>
      <c r="B4529" t="s">
        <v>181</v>
      </c>
      <c r="C4529">
        <v>2021</v>
      </c>
      <c r="D4529">
        <v>4</v>
      </c>
      <c r="E4529" t="s">
        <v>583</v>
      </c>
      <c r="F4529" s="152">
        <v>3</v>
      </c>
      <c r="G4529" t="s">
        <v>421</v>
      </c>
      <c r="H4529" t="s">
        <v>419</v>
      </c>
      <c r="I4529" t="s">
        <v>420</v>
      </c>
      <c r="J4529" t="s">
        <v>565</v>
      </c>
      <c r="K4529" t="s">
        <v>411</v>
      </c>
      <c r="L4529" t="s">
        <v>539</v>
      </c>
      <c r="M4529" t="s">
        <v>440</v>
      </c>
      <c r="N4529">
        <v>20027</v>
      </c>
      <c r="O4529">
        <v>890977.92</v>
      </c>
      <c r="P4529">
        <v>9267164</v>
      </c>
      <c r="Q4529" t="str">
        <f t="shared" si="73"/>
        <v>3-Small C&amp;I</v>
      </c>
    </row>
    <row r="4530" spans="1:17" x14ac:dyDescent="0.3">
      <c r="A4530">
        <v>5</v>
      </c>
      <c r="B4530" t="s">
        <v>181</v>
      </c>
      <c r="C4530">
        <v>2021</v>
      </c>
      <c r="D4530">
        <v>4</v>
      </c>
      <c r="E4530" t="s">
        <v>583</v>
      </c>
      <c r="F4530" s="152">
        <v>3</v>
      </c>
      <c r="G4530" t="s">
        <v>421</v>
      </c>
      <c r="H4530" t="s">
        <v>450</v>
      </c>
      <c r="I4530" t="s">
        <v>451</v>
      </c>
      <c r="J4530" t="s">
        <v>568</v>
      </c>
      <c r="K4530" t="s">
        <v>433</v>
      </c>
      <c r="L4530" t="s">
        <v>539</v>
      </c>
      <c r="M4530" t="s">
        <v>440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x14ac:dyDescent="0.3">
      <c r="A4531">
        <v>5</v>
      </c>
      <c r="B4531" t="s">
        <v>181</v>
      </c>
      <c r="C4531">
        <v>2021</v>
      </c>
      <c r="D4531">
        <v>4</v>
      </c>
      <c r="E4531" t="s">
        <v>583</v>
      </c>
      <c r="F4531" s="152">
        <v>3</v>
      </c>
      <c r="G4531" t="s">
        <v>421</v>
      </c>
      <c r="H4531" t="s">
        <v>452</v>
      </c>
      <c r="I4531" t="s">
        <v>453</v>
      </c>
      <c r="J4531" t="s">
        <v>568</v>
      </c>
      <c r="K4531" t="s">
        <v>433</v>
      </c>
      <c r="L4531" t="s">
        <v>539</v>
      </c>
      <c r="M4531" t="s">
        <v>440</v>
      </c>
      <c r="N4531">
        <v>342</v>
      </c>
      <c r="O4531">
        <v>699472.04</v>
      </c>
      <c r="P4531">
        <v>7522687</v>
      </c>
      <c r="Q4531" t="str">
        <f t="shared" si="73"/>
        <v>4-Medium C&amp;I</v>
      </c>
    </row>
    <row r="4532" spans="1:17" x14ac:dyDescent="0.3">
      <c r="A4532">
        <v>5</v>
      </c>
      <c r="B4532" t="s">
        <v>181</v>
      </c>
      <c r="C4532">
        <v>2021</v>
      </c>
      <c r="D4532">
        <v>4</v>
      </c>
      <c r="E4532" t="s">
        <v>583</v>
      </c>
      <c r="F4532" s="152">
        <v>3</v>
      </c>
      <c r="G4532" t="s">
        <v>421</v>
      </c>
      <c r="H4532" t="s">
        <v>492</v>
      </c>
      <c r="I4532" t="s">
        <v>493</v>
      </c>
      <c r="J4532" t="s">
        <v>568</v>
      </c>
      <c r="K4532" t="s">
        <v>433</v>
      </c>
      <c r="L4532" t="s">
        <v>539</v>
      </c>
      <c r="M4532" t="s">
        <v>440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x14ac:dyDescent="0.3">
      <c r="A4533">
        <v>5</v>
      </c>
      <c r="B4533" t="s">
        <v>181</v>
      </c>
      <c r="C4533">
        <v>2021</v>
      </c>
      <c r="D4533">
        <v>4</v>
      </c>
      <c r="E4533" t="s">
        <v>583</v>
      </c>
      <c r="F4533" s="152">
        <v>5</v>
      </c>
      <c r="G4533" t="s">
        <v>455</v>
      </c>
      <c r="H4533" t="s">
        <v>403</v>
      </c>
      <c r="I4533" t="s">
        <v>404</v>
      </c>
      <c r="J4533" t="s">
        <v>562</v>
      </c>
      <c r="K4533" t="s">
        <v>405</v>
      </c>
      <c r="L4533" t="s">
        <v>540</v>
      </c>
      <c r="M4533" t="s">
        <v>456</v>
      </c>
      <c r="N4533">
        <v>909</v>
      </c>
      <c r="O4533">
        <v>164857.99</v>
      </c>
      <c r="P4533">
        <v>1644075</v>
      </c>
      <c r="Q4533" t="str">
        <f t="shared" si="73"/>
        <v>3-Small C&amp;I</v>
      </c>
    </row>
    <row r="4534" spans="1:17" x14ac:dyDescent="0.3">
      <c r="A4534">
        <v>5</v>
      </c>
      <c r="B4534" t="s">
        <v>181</v>
      </c>
      <c r="C4534">
        <v>2021</v>
      </c>
      <c r="D4534">
        <v>4</v>
      </c>
      <c r="E4534" t="s">
        <v>583</v>
      </c>
      <c r="F4534" s="152">
        <v>5</v>
      </c>
      <c r="G4534" t="s">
        <v>455</v>
      </c>
      <c r="H4534" t="s">
        <v>423</v>
      </c>
      <c r="I4534" t="s">
        <v>424</v>
      </c>
      <c r="J4534" t="s">
        <v>567</v>
      </c>
      <c r="K4534" t="s">
        <v>425</v>
      </c>
      <c r="L4534" t="s">
        <v>540</v>
      </c>
      <c r="M4534" t="s">
        <v>456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x14ac:dyDescent="0.3">
      <c r="A4535">
        <v>5</v>
      </c>
      <c r="B4535" t="s">
        <v>181</v>
      </c>
      <c r="C4535">
        <v>2021</v>
      </c>
      <c r="D4535">
        <v>4</v>
      </c>
      <c r="E4535" t="s">
        <v>583</v>
      </c>
      <c r="F4535" s="152">
        <v>5</v>
      </c>
      <c r="G4535" t="s">
        <v>455</v>
      </c>
      <c r="H4535" t="s">
        <v>429</v>
      </c>
      <c r="I4535" t="s">
        <v>430</v>
      </c>
      <c r="J4535" t="s">
        <v>562</v>
      </c>
      <c r="K4535" t="s">
        <v>405</v>
      </c>
      <c r="L4535" t="s">
        <v>540</v>
      </c>
      <c r="M4535" t="s">
        <v>456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x14ac:dyDescent="0.3">
      <c r="A4536">
        <v>5</v>
      </c>
      <c r="B4536" t="s">
        <v>181</v>
      </c>
      <c r="C4536">
        <v>2021</v>
      </c>
      <c r="D4536">
        <v>4</v>
      </c>
      <c r="E4536" t="s">
        <v>583</v>
      </c>
      <c r="F4536" s="152">
        <v>5</v>
      </c>
      <c r="G4536" t="s">
        <v>455</v>
      </c>
      <c r="H4536" t="s">
        <v>481</v>
      </c>
      <c r="I4536" t="s">
        <v>482</v>
      </c>
      <c r="J4536" t="s">
        <v>568</v>
      </c>
      <c r="K4536" t="s">
        <v>433</v>
      </c>
      <c r="L4536" t="s">
        <v>540</v>
      </c>
      <c r="M4536" t="s">
        <v>456</v>
      </c>
      <c r="N4536">
        <v>3</v>
      </c>
      <c r="O4536">
        <v>27637.1</v>
      </c>
      <c r="P4536">
        <v>130510</v>
      </c>
      <c r="Q4536" t="str">
        <f t="shared" si="73"/>
        <v>4-Medium C&amp;I</v>
      </c>
    </row>
    <row r="4537" spans="1:17" x14ac:dyDescent="0.3">
      <c r="A4537">
        <v>5</v>
      </c>
      <c r="B4537" t="s">
        <v>181</v>
      </c>
      <c r="C4537">
        <v>2021</v>
      </c>
      <c r="D4537">
        <v>4</v>
      </c>
      <c r="E4537" t="s">
        <v>583</v>
      </c>
      <c r="F4537" s="152">
        <v>5</v>
      </c>
      <c r="G4537" t="s">
        <v>455</v>
      </c>
      <c r="H4537" t="s">
        <v>431</v>
      </c>
      <c r="I4537" t="s">
        <v>432</v>
      </c>
      <c r="J4537" t="s">
        <v>568</v>
      </c>
      <c r="K4537" t="s">
        <v>433</v>
      </c>
      <c r="L4537" t="s">
        <v>540</v>
      </c>
      <c r="M4537" t="s">
        <v>456</v>
      </c>
      <c r="N4537">
        <v>163</v>
      </c>
      <c r="O4537">
        <v>621862.41</v>
      </c>
      <c r="P4537">
        <v>3117108</v>
      </c>
      <c r="Q4537" t="str">
        <f t="shared" si="73"/>
        <v>4-Medium C&amp;I</v>
      </c>
    </row>
    <row r="4538" spans="1:17" x14ac:dyDescent="0.3">
      <c r="A4538">
        <v>5</v>
      </c>
      <c r="B4538" t="s">
        <v>181</v>
      </c>
      <c r="C4538">
        <v>2021</v>
      </c>
      <c r="D4538">
        <v>4</v>
      </c>
      <c r="E4538" t="s">
        <v>583</v>
      </c>
      <c r="F4538" s="152">
        <v>5</v>
      </c>
      <c r="G4538" t="s">
        <v>455</v>
      </c>
      <c r="H4538" t="s">
        <v>477</v>
      </c>
      <c r="I4538" t="s">
        <v>478</v>
      </c>
      <c r="J4538" t="s">
        <v>566</v>
      </c>
      <c r="K4538" t="s">
        <v>436</v>
      </c>
      <c r="L4538" t="s">
        <v>540</v>
      </c>
      <c r="M4538" t="s">
        <v>456</v>
      </c>
      <c r="N4538">
        <v>27</v>
      </c>
      <c r="O4538">
        <v>3276.56</v>
      </c>
      <c r="P4538">
        <v>8633</v>
      </c>
      <c r="Q4538" t="str">
        <f t="shared" si="73"/>
        <v>Street</v>
      </c>
    </row>
    <row r="4539" spans="1:17" x14ac:dyDescent="0.3">
      <c r="A4539">
        <v>5</v>
      </c>
      <c r="B4539" t="s">
        <v>181</v>
      </c>
      <c r="C4539">
        <v>2021</v>
      </c>
      <c r="D4539">
        <v>4</v>
      </c>
      <c r="E4539" t="s">
        <v>583</v>
      </c>
      <c r="F4539" s="152">
        <v>5</v>
      </c>
      <c r="G4539" t="s">
        <v>455</v>
      </c>
      <c r="H4539" t="s">
        <v>479</v>
      </c>
      <c r="I4539" t="s">
        <v>480</v>
      </c>
      <c r="J4539" t="s">
        <v>566</v>
      </c>
      <c r="K4539" t="s">
        <v>436</v>
      </c>
      <c r="L4539" t="s">
        <v>540</v>
      </c>
      <c r="M4539" t="s">
        <v>456</v>
      </c>
      <c r="N4539">
        <v>41</v>
      </c>
      <c r="O4539">
        <v>6360.2</v>
      </c>
      <c r="P4539">
        <v>17058</v>
      </c>
      <c r="Q4539" t="str">
        <f t="shared" si="73"/>
        <v>Street</v>
      </c>
    </row>
    <row r="4540" spans="1:17" x14ac:dyDescent="0.3">
      <c r="A4540">
        <v>5</v>
      </c>
      <c r="B4540" t="s">
        <v>181</v>
      </c>
      <c r="C4540">
        <v>2021</v>
      </c>
      <c r="D4540">
        <v>4</v>
      </c>
      <c r="E4540" t="s">
        <v>583</v>
      </c>
      <c r="F4540" s="152">
        <v>5</v>
      </c>
      <c r="G4540" t="s">
        <v>455</v>
      </c>
      <c r="H4540" t="s">
        <v>434</v>
      </c>
      <c r="I4540" t="s">
        <v>435</v>
      </c>
      <c r="J4540" t="s">
        <v>566</v>
      </c>
      <c r="K4540" t="s">
        <v>436</v>
      </c>
      <c r="L4540" t="s">
        <v>541</v>
      </c>
      <c r="M4540" t="s">
        <v>457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x14ac:dyDescent="0.3">
      <c r="A4541">
        <v>5</v>
      </c>
      <c r="B4541" t="s">
        <v>181</v>
      </c>
      <c r="C4541">
        <v>2021</v>
      </c>
      <c r="D4541">
        <v>4</v>
      </c>
      <c r="E4541" t="s">
        <v>583</v>
      </c>
      <c r="F4541" s="152">
        <v>5</v>
      </c>
      <c r="G4541" t="s">
        <v>455</v>
      </c>
      <c r="H4541" t="s">
        <v>490</v>
      </c>
      <c r="I4541" t="s">
        <v>491</v>
      </c>
      <c r="J4541" t="s">
        <v>572</v>
      </c>
      <c r="K4541" t="s">
        <v>443</v>
      </c>
      <c r="L4541" t="s">
        <v>540</v>
      </c>
      <c r="M4541" t="s">
        <v>456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x14ac:dyDescent="0.3">
      <c r="A4542">
        <v>5</v>
      </c>
      <c r="B4542" t="s">
        <v>181</v>
      </c>
      <c r="C4542">
        <v>2021</v>
      </c>
      <c r="D4542">
        <v>4</v>
      </c>
      <c r="E4542" t="s">
        <v>583</v>
      </c>
      <c r="F4542" s="152">
        <v>5</v>
      </c>
      <c r="G4542" t="s">
        <v>455</v>
      </c>
      <c r="H4542" t="s">
        <v>441</v>
      </c>
      <c r="I4542" t="s">
        <v>442</v>
      </c>
      <c r="J4542" t="s">
        <v>572</v>
      </c>
      <c r="K4542" t="s">
        <v>443</v>
      </c>
      <c r="L4542" t="s">
        <v>540</v>
      </c>
      <c r="M4542" t="s">
        <v>456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x14ac:dyDescent="0.3">
      <c r="A4543">
        <v>5</v>
      </c>
      <c r="B4543" t="s">
        <v>181</v>
      </c>
      <c r="C4543">
        <v>2021</v>
      </c>
      <c r="D4543">
        <v>4</v>
      </c>
      <c r="E4543" t="s">
        <v>583</v>
      </c>
      <c r="F4543" s="152">
        <v>5</v>
      </c>
      <c r="G4543" t="s">
        <v>455</v>
      </c>
      <c r="H4543" t="s">
        <v>444</v>
      </c>
      <c r="I4543" t="s">
        <v>445</v>
      </c>
      <c r="J4543" t="s">
        <v>572</v>
      </c>
      <c r="K4543" t="s">
        <v>443</v>
      </c>
      <c r="L4543" t="s">
        <v>541</v>
      </c>
      <c r="M4543" t="s">
        <v>457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x14ac:dyDescent="0.3">
      <c r="A4544">
        <v>5</v>
      </c>
      <c r="B4544" t="s">
        <v>181</v>
      </c>
      <c r="C4544">
        <v>2021</v>
      </c>
      <c r="D4544">
        <v>4</v>
      </c>
      <c r="E4544" t="s">
        <v>583</v>
      </c>
      <c r="F4544" s="152">
        <v>5</v>
      </c>
      <c r="G4544" t="s">
        <v>455</v>
      </c>
      <c r="H4544" t="s">
        <v>417</v>
      </c>
      <c r="I4544" t="s">
        <v>418</v>
      </c>
      <c r="J4544" t="s">
        <v>562</v>
      </c>
      <c r="K4544" t="s">
        <v>405</v>
      </c>
      <c r="L4544" t="s">
        <v>541</v>
      </c>
      <c r="M4544" t="s">
        <v>457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x14ac:dyDescent="0.3">
      <c r="A4545">
        <v>5</v>
      </c>
      <c r="B4545" t="s">
        <v>181</v>
      </c>
      <c r="C4545">
        <v>2021</v>
      </c>
      <c r="D4545">
        <v>4</v>
      </c>
      <c r="E4545" t="s">
        <v>583</v>
      </c>
      <c r="F4545" s="152">
        <v>5</v>
      </c>
      <c r="G4545" t="s">
        <v>455</v>
      </c>
      <c r="H4545" t="s">
        <v>446</v>
      </c>
      <c r="I4545" t="s">
        <v>447</v>
      </c>
      <c r="J4545" t="s">
        <v>567</v>
      </c>
      <c r="K4545" t="s">
        <v>425</v>
      </c>
      <c r="L4545" t="s">
        <v>541</v>
      </c>
      <c r="M4545" t="s">
        <v>457</v>
      </c>
      <c r="N4545">
        <v>1</v>
      </c>
      <c r="O4545">
        <v>40.74</v>
      </c>
      <c r="P4545">
        <v>300</v>
      </c>
      <c r="Q4545" t="str">
        <f t="shared" si="73"/>
        <v>3-Small C&amp;I</v>
      </c>
    </row>
    <row r="4546" spans="1:17" x14ac:dyDescent="0.3">
      <c r="A4546">
        <v>5</v>
      </c>
      <c r="B4546" t="s">
        <v>181</v>
      </c>
      <c r="C4546">
        <v>2021</v>
      </c>
      <c r="D4546">
        <v>4</v>
      </c>
      <c r="E4546" t="s">
        <v>583</v>
      </c>
      <c r="F4546" s="152">
        <v>5</v>
      </c>
      <c r="G4546" t="s">
        <v>455</v>
      </c>
      <c r="H4546" t="s">
        <v>450</v>
      </c>
      <c r="I4546" t="s">
        <v>451</v>
      </c>
      <c r="J4546" t="s">
        <v>568</v>
      </c>
      <c r="K4546" t="s">
        <v>433</v>
      </c>
      <c r="L4546" t="s">
        <v>541</v>
      </c>
      <c r="M4546" t="s">
        <v>457</v>
      </c>
      <c r="N4546">
        <v>516</v>
      </c>
      <c r="O4546">
        <v>1168686.92</v>
      </c>
      <c r="P4546">
        <v>10937193</v>
      </c>
      <c r="Q4546" t="str">
        <f t="shared" si="73"/>
        <v>4-Medium C&amp;I</v>
      </c>
    </row>
    <row r="4547" spans="1:17" x14ac:dyDescent="0.3">
      <c r="A4547">
        <v>5</v>
      </c>
      <c r="B4547" t="s">
        <v>181</v>
      </c>
      <c r="C4547">
        <v>2021</v>
      </c>
      <c r="D4547">
        <v>4</v>
      </c>
      <c r="E4547" t="s">
        <v>583</v>
      </c>
      <c r="F4547" s="152">
        <v>6</v>
      </c>
      <c r="G4547" t="s">
        <v>458</v>
      </c>
      <c r="H4547" t="s">
        <v>403</v>
      </c>
      <c r="I4547" t="s">
        <v>404</v>
      </c>
      <c r="J4547" t="s">
        <v>562</v>
      </c>
      <c r="K4547" t="s">
        <v>405</v>
      </c>
      <c r="L4547" t="s">
        <v>548</v>
      </c>
      <c r="M4547" t="s">
        <v>193</v>
      </c>
      <c r="N4547">
        <v>6</v>
      </c>
      <c r="O4547">
        <v>674.61</v>
      </c>
      <c r="P4547">
        <v>2817</v>
      </c>
      <c r="Q4547" t="str">
        <f t="shared" si="73"/>
        <v>3-Small C&amp;I</v>
      </c>
    </row>
    <row r="4548" spans="1:17" x14ac:dyDescent="0.3">
      <c r="A4548">
        <v>5</v>
      </c>
      <c r="B4548" t="s">
        <v>181</v>
      </c>
      <c r="C4548">
        <v>2021</v>
      </c>
      <c r="D4548">
        <v>4</v>
      </c>
      <c r="E4548" t="s">
        <v>583</v>
      </c>
      <c r="F4548" s="152">
        <v>6</v>
      </c>
      <c r="G4548" t="s">
        <v>458</v>
      </c>
      <c r="H4548" t="s">
        <v>494</v>
      </c>
      <c r="I4548" t="s">
        <v>495</v>
      </c>
      <c r="J4548" t="s">
        <v>573</v>
      </c>
      <c r="K4548" t="s">
        <v>461</v>
      </c>
      <c r="L4548" t="s">
        <v>548</v>
      </c>
      <c r="M4548" t="s">
        <v>193</v>
      </c>
      <c r="N4548">
        <v>60</v>
      </c>
      <c r="O4548">
        <v>52050.37</v>
      </c>
      <c r="P4548">
        <v>103276</v>
      </c>
      <c r="Q4548" t="str">
        <f t="shared" si="73"/>
        <v>Street</v>
      </c>
    </row>
    <row r="4549" spans="1:17" x14ac:dyDescent="0.3">
      <c r="A4549">
        <v>5</v>
      </c>
      <c r="B4549" t="s">
        <v>181</v>
      </c>
      <c r="C4549">
        <v>2021</v>
      </c>
      <c r="D4549">
        <v>4</v>
      </c>
      <c r="E4549" t="s">
        <v>583</v>
      </c>
      <c r="F4549" s="152">
        <v>6</v>
      </c>
      <c r="G4549" t="s">
        <v>458</v>
      </c>
      <c r="H4549" t="s">
        <v>496</v>
      </c>
      <c r="I4549" t="s">
        <v>497</v>
      </c>
      <c r="J4549" t="s">
        <v>573</v>
      </c>
      <c r="K4549" t="s">
        <v>461</v>
      </c>
      <c r="L4549" t="s">
        <v>548</v>
      </c>
      <c r="M4549" t="s">
        <v>193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x14ac:dyDescent="0.3">
      <c r="A4550">
        <v>5</v>
      </c>
      <c r="B4550" t="s">
        <v>181</v>
      </c>
      <c r="C4550">
        <v>2021</v>
      </c>
      <c r="D4550">
        <v>4</v>
      </c>
      <c r="E4550" t="s">
        <v>583</v>
      </c>
      <c r="F4550" s="152">
        <v>6</v>
      </c>
      <c r="G4550" t="s">
        <v>458</v>
      </c>
      <c r="H4550" t="s">
        <v>477</v>
      </c>
      <c r="I4550" t="s">
        <v>478</v>
      </c>
      <c r="J4550" t="s">
        <v>566</v>
      </c>
      <c r="K4550" t="s">
        <v>436</v>
      </c>
      <c r="L4550" t="s">
        <v>548</v>
      </c>
      <c r="M4550" t="s">
        <v>193</v>
      </c>
      <c r="N4550">
        <v>306</v>
      </c>
      <c r="O4550">
        <v>30225.69</v>
      </c>
      <c r="P4550">
        <v>73892</v>
      </c>
      <c r="Q4550" t="str">
        <f t="shared" si="73"/>
        <v>Street</v>
      </c>
    </row>
    <row r="4551" spans="1:17" x14ac:dyDescent="0.3">
      <c r="A4551">
        <v>5</v>
      </c>
      <c r="B4551" t="s">
        <v>181</v>
      </c>
      <c r="C4551">
        <v>2021</v>
      </c>
      <c r="D4551">
        <v>4</v>
      </c>
      <c r="E4551" t="s">
        <v>583</v>
      </c>
      <c r="F4551" s="152">
        <v>6</v>
      </c>
      <c r="G4551" t="s">
        <v>458</v>
      </c>
      <c r="H4551" t="s">
        <v>479</v>
      </c>
      <c r="I4551" t="s">
        <v>480</v>
      </c>
      <c r="J4551" t="s">
        <v>566</v>
      </c>
      <c r="K4551" t="s">
        <v>436</v>
      </c>
      <c r="L4551" t="s">
        <v>548</v>
      </c>
      <c r="M4551" t="s">
        <v>193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x14ac:dyDescent="0.3">
      <c r="A4552">
        <v>5</v>
      </c>
      <c r="B4552" t="s">
        <v>181</v>
      </c>
      <c r="C4552">
        <v>2021</v>
      </c>
      <c r="D4552">
        <v>4</v>
      </c>
      <c r="E4552" t="s">
        <v>583</v>
      </c>
      <c r="F4552" s="152">
        <v>6</v>
      </c>
      <c r="G4552" t="s">
        <v>458</v>
      </c>
      <c r="H4552" t="s">
        <v>498</v>
      </c>
      <c r="I4552" t="s">
        <v>499</v>
      </c>
      <c r="J4552" t="s">
        <v>574</v>
      </c>
      <c r="K4552" t="s">
        <v>500</v>
      </c>
      <c r="L4552" t="s">
        <v>548</v>
      </c>
      <c r="M4552" t="s">
        <v>193</v>
      </c>
      <c r="N4552">
        <v>2</v>
      </c>
      <c r="O4552">
        <v>793.71</v>
      </c>
      <c r="P4552">
        <v>1311</v>
      </c>
      <c r="Q4552" t="str">
        <f t="shared" si="73"/>
        <v>Street</v>
      </c>
    </row>
    <row r="4553" spans="1:17" x14ac:dyDescent="0.3">
      <c r="A4553">
        <v>5</v>
      </c>
      <c r="B4553" t="s">
        <v>181</v>
      </c>
      <c r="C4553">
        <v>2021</v>
      </c>
      <c r="D4553">
        <v>4</v>
      </c>
      <c r="E4553" t="s">
        <v>583</v>
      </c>
      <c r="F4553" s="152">
        <v>6</v>
      </c>
      <c r="G4553" t="s">
        <v>458</v>
      </c>
      <c r="H4553" t="s">
        <v>501</v>
      </c>
      <c r="I4553" t="s">
        <v>502</v>
      </c>
      <c r="J4553" t="s">
        <v>574</v>
      </c>
      <c r="K4553" t="s">
        <v>500</v>
      </c>
      <c r="L4553" t="s">
        <v>548</v>
      </c>
      <c r="M4553" t="s">
        <v>193</v>
      </c>
      <c r="N4553">
        <v>2</v>
      </c>
      <c r="O4553">
        <v>19237.03</v>
      </c>
      <c r="P4553">
        <v>42466</v>
      </c>
      <c r="Q4553" t="str">
        <f t="shared" si="73"/>
        <v>Street</v>
      </c>
    </row>
    <row r="4554" spans="1:17" x14ac:dyDescent="0.3">
      <c r="A4554">
        <v>5</v>
      </c>
      <c r="B4554" t="s">
        <v>181</v>
      </c>
      <c r="C4554">
        <v>2021</v>
      </c>
      <c r="D4554">
        <v>4</v>
      </c>
      <c r="E4554" t="s">
        <v>583</v>
      </c>
      <c r="F4554" s="152">
        <v>6</v>
      </c>
      <c r="G4554" t="s">
        <v>458</v>
      </c>
      <c r="H4554" t="s">
        <v>503</v>
      </c>
      <c r="I4554" t="s">
        <v>504</v>
      </c>
      <c r="J4554" t="s">
        <v>575</v>
      </c>
      <c r="K4554" t="s">
        <v>475</v>
      </c>
      <c r="L4554" t="s">
        <v>548</v>
      </c>
      <c r="M4554" t="s">
        <v>193</v>
      </c>
      <c r="N4554">
        <v>76</v>
      </c>
      <c r="O4554">
        <v>37656.53</v>
      </c>
      <c r="P4554">
        <v>157516</v>
      </c>
      <c r="Q4554" t="str">
        <f t="shared" si="73"/>
        <v>Street</v>
      </c>
    </row>
    <row r="4555" spans="1:17" x14ac:dyDescent="0.3">
      <c r="A4555">
        <v>5</v>
      </c>
      <c r="B4555" t="s">
        <v>181</v>
      </c>
      <c r="C4555">
        <v>2021</v>
      </c>
      <c r="D4555">
        <v>4</v>
      </c>
      <c r="E4555" t="s">
        <v>583</v>
      </c>
      <c r="F4555" s="152">
        <v>6</v>
      </c>
      <c r="G4555" t="s">
        <v>458</v>
      </c>
      <c r="H4555" t="s">
        <v>505</v>
      </c>
      <c r="I4555" t="s">
        <v>506</v>
      </c>
      <c r="J4555" t="s">
        <v>575</v>
      </c>
      <c r="K4555" t="s">
        <v>475</v>
      </c>
      <c r="L4555" t="s">
        <v>548</v>
      </c>
      <c r="M4555" t="s">
        <v>193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x14ac:dyDescent="0.3">
      <c r="A4556">
        <v>5</v>
      </c>
      <c r="B4556" t="s">
        <v>181</v>
      </c>
      <c r="C4556">
        <v>2021</v>
      </c>
      <c r="D4556">
        <v>4</v>
      </c>
      <c r="E4556" t="s">
        <v>583</v>
      </c>
      <c r="F4556" s="152">
        <v>6</v>
      </c>
      <c r="G4556" t="s">
        <v>458</v>
      </c>
      <c r="H4556" t="s">
        <v>507</v>
      </c>
      <c r="I4556" t="s">
        <v>508</v>
      </c>
      <c r="J4556" t="s">
        <v>571</v>
      </c>
      <c r="K4556" t="s">
        <v>439</v>
      </c>
      <c r="L4556" t="s">
        <v>548</v>
      </c>
      <c r="M4556" t="s">
        <v>193</v>
      </c>
      <c r="N4556">
        <v>2</v>
      </c>
      <c r="O4556">
        <v>69.19</v>
      </c>
      <c r="P4556">
        <v>250</v>
      </c>
      <c r="Q4556" t="str">
        <f t="shared" si="73"/>
        <v>3-Small C&amp;I</v>
      </c>
    </row>
    <row r="4557" spans="1:17" x14ac:dyDescent="0.3">
      <c r="A4557">
        <v>5</v>
      </c>
      <c r="B4557" t="s">
        <v>181</v>
      </c>
      <c r="C4557">
        <v>2021</v>
      </c>
      <c r="D4557">
        <v>4</v>
      </c>
      <c r="E4557" t="s">
        <v>583</v>
      </c>
      <c r="F4557" s="152">
        <v>6</v>
      </c>
      <c r="G4557" t="s">
        <v>458</v>
      </c>
      <c r="H4557" t="s">
        <v>509</v>
      </c>
      <c r="I4557" t="s">
        <v>510</v>
      </c>
      <c r="J4557" t="s">
        <v>571</v>
      </c>
      <c r="K4557" t="s">
        <v>439</v>
      </c>
      <c r="L4557" t="s">
        <v>548</v>
      </c>
      <c r="M4557" t="s">
        <v>193</v>
      </c>
      <c r="N4557">
        <v>5</v>
      </c>
      <c r="O4557">
        <v>164.68</v>
      </c>
      <c r="P4557">
        <v>616</v>
      </c>
      <c r="Q4557" t="str">
        <f t="shared" si="73"/>
        <v>3-Small C&amp;I</v>
      </c>
    </row>
    <row r="4558" spans="1:17" x14ac:dyDescent="0.3">
      <c r="A4558">
        <v>5</v>
      </c>
      <c r="B4558" t="s">
        <v>181</v>
      </c>
      <c r="C4558">
        <v>2021</v>
      </c>
      <c r="D4558">
        <v>4</v>
      </c>
      <c r="E4558" t="s">
        <v>583</v>
      </c>
      <c r="F4558" s="152">
        <v>6</v>
      </c>
      <c r="G4558" t="s">
        <v>458</v>
      </c>
      <c r="H4558" t="s">
        <v>459</v>
      </c>
      <c r="I4558" t="s">
        <v>460</v>
      </c>
      <c r="J4558" t="s">
        <v>573</v>
      </c>
      <c r="K4558" t="s">
        <v>461</v>
      </c>
      <c r="L4558" t="s">
        <v>542</v>
      </c>
      <c r="M4558" t="s">
        <v>462</v>
      </c>
      <c r="N4558">
        <v>509</v>
      </c>
      <c r="O4558">
        <v>487838.32</v>
      </c>
      <c r="P4558">
        <v>822863</v>
      </c>
      <c r="Q4558" t="str">
        <f t="shared" ref="Q4558:Q4621" si="74">VLOOKUP(TRIM(J4558),S:T,2,FALSE)</f>
        <v>Street</v>
      </c>
    </row>
    <row r="4559" spans="1:17" x14ac:dyDescent="0.3">
      <c r="A4559">
        <v>5</v>
      </c>
      <c r="B4559" t="s">
        <v>181</v>
      </c>
      <c r="C4559">
        <v>2021</v>
      </c>
      <c r="D4559">
        <v>4</v>
      </c>
      <c r="E4559" t="s">
        <v>583</v>
      </c>
      <c r="F4559" s="152">
        <v>6</v>
      </c>
      <c r="G4559" t="s">
        <v>458</v>
      </c>
      <c r="H4559" t="s">
        <v>434</v>
      </c>
      <c r="I4559" t="s">
        <v>435</v>
      </c>
      <c r="J4559" t="s">
        <v>566</v>
      </c>
      <c r="K4559" t="s">
        <v>436</v>
      </c>
      <c r="L4559" t="s">
        <v>542</v>
      </c>
      <c r="M4559" t="s">
        <v>462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x14ac:dyDescent="0.3">
      <c r="A4560">
        <v>5</v>
      </c>
      <c r="B4560" t="s">
        <v>181</v>
      </c>
      <c r="C4560">
        <v>2021</v>
      </c>
      <c r="D4560">
        <v>4</v>
      </c>
      <c r="E4560" t="s">
        <v>583</v>
      </c>
      <c r="F4560" s="152">
        <v>6</v>
      </c>
      <c r="G4560" t="s">
        <v>458</v>
      </c>
      <c r="H4560" t="s">
        <v>511</v>
      </c>
      <c r="I4560" t="s">
        <v>512</v>
      </c>
      <c r="J4560" t="s">
        <v>576</v>
      </c>
      <c r="K4560" t="s">
        <v>513</v>
      </c>
      <c r="L4560" t="s">
        <v>542</v>
      </c>
      <c r="M4560" t="s">
        <v>462</v>
      </c>
      <c r="N4560">
        <v>6</v>
      </c>
      <c r="O4560">
        <v>9305.19</v>
      </c>
      <c r="P4560">
        <v>35651</v>
      </c>
      <c r="Q4560" t="str">
        <f t="shared" si="74"/>
        <v>Street</v>
      </c>
    </row>
    <row r="4561" spans="1:17" x14ac:dyDescent="0.3">
      <c r="A4561">
        <v>5</v>
      </c>
      <c r="B4561" t="s">
        <v>181</v>
      </c>
      <c r="C4561">
        <v>2021</v>
      </c>
      <c r="D4561">
        <v>4</v>
      </c>
      <c r="E4561" t="s">
        <v>583</v>
      </c>
      <c r="F4561" s="152">
        <v>6</v>
      </c>
      <c r="G4561" t="s">
        <v>458</v>
      </c>
      <c r="H4561" t="s">
        <v>514</v>
      </c>
      <c r="I4561" t="s">
        <v>515</v>
      </c>
      <c r="J4561" t="s">
        <v>574</v>
      </c>
      <c r="K4561" t="s">
        <v>500</v>
      </c>
      <c r="L4561" t="s">
        <v>542</v>
      </c>
      <c r="M4561" t="s">
        <v>462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x14ac:dyDescent="0.3">
      <c r="A4562">
        <v>5</v>
      </c>
      <c r="B4562" t="s">
        <v>181</v>
      </c>
      <c r="C4562">
        <v>2021</v>
      </c>
      <c r="D4562">
        <v>4</v>
      </c>
      <c r="E4562" t="s">
        <v>583</v>
      </c>
      <c r="F4562" s="152">
        <v>6</v>
      </c>
      <c r="G4562" t="s">
        <v>458</v>
      </c>
      <c r="H4562" t="s">
        <v>516</v>
      </c>
      <c r="I4562" t="s">
        <v>517</v>
      </c>
      <c r="J4562" t="s">
        <v>575</v>
      </c>
      <c r="K4562" t="s">
        <v>475</v>
      </c>
      <c r="L4562" t="s">
        <v>542</v>
      </c>
      <c r="M4562" t="s">
        <v>462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x14ac:dyDescent="0.3">
      <c r="A4563">
        <v>5</v>
      </c>
      <c r="B4563" t="s">
        <v>181</v>
      </c>
      <c r="C4563">
        <v>2021</v>
      </c>
      <c r="D4563">
        <v>4</v>
      </c>
      <c r="E4563" t="s">
        <v>583</v>
      </c>
      <c r="F4563" s="152">
        <v>6</v>
      </c>
      <c r="G4563" t="s">
        <v>458</v>
      </c>
      <c r="H4563" t="s">
        <v>437</v>
      </c>
      <c r="I4563" t="s">
        <v>438</v>
      </c>
      <c r="J4563" t="s">
        <v>571</v>
      </c>
      <c r="K4563" t="s">
        <v>439</v>
      </c>
      <c r="L4563" t="s">
        <v>542</v>
      </c>
      <c r="M4563" t="s">
        <v>462</v>
      </c>
      <c r="N4563">
        <v>12</v>
      </c>
      <c r="O4563">
        <v>215.11</v>
      </c>
      <c r="P4563">
        <v>1134</v>
      </c>
      <c r="Q4563" t="str">
        <f t="shared" si="74"/>
        <v>3-Small C&amp;I</v>
      </c>
    </row>
    <row r="4564" spans="1:17" x14ac:dyDescent="0.3">
      <c r="A4564">
        <v>5</v>
      </c>
      <c r="B4564" t="s">
        <v>181</v>
      </c>
      <c r="C4564">
        <v>2021</v>
      </c>
      <c r="D4564">
        <v>4</v>
      </c>
      <c r="E4564" t="s">
        <v>583</v>
      </c>
      <c r="F4564" s="152">
        <v>6</v>
      </c>
      <c r="G4564" t="s">
        <v>458</v>
      </c>
      <c r="H4564" t="s">
        <v>518</v>
      </c>
      <c r="I4564" t="s">
        <v>519</v>
      </c>
      <c r="J4564" t="s">
        <v>577</v>
      </c>
      <c r="K4564" t="s">
        <v>465</v>
      </c>
      <c r="L4564" t="s">
        <v>548</v>
      </c>
      <c r="M4564" t="s">
        <v>193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x14ac:dyDescent="0.3">
      <c r="A4565">
        <v>5</v>
      </c>
      <c r="B4565" t="s">
        <v>181</v>
      </c>
      <c r="C4565">
        <v>2021</v>
      </c>
      <c r="D4565">
        <v>4</v>
      </c>
      <c r="E4565" t="s">
        <v>583</v>
      </c>
      <c r="F4565" s="152">
        <v>6</v>
      </c>
      <c r="G4565" t="s">
        <v>458</v>
      </c>
      <c r="H4565" t="s">
        <v>463</v>
      </c>
      <c r="I4565" t="s">
        <v>464</v>
      </c>
      <c r="J4565" t="s">
        <v>577</v>
      </c>
      <c r="K4565" t="s">
        <v>465</v>
      </c>
      <c r="L4565" t="s">
        <v>542</v>
      </c>
      <c r="M4565" t="s">
        <v>462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x14ac:dyDescent="0.3">
      <c r="A4566">
        <v>5</v>
      </c>
      <c r="B4566" t="s">
        <v>181</v>
      </c>
      <c r="C4566">
        <v>2021</v>
      </c>
      <c r="D4566">
        <v>4</v>
      </c>
      <c r="E4566" t="s">
        <v>583</v>
      </c>
      <c r="F4566" s="152">
        <v>6</v>
      </c>
      <c r="G4566" t="s">
        <v>458</v>
      </c>
      <c r="H4566" t="s">
        <v>522</v>
      </c>
      <c r="I4566" t="s">
        <v>523</v>
      </c>
      <c r="J4566" t="s">
        <v>578</v>
      </c>
      <c r="K4566" t="s">
        <v>475</v>
      </c>
      <c r="L4566" t="s">
        <v>548</v>
      </c>
      <c r="M4566" t="s">
        <v>193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x14ac:dyDescent="0.3">
      <c r="A4567">
        <v>5</v>
      </c>
      <c r="B4567" t="s">
        <v>181</v>
      </c>
      <c r="C4567">
        <v>2021</v>
      </c>
      <c r="D4567">
        <v>4</v>
      </c>
      <c r="E4567" t="s">
        <v>583</v>
      </c>
      <c r="F4567" s="152">
        <v>6</v>
      </c>
      <c r="G4567" t="s">
        <v>458</v>
      </c>
      <c r="H4567" t="s">
        <v>524</v>
      </c>
      <c r="I4567" t="s">
        <v>525</v>
      </c>
      <c r="J4567" t="s">
        <v>578</v>
      </c>
      <c r="K4567" t="s">
        <v>475</v>
      </c>
      <c r="L4567" t="s">
        <v>542</v>
      </c>
      <c r="M4567" t="s">
        <v>462</v>
      </c>
      <c r="N4567">
        <v>2</v>
      </c>
      <c r="O4567">
        <v>919.44</v>
      </c>
      <c r="P4567">
        <v>207</v>
      </c>
      <c r="Q4567" t="str">
        <f t="shared" si="74"/>
        <v>Street</v>
      </c>
    </row>
    <row r="4568" spans="1:17" x14ac:dyDescent="0.3">
      <c r="A4568">
        <v>5</v>
      </c>
      <c r="B4568" t="s">
        <v>181</v>
      </c>
      <c r="C4568">
        <v>2021</v>
      </c>
      <c r="D4568">
        <v>4</v>
      </c>
      <c r="E4568" t="s">
        <v>583</v>
      </c>
      <c r="F4568" s="152">
        <v>6</v>
      </c>
      <c r="G4568" t="s">
        <v>458</v>
      </c>
      <c r="H4568" t="s">
        <v>417</v>
      </c>
      <c r="I4568" t="s">
        <v>418</v>
      </c>
      <c r="J4568" t="s">
        <v>562</v>
      </c>
      <c r="K4568" t="s">
        <v>405</v>
      </c>
      <c r="L4568" t="s">
        <v>542</v>
      </c>
      <c r="M4568" t="s">
        <v>462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x14ac:dyDescent="0.3">
      <c r="A4569">
        <v>5</v>
      </c>
      <c r="B4569" t="s">
        <v>181</v>
      </c>
      <c r="C4569">
        <v>2021</v>
      </c>
      <c r="D4569">
        <v>4</v>
      </c>
      <c r="E4569" t="s">
        <v>583</v>
      </c>
      <c r="F4569" s="152">
        <v>10</v>
      </c>
      <c r="G4569" t="s">
        <v>466</v>
      </c>
      <c r="H4569" t="s">
        <v>397</v>
      </c>
      <c r="I4569" t="s">
        <v>398</v>
      </c>
      <c r="J4569" t="s">
        <v>561</v>
      </c>
      <c r="K4569" t="s">
        <v>399</v>
      </c>
      <c r="L4569" t="s">
        <v>543</v>
      </c>
      <c r="M4569" t="s">
        <v>467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x14ac:dyDescent="0.3">
      <c r="A4570">
        <v>5</v>
      </c>
      <c r="B4570" t="s">
        <v>181</v>
      </c>
      <c r="C4570">
        <v>2021</v>
      </c>
      <c r="D4570">
        <v>4</v>
      </c>
      <c r="E4570" t="s">
        <v>583</v>
      </c>
      <c r="F4570" s="152">
        <v>10</v>
      </c>
      <c r="G4570" t="s">
        <v>466</v>
      </c>
      <c r="H4570" t="s">
        <v>401</v>
      </c>
      <c r="I4570" t="s">
        <v>402</v>
      </c>
      <c r="J4570" t="s">
        <v>561</v>
      </c>
      <c r="K4570" t="s">
        <v>399</v>
      </c>
      <c r="L4570" t="s">
        <v>543</v>
      </c>
      <c r="M4570" t="s">
        <v>467</v>
      </c>
      <c r="N4570">
        <v>25</v>
      </c>
      <c r="O4570">
        <v>5710.39</v>
      </c>
      <c r="P4570">
        <v>21524</v>
      </c>
      <c r="Q4570" t="str">
        <f t="shared" si="74"/>
        <v>1-Residential</v>
      </c>
    </row>
    <row r="4571" spans="1:17" x14ac:dyDescent="0.3">
      <c r="A4571">
        <v>5</v>
      </c>
      <c r="B4571" t="s">
        <v>181</v>
      </c>
      <c r="C4571">
        <v>2021</v>
      </c>
      <c r="D4571">
        <v>4</v>
      </c>
      <c r="E4571" t="s">
        <v>583</v>
      </c>
      <c r="F4571" s="152">
        <v>10</v>
      </c>
      <c r="G4571" t="s">
        <v>466</v>
      </c>
      <c r="H4571" t="s">
        <v>403</v>
      </c>
      <c r="I4571" t="s">
        <v>404</v>
      </c>
      <c r="J4571" t="s">
        <v>562</v>
      </c>
      <c r="K4571" t="s">
        <v>405</v>
      </c>
      <c r="L4571" t="s">
        <v>543</v>
      </c>
      <c r="M4571" t="s">
        <v>467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x14ac:dyDescent="0.3">
      <c r="A4572">
        <v>5</v>
      </c>
      <c r="B4572" t="s">
        <v>181</v>
      </c>
      <c r="C4572">
        <v>2021</v>
      </c>
      <c r="D4572">
        <v>4</v>
      </c>
      <c r="E4572" t="s">
        <v>583</v>
      </c>
      <c r="F4572" s="152">
        <v>10</v>
      </c>
      <c r="G4572" t="s">
        <v>466</v>
      </c>
      <c r="H4572" t="s">
        <v>406</v>
      </c>
      <c r="I4572" t="s">
        <v>407</v>
      </c>
      <c r="J4572" t="s">
        <v>563</v>
      </c>
      <c r="K4572" t="s">
        <v>408</v>
      </c>
      <c r="L4572" t="s">
        <v>543</v>
      </c>
      <c r="M4572" t="s">
        <v>467</v>
      </c>
      <c r="N4572">
        <v>5572</v>
      </c>
      <c r="O4572">
        <v>794925.21</v>
      </c>
      <c r="P4572">
        <v>4569147</v>
      </c>
      <c r="Q4572" t="str">
        <f t="shared" si="74"/>
        <v>2-Low Income Residential</v>
      </c>
    </row>
    <row r="4573" spans="1:17" x14ac:dyDescent="0.3">
      <c r="A4573">
        <v>5</v>
      </c>
      <c r="B4573" t="s">
        <v>181</v>
      </c>
      <c r="C4573">
        <v>2021</v>
      </c>
      <c r="D4573">
        <v>4</v>
      </c>
      <c r="E4573" t="s">
        <v>583</v>
      </c>
      <c r="F4573" s="152">
        <v>10</v>
      </c>
      <c r="G4573" t="s">
        <v>466</v>
      </c>
      <c r="H4573" t="s">
        <v>471</v>
      </c>
      <c r="I4573" t="s">
        <v>472</v>
      </c>
      <c r="J4573" t="s">
        <v>563</v>
      </c>
      <c r="K4573" t="s">
        <v>408</v>
      </c>
      <c r="L4573" t="s">
        <v>543</v>
      </c>
      <c r="M4573" t="s">
        <v>467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x14ac:dyDescent="0.3">
      <c r="A4574">
        <v>5</v>
      </c>
      <c r="B4574" t="s">
        <v>181</v>
      </c>
      <c r="C4574">
        <v>2021</v>
      </c>
      <c r="D4574">
        <v>4</v>
      </c>
      <c r="E4574" t="s">
        <v>583</v>
      </c>
      <c r="F4574" s="152">
        <v>10</v>
      </c>
      <c r="G4574" t="s">
        <v>466</v>
      </c>
      <c r="H4574" t="s">
        <v>477</v>
      </c>
      <c r="I4574" t="s">
        <v>478</v>
      </c>
      <c r="J4574" t="s">
        <v>566</v>
      </c>
      <c r="K4574" t="s">
        <v>436</v>
      </c>
      <c r="L4574" t="s">
        <v>543</v>
      </c>
      <c r="M4574" t="s">
        <v>467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x14ac:dyDescent="0.3">
      <c r="A4575">
        <v>5</v>
      </c>
      <c r="B4575" t="s">
        <v>181</v>
      </c>
      <c r="C4575">
        <v>2021</v>
      </c>
      <c r="D4575">
        <v>4</v>
      </c>
      <c r="E4575" t="s">
        <v>583</v>
      </c>
      <c r="F4575" s="152">
        <v>10</v>
      </c>
      <c r="G4575" t="s">
        <v>466</v>
      </c>
      <c r="H4575" t="s">
        <v>479</v>
      </c>
      <c r="I4575" t="s">
        <v>480</v>
      </c>
      <c r="J4575" t="s">
        <v>566</v>
      </c>
      <c r="K4575" t="s">
        <v>436</v>
      </c>
      <c r="L4575" t="s">
        <v>543</v>
      </c>
      <c r="M4575" t="s">
        <v>467</v>
      </c>
      <c r="N4575">
        <v>27</v>
      </c>
      <c r="O4575">
        <v>567.02</v>
      </c>
      <c r="P4575">
        <v>1274</v>
      </c>
      <c r="Q4575" t="str">
        <f t="shared" si="74"/>
        <v>Street</v>
      </c>
    </row>
    <row r="4576" spans="1:17" x14ac:dyDescent="0.3">
      <c r="A4576">
        <v>5</v>
      </c>
      <c r="B4576" t="s">
        <v>181</v>
      </c>
      <c r="C4576">
        <v>2021</v>
      </c>
      <c r="D4576">
        <v>4</v>
      </c>
      <c r="E4576" t="s">
        <v>583</v>
      </c>
      <c r="F4576" s="152">
        <v>10</v>
      </c>
      <c r="G4576" t="s">
        <v>466</v>
      </c>
      <c r="H4576" t="s">
        <v>434</v>
      </c>
      <c r="I4576" t="s">
        <v>435</v>
      </c>
      <c r="J4576" t="s">
        <v>566</v>
      </c>
      <c r="K4576" t="s">
        <v>436</v>
      </c>
      <c r="L4576" t="s">
        <v>544</v>
      </c>
      <c r="M4576" t="s">
        <v>468</v>
      </c>
      <c r="N4576">
        <v>3</v>
      </c>
      <c r="O4576">
        <v>97.73</v>
      </c>
      <c r="P4576">
        <v>359</v>
      </c>
      <c r="Q4576" t="str">
        <f t="shared" si="74"/>
        <v>Street</v>
      </c>
    </row>
    <row r="4577" spans="1:17" x14ac:dyDescent="0.3">
      <c r="A4577">
        <v>5</v>
      </c>
      <c r="B4577" t="s">
        <v>181</v>
      </c>
      <c r="C4577">
        <v>2021</v>
      </c>
      <c r="D4577">
        <v>4</v>
      </c>
      <c r="E4577" t="s">
        <v>583</v>
      </c>
      <c r="F4577" s="152">
        <v>10</v>
      </c>
      <c r="G4577" t="s">
        <v>466</v>
      </c>
      <c r="H4577" t="s">
        <v>412</v>
      </c>
      <c r="I4577" t="s">
        <v>413</v>
      </c>
      <c r="J4577" t="s">
        <v>561</v>
      </c>
      <c r="K4577" t="s">
        <v>399</v>
      </c>
      <c r="L4577" t="s">
        <v>544</v>
      </c>
      <c r="M4577" t="s">
        <v>468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x14ac:dyDescent="0.3">
      <c r="A4578">
        <v>5</v>
      </c>
      <c r="B4578" t="s">
        <v>181</v>
      </c>
      <c r="C4578">
        <v>2021</v>
      </c>
      <c r="D4578">
        <v>4</v>
      </c>
      <c r="E4578" t="s">
        <v>583</v>
      </c>
      <c r="F4578" s="152">
        <v>10</v>
      </c>
      <c r="G4578" t="s">
        <v>466</v>
      </c>
      <c r="H4578" t="s">
        <v>415</v>
      </c>
      <c r="I4578" t="s">
        <v>416</v>
      </c>
      <c r="J4578" t="s">
        <v>563</v>
      </c>
      <c r="K4578" t="s">
        <v>408</v>
      </c>
      <c r="L4578" t="s">
        <v>544</v>
      </c>
      <c r="M4578" t="s">
        <v>468</v>
      </c>
      <c r="N4578">
        <v>5356</v>
      </c>
      <c r="O4578">
        <v>215254.7</v>
      </c>
      <c r="P4578">
        <v>4352784</v>
      </c>
      <c r="Q4578" t="str">
        <f t="shared" si="74"/>
        <v>2-Low Income Residential</v>
      </c>
    </row>
    <row r="4579" spans="1:17" x14ac:dyDescent="0.3">
      <c r="A4579">
        <v>5</v>
      </c>
      <c r="B4579" t="s">
        <v>181</v>
      </c>
      <c r="C4579">
        <v>2021</v>
      </c>
      <c r="D4579">
        <v>4</v>
      </c>
      <c r="E4579" t="s">
        <v>583</v>
      </c>
      <c r="F4579" s="152">
        <v>10</v>
      </c>
      <c r="G4579" t="s">
        <v>466</v>
      </c>
      <c r="H4579" t="s">
        <v>417</v>
      </c>
      <c r="I4579" t="s">
        <v>418</v>
      </c>
      <c r="J4579" t="s">
        <v>562</v>
      </c>
      <c r="K4579" t="s">
        <v>405</v>
      </c>
      <c r="L4579" t="s">
        <v>544</v>
      </c>
      <c r="M4579" t="s">
        <v>468</v>
      </c>
      <c r="N4579">
        <v>13</v>
      </c>
      <c r="O4579">
        <v>2412.83</v>
      </c>
      <c r="P4579">
        <v>20634</v>
      </c>
      <c r="Q4579" t="str">
        <f t="shared" si="74"/>
        <v>3-Small C&amp;I</v>
      </c>
    </row>
    <row r="4580" spans="1:17" x14ac:dyDescent="0.3">
      <c r="A4580">
        <v>5</v>
      </c>
      <c r="B4580" t="s">
        <v>181</v>
      </c>
      <c r="C4580">
        <v>2021</v>
      </c>
      <c r="D4580">
        <v>4</v>
      </c>
      <c r="E4580" t="s">
        <v>583</v>
      </c>
      <c r="F4580" s="152">
        <v>60</v>
      </c>
      <c r="G4580" t="s">
        <v>469</v>
      </c>
      <c r="H4580" t="s">
        <v>494</v>
      </c>
      <c r="I4580" t="s">
        <v>495</v>
      </c>
      <c r="J4580" t="s">
        <v>573</v>
      </c>
      <c r="K4580" t="s">
        <v>461</v>
      </c>
      <c r="L4580" t="s">
        <v>549</v>
      </c>
      <c r="M4580" t="s">
        <v>526</v>
      </c>
      <c r="N4580">
        <v>9</v>
      </c>
      <c r="O4580">
        <v>3456.9</v>
      </c>
      <c r="P4580">
        <v>4896</v>
      </c>
      <c r="Q4580" t="str">
        <f t="shared" si="74"/>
        <v>Street</v>
      </c>
    </row>
    <row r="4581" spans="1:17" x14ac:dyDescent="0.3">
      <c r="A4581">
        <v>5</v>
      </c>
      <c r="B4581" t="s">
        <v>181</v>
      </c>
      <c r="C4581">
        <v>2021</v>
      </c>
      <c r="D4581">
        <v>4</v>
      </c>
      <c r="E4581" t="s">
        <v>583</v>
      </c>
      <c r="F4581" s="152">
        <v>60</v>
      </c>
      <c r="G4581" t="s">
        <v>469</v>
      </c>
      <c r="H4581" t="s">
        <v>496</v>
      </c>
      <c r="I4581" t="s">
        <v>497</v>
      </c>
      <c r="J4581" t="s">
        <v>573</v>
      </c>
      <c r="K4581" t="s">
        <v>461</v>
      </c>
      <c r="L4581" t="s">
        <v>549</v>
      </c>
      <c r="M4581" t="s">
        <v>526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x14ac:dyDescent="0.3">
      <c r="A4582">
        <v>5</v>
      </c>
      <c r="B4582" t="s">
        <v>181</v>
      </c>
      <c r="C4582">
        <v>2021</v>
      </c>
      <c r="D4582">
        <v>4</v>
      </c>
      <c r="E4582" t="s">
        <v>583</v>
      </c>
      <c r="F4582" s="152">
        <v>60</v>
      </c>
      <c r="G4582" t="s">
        <v>469</v>
      </c>
      <c r="H4582" t="s">
        <v>459</v>
      </c>
      <c r="I4582" t="s">
        <v>460</v>
      </c>
      <c r="J4582" t="s">
        <v>573</v>
      </c>
      <c r="K4582" t="s">
        <v>461</v>
      </c>
      <c r="L4582" t="s">
        <v>545</v>
      </c>
      <c r="M4582" t="s">
        <v>470</v>
      </c>
      <c r="N4582">
        <v>43</v>
      </c>
      <c r="O4582">
        <v>6325.45</v>
      </c>
      <c r="P4582">
        <v>9466</v>
      </c>
      <c r="Q4582" t="str">
        <f t="shared" si="74"/>
        <v>Street</v>
      </c>
    </row>
    <row r="4583" spans="1:17" x14ac:dyDescent="0.3">
      <c r="A4583">
        <v>5</v>
      </c>
      <c r="B4583" t="s">
        <v>181</v>
      </c>
      <c r="C4583">
        <v>2021</v>
      </c>
      <c r="D4583">
        <v>4</v>
      </c>
      <c r="E4583" t="s">
        <v>583</v>
      </c>
      <c r="F4583" s="152">
        <v>60</v>
      </c>
      <c r="G4583" t="s">
        <v>469</v>
      </c>
      <c r="H4583" t="s">
        <v>437</v>
      </c>
      <c r="I4583" t="s">
        <v>438</v>
      </c>
      <c r="J4583" t="s">
        <v>571</v>
      </c>
      <c r="K4583" t="s">
        <v>439</v>
      </c>
      <c r="L4583" t="s">
        <v>545</v>
      </c>
      <c r="M4583" t="s">
        <v>470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x14ac:dyDescent="0.3">
      <c r="A4584">
        <v>5</v>
      </c>
      <c r="B4584" t="s">
        <v>181</v>
      </c>
      <c r="C4584">
        <v>2021</v>
      </c>
      <c r="D4584">
        <v>4</v>
      </c>
      <c r="E4584" t="s">
        <v>583</v>
      </c>
      <c r="F4584" s="152">
        <v>60</v>
      </c>
      <c r="G4584" t="s">
        <v>469</v>
      </c>
      <c r="H4584" t="s">
        <v>463</v>
      </c>
      <c r="I4584" t="s">
        <v>464</v>
      </c>
      <c r="J4584" t="s">
        <v>577</v>
      </c>
      <c r="K4584" t="s">
        <v>465</v>
      </c>
      <c r="L4584" t="s">
        <v>545</v>
      </c>
      <c r="M4584" t="s">
        <v>470</v>
      </c>
      <c r="N4584">
        <v>4</v>
      </c>
      <c r="O4584">
        <v>76.13</v>
      </c>
      <c r="P4584">
        <v>368</v>
      </c>
      <c r="Q4584" t="str">
        <f t="shared" si="74"/>
        <v>Street</v>
      </c>
    </row>
    <row r="4585" spans="1:17" x14ac:dyDescent="0.3">
      <c r="A4585">
        <v>5</v>
      </c>
      <c r="B4585" t="s">
        <v>181</v>
      </c>
      <c r="C4585">
        <v>2021</v>
      </c>
      <c r="D4585">
        <v>4</v>
      </c>
      <c r="E4585" t="s">
        <v>583</v>
      </c>
      <c r="F4585" s="152">
        <v>71</v>
      </c>
      <c r="G4585" t="s">
        <v>469</v>
      </c>
      <c r="H4585" t="s">
        <v>397</v>
      </c>
      <c r="I4585" t="s">
        <v>398</v>
      </c>
      <c r="J4585" t="s">
        <v>561</v>
      </c>
      <c r="K4585" t="s">
        <v>399</v>
      </c>
      <c r="L4585" t="s">
        <v>550</v>
      </c>
      <c r="M4585" t="s">
        <v>527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x14ac:dyDescent="0.3">
      <c r="A4586">
        <v>5</v>
      </c>
      <c r="B4586" t="s">
        <v>181</v>
      </c>
      <c r="C4586">
        <v>2021</v>
      </c>
      <c r="D4586">
        <v>4</v>
      </c>
      <c r="E4586" t="s">
        <v>583</v>
      </c>
      <c r="F4586" s="152">
        <v>72</v>
      </c>
      <c r="G4586" t="s">
        <v>469</v>
      </c>
      <c r="H4586" t="s">
        <v>397</v>
      </c>
      <c r="I4586" t="s">
        <v>398</v>
      </c>
      <c r="J4586" t="s">
        <v>561</v>
      </c>
      <c r="K4586" t="s">
        <v>399</v>
      </c>
      <c r="L4586" t="s">
        <v>551</v>
      </c>
      <c r="M4586" t="s">
        <v>528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x14ac:dyDescent="0.3">
      <c r="A4587">
        <v>5</v>
      </c>
      <c r="B4587" t="s">
        <v>181</v>
      </c>
      <c r="C4587">
        <v>2021</v>
      </c>
      <c r="D4587">
        <v>4</v>
      </c>
      <c r="E4587" t="s">
        <v>583</v>
      </c>
      <c r="F4587" s="152">
        <v>72</v>
      </c>
      <c r="G4587" t="s">
        <v>469</v>
      </c>
      <c r="H4587" t="s">
        <v>403</v>
      </c>
      <c r="I4587" t="s">
        <v>404</v>
      </c>
      <c r="J4587" t="s">
        <v>562</v>
      </c>
      <c r="K4587" t="s">
        <v>405</v>
      </c>
      <c r="L4587" t="s">
        <v>551</v>
      </c>
      <c r="M4587" t="s">
        <v>528</v>
      </c>
      <c r="N4587">
        <v>1</v>
      </c>
      <c r="O4587">
        <v>3393.49</v>
      </c>
      <c r="P4587">
        <v>15498</v>
      </c>
      <c r="Q4587" t="str">
        <f t="shared" si="74"/>
        <v>3-Small C&amp;I</v>
      </c>
    </row>
    <row r="4588" spans="1:17" x14ac:dyDescent="0.3">
      <c r="A4588">
        <v>5</v>
      </c>
      <c r="B4588" t="s">
        <v>181</v>
      </c>
      <c r="C4588">
        <v>2021</v>
      </c>
      <c r="D4588">
        <v>4</v>
      </c>
      <c r="E4588" t="s">
        <v>583</v>
      </c>
      <c r="F4588" s="152">
        <v>75</v>
      </c>
      <c r="G4588" t="s">
        <v>469</v>
      </c>
      <c r="H4588" t="s">
        <v>481</v>
      </c>
      <c r="I4588" t="s">
        <v>482</v>
      </c>
      <c r="J4588" t="s">
        <v>568</v>
      </c>
      <c r="K4588" t="s">
        <v>433</v>
      </c>
      <c r="L4588" t="s">
        <v>552</v>
      </c>
      <c r="M4588" t="s">
        <v>529</v>
      </c>
      <c r="N4588">
        <v>1</v>
      </c>
      <c r="O4588">
        <v>2098.38</v>
      </c>
      <c r="P4588">
        <v>10080</v>
      </c>
      <c r="Q4588" t="str">
        <f t="shared" si="74"/>
        <v>4-Medium C&amp;I</v>
      </c>
    </row>
    <row r="4589" spans="1:17" x14ac:dyDescent="0.3">
      <c r="A4589">
        <v>5</v>
      </c>
      <c r="B4589" t="s">
        <v>181</v>
      </c>
      <c r="C4589">
        <v>2021</v>
      </c>
      <c r="D4589">
        <v>4</v>
      </c>
      <c r="E4589" t="s">
        <v>583</v>
      </c>
      <c r="F4589" s="152">
        <v>75</v>
      </c>
      <c r="G4589" t="s">
        <v>469</v>
      </c>
      <c r="H4589" t="s">
        <v>431</v>
      </c>
      <c r="I4589" t="s">
        <v>432</v>
      </c>
      <c r="J4589" t="s">
        <v>568</v>
      </c>
      <c r="K4589" t="s">
        <v>433</v>
      </c>
      <c r="L4589" t="s">
        <v>552</v>
      </c>
      <c r="M4589" t="s">
        <v>529</v>
      </c>
      <c r="N4589">
        <v>1</v>
      </c>
      <c r="O4589">
        <v>6954.82</v>
      </c>
      <c r="P4589">
        <v>32680</v>
      </c>
      <c r="Q4589" t="str">
        <f t="shared" si="74"/>
        <v>4-Medium C&amp;I</v>
      </c>
    </row>
    <row r="4590" spans="1:17" x14ac:dyDescent="0.3">
      <c r="A4590">
        <v>5</v>
      </c>
      <c r="B4590" t="s">
        <v>181</v>
      </c>
      <c r="C4590">
        <v>2021</v>
      </c>
      <c r="D4590">
        <v>4</v>
      </c>
      <c r="E4590" t="s">
        <v>583</v>
      </c>
      <c r="F4590" s="152">
        <v>75</v>
      </c>
      <c r="G4590" t="s">
        <v>469</v>
      </c>
      <c r="H4590" t="s">
        <v>441</v>
      </c>
      <c r="I4590" t="s">
        <v>442</v>
      </c>
      <c r="J4590" t="s">
        <v>572</v>
      </c>
      <c r="K4590" t="s">
        <v>443</v>
      </c>
      <c r="L4590" t="s">
        <v>552</v>
      </c>
      <c r="M4590" t="s">
        <v>529</v>
      </c>
      <c r="N4590">
        <v>1</v>
      </c>
      <c r="O4590">
        <v>54188.86</v>
      </c>
      <c r="P4590">
        <v>333900</v>
      </c>
      <c r="Q4590" t="str">
        <f t="shared" si="74"/>
        <v>5-Large C&amp;I</v>
      </c>
    </row>
    <row r="4591" spans="1:17" x14ac:dyDescent="0.3">
      <c r="A4591">
        <v>5</v>
      </c>
      <c r="B4591" t="s">
        <v>181</v>
      </c>
      <c r="C4591">
        <v>2021</v>
      </c>
      <c r="D4591">
        <v>4</v>
      </c>
      <c r="E4591" t="s">
        <v>583</v>
      </c>
      <c r="F4591" s="152">
        <v>75</v>
      </c>
      <c r="G4591" t="s">
        <v>469</v>
      </c>
      <c r="H4591" t="s">
        <v>417</v>
      </c>
      <c r="I4591" t="s">
        <v>418</v>
      </c>
      <c r="J4591" t="s">
        <v>562</v>
      </c>
      <c r="K4591" t="s">
        <v>405</v>
      </c>
      <c r="L4591" t="s">
        <v>553</v>
      </c>
      <c r="M4591" t="s">
        <v>476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x14ac:dyDescent="0.3">
      <c r="A4592">
        <v>5</v>
      </c>
      <c r="B4592" t="s">
        <v>181</v>
      </c>
      <c r="C4592">
        <v>2021</v>
      </c>
      <c r="D4592">
        <v>4</v>
      </c>
      <c r="E4592" t="s">
        <v>583</v>
      </c>
      <c r="F4592" s="152">
        <v>75</v>
      </c>
      <c r="G4592" t="s">
        <v>469</v>
      </c>
      <c r="H4592" t="s">
        <v>450</v>
      </c>
      <c r="I4592" t="s">
        <v>451</v>
      </c>
      <c r="J4592" t="s">
        <v>568</v>
      </c>
      <c r="K4592" t="s">
        <v>433</v>
      </c>
      <c r="L4592" t="s">
        <v>553</v>
      </c>
      <c r="M4592" t="s">
        <v>476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x14ac:dyDescent="0.3">
      <c r="A4593">
        <v>5</v>
      </c>
      <c r="B4593" t="s">
        <v>181</v>
      </c>
      <c r="C4593">
        <v>2021</v>
      </c>
      <c r="D4593">
        <v>4</v>
      </c>
      <c r="E4593" t="s">
        <v>583</v>
      </c>
      <c r="F4593" s="152">
        <v>77</v>
      </c>
      <c r="G4593" t="s">
        <v>469</v>
      </c>
      <c r="H4593" t="s">
        <v>403</v>
      </c>
      <c r="I4593" t="s">
        <v>404</v>
      </c>
      <c r="J4593" t="s">
        <v>562</v>
      </c>
      <c r="K4593" t="s">
        <v>405</v>
      </c>
      <c r="L4593" t="s">
        <v>554</v>
      </c>
      <c r="M4593" t="s">
        <v>530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x14ac:dyDescent="0.3">
      <c r="A4594">
        <v>5</v>
      </c>
      <c r="B4594" t="s">
        <v>181</v>
      </c>
      <c r="C4594">
        <v>2021</v>
      </c>
      <c r="D4594">
        <v>4</v>
      </c>
      <c r="E4594" t="s">
        <v>583</v>
      </c>
      <c r="F4594" s="152">
        <v>77</v>
      </c>
      <c r="G4594" t="s">
        <v>469</v>
      </c>
      <c r="H4594" t="s">
        <v>431</v>
      </c>
      <c r="I4594" t="s">
        <v>432</v>
      </c>
      <c r="J4594" t="s">
        <v>568</v>
      </c>
      <c r="K4594" t="s">
        <v>433</v>
      </c>
      <c r="L4594" t="s">
        <v>554</v>
      </c>
      <c r="M4594" t="s">
        <v>530</v>
      </c>
      <c r="N4594">
        <v>1</v>
      </c>
      <c r="O4594">
        <v>1860.82</v>
      </c>
      <c r="P4594">
        <v>9200</v>
      </c>
      <c r="Q4594" t="str">
        <f t="shared" si="74"/>
        <v>4-Medium C&amp;I</v>
      </c>
    </row>
    <row r="4595" spans="1:17" x14ac:dyDescent="0.3">
      <c r="A4595">
        <v>5</v>
      </c>
      <c r="B4595" t="s">
        <v>181</v>
      </c>
      <c r="C4595">
        <v>2021</v>
      </c>
      <c r="D4595">
        <v>4</v>
      </c>
      <c r="E4595" t="s">
        <v>583</v>
      </c>
      <c r="F4595" s="152">
        <v>77</v>
      </c>
      <c r="G4595" t="s">
        <v>469</v>
      </c>
      <c r="H4595" t="s">
        <v>417</v>
      </c>
      <c r="I4595" t="s">
        <v>418</v>
      </c>
      <c r="J4595" t="s">
        <v>562</v>
      </c>
      <c r="K4595" t="s">
        <v>405</v>
      </c>
      <c r="L4595" t="s">
        <v>555</v>
      </c>
      <c r="M4595" t="s">
        <v>476</v>
      </c>
      <c r="N4595">
        <v>1</v>
      </c>
      <c r="O4595">
        <v>284.49</v>
      </c>
      <c r="P4595">
        <v>2480</v>
      </c>
      <c r="Q4595" t="str">
        <f t="shared" si="74"/>
        <v>3-Small C&amp;I</v>
      </c>
    </row>
    <row r="4596" spans="1:17" x14ac:dyDescent="0.3">
      <c r="A4596">
        <v>5</v>
      </c>
      <c r="B4596" t="s">
        <v>181</v>
      </c>
      <c r="C4596">
        <v>2021</v>
      </c>
      <c r="D4596">
        <v>4</v>
      </c>
      <c r="E4596" t="s">
        <v>583</v>
      </c>
      <c r="F4596" s="152">
        <v>79</v>
      </c>
      <c r="G4596" t="s">
        <v>469</v>
      </c>
      <c r="H4596" t="s">
        <v>403</v>
      </c>
      <c r="I4596" t="s">
        <v>404</v>
      </c>
      <c r="J4596" t="s">
        <v>562</v>
      </c>
      <c r="K4596" t="s">
        <v>405</v>
      </c>
      <c r="L4596" t="s">
        <v>556</v>
      </c>
      <c r="M4596" t="s">
        <v>531</v>
      </c>
      <c r="N4596">
        <v>1</v>
      </c>
      <c r="O4596">
        <v>9.64</v>
      </c>
      <c r="P4596">
        <v>0</v>
      </c>
      <c r="Q4596" t="str">
        <f t="shared" si="74"/>
        <v>3-Small C&amp;I</v>
      </c>
    </row>
    <row r="4597" spans="1:17" x14ac:dyDescent="0.3">
      <c r="A4597">
        <v>5</v>
      </c>
      <c r="B4597" t="s">
        <v>181</v>
      </c>
      <c r="C4597">
        <v>2021</v>
      </c>
      <c r="D4597">
        <v>4</v>
      </c>
      <c r="E4597" t="s">
        <v>583</v>
      </c>
      <c r="F4597" s="152">
        <v>79</v>
      </c>
      <c r="G4597" t="s">
        <v>469</v>
      </c>
      <c r="H4597" t="s">
        <v>431</v>
      </c>
      <c r="I4597" t="s">
        <v>432</v>
      </c>
      <c r="J4597" t="s">
        <v>568</v>
      </c>
      <c r="K4597" t="s">
        <v>433</v>
      </c>
      <c r="L4597" t="s">
        <v>556</v>
      </c>
      <c r="M4597" t="s">
        <v>531</v>
      </c>
      <c r="N4597">
        <v>1</v>
      </c>
      <c r="O4597">
        <v>12155.53</v>
      </c>
      <c r="P4597">
        <v>67600</v>
      </c>
      <c r="Q4597" t="str">
        <f t="shared" si="74"/>
        <v>4-Medium C&amp;I</v>
      </c>
    </row>
    <row r="4598" spans="1:17" x14ac:dyDescent="0.3">
      <c r="A4598">
        <v>5</v>
      </c>
      <c r="B4598" t="s">
        <v>181</v>
      </c>
      <c r="C4598">
        <v>2021</v>
      </c>
      <c r="D4598">
        <v>4</v>
      </c>
      <c r="E4598" t="s">
        <v>583</v>
      </c>
      <c r="F4598" s="152">
        <v>79</v>
      </c>
      <c r="G4598" t="s">
        <v>469</v>
      </c>
      <c r="H4598" t="s">
        <v>532</v>
      </c>
      <c r="I4598" t="s">
        <v>533</v>
      </c>
      <c r="J4598" t="s">
        <v>270</v>
      </c>
      <c r="K4598" t="s">
        <v>534</v>
      </c>
      <c r="L4598" t="s">
        <v>556</v>
      </c>
      <c r="M4598" t="s">
        <v>531</v>
      </c>
      <c r="N4598">
        <v>18</v>
      </c>
      <c r="O4598">
        <v>26166.54</v>
      </c>
      <c r="P4598">
        <v>3691828</v>
      </c>
      <c r="Q4598" t="str">
        <f t="shared" si="74"/>
        <v>OTHER</v>
      </c>
    </row>
    <row r="4599" spans="1:17" x14ac:dyDescent="0.3">
      <c r="A4599">
        <v>5</v>
      </c>
      <c r="B4599" t="s">
        <v>181</v>
      </c>
      <c r="C4599">
        <v>2021</v>
      </c>
      <c r="D4599">
        <v>4</v>
      </c>
      <c r="E4599" t="s">
        <v>583</v>
      </c>
      <c r="F4599" s="152">
        <v>79</v>
      </c>
      <c r="G4599" t="s">
        <v>469</v>
      </c>
      <c r="H4599" t="s">
        <v>444</v>
      </c>
      <c r="I4599" t="s">
        <v>445</v>
      </c>
      <c r="J4599" t="s">
        <v>572</v>
      </c>
      <c r="K4599" t="s">
        <v>443</v>
      </c>
      <c r="L4599" t="s">
        <v>557</v>
      </c>
      <c r="M4599" t="s">
        <v>535</v>
      </c>
      <c r="N4599">
        <v>1</v>
      </c>
      <c r="O4599">
        <v>3784.24</v>
      </c>
      <c r="P4599">
        <v>59445</v>
      </c>
      <c r="Q4599" t="str">
        <f t="shared" si="74"/>
        <v>5-Large C&amp;I</v>
      </c>
    </row>
    <row r="4600" spans="1:17" x14ac:dyDescent="0.3">
      <c r="A4600">
        <v>5</v>
      </c>
      <c r="B4600" t="s">
        <v>181</v>
      </c>
      <c r="C4600">
        <v>2021</v>
      </c>
      <c r="D4600">
        <v>4</v>
      </c>
      <c r="E4600" t="s">
        <v>583</v>
      </c>
      <c r="F4600" s="152">
        <v>79</v>
      </c>
      <c r="G4600" t="s">
        <v>469</v>
      </c>
      <c r="H4600" t="s">
        <v>417</v>
      </c>
      <c r="I4600" t="s">
        <v>418</v>
      </c>
      <c r="J4600" t="s">
        <v>562</v>
      </c>
      <c r="K4600" t="s">
        <v>405</v>
      </c>
      <c r="L4600" t="s">
        <v>557</v>
      </c>
      <c r="M4600" t="s">
        <v>535</v>
      </c>
      <c r="N4600">
        <v>80</v>
      </c>
      <c r="O4600">
        <v>11566.89</v>
      </c>
      <c r="P4600">
        <v>97450</v>
      </c>
      <c r="Q4600" t="str">
        <f t="shared" si="74"/>
        <v>3-Small C&amp;I</v>
      </c>
    </row>
    <row r="4601" spans="1:17" x14ac:dyDescent="0.3">
      <c r="A4601">
        <v>5</v>
      </c>
      <c r="B4601" t="s">
        <v>181</v>
      </c>
      <c r="C4601">
        <v>2021</v>
      </c>
      <c r="D4601">
        <v>4</v>
      </c>
      <c r="E4601" t="s">
        <v>583</v>
      </c>
      <c r="F4601" s="152">
        <v>79</v>
      </c>
      <c r="G4601" t="s">
        <v>469</v>
      </c>
      <c r="H4601" t="s">
        <v>446</v>
      </c>
      <c r="I4601" t="s">
        <v>447</v>
      </c>
      <c r="J4601" t="s">
        <v>567</v>
      </c>
      <c r="K4601" t="s">
        <v>425</v>
      </c>
      <c r="L4601" t="s">
        <v>557</v>
      </c>
      <c r="M4601" t="s">
        <v>535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x14ac:dyDescent="0.3">
      <c r="A4602">
        <v>5</v>
      </c>
      <c r="B4602" t="s">
        <v>181</v>
      </c>
      <c r="C4602">
        <v>2021</v>
      </c>
      <c r="D4602">
        <v>4</v>
      </c>
      <c r="E4602" t="s">
        <v>583</v>
      </c>
      <c r="F4602" s="152">
        <v>79</v>
      </c>
      <c r="G4602" t="s">
        <v>469</v>
      </c>
      <c r="H4602" t="s">
        <v>450</v>
      </c>
      <c r="I4602" t="s">
        <v>451</v>
      </c>
      <c r="J4602" t="s">
        <v>568</v>
      </c>
      <c r="K4602" t="s">
        <v>433</v>
      </c>
      <c r="L4602" t="s">
        <v>557</v>
      </c>
      <c r="M4602" t="s">
        <v>535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x14ac:dyDescent="0.3">
      <c r="A4603">
        <v>4</v>
      </c>
      <c r="B4603" t="s">
        <v>187</v>
      </c>
      <c r="C4603">
        <v>2021</v>
      </c>
      <c r="D4603">
        <v>5</v>
      </c>
      <c r="E4603" t="s">
        <v>630</v>
      </c>
      <c r="F4603" s="152">
        <v>1</v>
      </c>
      <c r="G4603" t="s">
        <v>396</v>
      </c>
      <c r="H4603" t="s">
        <v>397</v>
      </c>
      <c r="I4603" t="s">
        <v>398</v>
      </c>
      <c r="J4603" t="s">
        <v>561</v>
      </c>
      <c r="K4603" t="s">
        <v>399</v>
      </c>
      <c r="L4603" t="s">
        <v>536</v>
      </c>
      <c r="M4603" t="s">
        <v>400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x14ac:dyDescent="0.3">
      <c r="A4604">
        <v>4</v>
      </c>
      <c r="B4604" t="s">
        <v>187</v>
      </c>
      <c r="C4604">
        <v>2021</v>
      </c>
      <c r="D4604">
        <v>5</v>
      </c>
      <c r="E4604" t="s">
        <v>630</v>
      </c>
      <c r="F4604" s="152">
        <v>1</v>
      </c>
      <c r="G4604" t="s">
        <v>396</v>
      </c>
      <c r="H4604" t="s">
        <v>401</v>
      </c>
      <c r="I4604" t="s">
        <v>402</v>
      </c>
      <c r="J4604" t="s">
        <v>561</v>
      </c>
      <c r="K4604" t="s">
        <v>399</v>
      </c>
      <c r="L4604" t="s">
        <v>536</v>
      </c>
      <c r="M4604" t="s">
        <v>400</v>
      </c>
      <c r="N4604">
        <v>2</v>
      </c>
      <c r="O4604">
        <v>401.3</v>
      </c>
      <c r="P4604">
        <v>1531</v>
      </c>
      <c r="Q4604" t="str">
        <f t="shared" si="74"/>
        <v>1-Residential</v>
      </c>
    </row>
    <row r="4605" spans="1:17" x14ac:dyDescent="0.3">
      <c r="A4605">
        <v>4</v>
      </c>
      <c r="B4605" t="s">
        <v>187</v>
      </c>
      <c r="C4605">
        <v>2021</v>
      </c>
      <c r="D4605">
        <v>5</v>
      </c>
      <c r="E4605" t="s">
        <v>630</v>
      </c>
      <c r="F4605" s="152">
        <v>1</v>
      </c>
      <c r="G4605" t="s">
        <v>396</v>
      </c>
      <c r="H4605" t="s">
        <v>403</v>
      </c>
      <c r="I4605" t="s">
        <v>404</v>
      </c>
      <c r="J4605" t="s">
        <v>562</v>
      </c>
      <c r="K4605" t="s">
        <v>405</v>
      </c>
      <c r="L4605" t="s">
        <v>536</v>
      </c>
      <c r="M4605" t="s">
        <v>400</v>
      </c>
      <c r="N4605">
        <v>9</v>
      </c>
      <c r="O4605">
        <v>481.09</v>
      </c>
      <c r="P4605">
        <v>1840</v>
      </c>
      <c r="Q4605" t="str">
        <f t="shared" si="74"/>
        <v>3-Small C&amp;I</v>
      </c>
    </row>
    <row r="4606" spans="1:17" x14ac:dyDescent="0.3">
      <c r="A4606">
        <v>4</v>
      </c>
      <c r="B4606" t="s">
        <v>187</v>
      </c>
      <c r="C4606">
        <v>2021</v>
      </c>
      <c r="D4606">
        <v>5</v>
      </c>
      <c r="E4606" t="s">
        <v>630</v>
      </c>
      <c r="F4606" s="152">
        <v>1</v>
      </c>
      <c r="G4606" t="s">
        <v>396</v>
      </c>
      <c r="H4606" t="s">
        <v>406</v>
      </c>
      <c r="I4606" t="s">
        <v>407</v>
      </c>
      <c r="J4606" t="s">
        <v>563</v>
      </c>
      <c r="K4606" t="s">
        <v>408</v>
      </c>
      <c r="L4606" t="s">
        <v>536</v>
      </c>
      <c r="M4606" t="s">
        <v>400</v>
      </c>
      <c r="N4606">
        <v>38</v>
      </c>
      <c r="O4606">
        <v>4028.45</v>
      </c>
      <c r="P4606">
        <v>23659</v>
      </c>
      <c r="Q4606" t="str">
        <f t="shared" si="74"/>
        <v>2-Low Income Residential</v>
      </c>
    </row>
    <row r="4607" spans="1:17" x14ac:dyDescent="0.3">
      <c r="A4607">
        <v>4</v>
      </c>
      <c r="B4607" t="s">
        <v>187</v>
      </c>
      <c r="C4607">
        <v>2021</v>
      </c>
      <c r="D4607">
        <v>5</v>
      </c>
      <c r="E4607" t="s">
        <v>630</v>
      </c>
      <c r="F4607" s="152">
        <v>1</v>
      </c>
      <c r="G4607" t="s">
        <v>396</v>
      </c>
      <c r="H4607" t="s">
        <v>409</v>
      </c>
      <c r="I4607" t="s">
        <v>410</v>
      </c>
      <c r="J4607" t="s">
        <v>565</v>
      </c>
      <c r="K4607" t="s">
        <v>411</v>
      </c>
      <c r="L4607" t="s">
        <v>536</v>
      </c>
      <c r="M4607" t="s">
        <v>400</v>
      </c>
      <c r="N4607">
        <v>3</v>
      </c>
      <c r="O4607">
        <v>378.58</v>
      </c>
      <c r="P4607">
        <v>1597</v>
      </c>
      <c r="Q4607" t="str">
        <f t="shared" si="74"/>
        <v>3-Small C&amp;I</v>
      </c>
    </row>
    <row r="4608" spans="1:17" x14ac:dyDescent="0.3">
      <c r="A4608">
        <v>4</v>
      </c>
      <c r="B4608" t="s">
        <v>187</v>
      </c>
      <c r="C4608">
        <v>2021</v>
      </c>
      <c r="D4608">
        <v>5</v>
      </c>
      <c r="E4608" t="s">
        <v>630</v>
      </c>
      <c r="F4608" s="152">
        <v>1</v>
      </c>
      <c r="G4608" t="s">
        <v>396</v>
      </c>
      <c r="H4608" t="s">
        <v>412</v>
      </c>
      <c r="I4608" t="s">
        <v>413</v>
      </c>
      <c r="J4608" t="s">
        <v>561</v>
      </c>
      <c r="K4608" t="s">
        <v>399</v>
      </c>
      <c r="L4608" t="s">
        <v>537</v>
      </c>
      <c r="M4608" t="s">
        <v>414</v>
      </c>
      <c r="N4608">
        <v>10224</v>
      </c>
      <c r="O4608">
        <v>909398.19</v>
      </c>
      <c r="P4608">
        <v>5906108</v>
      </c>
      <c r="Q4608" t="str">
        <f t="shared" si="74"/>
        <v>1-Residential</v>
      </c>
    </row>
    <row r="4609" spans="1:17" x14ac:dyDescent="0.3">
      <c r="A4609">
        <v>4</v>
      </c>
      <c r="B4609" t="s">
        <v>187</v>
      </c>
      <c r="C4609">
        <v>2021</v>
      </c>
      <c r="D4609">
        <v>5</v>
      </c>
      <c r="E4609" t="s">
        <v>630</v>
      </c>
      <c r="F4609" s="152">
        <v>1</v>
      </c>
      <c r="G4609" t="s">
        <v>396</v>
      </c>
      <c r="H4609" t="s">
        <v>415</v>
      </c>
      <c r="I4609" t="s">
        <v>416</v>
      </c>
      <c r="J4609" t="s">
        <v>563</v>
      </c>
      <c r="K4609" t="s">
        <v>408</v>
      </c>
      <c r="L4609" t="s">
        <v>537</v>
      </c>
      <c r="M4609" t="s">
        <v>414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x14ac:dyDescent="0.3">
      <c r="A4610">
        <v>4</v>
      </c>
      <c r="B4610" t="s">
        <v>187</v>
      </c>
      <c r="C4610">
        <v>2021</v>
      </c>
      <c r="D4610">
        <v>5</v>
      </c>
      <c r="E4610" t="s">
        <v>630</v>
      </c>
      <c r="F4610" s="152">
        <v>1</v>
      </c>
      <c r="G4610" t="s">
        <v>396</v>
      </c>
      <c r="H4610" t="s">
        <v>417</v>
      </c>
      <c r="I4610" t="s">
        <v>418</v>
      </c>
      <c r="J4610" t="s">
        <v>562</v>
      </c>
      <c r="K4610" t="s">
        <v>405</v>
      </c>
      <c r="L4610" t="s">
        <v>537</v>
      </c>
      <c r="M4610" t="s">
        <v>414</v>
      </c>
      <c r="N4610">
        <v>32</v>
      </c>
      <c r="O4610">
        <v>2052.61</v>
      </c>
      <c r="P4610">
        <v>17417</v>
      </c>
      <c r="Q4610" t="str">
        <f t="shared" si="74"/>
        <v>3-Small C&amp;I</v>
      </c>
    </row>
    <row r="4611" spans="1:17" x14ac:dyDescent="0.3">
      <c r="A4611">
        <v>4</v>
      </c>
      <c r="B4611" t="s">
        <v>187</v>
      </c>
      <c r="C4611">
        <v>2021</v>
      </c>
      <c r="D4611">
        <v>5</v>
      </c>
      <c r="E4611" t="s">
        <v>630</v>
      </c>
      <c r="F4611" s="152">
        <v>1</v>
      </c>
      <c r="G4611" t="s">
        <v>396</v>
      </c>
      <c r="H4611" t="s">
        <v>419</v>
      </c>
      <c r="I4611" t="s">
        <v>420</v>
      </c>
      <c r="J4611" t="s">
        <v>565</v>
      </c>
      <c r="K4611" t="s">
        <v>411</v>
      </c>
      <c r="L4611" t="s">
        <v>537</v>
      </c>
      <c r="M4611" t="s">
        <v>414</v>
      </c>
      <c r="N4611">
        <v>3</v>
      </c>
      <c r="O4611">
        <v>86.4</v>
      </c>
      <c r="P4611">
        <v>485</v>
      </c>
      <c r="Q4611" t="str">
        <f t="shared" si="74"/>
        <v>3-Small C&amp;I</v>
      </c>
    </row>
    <row r="4612" spans="1:17" x14ac:dyDescent="0.3">
      <c r="A4612">
        <v>4</v>
      </c>
      <c r="B4612" t="s">
        <v>187</v>
      </c>
      <c r="C4612">
        <v>2021</v>
      </c>
      <c r="D4612">
        <v>5</v>
      </c>
      <c r="E4612" t="s">
        <v>630</v>
      </c>
      <c r="F4612" s="152">
        <v>3</v>
      </c>
      <c r="G4612" t="s">
        <v>421</v>
      </c>
      <c r="H4612" t="s">
        <v>397</v>
      </c>
      <c r="I4612" t="s">
        <v>398</v>
      </c>
      <c r="J4612" t="s">
        <v>561</v>
      </c>
      <c r="K4612" t="s">
        <v>399</v>
      </c>
      <c r="L4612" t="s">
        <v>538</v>
      </c>
      <c r="M4612" t="s">
        <v>422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x14ac:dyDescent="0.3">
      <c r="A4613">
        <v>4</v>
      </c>
      <c r="B4613" t="s">
        <v>187</v>
      </c>
      <c r="C4613">
        <v>2021</v>
      </c>
      <c r="D4613">
        <v>5</v>
      </c>
      <c r="E4613" t="s">
        <v>630</v>
      </c>
      <c r="F4613" s="152">
        <v>3</v>
      </c>
      <c r="G4613" t="s">
        <v>421</v>
      </c>
      <c r="H4613" t="s">
        <v>403</v>
      </c>
      <c r="I4613" t="s">
        <v>404</v>
      </c>
      <c r="J4613" t="s">
        <v>562</v>
      </c>
      <c r="K4613" t="s">
        <v>405</v>
      </c>
      <c r="L4613" t="s">
        <v>538</v>
      </c>
      <c r="M4613" t="s">
        <v>422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x14ac:dyDescent="0.3">
      <c r="A4614">
        <v>4</v>
      </c>
      <c r="B4614" t="s">
        <v>187</v>
      </c>
      <c r="C4614">
        <v>2021</v>
      </c>
      <c r="D4614">
        <v>5</v>
      </c>
      <c r="E4614" t="s">
        <v>630</v>
      </c>
      <c r="F4614" s="152">
        <v>3</v>
      </c>
      <c r="G4614" t="s">
        <v>421</v>
      </c>
      <c r="H4614" t="s">
        <v>426</v>
      </c>
      <c r="I4614" t="s">
        <v>427</v>
      </c>
      <c r="J4614" t="s">
        <v>564</v>
      </c>
      <c r="K4614" t="s">
        <v>428</v>
      </c>
      <c r="L4614" t="s">
        <v>538</v>
      </c>
      <c r="M4614" t="s">
        <v>422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x14ac:dyDescent="0.3">
      <c r="A4615">
        <v>4</v>
      </c>
      <c r="B4615" t="s">
        <v>187</v>
      </c>
      <c r="C4615">
        <v>2021</v>
      </c>
      <c r="D4615">
        <v>5</v>
      </c>
      <c r="E4615" t="s">
        <v>630</v>
      </c>
      <c r="F4615" s="152">
        <v>3</v>
      </c>
      <c r="G4615" t="s">
        <v>421</v>
      </c>
      <c r="H4615" t="s">
        <v>409</v>
      </c>
      <c r="I4615" t="s">
        <v>410</v>
      </c>
      <c r="J4615" t="s">
        <v>565</v>
      </c>
      <c r="K4615" t="s">
        <v>411</v>
      </c>
      <c r="L4615" t="s">
        <v>538</v>
      </c>
      <c r="M4615" t="s">
        <v>422</v>
      </c>
      <c r="N4615">
        <v>23</v>
      </c>
      <c r="O4615">
        <v>1597.93</v>
      </c>
      <c r="P4615">
        <v>6340</v>
      </c>
      <c r="Q4615" t="str">
        <f t="shared" si="74"/>
        <v>3-Small C&amp;I</v>
      </c>
    </row>
    <row r="4616" spans="1:17" x14ac:dyDescent="0.3">
      <c r="A4616">
        <v>4</v>
      </c>
      <c r="B4616" t="s">
        <v>187</v>
      </c>
      <c r="C4616">
        <v>2021</v>
      </c>
      <c r="D4616">
        <v>5</v>
      </c>
      <c r="E4616" t="s">
        <v>630</v>
      </c>
      <c r="F4616" s="152">
        <v>3</v>
      </c>
      <c r="G4616" t="s">
        <v>421</v>
      </c>
      <c r="H4616" t="s">
        <v>431</v>
      </c>
      <c r="I4616" t="s">
        <v>432</v>
      </c>
      <c r="J4616" t="s">
        <v>568</v>
      </c>
      <c r="K4616" t="s">
        <v>433</v>
      </c>
      <c r="L4616" t="s">
        <v>538</v>
      </c>
      <c r="M4616" t="s">
        <v>422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x14ac:dyDescent="0.3">
      <c r="A4617">
        <v>4</v>
      </c>
      <c r="B4617" t="s">
        <v>187</v>
      </c>
      <c r="C4617">
        <v>2021</v>
      </c>
      <c r="D4617">
        <v>5</v>
      </c>
      <c r="E4617" t="s">
        <v>630</v>
      </c>
      <c r="F4617" s="152">
        <v>3</v>
      </c>
      <c r="G4617" t="s">
        <v>421</v>
      </c>
      <c r="H4617" t="s">
        <v>434</v>
      </c>
      <c r="I4617" t="s">
        <v>435</v>
      </c>
      <c r="J4617" t="s">
        <v>566</v>
      </c>
      <c r="K4617" t="s">
        <v>436</v>
      </c>
      <c r="L4617" t="s">
        <v>537</v>
      </c>
      <c r="M4617" t="s">
        <v>414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x14ac:dyDescent="0.3">
      <c r="A4618">
        <v>4</v>
      </c>
      <c r="B4618" t="s">
        <v>187</v>
      </c>
      <c r="C4618">
        <v>2021</v>
      </c>
      <c r="D4618">
        <v>5</v>
      </c>
      <c r="E4618" t="s">
        <v>630</v>
      </c>
      <c r="F4618" s="152">
        <v>3</v>
      </c>
      <c r="G4618" t="s">
        <v>421</v>
      </c>
      <c r="H4618" t="s">
        <v>437</v>
      </c>
      <c r="I4618" t="s">
        <v>438</v>
      </c>
      <c r="J4618" t="s">
        <v>571</v>
      </c>
      <c r="K4618" t="s">
        <v>439</v>
      </c>
      <c r="L4618" t="s">
        <v>539</v>
      </c>
      <c r="M4618" t="s">
        <v>440</v>
      </c>
      <c r="N4618">
        <v>8</v>
      </c>
      <c r="O4618">
        <v>176.27</v>
      </c>
      <c r="P4618">
        <v>1003</v>
      </c>
      <c r="Q4618" t="str">
        <f t="shared" si="74"/>
        <v>3-Small C&amp;I</v>
      </c>
    </row>
    <row r="4619" spans="1:17" x14ac:dyDescent="0.3">
      <c r="A4619">
        <v>4</v>
      </c>
      <c r="B4619" t="s">
        <v>187</v>
      </c>
      <c r="C4619">
        <v>2021</v>
      </c>
      <c r="D4619">
        <v>5</v>
      </c>
      <c r="E4619" t="s">
        <v>630</v>
      </c>
      <c r="F4619" s="152">
        <v>3</v>
      </c>
      <c r="G4619" t="s">
        <v>421</v>
      </c>
      <c r="H4619" t="s">
        <v>441</v>
      </c>
      <c r="I4619" t="s">
        <v>442</v>
      </c>
      <c r="J4619" t="s">
        <v>572</v>
      </c>
      <c r="K4619" t="s">
        <v>443</v>
      </c>
      <c r="L4619" t="s">
        <v>538</v>
      </c>
      <c r="M4619" t="s">
        <v>422</v>
      </c>
      <c r="N4619">
        <v>1</v>
      </c>
      <c r="O4619">
        <v>5222.97</v>
      </c>
      <c r="P4619">
        <v>26760</v>
      </c>
      <c r="Q4619" t="str">
        <f t="shared" si="74"/>
        <v>5-Large C&amp;I</v>
      </c>
    </row>
    <row r="4620" spans="1:17" x14ac:dyDescent="0.3">
      <c r="A4620">
        <v>4</v>
      </c>
      <c r="B4620" t="s">
        <v>187</v>
      </c>
      <c r="C4620">
        <v>2021</v>
      </c>
      <c r="D4620">
        <v>5</v>
      </c>
      <c r="E4620" t="s">
        <v>630</v>
      </c>
      <c r="F4620" s="152">
        <v>3</v>
      </c>
      <c r="G4620" t="s">
        <v>421</v>
      </c>
      <c r="H4620" t="s">
        <v>444</v>
      </c>
      <c r="I4620" t="s">
        <v>445</v>
      </c>
      <c r="J4620" t="s">
        <v>572</v>
      </c>
      <c r="K4620" t="s">
        <v>443</v>
      </c>
      <c r="L4620" t="s">
        <v>539</v>
      </c>
      <c r="M4620" t="s">
        <v>440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x14ac:dyDescent="0.3">
      <c r="A4621">
        <v>4</v>
      </c>
      <c r="B4621" t="s">
        <v>187</v>
      </c>
      <c r="C4621">
        <v>2021</v>
      </c>
      <c r="D4621">
        <v>5</v>
      </c>
      <c r="E4621" t="s">
        <v>630</v>
      </c>
      <c r="F4621" s="152">
        <v>3</v>
      </c>
      <c r="G4621" t="s">
        <v>421</v>
      </c>
      <c r="H4621" t="s">
        <v>412</v>
      </c>
      <c r="I4621" t="s">
        <v>413</v>
      </c>
      <c r="J4621" t="s">
        <v>561</v>
      </c>
      <c r="K4621" t="s">
        <v>399</v>
      </c>
      <c r="L4621" t="s">
        <v>539</v>
      </c>
      <c r="M4621" t="s">
        <v>440</v>
      </c>
      <c r="N4621">
        <v>28</v>
      </c>
      <c r="O4621">
        <v>2278.39</v>
      </c>
      <c r="P4621">
        <v>14533</v>
      </c>
      <c r="Q4621" t="str">
        <f t="shared" si="74"/>
        <v>1-Residential</v>
      </c>
    </row>
    <row r="4622" spans="1:17" x14ac:dyDescent="0.3">
      <c r="A4622">
        <v>4</v>
      </c>
      <c r="B4622" t="s">
        <v>187</v>
      </c>
      <c r="C4622">
        <v>2021</v>
      </c>
      <c r="D4622">
        <v>5</v>
      </c>
      <c r="E4622" t="s">
        <v>630</v>
      </c>
      <c r="F4622" s="152">
        <v>3</v>
      </c>
      <c r="G4622" t="s">
        <v>421</v>
      </c>
      <c r="H4622" t="s">
        <v>417</v>
      </c>
      <c r="I4622" t="s">
        <v>418</v>
      </c>
      <c r="J4622" t="s">
        <v>562</v>
      </c>
      <c r="K4622" t="s">
        <v>405</v>
      </c>
      <c r="L4622" t="s">
        <v>539</v>
      </c>
      <c r="M4622" t="s">
        <v>440</v>
      </c>
      <c r="N4622">
        <v>1274</v>
      </c>
      <c r="O4622">
        <v>173213.16</v>
      </c>
      <c r="P4622">
        <v>1408775</v>
      </c>
      <c r="Q4622" t="str">
        <f t="shared" ref="Q4622:Q4685" si="75">VLOOKUP(TRIM(J4622),S:T,2,FALSE)</f>
        <v>3-Small C&amp;I</v>
      </c>
    </row>
    <row r="4623" spans="1:17" x14ac:dyDescent="0.3">
      <c r="A4623">
        <v>4</v>
      </c>
      <c r="B4623" t="s">
        <v>187</v>
      </c>
      <c r="C4623">
        <v>2021</v>
      </c>
      <c r="D4623">
        <v>5</v>
      </c>
      <c r="E4623" t="s">
        <v>630</v>
      </c>
      <c r="F4623" s="152">
        <v>3</v>
      </c>
      <c r="G4623" t="s">
        <v>421</v>
      </c>
      <c r="H4623" t="s">
        <v>446</v>
      </c>
      <c r="I4623" t="s">
        <v>447</v>
      </c>
      <c r="J4623" t="s">
        <v>567</v>
      </c>
      <c r="K4623" t="s">
        <v>425</v>
      </c>
      <c r="L4623" t="s">
        <v>539</v>
      </c>
      <c r="M4623" t="s">
        <v>440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x14ac:dyDescent="0.3">
      <c r="A4624">
        <v>4</v>
      </c>
      <c r="B4624" t="s">
        <v>187</v>
      </c>
      <c r="C4624">
        <v>2021</v>
      </c>
      <c r="D4624">
        <v>5</v>
      </c>
      <c r="E4624" t="s">
        <v>630</v>
      </c>
      <c r="F4624" s="152">
        <v>3</v>
      </c>
      <c r="G4624" t="s">
        <v>421</v>
      </c>
      <c r="H4624" t="s">
        <v>448</v>
      </c>
      <c r="I4624" t="s">
        <v>449</v>
      </c>
      <c r="J4624" t="s">
        <v>564</v>
      </c>
      <c r="K4624" t="s">
        <v>428</v>
      </c>
      <c r="L4624" t="s">
        <v>539</v>
      </c>
      <c r="M4624" t="s">
        <v>440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x14ac:dyDescent="0.3">
      <c r="A4625">
        <v>4</v>
      </c>
      <c r="B4625" t="s">
        <v>187</v>
      </c>
      <c r="C4625">
        <v>2021</v>
      </c>
      <c r="D4625">
        <v>5</v>
      </c>
      <c r="E4625" t="s">
        <v>630</v>
      </c>
      <c r="F4625" s="152">
        <v>3</v>
      </c>
      <c r="G4625" t="s">
        <v>421</v>
      </c>
      <c r="H4625" t="s">
        <v>419</v>
      </c>
      <c r="I4625" t="s">
        <v>420</v>
      </c>
      <c r="J4625" t="s">
        <v>565</v>
      </c>
      <c r="K4625" t="s">
        <v>411</v>
      </c>
      <c r="L4625" t="s">
        <v>539</v>
      </c>
      <c r="M4625" t="s">
        <v>440</v>
      </c>
      <c r="N4625">
        <v>58</v>
      </c>
      <c r="O4625">
        <v>3139.39</v>
      </c>
      <c r="P4625">
        <v>22001</v>
      </c>
      <c r="Q4625" t="str">
        <f t="shared" si="75"/>
        <v>3-Small C&amp;I</v>
      </c>
    </row>
    <row r="4626" spans="1:17" x14ac:dyDescent="0.3">
      <c r="A4626">
        <v>4</v>
      </c>
      <c r="B4626" t="s">
        <v>187</v>
      </c>
      <c r="C4626">
        <v>2021</v>
      </c>
      <c r="D4626">
        <v>5</v>
      </c>
      <c r="E4626" t="s">
        <v>630</v>
      </c>
      <c r="F4626" s="152">
        <v>3</v>
      </c>
      <c r="G4626" t="s">
        <v>421</v>
      </c>
      <c r="H4626" t="s">
        <v>450</v>
      </c>
      <c r="I4626" t="s">
        <v>451</v>
      </c>
      <c r="J4626" t="s">
        <v>568</v>
      </c>
      <c r="K4626" t="s">
        <v>433</v>
      </c>
      <c r="L4626" t="s">
        <v>539</v>
      </c>
      <c r="M4626" t="s">
        <v>440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x14ac:dyDescent="0.3">
      <c r="A4627">
        <v>4</v>
      </c>
      <c r="B4627" t="s">
        <v>187</v>
      </c>
      <c r="C4627">
        <v>2021</v>
      </c>
      <c r="D4627">
        <v>5</v>
      </c>
      <c r="E4627" t="s">
        <v>630</v>
      </c>
      <c r="F4627" s="152">
        <v>3</v>
      </c>
      <c r="G4627" t="s">
        <v>421</v>
      </c>
      <c r="H4627" t="s">
        <v>452</v>
      </c>
      <c r="I4627" t="s">
        <v>453</v>
      </c>
      <c r="J4627" t="s">
        <v>570</v>
      </c>
      <c r="K4627" t="s">
        <v>454</v>
      </c>
      <c r="L4627" t="s">
        <v>539</v>
      </c>
      <c r="M4627" t="s">
        <v>440</v>
      </c>
      <c r="N4627">
        <v>1</v>
      </c>
      <c r="O4627">
        <v>85.69</v>
      </c>
      <c r="P4627">
        <v>0</v>
      </c>
      <c r="Q4627" t="str">
        <f t="shared" si="75"/>
        <v>4-Medium C&amp;I</v>
      </c>
    </row>
    <row r="4628" spans="1:17" x14ac:dyDescent="0.3">
      <c r="A4628">
        <v>4</v>
      </c>
      <c r="B4628" t="s">
        <v>187</v>
      </c>
      <c r="C4628">
        <v>2021</v>
      </c>
      <c r="D4628">
        <v>5</v>
      </c>
      <c r="E4628" t="s">
        <v>630</v>
      </c>
      <c r="F4628" s="152">
        <v>5</v>
      </c>
      <c r="G4628" t="s">
        <v>455</v>
      </c>
      <c r="H4628" t="s">
        <v>431</v>
      </c>
      <c r="I4628" t="s">
        <v>432</v>
      </c>
      <c r="J4628" t="s">
        <v>568</v>
      </c>
      <c r="K4628" t="s">
        <v>433</v>
      </c>
      <c r="L4628" t="s">
        <v>540</v>
      </c>
      <c r="M4628" t="s">
        <v>456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x14ac:dyDescent="0.3">
      <c r="A4629">
        <v>4</v>
      </c>
      <c r="B4629" t="s">
        <v>187</v>
      </c>
      <c r="C4629">
        <v>2021</v>
      </c>
      <c r="D4629">
        <v>5</v>
      </c>
      <c r="E4629" t="s">
        <v>630</v>
      </c>
      <c r="F4629" s="152">
        <v>5</v>
      </c>
      <c r="G4629" t="s">
        <v>455</v>
      </c>
      <c r="H4629" t="s">
        <v>444</v>
      </c>
      <c r="I4629" t="s">
        <v>445</v>
      </c>
      <c r="J4629" t="s">
        <v>572</v>
      </c>
      <c r="K4629" t="s">
        <v>443</v>
      </c>
      <c r="L4629" t="s">
        <v>541</v>
      </c>
      <c r="M4629" t="s">
        <v>457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x14ac:dyDescent="0.3">
      <c r="A4630">
        <v>4</v>
      </c>
      <c r="B4630" t="s">
        <v>187</v>
      </c>
      <c r="C4630">
        <v>2021</v>
      </c>
      <c r="D4630">
        <v>5</v>
      </c>
      <c r="E4630" t="s">
        <v>630</v>
      </c>
      <c r="F4630" s="152">
        <v>5</v>
      </c>
      <c r="G4630" t="s">
        <v>455</v>
      </c>
      <c r="H4630" t="s">
        <v>417</v>
      </c>
      <c r="I4630" t="s">
        <v>418</v>
      </c>
      <c r="J4630" t="s">
        <v>562</v>
      </c>
      <c r="K4630" t="s">
        <v>405</v>
      </c>
      <c r="L4630" t="s">
        <v>541</v>
      </c>
      <c r="M4630" t="s">
        <v>457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x14ac:dyDescent="0.3">
      <c r="A4631">
        <v>4</v>
      </c>
      <c r="B4631" t="s">
        <v>187</v>
      </c>
      <c r="C4631">
        <v>2021</v>
      </c>
      <c r="D4631">
        <v>5</v>
      </c>
      <c r="E4631" t="s">
        <v>630</v>
      </c>
      <c r="F4631" s="152">
        <v>6</v>
      </c>
      <c r="G4631" t="s">
        <v>458</v>
      </c>
      <c r="H4631" t="s">
        <v>459</v>
      </c>
      <c r="I4631" t="s">
        <v>460</v>
      </c>
      <c r="J4631" t="s">
        <v>573</v>
      </c>
      <c r="K4631" t="s">
        <v>461</v>
      </c>
      <c r="L4631" t="s">
        <v>542</v>
      </c>
      <c r="M4631" t="s">
        <v>462</v>
      </c>
      <c r="N4631">
        <v>1</v>
      </c>
      <c r="O4631">
        <v>5622.09</v>
      </c>
      <c r="P4631">
        <v>11429</v>
      </c>
      <c r="Q4631" t="str">
        <f t="shared" si="75"/>
        <v>Street</v>
      </c>
    </row>
    <row r="4632" spans="1:17" x14ac:dyDescent="0.3">
      <c r="A4632">
        <v>4</v>
      </c>
      <c r="B4632" t="s">
        <v>187</v>
      </c>
      <c r="C4632">
        <v>2021</v>
      </c>
      <c r="D4632">
        <v>5</v>
      </c>
      <c r="E4632" t="s">
        <v>630</v>
      </c>
      <c r="F4632" s="152">
        <v>6</v>
      </c>
      <c r="G4632" t="s">
        <v>458</v>
      </c>
      <c r="H4632" t="s">
        <v>463</v>
      </c>
      <c r="I4632" t="s">
        <v>464</v>
      </c>
      <c r="J4632" t="s">
        <v>577</v>
      </c>
      <c r="K4632" t="s">
        <v>465</v>
      </c>
      <c r="L4632" t="s">
        <v>542</v>
      </c>
      <c r="M4632" t="s">
        <v>462</v>
      </c>
      <c r="N4632">
        <v>2</v>
      </c>
      <c r="O4632">
        <v>1183.67</v>
      </c>
      <c r="P4632">
        <v>4807</v>
      </c>
      <c r="Q4632" t="str">
        <f t="shared" si="75"/>
        <v>Street</v>
      </c>
    </row>
    <row r="4633" spans="1:17" x14ac:dyDescent="0.3">
      <c r="A4633">
        <v>4</v>
      </c>
      <c r="B4633" t="s">
        <v>187</v>
      </c>
      <c r="C4633">
        <v>2021</v>
      </c>
      <c r="D4633">
        <v>5</v>
      </c>
      <c r="E4633" t="s">
        <v>630</v>
      </c>
      <c r="F4633" s="152">
        <v>10</v>
      </c>
      <c r="G4633" t="s">
        <v>466</v>
      </c>
      <c r="H4633" t="s">
        <v>397</v>
      </c>
      <c r="I4633" t="s">
        <v>398</v>
      </c>
      <c r="J4633" t="s">
        <v>561</v>
      </c>
      <c r="K4633" t="s">
        <v>399</v>
      </c>
      <c r="L4633" t="s">
        <v>543</v>
      </c>
      <c r="M4633" t="s">
        <v>467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x14ac:dyDescent="0.3">
      <c r="A4634">
        <v>4</v>
      </c>
      <c r="B4634" t="s">
        <v>187</v>
      </c>
      <c r="C4634">
        <v>2021</v>
      </c>
      <c r="D4634">
        <v>5</v>
      </c>
      <c r="E4634" t="s">
        <v>630</v>
      </c>
      <c r="F4634" s="152">
        <v>10</v>
      </c>
      <c r="G4634" t="s">
        <v>466</v>
      </c>
      <c r="H4634" t="s">
        <v>412</v>
      </c>
      <c r="I4634" t="s">
        <v>413</v>
      </c>
      <c r="J4634" t="s">
        <v>561</v>
      </c>
      <c r="K4634" t="s">
        <v>399</v>
      </c>
      <c r="L4634" t="s">
        <v>544</v>
      </c>
      <c r="M4634" t="s">
        <v>468</v>
      </c>
      <c r="N4634">
        <v>149</v>
      </c>
      <c r="O4634">
        <v>13420.61</v>
      </c>
      <c r="P4634">
        <v>85706</v>
      </c>
      <c r="Q4634" t="str">
        <f t="shared" si="75"/>
        <v>1-Residential</v>
      </c>
    </row>
    <row r="4635" spans="1:17" x14ac:dyDescent="0.3">
      <c r="A4635">
        <v>4</v>
      </c>
      <c r="B4635" t="s">
        <v>187</v>
      </c>
      <c r="C4635">
        <v>2021</v>
      </c>
      <c r="D4635">
        <v>5</v>
      </c>
      <c r="E4635" t="s">
        <v>630</v>
      </c>
      <c r="F4635" s="152">
        <v>10</v>
      </c>
      <c r="G4635" t="s">
        <v>466</v>
      </c>
      <c r="H4635" t="s">
        <v>415</v>
      </c>
      <c r="I4635" t="s">
        <v>416</v>
      </c>
      <c r="J4635" t="s">
        <v>563</v>
      </c>
      <c r="K4635" t="s">
        <v>408</v>
      </c>
      <c r="L4635" t="s">
        <v>544</v>
      </c>
      <c r="M4635" t="s">
        <v>468</v>
      </c>
      <c r="N4635">
        <v>4</v>
      </c>
      <c r="O4635">
        <v>95.48</v>
      </c>
      <c r="P4635">
        <v>1550</v>
      </c>
      <c r="Q4635" t="str">
        <f t="shared" si="75"/>
        <v>2-Low Income Residential</v>
      </c>
    </row>
    <row r="4636" spans="1:17" x14ac:dyDescent="0.3">
      <c r="A4636">
        <v>4</v>
      </c>
      <c r="B4636" t="s">
        <v>187</v>
      </c>
      <c r="C4636">
        <v>2021</v>
      </c>
      <c r="D4636">
        <v>5</v>
      </c>
      <c r="E4636" t="s">
        <v>630</v>
      </c>
      <c r="F4636" s="152">
        <v>60</v>
      </c>
      <c r="G4636" t="s">
        <v>469</v>
      </c>
      <c r="H4636" t="s">
        <v>459</v>
      </c>
      <c r="I4636" t="s">
        <v>460</v>
      </c>
      <c r="J4636" t="s">
        <v>573</v>
      </c>
      <c r="K4636" t="s">
        <v>461</v>
      </c>
      <c r="L4636" t="s">
        <v>545</v>
      </c>
      <c r="M4636" t="s">
        <v>470</v>
      </c>
      <c r="N4636">
        <v>1</v>
      </c>
      <c r="O4636">
        <v>10.64</v>
      </c>
      <c r="P4636">
        <v>22</v>
      </c>
      <c r="Q4636" t="str">
        <f t="shared" si="75"/>
        <v>Street</v>
      </c>
    </row>
    <row r="4637" spans="1:17" x14ac:dyDescent="0.3">
      <c r="A4637">
        <v>4</v>
      </c>
      <c r="B4637" t="s">
        <v>187</v>
      </c>
      <c r="C4637">
        <v>2021</v>
      </c>
      <c r="D4637">
        <v>5</v>
      </c>
      <c r="E4637" t="s">
        <v>630</v>
      </c>
      <c r="F4637" s="152">
        <v>60</v>
      </c>
      <c r="G4637" t="s">
        <v>469</v>
      </c>
      <c r="H4637" t="s">
        <v>463</v>
      </c>
      <c r="I4637" t="s">
        <v>464</v>
      </c>
      <c r="J4637" t="s">
        <v>577</v>
      </c>
      <c r="K4637" t="s">
        <v>465</v>
      </c>
      <c r="L4637" t="s">
        <v>545</v>
      </c>
      <c r="M4637" t="s">
        <v>470</v>
      </c>
      <c r="N4637">
        <v>2</v>
      </c>
      <c r="O4637">
        <v>26.21</v>
      </c>
      <c r="P4637">
        <v>99</v>
      </c>
      <c r="Q4637" t="str">
        <f t="shared" si="75"/>
        <v>Street</v>
      </c>
    </row>
    <row r="4638" spans="1:17" x14ac:dyDescent="0.3">
      <c r="A4638">
        <v>5</v>
      </c>
      <c r="B4638" t="s">
        <v>181</v>
      </c>
      <c r="C4638">
        <v>2021</v>
      </c>
      <c r="D4638">
        <v>5</v>
      </c>
      <c r="E4638" t="s">
        <v>630</v>
      </c>
      <c r="F4638" s="152">
        <v>1</v>
      </c>
      <c r="G4638" t="s">
        <v>396</v>
      </c>
      <c r="H4638" t="s">
        <v>397</v>
      </c>
      <c r="I4638" t="s">
        <v>398</v>
      </c>
      <c r="J4638" t="s">
        <v>561</v>
      </c>
      <c r="K4638" t="s">
        <v>399</v>
      </c>
      <c r="L4638" t="s">
        <v>536</v>
      </c>
      <c r="M4638" t="s">
        <v>400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x14ac:dyDescent="0.3">
      <c r="A4639">
        <v>5</v>
      </c>
      <c r="B4639" t="s">
        <v>181</v>
      </c>
      <c r="C4639">
        <v>2021</v>
      </c>
      <c r="D4639">
        <v>5</v>
      </c>
      <c r="E4639" t="s">
        <v>630</v>
      </c>
      <c r="F4639" s="152">
        <v>1</v>
      </c>
      <c r="G4639" t="s">
        <v>396</v>
      </c>
      <c r="H4639" t="s">
        <v>401</v>
      </c>
      <c r="I4639" t="s">
        <v>402</v>
      </c>
      <c r="J4639" t="s">
        <v>561</v>
      </c>
      <c r="K4639" t="s">
        <v>399</v>
      </c>
      <c r="L4639" t="s">
        <v>536</v>
      </c>
      <c r="M4639" t="s">
        <v>400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x14ac:dyDescent="0.3">
      <c r="A4640">
        <v>5</v>
      </c>
      <c r="B4640" t="s">
        <v>181</v>
      </c>
      <c r="C4640">
        <v>2021</v>
      </c>
      <c r="D4640">
        <v>5</v>
      </c>
      <c r="E4640" t="s">
        <v>630</v>
      </c>
      <c r="F4640" s="152">
        <v>1</v>
      </c>
      <c r="G4640" t="s">
        <v>396</v>
      </c>
      <c r="H4640" t="s">
        <v>403</v>
      </c>
      <c r="I4640" t="s">
        <v>404</v>
      </c>
      <c r="J4640" t="s">
        <v>562</v>
      </c>
      <c r="K4640" t="s">
        <v>405</v>
      </c>
      <c r="L4640" t="s">
        <v>536</v>
      </c>
      <c r="M4640" t="s">
        <v>400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x14ac:dyDescent="0.3">
      <c r="A4641">
        <v>5</v>
      </c>
      <c r="B4641" t="s">
        <v>181</v>
      </c>
      <c r="C4641">
        <v>2021</v>
      </c>
      <c r="D4641">
        <v>5</v>
      </c>
      <c r="E4641" t="s">
        <v>630</v>
      </c>
      <c r="F4641" s="152">
        <v>1</v>
      </c>
      <c r="G4641" t="s">
        <v>396</v>
      </c>
      <c r="H4641" t="s">
        <v>406</v>
      </c>
      <c r="I4641" t="s">
        <v>407</v>
      </c>
      <c r="J4641" t="s">
        <v>563</v>
      </c>
      <c r="K4641" t="s">
        <v>408</v>
      </c>
      <c r="L4641" t="s">
        <v>536</v>
      </c>
      <c r="M4641" t="s">
        <v>400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x14ac:dyDescent="0.3">
      <c r="A4642">
        <v>5</v>
      </c>
      <c r="B4642" t="s">
        <v>181</v>
      </c>
      <c r="C4642">
        <v>2021</v>
      </c>
      <c r="D4642">
        <v>5</v>
      </c>
      <c r="E4642" t="s">
        <v>630</v>
      </c>
      <c r="F4642" s="152">
        <v>1</v>
      </c>
      <c r="G4642" t="s">
        <v>396</v>
      </c>
      <c r="H4642" t="s">
        <v>471</v>
      </c>
      <c r="I4642" t="s">
        <v>472</v>
      </c>
      <c r="J4642" t="s">
        <v>563</v>
      </c>
      <c r="K4642" t="s">
        <v>408</v>
      </c>
      <c r="L4642" t="s">
        <v>536</v>
      </c>
      <c r="M4642" t="s">
        <v>400</v>
      </c>
      <c r="N4642">
        <v>167</v>
      </c>
      <c r="O4642">
        <v>14270.61</v>
      </c>
      <c r="P4642">
        <v>85573</v>
      </c>
      <c r="Q4642" t="str">
        <f t="shared" si="75"/>
        <v>2-Low Income Residential</v>
      </c>
    </row>
    <row r="4643" spans="1:17" x14ac:dyDescent="0.3">
      <c r="A4643">
        <v>5</v>
      </c>
      <c r="B4643" t="s">
        <v>181</v>
      </c>
      <c r="C4643">
        <v>2021</v>
      </c>
      <c r="D4643">
        <v>5</v>
      </c>
      <c r="E4643" t="s">
        <v>630</v>
      </c>
      <c r="F4643" s="152">
        <v>1</v>
      </c>
      <c r="G4643" t="s">
        <v>396</v>
      </c>
      <c r="H4643" t="s">
        <v>409</v>
      </c>
      <c r="I4643" t="s">
        <v>410</v>
      </c>
      <c r="J4643" t="s">
        <v>564</v>
      </c>
      <c r="K4643" t="s">
        <v>428</v>
      </c>
      <c r="L4643" t="s">
        <v>536</v>
      </c>
      <c r="M4643" t="s">
        <v>400</v>
      </c>
      <c r="N4643">
        <v>999</v>
      </c>
      <c r="O4643">
        <v>63988.12</v>
      </c>
      <c r="P4643">
        <v>265459</v>
      </c>
      <c r="Q4643" t="str">
        <f t="shared" si="75"/>
        <v>3-Small C&amp;I</v>
      </c>
    </row>
    <row r="4644" spans="1:17" x14ac:dyDescent="0.3">
      <c r="A4644">
        <v>5</v>
      </c>
      <c r="B4644" t="s">
        <v>181</v>
      </c>
      <c r="C4644">
        <v>2021</v>
      </c>
      <c r="D4644">
        <v>5</v>
      </c>
      <c r="E4644" t="s">
        <v>630</v>
      </c>
      <c r="F4644" s="152">
        <v>1</v>
      </c>
      <c r="G4644" t="s">
        <v>396</v>
      </c>
      <c r="H4644" t="s">
        <v>429</v>
      </c>
      <c r="I4644" t="s">
        <v>430</v>
      </c>
      <c r="J4644" t="s">
        <v>562</v>
      </c>
      <c r="K4644" t="s">
        <v>405</v>
      </c>
      <c r="L4644" t="s">
        <v>536</v>
      </c>
      <c r="M4644" t="s">
        <v>400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x14ac:dyDescent="0.3">
      <c r="A4645">
        <v>5</v>
      </c>
      <c r="B4645" t="s">
        <v>181</v>
      </c>
      <c r="C4645">
        <v>2021</v>
      </c>
      <c r="D4645">
        <v>5</v>
      </c>
      <c r="E4645" t="s">
        <v>630</v>
      </c>
      <c r="F4645" s="152">
        <v>1</v>
      </c>
      <c r="G4645" t="s">
        <v>396</v>
      </c>
      <c r="H4645" t="s">
        <v>473</v>
      </c>
      <c r="I4645" t="s">
        <v>474</v>
      </c>
      <c r="J4645" t="s">
        <v>565</v>
      </c>
      <c r="K4645" t="s">
        <v>411</v>
      </c>
      <c r="L4645" t="s">
        <v>536</v>
      </c>
      <c r="M4645" t="s">
        <v>400</v>
      </c>
      <c r="N4645">
        <v>2</v>
      </c>
      <c r="O4645">
        <v>77.78</v>
      </c>
      <c r="P4645">
        <v>282</v>
      </c>
      <c r="Q4645" t="str">
        <f t="shared" si="75"/>
        <v>3-Small C&amp;I</v>
      </c>
    </row>
    <row r="4646" spans="1:17" x14ac:dyDescent="0.3">
      <c r="A4646">
        <v>5</v>
      </c>
      <c r="B4646" t="s">
        <v>181</v>
      </c>
      <c r="C4646">
        <v>2021</v>
      </c>
      <c r="D4646">
        <v>5</v>
      </c>
      <c r="E4646" t="s">
        <v>630</v>
      </c>
      <c r="F4646" s="152">
        <v>1</v>
      </c>
      <c r="G4646" t="s">
        <v>396</v>
      </c>
      <c r="H4646" t="s">
        <v>431</v>
      </c>
      <c r="I4646" t="s">
        <v>432</v>
      </c>
      <c r="J4646" t="s">
        <v>568</v>
      </c>
      <c r="K4646" t="s">
        <v>433</v>
      </c>
      <c r="L4646" t="s">
        <v>538</v>
      </c>
      <c r="M4646" t="s">
        <v>422</v>
      </c>
      <c r="N4646">
        <v>1</v>
      </c>
      <c r="O4646">
        <v>389.49</v>
      </c>
      <c r="P4646">
        <v>720</v>
      </c>
      <c r="Q4646" t="str">
        <f t="shared" si="75"/>
        <v>4-Medium C&amp;I</v>
      </c>
    </row>
    <row r="4647" spans="1:17" x14ac:dyDescent="0.3">
      <c r="A4647">
        <v>5</v>
      </c>
      <c r="B4647" t="s">
        <v>181</v>
      </c>
      <c r="C4647">
        <v>2021</v>
      </c>
      <c r="D4647">
        <v>5</v>
      </c>
      <c r="E4647" t="s">
        <v>630</v>
      </c>
      <c r="F4647" s="152">
        <v>1</v>
      </c>
      <c r="G4647" t="s">
        <v>396</v>
      </c>
      <c r="H4647" t="s">
        <v>477</v>
      </c>
      <c r="I4647" t="s">
        <v>478</v>
      </c>
      <c r="J4647" t="s">
        <v>566</v>
      </c>
      <c r="K4647" t="s">
        <v>436</v>
      </c>
      <c r="L4647" t="s">
        <v>536</v>
      </c>
      <c r="M4647" t="s">
        <v>400</v>
      </c>
      <c r="N4647">
        <v>188</v>
      </c>
      <c r="O4647">
        <v>6246.43</v>
      </c>
      <c r="P4647">
        <v>12832</v>
      </c>
      <c r="Q4647" t="str">
        <f t="shared" si="75"/>
        <v>Street</v>
      </c>
    </row>
    <row r="4648" spans="1:17" x14ac:dyDescent="0.3">
      <c r="A4648">
        <v>5</v>
      </c>
      <c r="B4648" t="s">
        <v>181</v>
      </c>
      <c r="C4648">
        <v>2021</v>
      </c>
      <c r="D4648">
        <v>5</v>
      </c>
      <c r="E4648" t="s">
        <v>630</v>
      </c>
      <c r="F4648" s="152">
        <v>1</v>
      </c>
      <c r="G4648" t="s">
        <v>396</v>
      </c>
      <c r="H4648" t="s">
        <v>479</v>
      </c>
      <c r="I4648" t="s">
        <v>480</v>
      </c>
      <c r="J4648" t="s">
        <v>566</v>
      </c>
      <c r="K4648" t="s">
        <v>436</v>
      </c>
      <c r="L4648" t="s">
        <v>536</v>
      </c>
      <c r="M4648" t="s">
        <v>400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x14ac:dyDescent="0.3">
      <c r="A4649">
        <v>5</v>
      </c>
      <c r="B4649" t="s">
        <v>181</v>
      </c>
      <c r="C4649">
        <v>2021</v>
      </c>
      <c r="D4649">
        <v>5</v>
      </c>
      <c r="E4649" t="s">
        <v>630</v>
      </c>
      <c r="F4649" s="152">
        <v>1</v>
      </c>
      <c r="G4649" t="s">
        <v>396</v>
      </c>
      <c r="H4649" t="s">
        <v>434</v>
      </c>
      <c r="I4649" t="s">
        <v>435</v>
      </c>
      <c r="J4649" t="s">
        <v>566</v>
      </c>
      <c r="K4649" t="s">
        <v>436</v>
      </c>
      <c r="L4649" t="s">
        <v>537</v>
      </c>
      <c r="M4649" t="s">
        <v>414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x14ac:dyDescent="0.3">
      <c r="A4650">
        <v>5</v>
      </c>
      <c r="B4650" t="s">
        <v>181</v>
      </c>
      <c r="C4650">
        <v>2021</v>
      </c>
      <c r="D4650">
        <v>5</v>
      </c>
      <c r="E4650" t="s">
        <v>630</v>
      </c>
      <c r="F4650" s="152">
        <v>1</v>
      </c>
      <c r="G4650" t="s">
        <v>396</v>
      </c>
      <c r="H4650" t="s">
        <v>412</v>
      </c>
      <c r="I4650" t="s">
        <v>413</v>
      </c>
      <c r="J4650" t="s">
        <v>561</v>
      </c>
      <c r="K4650" t="s">
        <v>399</v>
      </c>
      <c r="L4650" t="s">
        <v>537</v>
      </c>
      <c r="M4650" t="s">
        <v>414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x14ac:dyDescent="0.3">
      <c r="A4651">
        <v>5</v>
      </c>
      <c r="B4651" t="s">
        <v>181</v>
      </c>
      <c r="C4651">
        <v>2021</v>
      </c>
      <c r="D4651">
        <v>5</v>
      </c>
      <c r="E4651" t="s">
        <v>630</v>
      </c>
      <c r="F4651" s="152">
        <v>1</v>
      </c>
      <c r="G4651" t="s">
        <v>396</v>
      </c>
      <c r="H4651" t="s">
        <v>415</v>
      </c>
      <c r="I4651" t="s">
        <v>416</v>
      </c>
      <c r="J4651" t="s">
        <v>563</v>
      </c>
      <c r="K4651" t="s">
        <v>408</v>
      </c>
      <c r="L4651" t="s">
        <v>537</v>
      </c>
      <c r="M4651" t="s">
        <v>414</v>
      </c>
      <c r="N4651">
        <v>71734</v>
      </c>
      <c r="O4651">
        <v>1597283.59</v>
      </c>
      <c r="P4651">
        <v>30001379</v>
      </c>
      <c r="Q4651" t="str">
        <f t="shared" si="75"/>
        <v>2-Low Income Residential</v>
      </c>
    </row>
    <row r="4652" spans="1:17" x14ac:dyDescent="0.3">
      <c r="A4652">
        <v>5</v>
      </c>
      <c r="B4652" t="s">
        <v>181</v>
      </c>
      <c r="C4652">
        <v>2021</v>
      </c>
      <c r="D4652">
        <v>5</v>
      </c>
      <c r="E4652" t="s">
        <v>630</v>
      </c>
      <c r="F4652" s="152">
        <v>1</v>
      </c>
      <c r="G4652" t="s">
        <v>396</v>
      </c>
      <c r="H4652" t="s">
        <v>417</v>
      </c>
      <c r="I4652" t="s">
        <v>418</v>
      </c>
      <c r="J4652" t="s">
        <v>562</v>
      </c>
      <c r="K4652" t="s">
        <v>405</v>
      </c>
      <c r="L4652" t="s">
        <v>537</v>
      </c>
      <c r="M4652" t="s">
        <v>414</v>
      </c>
      <c r="N4652">
        <v>995</v>
      </c>
      <c r="O4652">
        <v>-61690.94</v>
      </c>
      <c r="P4652">
        <v>418904</v>
      </c>
      <c r="Q4652" t="str">
        <f t="shared" si="75"/>
        <v>3-Small C&amp;I</v>
      </c>
    </row>
    <row r="4653" spans="1:17" x14ac:dyDescent="0.3">
      <c r="A4653">
        <v>5</v>
      </c>
      <c r="B4653" t="s">
        <v>181</v>
      </c>
      <c r="C4653">
        <v>2021</v>
      </c>
      <c r="D4653">
        <v>5</v>
      </c>
      <c r="E4653" t="s">
        <v>630</v>
      </c>
      <c r="F4653" s="152">
        <v>1</v>
      </c>
      <c r="G4653" t="s">
        <v>396</v>
      </c>
      <c r="H4653" t="s">
        <v>419</v>
      </c>
      <c r="I4653" t="s">
        <v>420</v>
      </c>
      <c r="J4653" t="s">
        <v>565</v>
      </c>
      <c r="K4653" t="s">
        <v>411</v>
      </c>
      <c r="L4653" t="s">
        <v>537</v>
      </c>
      <c r="M4653" t="s">
        <v>414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x14ac:dyDescent="0.3">
      <c r="A4654">
        <v>5</v>
      </c>
      <c r="B4654" t="s">
        <v>181</v>
      </c>
      <c r="C4654">
        <v>2021</v>
      </c>
      <c r="D4654">
        <v>5</v>
      </c>
      <c r="E4654" t="s">
        <v>630</v>
      </c>
      <c r="F4654" s="152">
        <v>3</v>
      </c>
      <c r="G4654" t="s">
        <v>421</v>
      </c>
      <c r="H4654" t="s">
        <v>397</v>
      </c>
      <c r="I4654" t="s">
        <v>398</v>
      </c>
      <c r="J4654" t="s">
        <v>561</v>
      </c>
      <c r="K4654" t="s">
        <v>399</v>
      </c>
      <c r="L4654" t="s">
        <v>538</v>
      </c>
      <c r="M4654" t="s">
        <v>422</v>
      </c>
      <c r="N4654">
        <v>1146</v>
      </c>
      <c r="O4654">
        <v>224053.39</v>
      </c>
      <c r="P4654">
        <v>861178</v>
      </c>
      <c r="Q4654" t="str">
        <f t="shared" si="75"/>
        <v>1-Residential</v>
      </c>
    </row>
    <row r="4655" spans="1:17" x14ac:dyDescent="0.3">
      <c r="A4655">
        <v>5</v>
      </c>
      <c r="B4655" t="s">
        <v>181</v>
      </c>
      <c r="C4655">
        <v>2021</v>
      </c>
      <c r="D4655">
        <v>5</v>
      </c>
      <c r="E4655" t="s">
        <v>630</v>
      </c>
      <c r="F4655" s="152">
        <v>3</v>
      </c>
      <c r="G4655" t="s">
        <v>421</v>
      </c>
      <c r="H4655" t="s">
        <v>401</v>
      </c>
      <c r="I4655" t="s">
        <v>402</v>
      </c>
      <c r="J4655" t="s">
        <v>561</v>
      </c>
      <c r="K4655" t="s">
        <v>399</v>
      </c>
      <c r="L4655" t="s">
        <v>538</v>
      </c>
      <c r="M4655" t="s">
        <v>422</v>
      </c>
      <c r="N4655">
        <v>2</v>
      </c>
      <c r="O4655">
        <v>26.4</v>
      </c>
      <c r="P4655">
        <v>49</v>
      </c>
      <c r="Q4655" t="str">
        <f t="shared" si="75"/>
        <v>1-Residential</v>
      </c>
    </row>
    <row r="4656" spans="1:17" x14ac:dyDescent="0.3">
      <c r="A4656">
        <v>5</v>
      </c>
      <c r="B4656" t="s">
        <v>181</v>
      </c>
      <c r="C4656">
        <v>2021</v>
      </c>
      <c r="D4656">
        <v>5</v>
      </c>
      <c r="E4656" t="s">
        <v>630</v>
      </c>
      <c r="F4656" s="152">
        <v>3</v>
      </c>
      <c r="G4656" t="s">
        <v>421</v>
      </c>
      <c r="H4656" t="s">
        <v>403</v>
      </c>
      <c r="I4656" t="s">
        <v>404</v>
      </c>
      <c r="J4656" t="s">
        <v>562</v>
      </c>
      <c r="K4656" t="s">
        <v>405</v>
      </c>
      <c r="L4656" t="s">
        <v>538</v>
      </c>
      <c r="M4656" t="s">
        <v>422</v>
      </c>
      <c r="N4656">
        <v>40132</v>
      </c>
      <c r="O4656">
        <v>-1726062.41</v>
      </c>
      <c r="P4656">
        <v>39089483</v>
      </c>
      <c r="Q4656" t="str">
        <f t="shared" si="75"/>
        <v>3-Small C&amp;I</v>
      </c>
    </row>
    <row r="4657" spans="1:17" x14ac:dyDescent="0.3">
      <c r="A4657">
        <v>5</v>
      </c>
      <c r="B4657" t="s">
        <v>181</v>
      </c>
      <c r="C4657">
        <v>2021</v>
      </c>
      <c r="D4657">
        <v>5</v>
      </c>
      <c r="E4657" t="s">
        <v>630</v>
      </c>
      <c r="F4657" s="152">
        <v>3</v>
      </c>
      <c r="G4657" t="s">
        <v>421</v>
      </c>
      <c r="H4657" t="s">
        <v>406</v>
      </c>
      <c r="I4657" t="s">
        <v>407</v>
      </c>
      <c r="J4657" t="s">
        <v>563</v>
      </c>
      <c r="K4657" t="s">
        <v>408</v>
      </c>
      <c r="L4657" t="s">
        <v>538</v>
      </c>
      <c r="M4657" t="s">
        <v>422</v>
      </c>
      <c r="N4657">
        <v>1</v>
      </c>
      <c r="O4657">
        <v>41.4</v>
      </c>
      <c r="P4657">
        <v>234</v>
      </c>
      <c r="Q4657" t="str">
        <f t="shared" si="75"/>
        <v>2-Low Income Residential</v>
      </c>
    </row>
    <row r="4658" spans="1:17" x14ac:dyDescent="0.3">
      <c r="A4658">
        <v>5</v>
      </c>
      <c r="B4658" t="s">
        <v>181</v>
      </c>
      <c r="C4658">
        <v>2021</v>
      </c>
      <c r="D4658">
        <v>5</v>
      </c>
      <c r="E4658" t="s">
        <v>630</v>
      </c>
      <c r="F4658" s="152">
        <v>3</v>
      </c>
      <c r="G4658" t="s">
        <v>421</v>
      </c>
      <c r="H4658" t="s">
        <v>423</v>
      </c>
      <c r="I4658" t="s">
        <v>424</v>
      </c>
      <c r="J4658" t="s">
        <v>567</v>
      </c>
      <c r="K4658" t="s">
        <v>425</v>
      </c>
      <c r="L4658" t="s">
        <v>538</v>
      </c>
      <c r="M4658" t="s">
        <v>422</v>
      </c>
      <c r="N4658">
        <v>349</v>
      </c>
      <c r="O4658">
        <v>20811.89</v>
      </c>
      <c r="P4658">
        <v>89344</v>
      </c>
      <c r="Q4658" t="str">
        <f t="shared" si="75"/>
        <v>3-Small C&amp;I</v>
      </c>
    </row>
    <row r="4659" spans="1:17" x14ac:dyDescent="0.3">
      <c r="A4659">
        <v>5</v>
      </c>
      <c r="B4659" t="s">
        <v>181</v>
      </c>
      <c r="C4659">
        <v>2021</v>
      </c>
      <c r="D4659">
        <v>5</v>
      </c>
      <c r="E4659" t="s">
        <v>630</v>
      </c>
      <c r="F4659" s="152">
        <v>3</v>
      </c>
      <c r="G4659" t="s">
        <v>421</v>
      </c>
      <c r="H4659" t="s">
        <v>426</v>
      </c>
      <c r="I4659" t="s">
        <v>427</v>
      </c>
      <c r="J4659" t="s">
        <v>564</v>
      </c>
      <c r="K4659" t="s">
        <v>428</v>
      </c>
      <c r="L4659" t="s">
        <v>538</v>
      </c>
      <c r="M4659" t="s">
        <v>422</v>
      </c>
      <c r="N4659">
        <v>283</v>
      </c>
      <c r="O4659">
        <v>-362635.18</v>
      </c>
      <c r="P4659">
        <v>384053</v>
      </c>
      <c r="Q4659" t="str">
        <f t="shared" si="75"/>
        <v>3-Small C&amp;I</v>
      </c>
    </row>
    <row r="4660" spans="1:17" x14ac:dyDescent="0.3">
      <c r="A4660">
        <v>5</v>
      </c>
      <c r="B4660" t="s">
        <v>181</v>
      </c>
      <c r="C4660">
        <v>2021</v>
      </c>
      <c r="D4660">
        <v>5</v>
      </c>
      <c r="E4660" t="s">
        <v>630</v>
      </c>
      <c r="F4660" s="152">
        <v>3</v>
      </c>
      <c r="G4660" t="s">
        <v>421</v>
      </c>
      <c r="H4660" t="s">
        <v>409</v>
      </c>
      <c r="I4660" t="s">
        <v>410</v>
      </c>
      <c r="J4660" t="s">
        <v>564</v>
      </c>
      <c r="K4660" t="s">
        <v>428</v>
      </c>
      <c r="L4660" t="s">
        <v>538</v>
      </c>
      <c r="M4660" t="s">
        <v>422</v>
      </c>
      <c r="N4660">
        <v>19579</v>
      </c>
      <c r="O4660">
        <v>880638.1</v>
      </c>
      <c r="P4660">
        <v>6173975</v>
      </c>
      <c r="Q4660" t="str">
        <f t="shared" si="75"/>
        <v>3-Small C&amp;I</v>
      </c>
    </row>
    <row r="4661" spans="1:17" x14ac:dyDescent="0.3">
      <c r="A4661">
        <v>5</v>
      </c>
      <c r="B4661" t="s">
        <v>181</v>
      </c>
      <c r="C4661">
        <v>2021</v>
      </c>
      <c r="D4661">
        <v>5</v>
      </c>
      <c r="E4661" t="s">
        <v>630</v>
      </c>
      <c r="F4661" s="152">
        <v>3</v>
      </c>
      <c r="G4661" t="s">
        <v>421</v>
      </c>
      <c r="H4661" t="s">
        <v>429</v>
      </c>
      <c r="I4661" t="s">
        <v>430</v>
      </c>
      <c r="J4661" t="s">
        <v>562</v>
      </c>
      <c r="K4661" t="s">
        <v>405</v>
      </c>
      <c r="L4661" t="s">
        <v>538</v>
      </c>
      <c r="M4661" t="s">
        <v>422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x14ac:dyDescent="0.3">
      <c r="A4662">
        <v>5</v>
      </c>
      <c r="B4662" t="s">
        <v>181</v>
      </c>
      <c r="C4662">
        <v>2021</v>
      </c>
      <c r="D4662">
        <v>5</v>
      </c>
      <c r="E4662" t="s">
        <v>630</v>
      </c>
      <c r="F4662" s="152">
        <v>3</v>
      </c>
      <c r="G4662" t="s">
        <v>421</v>
      </c>
      <c r="H4662" t="s">
        <v>584</v>
      </c>
      <c r="I4662" t="s">
        <v>585</v>
      </c>
      <c r="J4662" t="s">
        <v>567</v>
      </c>
      <c r="K4662" t="s">
        <v>425</v>
      </c>
      <c r="L4662" t="s">
        <v>538</v>
      </c>
      <c r="M4662" t="s">
        <v>422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x14ac:dyDescent="0.3">
      <c r="A4663">
        <v>5</v>
      </c>
      <c r="B4663" t="s">
        <v>181</v>
      </c>
      <c r="C4663">
        <v>2021</v>
      </c>
      <c r="D4663">
        <v>5</v>
      </c>
      <c r="E4663" t="s">
        <v>630</v>
      </c>
      <c r="F4663" s="152">
        <v>3</v>
      </c>
      <c r="G4663" t="s">
        <v>421</v>
      </c>
      <c r="H4663" t="s">
        <v>481</v>
      </c>
      <c r="I4663" t="s">
        <v>482</v>
      </c>
      <c r="J4663" t="s">
        <v>568</v>
      </c>
      <c r="K4663" t="s">
        <v>433</v>
      </c>
      <c r="L4663" t="s">
        <v>538</v>
      </c>
      <c r="M4663" t="s">
        <v>422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x14ac:dyDescent="0.3">
      <c r="A4664">
        <v>5</v>
      </c>
      <c r="B4664" t="s">
        <v>181</v>
      </c>
      <c r="C4664">
        <v>2021</v>
      </c>
      <c r="D4664">
        <v>5</v>
      </c>
      <c r="E4664" t="s">
        <v>630</v>
      </c>
      <c r="F4664" s="152">
        <v>3</v>
      </c>
      <c r="G4664" t="s">
        <v>421</v>
      </c>
      <c r="H4664" t="s">
        <v>473</v>
      </c>
      <c r="I4664" t="s">
        <v>474</v>
      </c>
      <c r="J4664" t="s">
        <v>565</v>
      </c>
      <c r="K4664" t="s">
        <v>411</v>
      </c>
      <c r="L4664" t="s">
        <v>538</v>
      </c>
      <c r="M4664" t="s">
        <v>422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x14ac:dyDescent="0.3">
      <c r="A4665">
        <v>5</v>
      </c>
      <c r="B4665" t="s">
        <v>181</v>
      </c>
      <c r="C4665">
        <v>2021</v>
      </c>
      <c r="D4665">
        <v>5</v>
      </c>
      <c r="E4665" t="s">
        <v>630</v>
      </c>
      <c r="F4665" s="152">
        <v>3</v>
      </c>
      <c r="G4665" t="s">
        <v>421</v>
      </c>
      <c r="H4665" t="s">
        <v>586</v>
      </c>
      <c r="I4665" t="s">
        <v>587</v>
      </c>
      <c r="J4665" t="s">
        <v>570</v>
      </c>
      <c r="K4665" t="s">
        <v>454</v>
      </c>
      <c r="L4665" t="s">
        <v>538</v>
      </c>
      <c r="M4665" t="s">
        <v>422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x14ac:dyDescent="0.3">
      <c r="A4666">
        <v>5</v>
      </c>
      <c r="B4666" t="s">
        <v>181</v>
      </c>
      <c r="C4666">
        <v>2021</v>
      </c>
      <c r="D4666">
        <v>5</v>
      </c>
      <c r="E4666" t="s">
        <v>630</v>
      </c>
      <c r="F4666" s="152">
        <v>3</v>
      </c>
      <c r="G4666" t="s">
        <v>421</v>
      </c>
      <c r="H4666" t="s">
        <v>483</v>
      </c>
      <c r="I4666" t="s">
        <v>484</v>
      </c>
      <c r="J4666" t="s">
        <v>569</v>
      </c>
      <c r="K4666" t="s">
        <v>485</v>
      </c>
      <c r="L4666" t="s">
        <v>538</v>
      </c>
      <c r="M4666" t="s">
        <v>422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x14ac:dyDescent="0.3">
      <c r="A4667">
        <v>5</v>
      </c>
      <c r="B4667" t="s">
        <v>181</v>
      </c>
      <c r="C4667">
        <v>2021</v>
      </c>
      <c r="D4667">
        <v>5</v>
      </c>
      <c r="E4667" t="s">
        <v>630</v>
      </c>
      <c r="F4667" s="152">
        <v>3</v>
      </c>
      <c r="G4667" t="s">
        <v>421</v>
      </c>
      <c r="H4667" t="s">
        <v>431</v>
      </c>
      <c r="I4667" t="s">
        <v>432</v>
      </c>
      <c r="J4667" t="s">
        <v>568</v>
      </c>
      <c r="K4667" t="s">
        <v>433</v>
      </c>
      <c r="L4667" t="s">
        <v>538</v>
      </c>
      <c r="M4667" t="s">
        <v>422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x14ac:dyDescent="0.3">
      <c r="A4668">
        <v>5</v>
      </c>
      <c r="B4668" t="s">
        <v>181</v>
      </c>
      <c r="C4668">
        <v>2021</v>
      </c>
      <c r="D4668">
        <v>5</v>
      </c>
      <c r="E4668" t="s">
        <v>630</v>
      </c>
      <c r="F4668" s="152">
        <v>3</v>
      </c>
      <c r="G4668" t="s">
        <v>421</v>
      </c>
      <c r="H4668" t="s">
        <v>486</v>
      </c>
      <c r="I4668" t="s">
        <v>487</v>
      </c>
      <c r="J4668" t="s">
        <v>570</v>
      </c>
      <c r="K4668" t="s">
        <v>454</v>
      </c>
      <c r="L4668" t="s">
        <v>538</v>
      </c>
      <c r="M4668" t="s">
        <v>422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x14ac:dyDescent="0.3">
      <c r="A4669">
        <v>5</v>
      </c>
      <c r="B4669" t="s">
        <v>181</v>
      </c>
      <c r="C4669">
        <v>2021</v>
      </c>
      <c r="D4669">
        <v>5</v>
      </c>
      <c r="E4669" t="s">
        <v>630</v>
      </c>
      <c r="F4669" s="152">
        <v>3</v>
      </c>
      <c r="G4669" t="s">
        <v>421</v>
      </c>
      <c r="H4669" t="s">
        <v>488</v>
      </c>
      <c r="I4669" t="s">
        <v>489</v>
      </c>
      <c r="J4669" t="s">
        <v>569</v>
      </c>
      <c r="K4669" t="s">
        <v>485</v>
      </c>
      <c r="L4669" t="s">
        <v>538</v>
      </c>
      <c r="M4669" t="s">
        <v>422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x14ac:dyDescent="0.3">
      <c r="A4670">
        <v>5</v>
      </c>
      <c r="B4670" t="s">
        <v>181</v>
      </c>
      <c r="C4670">
        <v>2021</v>
      </c>
      <c r="D4670">
        <v>5</v>
      </c>
      <c r="E4670" t="s">
        <v>630</v>
      </c>
      <c r="F4670" s="152">
        <v>3</v>
      </c>
      <c r="G4670" t="s">
        <v>421</v>
      </c>
      <c r="H4670" t="s">
        <v>477</v>
      </c>
      <c r="I4670" t="s">
        <v>478</v>
      </c>
      <c r="J4670" t="s">
        <v>566</v>
      </c>
      <c r="K4670" t="s">
        <v>436</v>
      </c>
      <c r="L4670" t="s">
        <v>538</v>
      </c>
      <c r="M4670" t="s">
        <v>422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x14ac:dyDescent="0.3">
      <c r="A4671">
        <v>5</v>
      </c>
      <c r="B4671" t="s">
        <v>181</v>
      </c>
      <c r="C4671">
        <v>2021</v>
      </c>
      <c r="D4671">
        <v>5</v>
      </c>
      <c r="E4671" t="s">
        <v>630</v>
      </c>
      <c r="F4671" s="152">
        <v>3</v>
      </c>
      <c r="G4671" t="s">
        <v>421</v>
      </c>
      <c r="H4671" t="s">
        <v>479</v>
      </c>
      <c r="I4671" t="s">
        <v>480</v>
      </c>
      <c r="J4671" t="s">
        <v>566</v>
      </c>
      <c r="K4671" t="s">
        <v>436</v>
      </c>
      <c r="L4671" t="s">
        <v>538</v>
      </c>
      <c r="M4671" t="s">
        <v>422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x14ac:dyDescent="0.3">
      <c r="A4672">
        <v>5</v>
      </c>
      <c r="B4672" t="s">
        <v>181</v>
      </c>
      <c r="C4672">
        <v>2021</v>
      </c>
      <c r="D4672">
        <v>5</v>
      </c>
      <c r="E4672" t="s">
        <v>630</v>
      </c>
      <c r="F4672" s="152">
        <v>3</v>
      </c>
      <c r="G4672" t="s">
        <v>421</v>
      </c>
      <c r="H4672" t="s">
        <v>434</v>
      </c>
      <c r="I4672" t="s">
        <v>435</v>
      </c>
      <c r="J4672" t="s">
        <v>566</v>
      </c>
      <c r="K4672" t="s">
        <v>436</v>
      </c>
      <c r="L4672" t="s">
        <v>539</v>
      </c>
      <c r="M4672" t="s">
        <v>440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x14ac:dyDescent="0.3">
      <c r="A4673">
        <v>5</v>
      </c>
      <c r="B4673" t="s">
        <v>181</v>
      </c>
      <c r="C4673">
        <v>2021</v>
      </c>
      <c r="D4673">
        <v>5</v>
      </c>
      <c r="E4673" t="s">
        <v>630</v>
      </c>
      <c r="F4673" s="152">
        <v>3</v>
      </c>
      <c r="G4673" t="s">
        <v>421</v>
      </c>
      <c r="H4673" t="s">
        <v>437</v>
      </c>
      <c r="I4673" t="s">
        <v>438</v>
      </c>
      <c r="J4673" t="s">
        <v>571</v>
      </c>
      <c r="K4673" t="s">
        <v>439</v>
      </c>
      <c r="L4673" t="s">
        <v>539</v>
      </c>
      <c r="M4673" t="s">
        <v>440</v>
      </c>
      <c r="N4673">
        <v>6</v>
      </c>
      <c r="O4673">
        <v>498.47</v>
      </c>
      <c r="P4673">
        <v>4109</v>
      </c>
      <c r="Q4673" t="str">
        <f t="shared" si="75"/>
        <v>3-Small C&amp;I</v>
      </c>
    </row>
    <row r="4674" spans="1:17" x14ac:dyDescent="0.3">
      <c r="A4674">
        <v>5</v>
      </c>
      <c r="B4674" t="s">
        <v>181</v>
      </c>
      <c r="C4674">
        <v>2021</v>
      </c>
      <c r="D4674">
        <v>5</v>
      </c>
      <c r="E4674" t="s">
        <v>630</v>
      </c>
      <c r="F4674" s="152">
        <v>3</v>
      </c>
      <c r="G4674" t="s">
        <v>421</v>
      </c>
      <c r="H4674" t="s">
        <v>490</v>
      </c>
      <c r="I4674" t="s">
        <v>491</v>
      </c>
      <c r="J4674" t="s">
        <v>572</v>
      </c>
      <c r="K4674" t="s">
        <v>443</v>
      </c>
      <c r="L4674" t="s">
        <v>538</v>
      </c>
      <c r="M4674" t="s">
        <v>422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x14ac:dyDescent="0.3">
      <c r="A4675">
        <v>5</v>
      </c>
      <c r="B4675" t="s">
        <v>181</v>
      </c>
      <c r="C4675">
        <v>2021</v>
      </c>
      <c r="D4675">
        <v>5</v>
      </c>
      <c r="E4675" t="s">
        <v>630</v>
      </c>
      <c r="F4675" s="152">
        <v>3</v>
      </c>
      <c r="G4675" t="s">
        <v>421</v>
      </c>
      <c r="H4675" t="s">
        <v>441</v>
      </c>
      <c r="I4675" t="s">
        <v>442</v>
      </c>
      <c r="J4675" t="s">
        <v>572</v>
      </c>
      <c r="K4675" t="s">
        <v>443</v>
      </c>
      <c r="L4675" t="s">
        <v>538</v>
      </c>
      <c r="M4675" t="s">
        <v>422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x14ac:dyDescent="0.3">
      <c r="A4676">
        <v>5</v>
      </c>
      <c r="B4676" t="s">
        <v>181</v>
      </c>
      <c r="C4676">
        <v>2021</v>
      </c>
      <c r="D4676">
        <v>5</v>
      </c>
      <c r="E4676" t="s">
        <v>630</v>
      </c>
      <c r="F4676" s="152">
        <v>3</v>
      </c>
      <c r="G4676" t="s">
        <v>421</v>
      </c>
      <c r="H4676" t="s">
        <v>444</v>
      </c>
      <c r="I4676" t="s">
        <v>445</v>
      </c>
      <c r="J4676" t="s">
        <v>572</v>
      </c>
      <c r="K4676" t="s">
        <v>443</v>
      </c>
      <c r="L4676" t="s">
        <v>539</v>
      </c>
      <c r="M4676" t="s">
        <v>440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x14ac:dyDescent="0.3">
      <c r="A4677">
        <v>5</v>
      </c>
      <c r="B4677" t="s">
        <v>181</v>
      </c>
      <c r="C4677">
        <v>2021</v>
      </c>
      <c r="D4677">
        <v>5</v>
      </c>
      <c r="E4677" t="s">
        <v>630</v>
      </c>
      <c r="F4677" s="152">
        <v>3</v>
      </c>
      <c r="G4677" t="s">
        <v>421</v>
      </c>
      <c r="H4677" t="s">
        <v>412</v>
      </c>
      <c r="I4677" t="s">
        <v>413</v>
      </c>
      <c r="J4677" t="s">
        <v>561</v>
      </c>
      <c r="K4677" t="s">
        <v>399</v>
      </c>
      <c r="L4677" t="s">
        <v>539</v>
      </c>
      <c r="M4677" t="s">
        <v>440</v>
      </c>
      <c r="N4677">
        <v>1288</v>
      </c>
      <c r="O4677">
        <v>189490.27</v>
      </c>
      <c r="P4677">
        <v>1296128</v>
      </c>
      <c r="Q4677" t="str">
        <f t="shared" si="75"/>
        <v>1-Residential</v>
      </c>
    </row>
    <row r="4678" spans="1:17" x14ac:dyDescent="0.3">
      <c r="A4678">
        <v>5</v>
      </c>
      <c r="B4678" t="s">
        <v>181</v>
      </c>
      <c r="C4678">
        <v>2021</v>
      </c>
      <c r="D4678">
        <v>5</v>
      </c>
      <c r="E4678" t="s">
        <v>630</v>
      </c>
      <c r="F4678" s="152">
        <v>3</v>
      </c>
      <c r="G4678" t="s">
        <v>421</v>
      </c>
      <c r="H4678" t="s">
        <v>417</v>
      </c>
      <c r="I4678" t="s">
        <v>418</v>
      </c>
      <c r="J4678" t="s">
        <v>562</v>
      </c>
      <c r="K4678" t="s">
        <v>405</v>
      </c>
      <c r="L4678" t="s">
        <v>539</v>
      </c>
      <c r="M4678" t="s">
        <v>440</v>
      </c>
      <c r="N4678">
        <v>62256</v>
      </c>
      <c r="O4678">
        <v>3613382.95</v>
      </c>
      <c r="P4678">
        <v>79823310</v>
      </c>
      <c r="Q4678" t="str">
        <f t="shared" si="75"/>
        <v>3-Small C&amp;I</v>
      </c>
    </row>
    <row r="4679" spans="1:17" x14ac:dyDescent="0.3">
      <c r="A4679">
        <v>5</v>
      </c>
      <c r="B4679" t="s">
        <v>181</v>
      </c>
      <c r="C4679">
        <v>2021</v>
      </c>
      <c r="D4679">
        <v>5</v>
      </c>
      <c r="E4679" t="s">
        <v>630</v>
      </c>
      <c r="F4679" s="152">
        <v>3</v>
      </c>
      <c r="G4679" t="s">
        <v>421</v>
      </c>
      <c r="H4679" t="s">
        <v>446</v>
      </c>
      <c r="I4679" t="s">
        <v>447</v>
      </c>
      <c r="J4679" t="s">
        <v>567</v>
      </c>
      <c r="K4679" t="s">
        <v>425</v>
      </c>
      <c r="L4679" t="s">
        <v>539</v>
      </c>
      <c r="M4679" t="s">
        <v>440</v>
      </c>
      <c r="N4679">
        <v>1234</v>
      </c>
      <c r="O4679">
        <v>54905.78</v>
      </c>
      <c r="P4679">
        <v>414467</v>
      </c>
      <c r="Q4679" t="str">
        <f t="shared" si="75"/>
        <v>3-Small C&amp;I</v>
      </c>
    </row>
    <row r="4680" spans="1:17" x14ac:dyDescent="0.3">
      <c r="A4680">
        <v>5</v>
      </c>
      <c r="B4680" t="s">
        <v>181</v>
      </c>
      <c r="C4680">
        <v>2021</v>
      </c>
      <c r="D4680">
        <v>5</v>
      </c>
      <c r="E4680" t="s">
        <v>630</v>
      </c>
      <c r="F4680" s="152">
        <v>3</v>
      </c>
      <c r="G4680" t="s">
        <v>421</v>
      </c>
      <c r="H4680" t="s">
        <v>448</v>
      </c>
      <c r="I4680" t="s">
        <v>449</v>
      </c>
      <c r="J4680" t="s">
        <v>564</v>
      </c>
      <c r="K4680" t="s">
        <v>428</v>
      </c>
      <c r="L4680" t="s">
        <v>539</v>
      </c>
      <c r="M4680" t="s">
        <v>440</v>
      </c>
      <c r="N4680">
        <v>501</v>
      </c>
      <c r="O4680">
        <v>16635.47</v>
      </c>
      <c r="P4680">
        <v>1223598</v>
      </c>
      <c r="Q4680" t="str">
        <f t="shared" si="75"/>
        <v>3-Small C&amp;I</v>
      </c>
    </row>
    <row r="4681" spans="1:17" x14ac:dyDescent="0.3">
      <c r="A4681">
        <v>5</v>
      </c>
      <c r="B4681" t="s">
        <v>181</v>
      </c>
      <c r="C4681">
        <v>2021</v>
      </c>
      <c r="D4681">
        <v>5</v>
      </c>
      <c r="E4681" t="s">
        <v>630</v>
      </c>
      <c r="F4681" s="152">
        <v>3</v>
      </c>
      <c r="G4681" t="s">
        <v>421</v>
      </c>
      <c r="H4681" t="s">
        <v>419</v>
      </c>
      <c r="I4681" t="s">
        <v>420</v>
      </c>
      <c r="J4681" t="s">
        <v>565</v>
      </c>
      <c r="K4681" t="s">
        <v>411</v>
      </c>
      <c r="L4681" t="s">
        <v>539</v>
      </c>
      <c r="M4681" t="s">
        <v>440</v>
      </c>
      <c r="N4681">
        <v>20467</v>
      </c>
      <c r="O4681">
        <v>822894.98</v>
      </c>
      <c r="P4681">
        <v>7306334</v>
      </c>
      <c r="Q4681" t="str">
        <f t="shared" si="75"/>
        <v>3-Small C&amp;I</v>
      </c>
    </row>
    <row r="4682" spans="1:17" x14ac:dyDescent="0.3">
      <c r="A4682">
        <v>5</v>
      </c>
      <c r="B4682" t="s">
        <v>181</v>
      </c>
      <c r="C4682">
        <v>2021</v>
      </c>
      <c r="D4682">
        <v>5</v>
      </c>
      <c r="E4682" t="s">
        <v>630</v>
      </c>
      <c r="F4682" s="152">
        <v>3</v>
      </c>
      <c r="G4682" t="s">
        <v>421</v>
      </c>
      <c r="H4682" t="s">
        <v>450</v>
      </c>
      <c r="I4682" t="s">
        <v>451</v>
      </c>
      <c r="J4682" t="s">
        <v>568</v>
      </c>
      <c r="K4682" t="s">
        <v>433</v>
      </c>
      <c r="L4682" t="s">
        <v>539</v>
      </c>
      <c r="M4682" t="s">
        <v>440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x14ac:dyDescent="0.3">
      <c r="A4683">
        <v>5</v>
      </c>
      <c r="B4683" t="s">
        <v>181</v>
      </c>
      <c r="C4683">
        <v>2021</v>
      </c>
      <c r="D4683">
        <v>5</v>
      </c>
      <c r="E4683" t="s">
        <v>630</v>
      </c>
      <c r="F4683" s="152">
        <v>3</v>
      </c>
      <c r="G4683" t="s">
        <v>421</v>
      </c>
      <c r="H4683" t="s">
        <v>452</v>
      </c>
      <c r="I4683" t="s">
        <v>453</v>
      </c>
      <c r="J4683" t="s">
        <v>568</v>
      </c>
      <c r="K4683" t="s">
        <v>433</v>
      </c>
      <c r="L4683" t="s">
        <v>539</v>
      </c>
      <c r="M4683" t="s">
        <v>440</v>
      </c>
      <c r="N4683">
        <v>348</v>
      </c>
      <c r="O4683">
        <v>622502.53</v>
      </c>
      <c r="P4683">
        <v>6542339</v>
      </c>
      <c r="Q4683" t="str">
        <f t="shared" si="75"/>
        <v>4-Medium C&amp;I</v>
      </c>
    </row>
    <row r="4684" spans="1:17" x14ac:dyDescent="0.3">
      <c r="A4684">
        <v>5</v>
      </c>
      <c r="B4684" t="s">
        <v>181</v>
      </c>
      <c r="C4684">
        <v>2021</v>
      </c>
      <c r="D4684">
        <v>5</v>
      </c>
      <c r="E4684" t="s">
        <v>630</v>
      </c>
      <c r="F4684" s="152">
        <v>3</v>
      </c>
      <c r="G4684" t="s">
        <v>421</v>
      </c>
      <c r="H4684" t="s">
        <v>492</v>
      </c>
      <c r="I4684" t="s">
        <v>493</v>
      </c>
      <c r="J4684" t="s">
        <v>568</v>
      </c>
      <c r="K4684" t="s">
        <v>433</v>
      </c>
      <c r="L4684" t="s">
        <v>539</v>
      </c>
      <c r="M4684" t="s">
        <v>440</v>
      </c>
      <c r="N4684">
        <v>213</v>
      </c>
      <c r="O4684">
        <v>337459.14</v>
      </c>
      <c r="P4684">
        <v>3595953</v>
      </c>
      <c r="Q4684" t="str">
        <f t="shared" si="75"/>
        <v>4-Medium C&amp;I</v>
      </c>
    </row>
    <row r="4685" spans="1:17" x14ac:dyDescent="0.3">
      <c r="A4685">
        <v>5</v>
      </c>
      <c r="B4685" t="s">
        <v>181</v>
      </c>
      <c r="C4685">
        <v>2021</v>
      </c>
      <c r="D4685">
        <v>5</v>
      </c>
      <c r="E4685" t="s">
        <v>630</v>
      </c>
      <c r="F4685" s="152">
        <v>5</v>
      </c>
      <c r="G4685" t="s">
        <v>455</v>
      </c>
      <c r="H4685" t="s">
        <v>403</v>
      </c>
      <c r="I4685" t="s">
        <v>404</v>
      </c>
      <c r="J4685" t="s">
        <v>562</v>
      </c>
      <c r="K4685" t="s">
        <v>405</v>
      </c>
      <c r="L4685" t="s">
        <v>540</v>
      </c>
      <c r="M4685" t="s">
        <v>456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x14ac:dyDescent="0.3">
      <c r="A4686">
        <v>5</v>
      </c>
      <c r="B4686" t="s">
        <v>181</v>
      </c>
      <c r="C4686">
        <v>2021</v>
      </c>
      <c r="D4686">
        <v>5</v>
      </c>
      <c r="E4686" t="s">
        <v>630</v>
      </c>
      <c r="F4686" s="152">
        <v>5</v>
      </c>
      <c r="G4686" t="s">
        <v>455</v>
      </c>
      <c r="H4686" t="s">
        <v>423</v>
      </c>
      <c r="I4686" t="s">
        <v>424</v>
      </c>
      <c r="J4686" t="s">
        <v>567</v>
      </c>
      <c r="K4686" t="s">
        <v>425</v>
      </c>
      <c r="L4686" t="s">
        <v>540</v>
      </c>
      <c r="M4686" t="s">
        <v>456</v>
      </c>
      <c r="N4686">
        <v>1</v>
      </c>
      <c r="O4686">
        <v>69.62</v>
      </c>
      <c r="P4686">
        <v>292</v>
      </c>
      <c r="Q4686" t="str">
        <f t="shared" ref="Q4686:Q4749" si="76">VLOOKUP(TRIM(J4686),S:T,2,FALSE)</f>
        <v>3-Small C&amp;I</v>
      </c>
    </row>
    <row r="4687" spans="1:17" x14ac:dyDescent="0.3">
      <c r="A4687">
        <v>5</v>
      </c>
      <c r="B4687" t="s">
        <v>181</v>
      </c>
      <c r="C4687">
        <v>2021</v>
      </c>
      <c r="D4687">
        <v>5</v>
      </c>
      <c r="E4687" t="s">
        <v>630</v>
      </c>
      <c r="F4687" s="152">
        <v>5</v>
      </c>
      <c r="G4687" t="s">
        <v>455</v>
      </c>
      <c r="H4687" t="s">
        <v>429</v>
      </c>
      <c r="I4687" t="s">
        <v>430</v>
      </c>
      <c r="J4687" t="s">
        <v>562</v>
      </c>
      <c r="K4687" t="s">
        <v>405</v>
      </c>
      <c r="L4687" t="s">
        <v>540</v>
      </c>
      <c r="M4687" t="s">
        <v>456</v>
      </c>
      <c r="N4687">
        <v>2</v>
      </c>
      <c r="O4687">
        <v>50.74</v>
      </c>
      <c r="P4687">
        <v>156</v>
      </c>
      <c r="Q4687" t="str">
        <f t="shared" si="76"/>
        <v>3-Small C&amp;I</v>
      </c>
    </row>
    <row r="4688" spans="1:17" x14ac:dyDescent="0.3">
      <c r="A4688">
        <v>5</v>
      </c>
      <c r="B4688" t="s">
        <v>181</v>
      </c>
      <c r="C4688">
        <v>2021</v>
      </c>
      <c r="D4688">
        <v>5</v>
      </c>
      <c r="E4688" t="s">
        <v>630</v>
      </c>
      <c r="F4688" s="152">
        <v>5</v>
      </c>
      <c r="G4688" t="s">
        <v>455</v>
      </c>
      <c r="H4688" t="s">
        <v>481</v>
      </c>
      <c r="I4688" t="s">
        <v>482</v>
      </c>
      <c r="J4688" t="s">
        <v>568</v>
      </c>
      <c r="K4688" t="s">
        <v>433</v>
      </c>
      <c r="L4688" t="s">
        <v>540</v>
      </c>
      <c r="M4688" t="s">
        <v>456</v>
      </c>
      <c r="N4688">
        <v>4</v>
      </c>
      <c r="O4688">
        <v>15818.39</v>
      </c>
      <c r="P4688">
        <v>78260</v>
      </c>
      <c r="Q4688" t="str">
        <f t="shared" si="76"/>
        <v>4-Medium C&amp;I</v>
      </c>
    </row>
    <row r="4689" spans="1:17" x14ac:dyDescent="0.3">
      <c r="A4689">
        <v>5</v>
      </c>
      <c r="B4689" t="s">
        <v>181</v>
      </c>
      <c r="C4689">
        <v>2021</v>
      </c>
      <c r="D4689">
        <v>5</v>
      </c>
      <c r="E4689" t="s">
        <v>630</v>
      </c>
      <c r="F4689" s="152">
        <v>5</v>
      </c>
      <c r="G4689" t="s">
        <v>455</v>
      </c>
      <c r="H4689" t="s">
        <v>431</v>
      </c>
      <c r="I4689" t="s">
        <v>432</v>
      </c>
      <c r="J4689" t="s">
        <v>568</v>
      </c>
      <c r="K4689" t="s">
        <v>433</v>
      </c>
      <c r="L4689" t="s">
        <v>540</v>
      </c>
      <c r="M4689" t="s">
        <v>456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x14ac:dyDescent="0.3">
      <c r="A4690">
        <v>5</v>
      </c>
      <c r="B4690" t="s">
        <v>181</v>
      </c>
      <c r="C4690">
        <v>2021</v>
      </c>
      <c r="D4690">
        <v>5</v>
      </c>
      <c r="E4690" t="s">
        <v>630</v>
      </c>
      <c r="F4690" s="152">
        <v>5</v>
      </c>
      <c r="G4690" t="s">
        <v>455</v>
      </c>
      <c r="H4690" t="s">
        <v>477</v>
      </c>
      <c r="I4690" t="s">
        <v>478</v>
      </c>
      <c r="J4690" t="s">
        <v>566</v>
      </c>
      <c r="K4690" t="s">
        <v>436</v>
      </c>
      <c r="L4690" t="s">
        <v>540</v>
      </c>
      <c r="M4690" t="s">
        <v>456</v>
      </c>
      <c r="N4690">
        <v>28</v>
      </c>
      <c r="O4690">
        <v>2616.35</v>
      </c>
      <c r="P4690">
        <v>6759</v>
      </c>
      <c r="Q4690" t="str">
        <f t="shared" si="76"/>
        <v>Street</v>
      </c>
    </row>
    <row r="4691" spans="1:17" x14ac:dyDescent="0.3">
      <c r="A4691">
        <v>5</v>
      </c>
      <c r="B4691" t="s">
        <v>181</v>
      </c>
      <c r="C4691">
        <v>2021</v>
      </c>
      <c r="D4691">
        <v>5</v>
      </c>
      <c r="E4691" t="s">
        <v>630</v>
      </c>
      <c r="F4691" s="152">
        <v>5</v>
      </c>
      <c r="G4691" t="s">
        <v>455</v>
      </c>
      <c r="H4691" t="s">
        <v>479</v>
      </c>
      <c r="I4691" t="s">
        <v>480</v>
      </c>
      <c r="J4691" t="s">
        <v>566</v>
      </c>
      <c r="K4691" t="s">
        <v>436</v>
      </c>
      <c r="L4691" t="s">
        <v>540</v>
      </c>
      <c r="M4691" t="s">
        <v>456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x14ac:dyDescent="0.3">
      <c r="A4692">
        <v>5</v>
      </c>
      <c r="B4692" t="s">
        <v>181</v>
      </c>
      <c r="C4692">
        <v>2021</v>
      </c>
      <c r="D4692">
        <v>5</v>
      </c>
      <c r="E4692" t="s">
        <v>630</v>
      </c>
      <c r="F4692" s="152">
        <v>5</v>
      </c>
      <c r="G4692" t="s">
        <v>455</v>
      </c>
      <c r="H4692" t="s">
        <v>434</v>
      </c>
      <c r="I4692" t="s">
        <v>435</v>
      </c>
      <c r="J4692" t="s">
        <v>566</v>
      </c>
      <c r="K4692" t="s">
        <v>436</v>
      </c>
      <c r="L4692" t="s">
        <v>541</v>
      </c>
      <c r="M4692" t="s">
        <v>457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x14ac:dyDescent="0.3">
      <c r="A4693">
        <v>5</v>
      </c>
      <c r="B4693" t="s">
        <v>181</v>
      </c>
      <c r="C4693">
        <v>2021</v>
      </c>
      <c r="D4693">
        <v>5</v>
      </c>
      <c r="E4693" t="s">
        <v>630</v>
      </c>
      <c r="F4693" s="152">
        <v>5</v>
      </c>
      <c r="G4693" t="s">
        <v>455</v>
      </c>
      <c r="H4693" t="s">
        <v>490</v>
      </c>
      <c r="I4693" t="s">
        <v>491</v>
      </c>
      <c r="J4693" t="s">
        <v>572</v>
      </c>
      <c r="K4693" t="s">
        <v>443</v>
      </c>
      <c r="L4693" t="s">
        <v>540</v>
      </c>
      <c r="M4693" t="s">
        <v>456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x14ac:dyDescent="0.3">
      <c r="A4694">
        <v>5</v>
      </c>
      <c r="B4694" t="s">
        <v>181</v>
      </c>
      <c r="C4694">
        <v>2021</v>
      </c>
      <c r="D4694">
        <v>5</v>
      </c>
      <c r="E4694" t="s">
        <v>630</v>
      </c>
      <c r="F4694" s="152">
        <v>5</v>
      </c>
      <c r="G4694" t="s">
        <v>455</v>
      </c>
      <c r="H4694" t="s">
        <v>441</v>
      </c>
      <c r="I4694" t="s">
        <v>442</v>
      </c>
      <c r="J4694" t="s">
        <v>572</v>
      </c>
      <c r="K4694" t="s">
        <v>443</v>
      </c>
      <c r="L4694" t="s">
        <v>540</v>
      </c>
      <c r="M4694" t="s">
        <v>456</v>
      </c>
      <c r="N4694">
        <v>66</v>
      </c>
      <c r="O4694">
        <v>905083.08</v>
      </c>
      <c r="P4694">
        <v>5111612</v>
      </c>
      <c r="Q4694" t="str">
        <f t="shared" si="76"/>
        <v>5-Large C&amp;I</v>
      </c>
    </row>
    <row r="4695" spans="1:17" x14ac:dyDescent="0.3">
      <c r="A4695">
        <v>5</v>
      </c>
      <c r="B4695" t="s">
        <v>181</v>
      </c>
      <c r="C4695">
        <v>2021</v>
      </c>
      <c r="D4695">
        <v>5</v>
      </c>
      <c r="E4695" t="s">
        <v>630</v>
      </c>
      <c r="F4695" s="152">
        <v>5</v>
      </c>
      <c r="G4695" t="s">
        <v>455</v>
      </c>
      <c r="H4695" t="s">
        <v>444</v>
      </c>
      <c r="I4695" t="s">
        <v>445</v>
      </c>
      <c r="J4695" t="s">
        <v>572</v>
      </c>
      <c r="K4695" t="s">
        <v>443</v>
      </c>
      <c r="L4695" t="s">
        <v>541</v>
      </c>
      <c r="M4695" t="s">
        <v>457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x14ac:dyDescent="0.3">
      <c r="A4696">
        <v>5</v>
      </c>
      <c r="B4696" t="s">
        <v>181</v>
      </c>
      <c r="C4696">
        <v>2021</v>
      </c>
      <c r="D4696">
        <v>5</v>
      </c>
      <c r="E4696" t="s">
        <v>630</v>
      </c>
      <c r="F4696" s="152">
        <v>5</v>
      </c>
      <c r="G4696" t="s">
        <v>455</v>
      </c>
      <c r="H4696" t="s">
        <v>417</v>
      </c>
      <c r="I4696" t="s">
        <v>418</v>
      </c>
      <c r="J4696" t="s">
        <v>562</v>
      </c>
      <c r="K4696" t="s">
        <v>405</v>
      </c>
      <c r="L4696" t="s">
        <v>541</v>
      </c>
      <c r="M4696" t="s">
        <v>457</v>
      </c>
      <c r="N4696">
        <v>1398</v>
      </c>
      <c r="O4696">
        <v>385063.59</v>
      </c>
      <c r="P4696">
        <v>3408483</v>
      </c>
      <c r="Q4696" t="str">
        <f t="shared" si="76"/>
        <v>3-Small C&amp;I</v>
      </c>
    </row>
    <row r="4697" spans="1:17" x14ac:dyDescent="0.3">
      <c r="A4697">
        <v>5</v>
      </c>
      <c r="B4697" t="s">
        <v>181</v>
      </c>
      <c r="C4697">
        <v>2021</v>
      </c>
      <c r="D4697">
        <v>5</v>
      </c>
      <c r="E4697" t="s">
        <v>630</v>
      </c>
      <c r="F4697" s="152">
        <v>5</v>
      </c>
      <c r="G4697" t="s">
        <v>455</v>
      </c>
      <c r="H4697" t="s">
        <v>446</v>
      </c>
      <c r="I4697" t="s">
        <v>447</v>
      </c>
      <c r="J4697" t="s">
        <v>567</v>
      </c>
      <c r="K4697" t="s">
        <v>425</v>
      </c>
      <c r="L4697" t="s">
        <v>541</v>
      </c>
      <c r="M4697" t="s">
        <v>457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x14ac:dyDescent="0.3">
      <c r="A4698">
        <v>5</v>
      </c>
      <c r="B4698" t="s">
        <v>181</v>
      </c>
      <c r="C4698">
        <v>2021</v>
      </c>
      <c r="D4698">
        <v>5</v>
      </c>
      <c r="E4698" t="s">
        <v>630</v>
      </c>
      <c r="F4698" s="152">
        <v>5</v>
      </c>
      <c r="G4698" t="s">
        <v>455</v>
      </c>
      <c r="H4698" t="s">
        <v>450</v>
      </c>
      <c r="I4698" t="s">
        <v>451</v>
      </c>
      <c r="J4698" t="s">
        <v>568</v>
      </c>
      <c r="K4698" t="s">
        <v>433</v>
      </c>
      <c r="L4698" t="s">
        <v>541</v>
      </c>
      <c r="M4698" t="s">
        <v>457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x14ac:dyDescent="0.3">
      <c r="A4699">
        <v>5</v>
      </c>
      <c r="B4699" t="s">
        <v>181</v>
      </c>
      <c r="C4699">
        <v>2021</v>
      </c>
      <c r="D4699">
        <v>5</v>
      </c>
      <c r="E4699" t="s">
        <v>630</v>
      </c>
      <c r="F4699" s="152">
        <v>6</v>
      </c>
      <c r="G4699" t="s">
        <v>458</v>
      </c>
      <c r="H4699" t="s">
        <v>403</v>
      </c>
      <c r="I4699" t="s">
        <v>404</v>
      </c>
      <c r="J4699" t="s">
        <v>562</v>
      </c>
      <c r="K4699" t="s">
        <v>405</v>
      </c>
      <c r="L4699" t="s">
        <v>548</v>
      </c>
      <c r="M4699" t="s">
        <v>193</v>
      </c>
      <c r="N4699">
        <v>6</v>
      </c>
      <c r="O4699">
        <v>369.93</v>
      </c>
      <c r="P4699">
        <v>1460</v>
      </c>
      <c r="Q4699" t="str">
        <f t="shared" si="76"/>
        <v>3-Small C&amp;I</v>
      </c>
    </row>
    <row r="4700" spans="1:17" x14ac:dyDescent="0.3">
      <c r="A4700">
        <v>5</v>
      </c>
      <c r="B4700" t="s">
        <v>181</v>
      </c>
      <c r="C4700">
        <v>2021</v>
      </c>
      <c r="D4700">
        <v>5</v>
      </c>
      <c r="E4700" t="s">
        <v>630</v>
      </c>
      <c r="F4700" s="152">
        <v>6</v>
      </c>
      <c r="G4700" t="s">
        <v>458</v>
      </c>
      <c r="H4700" t="s">
        <v>494</v>
      </c>
      <c r="I4700" t="s">
        <v>495</v>
      </c>
      <c r="J4700" t="s">
        <v>573</v>
      </c>
      <c r="K4700" t="s">
        <v>461</v>
      </c>
      <c r="L4700" t="s">
        <v>548</v>
      </c>
      <c r="M4700" t="s">
        <v>193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x14ac:dyDescent="0.3">
      <c r="A4701">
        <v>5</v>
      </c>
      <c r="B4701" t="s">
        <v>181</v>
      </c>
      <c r="C4701">
        <v>2021</v>
      </c>
      <c r="D4701">
        <v>5</v>
      </c>
      <c r="E4701" t="s">
        <v>630</v>
      </c>
      <c r="F4701" s="152">
        <v>6</v>
      </c>
      <c r="G4701" t="s">
        <v>458</v>
      </c>
      <c r="H4701" t="s">
        <v>496</v>
      </c>
      <c r="I4701" t="s">
        <v>497</v>
      </c>
      <c r="J4701" t="s">
        <v>573</v>
      </c>
      <c r="K4701" t="s">
        <v>461</v>
      </c>
      <c r="L4701" t="s">
        <v>548</v>
      </c>
      <c r="M4701" t="s">
        <v>193</v>
      </c>
      <c r="N4701">
        <v>109</v>
      </c>
      <c r="O4701">
        <v>55768.73</v>
      </c>
      <c r="P4701">
        <v>72172</v>
      </c>
      <c r="Q4701" t="str">
        <f t="shared" si="76"/>
        <v>Street</v>
      </c>
    </row>
    <row r="4702" spans="1:17" x14ac:dyDescent="0.3">
      <c r="A4702">
        <v>5</v>
      </c>
      <c r="B4702" t="s">
        <v>181</v>
      </c>
      <c r="C4702">
        <v>2021</v>
      </c>
      <c r="D4702">
        <v>5</v>
      </c>
      <c r="E4702" t="s">
        <v>630</v>
      </c>
      <c r="F4702" s="152">
        <v>6</v>
      </c>
      <c r="G4702" t="s">
        <v>458</v>
      </c>
      <c r="H4702" t="s">
        <v>477</v>
      </c>
      <c r="I4702" t="s">
        <v>478</v>
      </c>
      <c r="J4702" t="s">
        <v>566</v>
      </c>
      <c r="K4702" t="s">
        <v>436</v>
      </c>
      <c r="L4702" t="s">
        <v>548</v>
      </c>
      <c r="M4702" t="s">
        <v>193</v>
      </c>
      <c r="N4702">
        <v>306</v>
      </c>
      <c r="O4702">
        <v>24549.62</v>
      </c>
      <c r="P4702">
        <v>58772</v>
      </c>
      <c r="Q4702" t="str">
        <f t="shared" si="76"/>
        <v>Street</v>
      </c>
    </row>
    <row r="4703" spans="1:17" x14ac:dyDescent="0.3">
      <c r="A4703">
        <v>5</v>
      </c>
      <c r="B4703" t="s">
        <v>181</v>
      </c>
      <c r="C4703">
        <v>2021</v>
      </c>
      <c r="D4703">
        <v>5</v>
      </c>
      <c r="E4703" t="s">
        <v>630</v>
      </c>
      <c r="F4703" s="152">
        <v>6</v>
      </c>
      <c r="G4703" t="s">
        <v>458</v>
      </c>
      <c r="H4703" t="s">
        <v>479</v>
      </c>
      <c r="I4703" t="s">
        <v>480</v>
      </c>
      <c r="J4703" t="s">
        <v>566</v>
      </c>
      <c r="K4703" t="s">
        <v>436</v>
      </c>
      <c r="L4703" t="s">
        <v>548</v>
      </c>
      <c r="M4703" t="s">
        <v>193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x14ac:dyDescent="0.3">
      <c r="A4704">
        <v>5</v>
      </c>
      <c r="B4704" t="s">
        <v>181</v>
      </c>
      <c r="C4704">
        <v>2021</v>
      </c>
      <c r="D4704">
        <v>5</v>
      </c>
      <c r="E4704" t="s">
        <v>630</v>
      </c>
      <c r="F4704" s="152">
        <v>6</v>
      </c>
      <c r="G4704" t="s">
        <v>458</v>
      </c>
      <c r="H4704" t="s">
        <v>498</v>
      </c>
      <c r="I4704" t="s">
        <v>499</v>
      </c>
      <c r="J4704" t="s">
        <v>574</v>
      </c>
      <c r="K4704" t="s">
        <v>500</v>
      </c>
      <c r="L4704" t="s">
        <v>548</v>
      </c>
      <c r="M4704" t="s">
        <v>193</v>
      </c>
      <c r="N4704">
        <v>2</v>
      </c>
      <c r="O4704">
        <v>646.35</v>
      </c>
      <c r="P4704">
        <v>1001</v>
      </c>
      <c r="Q4704" t="str">
        <f t="shared" si="76"/>
        <v>Street</v>
      </c>
    </row>
    <row r="4705" spans="1:17" x14ac:dyDescent="0.3">
      <c r="A4705">
        <v>5</v>
      </c>
      <c r="B4705" t="s">
        <v>181</v>
      </c>
      <c r="C4705">
        <v>2021</v>
      </c>
      <c r="D4705">
        <v>5</v>
      </c>
      <c r="E4705" t="s">
        <v>630</v>
      </c>
      <c r="F4705" s="152">
        <v>6</v>
      </c>
      <c r="G4705" t="s">
        <v>458</v>
      </c>
      <c r="H4705" t="s">
        <v>501</v>
      </c>
      <c r="I4705" t="s">
        <v>502</v>
      </c>
      <c r="J4705" t="s">
        <v>574</v>
      </c>
      <c r="K4705" t="s">
        <v>500</v>
      </c>
      <c r="L4705" t="s">
        <v>548</v>
      </c>
      <c r="M4705" t="s">
        <v>193</v>
      </c>
      <c r="N4705">
        <v>2</v>
      </c>
      <c r="O4705">
        <v>15733.8</v>
      </c>
      <c r="P4705">
        <v>32407</v>
      </c>
      <c r="Q4705" t="str">
        <f t="shared" si="76"/>
        <v>Street</v>
      </c>
    </row>
    <row r="4706" spans="1:17" x14ac:dyDescent="0.3">
      <c r="A4706">
        <v>5</v>
      </c>
      <c r="B4706" t="s">
        <v>181</v>
      </c>
      <c r="C4706">
        <v>2021</v>
      </c>
      <c r="D4706">
        <v>5</v>
      </c>
      <c r="E4706" t="s">
        <v>630</v>
      </c>
      <c r="F4706" s="152">
        <v>6</v>
      </c>
      <c r="G4706" t="s">
        <v>458</v>
      </c>
      <c r="H4706" t="s">
        <v>503</v>
      </c>
      <c r="I4706" t="s">
        <v>504</v>
      </c>
      <c r="J4706" t="s">
        <v>575</v>
      </c>
      <c r="K4706" t="s">
        <v>475</v>
      </c>
      <c r="L4706" t="s">
        <v>548</v>
      </c>
      <c r="M4706" t="s">
        <v>193</v>
      </c>
      <c r="N4706">
        <v>76</v>
      </c>
      <c r="O4706">
        <v>26352.58</v>
      </c>
      <c r="P4706">
        <v>120203</v>
      </c>
      <c r="Q4706" t="str">
        <f t="shared" si="76"/>
        <v>Street</v>
      </c>
    </row>
    <row r="4707" spans="1:17" x14ac:dyDescent="0.3">
      <c r="A4707">
        <v>5</v>
      </c>
      <c r="B4707" t="s">
        <v>181</v>
      </c>
      <c r="C4707">
        <v>2021</v>
      </c>
      <c r="D4707">
        <v>5</v>
      </c>
      <c r="E4707" t="s">
        <v>630</v>
      </c>
      <c r="F4707" s="152">
        <v>6</v>
      </c>
      <c r="G4707" t="s">
        <v>458</v>
      </c>
      <c r="H4707" t="s">
        <v>505</v>
      </c>
      <c r="I4707" t="s">
        <v>506</v>
      </c>
      <c r="J4707" t="s">
        <v>575</v>
      </c>
      <c r="K4707" t="s">
        <v>475</v>
      </c>
      <c r="L4707" t="s">
        <v>548</v>
      </c>
      <c r="M4707" t="s">
        <v>193</v>
      </c>
      <c r="N4707">
        <v>13</v>
      </c>
      <c r="O4707">
        <v>3621.66</v>
      </c>
      <c r="P4707">
        <v>16484</v>
      </c>
      <c r="Q4707" t="str">
        <f t="shared" si="76"/>
        <v>Street</v>
      </c>
    </row>
    <row r="4708" spans="1:17" x14ac:dyDescent="0.3">
      <c r="A4708">
        <v>5</v>
      </c>
      <c r="B4708" t="s">
        <v>181</v>
      </c>
      <c r="C4708">
        <v>2021</v>
      </c>
      <c r="D4708">
        <v>5</v>
      </c>
      <c r="E4708" t="s">
        <v>630</v>
      </c>
      <c r="F4708" s="152">
        <v>6</v>
      </c>
      <c r="G4708" t="s">
        <v>458</v>
      </c>
      <c r="H4708" t="s">
        <v>507</v>
      </c>
      <c r="I4708" t="s">
        <v>508</v>
      </c>
      <c r="J4708" t="s">
        <v>571</v>
      </c>
      <c r="K4708" t="s">
        <v>439</v>
      </c>
      <c r="L4708" t="s">
        <v>548</v>
      </c>
      <c r="M4708" t="s">
        <v>193</v>
      </c>
      <c r="N4708">
        <v>2</v>
      </c>
      <c r="O4708">
        <v>53.35</v>
      </c>
      <c r="P4708">
        <v>192</v>
      </c>
      <c r="Q4708" t="str">
        <f t="shared" si="76"/>
        <v>3-Small C&amp;I</v>
      </c>
    </row>
    <row r="4709" spans="1:17" x14ac:dyDescent="0.3">
      <c r="A4709">
        <v>5</v>
      </c>
      <c r="B4709" t="s">
        <v>181</v>
      </c>
      <c r="C4709">
        <v>2021</v>
      </c>
      <c r="D4709">
        <v>5</v>
      </c>
      <c r="E4709" t="s">
        <v>630</v>
      </c>
      <c r="F4709" s="152">
        <v>6</v>
      </c>
      <c r="G4709" t="s">
        <v>458</v>
      </c>
      <c r="H4709" t="s">
        <v>509</v>
      </c>
      <c r="I4709" t="s">
        <v>510</v>
      </c>
      <c r="J4709" t="s">
        <v>571</v>
      </c>
      <c r="K4709" t="s">
        <v>439</v>
      </c>
      <c r="L4709" t="s">
        <v>548</v>
      </c>
      <c r="M4709" t="s">
        <v>193</v>
      </c>
      <c r="N4709">
        <v>5</v>
      </c>
      <c r="O4709">
        <v>134.4</v>
      </c>
      <c r="P4709">
        <v>488</v>
      </c>
      <c r="Q4709" t="str">
        <f t="shared" si="76"/>
        <v>3-Small C&amp;I</v>
      </c>
    </row>
    <row r="4710" spans="1:17" x14ac:dyDescent="0.3">
      <c r="A4710">
        <v>5</v>
      </c>
      <c r="B4710" t="s">
        <v>181</v>
      </c>
      <c r="C4710">
        <v>2021</v>
      </c>
      <c r="D4710">
        <v>5</v>
      </c>
      <c r="E4710" t="s">
        <v>630</v>
      </c>
      <c r="F4710" s="152">
        <v>6</v>
      </c>
      <c r="G4710" t="s">
        <v>458</v>
      </c>
      <c r="H4710" t="s">
        <v>459</v>
      </c>
      <c r="I4710" t="s">
        <v>460</v>
      </c>
      <c r="J4710" t="s">
        <v>573</v>
      </c>
      <c r="K4710" t="s">
        <v>461</v>
      </c>
      <c r="L4710" t="s">
        <v>542</v>
      </c>
      <c r="M4710" t="s">
        <v>462</v>
      </c>
      <c r="N4710">
        <v>509</v>
      </c>
      <c r="O4710">
        <v>418537.17</v>
      </c>
      <c r="P4710">
        <v>620883</v>
      </c>
      <c r="Q4710" t="str">
        <f t="shared" si="76"/>
        <v>Street</v>
      </c>
    </row>
    <row r="4711" spans="1:17" x14ac:dyDescent="0.3">
      <c r="A4711">
        <v>5</v>
      </c>
      <c r="B4711" t="s">
        <v>181</v>
      </c>
      <c r="C4711">
        <v>2021</v>
      </c>
      <c r="D4711">
        <v>5</v>
      </c>
      <c r="E4711" t="s">
        <v>630</v>
      </c>
      <c r="F4711" s="152">
        <v>6</v>
      </c>
      <c r="G4711" t="s">
        <v>458</v>
      </c>
      <c r="H4711" t="s">
        <v>434</v>
      </c>
      <c r="I4711" t="s">
        <v>435</v>
      </c>
      <c r="J4711" t="s">
        <v>566</v>
      </c>
      <c r="K4711" t="s">
        <v>436</v>
      </c>
      <c r="L4711" t="s">
        <v>542</v>
      </c>
      <c r="M4711" t="s">
        <v>462</v>
      </c>
      <c r="N4711">
        <v>956</v>
      </c>
      <c r="O4711">
        <v>63947.01</v>
      </c>
      <c r="P4711">
        <v>190110</v>
      </c>
      <c r="Q4711" t="str">
        <f t="shared" si="76"/>
        <v>Street</v>
      </c>
    </row>
    <row r="4712" spans="1:17" x14ac:dyDescent="0.3">
      <c r="A4712">
        <v>5</v>
      </c>
      <c r="B4712" t="s">
        <v>181</v>
      </c>
      <c r="C4712">
        <v>2021</v>
      </c>
      <c r="D4712">
        <v>5</v>
      </c>
      <c r="E4712" t="s">
        <v>630</v>
      </c>
      <c r="F4712" s="152">
        <v>6</v>
      </c>
      <c r="G4712" t="s">
        <v>458</v>
      </c>
      <c r="H4712" t="s">
        <v>511</v>
      </c>
      <c r="I4712" t="s">
        <v>512</v>
      </c>
      <c r="J4712" t="s">
        <v>576</v>
      </c>
      <c r="K4712" t="s">
        <v>513</v>
      </c>
      <c r="L4712" t="s">
        <v>542</v>
      </c>
      <c r="M4712" t="s">
        <v>462</v>
      </c>
      <c r="N4712">
        <v>6</v>
      </c>
      <c r="O4712">
        <v>7801.28</v>
      </c>
      <c r="P4712">
        <v>27207</v>
      </c>
      <c r="Q4712" t="str">
        <f t="shared" si="76"/>
        <v>Street</v>
      </c>
    </row>
    <row r="4713" spans="1:17" x14ac:dyDescent="0.3">
      <c r="A4713">
        <v>5</v>
      </c>
      <c r="B4713" t="s">
        <v>181</v>
      </c>
      <c r="C4713">
        <v>2021</v>
      </c>
      <c r="D4713">
        <v>5</v>
      </c>
      <c r="E4713" t="s">
        <v>630</v>
      </c>
      <c r="F4713" s="152">
        <v>6</v>
      </c>
      <c r="G4713" t="s">
        <v>458</v>
      </c>
      <c r="H4713" t="s">
        <v>514</v>
      </c>
      <c r="I4713" t="s">
        <v>515</v>
      </c>
      <c r="J4713" t="s">
        <v>574</v>
      </c>
      <c r="K4713" t="s">
        <v>500</v>
      </c>
      <c r="L4713" t="s">
        <v>542</v>
      </c>
      <c r="M4713" t="s">
        <v>462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x14ac:dyDescent="0.3">
      <c r="A4714">
        <v>5</v>
      </c>
      <c r="B4714" t="s">
        <v>181</v>
      </c>
      <c r="C4714">
        <v>2021</v>
      </c>
      <c r="D4714">
        <v>5</v>
      </c>
      <c r="E4714" t="s">
        <v>630</v>
      </c>
      <c r="F4714" s="152">
        <v>6</v>
      </c>
      <c r="G4714" t="s">
        <v>458</v>
      </c>
      <c r="H4714" t="s">
        <v>516</v>
      </c>
      <c r="I4714" t="s">
        <v>517</v>
      </c>
      <c r="J4714" t="s">
        <v>575</v>
      </c>
      <c r="K4714" t="s">
        <v>475</v>
      </c>
      <c r="L4714" t="s">
        <v>542</v>
      </c>
      <c r="M4714" t="s">
        <v>462</v>
      </c>
      <c r="N4714">
        <v>428</v>
      </c>
      <c r="O4714">
        <v>203271.39</v>
      </c>
      <c r="P4714">
        <v>1508611</v>
      </c>
      <c r="Q4714" t="str">
        <f t="shared" si="76"/>
        <v>Street</v>
      </c>
    </row>
    <row r="4715" spans="1:17" x14ac:dyDescent="0.3">
      <c r="A4715">
        <v>5</v>
      </c>
      <c r="B4715" t="s">
        <v>181</v>
      </c>
      <c r="C4715">
        <v>2021</v>
      </c>
      <c r="D4715">
        <v>5</v>
      </c>
      <c r="E4715" t="s">
        <v>630</v>
      </c>
      <c r="F4715" s="152">
        <v>6</v>
      </c>
      <c r="G4715" t="s">
        <v>458</v>
      </c>
      <c r="H4715" t="s">
        <v>437</v>
      </c>
      <c r="I4715" t="s">
        <v>438</v>
      </c>
      <c r="J4715" t="s">
        <v>571</v>
      </c>
      <c r="K4715" t="s">
        <v>439</v>
      </c>
      <c r="L4715" t="s">
        <v>542</v>
      </c>
      <c r="M4715" t="s">
        <v>462</v>
      </c>
      <c r="N4715">
        <v>12</v>
      </c>
      <c r="O4715">
        <v>191.05</v>
      </c>
      <c r="P4715">
        <v>916</v>
      </c>
      <c r="Q4715" t="str">
        <f t="shared" si="76"/>
        <v>3-Small C&amp;I</v>
      </c>
    </row>
    <row r="4716" spans="1:17" x14ac:dyDescent="0.3">
      <c r="A4716">
        <v>5</v>
      </c>
      <c r="B4716" t="s">
        <v>181</v>
      </c>
      <c r="C4716">
        <v>2021</v>
      </c>
      <c r="D4716">
        <v>5</v>
      </c>
      <c r="E4716" t="s">
        <v>630</v>
      </c>
      <c r="F4716" s="152">
        <v>6</v>
      </c>
      <c r="G4716" t="s">
        <v>458</v>
      </c>
      <c r="H4716" t="s">
        <v>518</v>
      </c>
      <c r="I4716" t="s">
        <v>519</v>
      </c>
      <c r="J4716" t="s">
        <v>577</v>
      </c>
      <c r="K4716" t="s">
        <v>465</v>
      </c>
      <c r="L4716" t="s">
        <v>548</v>
      </c>
      <c r="M4716" t="s">
        <v>193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x14ac:dyDescent="0.3">
      <c r="A4717">
        <v>5</v>
      </c>
      <c r="B4717" t="s">
        <v>181</v>
      </c>
      <c r="C4717">
        <v>2021</v>
      </c>
      <c r="D4717">
        <v>5</v>
      </c>
      <c r="E4717" t="s">
        <v>630</v>
      </c>
      <c r="F4717" s="152">
        <v>6</v>
      </c>
      <c r="G4717" t="s">
        <v>458</v>
      </c>
      <c r="H4717" t="s">
        <v>463</v>
      </c>
      <c r="I4717" t="s">
        <v>464</v>
      </c>
      <c r="J4717" t="s">
        <v>577</v>
      </c>
      <c r="K4717" t="s">
        <v>465</v>
      </c>
      <c r="L4717" t="s">
        <v>542</v>
      </c>
      <c r="M4717" t="s">
        <v>462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x14ac:dyDescent="0.3">
      <c r="A4718">
        <v>5</v>
      </c>
      <c r="B4718" t="s">
        <v>181</v>
      </c>
      <c r="C4718">
        <v>2021</v>
      </c>
      <c r="D4718">
        <v>5</v>
      </c>
      <c r="E4718" t="s">
        <v>630</v>
      </c>
      <c r="F4718" s="152">
        <v>6</v>
      </c>
      <c r="G4718" t="s">
        <v>458</v>
      </c>
      <c r="H4718" t="s">
        <v>522</v>
      </c>
      <c r="I4718" t="s">
        <v>523</v>
      </c>
      <c r="J4718" t="s">
        <v>578</v>
      </c>
      <c r="K4718" t="s">
        <v>475</v>
      </c>
      <c r="L4718" t="s">
        <v>548</v>
      </c>
      <c r="M4718" t="s">
        <v>193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x14ac:dyDescent="0.3">
      <c r="A4719">
        <v>5</v>
      </c>
      <c r="B4719" t="s">
        <v>181</v>
      </c>
      <c r="C4719">
        <v>2021</v>
      </c>
      <c r="D4719">
        <v>5</v>
      </c>
      <c r="E4719" t="s">
        <v>630</v>
      </c>
      <c r="F4719" s="152">
        <v>6</v>
      </c>
      <c r="G4719" t="s">
        <v>458</v>
      </c>
      <c r="H4719" t="s">
        <v>524</v>
      </c>
      <c r="I4719" t="s">
        <v>525</v>
      </c>
      <c r="J4719" t="s">
        <v>578</v>
      </c>
      <c r="K4719" t="s">
        <v>475</v>
      </c>
      <c r="L4719" t="s">
        <v>542</v>
      </c>
      <c r="M4719" t="s">
        <v>462</v>
      </c>
      <c r="N4719">
        <v>2</v>
      </c>
      <c r="O4719">
        <v>802.54</v>
      </c>
      <c r="P4719">
        <v>158</v>
      </c>
      <c r="Q4719" t="str">
        <f t="shared" si="76"/>
        <v>Street</v>
      </c>
    </row>
    <row r="4720" spans="1:17" x14ac:dyDescent="0.3">
      <c r="A4720">
        <v>5</v>
      </c>
      <c r="B4720" t="s">
        <v>181</v>
      </c>
      <c r="C4720">
        <v>2021</v>
      </c>
      <c r="D4720">
        <v>5</v>
      </c>
      <c r="E4720" t="s">
        <v>630</v>
      </c>
      <c r="F4720" s="152">
        <v>6</v>
      </c>
      <c r="G4720" t="s">
        <v>458</v>
      </c>
      <c r="H4720" t="s">
        <v>417</v>
      </c>
      <c r="I4720" t="s">
        <v>418</v>
      </c>
      <c r="J4720" t="s">
        <v>562</v>
      </c>
      <c r="K4720" t="s">
        <v>405</v>
      </c>
      <c r="L4720" t="s">
        <v>542</v>
      </c>
      <c r="M4720" t="s">
        <v>462</v>
      </c>
      <c r="N4720">
        <v>30</v>
      </c>
      <c r="O4720">
        <v>850.95</v>
      </c>
      <c r="P4720">
        <v>5048</v>
      </c>
      <c r="Q4720" t="str">
        <f t="shared" si="76"/>
        <v>3-Small C&amp;I</v>
      </c>
    </row>
    <row r="4721" spans="1:17" x14ac:dyDescent="0.3">
      <c r="A4721">
        <v>5</v>
      </c>
      <c r="B4721" t="s">
        <v>181</v>
      </c>
      <c r="C4721">
        <v>2021</v>
      </c>
      <c r="D4721">
        <v>5</v>
      </c>
      <c r="E4721" t="s">
        <v>630</v>
      </c>
      <c r="F4721" s="152">
        <v>10</v>
      </c>
      <c r="G4721" t="s">
        <v>466</v>
      </c>
      <c r="H4721" t="s">
        <v>397</v>
      </c>
      <c r="I4721" t="s">
        <v>398</v>
      </c>
      <c r="J4721" t="s">
        <v>561</v>
      </c>
      <c r="K4721" t="s">
        <v>399</v>
      </c>
      <c r="L4721" t="s">
        <v>543</v>
      </c>
      <c r="M4721" t="s">
        <v>467</v>
      </c>
      <c r="N4721">
        <v>34204</v>
      </c>
      <c r="O4721">
        <v>4681238.68</v>
      </c>
      <c r="P4721">
        <v>17996775</v>
      </c>
      <c r="Q4721" t="str">
        <f t="shared" si="76"/>
        <v>1-Residential</v>
      </c>
    </row>
    <row r="4722" spans="1:17" x14ac:dyDescent="0.3">
      <c r="A4722">
        <v>5</v>
      </c>
      <c r="B4722" t="s">
        <v>181</v>
      </c>
      <c r="C4722">
        <v>2021</v>
      </c>
      <c r="D4722">
        <v>5</v>
      </c>
      <c r="E4722" t="s">
        <v>630</v>
      </c>
      <c r="F4722" s="152">
        <v>10</v>
      </c>
      <c r="G4722" t="s">
        <v>466</v>
      </c>
      <c r="H4722" t="s">
        <v>401</v>
      </c>
      <c r="I4722" t="s">
        <v>402</v>
      </c>
      <c r="J4722" t="s">
        <v>561</v>
      </c>
      <c r="K4722" t="s">
        <v>399</v>
      </c>
      <c r="L4722" t="s">
        <v>543</v>
      </c>
      <c r="M4722" t="s">
        <v>467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x14ac:dyDescent="0.3">
      <c r="A4723">
        <v>5</v>
      </c>
      <c r="B4723" t="s">
        <v>181</v>
      </c>
      <c r="C4723">
        <v>2021</v>
      </c>
      <c r="D4723">
        <v>5</v>
      </c>
      <c r="E4723" t="s">
        <v>630</v>
      </c>
      <c r="F4723" s="152">
        <v>10</v>
      </c>
      <c r="G4723" t="s">
        <v>466</v>
      </c>
      <c r="H4723" t="s">
        <v>403</v>
      </c>
      <c r="I4723" t="s">
        <v>404</v>
      </c>
      <c r="J4723" t="s">
        <v>562</v>
      </c>
      <c r="K4723" t="s">
        <v>405</v>
      </c>
      <c r="L4723" t="s">
        <v>543</v>
      </c>
      <c r="M4723" t="s">
        <v>467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x14ac:dyDescent="0.3">
      <c r="A4724">
        <v>5</v>
      </c>
      <c r="B4724" t="s">
        <v>181</v>
      </c>
      <c r="C4724">
        <v>2021</v>
      </c>
      <c r="D4724">
        <v>5</v>
      </c>
      <c r="E4724" t="s">
        <v>630</v>
      </c>
      <c r="F4724" s="152">
        <v>10</v>
      </c>
      <c r="G4724" t="s">
        <v>466</v>
      </c>
      <c r="H4724" t="s">
        <v>406</v>
      </c>
      <c r="I4724" t="s">
        <v>407</v>
      </c>
      <c r="J4724" t="s">
        <v>563</v>
      </c>
      <c r="K4724" t="s">
        <v>408</v>
      </c>
      <c r="L4724" t="s">
        <v>543</v>
      </c>
      <c r="M4724" t="s">
        <v>467</v>
      </c>
      <c r="N4724">
        <v>5555</v>
      </c>
      <c r="O4724">
        <v>548766.03</v>
      </c>
      <c r="P4724">
        <v>3270085</v>
      </c>
      <c r="Q4724" t="str">
        <f t="shared" si="76"/>
        <v>2-Low Income Residential</v>
      </c>
    </row>
    <row r="4725" spans="1:17" x14ac:dyDescent="0.3">
      <c r="A4725">
        <v>5</v>
      </c>
      <c r="B4725" t="s">
        <v>181</v>
      </c>
      <c r="C4725">
        <v>2021</v>
      </c>
      <c r="D4725">
        <v>5</v>
      </c>
      <c r="E4725" t="s">
        <v>630</v>
      </c>
      <c r="F4725" s="152">
        <v>10</v>
      </c>
      <c r="G4725" t="s">
        <v>466</v>
      </c>
      <c r="H4725" t="s">
        <v>471</v>
      </c>
      <c r="I4725" t="s">
        <v>472</v>
      </c>
      <c r="J4725" t="s">
        <v>563</v>
      </c>
      <c r="K4725" t="s">
        <v>408</v>
      </c>
      <c r="L4725" t="s">
        <v>543</v>
      </c>
      <c r="M4725" t="s">
        <v>467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x14ac:dyDescent="0.3">
      <c r="A4726">
        <v>5</v>
      </c>
      <c r="B4726" t="s">
        <v>181</v>
      </c>
      <c r="C4726">
        <v>2021</v>
      </c>
      <c r="D4726">
        <v>5</v>
      </c>
      <c r="E4726" t="s">
        <v>630</v>
      </c>
      <c r="F4726" s="152">
        <v>10</v>
      </c>
      <c r="G4726" t="s">
        <v>466</v>
      </c>
      <c r="H4726" t="s">
        <v>477</v>
      </c>
      <c r="I4726" t="s">
        <v>478</v>
      </c>
      <c r="J4726" t="s">
        <v>566</v>
      </c>
      <c r="K4726" t="s">
        <v>436</v>
      </c>
      <c r="L4726" t="s">
        <v>543</v>
      </c>
      <c r="M4726" t="s">
        <v>467</v>
      </c>
      <c r="N4726">
        <v>2</v>
      </c>
      <c r="O4726">
        <v>61.55</v>
      </c>
      <c r="P4726">
        <v>106</v>
      </c>
      <c r="Q4726" t="str">
        <f t="shared" si="76"/>
        <v>Street</v>
      </c>
    </row>
    <row r="4727" spans="1:17" x14ac:dyDescent="0.3">
      <c r="A4727">
        <v>5</v>
      </c>
      <c r="B4727" t="s">
        <v>181</v>
      </c>
      <c r="C4727">
        <v>2021</v>
      </c>
      <c r="D4727">
        <v>5</v>
      </c>
      <c r="E4727" t="s">
        <v>630</v>
      </c>
      <c r="F4727" s="152">
        <v>10</v>
      </c>
      <c r="G4727" t="s">
        <v>466</v>
      </c>
      <c r="H4727" t="s">
        <v>479</v>
      </c>
      <c r="I4727" t="s">
        <v>480</v>
      </c>
      <c r="J4727" t="s">
        <v>566</v>
      </c>
      <c r="K4727" t="s">
        <v>436</v>
      </c>
      <c r="L4727" t="s">
        <v>543</v>
      </c>
      <c r="M4727" t="s">
        <v>467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x14ac:dyDescent="0.3">
      <c r="A4728">
        <v>5</v>
      </c>
      <c r="B4728" t="s">
        <v>181</v>
      </c>
      <c r="C4728">
        <v>2021</v>
      </c>
      <c r="D4728">
        <v>5</v>
      </c>
      <c r="E4728" t="s">
        <v>630</v>
      </c>
      <c r="F4728" s="152">
        <v>10</v>
      </c>
      <c r="G4728" t="s">
        <v>466</v>
      </c>
      <c r="H4728" t="s">
        <v>434</v>
      </c>
      <c r="I4728" t="s">
        <v>435</v>
      </c>
      <c r="J4728" t="s">
        <v>566</v>
      </c>
      <c r="K4728" t="s">
        <v>436</v>
      </c>
      <c r="L4728" t="s">
        <v>544</v>
      </c>
      <c r="M4728" t="s">
        <v>468</v>
      </c>
      <c r="N4728">
        <v>3</v>
      </c>
      <c r="O4728">
        <v>81.92</v>
      </c>
      <c r="P4728">
        <v>273</v>
      </c>
      <c r="Q4728" t="str">
        <f t="shared" si="76"/>
        <v>Street</v>
      </c>
    </row>
    <row r="4729" spans="1:17" x14ac:dyDescent="0.3">
      <c r="A4729">
        <v>5</v>
      </c>
      <c r="B4729" t="s">
        <v>181</v>
      </c>
      <c r="C4729">
        <v>2021</v>
      </c>
      <c r="D4729">
        <v>5</v>
      </c>
      <c r="E4729" t="s">
        <v>630</v>
      </c>
      <c r="F4729" s="152">
        <v>10</v>
      </c>
      <c r="G4729" t="s">
        <v>466</v>
      </c>
      <c r="H4729" t="s">
        <v>412</v>
      </c>
      <c r="I4729" t="s">
        <v>413</v>
      </c>
      <c r="J4729" t="s">
        <v>561</v>
      </c>
      <c r="K4729" t="s">
        <v>399</v>
      </c>
      <c r="L4729" t="s">
        <v>544</v>
      </c>
      <c r="M4729" t="s">
        <v>468</v>
      </c>
      <c r="N4729">
        <v>33784</v>
      </c>
      <c r="O4729">
        <v>2894262.12</v>
      </c>
      <c r="P4729">
        <v>19876666</v>
      </c>
      <c r="Q4729" t="str">
        <f t="shared" si="76"/>
        <v>1-Residential</v>
      </c>
    </row>
    <row r="4730" spans="1:17" x14ac:dyDescent="0.3">
      <c r="A4730">
        <v>5</v>
      </c>
      <c r="B4730" t="s">
        <v>181</v>
      </c>
      <c r="C4730">
        <v>2021</v>
      </c>
      <c r="D4730">
        <v>5</v>
      </c>
      <c r="E4730" t="s">
        <v>630</v>
      </c>
      <c r="F4730" s="152">
        <v>10</v>
      </c>
      <c r="G4730" t="s">
        <v>466</v>
      </c>
      <c r="H4730" t="s">
        <v>415</v>
      </c>
      <c r="I4730" t="s">
        <v>416</v>
      </c>
      <c r="J4730" t="s">
        <v>563</v>
      </c>
      <c r="K4730" t="s">
        <v>408</v>
      </c>
      <c r="L4730" t="s">
        <v>544</v>
      </c>
      <c r="M4730" t="s">
        <v>468</v>
      </c>
      <c r="N4730">
        <v>5374</v>
      </c>
      <c r="O4730">
        <v>161173.68</v>
      </c>
      <c r="P4730">
        <v>3164569</v>
      </c>
      <c r="Q4730" t="str">
        <f t="shared" si="76"/>
        <v>2-Low Income Residential</v>
      </c>
    </row>
    <row r="4731" spans="1:17" x14ac:dyDescent="0.3">
      <c r="A4731">
        <v>5</v>
      </c>
      <c r="B4731" t="s">
        <v>181</v>
      </c>
      <c r="C4731">
        <v>2021</v>
      </c>
      <c r="D4731">
        <v>5</v>
      </c>
      <c r="E4731" t="s">
        <v>630</v>
      </c>
      <c r="F4731" s="152">
        <v>10</v>
      </c>
      <c r="G4731" t="s">
        <v>466</v>
      </c>
      <c r="H4731" t="s">
        <v>417</v>
      </c>
      <c r="I4731" t="s">
        <v>418</v>
      </c>
      <c r="J4731" t="s">
        <v>562</v>
      </c>
      <c r="K4731" t="s">
        <v>405</v>
      </c>
      <c r="L4731" t="s">
        <v>544</v>
      </c>
      <c r="M4731" t="s">
        <v>468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x14ac:dyDescent="0.3">
      <c r="A4732">
        <v>5</v>
      </c>
      <c r="B4732" t="s">
        <v>181</v>
      </c>
      <c r="C4732">
        <v>2021</v>
      </c>
      <c r="D4732">
        <v>5</v>
      </c>
      <c r="E4732" t="s">
        <v>630</v>
      </c>
      <c r="F4732" s="152">
        <v>60</v>
      </c>
      <c r="G4732" t="s">
        <v>469</v>
      </c>
      <c r="H4732" t="s">
        <v>494</v>
      </c>
      <c r="I4732" t="s">
        <v>495</v>
      </c>
      <c r="J4732" t="s">
        <v>573</v>
      </c>
      <c r="K4732" t="s">
        <v>461</v>
      </c>
      <c r="L4732" t="s">
        <v>549</v>
      </c>
      <c r="M4732" t="s">
        <v>526</v>
      </c>
      <c r="N4732">
        <v>8</v>
      </c>
      <c r="O4732">
        <v>2675.09</v>
      </c>
      <c r="P4732">
        <v>3341</v>
      </c>
      <c r="Q4732" t="str">
        <f t="shared" si="76"/>
        <v>Street</v>
      </c>
    </row>
    <row r="4733" spans="1:17" x14ac:dyDescent="0.3">
      <c r="A4733">
        <v>5</v>
      </c>
      <c r="B4733" t="s">
        <v>181</v>
      </c>
      <c r="C4733">
        <v>2021</v>
      </c>
      <c r="D4733">
        <v>5</v>
      </c>
      <c r="E4733" t="s">
        <v>630</v>
      </c>
      <c r="F4733" s="152">
        <v>60</v>
      </c>
      <c r="G4733" t="s">
        <v>469</v>
      </c>
      <c r="H4733" t="s">
        <v>496</v>
      </c>
      <c r="I4733" t="s">
        <v>497</v>
      </c>
      <c r="J4733" t="s">
        <v>573</v>
      </c>
      <c r="K4733" t="s">
        <v>461</v>
      </c>
      <c r="L4733" t="s">
        <v>549</v>
      </c>
      <c r="M4733" t="s">
        <v>526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x14ac:dyDescent="0.3">
      <c r="A4734">
        <v>5</v>
      </c>
      <c r="B4734" t="s">
        <v>181</v>
      </c>
      <c r="C4734">
        <v>2021</v>
      </c>
      <c r="D4734">
        <v>5</v>
      </c>
      <c r="E4734" t="s">
        <v>630</v>
      </c>
      <c r="F4734" s="152">
        <v>60</v>
      </c>
      <c r="G4734" t="s">
        <v>469</v>
      </c>
      <c r="H4734" t="s">
        <v>459</v>
      </c>
      <c r="I4734" t="s">
        <v>460</v>
      </c>
      <c r="J4734" t="s">
        <v>573</v>
      </c>
      <c r="K4734" t="s">
        <v>461</v>
      </c>
      <c r="L4734" t="s">
        <v>545</v>
      </c>
      <c r="M4734" t="s">
        <v>470</v>
      </c>
      <c r="N4734">
        <v>44</v>
      </c>
      <c r="O4734">
        <v>5452.6</v>
      </c>
      <c r="P4734">
        <v>7250</v>
      </c>
      <c r="Q4734" t="str">
        <f t="shared" si="76"/>
        <v>Street</v>
      </c>
    </row>
    <row r="4735" spans="1:17" x14ac:dyDescent="0.3">
      <c r="A4735">
        <v>5</v>
      </c>
      <c r="B4735" t="s">
        <v>181</v>
      </c>
      <c r="C4735">
        <v>2021</v>
      </c>
      <c r="D4735">
        <v>5</v>
      </c>
      <c r="E4735" t="s">
        <v>630</v>
      </c>
      <c r="F4735" s="152">
        <v>60</v>
      </c>
      <c r="G4735" t="s">
        <v>469</v>
      </c>
      <c r="H4735" t="s">
        <v>437</v>
      </c>
      <c r="I4735" t="s">
        <v>438</v>
      </c>
      <c r="J4735" t="s">
        <v>571</v>
      </c>
      <c r="K4735" t="s">
        <v>439</v>
      </c>
      <c r="L4735" t="s">
        <v>545</v>
      </c>
      <c r="M4735" t="s">
        <v>470</v>
      </c>
      <c r="N4735">
        <v>1</v>
      </c>
      <c r="O4735">
        <v>7.81</v>
      </c>
      <c r="P4735">
        <v>6</v>
      </c>
      <c r="Q4735" t="str">
        <f t="shared" si="76"/>
        <v>3-Small C&amp;I</v>
      </c>
    </row>
    <row r="4736" spans="1:17" x14ac:dyDescent="0.3">
      <c r="A4736">
        <v>5</v>
      </c>
      <c r="B4736" t="s">
        <v>181</v>
      </c>
      <c r="C4736">
        <v>2021</v>
      </c>
      <c r="D4736">
        <v>5</v>
      </c>
      <c r="E4736" t="s">
        <v>630</v>
      </c>
      <c r="F4736" s="152">
        <v>60</v>
      </c>
      <c r="G4736" t="s">
        <v>469</v>
      </c>
      <c r="H4736" t="s">
        <v>463</v>
      </c>
      <c r="I4736" t="s">
        <v>464</v>
      </c>
      <c r="J4736" t="s">
        <v>577</v>
      </c>
      <c r="K4736" t="s">
        <v>465</v>
      </c>
      <c r="L4736" t="s">
        <v>545</v>
      </c>
      <c r="M4736" t="s">
        <v>470</v>
      </c>
      <c r="N4736">
        <v>4</v>
      </c>
      <c r="O4736">
        <v>63.08</v>
      </c>
      <c r="P4736">
        <v>281</v>
      </c>
      <c r="Q4736" t="str">
        <f t="shared" si="76"/>
        <v>Street</v>
      </c>
    </row>
    <row r="4737" spans="1:17" x14ac:dyDescent="0.3">
      <c r="A4737">
        <v>5</v>
      </c>
      <c r="B4737" t="s">
        <v>181</v>
      </c>
      <c r="C4737">
        <v>2021</v>
      </c>
      <c r="D4737">
        <v>5</v>
      </c>
      <c r="E4737" t="s">
        <v>630</v>
      </c>
      <c r="F4737" s="152">
        <v>71</v>
      </c>
      <c r="G4737" t="s">
        <v>469</v>
      </c>
      <c r="H4737" t="s">
        <v>397</v>
      </c>
      <c r="I4737" t="s">
        <v>398</v>
      </c>
      <c r="J4737" t="s">
        <v>561</v>
      </c>
      <c r="K4737" t="s">
        <v>399</v>
      </c>
      <c r="L4737" t="s">
        <v>550</v>
      </c>
      <c r="M4737" t="s">
        <v>527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x14ac:dyDescent="0.3">
      <c r="A4738">
        <v>5</v>
      </c>
      <c r="B4738" t="s">
        <v>181</v>
      </c>
      <c r="C4738">
        <v>2021</v>
      </c>
      <c r="D4738">
        <v>5</v>
      </c>
      <c r="E4738" t="s">
        <v>630</v>
      </c>
      <c r="F4738" s="152">
        <v>72</v>
      </c>
      <c r="G4738" t="s">
        <v>469</v>
      </c>
      <c r="H4738" t="s">
        <v>397</v>
      </c>
      <c r="I4738" t="s">
        <v>398</v>
      </c>
      <c r="J4738" t="s">
        <v>561</v>
      </c>
      <c r="K4738" t="s">
        <v>399</v>
      </c>
      <c r="L4738" t="s">
        <v>551</v>
      </c>
      <c r="M4738" t="s">
        <v>528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x14ac:dyDescent="0.3">
      <c r="A4739">
        <v>5</v>
      </c>
      <c r="B4739" t="s">
        <v>181</v>
      </c>
      <c r="C4739">
        <v>2021</v>
      </c>
      <c r="D4739">
        <v>5</v>
      </c>
      <c r="E4739" t="s">
        <v>630</v>
      </c>
      <c r="F4739" s="152">
        <v>72</v>
      </c>
      <c r="G4739" t="s">
        <v>469</v>
      </c>
      <c r="H4739" t="s">
        <v>403</v>
      </c>
      <c r="I4739" t="s">
        <v>404</v>
      </c>
      <c r="J4739" t="s">
        <v>562</v>
      </c>
      <c r="K4739" t="s">
        <v>405</v>
      </c>
      <c r="L4739" t="s">
        <v>551</v>
      </c>
      <c r="M4739" t="s">
        <v>528</v>
      </c>
      <c r="N4739">
        <v>1</v>
      </c>
      <c r="O4739">
        <v>2801.89</v>
      </c>
      <c r="P4739">
        <v>12788</v>
      </c>
      <c r="Q4739" t="str">
        <f t="shared" si="76"/>
        <v>3-Small C&amp;I</v>
      </c>
    </row>
    <row r="4740" spans="1:17" x14ac:dyDescent="0.3">
      <c r="A4740">
        <v>5</v>
      </c>
      <c r="B4740" t="s">
        <v>181</v>
      </c>
      <c r="C4740">
        <v>2021</v>
      </c>
      <c r="D4740">
        <v>5</v>
      </c>
      <c r="E4740" t="s">
        <v>630</v>
      </c>
      <c r="F4740" s="152">
        <v>75</v>
      </c>
      <c r="G4740" t="s">
        <v>469</v>
      </c>
      <c r="H4740" t="s">
        <v>431</v>
      </c>
      <c r="I4740" t="s">
        <v>432</v>
      </c>
      <c r="J4740" t="s">
        <v>568</v>
      </c>
      <c r="K4740" t="s">
        <v>433</v>
      </c>
      <c r="L4740" t="s">
        <v>552</v>
      </c>
      <c r="M4740" t="s">
        <v>529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x14ac:dyDescent="0.3">
      <c r="A4741">
        <v>5</v>
      </c>
      <c r="B4741" t="s">
        <v>181</v>
      </c>
      <c r="C4741">
        <v>2021</v>
      </c>
      <c r="D4741">
        <v>5</v>
      </c>
      <c r="E4741" t="s">
        <v>630</v>
      </c>
      <c r="F4741" s="152">
        <v>75</v>
      </c>
      <c r="G4741" t="s">
        <v>469</v>
      </c>
      <c r="H4741" t="s">
        <v>417</v>
      </c>
      <c r="I4741" t="s">
        <v>418</v>
      </c>
      <c r="J4741" t="s">
        <v>562</v>
      </c>
      <c r="K4741" t="s">
        <v>405</v>
      </c>
      <c r="L4741" t="s">
        <v>553</v>
      </c>
      <c r="M4741" t="s">
        <v>476</v>
      </c>
      <c r="N4741">
        <v>7</v>
      </c>
      <c r="O4741">
        <v>1559.36</v>
      </c>
      <c r="P4741">
        <v>13450</v>
      </c>
      <c r="Q4741" t="str">
        <f t="shared" si="76"/>
        <v>3-Small C&amp;I</v>
      </c>
    </row>
    <row r="4742" spans="1:17" x14ac:dyDescent="0.3">
      <c r="A4742">
        <v>5</v>
      </c>
      <c r="B4742" t="s">
        <v>181</v>
      </c>
      <c r="C4742">
        <v>2021</v>
      </c>
      <c r="D4742">
        <v>5</v>
      </c>
      <c r="E4742" t="s">
        <v>630</v>
      </c>
      <c r="F4742" s="152">
        <v>75</v>
      </c>
      <c r="G4742" t="s">
        <v>469</v>
      </c>
      <c r="H4742" t="s">
        <v>450</v>
      </c>
      <c r="I4742" t="s">
        <v>451</v>
      </c>
      <c r="J4742" t="s">
        <v>568</v>
      </c>
      <c r="K4742" t="s">
        <v>433</v>
      </c>
      <c r="L4742" t="s">
        <v>553</v>
      </c>
      <c r="M4742" t="s">
        <v>476</v>
      </c>
      <c r="N4742">
        <v>1</v>
      </c>
      <c r="O4742">
        <v>2230.09</v>
      </c>
      <c r="P4742">
        <v>25830</v>
      </c>
      <c r="Q4742" t="str">
        <f t="shared" si="76"/>
        <v>4-Medium C&amp;I</v>
      </c>
    </row>
    <row r="4743" spans="1:17" x14ac:dyDescent="0.3">
      <c r="A4743">
        <v>5</v>
      </c>
      <c r="B4743" t="s">
        <v>181</v>
      </c>
      <c r="C4743">
        <v>2021</v>
      </c>
      <c r="D4743">
        <v>5</v>
      </c>
      <c r="E4743" t="s">
        <v>630</v>
      </c>
      <c r="F4743" s="152">
        <v>77</v>
      </c>
      <c r="G4743" t="s">
        <v>469</v>
      </c>
      <c r="H4743" t="s">
        <v>403</v>
      </c>
      <c r="I4743" t="s">
        <v>404</v>
      </c>
      <c r="J4743" t="s">
        <v>562</v>
      </c>
      <c r="K4743" t="s">
        <v>405</v>
      </c>
      <c r="L4743" t="s">
        <v>554</v>
      </c>
      <c r="M4743" t="s">
        <v>530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x14ac:dyDescent="0.3">
      <c r="A4744">
        <v>5</v>
      </c>
      <c r="B4744" t="s">
        <v>181</v>
      </c>
      <c r="C4744">
        <v>2021</v>
      </c>
      <c r="D4744">
        <v>5</v>
      </c>
      <c r="E4744" t="s">
        <v>630</v>
      </c>
      <c r="F4744" s="152">
        <v>77</v>
      </c>
      <c r="G4744" t="s">
        <v>469</v>
      </c>
      <c r="H4744" t="s">
        <v>431</v>
      </c>
      <c r="I4744" t="s">
        <v>432</v>
      </c>
      <c r="J4744" t="s">
        <v>568</v>
      </c>
      <c r="K4744" t="s">
        <v>433</v>
      </c>
      <c r="L4744" t="s">
        <v>554</v>
      </c>
      <c r="M4744" t="s">
        <v>530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x14ac:dyDescent="0.3">
      <c r="A4745">
        <v>5</v>
      </c>
      <c r="B4745" t="s">
        <v>181</v>
      </c>
      <c r="C4745">
        <v>2021</v>
      </c>
      <c r="D4745">
        <v>5</v>
      </c>
      <c r="E4745" t="s">
        <v>630</v>
      </c>
      <c r="F4745" s="152">
        <v>77</v>
      </c>
      <c r="G4745" t="s">
        <v>469</v>
      </c>
      <c r="H4745" t="s">
        <v>417</v>
      </c>
      <c r="I4745" t="s">
        <v>418</v>
      </c>
      <c r="J4745" t="s">
        <v>562</v>
      </c>
      <c r="K4745" t="s">
        <v>405</v>
      </c>
      <c r="L4745" t="s">
        <v>555</v>
      </c>
      <c r="M4745" t="s">
        <v>476</v>
      </c>
      <c r="N4745">
        <v>1</v>
      </c>
      <c r="O4745">
        <v>279.98</v>
      </c>
      <c r="P4745">
        <v>2439</v>
      </c>
      <c r="Q4745" t="str">
        <f t="shared" si="76"/>
        <v>3-Small C&amp;I</v>
      </c>
    </row>
    <row r="4746" spans="1:17" x14ac:dyDescent="0.3">
      <c r="A4746">
        <v>5</v>
      </c>
      <c r="B4746" t="s">
        <v>181</v>
      </c>
      <c r="C4746">
        <v>2021</v>
      </c>
      <c r="D4746">
        <v>5</v>
      </c>
      <c r="E4746" t="s">
        <v>630</v>
      </c>
      <c r="F4746" s="152">
        <v>79</v>
      </c>
      <c r="G4746" t="s">
        <v>469</v>
      </c>
      <c r="H4746" t="s">
        <v>403</v>
      </c>
      <c r="I4746" t="s">
        <v>404</v>
      </c>
      <c r="J4746" t="s">
        <v>562</v>
      </c>
      <c r="K4746" t="s">
        <v>405</v>
      </c>
      <c r="L4746" t="s">
        <v>556</v>
      </c>
      <c r="M4746" t="s">
        <v>531</v>
      </c>
      <c r="N4746">
        <v>1</v>
      </c>
      <c r="O4746">
        <v>9.64</v>
      </c>
      <c r="P4746">
        <v>0</v>
      </c>
      <c r="Q4746" t="str">
        <f t="shared" si="76"/>
        <v>3-Small C&amp;I</v>
      </c>
    </row>
    <row r="4747" spans="1:17" x14ac:dyDescent="0.3">
      <c r="A4747">
        <v>5</v>
      </c>
      <c r="B4747" t="s">
        <v>181</v>
      </c>
      <c r="C4747">
        <v>2021</v>
      </c>
      <c r="D4747">
        <v>5</v>
      </c>
      <c r="E4747" t="s">
        <v>630</v>
      </c>
      <c r="F4747" s="152">
        <v>79</v>
      </c>
      <c r="G4747" t="s">
        <v>469</v>
      </c>
      <c r="H4747" t="s">
        <v>431</v>
      </c>
      <c r="I4747" t="s">
        <v>432</v>
      </c>
      <c r="J4747" t="s">
        <v>568</v>
      </c>
      <c r="K4747" t="s">
        <v>433</v>
      </c>
      <c r="L4747" t="s">
        <v>556</v>
      </c>
      <c r="M4747" t="s">
        <v>531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x14ac:dyDescent="0.3">
      <c r="A4748">
        <v>5</v>
      </c>
      <c r="B4748" t="s">
        <v>181</v>
      </c>
      <c r="C4748">
        <v>2021</v>
      </c>
      <c r="D4748">
        <v>5</v>
      </c>
      <c r="E4748" t="s">
        <v>630</v>
      </c>
      <c r="F4748" s="152">
        <v>79</v>
      </c>
      <c r="G4748" t="s">
        <v>469</v>
      </c>
      <c r="H4748" t="s">
        <v>532</v>
      </c>
      <c r="I4748" t="s">
        <v>533</v>
      </c>
      <c r="J4748" t="s">
        <v>270</v>
      </c>
      <c r="K4748" t="s">
        <v>534</v>
      </c>
      <c r="L4748" t="s">
        <v>556</v>
      </c>
      <c r="M4748" t="s">
        <v>531</v>
      </c>
      <c r="N4748">
        <v>17</v>
      </c>
      <c r="O4748">
        <v>5555.6</v>
      </c>
      <c r="P4748">
        <v>2589914</v>
      </c>
      <c r="Q4748" t="str">
        <f t="shared" si="76"/>
        <v>OTHER</v>
      </c>
    </row>
    <row r="4749" spans="1:17" x14ac:dyDescent="0.3">
      <c r="A4749">
        <v>5</v>
      </c>
      <c r="B4749" t="s">
        <v>181</v>
      </c>
      <c r="C4749">
        <v>2021</v>
      </c>
      <c r="D4749">
        <v>5</v>
      </c>
      <c r="E4749" t="s">
        <v>630</v>
      </c>
      <c r="F4749" s="152">
        <v>79</v>
      </c>
      <c r="G4749" t="s">
        <v>469</v>
      </c>
      <c r="H4749" t="s">
        <v>444</v>
      </c>
      <c r="I4749" t="s">
        <v>445</v>
      </c>
      <c r="J4749" t="s">
        <v>572</v>
      </c>
      <c r="K4749" t="s">
        <v>443</v>
      </c>
      <c r="L4749" t="s">
        <v>557</v>
      </c>
      <c r="M4749" t="s">
        <v>535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x14ac:dyDescent="0.3">
      <c r="A4750">
        <v>5</v>
      </c>
      <c r="B4750" t="s">
        <v>181</v>
      </c>
      <c r="C4750">
        <v>2021</v>
      </c>
      <c r="D4750">
        <v>5</v>
      </c>
      <c r="E4750" t="s">
        <v>630</v>
      </c>
      <c r="F4750" s="152">
        <v>79</v>
      </c>
      <c r="G4750" t="s">
        <v>469</v>
      </c>
      <c r="H4750" t="s">
        <v>417</v>
      </c>
      <c r="I4750" t="s">
        <v>418</v>
      </c>
      <c r="J4750" t="s">
        <v>562</v>
      </c>
      <c r="K4750" t="s">
        <v>405</v>
      </c>
      <c r="L4750" t="s">
        <v>557</v>
      </c>
      <c r="M4750" t="s">
        <v>535</v>
      </c>
      <c r="N4750">
        <v>83</v>
      </c>
      <c r="O4750">
        <v>11673.73</v>
      </c>
      <c r="P4750">
        <v>97870</v>
      </c>
      <c r="Q4750" t="str">
        <f t="shared" ref="Q4750:Q4813" si="77">VLOOKUP(TRIM(J4750),S:T,2,FALSE)</f>
        <v>3-Small C&amp;I</v>
      </c>
    </row>
    <row r="4751" spans="1:17" x14ac:dyDescent="0.3">
      <c r="A4751">
        <v>5</v>
      </c>
      <c r="B4751" t="s">
        <v>181</v>
      </c>
      <c r="C4751">
        <v>2021</v>
      </c>
      <c r="D4751">
        <v>5</v>
      </c>
      <c r="E4751" t="s">
        <v>630</v>
      </c>
      <c r="F4751" s="152">
        <v>79</v>
      </c>
      <c r="G4751" t="s">
        <v>469</v>
      </c>
      <c r="H4751" t="s">
        <v>446</v>
      </c>
      <c r="I4751" t="s">
        <v>447</v>
      </c>
      <c r="J4751" t="s">
        <v>567</v>
      </c>
      <c r="K4751" t="s">
        <v>425</v>
      </c>
      <c r="L4751" t="s">
        <v>557</v>
      </c>
      <c r="M4751" t="s">
        <v>535</v>
      </c>
      <c r="N4751">
        <v>7</v>
      </c>
      <c r="O4751">
        <v>365.29</v>
      </c>
      <c r="P4751">
        <v>2844</v>
      </c>
      <c r="Q4751" t="str">
        <f t="shared" si="77"/>
        <v>3-Small C&amp;I</v>
      </c>
    </row>
    <row r="4752" spans="1:17" x14ac:dyDescent="0.3">
      <c r="A4752">
        <v>5</v>
      </c>
      <c r="B4752" t="s">
        <v>181</v>
      </c>
      <c r="C4752">
        <v>2021</v>
      </c>
      <c r="D4752">
        <v>5</v>
      </c>
      <c r="E4752" t="s">
        <v>630</v>
      </c>
      <c r="F4752" s="152">
        <v>79</v>
      </c>
      <c r="G4752" t="s">
        <v>469</v>
      </c>
      <c r="H4752" t="s">
        <v>450</v>
      </c>
      <c r="I4752" t="s">
        <v>451</v>
      </c>
      <c r="J4752" t="s">
        <v>568</v>
      </c>
      <c r="K4752" t="s">
        <v>433</v>
      </c>
      <c r="L4752" t="s">
        <v>557</v>
      </c>
      <c r="M4752" t="s">
        <v>535</v>
      </c>
      <c r="N4752">
        <v>4</v>
      </c>
      <c r="O4752">
        <v>4502.13</v>
      </c>
      <c r="P4752">
        <v>46500</v>
      </c>
      <c r="Q4752" t="str">
        <f t="shared" si="77"/>
        <v>4-Medium C&amp;I</v>
      </c>
    </row>
    <row r="4753" spans="1:17" x14ac:dyDescent="0.3">
      <c r="A4753">
        <v>4</v>
      </c>
      <c r="B4753" t="s">
        <v>187</v>
      </c>
      <c r="C4753">
        <v>2021</v>
      </c>
      <c r="D4753">
        <v>6</v>
      </c>
      <c r="E4753" t="s">
        <v>648</v>
      </c>
      <c r="F4753" s="152">
        <v>1</v>
      </c>
      <c r="G4753" t="s">
        <v>396</v>
      </c>
      <c r="H4753" t="s">
        <v>397</v>
      </c>
      <c r="I4753" t="s">
        <v>398</v>
      </c>
      <c r="J4753" t="s">
        <v>561</v>
      </c>
      <c r="K4753" t="s">
        <v>399</v>
      </c>
      <c r="L4753" t="s">
        <v>536</v>
      </c>
      <c r="M4753" t="s">
        <v>400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x14ac:dyDescent="0.3">
      <c r="A4754">
        <v>4</v>
      </c>
      <c r="B4754" t="s">
        <v>187</v>
      </c>
      <c r="C4754">
        <v>2021</v>
      </c>
      <c r="D4754">
        <v>6</v>
      </c>
      <c r="E4754" t="s">
        <v>648</v>
      </c>
      <c r="F4754" s="152">
        <v>1</v>
      </c>
      <c r="G4754" t="s">
        <v>396</v>
      </c>
      <c r="H4754" t="s">
        <v>401</v>
      </c>
      <c r="I4754" t="s">
        <v>402</v>
      </c>
      <c r="J4754" t="s">
        <v>561</v>
      </c>
      <c r="K4754" t="s">
        <v>399</v>
      </c>
      <c r="L4754" t="s">
        <v>536</v>
      </c>
      <c r="M4754" t="s">
        <v>400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x14ac:dyDescent="0.3">
      <c r="A4755">
        <v>4</v>
      </c>
      <c r="B4755" t="s">
        <v>187</v>
      </c>
      <c r="C4755">
        <v>2021</v>
      </c>
      <c r="D4755">
        <v>6</v>
      </c>
      <c r="E4755" t="s">
        <v>648</v>
      </c>
      <c r="F4755" s="152">
        <v>1</v>
      </c>
      <c r="G4755" t="s">
        <v>396</v>
      </c>
      <c r="H4755" t="s">
        <v>403</v>
      </c>
      <c r="I4755" t="s">
        <v>404</v>
      </c>
      <c r="J4755" t="s">
        <v>562</v>
      </c>
      <c r="K4755" t="s">
        <v>405</v>
      </c>
      <c r="L4755" t="s">
        <v>536</v>
      </c>
      <c r="M4755" t="s">
        <v>400</v>
      </c>
      <c r="N4755">
        <v>14</v>
      </c>
      <c r="O4755">
        <v>952.97</v>
      </c>
      <c r="P4755">
        <v>3917</v>
      </c>
      <c r="Q4755" t="str">
        <f t="shared" si="77"/>
        <v>3-Small C&amp;I</v>
      </c>
    </row>
    <row r="4756" spans="1:17" x14ac:dyDescent="0.3">
      <c r="A4756">
        <v>4</v>
      </c>
      <c r="B4756" t="s">
        <v>187</v>
      </c>
      <c r="C4756">
        <v>2021</v>
      </c>
      <c r="D4756">
        <v>6</v>
      </c>
      <c r="E4756" t="s">
        <v>648</v>
      </c>
      <c r="F4756" s="152">
        <v>1</v>
      </c>
      <c r="G4756" t="s">
        <v>396</v>
      </c>
      <c r="H4756" t="s">
        <v>406</v>
      </c>
      <c r="I4756" t="s">
        <v>407</v>
      </c>
      <c r="J4756" t="s">
        <v>563</v>
      </c>
      <c r="K4756" t="s">
        <v>408</v>
      </c>
      <c r="L4756" t="s">
        <v>536</v>
      </c>
      <c r="M4756" t="s">
        <v>400</v>
      </c>
      <c r="N4756">
        <v>34</v>
      </c>
      <c r="O4756">
        <v>3168.39</v>
      </c>
      <c r="P4756">
        <v>19827</v>
      </c>
      <c r="Q4756" t="str">
        <f t="shared" si="77"/>
        <v>2-Low Income Residential</v>
      </c>
    </row>
    <row r="4757" spans="1:17" x14ac:dyDescent="0.3">
      <c r="A4757">
        <v>4</v>
      </c>
      <c r="B4757" t="s">
        <v>187</v>
      </c>
      <c r="C4757">
        <v>2021</v>
      </c>
      <c r="D4757">
        <v>6</v>
      </c>
      <c r="E4757" t="s">
        <v>648</v>
      </c>
      <c r="F4757" s="152">
        <v>1</v>
      </c>
      <c r="G4757" t="s">
        <v>396</v>
      </c>
      <c r="H4757" t="s">
        <v>409</v>
      </c>
      <c r="I4757" t="s">
        <v>410</v>
      </c>
      <c r="J4757" t="s">
        <v>565</v>
      </c>
      <c r="K4757" t="s">
        <v>411</v>
      </c>
      <c r="L4757" t="s">
        <v>536</v>
      </c>
      <c r="M4757" t="s">
        <v>400</v>
      </c>
      <c r="N4757">
        <v>3</v>
      </c>
      <c r="O4757">
        <v>363.35</v>
      </c>
      <c r="P4757">
        <v>1656</v>
      </c>
      <c r="Q4757" t="str">
        <f t="shared" si="77"/>
        <v>3-Small C&amp;I</v>
      </c>
    </row>
    <row r="4758" spans="1:17" x14ac:dyDescent="0.3">
      <c r="A4758">
        <v>4</v>
      </c>
      <c r="B4758" t="s">
        <v>187</v>
      </c>
      <c r="C4758">
        <v>2021</v>
      </c>
      <c r="D4758">
        <v>6</v>
      </c>
      <c r="E4758" t="s">
        <v>648</v>
      </c>
      <c r="F4758" s="152">
        <v>1</v>
      </c>
      <c r="G4758" t="s">
        <v>396</v>
      </c>
      <c r="H4758" t="s">
        <v>412</v>
      </c>
      <c r="I4758" t="s">
        <v>413</v>
      </c>
      <c r="J4758" t="s">
        <v>561</v>
      </c>
      <c r="K4758" t="s">
        <v>399</v>
      </c>
      <c r="L4758" t="s">
        <v>537</v>
      </c>
      <c r="M4758" t="s">
        <v>414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x14ac:dyDescent="0.3">
      <c r="A4759">
        <v>4</v>
      </c>
      <c r="B4759" t="s">
        <v>187</v>
      </c>
      <c r="C4759">
        <v>2021</v>
      </c>
      <c r="D4759">
        <v>6</v>
      </c>
      <c r="E4759" t="s">
        <v>648</v>
      </c>
      <c r="F4759" s="152">
        <v>1</v>
      </c>
      <c r="G4759" t="s">
        <v>396</v>
      </c>
      <c r="H4759" t="s">
        <v>415</v>
      </c>
      <c r="I4759" t="s">
        <v>416</v>
      </c>
      <c r="J4759" t="s">
        <v>563</v>
      </c>
      <c r="K4759" t="s">
        <v>408</v>
      </c>
      <c r="L4759" t="s">
        <v>537</v>
      </c>
      <c r="M4759" t="s">
        <v>414</v>
      </c>
      <c r="N4759">
        <v>140</v>
      </c>
      <c r="O4759">
        <v>4785.03</v>
      </c>
      <c r="P4759">
        <v>89329</v>
      </c>
      <c r="Q4759" t="str">
        <f t="shared" si="77"/>
        <v>2-Low Income Residential</v>
      </c>
    </row>
    <row r="4760" spans="1:17" x14ac:dyDescent="0.3">
      <c r="A4760">
        <v>4</v>
      </c>
      <c r="B4760" t="s">
        <v>187</v>
      </c>
      <c r="C4760">
        <v>2021</v>
      </c>
      <c r="D4760">
        <v>6</v>
      </c>
      <c r="E4760" t="s">
        <v>648</v>
      </c>
      <c r="F4760" s="152">
        <v>1</v>
      </c>
      <c r="G4760" t="s">
        <v>396</v>
      </c>
      <c r="H4760" t="s">
        <v>417</v>
      </c>
      <c r="I4760" t="s">
        <v>418</v>
      </c>
      <c r="J4760" t="s">
        <v>562</v>
      </c>
      <c r="K4760" t="s">
        <v>405</v>
      </c>
      <c r="L4760" t="s">
        <v>537</v>
      </c>
      <c r="M4760" t="s">
        <v>414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x14ac:dyDescent="0.3">
      <c r="A4761">
        <v>4</v>
      </c>
      <c r="B4761" t="s">
        <v>187</v>
      </c>
      <c r="C4761">
        <v>2021</v>
      </c>
      <c r="D4761">
        <v>6</v>
      </c>
      <c r="E4761" t="s">
        <v>648</v>
      </c>
      <c r="F4761" s="152">
        <v>1</v>
      </c>
      <c r="G4761" t="s">
        <v>396</v>
      </c>
      <c r="H4761" t="s">
        <v>419</v>
      </c>
      <c r="I4761" t="s">
        <v>420</v>
      </c>
      <c r="J4761" t="s">
        <v>565</v>
      </c>
      <c r="K4761" t="s">
        <v>411</v>
      </c>
      <c r="L4761" t="s">
        <v>537</v>
      </c>
      <c r="M4761" t="s">
        <v>414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x14ac:dyDescent="0.3">
      <c r="A4762">
        <v>4</v>
      </c>
      <c r="B4762" t="s">
        <v>187</v>
      </c>
      <c r="C4762">
        <v>2021</v>
      </c>
      <c r="D4762">
        <v>6</v>
      </c>
      <c r="E4762" t="s">
        <v>648</v>
      </c>
      <c r="F4762" s="152">
        <v>3</v>
      </c>
      <c r="G4762" t="s">
        <v>421</v>
      </c>
      <c r="H4762" t="s">
        <v>397</v>
      </c>
      <c r="I4762" t="s">
        <v>398</v>
      </c>
      <c r="J4762" t="s">
        <v>561</v>
      </c>
      <c r="K4762" t="s">
        <v>399</v>
      </c>
      <c r="L4762" t="s">
        <v>538</v>
      </c>
      <c r="M4762" t="s">
        <v>422</v>
      </c>
      <c r="N4762">
        <v>23</v>
      </c>
      <c r="O4762">
        <v>1430.59</v>
      </c>
      <c r="P4762">
        <v>5315</v>
      </c>
      <c r="Q4762" t="str">
        <f t="shared" si="77"/>
        <v>1-Residential</v>
      </c>
    </row>
    <row r="4763" spans="1:17" x14ac:dyDescent="0.3">
      <c r="A4763">
        <v>4</v>
      </c>
      <c r="B4763" t="s">
        <v>187</v>
      </c>
      <c r="C4763">
        <v>2021</v>
      </c>
      <c r="D4763">
        <v>6</v>
      </c>
      <c r="E4763" t="s">
        <v>648</v>
      </c>
      <c r="F4763" s="152">
        <v>3</v>
      </c>
      <c r="G4763" t="s">
        <v>421</v>
      </c>
      <c r="H4763" t="s">
        <v>403</v>
      </c>
      <c r="I4763" t="s">
        <v>404</v>
      </c>
      <c r="J4763" t="s">
        <v>562</v>
      </c>
      <c r="K4763" t="s">
        <v>405</v>
      </c>
      <c r="L4763" t="s">
        <v>538</v>
      </c>
      <c r="M4763" t="s">
        <v>422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x14ac:dyDescent="0.3">
      <c r="A4764">
        <v>4</v>
      </c>
      <c r="B4764" t="s">
        <v>187</v>
      </c>
      <c r="C4764">
        <v>2021</v>
      </c>
      <c r="D4764">
        <v>6</v>
      </c>
      <c r="E4764" t="s">
        <v>648</v>
      </c>
      <c r="F4764" s="152">
        <v>3</v>
      </c>
      <c r="G4764" t="s">
        <v>421</v>
      </c>
      <c r="H4764" t="s">
        <v>426</v>
      </c>
      <c r="I4764" t="s">
        <v>427</v>
      </c>
      <c r="J4764" t="s">
        <v>564</v>
      </c>
      <c r="K4764" t="s">
        <v>428</v>
      </c>
      <c r="L4764" t="s">
        <v>538</v>
      </c>
      <c r="M4764" t="s">
        <v>422</v>
      </c>
      <c r="N4764">
        <v>2</v>
      </c>
      <c r="O4764">
        <v>110.93</v>
      </c>
      <c r="P4764">
        <v>453</v>
      </c>
      <c r="Q4764" t="str">
        <f t="shared" si="77"/>
        <v>3-Small C&amp;I</v>
      </c>
    </row>
    <row r="4765" spans="1:17" x14ac:dyDescent="0.3">
      <c r="A4765">
        <v>4</v>
      </c>
      <c r="B4765" t="s">
        <v>187</v>
      </c>
      <c r="C4765">
        <v>2021</v>
      </c>
      <c r="D4765">
        <v>6</v>
      </c>
      <c r="E4765" t="s">
        <v>648</v>
      </c>
      <c r="F4765" s="152">
        <v>3</v>
      </c>
      <c r="G4765" t="s">
        <v>421</v>
      </c>
      <c r="H4765" t="s">
        <v>409</v>
      </c>
      <c r="I4765" t="s">
        <v>410</v>
      </c>
      <c r="J4765" t="s">
        <v>565</v>
      </c>
      <c r="K4765" t="s">
        <v>411</v>
      </c>
      <c r="L4765" t="s">
        <v>538</v>
      </c>
      <c r="M4765" t="s">
        <v>422</v>
      </c>
      <c r="N4765">
        <v>22</v>
      </c>
      <c r="O4765">
        <v>1675.13</v>
      </c>
      <c r="P4765">
        <v>7209</v>
      </c>
      <c r="Q4765" t="str">
        <f t="shared" si="77"/>
        <v>3-Small C&amp;I</v>
      </c>
    </row>
    <row r="4766" spans="1:17" x14ac:dyDescent="0.3">
      <c r="A4766">
        <v>4</v>
      </c>
      <c r="B4766" t="s">
        <v>187</v>
      </c>
      <c r="C4766">
        <v>2021</v>
      </c>
      <c r="D4766">
        <v>6</v>
      </c>
      <c r="E4766" t="s">
        <v>648</v>
      </c>
      <c r="F4766" s="152">
        <v>3</v>
      </c>
      <c r="G4766" t="s">
        <v>421</v>
      </c>
      <c r="H4766" t="s">
        <v>431</v>
      </c>
      <c r="I4766" t="s">
        <v>432</v>
      </c>
      <c r="J4766" t="s">
        <v>568</v>
      </c>
      <c r="K4766" t="s">
        <v>433</v>
      </c>
      <c r="L4766" t="s">
        <v>538</v>
      </c>
      <c r="M4766" t="s">
        <v>422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x14ac:dyDescent="0.3">
      <c r="A4767">
        <v>4</v>
      </c>
      <c r="B4767" t="s">
        <v>187</v>
      </c>
      <c r="C4767">
        <v>2021</v>
      </c>
      <c r="D4767">
        <v>6</v>
      </c>
      <c r="E4767" t="s">
        <v>648</v>
      </c>
      <c r="F4767" s="152">
        <v>3</v>
      </c>
      <c r="G4767" t="s">
        <v>421</v>
      </c>
      <c r="H4767" t="s">
        <v>434</v>
      </c>
      <c r="I4767" t="s">
        <v>435</v>
      </c>
      <c r="J4767" t="s">
        <v>566</v>
      </c>
      <c r="K4767" t="s">
        <v>436</v>
      </c>
      <c r="L4767" t="s">
        <v>537</v>
      </c>
      <c r="M4767" t="s">
        <v>414</v>
      </c>
      <c r="N4767">
        <v>1</v>
      </c>
      <c r="O4767">
        <v>9.16</v>
      </c>
      <c r="P4767">
        <v>16</v>
      </c>
      <c r="Q4767" t="str">
        <f t="shared" si="77"/>
        <v>Street</v>
      </c>
    </row>
    <row r="4768" spans="1:17" x14ac:dyDescent="0.3">
      <c r="A4768">
        <v>4</v>
      </c>
      <c r="B4768" t="s">
        <v>187</v>
      </c>
      <c r="C4768">
        <v>2021</v>
      </c>
      <c r="D4768">
        <v>6</v>
      </c>
      <c r="E4768" t="s">
        <v>648</v>
      </c>
      <c r="F4768" s="152">
        <v>3</v>
      </c>
      <c r="G4768" t="s">
        <v>421</v>
      </c>
      <c r="H4768" t="s">
        <v>437</v>
      </c>
      <c r="I4768" t="s">
        <v>438</v>
      </c>
      <c r="J4768" t="s">
        <v>571</v>
      </c>
      <c r="K4768" t="s">
        <v>439</v>
      </c>
      <c r="L4768" t="s">
        <v>539</v>
      </c>
      <c r="M4768" t="s">
        <v>440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x14ac:dyDescent="0.3">
      <c r="A4769">
        <v>4</v>
      </c>
      <c r="B4769" t="s">
        <v>187</v>
      </c>
      <c r="C4769">
        <v>2021</v>
      </c>
      <c r="D4769">
        <v>6</v>
      </c>
      <c r="E4769" t="s">
        <v>648</v>
      </c>
      <c r="F4769" s="152">
        <v>3</v>
      </c>
      <c r="G4769" t="s">
        <v>421</v>
      </c>
      <c r="H4769" t="s">
        <v>444</v>
      </c>
      <c r="I4769" t="s">
        <v>445</v>
      </c>
      <c r="J4769" t="s">
        <v>572</v>
      </c>
      <c r="K4769" t="s">
        <v>443</v>
      </c>
      <c r="L4769" t="s">
        <v>539</v>
      </c>
      <c r="M4769" t="s">
        <v>440</v>
      </c>
      <c r="N4769">
        <v>8</v>
      </c>
      <c r="O4769">
        <v>80895.13</v>
      </c>
      <c r="P4769">
        <v>981600</v>
      </c>
      <c r="Q4769" t="str">
        <f t="shared" si="77"/>
        <v>5-Large C&amp;I</v>
      </c>
    </row>
    <row r="4770" spans="1:17" x14ac:dyDescent="0.3">
      <c r="A4770">
        <v>4</v>
      </c>
      <c r="B4770" t="s">
        <v>187</v>
      </c>
      <c r="C4770">
        <v>2021</v>
      </c>
      <c r="D4770">
        <v>6</v>
      </c>
      <c r="E4770" t="s">
        <v>648</v>
      </c>
      <c r="F4770" s="152">
        <v>3</v>
      </c>
      <c r="G4770" t="s">
        <v>421</v>
      </c>
      <c r="H4770" t="s">
        <v>412</v>
      </c>
      <c r="I4770" t="s">
        <v>413</v>
      </c>
      <c r="J4770" t="s">
        <v>561</v>
      </c>
      <c r="K4770" t="s">
        <v>399</v>
      </c>
      <c r="L4770" t="s">
        <v>539</v>
      </c>
      <c r="M4770" t="s">
        <v>440</v>
      </c>
      <c r="N4770">
        <v>36</v>
      </c>
      <c r="O4770">
        <v>2948.78</v>
      </c>
      <c r="P4770">
        <v>19127</v>
      </c>
      <c r="Q4770" t="str">
        <f t="shared" si="77"/>
        <v>1-Residential</v>
      </c>
    </row>
    <row r="4771" spans="1:17" x14ac:dyDescent="0.3">
      <c r="A4771">
        <v>4</v>
      </c>
      <c r="B4771" t="s">
        <v>187</v>
      </c>
      <c r="C4771">
        <v>2021</v>
      </c>
      <c r="D4771">
        <v>6</v>
      </c>
      <c r="E4771" t="s">
        <v>648</v>
      </c>
      <c r="F4771" s="152">
        <v>3</v>
      </c>
      <c r="G4771" t="s">
        <v>421</v>
      </c>
      <c r="H4771" t="s">
        <v>417</v>
      </c>
      <c r="I4771" t="s">
        <v>418</v>
      </c>
      <c r="J4771" t="s">
        <v>562</v>
      </c>
      <c r="K4771" t="s">
        <v>405</v>
      </c>
      <c r="L4771" t="s">
        <v>539</v>
      </c>
      <c r="M4771" t="s">
        <v>440</v>
      </c>
      <c r="N4771">
        <v>1277</v>
      </c>
      <c r="O4771">
        <v>198644.27</v>
      </c>
      <c r="P4771">
        <v>1641335</v>
      </c>
      <c r="Q4771" t="str">
        <f t="shared" si="77"/>
        <v>3-Small C&amp;I</v>
      </c>
    </row>
    <row r="4772" spans="1:17" x14ac:dyDescent="0.3">
      <c r="A4772">
        <v>4</v>
      </c>
      <c r="B4772" t="s">
        <v>187</v>
      </c>
      <c r="C4772">
        <v>2021</v>
      </c>
      <c r="D4772">
        <v>6</v>
      </c>
      <c r="E4772" t="s">
        <v>648</v>
      </c>
      <c r="F4772" s="152">
        <v>3</v>
      </c>
      <c r="G4772" t="s">
        <v>421</v>
      </c>
      <c r="H4772" t="s">
        <v>446</v>
      </c>
      <c r="I4772" t="s">
        <v>447</v>
      </c>
      <c r="J4772" t="s">
        <v>567</v>
      </c>
      <c r="K4772" t="s">
        <v>425</v>
      </c>
      <c r="L4772" t="s">
        <v>539</v>
      </c>
      <c r="M4772" t="s">
        <v>440</v>
      </c>
      <c r="N4772">
        <v>7</v>
      </c>
      <c r="O4772">
        <v>244.83</v>
      </c>
      <c r="P4772">
        <v>1664</v>
      </c>
      <c r="Q4772" t="str">
        <f t="shared" si="77"/>
        <v>3-Small C&amp;I</v>
      </c>
    </row>
    <row r="4773" spans="1:17" x14ac:dyDescent="0.3">
      <c r="A4773">
        <v>4</v>
      </c>
      <c r="B4773" t="s">
        <v>187</v>
      </c>
      <c r="C4773">
        <v>2021</v>
      </c>
      <c r="D4773">
        <v>6</v>
      </c>
      <c r="E4773" t="s">
        <v>648</v>
      </c>
      <c r="F4773" s="152">
        <v>3</v>
      </c>
      <c r="G4773" t="s">
        <v>421</v>
      </c>
      <c r="H4773" t="s">
        <v>448</v>
      </c>
      <c r="I4773" t="s">
        <v>449</v>
      </c>
      <c r="J4773" t="s">
        <v>564</v>
      </c>
      <c r="K4773" t="s">
        <v>428</v>
      </c>
      <c r="L4773" t="s">
        <v>539</v>
      </c>
      <c r="M4773" t="s">
        <v>440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x14ac:dyDescent="0.3">
      <c r="A4774">
        <v>4</v>
      </c>
      <c r="B4774" t="s">
        <v>187</v>
      </c>
      <c r="C4774">
        <v>2021</v>
      </c>
      <c r="D4774">
        <v>6</v>
      </c>
      <c r="E4774" t="s">
        <v>648</v>
      </c>
      <c r="F4774" s="152">
        <v>3</v>
      </c>
      <c r="G4774" t="s">
        <v>421</v>
      </c>
      <c r="H4774" t="s">
        <v>419</v>
      </c>
      <c r="I4774" t="s">
        <v>420</v>
      </c>
      <c r="J4774" t="s">
        <v>565</v>
      </c>
      <c r="K4774" t="s">
        <v>411</v>
      </c>
      <c r="L4774" t="s">
        <v>539</v>
      </c>
      <c r="M4774" t="s">
        <v>440</v>
      </c>
      <c r="N4774">
        <v>56</v>
      </c>
      <c r="O4774">
        <v>3120.31</v>
      </c>
      <c r="P4774">
        <v>21900</v>
      </c>
      <c r="Q4774" t="str">
        <f t="shared" si="77"/>
        <v>3-Small C&amp;I</v>
      </c>
    </row>
    <row r="4775" spans="1:17" x14ac:dyDescent="0.3">
      <c r="A4775">
        <v>4</v>
      </c>
      <c r="B4775" t="s">
        <v>187</v>
      </c>
      <c r="C4775">
        <v>2021</v>
      </c>
      <c r="D4775">
        <v>6</v>
      </c>
      <c r="E4775" t="s">
        <v>648</v>
      </c>
      <c r="F4775" s="152">
        <v>3</v>
      </c>
      <c r="G4775" t="s">
        <v>421</v>
      </c>
      <c r="H4775" t="s">
        <v>450</v>
      </c>
      <c r="I4775" t="s">
        <v>451</v>
      </c>
      <c r="J4775" t="s">
        <v>568</v>
      </c>
      <c r="K4775" t="s">
        <v>433</v>
      </c>
      <c r="L4775" t="s">
        <v>539</v>
      </c>
      <c r="M4775" t="s">
        <v>440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x14ac:dyDescent="0.3">
      <c r="A4776">
        <v>4</v>
      </c>
      <c r="B4776" t="s">
        <v>187</v>
      </c>
      <c r="C4776">
        <v>2021</v>
      </c>
      <c r="D4776">
        <v>6</v>
      </c>
      <c r="E4776" t="s">
        <v>648</v>
      </c>
      <c r="F4776" s="152">
        <v>3</v>
      </c>
      <c r="G4776" t="s">
        <v>421</v>
      </c>
      <c r="H4776" t="s">
        <v>452</v>
      </c>
      <c r="I4776" t="s">
        <v>453</v>
      </c>
      <c r="J4776" t="s">
        <v>570</v>
      </c>
      <c r="K4776" t="s">
        <v>454</v>
      </c>
      <c r="L4776" t="s">
        <v>539</v>
      </c>
      <c r="M4776" t="s">
        <v>440</v>
      </c>
      <c r="N4776">
        <v>1</v>
      </c>
      <c r="O4776">
        <v>85.69</v>
      </c>
      <c r="P4776">
        <v>0</v>
      </c>
      <c r="Q4776" t="str">
        <f t="shared" si="77"/>
        <v>4-Medium C&amp;I</v>
      </c>
    </row>
    <row r="4777" spans="1:17" x14ac:dyDescent="0.3">
      <c r="A4777">
        <v>4</v>
      </c>
      <c r="B4777" t="s">
        <v>187</v>
      </c>
      <c r="C4777">
        <v>2021</v>
      </c>
      <c r="D4777">
        <v>6</v>
      </c>
      <c r="E4777" t="s">
        <v>648</v>
      </c>
      <c r="F4777" s="152">
        <v>5</v>
      </c>
      <c r="G4777" t="s">
        <v>455</v>
      </c>
      <c r="H4777" t="s">
        <v>431</v>
      </c>
      <c r="I4777" t="s">
        <v>432</v>
      </c>
      <c r="J4777" t="s">
        <v>568</v>
      </c>
      <c r="K4777" t="s">
        <v>433</v>
      </c>
      <c r="L4777" t="s">
        <v>540</v>
      </c>
      <c r="M4777" t="s">
        <v>456</v>
      </c>
      <c r="N4777">
        <v>1</v>
      </c>
      <c r="O4777">
        <v>642.46</v>
      </c>
      <c r="P4777">
        <v>2720</v>
      </c>
      <c r="Q4777" t="str">
        <f t="shared" si="77"/>
        <v>4-Medium C&amp;I</v>
      </c>
    </row>
    <row r="4778" spans="1:17" x14ac:dyDescent="0.3">
      <c r="A4778">
        <v>4</v>
      </c>
      <c r="B4778" t="s">
        <v>187</v>
      </c>
      <c r="C4778">
        <v>2021</v>
      </c>
      <c r="D4778">
        <v>6</v>
      </c>
      <c r="E4778" t="s">
        <v>648</v>
      </c>
      <c r="F4778" s="152">
        <v>5</v>
      </c>
      <c r="G4778" t="s">
        <v>455</v>
      </c>
      <c r="H4778" t="s">
        <v>444</v>
      </c>
      <c r="I4778" t="s">
        <v>445</v>
      </c>
      <c r="J4778" t="s">
        <v>572</v>
      </c>
      <c r="K4778" t="s">
        <v>443</v>
      </c>
      <c r="L4778" t="s">
        <v>541</v>
      </c>
      <c r="M4778" t="s">
        <v>457</v>
      </c>
      <c r="N4778">
        <v>1</v>
      </c>
      <c r="O4778">
        <v>-751.41</v>
      </c>
      <c r="P4778">
        <v>0</v>
      </c>
      <c r="Q4778" t="str">
        <f t="shared" si="77"/>
        <v>5-Large C&amp;I</v>
      </c>
    </row>
    <row r="4779" spans="1:17" x14ac:dyDescent="0.3">
      <c r="A4779">
        <v>4</v>
      </c>
      <c r="B4779" t="s">
        <v>187</v>
      </c>
      <c r="C4779">
        <v>2021</v>
      </c>
      <c r="D4779">
        <v>6</v>
      </c>
      <c r="E4779" t="s">
        <v>648</v>
      </c>
      <c r="F4779" s="152">
        <v>5</v>
      </c>
      <c r="G4779" t="s">
        <v>455</v>
      </c>
      <c r="H4779" t="s">
        <v>417</v>
      </c>
      <c r="I4779" t="s">
        <v>418</v>
      </c>
      <c r="J4779" t="s">
        <v>562</v>
      </c>
      <c r="K4779" t="s">
        <v>405</v>
      </c>
      <c r="L4779" t="s">
        <v>541</v>
      </c>
      <c r="M4779" t="s">
        <v>457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x14ac:dyDescent="0.3">
      <c r="A4780">
        <v>4</v>
      </c>
      <c r="B4780" t="s">
        <v>187</v>
      </c>
      <c r="C4780">
        <v>2021</v>
      </c>
      <c r="D4780">
        <v>6</v>
      </c>
      <c r="E4780" t="s">
        <v>648</v>
      </c>
      <c r="F4780" s="152">
        <v>6</v>
      </c>
      <c r="G4780" t="s">
        <v>458</v>
      </c>
      <c r="H4780" t="s">
        <v>459</v>
      </c>
      <c r="I4780" t="s">
        <v>460</v>
      </c>
      <c r="J4780" t="s">
        <v>573</v>
      </c>
      <c r="K4780" t="s">
        <v>461</v>
      </c>
      <c r="L4780" t="s">
        <v>542</v>
      </c>
      <c r="M4780" t="s">
        <v>462</v>
      </c>
      <c r="N4780">
        <v>1</v>
      </c>
      <c r="O4780">
        <v>6140.7</v>
      </c>
      <c r="P4780">
        <v>11698</v>
      </c>
      <c r="Q4780" t="str">
        <f t="shared" si="77"/>
        <v>Street</v>
      </c>
    </row>
    <row r="4781" spans="1:17" x14ac:dyDescent="0.3">
      <c r="A4781">
        <v>4</v>
      </c>
      <c r="B4781" t="s">
        <v>187</v>
      </c>
      <c r="C4781">
        <v>2021</v>
      </c>
      <c r="D4781">
        <v>6</v>
      </c>
      <c r="E4781" t="s">
        <v>648</v>
      </c>
      <c r="F4781" s="152">
        <v>6</v>
      </c>
      <c r="G4781" t="s">
        <v>458</v>
      </c>
      <c r="H4781" t="s">
        <v>463</v>
      </c>
      <c r="I4781" t="s">
        <v>464</v>
      </c>
      <c r="J4781" t="s">
        <v>577</v>
      </c>
      <c r="K4781" t="s">
        <v>465</v>
      </c>
      <c r="L4781" t="s">
        <v>542</v>
      </c>
      <c r="M4781" t="s">
        <v>462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x14ac:dyDescent="0.3">
      <c r="A4782">
        <v>4</v>
      </c>
      <c r="B4782" t="s">
        <v>187</v>
      </c>
      <c r="C4782">
        <v>2021</v>
      </c>
      <c r="D4782">
        <v>6</v>
      </c>
      <c r="E4782" t="s">
        <v>648</v>
      </c>
      <c r="F4782" s="152">
        <v>10</v>
      </c>
      <c r="G4782" t="s">
        <v>466</v>
      </c>
      <c r="H4782" t="s">
        <v>397</v>
      </c>
      <c r="I4782" t="s">
        <v>398</v>
      </c>
      <c r="J4782" t="s">
        <v>561</v>
      </c>
      <c r="K4782" t="s">
        <v>399</v>
      </c>
      <c r="L4782" t="s">
        <v>543</v>
      </c>
      <c r="M4782" t="s">
        <v>467</v>
      </c>
      <c r="N4782">
        <v>23</v>
      </c>
      <c r="O4782">
        <v>2700.78</v>
      </c>
      <c r="P4782">
        <v>10620</v>
      </c>
      <c r="Q4782" t="str">
        <f t="shared" si="77"/>
        <v>1-Residential</v>
      </c>
    </row>
    <row r="4783" spans="1:17" x14ac:dyDescent="0.3">
      <c r="A4783">
        <v>4</v>
      </c>
      <c r="B4783" t="s">
        <v>187</v>
      </c>
      <c r="C4783">
        <v>2021</v>
      </c>
      <c r="D4783">
        <v>6</v>
      </c>
      <c r="E4783" t="s">
        <v>648</v>
      </c>
      <c r="F4783" s="152">
        <v>10</v>
      </c>
      <c r="G4783" t="s">
        <v>466</v>
      </c>
      <c r="H4783" t="s">
        <v>412</v>
      </c>
      <c r="I4783" t="s">
        <v>413</v>
      </c>
      <c r="J4783" t="s">
        <v>561</v>
      </c>
      <c r="K4783" t="s">
        <v>399</v>
      </c>
      <c r="L4783" t="s">
        <v>544</v>
      </c>
      <c r="M4783" t="s">
        <v>468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x14ac:dyDescent="0.3">
      <c r="A4784">
        <v>4</v>
      </c>
      <c r="B4784" t="s">
        <v>187</v>
      </c>
      <c r="C4784">
        <v>2021</v>
      </c>
      <c r="D4784">
        <v>6</v>
      </c>
      <c r="E4784" t="s">
        <v>648</v>
      </c>
      <c r="F4784" s="152">
        <v>10</v>
      </c>
      <c r="G4784" t="s">
        <v>466</v>
      </c>
      <c r="H4784" t="s">
        <v>415</v>
      </c>
      <c r="I4784" t="s">
        <v>416</v>
      </c>
      <c r="J4784" t="s">
        <v>563</v>
      </c>
      <c r="K4784" t="s">
        <v>408</v>
      </c>
      <c r="L4784" t="s">
        <v>544</v>
      </c>
      <c r="M4784" t="s">
        <v>468</v>
      </c>
      <c r="N4784">
        <v>4</v>
      </c>
      <c r="O4784">
        <v>88.66</v>
      </c>
      <c r="P4784">
        <v>1414</v>
      </c>
      <c r="Q4784" t="str">
        <f t="shared" si="77"/>
        <v>2-Low Income Residential</v>
      </c>
    </row>
    <row r="4785" spans="1:17" x14ac:dyDescent="0.3">
      <c r="A4785">
        <v>4</v>
      </c>
      <c r="B4785" t="s">
        <v>187</v>
      </c>
      <c r="C4785">
        <v>2021</v>
      </c>
      <c r="D4785">
        <v>6</v>
      </c>
      <c r="E4785" t="s">
        <v>648</v>
      </c>
      <c r="F4785" s="152">
        <v>60</v>
      </c>
      <c r="G4785" t="s">
        <v>469</v>
      </c>
      <c r="H4785" t="s">
        <v>459</v>
      </c>
      <c r="I4785" t="s">
        <v>460</v>
      </c>
      <c r="J4785" t="s">
        <v>573</v>
      </c>
      <c r="K4785" t="s">
        <v>461</v>
      </c>
      <c r="L4785" t="s">
        <v>545</v>
      </c>
      <c r="M4785" t="s">
        <v>470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x14ac:dyDescent="0.3">
      <c r="A4786">
        <v>4</v>
      </c>
      <c r="B4786" t="s">
        <v>187</v>
      </c>
      <c r="C4786">
        <v>2021</v>
      </c>
      <c r="D4786">
        <v>6</v>
      </c>
      <c r="E4786" t="s">
        <v>648</v>
      </c>
      <c r="F4786" s="152">
        <v>60</v>
      </c>
      <c r="G4786" t="s">
        <v>469</v>
      </c>
      <c r="H4786" t="s">
        <v>463</v>
      </c>
      <c r="I4786" t="s">
        <v>464</v>
      </c>
      <c r="J4786" t="s">
        <v>577</v>
      </c>
      <c r="K4786" t="s">
        <v>465</v>
      </c>
      <c r="L4786" t="s">
        <v>545</v>
      </c>
      <c r="M4786" t="s">
        <v>470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x14ac:dyDescent="0.3">
      <c r="A4787">
        <v>5</v>
      </c>
      <c r="B4787" t="s">
        <v>181</v>
      </c>
      <c r="C4787">
        <v>2021</v>
      </c>
      <c r="D4787">
        <v>6</v>
      </c>
      <c r="E4787" t="s">
        <v>648</v>
      </c>
      <c r="F4787" s="152">
        <v>1</v>
      </c>
      <c r="G4787" t="s">
        <v>396</v>
      </c>
      <c r="H4787" t="s">
        <v>397</v>
      </c>
      <c r="I4787" t="s">
        <v>398</v>
      </c>
      <c r="J4787" t="s">
        <v>561</v>
      </c>
      <c r="K4787" t="s">
        <v>399</v>
      </c>
      <c r="L4787" t="s">
        <v>536</v>
      </c>
      <c r="M4787" t="s">
        <v>400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x14ac:dyDescent="0.3">
      <c r="A4788">
        <v>5</v>
      </c>
      <c r="B4788" t="s">
        <v>181</v>
      </c>
      <c r="C4788">
        <v>2021</v>
      </c>
      <c r="D4788">
        <v>6</v>
      </c>
      <c r="E4788" t="s">
        <v>648</v>
      </c>
      <c r="F4788" s="152">
        <v>1</v>
      </c>
      <c r="G4788" t="s">
        <v>396</v>
      </c>
      <c r="H4788" t="s">
        <v>401</v>
      </c>
      <c r="I4788" t="s">
        <v>402</v>
      </c>
      <c r="J4788" t="s">
        <v>561</v>
      </c>
      <c r="K4788" t="s">
        <v>399</v>
      </c>
      <c r="L4788" t="s">
        <v>536</v>
      </c>
      <c r="M4788" t="s">
        <v>400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x14ac:dyDescent="0.3">
      <c r="A4789">
        <v>5</v>
      </c>
      <c r="B4789" t="s">
        <v>181</v>
      </c>
      <c r="C4789">
        <v>2021</v>
      </c>
      <c r="D4789">
        <v>6</v>
      </c>
      <c r="E4789" t="s">
        <v>648</v>
      </c>
      <c r="F4789" s="152">
        <v>1</v>
      </c>
      <c r="G4789" t="s">
        <v>396</v>
      </c>
      <c r="H4789" t="s">
        <v>403</v>
      </c>
      <c r="I4789" t="s">
        <v>404</v>
      </c>
      <c r="J4789" t="s">
        <v>562</v>
      </c>
      <c r="K4789" t="s">
        <v>405</v>
      </c>
      <c r="L4789" t="s">
        <v>536</v>
      </c>
      <c r="M4789" t="s">
        <v>400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x14ac:dyDescent="0.3">
      <c r="A4790">
        <v>5</v>
      </c>
      <c r="B4790" t="s">
        <v>181</v>
      </c>
      <c r="C4790">
        <v>2021</v>
      </c>
      <c r="D4790">
        <v>6</v>
      </c>
      <c r="E4790" t="s">
        <v>648</v>
      </c>
      <c r="F4790" s="152">
        <v>1</v>
      </c>
      <c r="G4790" t="s">
        <v>396</v>
      </c>
      <c r="H4790" t="s">
        <v>406</v>
      </c>
      <c r="I4790" t="s">
        <v>407</v>
      </c>
      <c r="J4790" t="s">
        <v>563</v>
      </c>
      <c r="K4790" t="s">
        <v>408</v>
      </c>
      <c r="L4790" t="s">
        <v>536</v>
      </c>
      <c r="M4790" t="s">
        <v>400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x14ac:dyDescent="0.3">
      <c r="A4791">
        <v>5</v>
      </c>
      <c r="B4791" t="s">
        <v>181</v>
      </c>
      <c r="C4791">
        <v>2021</v>
      </c>
      <c r="D4791">
        <v>6</v>
      </c>
      <c r="E4791" t="s">
        <v>648</v>
      </c>
      <c r="F4791" s="152">
        <v>1</v>
      </c>
      <c r="G4791" t="s">
        <v>396</v>
      </c>
      <c r="H4791" t="s">
        <v>471</v>
      </c>
      <c r="I4791" t="s">
        <v>472</v>
      </c>
      <c r="J4791" t="s">
        <v>563</v>
      </c>
      <c r="K4791" t="s">
        <v>408</v>
      </c>
      <c r="L4791" t="s">
        <v>536</v>
      </c>
      <c r="M4791" t="s">
        <v>400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x14ac:dyDescent="0.3">
      <c r="A4792">
        <v>5</v>
      </c>
      <c r="B4792" t="s">
        <v>181</v>
      </c>
      <c r="C4792">
        <v>2021</v>
      </c>
      <c r="D4792">
        <v>6</v>
      </c>
      <c r="E4792" t="s">
        <v>648</v>
      </c>
      <c r="F4792" s="152">
        <v>1</v>
      </c>
      <c r="G4792" t="s">
        <v>396</v>
      </c>
      <c r="H4792" t="s">
        <v>409</v>
      </c>
      <c r="I4792" t="s">
        <v>410</v>
      </c>
      <c r="J4792" t="s">
        <v>564</v>
      </c>
      <c r="K4792" t="s">
        <v>428</v>
      </c>
      <c r="L4792" t="s">
        <v>536</v>
      </c>
      <c r="M4792" t="s">
        <v>400</v>
      </c>
      <c r="N4792">
        <v>1023</v>
      </c>
      <c r="O4792">
        <v>64071.29</v>
      </c>
      <c r="P4792">
        <v>299605</v>
      </c>
      <c r="Q4792" t="str">
        <f t="shared" si="77"/>
        <v>3-Small C&amp;I</v>
      </c>
    </row>
    <row r="4793" spans="1:17" x14ac:dyDescent="0.3">
      <c r="A4793">
        <v>5</v>
      </c>
      <c r="B4793" t="s">
        <v>181</v>
      </c>
      <c r="C4793">
        <v>2021</v>
      </c>
      <c r="D4793">
        <v>6</v>
      </c>
      <c r="E4793" t="s">
        <v>648</v>
      </c>
      <c r="F4793" s="152">
        <v>1</v>
      </c>
      <c r="G4793" t="s">
        <v>396</v>
      </c>
      <c r="H4793" t="s">
        <v>429</v>
      </c>
      <c r="I4793" t="s">
        <v>430</v>
      </c>
      <c r="J4793" t="s">
        <v>562</v>
      </c>
      <c r="K4793" t="s">
        <v>405</v>
      </c>
      <c r="L4793" t="s">
        <v>536</v>
      </c>
      <c r="M4793" t="s">
        <v>400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x14ac:dyDescent="0.3">
      <c r="A4794">
        <v>5</v>
      </c>
      <c r="B4794" t="s">
        <v>181</v>
      </c>
      <c r="C4794">
        <v>2021</v>
      </c>
      <c r="D4794">
        <v>6</v>
      </c>
      <c r="E4794" t="s">
        <v>648</v>
      </c>
      <c r="F4794" s="152">
        <v>1</v>
      </c>
      <c r="G4794" t="s">
        <v>396</v>
      </c>
      <c r="H4794" t="s">
        <v>473</v>
      </c>
      <c r="I4794" t="s">
        <v>474</v>
      </c>
      <c r="J4794" t="s">
        <v>565</v>
      </c>
      <c r="K4794" t="s">
        <v>411</v>
      </c>
      <c r="L4794" t="s">
        <v>536</v>
      </c>
      <c r="M4794" t="s">
        <v>400</v>
      </c>
      <c r="N4794">
        <v>2</v>
      </c>
      <c r="O4794">
        <v>90.65</v>
      </c>
      <c r="P4794">
        <v>357</v>
      </c>
      <c r="Q4794" t="str">
        <f t="shared" si="77"/>
        <v>3-Small C&amp;I</v>
      </c>
    </row>
    <row r="4795" spans="1:17" x14ac:dyDescent="0.3">
      <c r="A4795">
        <v>5</v>
      </c>
      <c r="B4795" t="s">
        <v>181</v>
      </c>
      <c r="C4795">
        <v>2021</v>
      </c>
      <c r="D4795">
        <v>6</v>
      </c>
      <c r="E4795" t="s">
        <v>648</v>
      </c>
      <c r="F4795" s="152">
        <v>1</v>
      </c>
      <c r="G4795" t="s">
        <v>396</v>
      </c>
      <c r="H4795" t="s">
        <v>558</v>
      </c>
      <c r="I4795" t="s">
        <v>559</v>
      </c>
      <c r="J4795" t="s">
        <v>561</v>
      </c>
      <c r="K4795" t="s">
        <v>399</v>
      </c>
      <c r="L4795" t="s">
        <v>536</v>
      </c>
      <c r="M4795" t="s">
        <v>400</v>
      </c>
      <c r="N4795">
        <v>1</v>
      </c>
      <c r="O4795">
        <v>-445.52</v>
      </c>
      <c r="P4795">
        <v>-1782</v>
      </c>
      <c r="Q4795" t="str">
        <f t="shared" si="77"/>
        <v>1-Residential</v>
      </c>
    </row>
    <row r="4796" spans="1:17" x14ac:dyDescent="0.3">
      <c r="A4796">
        <v>5</v>
      </c>
      <c r="B4796" t="s">
        <v>181</v>
      </c>
      <c r="C4796">
        <v>2021</v>
      </c>
      <c r="D4796">
        <v>6</v>
      </c>
      <c r="E4796" t="s">
        <v>648</v>
      </c>
      <c r="F4796" s="152">
        <v>1</v>
      </c>
      <c r="G4796" t="s">
        <v>396</v>
      </c>
      <c r="H4796" t="s">
        <v>477</v>
      </c>
      <c r="I4796" t="s">
        <v>478</v>
      </c>
      <c r="J4796" t="s">
        <v>566</v>
      </c>
      <c r="K4796" t="s">
        <v>436</v>
      </c>
      <c r="L4796" t="s">
        <v>536</v>
      </c>
      <c r="M4796" t="s">
        <v>400</v>
      </c>
      <c r="N4796">
        <v>190</v>
      </c>
      <c r="O4796">
        <v>6757.49</v>
      </c>
      <c r="P4796">
        <v>13312</v>
      </c>
      <c r="Q4796" t="str">
        <f t="shared" si="77"/>
        <v>Street</v>
      </c>
    </row>
    <row r="4797" spans="1:17" x14ac:dyDescent="0.3">
      <c r="A4797">
        <v>5</v>
      </c>
      <c r="B4797" t="s">
        <v>181</v>
      </c>
      <c r="C4797">
        <v>2021</v>
      </c>
      <c r="D4797">
        <v>6</v>
      </c>
      <c r="E4797" t="s">
        <v>648</v>
      </c>
      <c r="F4797" s="152">
        <v>1</v>
      </c>
      <c r="G4797" t="s">
        <v>396</v>
      </c>
      <c r="H4797" t="s">
        <v>479</v>
      </c>
      <c r="I4797" t="s">
        <v>480</v>
      </c>
      <c r="J4797" t="s">
        <v>566</v>
      </c>
      <c r="K4797" t="s">
        <v>436</v>
      </c>
      <c r="L4797" t="s">
        <v>536</v>
      </c>
      <c r="M4797" t="s">
        <v>400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x14ac:dyDescent="0.3">
      <c r="A4798">
        <v>5</v>
      </c>
      <c r="B4798" t="s">
        <v>181</v>
      </c>
      <c r="C4798">
        <v>2021</v>
      </c>
      <c r="D4798">
        <v>6</v>
      </c>
      <c r="E4798" t="s">
        <v>648</v>
      </c>
      <c r="F4798" s="152">
        <v>1</v>
      </c>
      <c r="G4798" t="s">
        <v>396</v>
      </c>
      <c r="H4798" t="s">
        <v>434</v>
      </c>
      <c r="I4798" t="s">
        <v>435</v>
      </c>
      <c r="J4798" t="s">
        <v>566</v>
      </c>
      <c r="K4798" t="s">
        <v>436</v>
      </c>
      <c r="L4798" t="s">
        <v>537</v>
      </c>
      <c r="M4798" t="s">
        <v>414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x14ac:dyDescent="0.3">
      <c r="A4799">
        <v>5</v>
      </c>
      <c r="B4799" t="s">
        <v>181</v>
      </c>
      <c r="C4799">
        <v>2021</v>
      </c>
      <c r="D4799">
        <v>6</v>
      </c>
      <c r="E4799" t="s">
        <v>648</v>
      </c>
      <c r="F4799" s="152">
        <v>1</v>
      </c>
      <c r="G4799" t="s">
        <v>396</v>
      </c>
      <c r="H4799" t="s">
        <v>412</v>
      </c>
      <c r="I4799" t="s">
        <v>413</v>
      </c>
      <c r="J4799" t="s">
        <v>561</v>
      </c>
      <c r="K4799" t="s">
        <v>399</v>
      </c>
      <c r="L4799" t="s">
        <v>537</v>
      </c>
      <c r="M4799" t="s">
        <v>414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x14ac:dyDescent="0.3">
      <c r="A4800">
        <v>5</v>
      </c>
      <c r="B4800" t="s">
        <v>181</v>
      </c>
      <c r="C4800">
        <v>2021</v>
      </c>
      <c r="D4800">
        <v>6</v>
      </c>
      <c r="E4800" t="s">
        <v>648</v>
      </c>
      <c r="F4800" s="152">
        <v>1</v>
      </c>
      <c r="G4800" t="s">
        <v>396</v>
      </c>
      <c r="H4800" t="s">
        <v>415</v>
      </c>
      <c r="I4800" t="s">
        <v>416</v>
      </c>
      <c r="J4800" t="s">
        <v>563</v>
      </c>
      <c r="K4800" t="s">
        <v>408</v>
      </c>
      <c r="L4800" t="s">
        <v>537</v>
      </c>
      <c r="M4800" t="s">
        <v>414</v>
      </c>
      <c r="N4800">
        <v>72668</v>
      </c>
      <c r="O4800">
        <v>1933704.83</v>
      </c>
      <c r="P4800">
        <v>37583366</v>
      </c>
      <c r="Q4800" t="str">
        <f t="shared" si="77"/>
        <v>2-Low Income Residential</v>
      </c>
    </row>
    <row r="4801" spans="1:17" x14ac:dyDescent="0.3">
      <c r="A4801">
        <v>5</v>
      </c>
      <c r="B4801" t="s">
        <v>181</v>
      </c>
      <c r="C4801">
        <v>2021</v>
      </c>
      <c r="D4801">
        <v>6</v>
      </c>
      <c r="E4801" t="s">
        <v>648</v>
      </c>
      <c r="F4801" s="152">
        <v>1</v>
      </c>
      <c r="G4801" t="s">
        <v>396</v>
      </c>
      <c r="H4801" t="s">
        <v>417</v>
      </c>
      <c r="I4801" t="s">
        <v>418</v>
      </c>
      <c r="J4801" t="s">
        <v>562</v>
      </c>
      <c r="K4801" t="s">
        <v>405</v>
      </c>
      <c r="L4801" t="s">
        <v>537</v>
      </c>
      <c r="M4801" t="s">
        <v>414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x14ac:dyDescent="0.3">
      <c r="A4802">
        <v>5</v>
      </c>
      <c r="B4802" t="s">
        <v>181</v>
      </c>
      <c r="C4802">
        <v>2021</v>
      </c>
      <c r="D4802">
        <v>6</v>
      </c>
      <c r="E4802" t="s">
        <v>648</v>
      </c>
      <c r="F4802" s="152">
        <v>1</v>
      </c>
      <c r="G4802" t="s">
        <v>396</v>
      </c>
      <c r="H4802" t="s">
        <v>419</v>
      </c>
      <c r="I4802" t="s">
        <v>420</v>
      </c>
      <c r="J4802" t="s">
        <v>565</v>
      </c>
      <c r="K4802" t="s">
        <v>411</v>
      </c>
      <c r="L4802" t="s">
        <v>537</v>
      </c>
      <c r="M4802" t="s">
        <v>414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x14ac:dyDescent="0.3">
      <c r="A4803">
        <v>5</v>
      </c>
      <c r="B4803" t="s">
        <v>181</v>
      </c>
      <c r="C4803">
        <v>2021</v>
      </c>
      <c r="D4803">
        <v>6</v>
      </c>
      <c r="E4803" t="s">
        <v>648</v>
      </c>
      <c r="F4803" s="152">
        <v>3</v>
      </c>
      <c r="G4803" t="s">
        <v>421</v>
      </c>
      <c r="H4803" t="s">
        <v>397</v>
      </c>
      <c r="I4803" t="s">
        <v>398</v>
      </c>
      <c r="J4803" t="s">
        <v>561</v>
      </c>
      <c r="K4803" t="s">
        <v>399</v>
      </c>
      <c r="L4803" t="s">
        <v>538</v>
      </c>
      <c r="M4803" t="s">
        <v>422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x14ac:dyDescent="0.3">
      <c r="A4804">
        <v>5</v>
      </c>
      <c r="B4804" t="s">
        <v>181</v>
      </c>
      <c r="C4804">
        <v>2021</v>
      </c>
      <c r="D4804">
        <v>6</v>
      </c>
      <c r="E4804" t="s">
        <v>648</v>
      </c>
      <c r="F4804" s="152">
        <v>3</v>
      </c>
      <c r="G4804" t="s">
        <v>421</v>
      </c>
      <c r="H4804" t="s">
        <v>401</v>
      </c>
      <c r="I4804" t="s">
        <v>402</v>
      </c>
      <c r="J4804" t="s">
        <v>561</v>
      </c>
      <c r="K4804" t="s">
        <v>399</v>
      </c>
      <c r="L4804" t="s">
        <v>538</v>
      </c>
      <c r="M4804" t="s">
        <v>422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x14ac:dyDescent="0.3">
      <c r="A4805">
        <v>5</v>
      </c>
      <c r="B4805" t="s">
        <v>181</v>
      </c>
      <c r="C4805">
        <v>2021</v>
      </c>
      <c r="D4805">
        <v>6</v>
      </c>
      <c r="E4805" t="s">
        <v>648</v>
      </c>
      <c r="F4805" s="152">
        <v>3</v>
      </c>
      <c r="G4805" t="s">
        <v>421</v>
      </c>
      <c r="H4805" t="s">
        <v>403</v>
      </c>
      <c r="I4805" t="s">
        <v>404</v>
      </c>
      <c r="J4805" t="s">
        <v>562</v>
      </c>
      <c r="K4805" t="s">
        <v>405</v>
      </c>
      <c r="L4805" t="s">
        <v>538</v>
      </c>
      <c r="M4805" t="s">
        <v>422</v>
      </c>
      <c r="N4805">
        <v>40657</v>
      </c>
      <c r="O4805">
        <v>-949188.2</v>
      </c>
      <c r="P4805">
        <v>47295991</v>
      </c>
      <c r="Q4805" t="str">
        <f t="shared" si="77"/>
        <v>3-Small C&amp;I</v>
      </c>
    </row>
    <row r="4806" spans="1:17" x14ac:dyDescent="0.3">
      <c r="A4806">
        <v>5</v>
      </c>
      <c r="B4806" t="s">
        <v>181</v>
      </c>
      <c r="C4806">
        <v>2021</v>
      </c>
      <c r="D4806">
        <v>6</v>
      </c>
      <c r="E4806" t="s">
        <v>648</v>
      </c>
      <c r="F4806" s="152">
        <v>3</v>
      </c>
      <c r="G4806" t="s">
        <v>421</v>
      </c>
      <c r="H4806" t="s">
        <v>406</v>
      </c>
      <c r="I4806" t="s">
        <v>407</v>
      </c>
      <c r="J4806" t="s">
        <v>563</v>
      </c>
      <c r="K4806" t="s">
        <v>408</v>
      </c>
      <c r="L4806" t="s">
        <v>538</v>
      </c>
      <c r="M4806" t="s">
        <v>422</v>
      </c>
      <c r="N4806">
        <v>1</v>
      </c>
      <c r="O4806">
        <v>47.76</v>
      </c>
      <c r="P4806">
        <v>286</v>
      </c>
      <c r="Q4806" t="str">
        <f t="shared" si="77"/>
        <v>2-Low Income Residential</v>
      </c>
    </row>
    <row r="4807" spans="1:17" x14ac:dyDescent="0.3">
      <c r="A4807">
        <v>5</v>
      </c>
      <c r="B4807" t="s">
        <v>181</v>
      </c>
      <c r="C4807">
        <v>2021</v>
      </c>
      <c r="D4807">
        <v>6</v>
      </c>
      <c r="E4807" t="s">
        <v>648</v>
      </c>
      <c r="F4807" s="152">
        <v>3</v>
      </c>
      <c r="G4807" t="s">
        <v>421</v>
      </c>
      <c r="H4807" t="s">
        <v>423</v>
      </c>
      <c r="I4807" t="s">
        <v>424</v>
      </c>
      <c r="J4807" t="s">
        <v>567</v>
      </c>
      <c r="K4807" t="s">
        <v>425</v>
      </c>
      <c r="L4807" t="s">
        <v>538</v>
      </c>
      <c r="M4807" t="s">
        <v>422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x14ac:dyDescent="0.3">
      <c r="A4808">
        <v>5</v>
      </c>
      <c r="B4808" t="s">
        <v>181</v>
      </c>
      <c r="C4808">
        <v>2021</v>
      </c>
      <c r="D4808">
        <v>6</v>
      </c>
      <c r="E4808" t="s">
        <v>648</v>
      </c>
      <c r="F4808" s="152">
        <v>3</v>
      </c>
      <c r="G4808" t="s">
        <v>421</v>
      </c>
      <c r="H4808" t="s">
        <v>426</v>
      </c>
      <c r="I4808" t="s">
        <v>427</v>
      </c>
      <c r="J4808" t="s">
        <v>564</v>
      </c>
      <c r="K4808" t="s">
        <v>428</v>
      </c>
      <c r="L4808" t="s">
        <v>538</v>
      </c>
      <c r="M4808" t="s">
        <v>422</v>
      </c>
      <c r="N4808">
        <v>286</v>
      </c>
      <c r="O4808">
        <v>-537349.9</v>
      </c>
      <c r="P4808">
        <v>402990</v>
      </c>
      <c r="Q4808" t="str">
        <f t="shared" si="77"/>
        <v>3-Small C&amp;I</v>
      </c>
    </row>
    <row r="4809" spans="1:17" x14ac:dyDescent="0.3">
      <c r="A4809">
        <v>5</v>
      </c>
      <c r="B4809" t="s">
        <v>181</v>
      </c>
      <c r="C4809">
        <v>2021</v>
      </c>
      <c r="D4809">
        <v>6</v>
      </c>
      <c r="E4809" t="s">
        <v>648</v>
      </c>
      <c r="F4809" s="152">
        <v>3</v>
      </c>
      <c r="G4809" t="s">
        <v>421</v>
      </c>
      <c r="H4809" t="s">
        <v>409</v>
      </c>
      <c r="I4809" t="s">
        <v>410</v>
      </c>
      <c r="J4809" t="s">
        <v>564</v>
      </c>
      <c r="K4809" t="s">
        <v>428</v>
      </c>
      <c r="L4809" t="s">
        <v>538</v>
      </c>
      <c r="M4809" t="s">
        <v>422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x14ac:dyDescent="0.3">
      <c r="A4810">
        <v>5</v>
      </c>
      <c r="B4810" t="s">
        <v>181</v>
      </c>
      <c r="C4810">
        <v>2021</v>
      </c>
      <c r="D4810">
        <v>6</v>
      </c>
      <c r="E4810" t="s">
        <v>648</v>
      </c>
      <c r="F4810" s="152">
        <v>3</v>
      </c>
      <c r="G4810" t="s">
        <v>421</v>
      </c>
      <c r="H4810" t="s">
        <v>429</v>
      </c>
      <c r="I4810" t="s">
        <v>430</v>
      </c>
      <c r="J4810" t="s">
        <v>562</v>
      </c>
      <c r="K4810" t="s">
        <v>405</v>
      </c>
      <c r="L4810" t="s">
        <v>538</v>
      </c>
      <c r="M4810" t="s">
        <v>422</v>
      </c>
      <c r="N4810">
        <v>189</v>
      </c>
      <c r="O4810">
        <v>27942.94</v>
      </c>
      <c r="P4810">
        <v>241099</v>
      </c>
      <c r="Q4810" t="str">
        <f t="shared" si="77"/>
        <v>3-Small C&amp;I</v>
      </c>
    </row>
    <row r="4811" spans="1:17" x14ac:dyDescent="0.3">
      <c r="A4811">
        <v>5</v>
      </c>
      <c r="B4811" t="s">
        <v>181</v>
      </c>
      <c r="C4811">
        <v>2021</v>
      </c>
      <c r="D4811">
        <v>6</v>
      </c>
      <c r="E4811" t="s">
        <v>648</v>
      </c>
      <c r="F4811" s="152">
        <v>3</v>
      </c>
      <c r="G4811" t="s">
        <v>421</v>
      </c>
      <c r="H4811" t="s">
        <v>584</v>
      </c>
      <c r="I4811" t="s">
        <v>585</v>
      </c>
      <c r="J4811" t="s">
        <v>567</v>
      </c>
      <c r="K4811" t="s">
        <v>425</v>
      </c>
      <c r="L4811" t="s">
        <v>538</v>
      </c>
      <c r="M4811" t="s">
        <v>422</v>
      </c>
      <c r="N4811">
        <v>1</v>
      </c>
      <c r="O4811">
        <v>55.89</v>
      </c>
      <c r="P4811">
        <v>246</v>
      </c>
      <c r="Q4811" t="str">
        <f t="shared" si="77"/>
        <v>3-Small C&amp;I</v>
      </c>
    </row>
    <row r="4812" spans="1:17" x14ac:dyDescent="0.3">
      <c r="A4812">
        <v>5</v>
      </c>
      <c r="B4812" t="s">
        <v>181</v>
      </c>
      <c r="C4812">
        <v>2021</v>
      </c>
      <c r="D4812">
        <v>6</v>
      </c>
      <c r="E4812" t="s">
        <v>648</v>
      </c>
      <c r="F4812" s="152">
        <v>3</v>
      </c>
      <c r="G4812" t="s">
        <v>421</v>
      </c>
      <c r="H4812" t="s">
        <v>481</v>
      </c>
      <c r="I4812" t="s">
        <v>482</v>
      </c>
      <c r="J4812" t="s">
        <v>568</v>
      </c>
      <c r="K4812" t="s">
        <v>433</v>
      </c>
      <c r="L4812" t="s">
        <v>538</v>
      </c>
      <c r="M4812" t="s">
        <v>422</v>
      </c>
      <c r="N4812">
        <v>84</v>
      </c>
      <c r="O4812">
        <v>253766.79</v>
      </c>
      <c r="P4812">
        <v>1340698</v>
      </c>
      <c r="Q4812" t="str">
        <f t="shared" si="77"/>
        <v>4-Medium C&amp;I</v>
      </c>
    </row>
    <row r="4813" spans="1:17" x14ac:dyDescent="0.3">
      <c r="A4813">
        <v>5</v>
      </c>
      <c r="B4813" t="s">
        <v>181</v>
      </c>
      <c r="C4813">
        <v>2021</v>
      </c>
      <c r="D4813">
        <v>6</v>
      </c>
      <c r="E4813" t="s">
        <v>648</v>
      </c>
      <c r="F4813" s="152">
        <v>3</v>
      </c>
      <c r="G4813" t="s">
        <v>421</v>
      </c>
      <c r="H4813" t="s">
        <v>649</v>
      </c>
      <c r="I4813" t="s">
        <v>650</v>
      </c>
      <c r="J4813" t="s">
        <v>564</v>
      </c>
      <c r="K4813" t="s">
        <v>428</v>
      </c>
      <c r="L4813" t="s">
        <v>538</v>
      </c>
      <c r="M4813" t="s">
        <v>422</v>
      </c>
      <c r="N4813">
        <v>1</v>
      </c>
      <c r="O4813">
        <v>10.3</v>
      </c>
      <c r="P4813">
        <v>0</v>
      </c>
      <c r="Q4813" t="str">
        <f t="shared" si="77"/>
        <v>3-Small C&amp;I</v>
      </c>
    </row>
    <row r="4814" spans="1:17" x14ac:dyDescent="0.3">
      <c r="A4814">
        <v>5</v>
      </c>
      <c r="B4814" t="s">
        <v>181</v>
      </c>
      <c r="C4814">
        <v>2021</v>
      </c>
      <c r="D4814">
        <v>6</v>
      </c>
      <c r="E4814" t="s">
        <v>648</v>
      </c>
      <c r="F4814" s="152">
        <v>3</v>
      </c>
      <c r="G4814" t="s">
        <v>421</v>
      </c>
      <c r="H4814" t="s">
        <v>473</v>
      </c>
      <c r="I4814" t="s">
        <v>474</v>
      </c>
      <c r="J4814" t="s">
        <v>565</v>
      </c>
      <c r="K4814" t="s">
        <v>411</v>
      </c>
      <c r="L4814" t="s">
        <v>538</v>
      </c>
      <c r="M4814" t="s">
        <v>422</v>
      </c>
      <c r="N4814">
        <v>98</v>
      </c>
      <c r="O4814">
        <v>3016.06</v>
      </c>
      <c r="P4814">
        <v>13358</v>
      </c>
      <c r="Q4814" t="str">
        <f t="shared" ref="Q4814:Q4877" si="78">VLOOKUP(TRIM(J4814),S:T,2,FALSE)</f>
        <v>3-Small C&amp;I</v>
      </c>
    </row>
    <row r="4815" spans="1:17" x14ac:dyDescent="0.3">
      <c r="A4815">
        <v>5</v>
      </c>
      <c r="B4815" t="s">
        <v>181</v>
      </c>
      <c r="C4815">
        <v>2021</v>
      </c>
      <c r="D4815">
        <v>6</v>
      </c>
      <c r="E4815" t="s">
        <v>648</v>
      </c>
      <c r="F4815" s="152">
        <v>3</v>
      </c>
      <c r="G4815" t="s">
        <v>421</v>
      </c>
      <c r="H4815" t="s">
        <v>586</v>
      </c>
      <c r="I4815" t="s">
        <v>587</v>
      </c>
      <c r="J4815" t="s">
        <v>570</v>
      </c>
      <c r="K4815" t="s">
        <v>454</v>
      </c>
      <c r="L4815" t="s">
        <v>538</v>
      </c>
      <c r="M4815" t="s">
        <v>422</v>
      </c>
      <c r="N4815">
        <v>1</v>
      </c>
      <c r="O4815">
        <v>5814.3</v>
      </c>
      <c r="P4815">
        <v>34320</v>
      </c>
      <c r="Q4815" t="str">
        <f t="shared" si="78"/>
        <v>4-Medium C&amp;I</v>
      </c>
    </row>
    <row r="4816" spans="1:17" x14ac:dyDescent="0.3">
      <c r="A4816">
        <v>5</v>
      </c>
      <c r="B4816" t="s">
        <v>181</v>
      </c>
      <c r="C4816">
        <v>2021</v>
      </c>
      <c r="D4816">
        <v>6</v>
      </c>
      <c r="E4816" t="s">
        <v>648</v>
      </c>
      <c r="F4816" s="152">
        <v>3</v>
      </c>
      <c r="G4816" t="s">
        <v>421</v>
      </c>
      <c r="H4816" t="s">
        <v>483</v>
      </c>
      <c r="I4816" t="s">
        <v>484</v>
      </c>
      <c r="J4816" t="s">
        <v>569</v>
      </c>
      <c r="K4816" t="s">
        <v>485</v>
      </c>
      <c r="L4816" t="s">
        <v>538</v>
      </c>
      <c r="M4816" t="s">
        <v>422</v>
      </c>
      <c r="N4816">
        <v>2</v>
      </c>
      <c r="O4816">
        <v>1752.87</v>
      </c>
      <c r="P4816">
        <v>8960</v>
      </c>
      <c r="Q4816" t="str">
        <f t="shared" si="78"/>
        <v>4-Medium C&amp;I</v>
      </c>
    </row>
    <row r="4817" spans="1:17" x14ac:dyDescent="0.3">
      <c r="A4817">
        <v>5</v>
      </c>
      <c r="B4817" t="s">
        <v>181</v>
      </c>
      <c r="C4817">
        <v>2021</v>
      </c>
      <c r="D4817">
        <v>6</v>
      </c>
      <c r="E4817" t="s">
        <v>648</v>
      </c>
      <c r="F4817" s="152">
        <v>3</v>
      </c>
      <c r="G4817" t="s">
        <v>421</v>
      </c>
      <c r="H4817" t="s">
        <v>431</v>
      </c>
      <c r="I4817" t="s">
        <v>432</v>
      </c>
      <c r="J4817" t="s">
        <v>568</v>
      </c>
      <c r="K4817" t="s">
        <v>433</v>
      </c>
      <c r="L4817" t="s">
        <v>538</v>
      </c>
      <c r="M4817" t="s">
        <v>422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x14ac:dyDescent="0.3">
      <c r="A4818">
        <v>5</v>
      </c>
      <c r="B4818" t="s">
        <v>181</v>
      </c>
      <c r="C4818">
        <v>2021</v>
      </c>
      <c r="D4818">
        <v>6</v>
      </c>
      <c r="E4818" t="s">
        <v>648</v>
      </c>
      <c r="F4818" s="152">
        <v>3</v>
      </c>
      <c r="G4818" t="s">
        <v>421</v>
      </c>
      <c r="H4818" t="s">
        <v>486</v>
      </c>
      <c r="I4818" t="s">
        <v>487</v>
      </c>
      <c r="J4818" t="s">
        <v>570</v>
      </c>
      <c r="K4818" t="s">
        <v>454</v>
      </c>
      <c r="L4818" t="s">
        <v>538</v>
      </c>
      <c r="M4818" t="s">
        <v>422</v>
      </c>
      <c r="N4818">
        <v>40</v>
      </c>
      <c r="O4818">
        <v>112192.1</v>
      </c>
      <c r="P4818">
        <v>579229</v>
      </c>
      <c r="Q4818" t="str">
        <f t="shared" si="78"/>
        <v>4-Medium C&amp;I</v>
      </c>
    </row>
    <row r="4819" spans="1:17" x14ac:dyDescent="0.3">
      <c r="A4819">
        <v>5</v>
      </c>
      <c r="B4819" t="s">
        <v>181</v>
      </c>
      <c r="C4819">
        <v>2021</v>
      </c>
      <c r="D4819">
        <v>6</v>
      </c>
      <c r="E4819" t="s">
        <v>648</v>
      </c>
      <c r="F4819" s="152">
        <v>3</v>
      </c>
      <c r="G4819" t="s">
        <v>421</v>
      </c>
      <c r="H4819" t="s">
        <v>488</v>
      </c>
      <c r="I4819" t="s">
        <v>489</v>
      </c>
      <c r="J4819" t="s">
        <v>569</v>
      </c>
      <c r="K4819" t="s">
        <v>485</v>
      </c>
      <c r="L4819" t="s">
        <v>538</v>
      </c>
      <c r="M4819" t="s">
        <v>422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x14ac:dyDescent="0.3">
      <c r="A4820">
        <v>5</v>
      </c>
      <c r="B4820" t="s">
        <v>181</v>
      </c>
      <c r="C4820">
        <v>2021</v>
      </c>
      <c r="D4820">
        <v>6</v>
      </c>
      <c r="E4820" t="s">
        <v>648</v>
      </c>
      <c r="F4820" s="152">
        <v>3</v>
      </c>
      <c r="G4820" t="s">
        <v>421</v>
      </c>
      <c r="H4820" t="s">
        <v>477</v>
      </c>
      <c r="I4820" t="s">
        <v>478</v>
      </c>
      <c r="J4820" t="s">
        <v>566</v>
      </c>
      <c r="K4820" t="s">
        <v>436</v>
      </c>
      <c r="L4820" t="s">
        <v>538</v>
      </c>
      <c r="M4820" t="s">
        <v>422</v>
      </c>
      <c r="N4820">
        <v>843</v>
      </c>
      <c r="O4820">
        <v>85661.63</v>
      </c>
      <c r="P4820">
        <v>201255</v>
      </c>
      <c r="Q4820" t="str">
        <f t="shared" si="78"/>
        <v>Street</v>
      </c>
    </row>
    <row r="4821" spans="1:17" x14ac:dyDescent="0.3">
      <c r="A4821">
        <v>5</v>
      </c>
      <c r="B4821" t="s">
        <v>181</v>
      </c>
      <c r="C4821">
        <v>2021</v>
      </c>
      <c r="D4821">
        <v>6</v>
      </c>
      <c r="E4821" t="s">
        <v>648</v>
      </c>
      <c r="F4821" s="152">
        <v>3</v>
      </c>
      <c r="G4821" t="s">
        <v>421</v>
      </c>
      <c r="H4821" t="s">
        <v>479</v>
      </c>
      <c r="I4821" t="s">
        <v>480</v>
      </c>
      <c r="J4821" t="s">
        <v>566</v>
      </c>
      <c r="K4821" t="s">
        <v>436</v>
      </c>
      <c r="L4821" t="s">
        <v>538</v>
      </c>
      <c r="M4821" t="s">
        <v>422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x14ac:dyDescent="0.3">
      <c r="A4822">
        <v>5</v>
      </c>
      <c r="B4822" t="s">
        <v>181</v>
      </c>
      <c r="C4822">
        <v>2021</v>
      </c>
      <c r="D4822">
        <v>6</v>
      </c>
      <c r="E4822" t="s">
        <v>648</v>
      </c>
      <c r="F4822" s="152">
        <v>3</v>
      </c>
      <c r="G4822" t="s">
        <v>421</v>
      </c>
      <c r="H4822" t="s">
        <v>434</v>
      </c>
      <c r="I4822" t="s">
        <v>435</v>
      </c>
      <c r="J4822" t="s">
        <v>566</v>
      </c>
      <c r="K4822" t="s">
        <v>436</v>
      </c>
      <c r="L4822" t="s">
        <v>539</v>
      </c>
      <c r="M4822" t="s">
        <v>440</v>
      </c>
      <c r="N4822">
        <v>3470</v>
      </c>
      <c r="O4822">
        <v>285453.67</v>
      </c>
      <c r="P4822">
        <v>861589</v>
      </c>
      <c r="Q4822" t="str">
        <f t="shared" si="78"/>
        <v>Street</v>
      </c>
    </row>
    <row r="4823" spans="1:17" x14ac:dyDescent="0.3">
      <c r="A4823">
        <v>5</v>
      </c>
      <c r="B4823" t="s">
        <v>181</v>
      </c>
      <c r="C4823">
        <v>2021</v>
      </c>
      <c r="D4823">
        <v>6</v>
      </c>
      <c r="E4823" t="s">
        <v>648</v>
      </c>
      <c r="F4823" s="152">
        <v>3</v>
      </c>
      <c r="G4823" t="s">
        <v>421</v>
      </c>
      <c r="H4823" t="s">
        <v>437</v>
      </c>
      <c r="I4823" t="s">
        <v>438</v>
      </c>
      <c r="J4823" t="s">
        <v>571</v>
      </c>
      <c r="K4823" t="s">
        <v>439</v>
      </c>
      <c r="L4823" t="s">
        <v>539</v>
      </c>
      <c r="M4823" t="s">
        <v>440</v>
      </c>
      <c r="N4823">
        <v>6</v>
      </c>
      <c r="O4823">
        <v>452.05</v>
      </c>
      <c r="P4823">
        <v>3689</v>
      </c>
      <c r="Q4823" t="str">
        <f t="shared" si="78"/>
        <v>3-Small C&amp;I</v>
      </c>
    </row>
    <row r="4824" spans="1:17" x14ac:dyDescent="0.3">
      <c r="A4824">
        <v>5</v>
      </c>
      <c r="B4824" t="s">
        <v>181</v>
      </c>
      <c r="C4824">
        <v>2021</v>
      </c>
      <c r="D4824">
        <v>6</v>
      </c>
      <c r="E4824" t="s">
        <v>648</v>
      </c>
      <c r="F4824" s="152">
        <v>3</v>
      </c>
      <c r="G4824" t="s">
        <v>421</v>
      </c>
      <c r="H4824" t="s">
        <v>490</v>
      </c>
      <c r="I4824" t="s">
        <v>491</v>
      </c>
      <c r="J4824" t="s">
        <v>572</v>
      </c>
      <c r="K4824" t="s">
        <v>443</v>
      </c>
      <c r="L4824" t="s">
        <v>538</v>
      </c>
      <c r="M4824" t="s">
        <v>422</v>
      </c>
      <c r="N4824">
        <v>2</v>
      </c>
      <c r="O4824">
        <v>9001.6</v>
      </c>
      <c r="P4824">
        <v>48400</v>
      </c>
      <c r="Q4824" t="str">
        <f t="shared" si="78"/>
        <v>5-Large C&amp;I</v>
      </c>
    </row>
    <row r="4825" spans="1:17" x14ac:dyDescent="0.3">
      <c r="A4825">
        <v>5</v>
      </c>
      <c r="B4825" t="s">
        <v>181</v>
      </c>
      <c r="C4825">
        <v>2021</v>
      </c>
      <c r="D4825">
        <v>6</v>
      </c>
      <c r="E4825" t="s">
        <v>648</v>
      </c>
      <c r="F4825" s="152">
        <v>3</v>
      </c>
      <c r="G4825" t="s">
        <v>421</v>
      </c>
      <c r="H4825" t="s">
        <v>441</v>
      </c>
      <c r="I4825" t="s">
        <v>442</v>
      </c>
      <c r="J4825" t="s">
        <v>572</v>
      </c>
      <c r="K4825" t="s">
        <v>443</v>
      </c>
      <c r="L4825" t="s">
        <v>538</v>
      </c>
      <c r="M4825" t="s">
        <v>422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x14ac:dyDescent="0.3">
      <c r="A4826">
        <v>5</v>
      </c>
      <c r="B4826" t="s">
        <v>181</v>
      </c>
      <c r="C4826">
        <v>2021</v>
      </c>
      <c r="D4826">
        <v>6</v>
      </c>
      <c r="E4826" t="s">
        <v>648</v>
      </c>
      <c r="F4826" s="152">
        <v>3</v>
      </c>
      <c r="G4826" t="s">
        <v>421</v>
      </c>
      <c r="H4826" t="s">
        <v>444</v>
      </c>
      <c r="I4826" t="s">
        <v>445</v>
      </c>
      <c r="J4826" t="s">
        <v>572</v>
      </c>
      <c r="K4826" t="s">
        <v>443</v>
      </c>
      <c r="L4826" t="s">
        <v>539</v>
      </c>
      <c r="M4826" t="s">
        <v>440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x14ac:dyDescent="0.3">
      <c r="A4827">
        <v>5</v>
      </c>
      <c r="B4827" t="s">
        <v>181</v>
      </c>
      <c r="C4827">
        <v>2021</v>
      </c>
      <c r="D4827">
        <v>6</v>
      </c>
      <c r="E4827" t="s">
        <v>648</v>
      </c>
      <c r="F4827" s="152">
        <v>3</v>
      </c>
      <c r="G4827" t="s">
        <v>421</v>
      </c>
      <c r="H4827" t="s">
        <v>412</v>
      </c>
      <c r="I4827" t="s">
        <v>413</v>
      </c>
      <c r="J4827" t="s">
        <v>561</v>
      </c>
      <c r="K4827" t="s">
        <v>399</v>
      </c>
      <c r="L4827" t="s">
        <v>539</v>
      </c>
      <c r="M4827" t="s">
        <v>440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x14ac:dyDescent="0.3">
      <c r="A4828">
        <v>5</v>
      </c>
      <c r="B4828" t="s">
        <v>181</v>
      </c>
      <c r="C4828">
        <v>2021</v>
      </c>
      <c r="D4828">
        <v>6</v>
      </c>
      <c r="E4828" t="s">
        <v>648</v>
      </c>
      <c r="F4828" s="152">
        <v>3</v>
      </c>
      <c r="G4828" t="s">
        <v>421</v>
      </c>
      <c r="H4828" t="s">
        <v>417</v>
      </c>
      <c r="I4828" t="s">
        <v>418</v>
      </c>
      <c r="J4828" t="s">
        <v>562</v>
      </c>
      <c r="K4828" t="s">
        <v>405</v>
      </c>
      <c r="L4828" t="s">
        <v>539</v>
      </c>
      <c r="M4828" t="s">
        <v>440</v>
      </c>
      <c r="N4828">
        <v>62553</v>
      </c>
      <c r="O4828">
        <v>4180589.4</v>
      </c>
      <c r="P4828">
        <v>95962259</v>
      </c>
      <c r="Q4828" t="str">
        <f t="shared" si="78"/>
        <v>3-Small C&amp;I</v>
      </c>
    </row>
    <row r="4829" spans="1:17" x14ac:dyDescent="0.3">
      <c r="A4829">
        <v>5</v>
      </c>
      <c r="B4829" t="s">
        <v>181</v>
      </c>
      <c r="C4829">
        <v>2021</v>
      </c>
      <c r="D4829">
        <v>6</v>
      </c>
      <c r="E4829" t="s">
        <v>648</v>
      </c>
      <c r="F4829" s="152">
        <v>3</v>
      </c>
      <c r="G4829" t="s">
        <v>421</v>
      </c>
      <c r="H4829" t="s">
        <v>446</v>
      </c>
      <c r="I4829" t="s">
        <v>447</v>
      </c>
      <c r="J4829" t="s">
        <v>567</v>
      </c>
      <c r="K4829" t="s">
        <v>425</v>
      </c>
      <c r="L4829" t="s">
        <v>539</v>
      </c>
      <c r="M4829" t="s">
        <v>440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x14ac:dyDescent="0.3">
      <c r="A4830">
        <v>5</v>
      </c>
      <c r="B4830" t="s">
        <v>181</v>
      </c>
      <c r="C4830">
        <v>2021</v>
      </c>
      <c r="D4830">
        <v>6</v>
      </c>
      <c r="E4830" t="s">
        <v>648</v>
      </c>
      <c r="F4830" s="152">
        <v>3</v>
      </c>
      <c r="G4830" t="s">
        <v>421</v>
      </c>
      <c r="H4830" t="s">
        <v>448</v>
      </c>
      <c r="I4830" t="s">
        <v>449</v>
      </c>
      <c r="J4830" t="s">
        <v>564</v>
      </c>
      <c r="K4830" t="s">
        <v>428</v>
      </c>
      <c r="L4830" t="s">
        <v>539</v>
      </c>
      <c r="M4830" t="s">
        <v>440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x14ac:dyDescent="0.3">
      <c r="A4831">
        <v>5</v>
      </c>
      <c r="B4831" t="s">
        <v>181</v>
      </c>
      <c r="C4831">
        <v>2021</v>
      </c>
      <c r="D4831">
        <v>6</v>
      </c>
      <c r="E4831" t="s">
        <v>648</v>
      </c>
      <c r="F4831" s="152">
        <v>3</v>
      </c>
      <c r="G4831" t="s">
        <v>421</v>
      </c>
      <c r="H4831" t="s">
        <v>419</v>
      </c>
      <c r="I4831" t="s">
        <v>420</v>
      </c>
      <c r="J4831" t="s">
        <v>565</v>
      </c>
      <c r="K4831" t="s">
        <v>411</v>
      </c>
      <c r="L4831" t="s">
        <v>539</v>
      </c>
      <c r="M4831" t="s">
        <v>440</v>
      </c>
      <c r="N4831">
        <v>20547</v>
      </c>
      <c r="O4831">
        <v>828361.7</v>
      </c>
      <c r="P4831">
        <v>7419459</v>
      </c>
      <c r="Q4831" t="str">
        <f t="shared" si="78"/>
        <v>3-Small C&amp;I</v>
      </c>
    </row>
    <row r="4832" spans="1:17" x14ac:dyDescent="0.3">
      <c r="A4832">
        <v>5</v>
      </c>
      <c r="B4832" t="s">
        <v>181</v>
      </c>
      <c r="C4832">
        <v>2021</v>
      </c>
      <c r="D4832">
        <v>6</v>
      </c>
      <c r="E4832" t="s">
        <v>648</v>
      </c>
      <c r="F4832" s="152">
        <v>3</v>
      </c>
      <c r="G4832" t="s">
        <v>421</v>
      </c>
      <c r="H4832" t="s">
        <v>450</v>
      </c>
      <c r="I4832" t="s">
        <v>451</v>
      </c>
      <c r="J4832" t="s">
        <v>568</v>
      </c>
      <c r="K4832" t="s">
        <v>433</v>
      </c>
      <c r="L4832" t="s">
        <v>539</v>
      </c>
      <c r="M4832" t="s">
        <v>440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x14ac:dyDescent="0.3">
      <c r="A4833">
        <v>5</v>
      </c>
      <c r="B4833" t="s">
        <v>181</v>
      </c>
      <c r="C4833">
        <v>2021</v>
      </c>
      <c r="D4833">
        <v>6</v>
      </c>
      <c r="E4833" t="s">
        <v>648</v>
      </c>
      <c r="F4833" s="152">
        <v>3</v>
      </c>
      <c r="G4833" t="s">
        <v>421</v>
      </c>
      <c r="H4833" t="s">
        <v>452</v>
      </c>
      <c r="I4833" t="s">
        <v>453</v>
      </c>
      <c r="J4833" t="s">
        <v>568</v>
      </c>
      <c r="K4833" t="s">
        <v>433</v>
      </c>
      <c r="L4833" t="s">
        <v>539</v>
      </c>
      <c r="M4833" t="s">
        <v>440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x14ac:dyDescent="0.3">
      <c r="A4834">
        <v>5</v>
      </c>
      <c r="B4834" t="s">
        <v>181</v>
      </c>
      <c r="C4834">
        <v>2021</v>
      </c>
      <c r="D4834">
        <v>6</v>
      </c>
      <c r="E4834" t="s">
        <v>648</v>
      </c>
      <c r="F4834" s="152">
        <v>3</v>
      </c>
      <c r="G4834" t="s">
        <v>421</v>
      </c>
      <c r="H4834" t="s">
        <v>492</v>
      </c>
      <c r="I4834" t="s">
        <v>493</v>
      </c>
      <c r="J4834" t="s">
        <v>568</v>
      </c>
      <c r="K4834" t="s">
        <v>433</v>
      </c>
      <c r="L4834" t="s">
        <v>539</v>
      </c>
      <c r="M4834" t="s">
        <v>440</v>
      </c>
      <c r="N4834">
        <v>229</v>
      </c>
      <c r="O4834">
        <v>420195.7</v>
      </c>
      <c r="P4834">
        <v>4257598</v>
      </c>
      <c r="Q4834" t="str">
        <f t="shared" si="78"/>
        <v>4-Medium C&amp;I</v>
      </c>
    </row>
    <row r="4835" spans="1:17" x14ac:dyDescent="0.3">
      <c r="A4835">
        <v>5</v>
      </c>
      <c r="B4835" t="s">
        <v>181</v>
      </c>
      <c r="C4835">
        <v>2021</v>
      </c>
      <c r="D4835">
        <v>6</v>
      </c>
      <c r="E4835" t="s">
        <v>648</v>
      </c>
      <c r="F4835" s="152">
        <v>5</v>
      </c>
      <c r="G4835" t="s">
        <v>455</v>
      </c>
      <c r="H4835" t="s">
        <v>403</v>
      </c>
      <c r="I4835" t="s">
        <v>404</v>
      </c>
      <c r="J4835" t="s">
        <v>562</v>
      </c>
      <c r="K4835" t="s">
        <v>405</v>
      </c>
      <c r="L4835" t="s">
        <v>540</v>
      </c>
      <c r="M4835" t="s">
        <v>456</v>
      </c>
      <c r="N4835">
        <v>921</v>
      </c>
      <c r="O4835">
        <v>208682.51</v>
      </c>
      <c r="P4835">
        <v>1923541</v>
      </c>
      <c r="Q4835" t="str">
        <f t="shared" si="78"/>
        <v>3-Small C&amp;I</v>
      </c>
    </row>
    <row r="4836" spans="1:17" x14ac:dyDescent="0.3">
      <c r="A4836">
        <v>5</v>
      </c>
      <c r="B4836" t="s">
        <v>181</v>
      </c>
      <c r="C4836">
        <v>2021</v>
      </c>
      <c r="D4836">
        <v>6</v>
      </c>
      <c r="E4836" t="s">
        <v>648</v>
      </c>
      <c r="F4836" s="152">
        <v>5</v>
      </c>
      <c r="G4836" t="s">
        <v>455</v>
      </c>
      <c r="H4836" t="s">
        <v>423</v>
      </c>
      <c r="I4836" t="s">
        <v>424</v>
      </c>
      <c r="J4836" t="s">
        <v>567</v>
      </c>
      <c r="K4836" t="s">
        <v>425</v>
      </c>
      <c r="L4836" t="s">
        <v>540</v>
      </c>
      <c r="M4836" t="s">
        <v>456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x14ac:dyDescent="0.3">
      <c r="A4837">
        <v>5</v>
      </c>
      <c r="B4837" t="s">
        <v>181</v>
      </c>
      <c r="C4837">
        <v>2021</v>
      </c>
      <c r="D4837">
        <v>6</v>
      </c>
      <c r="E4837" t="s">
        <v>648</v>
      </c>
      <c r="F4837" s="152">
        <v>5</v>
      </c>
      <c r="G4837" t="s">
        <v>455</v>
      </c>
      <c r="H4837" t="s">
        <v>429</v>
      </c>
      <c r="I4837" t="s">
        <v>430</v>
      </c>
      <c r="J4837" t="s">
        <v>562</v>
      </c>
      <c r="K4837" t="s">
        <v>405</v>
      </c>
      <c r="L4837" t="s">
        <v>540</v>
      </c>
      <c r="M4837" t="s">
        <v>456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x14ac:dyDescent="0.3">
      <c r="A4838">
        <v>5</v>
      </c>
      <c r="B4838" t="s">
        <v>181</v>
      </c>
      <c r="C4838">
        <v>2021</v>
      </c>
      <c r="D4838">
        <v>6</v>
      </c>
      <c r="E4838" t="s">
        <v>648</v>
      </c>
      <c r="F4838" s="152">
        <v>5</v>
      </c>
      <c r="G4838" t="s">
        <v>455</v>
      </c>
      <c r="H4838" t="s">
        <v>481</v>
      </c>
      <c r="I4838" t="s">
        <v>482</v>
      </c>
      <c r="J4838" t="s">
        <v>568</v>
      </c>
      <c r="K4838" t="s">
        <v>433</v>
      </c>
      <c r="L4838" t="s">
        <v>540</v>
      </c>
      <c r="M4838" t="s">
        <v>456</v>
      </c>
      <c r="N4838">
        <v>5</v>
      </c>
      <c r="O4838">
        <v>26960.53</v>
      </c>
      <c r="P4838">
        <v>137570</v>
      </c>
      <c r="Q4838" t="str">
        <f t="shared" si="78"/>
        <v>4-Medium C&amp;I</v>
      </c>
    </row>
    <row r="4839" spans="1:17" x14ac:dyDescent="0.3">
      <c r="A4839">
        <v>5</v>
      </c>
      <c r="B4839" t="s">
        <v>181</v>
      </c>
      <c r="C4839">
        <v>2021</v>
      </c>
      <c r="D4839">
        <v>6</v>
      </c>
      <c r="E4839" t="s">
        <v>648</v>
      </c>
      <c r="F4839" s="152">
        <v>5</v>
      </c>
      <c r="G4839" t="s">
        <v>455</v>
      </c>
      <c r="H4839" t="s">
        <v>431</v>
      </c>
      <c r="I4839" t="s">
        <v>432</v>
      </c>
      <c r="J4839" t="s">
        <v>568</v>
      </c>
      <c r="K4839" t="s">
        <v>433</v>
      </c>
      <c r="L4839" t="s">
        <v>540</v>
      </c>
      <c r="M4839" t="s">
        <v>456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x14ac:dyDescent="0.3">
      <c r="A4840">
        <v>5</v>
      </c>
      <c r="B4840" t="s">
        <v>181</v>
      </c>
      <c r="C4840">
        <v>2021</v>
      </c>
      <c r="D4840">
        <v>6</v>
      </c>
      <c r="E4840" t="s">
        <v>648</v>
      </c>
      <c r="F4840" s="152">
        <v>5</v>
      </c>
      <c r="G4840" t="s">
        <v>455</v>
      </c>
      <c r="H4840" t="s">
        <v>477</v>
      </c>
      <c r="I4840" t="s">
        <v>478</v>
      </c>
      <c r="J4840" t="s">
        <v>566</v>
      </c>
      <c r="K4840" t="s">
        <v>436</v>
      </c>
      <c r="L4840" t="s">
        <v>540</v>
      </c>
      <c r="M4840" t="s">
        <v>456</v>
      </c>
      <c r="N4840">
        <v>28</v>
      </c>
      <c r="O4840">
        <v>2889.35</v>
      </c>
      <c r="P4840">
        <v>7192</v>
      </c>
      <c r="Q4840" t="str">
        <f t="shared" si="78"/>
        <v>Street</v>
      </c>
    </row>
    <row r="4841" spans="1:17" x14ac:dyDescent="0.3">
      <c r="A4841">
        <v>5</v>
      </c>
      <c r="B4841" t="s">
        <v>181</v>
      </c>
      <c r="C4841">
        <v>2021</v>
      </c>
      <c r="D4841">
        <v>6</v>
      </c>
      <c r="E4841" t="s">
        <v>648</v>
      </c>
      <c r="F4841" s="152">
        <v>5</v>
      </c>
      <c r="G4841" t="s">
        <v>455</v>
      </c>
      <c r="H4841" t="s">
        <v>479</v>
      </c>
      <c r="I4841" t="s">
        <v>480</v>
      </c>
      <c r="J4841" t="s">
        <v>566</v>
      </c>
      <c r="K4841" t="s">
        <v>436</v>
      </c>
      <c r="L4841" t="s">
        <v>540</v>
      </c>
      <c r="M4841" t="s">
        <v>456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x14ac:dyDescent="0.3">
      <c r="A4842">
        <v>5</v>
      </c>
      <c r="B4842" t="s">
        <v>181</v>
      </c>
      <c r="C4842">
        <v>2021</v>
      </c>
      <c r="D4842">
        <v>6</v>
      </c>
      <c r="E4842" t="s">
        <v>648</v>
      </c>
      <c r="F4842" s="152">
        <v>5</v>
      </c>
      <c r="G4842" t="s">
        <v>455</v>
      </c>
      <c r="H4842" t="s">
        <v>434</v>
      </c>
      <c r="I4842" t="s">
        <v>435</v>
      </c>
      <c r="J4842" t="s">
        <v>566</v>
      </c>
      <c r="K4842" t="s">
        <v>436</v>
      </c>
      <c r="L4842" t="s">
        <v>541</v>
      </c>
      <c r="M4842" t="s">
        <v>457</v>
      </c>
      <c r="N4842">
        <v>111</v>
      </c>
      <c r="O4842">
        <v>15729.37</v>
      </c>
      <c r="P4842">
        <v>47352</v>
      </c>
      <c r="Q4842" t="str">
        <f t="shared" si="78"/>
        <v>Street</v>
      </c>
    </row>
    <row r="4843" spans="1:17" x14ac:dyDescent="0.3">
      <c r="A4843">
        <v>5</v>
      </c>
      <c r="B4843" t="s">
        <v>181</v>
      </c>
      <c r="C4843">
        <v>2021</v>
      </c>
      <c r="D4843">
        <v>6</v>
      </c>
      <c r="E4843" t="s">
        <v>648</v>
      </c>
      <c r="F4843" s="152">
        <v>5</v>
      </c>
      <c r="G4843" t="s">
        <v>455</v>
      </c>
      <c r="H4843" t="s">
        <v>490</v>
      </c>
      <c r="I4843" t="s">
        <v>491</v>
      </c>
      <c r="J4843" t="s">
        <v>572</v>
      </c>
      <c r="K4843" t="s">
        <v>443</v>
      </c>
      <c r="L4843" t="s">
        <v>540</v>
      </c>
      <c r="M4843" t="s">
        <v>456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x14ac:dyDescent="0.3">
      <c r="A4844">
        <v>5</v>
      </c>
      <c r="B4844" t="s">
        <v>181</v>
      </c>
      <c r="C4844">
        <v>2021</v>
      </c>
      <c r="D4844">
        <v>6</v>
      </c>
      <c r="E4844" t="s">
        <v>648</v>
      </c>
      <c r="F4844" s="152">
        <v>5</v>
      </c>
      <c r="G4844" t="s">
        <v>455</v>
      </c>
      <c r="H4844" t="s">
        <v>441</v>
      </c>
      <c r="I4844" t="s">
        <v>442</v>
      </c>
      <c r="J4844" t="s">
        <v>572</v>
      </c>
      <c r="K4844" t="s">
        <v>443</v>
      </c>
      <c r="L4844" t="s">
        <v>540</v>
      </c>
      <c r="M4844" t="s">
        <v>456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x14ac:dyDescent="0.3">
      <c r="A4845">
        <v>5</v>
      </c>
      <c r="B4845" t="s">
        <v>181</v>
      </c>
      <c r="C4845">
        <v>2021</v>
      </c>
      <c r="D4845">
        <v>6</v>
      </c>
      <c r="E4845" t="s">
        <v>648</v>
      </c>
      <c r="F4845" s="152">
        <v>5</v>
      </c>
      <c r="G4845" t="s">
        <v>455</v>
      </c>
      <c r="H4845" t="s">
        <v>444</v>
      </c>
      <c r="I4845" t="s">
        <v>445</v>
      </c>
      <c r="J4845" t="s">
        <v>572</v>
      </c>
      <c r="K4845" t="s">
        <v>443</v>
      </c>
      <c r="L4845" t="s">
        <v>541</v>
      </c>
      <c r="M4845" t="s">
        <v>457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x14ac:dyDescent="0.3">
      <c r="A4846">
        <v>5</v>
      </c>
      <c r="B4846" t="s">
        <v>181</v>
      </c>
      <c r="C4846">
        <v>2021</v>
      </c>
      <c r="D4846">
        <v>6</v>
      </c>
      <c r="E4846" t="s">
        <v>648</v>
      </c>
      <c r="F4846" s="152">
        <v>5</v>
      </c>
      <c r="G4846" t="s">
        <v>455</v>
      </c>
      <c r="H4846" t="s">
        <v>417</v>
      </c>
      <c r="I4846" t="s">
        <v>418</v>
      </c>
      <c r="J4846" t="s">
        <v>562</v>
      </c>
      <c r="K4846" t="s">
        <v>405</v>
      </c>
      <c r="L4846" t="s">
        <v>541</v>
      </c>
      <c r="M4846" t="s">
        <v>457</v>
      </c>
      <c r="N4846">
        <v>1401</v>
      </c>
      <c r="O4846">
        <v>382092.28</v>
      </c>
      <c r="P4846">
        <v>3367254</v>
      </c>
      <c r="Q4846" t="str">
        <f t="shared" si="78"/>
        <v>3-Small C&amp;I</v>
      </c>
    </row>
    <row r="4847" spans="1:17" x14ac:dyDescent="0.3">
      <c r="A4847">
        <v>5</v>
      </c>
      <c r="B4847" t="s">
        <v>181</v>
      </c>
      <c r="C4847">
        <v>2021</v>
      </c>
      <c r="D4847">
        <v>6</v>
      </c>
      <c r="E4847" t="s">
        <v>648</v>
      </c>
      <c r="F4847" s="152">
        <v>5</v>
      </c>
      <c r="G4847" t="s">
        <v>455</v>
      </c>
      <c r="H4847" t="s">
        <v>446</v>
      </c>
      <c r="I4847" t="s">
        <v>447</v>
      </c>
      <c r="J4847" t="s">
        <v>567</v>
      </c>
      <c r="K4847" t="s">
        <v>425</v>
      </c>
      <c r="L4847" t="s">
        <v>541</v>
      </c>
      <c r="M4847" t="s">
        <v>457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x14ac:dyDescent="0.3">
      <c r="A4848">
        <v>5</v>
      </c>
      <c r="B4848" t="s">
        <v>181</v>
      </c>
      <c r="C4848">
        <v>2021</v>
      </c>
      <c r="D4848">
        <v>6</v>
      </c>
      <c r="E4848" t="s">
        <v>648</v>
      </c>
      <c r="F4848" s="152">
        <v>5</v>
      </c>
      <c r="G4848" t="s">
        <v>455</v>
      </c>
      <c r="H4848" t="s">
        <v>450</v>
      </c>
      <c r="I4848" t="s">
        <v>451</v>
      </c>
      <c r="J4848" t="s">
        <v>568</v>
      </c>
      <c r="K4848" t="s">
        <v>433</v>
      </c>
      <c r="L4848" t="s">
        <v>541</v>
      </c>
      <c r="M4848" t="s">
        <v>457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x14ac:dyDescent="0.3">
      <c r="A4849">
        <v>5</v>
      </c>
      <c r="B4849" t="s">
        <v>181</v>
      </c>
      <c r="C4849">
        <v>2021</v>
      </c>
      <c r="D4849">
        <v>6</v>
      </c>
      <c r="E4849" t="s">
        <v>648</v>
      </c>
      <c r="F4849" s="152">
        <v>6</v>
      </c>
      <c r="G4849" t="s">
        <v>458</v>
      </c>
      <c r="H4849" t="s">
        <v>403</v>
      </c>
      <c r="I4849" t="s">
        <v>404</v>
      </c>
      <c r="J4849" t="s">
        <v>562</v>
      </c>
      <c r="K4849" t="s">
        <v>405</v>
      </c>
      <c r="L4849" t="s">
        <v>548</v>
      </c>
      <c r="M4849" t="s">
        <v>193</v>
      </c>
      <c r="N4849">
        <v>6</v>
      </c>
      <c r="O4849">
        <v>221.58</v>
      </c>
      <c r="P4849">
        <v>830</v>
      </c>
      <c r="Q4849" t="str">
        <f t="shared" si="78"/>
        <v>3-Small C&amp;I</v>
      </c>
    </row>
    <row r="4850" spans="1:17" x14ac:dyDescent="0.3">
      <c r="A4850">
        <v>5</v>
      </c>
      <c r="B4850" t="s">
        <v>181</v>
      </c>
      <c r="C4850">
        <v>2021</v>
      </c>
      <c r="D4850">
        <v>6</v>
      </c>
      <c r="E4850" t="s">
        <v>648</v>
      </c>
      <c r="F4850" s="152">
        <v>6</v>
      </c>
      <c r="G4850" t="s">
        <v>458</v>
      </c>
      <c r="H4850" t="s">
        <v>494</v>
      </c>
      <c r="I4850" t="s">
        <v>495</v>
      </c>
      <c r="J4850" t="s">
        <v>573</v>
      </c>
      <c r="K4850" t="s">
        <v>461</v>
      </c>
      <c r="L4850" t="s">
        <v>548</v>
      </c>
      <c r="M4850" t="s">
        <v>193</v>
      </c>
      <c r="N4850">
        <v>62</v>
      </c>
      <c r="O4850">
        <v>44979.19</v>
      </c>
      <c r="P4850">
        <v>81043</v>
      </c>
      <c r="Q4850" t="str">
        <f t="shared" si="78"/>
        <v>Street</v>
      </c>
    </row>
    <row r="4851" spans="1:17" x14ac:dyDescent="0.3">
      <c r="A4851">
        <v>5</v>
      </c>
      <c r="B4851" t="s">
        <v>181</v>
      </c>
      <c r="C4851">
        <v>2021</v>
      </c>
      <c r="D4851">
        <v>6</v>
      </c>
      <c r="E4851" t="s">
        <v>648</v>
      </c>
      <c r="F4851" s="152">
        <v>6</v>
      </c>
      <c r="G4851" t="s">
        <v>458</v>
      </c>
      <c r="H4851" t="s">
        <v>496</v>
      </c>
      <c r="I4851" t="s">
        <v>497</v>
      </c>
      <c r="J4851" t="s">
        <v>573</v>
      </c>
      <c r="K4851" t="s">
        <v>461</v>
      </c>
      <c r="L4851" t="s">
        <v>548</v>
      </c>
      <c r="M4851" t="s">
        <v>193</v>
      </c>
      <c r="N4851">
        <v>109</v>
      </c>
      <c r="O4851">
        <v>60304.94</v>
      </c>
      <c r="P4851">
        <v>73810</v>
      </c>
      <c r="Q4851" t="str">
        <f t="shared" si="78"/>
        <v>Street</v>
      </c>
    </row>
    <row r="4852" spans="1:17" x14ac:dyDescent="0.3">
      <c r="A4852">
        <v>5</v>
      </c>
      <c r="B4852" t="s">
        <v>181</v>
      </c>
      <c r="C4852">
        <v>2021</v>
      </c>
      <c r="D4852">
        <v>6</v>
      </c>
      <c r="E4852" t="s">
        <v>648</v>
      </c>
      <c r="F4852" s="152">
        <v>6</v>
      </c>
      <c r="G4852" t="s">
        <v>458</v>
      </c>
      <c r="H4852" t="s">
        <v>477</v>
      </c>
      <c r="I4852" t="s">
        <v>478</v>
      </c>
      <c r="J4852" t="s">
        <v>566</v>
      </c>
      <c r="K4852" t="s">
        <v>436</v>
      </c>
      <c r="L4852" t="s">
        <v>548</v>
      </c>
      <c r="M4852" t="s">
        <v>193</v>
      </c>
      <c r="N4852">
        <v>306</v>
      </c>
      <c r="O4852">
        <v>25361.86</v>
      </c>
      <c r="P4852">
        <v>58008</v>
      </c>
      <c r="Q4852" t="str">
        <f t="shared" si="78"/>
        <v>Street</v>
      </c>
    </row>
    <row r="4853" spans="1:17" x14ac:dyDescent="0.3">
      <c r="A4853">
        <v>5</v>
      </c>
      <c r="B4853" t="s">
        <v>181</v>
      </c>
      <c r="C4853">
        <v>2021</v>
      </c>
      <c r="D4853">
        <v>6</v>
      </c>
      <c r="E4853" t="s">
        <v>648</v>
      </c>
      <c r="F4853" s="152">
        <v>6</v>
      </c>
      <c r="G4853" t="s">
        <v>458</v>
      </c>
      <c r="H4853" t="s">
        <v>479</v>
      </c>
      <c r="I4853" t="s">
        <v>480</v>
      </c>
      <c r="J4853" t="s">
        <v>566</v>
      </c>
      <c r="K4853" t="s">
        <v>436</v>
      </c>
      <c r="L4853" t="s">
        <v>548</v>
      </c>
      <c r="M4853" t="s">
        <v>193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x14ac:dyDescent="0.3">
      <c r="A4854">
        <v>5</v>
      </c>
      <c r="B4854" t="s">
        <v>181</v>
      </c>
      <c r="C4854">
        <v>2021</v>
      </c>
      <c r="D4854">
        <v>6</v>
      </c>
      <c r="E4854" t="s">
        <v>648</v>
      </c>
      <c r="F4854" s="152">
        <v>6</v>
      </c>
      <c r="G4854" t="s">
        <v>458</v>
      </c>
      <c r="H4854" t="s">
        <v>498</v>
      </c>
      <c r="I4854" t="s">
        <v>499</v>
      </c>
      <c r="J4854" t="s">
        <v>574</v>
      </c>
      <c r="K4854" t="s">
        <v>500</v>
      </c>
      <c r="L4854" t="s">
        <v>548</v>
      </c>
      <c r="M4854" t="s">
        <v>193</v>
      </c>
      <c r="N4854">
        <v>2</v>
      </c>
      <c r="O4854">
        <v>697.73</v>
      </c>
      <c r="P4854">
        <v>1025</v>
      </c>
      <c r="Q4854" t="str">
        <f t="shared" si="78"/>
        <v>Street</v>
      </c>
    </row>
    <row r="4855" spans="1:17" x14ac:dyDescent="0.3">
      <c r="A4855">
        <v>5</v>
      </c>
      <c r="B4855" t="s">
        <v>181</v>
      </c>
      <c r="C4855">
        <v>2021</v>
      </c>
      <c r="D4855">
        <v>6</v>
      </c>
      <c r="E4855" t="s">
        <v>648</v>
      </c>
      <c r="F4855" s="152">
        <v>6</v>
      </c>
      <c r="G4855" t="s">
        <v>458</v>
      </c>
      <c r="H4855" t="s">
        <v>501</v>
      </c>
      <c r="I4855" t="s">
        <v>502</v>
      </c>
      <c r="J4855" t="s">
        <v>574</v>
      </c>
      <c r="K4855" t="s">
        <v>500</v>
      </c>
      <c r="L4855" t="s">
        <v>548</v>
      </c>
      <c r="M4855" t="s">
        <v>193</v>
      </c>
      <c r="N4855">
        <v>2</v>
      </c>
      <c r="O4855">
        <v>16769.61</v>
      </c>
      <c r="P4855">
        <v>33167</v>
      </c>
      <c r="Q4855" t="str">
        <f t="shared" si="78"/>
        <v>Street</v>
      </c>
    </row>
    <row r="4856" spans="1:17" x14ac:dyDescent="0.3">
      <c r="A4856">
        <v>5</v>
      </c>
      <c r="B4856" t="s">
        <v>181</v>
      </c>
      <c r="C4856">
        <v>2021</v>
      </c>
      <c r="D4856">
        <v>6</v>
      </c>
      <c r="E4856" t="s">
        <v>648</v>
      </c>
      <c r="F4856" s="152">
        <v>6</v>
      </c>
      <c r="G4856" t="s">
        <v>458</v>
      </c>
      <c r="H4856" t="s">
        <v>503</v>
      </c>
      <c r="I4856" t="s">
        <v>504</v>
      </c>
      <c r="J4856" t="s">
        <v>575</v>
      </c>
      <c r="K4856" t="s">
        <v>475</v>
      </c>
      <c r="L4856" t="s">
        <v>548</v>
      </c>
      <c r="M4856" t="s">
        <v>193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x14ac:dyDescent="0.3">
      <c r="A4857">
        <v>5</v>
      </c>
      <c r="B4857" t="s">
        <v>181</v>
      </c>
      <c r="C4857">
        <v>2021</v>
      </c>
      <c r="D4857">
        <v>6</v>
      </c>
      <c r="E4857" t="s">
        <v>648</v>
      </c>
      <c r="F4857" s="152">
        <v>6</v>
      </c>
      <c r="G4857" t="s">
        <v>458</v>
      </c>
      <c r="H4857" t="s">
        <v>505</v>
      </c>
      <c r="I4857" t="s">
        <v>506</v>
      </c>
      <c r="J4857" t="s">
        <v>575</v>
      </c>
      <c r="K4857" t="s">
        <v>475</v>
      </c>
      <c r="L4857" t="s">
        <v>548</v>
      </c>
      <c r="M4857" t="s">
        <v>193</v>
      </c>
      <c r="N4857">
        <v>13</v>
      </c>
      <c r="O4857">
        <v>3616.28</v>
      </c>
      <c r="P4857">
        <v>16869</v>
      </c>
      <c r="Q4857" t="str">
        <f t="shared" si="78"/>
        <v>Street</v>
      </c>
    </row>
    <row r="4858" spans="1:17" x14ac:dyDescent="0.3">
      <c r="A4858">
        <v>5</v>
      </c>
      <c r="B4858" t="s">
        <v>181</v>
      </c>
      <c r="C4858">
        <v>2021</v>
      </c>
      <c r="D4858">
        <v>6</v>
      </c>
      <c r="E4858" t="s">
        <v>648</v>
      </c>
      <c r="F4858" s="152">
        <v>6</v>
      </c>
      <c r="G4858" t="s">
        <v>458</v>
      </c>
      <c r="H4858" t="s">
        <v>507</v>
      </c>
      <c r="I4858" t="s">
        <v>508</v>
      </c>
      <c r="J4858" t="s">
        <v>571</v>
      </c>
      <c r="K4858" t="s">
        <v>439</v>
      </c>
      <c r="L4858" t="s">
        <v>548</v>
      </c>
      <c r="M4858" t="s">
        <v>193</v>
      </c>
      <c r="N4858">
        <v>2</v>
      </c>
      <c r="O4858">
        <v>51.91</v>
      </c>
      <c r="P4858">
        <v>191</v>
      </c>
      <c r="Q4858" t="str">
        <f t="shared" si="78"/>
        <v>3-Small C&amp;I</v>
      </c>
    </row>
    <row r="4859" spans="1:17" x14ac:dyDescent="0.3">
      <c r="A4859">
        <v>5</v>
      </c>
      <c r="B4859" t="s">
        <v>181</v>
      </c>
      <c r="C4859">
        <v>2021</v>
      </c>
      <c r="D4859">
        <v>6</v>
      </c>
      <c r="E4859" t="s">
        <v>648</v>
      </c>
      <c r="F4859" s="152">
        <v>6</v>
      </c>
      <c r="G4859" t="s">
        <v>458</v>
      </c>
      <c r="H4859" t="s">
        <v>509</v>
      </c>
      <c r="I4859" t="s">
        <v>510</v>
      </c>
      <c r="J4859" t="s">
        <v>571</v>
      </c>
      <c r="K4859" t="s">
        <v>439</v>
      </c>
      <c r="L4859" t="s">
        <v>548</v>
      </c>
      <c r="M4859" t="s">
        <v>193</v>
      </c>
      <c r="N4859">
        <v>5</v>
      </c>
      <c r="O4859">
        <v>138.82</v>
      </c>
      <c r="P4859">
        <v>525</v>
      </c>
      <c r="Q4859" t="str">
        <f t="shared" si="78"/>
        <v>3-Small C&amp;I</v>
      </c>
    </row>
    <row r="4860" spans="1:17" x14ac:dyDescent="0.3">
      <c r="A4860">
        <v>5</v>
      </c>
      <c r="B4860" t="s">
        <v>181</v>
      </c>
      <c r="C4860">
        <v>2021</v>
      </c>
      <c r="D4860">
        <v>6</v>
      </c>
      <c r="E4860" t="s">
        <v>648</v>
      </c>
      <c r="F4860" s="152">
        <v>6</v>
      </c>
      <c r="G4860" t="s">
        <v>458</v>
      </c>
      <c r="H4860" t="s">
        <v>459</v>
      </c>
      <c r="I4860" t="s">
        <v>460</v>
      </c>
      <c r="J4860" t="s">
        <v>573</v>
      </c>
      <c r="K4860" t="s">
        <v>461</v>
      </c>
      <c r="L4860" t="s">
        <v>542</v>
      </c>
      <c r="M4860" t="s">
        <v>462</v>
      </c>
      <c r="N4860">
        <v>512</v>
      </c>
      <c r="O4860">
        <v>486711.16</v>
      </c>
      <c r="P4860">
        <v>677284</v>
      </c>
      <c r="Q4860" t="str">
        <f t="shared" si="78"/>
        <v>Street</v>
      </c>
    </row>
    <row r="4861" spans="1:17" x14ac:dyDescent="0.3">
      <c r="A4861">
        <v>5</v>
      </c>
      <c r="B4861" t="s">
        <v>181</v>
      </c>
      <c r="C4861">
        <v>2021</v>
      </c>
      <c r="D4861">
        <v>6</v>
      </c>
      <c r="E4861" t="s">
        <v>648</v>
      </c>
      <c r="F4861" s="152">
        <v>6</v>
      </c>
      <c r="G4861" t="s">
        <v>458</v>
      </c>
      <c r="H4861" t="s">
        <v>434</v>
      </c>
      <c r="I4861" t="s">
        <v>435</v>
      </c>
      <c r="J4861" t="s">
        <v>566</v>
      </c>
      <c r="K4861" t="s">
        <v>436</v>
      </c>
      <c r="L4861" t="s">
        <v>542</v>
      </c>
      <c r="M4861" t="s">
        <v>462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x14ac:dyDescent="0.3">
      <c r="A4862">
        <v>5</v>
      </c>
      <c r="B4862" t="s">
        <v>181</v>
      </c>
      <c r="C4862">
        <v>2021</v>
      </c>
      <c r="D4862">
        <v>6</v>
      </c>
      <c r="E4862" t="s">
        <v>648</v>
      </c>
      <c r="F4862" s="152">
        <v>6</v>
      </c>
      <c r="G4862" t="s">
        <v>458</v>
      </c>
      <c r="H4862" t="s">
        <v>511</v>
      </c>
      <c r="I4862" t="s">
        <v>512</v>
      </c>
      <c r="J4862" t="s">
        <v>576</v>
      </c>
      <c r="K4862" t="s">
        <v>513</v>
      </c>
      <c r="L4862" t="s">
        <v>542</v>
      </c>
      <c r="M4862" t="s">
        <v>462</v>
      </c>
      <c r="N4862">
        <v>6</v>
      </c>
      <c r="O4862">
        <v>8441.26</v>
      </c>
      <c r="P4862">
        <v>27844</v>
      </c>
      <c r="Q4862" t="str">
        <f t="shared" si="78"/>
        <v>Street</v>
      </c>
    </row>
    <row r="4863" spans="1:17" x14ac:dyDescent="0.3">
      <c r="A4863">
        <v>5</v>
      </c>
      <c r="B4863" t="s">
        <v>181</v>
      </c>
      <c r="C4863">
        <v>2021</v>
      </c>
      <c r="D4863">
        <v>6</v>
      </c>
      <c r="E4863" t="s">
        <v>648</v>
      </c>
      <c r="F4863" s="152">
        <v>6</v>
      </c>
      <c r="G4863" t="s">
        <v>458</v>
      </c>
      <c r="H4863" t="s">
        <v>514</v>
      </c>
      <c r="I4863" t="s">
        <v>515</v>
      </c>
      <c r="J4863" t="s">
        <v>574</v>
      </c>
      <c r="K4863" t="s">
        <v>500</v>
      </c>
      <c r="L4863" t="s">
        <v>542</v>
      </c>
      <c r="M4863" t="s">
        <v>462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x14ac:dyDescent="0.3">
      <c r="A4864">
        <v>5</v>
      </c>
      <c r="B4864" t="s">
        <v>181</v>
      </c>
      <c r="C4864">
        <v>2021</v>
      </c>
      <c r="D4864">
        <v>6</v>
      </c>
      <c r="E4864" t="s">
        <v>648</v>
      </c>
      <c r="F4864" s="152">
        <v>6</v>
      </c>
      <c r="G4864" t="s">
        <v>458</v>
      </c>
      <c r="H4864" t="s">
        <v>516</v>
      </c>
      <c r="I4864" t="s">
        <v>517</v>
      </c>
      <c r="J4864" t="s">
        <v>575</v>
      </c>
      <c r="K4864" t="s">
        <v>475</v>
      </c>
      <c r="L4864" t="s">
        <v>542</v>
      </c>
      <c r="M4864" t="s">
        <v>462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x14ac:dyDescent="0.3">
      <c r="A4865">
        <v>5</v>
      </c>
      <c r="B4865" t="s">
        <v>181</v>
      </c>
      <c r="C4865">
        <v>2021</v>
      </c>
      <c r="D4865">
        <v>6</v>
      </c>
      <c r="E4865" t="s">
        <v>648</v>
      </c>
      <c r="F4865" s="152">
        <v>6</v>
      </c>
      <c r="G4865" t="s">
        <v>458</v>
      </c>
      <c r="H4865" t="s">
        <v>437</v>
      </c>
      <c r="I4865" t="s">
        <v>438</v>
      </c>
      <c r="J4865" t="s">
        <v>571</v>
      </c>
      <c r="K4865" t="s">
        <v>439</v>
      </c>
      <c r="L4865" t="s">
        <v>542</v>
      </c>
      <c r="M4865" t="s">
        <v>462</v>
      </c>
      <c r="N4865">
        <v>11</v>
      </c>
      <c r="O4865">
        <v>179.33</v>
      </c>
      <c r="P4865">
        <v>878</v>
      </c>
      <c r="Q4865" t="str">
        <f t="shared" si="78"/>
        <v>3-Small C&amp;I</v>
      </c>
    </row>
    <row r="4866" spans="1:17" x14ac:dyDescent="0.3">
      <c r="A4866">
        <v>5</v>
      </c>
      <c r="B4866" t="s">
        <v>181</v>
      </c>
      <c r="C4866">
        <v>2021</v>
      </c>
      <c r="D4866">
        <v>6</v>
      </c>
      <c r="E4866" t="s">
        <v>648</v>
      </c>
      <c r="F4866" s="152">
        <v>6</v>
      </c>
      <c r="G4866" t="s">
        <v>458</v>
      </c>
      <c r="H4866" t="s">
        <v>518</v>
      </c>
      <c r="I4866" t="s">
        <v>519</v>
      </c>
      <c r="J4866" t="s">
        <v>577</v>
      </c>
      <c r="K4866" t="s">
        <v>465</v>
      </c>
      <c r="L4866" t="s">
        <v>548</v>
      </c>
      <c r="M4866" t="s">
        <v>193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x14ac:dyDescent="0.3">
      <c r="A4867">
        <v>5</v>
      </c>
      <c r="B4867" t="s">
        <v>181</v>
      </c>
      <c r="C4867">
        <v>2021</v>
      </c>
      <c r="D4867">
        <v>6</v>
      </c>
      <c r="E4867" t="s">
        <v>648</v>
      </c>
      <c r="F4867" s="152">
        <v>6</v>
      </c>
      <c r="G4867" t="s">
        <v>458</v>
      </c>
      <c r="H4867" t="s">
        <v>463</v>
      </c>
      <c r="I4867" t="s">
        <v>464</v>
      </c>
      <c r="J4867" t="s">
        <v>577</v>
      </c>
      <c r="K4867" t="s">
        <v>465</v>
      </c>
      <c r="L4867" t="s">
        <v>542</v>
      </c>
      <c r="M4867" t="s">
        <v>462</v>
      </c>
      <c r="N4867">
        <v>10</v>
      </c>
      <c r="O4867">
        <v>710.01</v>
      </c>
      <c r="P4867">
        <v>2997</v>
      </c>
      <c r="Q4867" t="str">
        <f t="shared" si="78"/>
        <v>Street</v>
      </c>
    </row>
    <row r="4868" spans="1:17" x14ac:dyDescent="0.3">
      <c r="A4868">
        <v>5</v>
      </c>
      <c r="B4868" t="s">
        <v>181</v>
      </c>
      <c r="C4868">
        <v>2021</v>
      </c>
      <c r="D4868">
        <v>6</v>
      </c>
      <c r="E4868" t="s">
        <v>648</v>
      </c>
      <c r="F4868" s="152">
        <v>6</v>
      </c>
      <c r="G4868" t="s">
        <v>458</v>
      </c>
      <c r="H4868" t="s">
        <v>522</v>
      </c>
      <c r="I4868" t="s">
        <v>523</v>
      </c>
      <c r="J4868" t="s">
        <v>578</v>
      </c>
      <c r="K4868" t="s">
        <v>475</v>
      </c>
      <c r="L4868" t="s">
        <v>548</v>
      </c>
      <c r="M4868" t="s">
        <v>193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x14ac:dyDescent="0.3">
      <c r="A4869">
        <v>5</v>
      </c>
      <c r="B4869" t="s">
        <v>181</v>
      </c>
      <c r="C4869">
        <v>2021</v>
      </c>
      <c r="D4869">
        <v>6</v>
      </c>
      <c r="E4869" t="s">
        <v>648</v>
      </c>
      <c r="F4869" s="152">
        <v>6</v>
      </c>
      <c r="G4869" t="s">
        <v>458</v>
      </c>
      <c r="H4869" t="s">
        <v>524</v>
      </c>
      <c r="I4869" t="s">
        <v>525</v>
      </c>
      <c r="J4869" t="s">
        <v>578</v>
      </c>
      <c r="K4869" t="s">
        <v>475</v>
      </c>
      <c r="L4869" t="s">
        <v>542</v>
      </c>
      <c r="M4869" t="s">
        <v>462</v>
      </c>
      <c r="N4869">
        <v>2</v>
      </c>
      <c r="O4869">
        <v>887.33</v>
      </c>
      <c r="P4869">
        <v>161</v>
      </c>
      <c r="Q4869" t="str">
        <f t="shared" si="78"/>
        <v>Street</v>
      </c>
    </row>
    <row r="4870" spans="1:17" x14ac:dyDescent="0.3">
      <c r="A4870">
        <v>5</v>
      </c>
      <c r="B4870" t="s">
        <v>181</v>
      </c>
      <c r="C4870">
        <v>2021</v>
      </c>
      <c r="D4870">
        <v>6</v>
      </c>
      <c r="E4870" t="s">
        <v>648</v>
      </c>
      <c r="F4870" s="152">
        <v>6</v>
      </c>
      <c r="G4870" t="s">
        <v>458</v>
      </c>
      <c r="H4870" t="s">
        <v>417</v>
      </c>
      <c r="I4870" t="s">
        <v>418</v>
      </c>
      <c r="J4870" t="s">
        <v>562</v>
      </c>
      <c r="K4870" t="s">
        <v>405</v>
      </c>
      <c r="L4870" t="s">
        <v>542</v>
      </c>
      <c r="M4870" t="s">
        <v>462</v>
      </c>
      <c r="N4870">
        <v>30</v>
      </c>
      <c r="O4870">
        <v>819.45</v>
      </c>
      <c r="P4870">
        <v>4763</v>
      </c>
      <c r="Q4870" t="str">
        <f t="shared" si="78"/>
        <v>3-Small C&amp;I</v>
      </c>
    </row>
    <row r="4871" spans="1:17" x14ac:dyDescent="0.3">
      <c r="A4871">
        <v>5</v>
      </c>
      <c r="B4871" t="s">
        <v>181</v>
      </c>
      <c r="C4871">
        <v>2021</v>
      </c>
      <c r="D4871">
        <v>6</v>
      </c>
      <c r="E4871" t="s">
        <v>648</v>
      </c>
      <c r="F4871" s="152">
        <v>10</v>
      </c>
      <c r="G4871" t="s">
        <v>466</v>
      </c>
      <c r="H4871" t="s">
        <v>397</v>
      </c>
      <c r="I4871" t="s">
        <v>398</v>
      </c>
      <c r="J4871" t="s">
        <v>561</v>
      </c>
      <c r="K4871" t="s">
        <v>399</v>
      </c>
      <c r="L4871" t="s">
        <v>543</v>
      </c>
      <c r="M4871" t="s">
        <v>467</v>
      </c>
      <c r="N4871">
        <v>35329</v>
      </c>
      <c r="O4871">
        <v>4658118.84</v>
      </c>
      <c r="P4871">
        <v>19257208</v>
      </c>
      <c r="Q4871" t="str">
        <f t="shared" si="78"/>
        <v>1-Residential</v>
      </c>
    </row>
    <row r="4872" spans="1:17" x14ac:dyDescent="0.3">
      <c r="A4872">
        <v>5</v>
      </c>
      <c r="B4872" t="s">
        <v>181</v>
      </c>
      <c r="C4872">
        <v>2021</v>
      </c>
      <c r="D4872">
        <v>6</v>
      </c>
      <c r="E4872" t="s">
        <v>648</v>
      </c>
      <c r="F4872" s="152">
        <v>10</v>
      </c>
      <c r="G4872" t="s">
        <v>466</v>
      </c>
      <c r="H4872" t="s">
        <v>401</v>
      </c>
      <c r="I4872" t="s">
        <v>402</v>
      </c>
      <c r="J4872" t="s">
        <v>561</v>
      </c>
      <c r="K4872" t="s">
        <v>399</v>
      </c>
      <c r="L4872" t="s">
        <v>543</v>
      </c>
      <c r="M4872" t="s">
        <v>467</v>
      </c>
      <c r="N4872">
        <v>23</v>
      </c>
      <c r="O4872">
        <v>3338.57</v>
      </c>
      <c r="P4872">
        <v>13966</v>
      </c>
      <c r="Q4872" t="str">
        <f t="shared" si="78"/>
        <v>1-Residential</v>
      </c>
    </row>
    <row r="4873" spans="1:17" x14ac:dyDescent="0.3">
      <c r="A4873">
        <v>5</v>
      </c>
      <c r="B4873" t="s">
        <v>181</v>
      </c>
      <c r="C4873">
        <v>2021</v>
      </c>
      <c r="D4873">
        <v>6</v>
      </c>
      <c r="E4873" t="s">
        <v>648</v>
      </c>
      <c r="F4873" s="152">
        <v>10</v>
      </c>
      <c r="G4873" t="s">
        <v>466</v>
      </c>
      <c r="H4873" t="s">
        <v>403</v>
      </c>
      <c r="I4873" t="s">
        <v>404</v>
      </c>
      <c r="J4873" t="s">
        <v>562</v>
      </c>
      <c r="K4873" t="s">
        <v>405</v>
      </c>
      <c r="L4873" t="s">
        <v>543</v>
      </c>
      <c r="M4873" t="s">
        <v>467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x14ac:dyDescent="0.3">
      <c r="A4874">
        <v>5</v>
      </c>
      <c r="B4874" t="s">
        <v>181</v>
      </c>
      <c r="C4874">
        <v>2021</v>
      </c>
      <c r="D4874">
        <v>6</v>
      </c>
      <c r="E4874" t="s">
        <v>648</v>
      </c>
      <c r="F4874" s="152">
        <v>10</v>
      </c>
      <c r="G4874" t="s">
        <v>466</v>
      </c>
      <c r="H4874" t="s">
        <v>406</v>
      </c>
      <c r="I4874" t="s">
        <v>407</v>
      </c>
      <c r="J4874" t="s">
        <v>563</v>
      </c>
      <c r="K4874" t="s">
        <v>408</v>
      </c>
      <c r="L4874" t="s">
        <v>543</v>
      </c>
      <c r="M4874" t="s">
        <v>467</v>
      </c>
      <c r="N4874">
        <v>5670</v>
      </c>
      <c r="O4874">
        <v>518552.08</v>
      </c>
      <c r="P4874">
        <v>3306498</v>
      </c>
      <c r="Q4874" t="str">
        <f t="shared" si="78"/>
        <v>2-Low Income Residential</v>
      </c>
    </row>
    <row r="4875" spans="1:17" x14ac:dyDescent="0.3">
      <c r="A4875">
        <v>5</v>
      </c>
      <c r="B4875" t="s">
        <v>181</v>
      </c>
      <c r="C4875">
        <v>2021</v>
      </c>
      <c r="D4875">
        <v>6</v>
      </c>
      <c r="E4875" t="s">
        <v>648</v>
      </c>
      <c r="F4875" s="152">
        <v>10</v>
      </c>
      <c r="G4875" t="s">
        <v>466</v>
      </c>
      <c r="H4875" t="s">
        <v>471</v>
      </c>
      <c r="I4875" t="s">
        <v>472</v>
      </c>
      <c r="J4875" t="s">
        <v>563</v>
      </c>
      <c r="K4875" t="s">
        <v>408</v>
      </c>
      <c r="L4875" t="s">
        <v>543</v>
      </c>
      <c r="M4875" t="s">
        <v>467</v>
      </c>
      <c r="N4875">
        <v>13</v>
      </c>
      <c r="O4875">
        <v>1075.82</v>
      </c>
      <c r="P4875">
        <v>6613</v>
      </c>
      <c r="Q4875" t="str">
        <f t="shared" si="78"/>
        <v>2-Low Income Residential</v>
      </c>
    </row>
    <row r="4876" spans="1:17" x14ac:dyDescent="0.3">
      <c r="A4876">
        <v>5</v>
      </c>
      <c r="B4876" t="s">
        <v>181</v>
      </c>
      <c r="C4876">
        <v>2021</v>
      </c>
      <c r="D4876">
        <v>6</v>
      </c>
      <c r="E4876" t="s">
        <v>648</v>
      </c>
      <c r="F4876" s="152">
        <v>10</v>
      </c>
      <c r="G4876" t="s">
        <v>466</v>
      </c>
      <c r="H4876" t="s">
        <v>477</v>
      </c>
      <c r="I4876" t="s">
        <v>478</v>
      </c>
      <c r="J4876" t="s">
        <v>566</v>
      </c>
      <c r="K4876" t="s">
        <v>436</v>
      </c>
      <c r="L4876" t="s">
        <v>543</v>
      </c>
      <c r="M4876" t="s">
        <v>467</v>
      </c>
      <c r="N4876">
        <v>2</v>
      </c>
      <c r="O4876">
        <v>66.16</v>
      </c>
      <c r="P4876">
        <v>108</v>
      </c>
      <c r="Q4876" t="str">
        <f t="shared" si="78"/>
        <v>Street</v>
      </c>
    </row>
    <row r="4877" spans="1:17" x14ac:dyDescent="0.3">
      <c r="A4877">
        <v>5</v>
      </c>
      <c r="B4877" t="s">
        <v>181</v>
      </c>
      <c r="C4877">
        <v>2021</v>
      </c>
      <c r="D4877">
        <v>6</v>
      </c>
      <c r="E4877" t="s">
        <v>648</v>
      </c>
      <c r="F4877" s="152">
        <v>10</v>
      </c>
      <c r="G4877" t="s">
        <v>466</v>
      </c>
      <c r="H4877" t="s">
        <v>479</v>
      </c>
      <c r="I4877" t="s">
        <v>480</v>
      </c>
      <c r="J4877" t="s">
        <v>566</v>
      </c>
      <c r="K4877" t="s">
        <v>436</v>
      </c>
      <c r="L4877" t="s">
        <v>543</v>
      </c>
      <c r="M4877" t="s">
        <v>467</v>
      </c>
      <c r="N4877">
        <v>27</v>
      </c>
      <c r="O4877">
        <v>479.57</v>
      </c>
      <c r="P4877">
        <v>958</v>
      </c>
      <c r="Q4877" t="str">
        <f t="shared" si="78"/>
        <v>Street</v>
      </c>
    </row>
    <row r="4878" spans="1:17" x14ac:dyDescent="0.3">
      <c r="A4878">
        <v>5</v>
      </c>
      <c r="B4878" t="s">
        <v>181</v>
      </c>
      <c r="C4878">
        <v>2021</v>
      </c>
      <c r="D4878">
        <v>6</v>
      </c>
      <c r="E4878" t="s">
        <v>648</v>
      </c>
      <c r="F4878" s="152">
        <v>10</v>
      </c>
      <c r="G4878" t="s">
        <v>466</v>
      </c>
      <c r="H4878" t="s">
        <v>434</v>
      </c>
      <c r="I4878" t="s">
        <v>435</v>
      </c>
      <c r="J4878" t="s">
        <v>566</v>
      </c>
      <c r="K4878" t="s">
        <v>436</v>
      </c>
      <c r="L4878" t="s">
        <v>544</v>
      </c>
      <c r="M4878" t="s">
        <v>468</v>
      </c>
      <c r="N4878">
        <v>3</v>
      </c>
      <c r="O4878">
        <v>88.92</v>
      </c>
      <c r="P4878">
        <v>281</v>
      </c>
      <c r="Q4878" t="str">
        <f t="shared" ref="Q4878:Q4941" si="79">VLOOKUP(TRIM(J4878),S:T,2,FALSE)</f>
        <v>Street</v>
      </c>
    </row>
    <row r="4879" spans="1:17" x14ac:dyDescent="0.3">
      <c r="A4879">
        <v>5</v>
      </c>
      <c r="B4879" t="s">
        <v>181</v>
      </c>
      <c r="C4879">
        <v>2021</v>
      </c>
      <c r="D4879">
        <v>6</v>
      </c>
      <c r="E4879" t="s">
        <v>648</v>
      </c>
      <c r="F4879" s="152">
        <v>10</v>
      </c>
      <c r="G4879" t="s">
        <v>466</v>
      </c>
      <c r="H4879" t="s">
        <v>412</v>
      </c>
      <c r="I4879" t="s">
        <v>413</v>
      </c>
      <c r="J4879" t="s">
        <v>561</v>
      </c>
      <c r="K4879" t="s">
        <v>399</v>
      </c>
      <c r="L4879" t="s">
        <v>544</v>
      </c>
      <c r="M4879" t="s">
        <v>468</v>
      </c>
      <c r="N4879">
        <v>33898</v>
      </c>
      <c r="O4879">
        <v>2976530.35</v>
      </c>
      <c r="P4879">
        <v>20899732</v>
      </c>
      <c r="Q4879" t="str">
        <f t="shared" si="79"/>
        <v>1-Residential</v>
      </c>
    </row>
    <row r="4880" spans="1:17" x14ac:dyDescent="0.3">
      <c r="A4880">
        <v>5</v>
      </c>
      <c r="B4880" t="s">
        <v>181</v>
      </c>
      <c r="C4880">
        <v>2021</v>
      </c>
      <c r="D4880">
        <v>6</v>
      </c>
      <c r="E4880" t="s">
        <v>648</v>
      </c>
      <c r="F4880" s="152">
        <v>10</v>
      </c>
      <c r="G4880" t="s">
        <v>466</v>
      </c>
      <c r="H4880" t="s">
        <v>415</v>
      </c>
      <c r="I4880" t="s">
        <v>416</v>
      </c>
      <c r="J4880" t="s">
        <v>563</v>
      </c>
      <c r="K4880" t="s">
        <v>408</v>
      </c>
      <c r="L4880" t="s">
        <v>544</v>
      </c>
      <c r="M4880" t="s">
        <v>468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x14ac:dyDescent="0.3">
      <c r="A4881">
        <v>5</v>
      </c>
      <c r="B4881" t="s">
        <v>181</v>
      </c>
      <c r="C4881">
        <v>2021</v>
      </c>
      <c r="D4881">
        <v>6</v>
      </c>
      <c r="E4881" t="s">
        <v>648</v>
      </c>
      <c r="F4881" s="152">
        <v>10</v>
      </c>
      <c r="G4881" t="s">
        <v>466</v>
      </c>
      <c r="H4881" t="s">
        <v>417</v>
      </c>
      <c r="I4881" t="s">
        <v>418</v>
      </c>
      <c r="J4881" t="s">
        <v>562</v>
      </c>
      <c r="K4881" t="s">
        <v>405</v>
      </c>
      <c r="L4881" t="s">
        <v>544</v>
      </c>
      <c r="M4881" t="s">
        <v>468</v>
      </c>
      <c r="N4881">
        <v>14</v>
      </c>
      <c r="O4881">
        <v>1857.34</v>
      </c>
      <c r="P4881">
        <v>15534</v>
      </c>
      <c r="Q4881" t="str">
        <f t="shared" si="79"/>
        <v>3-Small C&amp;I</v>
      </c>
    </row>
    <row r="4882" spans="1:17" x14ac:dyDescent="0.3">
      <c r="A4882">
        <v>5</v>
      </c>
      <c r="B4882" t="s">
        <v>181</v>
      </c>
      <c r="C4882">
        <v>2021</v>
      </c>
      <c r="D4882">
        <v>6</v>
      </c>
      <c r="E4882" t="s">
        <v>648</v>
      </c>
      <c r="F4882" s="152">
        <v>60</v>
      </c>
      <c r="G4882" t="s">
        <v>469</v>
      </c>
      <c r="H4882" t="s">
        <v>494</v>
      </c>
      <c r="I4882" t="s">
        <v>495</v>
      </c>
      <c r="J4882" t="s">
        <v>573</v>
      </c>
      <c r="K4882" t="s">
        <v>461</v>
      </c>
      <c r="L4882" t="s">
        <v>549</v>
      </c>
      <c r="M4882" t="s">
        <v>526</v>
      </c>
      <c r="N4882">
        <v>8</v>
      </c>
      <c r="O4882">
        <v>2887.58</v>
      </c>
      <c r="P4882">
        <v>3387</v>
      </c>
      <c r="Q4882" t="str">
        <f t="shared" si="79"/>
        <v>Street</v>
      </c>
    </row>
    <row r="4883" spans="1:17" x14ac:dyDescent="0.3">
      <c r="A4883">
        <v>5</v>
      </c>
      <c r="B4883" t="s">
        <v>181</v>
      </c>
      <c r="C4883">
        <v>2021</v>
      </c>
      <c r="D4883">
        <v>6</v>
      </c>
      <c r="E4883" t="s">
        <v>648</v>
      </c>
      <c r="F4883" s="152">
        <v>60</v>
      </c>
      <c r="G4883" t="s">
        <v>469</v>
      </c>
      <c r="H4883" t="s">
        <v>496</v>
      </c>
      <c r="I4883" t="s">
        <v>497</v>
      </c>
      <c r="J4883" t="s">
        <v>573</v>
      </c>
      <c r="K4883" t="s">
        <v>461</v>
      </c>
      <c r="L4883" t="s">
        <v>549</v>
      </c>
      <c r="M4883" t="s">
        <v>526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x14ac:dyDescent="0.3">
      <c r="A4884">
        <v>5</v>
      </c>
      <c r="B4884" t="s">
        <v>181</v>
      </c>
      <c r="C4884">
        <v>2021</v>
      </c>
      <c r="D4884">
        <v>6</v>
      </c>
      <c r="E4884" t="s">
        <v>648</v>
      </c>
      <c r="F4884" s="152">
        <v>60</v>
      </c>
      <c r="G4884" t="s">
        <v>469</v>
      </c>
      <c r="H4884" t="s">
        <v>459</v>
      </c>
      <c r="I4884" t="s">
        <v>460</v>
      </c>
      <c r="J4884" t="s">
        <v>573</v>
      </c>
      <c r="K4884" t="s">
        <v>461</v>
      </c>
      <c r="L4884" t="s">
        <v>545</v>
      </c>
      <c r="M4884" t="s">
        <v>470</v>
      </c>
      <c r="N4884">
        <v>44</v>
      </c>
      <c r="O4884">
        <v>5985.05</v>
      </c>
      <c r="P4884">
        <v>7419</v>
      </c>
      <c r="Q4884" t="str">
        <f t="shared" si="79"/>
        <v>Street</v>
      </c>
    </row>
    <row r="4885" spans="1:17" x14ac:dyDescent="0.3">
      <c r="A4885">
        <v>5</v>
      </c>
      <c r="B4885" t="s">
        <v>181</v>
      </c>
      <c r="C4885">
        <v>2021</v>
      </c>
      <c r="D4885">
        <v>6</v>
      </c>
      <c r="E4885" t="s">
        <v>648</v>
      </c>
      <c r="F4885" s="152">
        <v>60</v>
      </c>
      <c r="G4885" t="s">
        <v>469</v>
      </c>
      <c r="H4885" t="s">
        <v>437</v>
      </c>
      <c r="I4885" t="s">
        <v>438</v>
      </c>
      <c r="J4885" t="s">
        <v>571</v>
      </c>
      <c r="K4885" t="s">
        <v>439</v>
      </c>
      <c r="L4885" t="s">
        <v>545</v>
      </c>
      <c r="M4885" t="s">
        <v>470</v>
      </c>
      <c r="N4885">
        <v>1</v>
      </c>
      <c r="O4885">
        <v>7.92</v>
      </c>
      <c r="P4885">
        <v>7</v>
      </c>
      <c r="Q4885" t="str">
        <f t="shared" si="79"/>
        <v>3-Small C&amp;I</v>
      </c>
    </row>
    <row r="4886" spans="1:17" x14ac:dyDescent="0.3">
      <c r="A4886">
        <v>5</v>
      </c>
      <c r="B4886" t="s">
        <v>181</v>
      </c>
      <c r="C4886">
        <v>2021</v>
      </c>
      <c r="D4886">
        <v>6</v>
      </c>
      <c r="E4886" t="s">
        <v>648</v>
      </c>
      <c r="F4886" s="152">
        <v>60</v>
      </c>
      <c r="G4886" t="s">
        <v>469</v>
      </c>
      <c r="H4886" t="s">
        <v>463</v>
      </c>
      <c r="I4886" t="s">
        <v>464</v>
      </c>
      <c r="J4886" t="s">
        <v>577</v>
      </c>
      <c r="K4886" t="s">
        <v>465</v>
      </c>
      <c r="L4886" t="s">
        <v>545</v>
      </c>
      <c r="M4886" t="s">
        <v>470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x14ac:dyDescent="0.3">
      <c r="A4887">
        <v>5</v>
      </c>
      <c r="B4887" t="s">
        <v>181</v>
      </c>
      <c r="C4887">
        <v>2021</v>
      </c>
      <c r="D4887">
        <v>6</v>
      </c>
      <c r="E4887" t="s">
        <v>648</v>
      </c>
      <c r="F4887" s="152">
        <v>71</v>
      </c>
      <c r="G4887" t="s">
        <v>469</v>
      </c>
      <c r="H4887" t="s">
        <v>397</v>
      </c>
      <c r="I4887" t="s">
        <v>398</v>
      </c>
      <c r="J4887" t="s">
        <v>561</v>
      </c>
      <c r="K4887" t="s">
        <v>399</v>
      </c>
      <c r="L4887" t="s">
        <v>550</v>
      </c>
      <c r="M4887" t="s">
        <v>527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x14ac:dyDescent="0.3">
      <c r="A4888">
        <v>5</v>
      </c>
      <c r="B4888" t="s">
        <v>181</v>
      </c>
      <c r="C4888">
        <v>2021</v>
      </c>
      <c r="D4888">
        <v>6</v>
      </c>
      <c r="E4888" t="s">
        <v>648</v>
      </c>
      <c r="F4888" s="152">
        <v>72</v>
      </c>
      <c r="G4888" t="s">
        <v>469</v>
      </c>
      <c r="H4888" t="s">
        <v>397</v>
      </c>
      <c r="I4888" t="s">
        <v>398</v>
      </c>
      <c r="J4888" t="s">
        <v>561</v>
      </c>
      <c r="K4888" t="s">
        <v>399</v>
      </c>
      <c r="L4888" t="s">
        <v>551</v>
      </c>
      <c r="M4888" t="s">
        <v>528</v>
      </c>
      <c r="N4888">
        <v>1</v>
      </c>
      <c r="O4888">
        <v>93.51</v>
      </c>
      <c r="P4888">
        <v>369</v>
      </c>
      <c r="Q4888" t="str">
        <f t="shared" si="79"/>
        <v>1-Residential</v>
      </c>
    </row>
    <row r="4889" spans="1:17" x14ac:dyDescent="0.3">
      <c r="A4889">
        <v>5</v>
      </c>
      <c r="B4889" t="s">
        <v>181</v>
      </c>
      <c r="C4889">
        <v>2021</v>
      </c>
      <c r="D4889">
        <v>6</v>
      </c>
      <c r="E4889" t="s">
        <v>648</v>
      </c>
      <c r="F4889" s="152">
        <v>72</v>
      </c>
      <c r="G4889" t="s">
        <v>469</v>
      </c>
      <c r="H4889" t="s">
        <v>403</v>
      </c>
      <c r="I4889" t="s">
        <v>404</v>
      </c>
      <c r="J4889" t="s">
        <v>562</v>
      </c>
      <c r="K4889" t="s">
        <v>405</v>
      </c>
      <c r="L4889" t="s">
        <v>551</v>
      </c>
      <c r="M4889" t="s">
        <v>528</v>
      </c>
      <c r="N4889">
        <v>1</v>
      </c>
      <c r="O4889">
        <v>2435.34</v>
      </c>
      <c r="P4889">
        <v>12379</v>
      </c>
      <c r="Q4889" t="str">
        <f t="shared" si="79"/>
        <v>3-Small C&amp;I</v>
      </c>
    </row>
    <row r="4890" spans="1:17" x14ac:dyDescent="0.3">
      <c r="A4890">
        <v>5</v>
      </c>
      <c r="B4890" t="s">
        <v>181</v>
      </c>
      <c r="C4890">
        <v>2021</v>
      </c>
      <c r="D4890">
        <v>6</v>
      </c>
      <c r="E4890" t="s">
        <v>648</v>
      </c>
      <c r="F4890" s="152">
        <v>75</v>
      </c>
      <c r="G4890" t="s">
        <v>469</v>
      </c>
      <c r="H4890" t="s">
        <v>481</v>
      </c>
      <c r="I4890" t="s">
        <v>482</v>
      </c>
      <c r="J4890" t="s">
        <v>568</v>
      </c>
      <c r="K4890" t="s">
        <v>433</v>
      </c>
      <c r="L4890" t="s">
        <v>552</v>
      </c>
      <c r="M4890" t="s">
        <v>529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x14ac:dyDescent="0.3">
      <c r="A4891">
        <v>5</v>
      </c>
      <c r="B4891" t="s">
        <v>181</v>
      </c>
      <c r="C4891">
        <v>2021</v>
      </c>
      <c r="D4891">
        <v>6</v>
      </c>
      <c r="E4891" t="s">
        <v>648</v>
      </c>
      <c r="F4891" s="152">
        <v>75</v>
      </c>
      <c r="G4891" t="s">
        <v>469</v>
      </c>
      <c r="H4891" t="s">
        <v>431</v>
      </c>
      <c r="I4891" t="s">
        <v>432</v>
      </c>
      <c r="J4891" t="s">
        <v>568</v>
      </c>
      <c r="K4891" t="s">
        <v>433</v>
      </c>
      <c r="L4891" t="s">
        <v>552</v>
      </c>
      <c r="M4891" t="s">
        <v>529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x14ac:dyDescent="0.3">
      <c r="A4892">
        <v>5</v>
      </c>
      <c r="B4892" t="s">
        <v>181</v>
      </c>
      <c r="C4892">
        <v>2021</v>
      </c>
      <c r="D4892">
        <v>6</v>
      </c>
      <c r="E4892" t="s">
        <v>648</v>
      </c>
      <c r="F4892" s="152">
        <v>75</v>
      </c>
      <c r="G4892" t="s">
        <v>469</v>
      </c>
      <c r="H4892" t="s">
        <v>441</v>
      </c>
      <c r="I4892" t="s">
        <v>442</v>
      </c>
      <c r="J4892" t="s">
        <v>572</v>
      </c>
      <c r="K4892" t="s">
        <v>443</v>
      </c>
      <c r="L4892" t="s">
        <v>552</v>
      </c>
      <c r="M4892" t="s">
        <v>529</v>
      </c>
      <c r="N4892">
        <v>1</v>
      </c>
      <c r="O4892">
        <v>28503.87</v>
      </c>
      <c r="P4892">
        <v>182700</v>
      </c>
      <c r="Q4892" t="str">
        <f t="shared" si="79"/>
        <v>5-Large C&amp;I</v>
      </c>
    </row>
    <row r="4893" spans="1:17" x14ac:dyDescent="0.3">
      <c r="A4893">
        <v>5</v>
      </c>
      <c r="B4893" t="s">
        <v>181</v>
      </c>
      <c r="C4893">
        <v>2021</v>
      </c>
      <c r="D4893">
        <v>6</v>
      </c>
      <c r="E4893" t="s">
        <v>648</v>
      </c>
      <c r="F4893" s="152">
        <v>75</v>
      </c>
      <c r="G4893" t="s">
        <v>469</v>
      </c>
      <c r="H4893" t="s">
        <v>417</v>
      </c>
      <c r="I4893" t="s">
        <v>418</v>
      </c>
      <c r="J4893" t="s">
        <v>562</v>
      </c>
      <c r="K4893" t="s">
        <v>405</v>
      </c>
      <c r="L4893" t="s">
        <v>553</v>
      </c>
      <c r="M4893" t="s">
        <v>476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x14ac:dyDescent="0.3">
      <c r="A4894">
        <v>5</v>
      </c>
      <c r="B4894" t="s">
        <v>181</v>
      </c>
      <c r="C4894">
        <v>2021</v>
      </c>
      <c r="D4894">
        <v>6</v>
      </c>
      <c r="E4894" t="s">
        <v>648</v>
      </c>
      <c r="F4894" s="152">
        <v>75</v>
      </c>
      <c r="G4894" t="s">
        <v>469</v>
      </c>
      <c r="H4894" t="s">
        <v>450</v>
      </c>
      <c r="I4894" t="s">
        <v>451</v>
      </c>
      <c r="J4894" t="s">
        <v>568</v>
      </c>
      <c r="K4894" t="s">
        <v>433</v>
      </c>
      <c r="L4894" t="s">
        <v>553</v>
      </c>
      <c r="M4894" t="s">
        <v>476</v>
      </c>
      <c r="N4894">
        <v>1</v>
      </c>
      <c r="O4894">
        <v>3578.11</v>
      </c>
      <c r="P4894">
        <v>36540</v>
      </c>
      <c r="Q4894" t="str">
        <f t="shared" si="79"/>
        <v>4-Medium C&amp;I</v>
      </c>
    </row>
    <row r="4895" spans="1:17" x14ac:dyDescent="0.3">
      <c r="A4895">
        <v>5</v>
      </c>
      <c r="B4895" t="s">
        <v>181</v>
      </c>
      <c r="C4895">
        <v>2021</v>
      </c>
      <c r="D4895">
        <v>6</v>
      </c>
      <c r="E4895" t="s">
        <v>648</v>
      </c>
      <c r="F4895" s="152">
        <v>77</v>
      </c>
      <c r="G4895" t="s">
        <v>469</v>
      </c>
      <c r="H4895" t="s">
        <v>403</v>
      </c>
      <c r="I4895" t="s">
        <v>404</v>
      </c>
      <c r="J4895" t="s">
        <v>562</v>
      </c>
      <c r="K4895" t="s">
        <v>405</v>
      </c>
      <c r="L4895" t="s">
        <v>554</v>
      </c>
      <c r="M4895" t="s">
        <v>530</v>
      </c>
      <c r="N4895">
        <v>2</v>
      </c>
      <c r="O4895">
        <v>1339.33</v>
      </c>
      <c r="P4895">
        <v>6734</v>
      </c>
      <c r="Q4895" t="str">
        <f t="shared" si="79"/>
        <v>3-Small C&amp;I</v>
      </c>
    </row>
    <row r="4896" spans="1:17" x14ac:dyDescent="0.3">
      <c r="A4896">
        <v>5</v>
      </c>
      <c r="B4896" t="s">
        <v>181</v>
      </c>
      <c r="C4896">
        <v>2021</v>
      </c>
      <c r="D4896">
        <v>6</v>
      </c>
      <c r="E4896" t="s">
        <v>648</v>
      </c>
      <c r="F4896" s="152">
        <v>77</v>
      </c>
      <c r="G4896" t="s">
        <v>469</v>
      </c>
      <c r="H4896" t="s">
        <v>431</v>
      </c>
      <c r="I4896" t="s">
        <v>432</v>
      </c>
      <c r="J4896" t="s">
        <v>568</v>
      </c>
      <c r="K4896" t="s">
        <v>433</v>
      </c>
      <c r="L4896" t="s">
        <v>554</v>
      </c>
      <c r="M4896" t="s">
        <v>530</v>
      </c>
      <c r="N4896">
        <v>1</v>
      </c>
      <c r="O4896">
        <v>7033.85</v>
      </c>
      <c r="P4896">
        <v>36000</v>
      </c>
      <c r="Q4896" t="str">
        <f t="shared" si="79"/>
        <v>4-Medium C&amp;I</v>
      </c>
    </row>
    <row r="4897" spans="1:17" x14ac:dyDescent="0.3">
      <c r="A4897">
        <v>5</v>
      </c>
      <c r="B4897" t="s">
        <v>181</v>
      </c>
      <c r="C4897">
        <v>2021</v>
      </c>
      <c r="D4897">
        <v>6</v>
      </c>
      <c r="E4897" t="s">
        <v>648</v>
      </c>
      <c r="F4897" s="152">
        <v>77</v>
      </c>
      <c r="G4897" t="s">
        <v>469</v>
      </c>
      <c r="H4897" t="s">
        <v>417</v>
      </c>
      <c r="I4897" t="s">
        <v>418</v>
      </c>
      <c r="J4897" t="s">
        <v>562</v>
      </c>
      <c r="K4897" t="s">
        <v>405</v>
      </c>
      <c r="L4897" t="s">
        <v>555</v>
      </c>
      <c r="M4897" t="s">
        <v>476</v>
      </c>
      <c r="N4897">
        <v>1</v>
      </c>
      <c r="O4897">
        <v>140.49</v>
      </c>
      <c r="P4897">
        <v>1178</v>
      </c>
      <c r="Q4897" t="str">
        <f t="shared" si="79"/>
        <v>3-Small C&amp;I</v>
      </c>
    </row>
    <row r="4898" spans="1:17" x14ac:dyDescent="0.3">
      <c r="A4898">
        <v>5</v>
      </c>
      <c r="B4898" t="s">
        <v>181</v>
      </c>
      <c r="C4898">
        <v>2021</v>
      </c>
      <c r="D4898">
        <v>6</v>
      </c>
      <c r="E4898" t="s">
        <v>648</v>
      </c>
      <c r="F4898" s="152">
        <v>79</v>
      </c>
      <c r="G4898" t="s">
        <v>469</v>
      </c>
      <c r="H4898" t="s">
        <v>403</v>
      </c>
      <c r="I4898" t="s">
        <v>404</v>
      </c>
      <c r="J4898" t="s">
        <v>562</v>
      </c>
      <c r="K4898" t="s">
        <v>405</v>
      </c>
      <c r="L4898" t="s">
        <v>556</v>
      </c>
      <c r="M4898" t="s">
        <v>531</v>
      </c>
      <c r="N4898">
        <v>1</v>
      </c>
      <c r="O4898">
        <v>9.64</v>
      </c>
      <c r="P4898">
        <v>0</v>
      </c>
      <c r="Q4898" t="str">
        <f t="shared" si="79"/>
        <v>3-Small C&amp;I</v>
      </c>
    </row>
    <row r="4899" spans="1:17" x14ac:dyDescent="0.3">
      <c r="A4899">
        <v>5</v>
      </c>
      <c r="B4899" t="s">
        <v>181</v>
      </c>
      <c r="C4899">
        <v>2021</v>
      </c>
      <c r="D4899">
        <v>6</v>
      </c>
      <c r="E4899" t="s">
        <v>648</v>
      </c>
      <c r="F4899" s="152">
        <v>79</v>
      </c>
      <c r="G4899" t="s">
        <v>469</v>
      </c>
      <c r="H4899" t="s">
        <v>431</v>
      </c>
      <c r="I4899" t="s">
        <v>432</v>
      </c>
      <c r="J4899" t="s">
        <v>568</v>
      </c>
      <c r="K4899" t="s">
        <v>433</v>
      </c>
      <c r="L4899" t="s">
        <v>556</v>
      </c>
      <c r="M4899" t="s">
        <v>531</v>
      </c>
      <c r="N4899">
        <v>1</v>
      </c>
      <c r="O4899">
        <v>8117.24</v>
      </c>
      <c r="P4899">
        <v>49000</v>
      </c>
      <c r="Q4899" t="str">
        <f t="shared" si="79"/>
        <v>4-Medium C&amp;I</v>
      </c>
    </row>
    <row r="4900" spans="1:17" x14ac:dyDescent="0.3">
      <c r="A4900">
        <v>5</v>
      </c>
      <c r="B4900" t="s">
        <v>181</v>
      </c>
      <c r="C4900">
        <v>2021</v>
      </c>
      <c r="D4900">
        <v>6</v>
      </c>
      <c r="E4900" t="s">
        <v>648</v>
      </c>
      <c r="F4900" s="152">
        <v>79</v>
      </c>
      <c r="G4900" t="s">
        <v>469</v>
      </c>
      <c r="H4900" t="s">
        <v>532</v>
      </c>
      <c r="I4900" t="s">
        <v>533</v>
      </c>
      <c r="J4900" t="s">
        <v>270</v>
      </c>
      <c r="K4900" t="s">
        <v>534</v>
      </c>
      <c r="L4900" t="s">
        <v>556</v>
      </c>
      <c r="M4900" t="s">
        <v>531</v>
      </c>
      <c r="N4900">
        <v>17</v>
      </c>
      <c r="O4900">
        <v>4794.59</v>
      </c>
      <c r="P4900">
        <v>-1045797</v>
      </c>
      <c r="Q4900" t="str">
        <f t="shared" si="79"/>
        <v>OTHER</v>
      </c>
    </row>
    <row r="4901" spans="1:17" x14ac:dyDescent="0.3">
      <c r="A4901">
        <v>5</v>
      </c>
      <c r="B4901" t="s">
        <v>181</v>
      </c>
      <c r="C4901">
        <v>2021</v>
      </c>
      <c r="D4901">
        <v>6</v>
      </c>
      <c r="E4901" t="s">
        <v>648</v>
      </c>
      <c r="F4901" s="152">
        <v>79</v>
      </c>
      <c r="G4901" t="s">
        <v>469</v>
      </c>
      <c r="H4901" t="s">
        <v>444</v>
      </c>
      <c r="I4901" t="s">
        <v>445</v>
      </c>
      <c r="J4901" t="s">
        <v>572</v>
      </c>
      <c r="K4901" t="s">
        <v>443</v>
      </c>
      <c r="L4901" t="s">
        <v>557</v>
      </c>
      <c r="M4901" t="s">
        <v>535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x14ac:dyDescent="0.3">
      <c r="A4902">
        <v>5</v>
      </c>
      <c r="B4902" t="s">
        <v>181</v>
      </c>
      <c r="C4902">
        <v>2021</v>
      </c>
      <c r="D4902">
        <v>6</v>
      </c>
      <c r="E4902" t="s">
        <v>648</v>
      </c>
      <c r="F4902" s="152">
        <v>79</v>
      </c>
      <c r="G4902" t="s">
        <v>469</v>
      </c>
      <c r="H4902" t="s">
        <v>417</v>
      </c>
      <c r="I4902" t="s">
        <v>418</v>
      </c>
      <c r="J4902" t="s">
        <v>562</v>
      </c>
      <c r="K4902" t="s">
        <v>405</v>
      </c>
      <c r="L4902" t="s">
        <v>557</v>
      </c>
      <c r="M4902" t="s">
        <v>535</v>
      </c>
      <c r="N4902">
        <v>83</v>
      </c>
      <c r="O4902">
        <v>7958.8</v>
      </c>
      <c r="P4902">
        <v>64290</v>
      </c>
      <c r="Q4902" t="str">
        <f t="shared" si="79"/>
        <v>3-Small C&amp;I</v>
      </c>
    </row>
    <row r="4903" spans="1:17" x14ac:dyDescent="0.3">
      <c r="A4903">
        <v>5</v>
      </c>
      <c r="B4903" t="s">
        <v>181</v>
      </c>
      <c r="C4903">
        <v>2021</v>
      </c>
      <c r="D4903">
        <v>6</v>
      </c>
      <c r="E4903" t="s">
        <v>648</v>
      </c>
      <c r="F4903" s="152">
        <v>79</v>
      </c>
      <c r="G4903" t="s">
        <v>469</v>
      </c>
      <c r="H4903" t="s">
        <v>446</v>
      </c>
      <c r="I4903" t="s">
        <v>447</v>
      </c>
      <c r="J4903" t="s">
        <v>567</v>
      </c>
      <c r="K4903" t="s">
        <v>425</v>
      </c>
      <c r="L4903" t="s">
        <v>557</v>
      </c>
      <c r="M4903" t="s">
        <v>535</v>
      </c>
      <c r="N4903">
        <v>7</v>
      </c>
      <c r="O4903">
        <v>365.4</v>
      </c>
      <c r="P4903">
        <v>2844</v>
      </c>
      <c r="Q4903" t="str">
        <f t="shared" si="79"/>
        <v>3-Small C&amp;I</v>
      </c>
    </row>
    <row r="4904" spans="1:17" x14ac:dyDescent="0.3">
      <c r="A4904">
        <v>5</v>
      </c>
      <c r="B4904" t="s">
        <v>181</v>
      </c>
      <c r="C4904">
        <v>2021</v>
      </c>
      <c r="D4904">
        <v>6</v>
      </c>
      <c r="E4904" t="s">
        <v>648</v>
      </c>
      <c r="F4904" s="152">
        <v>79</v>
      </c>
      <c r="G4904" t="s">
        <v>469</v>
      </c>
      <c r="H4904" t="s">
        <v>450</v>
      </c>
      <c r="I4904" t="s">
        <v>451</v>
      </c>
      <c r="J4904" t="s">
        <v>568</v>
      </c>
      <c r="K4904" t="s">
        <v>433</v>
      </c>
      <c r="L4904" t="s">
        <v>557</v>
      </c>
      <c r="M4904" t="s">
        <v>535</v>
      </c>
      <c r="N4904">
        <v>5</v>
      </c>
      <c r="O4904">
        <v>5431.41</v>
      </c>
      <c r="P4904">
        <v>51440</v>
      </c>
      <c r="Q4904" t="str">
        <f t="shared" si="79"/>
        <v>4-Medium C&amp;I</v>
      </c>
    </row>
    <row r="4905" spans="1:17" x14ac:dyDescent="0.3">
      <c r="A4905">
        <v>4</v>
      </c>
      <c r="B4905" t="s">
        <v>187</v>
      </c>
      <c r="C4905">
        <v>2021</v>
      </c>
      <c r="D4905">
        <v>7</v>
      </c>
      <c r="E4905" t="s">
        <v>652</v>
      </c>
      <c r="F4905" s="152">
        <v>1</v>
      </c>
      <c r="G4905" t="s">
        <v>396</v>
      </c>
      <c r="H4905" t="s">
        <v>397</v>
      </c>
      <c r="I4905" t="s">
        <v>398</v>
      </c>
      <c r="J4905" t="s">
        <v>561</v>
      </c>
      <c r="K4905" t="s">
        <v>399</v>
      </c>
      <c r="L4905" t="s">
        <v>536</v>
      </c>
      <c r="M4905" t="s">
        <v>400</v>
      </c>
      <c r="N4905">
        <v>1591</v>
      </c>
      <c r="O4905">
        <v>400440.18</v>
      </c>
      <c r="P4905">
        <v>1635859</v>
      </c>
      <c r="Q4905" t="str">
        <f t="shared" si="79"/>
        <v>1-Residential</v>
      </c>
    </row>
    <row r="4906" spans="1:17" x14ac:dyDescent="0.3">
      <c r="A4906">
        <v>4</v>
      </c>
      <c r="B4906" t="s">
        <v>187</v>
      </c>
      <c r="C4906">
        <v>2021</v>
      </c>
      <c r="D4906">
        <v>7</v>
      </c>
      <c r="E4906" t="s">
        <v>652</v>
      </c>
      <c r="F4906" s="152">
        <v>1</v>
      </c>
      <c r="G4906" t="s">
        <v>396</v>
      </c>
      <c r="H4906" t="s">
        <v>401</v>
      </c>
      <c r="I4906" t="s">
        <v>402</v>
      </c>
      <c r="J4906" t="s">
        <v>561</v>
      </c>
      <c r="K4906" t="s">
        <v>399</v>
      </c>
      <c r="L4906" t="s">
        <v>536</v>
      </c>
      <c r="M4906" t="s">
        <v>400</v>
      </c>
      <c r="N4906">
        <v>1</v>
      </c>
      <c r="O4906">
        <v>600.04</v>
      </c>
      <c r="P4906">
        <v>2477</v>
      </c>
      <c r="Q4906" t="str">
        <f t="shared" si="79"/>
        <v>1-Residential</v>
      </c>
    </row>
    <row r="4907" spans="1:17" x14ac:dyDescent="0.3">
      <c r="A4907">
        <v>4</v>
      </c>
      <c r="B4907" t="s">
        <v>187</v>
      </c>
      <c r="C4907">
        <v>2021</v>
      </c>
      <c r="D4907">
        <v>7</v>
      </c>
      <c r="E4907" t="s">
        <v>652</v>
      </c>
      <c r="F4907" s="152">
        <v>1</v>
      </c>
      <c r="G4907" t="s">
        <v>396</v>
      </c>
      <c r="H4907" t="s">
        <v>403</v>
      </c>
      <c r="I4907" t="s">
        <v>404</v>
      </c>
      <c r="J4907" t="s">
        <v>562</v>
      </c>
      <c r="K4907" t="s">
        <v>405</v>
      </c>
      <c r="L4907" t="s">
        <v>536</v>
      </c>
      <c r="M4907" t="s">
        <v>400</v>
      </c>
      <c r="N4907">
        <v>17</v>
      </c>
      <c r="O4907">
        <v>2542.17</v>
      </c>
      <c r="P4907">
        <v>11731</v>
      </c>
      <c r="Q4907" t="str">
        <f t="shared" si="79"/>
        <v>3-Small C&amp;I</v>
      </c>
    </row>
    <row r="4908" spans="1:17" x14ac:dyDescent="0.3">
      <c r="A4908">
        <v>4</v>
      </c>
      <c r="B4908" t="s">
        <v>187</v>
      </c>
      <c r="C4908">
        <v>2021</v>
      </c>
      <c r="D4908">
        <v>7</v>
      </c>
      <c r="E4908" t="s">
        <v>652</v>
      </c>
      <c r="F4908" s="152">
        <v>1</v>
      </c>
      <c r="G4908" t="s">
        <v>396</v>
      </c>
      <c r="H4908" t="s">
        <v>406</v>
      </c>
      <c r="I4908" t="s">
        <v>407</v>
      </c>
      <c r="J4908" t="s">
        <v>563</v>
      </c>
      <c r="K4908" t="s">
        <v>408</v>
      </c>
      <c r="L4908" t="s">
        <v>536</v>
      </c>
      <c r="M4908" t="s">
        <v>400</v>
      </c>
      <c r="N4908">
        <v>37</v>
      </c>
      <c r="O4908">
        <v>3607.44</v>
      </c>
      <c r="P4908">
        <v>22717</v>
      </c>
      <c r="Q4908" t="str">
        <f t="shared" si="79"/>
        <v>2-Low Income Residential</v>
      </c>
    </row>
    <row r="4909" spans="1:17" x14ac:dyDescent="0.3">
      <c r="A4909">
        <v>4</v>
      </c>
      <c r="B4909" t="s">
        <v>187</v>
      </c>
      <c r="C4909">
        <v>2021</v>
      </c>
      <c r="D4909">
        <v>7</v>
      </c>
      <c r="E4909" t="s">
        <v>652</v>
      </c>
      <c r="F4909" s="152">
        <v>1</v>
      </c>
      <c r="G4909" t="s">
        <v>396</v>
      </c>
      <c r="H4909" t="s">
        <v>409</v>
      </c>
      <c r="I4909" t="s">
        <v>410</v>
      </c>
      <c r="J4909" t="s">
        <v>565</v>
      </c>
      <c r="K4909" t="s">
        <v>411</v>
      </c>
      <c r="L4909" t="s">
        <v>536</v>
      </c>
      <c r="M4909" t="s">
        <v>400</v>
      </c>
      <c r="N4909">
        <v>3</v>
      </c>
      <c r="O4909">
        <v>563.59</v>
      </c>
      <c r="P4909">
        <v>2648</v>
      </c>
      <c r="Q4909" t="str">
        <f t="shared" si="79"/>
        <v>3-Small C&amp;I</v>
      </c>
    </row>
    <row r="4910" spans="1:17" x14ac:dyDescent="0.3">
      <c r="A4910">
        <v>4</v>
      </c>
      <c r="B4910" t="s">
        <v>187</v>
      </c>
      <c r="C4910">
        <v>2021</v>
      </c>
      <c r="D4910">
        <v>7</v>
      </c>
      <c r="E4910" t="s">
        <v>652</v>
      </c>
      <c r="F4910" s="152">
        <v>1</v>
      </c>
      <c r="G4910" t="s">
        <v>396</v>
      </c>
      <c r="H4910" t="s">
        <v>412</v>
      </c>
      <c r="I4910" t="s">
        <v>413</v>
      </c>
      <c r="J4910" t="s">
        <v>561</v>
      </c>
      <c r="K4910" t="s">
        <v>399</v>
      </c>
      <c r="L4910" t="s">
        <v>537</v>
      </c>
      <c r="M4910" t="s">
        <v>414</v>
      </c>
      <c r="N4910">
        <v>10241</v>
      </c>
      <c r="O4910">
        <v>1661803.61</v>
      </c>
      <c r="P4910">
        <v>11247214</v>
      </c>
      <c r="Q4910" t="str">
        <f t="shared" si="79"/>
        <v>1-Residential</v>
      </c>
    </row>
    <row r="4911" spans="1:17" x14ac:dyDescent="0.3">
      <c r="A4911">
        <v>4</v>
      </c>
      <c r="B4911" t="s">
        <v>187</v>
      </c>
      <c r="C4911">
        <v>2021</v>
      </c>
      <c r="D4911">
        <v>7</v>
      </c>
      <c r="E4911" t="s">
        <v>652</v>
      </c>
      <c r="F4911" s="152">
        <v>1</v>
      </c>
      <c r="G4911" t="s">
        <v>396</v>
      </c>
      <c r="H4911" t="s">
        <v>415</v>
      </c>
      <c r="I4911" t="s">
        <v>416</v>
      </c>
      <c r="J4911" t="s">
        <v>563</v>
      </c>
      <c r="K4911" t="s">
        <v>408</v>
      </c>
      <c r="L4911" t="s">
        <v>537</v>
      </c>
      <c r="M4911" t="s">
        <v>414</v>
      </c>
      <c r="N4911">
        <v>145</v>
      </c>
      <c r="O4911">
        <v>5734.2</v>
      </c>
      <c r="P4911">
        <v>107656</v>
      </c>
      <c r="Q4911" t="str">
        <f t="shared" si="79"/>
        <v>2-Low Income Residential</v>
      </c>
    </row>
    <row r="4912" spans="1:17" x14ac:dyDescent="0.3">
      <c r="A4912">
        <v>4</v>
      </c>
      <c r="B4912" t="s">
        <v>187</v>
      </c>
      <c r="C4912">
        <v>2021</v>
      </c>
      <c r="D4912">
        <v>7</v>
      </c>
      <c r="E4912" t="s">
        <v>652</v>
      </c>
      <c r="F4912" s="152">
        <v>1</v>
      </c>
      <c r="G4912" t="s">
        <v>396</v>
      </c>
      <c r="H4912" t="s">
        <v>417</v>
      </c>
      <c r="I4912" t="s">
        <v>418</v>
      </c>
      <c r="J4912" t="s">
        <v>562</v>
      </c>
      <c r="K4912" t="s">
        <v>405</v>
      </c>
      <c r="L4912" t="s">
        <v>537</v>
      </c>
      <c r="M4912" t="s">
        <v>414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x14ac:dyDescent="0.3">
      <c r="A4913">
        <v>4</v>
      </c>
      <c r="B4913" t="s">
        <v>187</v>
      </c>
      <c r="C4913">
        <v>2021</v>
      </c>
      <c r="D4913">
        <v>7</v>
      </c>
      <c r="E4913" t="s">
        <v>652</v>
      </c>
      <c r="F4913" s="152">
        <v>1</v>
      </c>
      <c r="G4913" t="s">
        <v>396</v>
      </c>
      <c r="H4913" t="s">
        <v>419</v>
      </c>
      <c r="I4913" t="s">
        <v>420</v>
      </c>
      <c r="J4913" t="s">
        <v>565</v>
      </c>
      <c r="K4913" t="s">
        <v>411</v>
      </c>
      <c r="L4913" t="s">
        <v>537</v>
      </c>
      <c r="M4913" t="s">
        <v>414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x14ac:dyDescent="0.3">
      <c r="A4914">
        <v>4</v>
      </c>
      <c r="B4914" t="s">
        <v>187</v>
      </c>
      <c r="C4914">
        <v>2021</v>
      </c>
      <c r="D4914">
        <v>7</v>
      </c>
      <c r="E4914" t="s">
        <v>652</v>
      </c>
      <c r="F4914" s="152">
        <v>3</v>
      </c>
      <c r="G4914" t="s">
        <v>421</v>
      </c>
      <c r="H4914" t="s">
        <v>397</v>
      </c>
      <c r="I4914" t="s">
        <v>398</v>
      </c>
      <c r="J4914" t="s">
        <v>561</v>
      </c>
      <c r="K4914" t="s">
        <v>399</v>
      </c>
      <c r="L4914" t="s">
        <v>538</v>
      </c>
      <c r="M4914" t="s">
        <v>422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x14ac:dyDescent="0.3">
      <c r="A4915">
        <v>4</v>
      </c>
      <c r="B4915" t="s">
        <v>187</v>
      </c>
      <c r="C4915">
        <v>2021</v>
      </c>
      <c r="D4915">
        <v>7</v>
      </c>
      <c r="E4915" t="s">
        <v>652</v>
      </c>
      <c r="F4915" s="152">
        <v>3</v>
      </c>
      <c r="G4915" t="s">
        <v>421</v>
      </c>
      <c r="H4915" t="s">
        <v>403</v>
      </c>
      <c r="I4915" t="s">
        <v>404</v>
      </c>
      <c r="J4915" t="s">
        <v>562</v>
      </c>
      <c r="K4915" t="s">
        <v>405</v>
      </c>
      <c r="L4915" t="s">
        <v>538</v>
      </c>
      <c r="M4915" t="s">
        <v>422</v>
      </c>
      <c r="N4915">
        <v>181</v>
      </c>
      <c r="O4915">
        <v>65524.22</v>
      </c>
      <c r="P4915">
        <v>309949</v>
      </c>
      <c r="Q4915" t="str">
        <f t="shared" si="79"/>
        <v>3-Small C&amp;I</v>
      </c>
    </row>
    <row r="4916" spans="1:17" x14ac:dyDescent="0.3">
      <c r="A4916">
        <v>4</v>
      </c>
      <c r="B4916" t="s">
        <v>187</v>
      </c>
      <c r="C4916">
        <v>2021</v>
      </c>
      <c r="D4916">
        <v>7</v>
      </c>
      <c r="E4916" t="s">
        <v>652</v>
      </c>
      <c r="F4916" s="152">
        <v>3</v>
      </c>
      <c r="G4916" t="s">
        <v>421</v>
      </c>
      <c r="H4916" t="s">
        <v>426</v>
      </c>
      <c r="I4916" t="s">
        <v>427</v>
      </c>
      <c r="J4916" t="s">
        <v>564</v>
      </c>
      <c r="K4916" t="s">
        <v>428</v>
      </c>
      <c r="L4916" t="s">
        <v>538</v>
      </c>
      <c r="M4916" t="s">
        <v>422</v>
      </c>
      <c r="N4916">
        <v>2</v>
      </c>
      <c r="O4916">
        <v>156.85</v>
      </c>
      <c r="P4916">
        <v>681</v>
      </c>
      <c r="Q4916" t="str">
        <f t="shared" si="79"/>
        <v>3-Small C&amp;I</v>
      </c>
    </row>
    <row r="4917" spans="1:17" x14ac:dyDescent="0.3">
      <c r="A4917">
        <v>4</v>
      </c>
      <c r="B4917" t="s">
        <v>187</v>
      </c>
      <c r="C4917">
        <v>2021</v>
      </c>
      <c r="D4917">
        <v>7</v>
      </c>
      <c r="E4917" t="s">
        <v>652</v>
      </c>
      <c r="F4917" s="152">
        <v>3</v>
      </c>
      <c r="G4917" t="s">
        <v>421</v>
      </c>
      <c r="H4917" t="s">
        <v>409</v>
      </c>
      <c r="I4917" t="s">
        <v>410</v>
      </c>
      <c r="J4917" t="s">
        <v>565</v>
      </c>
      <c r="K4917" t="s">
        <v>411</v>
      </c>
      <c r="L4917" t="s">
        <v>538</v>
      </c>
      <c r="M4917" t="s">
        <v>422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x14ac:dyDescent="0.3">
      <c r="A4918">
        <v>4</v>
      </c>
      <c r="B4918" t="s">
        <v>187</v>
      </c>
      <c r="C4918">
        <v>2021</v>
      </c>
      <c r="D4918">
        <v>7</v>
      </c>
      <c r="E4918" t="s">
        <v>652</v>
      </c>
      <c r="F4918" s="152">
        <v>3</v>
      </c>
      <c r="G4918" t="s">
        <v>421</v>
      </c>
      <c r="H4918" t="s">
        <v>431</v>
      </c>
      <c r="I4918" t="s">
        <v>432</v>
      </c>
      <c r="J4918" t="s">
        <v>568</v>
      </c>
      <c r="K4918" t="s">
        <v>433</v>
      </c>
      <c r="L4918" t="s">
        <v>538</v>
      </c>
      <c r="M4918" t="s">
        <v>422</v>
      </c>
      <c r="N4918">
        <v>3</v>
      </c>
      <c r="O4918">
        <v>6769.59</v>
      </c>
      <c r="P4918">
        <v>35572</v>
      </c>
      <c r="Q4918" t="str">
        <f t="shared" si="79"/>
        <v>4-Medium C&amp;I</v>
      </c>
    </row>
    <row r="4919" spans="1:17" x14ac:dyDescent="0.3">
      <c r="A4919">
        <v>4</v>
      </c>
      <c r="B4919" t="s">
        <v>187</v>
      </c>
      <c r="C4919">
        <v>2021</v>
      </c>
      <c r="D4919">
        <v>7</v>
      </c>
      <c r="E4919" t="s">
        <v>652</v>
      </c>
      <c r="F4919" s="152">
        <v>3</v>
      </c>
      <c r="G4919" t="s">
        <v>421</v>
      </c>
      <c r="H4919" t="s">
        <v>434</v>
      </c>
      <c r="I4919" t="s">
        <v>435</v>
      </c>
      <c r="J4919" t="s">
        <v>566</v>
      </c>
      <c r="K4919" t="s">
        <v>436</v>
      </c>
      <c r="L4919" t="s">
        <v>537</v>
      </c>
      <c r="M4919" t="s">
        <v>414</v>
      </c>
      <c r="N4919">
        <v>1</v>
      </c>
      <c r="O4919">
        <v>9.42</v>
      </c>
      <c r="P4919">
        <v>16</v>
      </c>
      <c r="Q4919" t="str">
        <f t="shared" si="79"/>
        <v>Street</v>
      </c>
    </row>
    <row r="4920" spans="1:17" x14ac:dyDescent="0.3">
      <c r="A4920">
        <v>4</v>
      </c>
      <c r="B4920" t="s">
        <v>187</v>
      </c>
      <c r="C4920">
        <v>2021</v>
      </c>
      <c r="D4920">
        <v>7</v>
      </c>
      <c r="E4920" t="s">
        <v>652</v>
      </c>
      <c r="F4920" s="152">
        <v>3</v>
      </c>
      <c r="G4920" t="s">
        <v>421</v>
      </c>
      <c r="H4920" t="s">
        <v>437</v>
      </c>
      <c r="I4920" t="s">
        <v>438</v>
      </c>
      <c r="J4920" t="s">
        <v>571</v>
      </c>
      <c r="K4920" t="s">
        <v>439</v>
      </c>
      <c r="L4920" t="s">
        <v>539</v>
      </c>
      <c r="M4920" t="s">
        <v>440</v>
      </c>
      <c r="N4920">
        <v>8</v>
      </c>
      <c r="O4920">
        <v>159.46</v>
      </c>
      <c r="P4920">
        <v>859</v>
      </c>
      <c r="Q4920" t="str">
        <f t="shared" si="79"/>
        <v>3-Small C&amp;I</v>
      </c>
    </row>
    <row r="4921" spans="1:17" x14ac:dyDescent="0.3">
      <c r="A4921">
        <v>4</v>
      </c>
      <c r="B4921" t="s">
        <v>187</v>
      </c>
      <c r="C4921">
        <v>2021</v>
      </c>
      <c r="D4921">
        <v>7</v>
      </c>
      <c r="E4921" t="s">
        <v>652</v>
      </c>
      <c r="F4921" s="152">
        <v>3</v>
      </c>
      <c r="G4921" t="s">
        <v>421</v>
      </c>
      <c r="H4921" t="s">
        <v>441</v>
      </c>
      <c r="I4921" t="s">
        <v>442</v>
      </c>
      <c r="J4921" t="s">
        <v>572</v>
      </c>
      <c r="K4921" t="s">
        <v>443</v>
      </c>
      <c r="L4921" t="s">
        <v>538</v>
      </c>
      <c r="M4921" t="s">
        <v>422</v>
      </c>
      <c r="N4921">
        <v>1</v>
      </c>
      <c r="O4921">
        <v>55899.73</v>
      </c>
      <c r="P4921">
        <v>321480</v>
      </c>
      <c r="Q4921" t="str">
        <f t="shared" si="79"/>
        <v>5-Large C&amp;I</v>
      </c>
    </row>
    <row r="4922" spans="1:17" x14ac:dyDescent="0.3">
      <c r="A4922">
        <v>4</v>
      </c>
      <c r="B4922" t="s">
        <v>187</v>
      </c>
      <c r="C4922">
        <v>2021</v>
      </c>
      <c r="D4922">
        <v>7</v>
      </c>
      <c r="E4922" t="s">
        <v>652</v>
      </c>
      <c r="F4922" s="152">
        <v>3</v>
      </c>
      <c r="G4922" t="s">
        <v>421</v>
      </c>
      <c r="H4922" t="s">
        <v>444</v>
      </c>
      <c r="I4922" t="s">
        <v>445</v>
      </c>
      <c r="J4922" t="s">
        <v>572</v>
      </c>
      <c r="K4922" t="s">
        <v>443</v>
      </c>
      <c r="L4922" t="s">
        <v>539</v>
      </c>
      <c r="M4922" t="s">
        <v>440</v>
      </c>
      <c r="N4922">
        <v>9</v>
      </c>
      <c r="O4922">
        <v>105777.79</v>
      </c>
      <c r="P4922">
        <v>1340160</v>
      </c>
      <c r="Q4922" t="str">
        <f t="shared" si="79"/>
        <v>5-Large C&amp;I</v>
      </c>
    </row>
    <row r="4923" spans="1:17" x14ac:dyDescent="0.3">
      <c r="A4923">
        <v>4</v>
      </c>
      <c r="B4923" t="s">
        <v>187</v>
      </c>
      <c r="C4923">
        <v>2021</v>
      </c>
      <c r="D4923">
        <v>7</v>
      </c>
      <c r="E4923" t="s">
        <v>652</v>
      </c>
      <c r="F4923" s="152">
        <v>3</v>
      </c>
      <c r="G4923" t="s">
        <v>421</v>
      </c>
      <c r="H4923" t="s">
        <v>412</v>
      </c>
      <c r="I4923" t="s">
        <v>413</v>
      </c>
      <c r="J4923" t="s">
        <v>561</v>
      </c>
      <c r="K4923" t="s">
        <v>399</v>
      </c>
      <c r="L4923" t="s">
        <v>539</v>
      </c>
      <c r="M4923" t="s">
        <v>440</v>
      </c>
      <c r="N4923">
        <v>35</v>
      </c>
      <c r="O4923">
        <v>2856.32</v>
      </c>
      <c r="P4923">
        <v>18486</v>
      </c>
      <c r="Q4923" t="str">
        <f t="shared" si="79"/>
        <v>1-Residential</v>
      </c>
    </row>
    <row r="4924" spans="1:17" x14ac:dyDescent="0.3">
      <c r="A4924">
        <v>4</v>
      </c>
      <c r="B4924" t="s">
        <v>187</v>
      </c>
      <c r="C4924">
        <v>2021</v>
      </c>
      <c r="D4924">
        <v>7</v>
      </c>
      <c r="E4924" t="s">
        <v>652</v>
      </c>
      <c r="F4924" s="152">
        <v>3</v>
      </c>
      <c r="G4924" t="s">
        <v>421</v>
      </c>
      <c r="H4924" t="s">
        <v>417</v>
      </c>
      <c r="I4924" t="s">
        <v>418</v>
      </c>
      <c r="J4924" t="s">
        <v>562</v>
      </c>
      <c r="K4924" t="s">
        <v>405</v>
      </c>
      <c r="L4924" t="s">
        <v>539</v>
      </c>
      <c r="M4924" t="s">
        <v>440</v>
      </c>
      <c r="N4924">
        <v>1274</v>
      </c>
      <c r="O4924">
        <v>264284.68</v>
      </c>
      <c r="P4924">
        <v>2195507</v>
      </c>
      <c r="Q4924" t="str">
        <f t="shared" si="79"/>
        <v>3-Small C&amp;I</v>
      </c>
    </row>
    <row r="4925" spans="1:17" x14ac:dyDescent="0.3">
      <c r="A4925">
        <v>4</v>
      </c>
      <c r="B4925" t="s">
        <v>187</v>
      </c>
      <c r="C4925">
        <v>2021</v>
      </c>
      <c r="D4925">
        <v>7</v>
      </c>
      <c r="E4925" t="s">
        <v>652</v>
      </c>
      <c r="F4925" s="152">
        <v>3</v>
      </c>
      <c r="G4925" t="s">
        <v>421</v>
      </c>
      <c r="H4925" t="s">
        <v>446</v>
      </c>
      <c r="I4925" t="s">
        <v>447</v>
      </c>
      <c r="J4925" t="s">
        <v>567</v>
      </c>
      <c r="K4925" t="s">
        <v>425</v>
      </c>
      <c r="L4925" t="s">
        <v>539</v>
      </c>
      <c r="M4925" t="s">
        <v>440</v>
      </c>
      <c r="N4925">
        <v>7</v>
      </c>
      <c r="O4925">
        <v>245.15</v>
      </c>
      <c r="P4925">
        <v>1664</v>
      </c>
      <c r="Q4925" t="str">
        <f t="shared" si="79"/>
        <v>3-Small C&amp;I</v>
      </c>
    </row>
    <row r="4926" spans="1:17" x14ac:dyDescent="0.3">
      <c r="A4926">
        <v>4</v>
      </c>
      <c r="B4926" t="s">
        <v>187</v>
      </c>
      <c r="C4926">
        <v>2021</v>
      </c>
      <c r="D4926">
        <v>7</v>
      </c>
      <c r="E4926" t="s">
        <v>652</v>
      </c>
      <c r="F4926" s="152">
        <v>3</v>
      </c>
      <c r="G4926" t="s">
        <v>421</v>
      </c>
      <c r="H4926" t="s">
        <v>448</v>
      </c>
      <c r="I4926" t="s">
        <v>449</v>
      </c>
      <c r="J4926" t="s">
        <v>564</v>
      </c>
      <c r="K4926" t="s">
        <v>428</v>
      </c>
      <c r="L4926" t="s">
        <v>539</v>
      </c>
      <c r="M4926" t="s">
        <v>440</v>
      </c>
      <c r="N4926">
        <v>10</v>
      </c>
      <c r="O4926">
        <v>413.14</v>
      </c>
      <c r="P4926">
        <v>2711</v>
      </c>
      <c r="Q4926" t="str">
        <f t="shared" si="79"/>
        <v>3-Small C&amp;I</v>
      </c>
    </row>
    <row r="4927" spans="1:17" x14ac:dyDescent="0.3">
      <c r="A4927">
        <v>4</v>
      </c>
      <c r="B4927" t="s">
        <v>187</v>
      </c>
      <c r="C4927">
        <v>2021</v>
      </c>
      <c r="D4927">
        <v>7</v>
      </c>
      <c r="E4927" t="s">
        <v>652</v>
      </c>
      <c r="F4927" s="152">
        <v>3</v>
      </c>
      <c r="G4927" t="s">
        <v>421</v>
      </c>
      <c r="H4927" t="s">
        <v>419</v>
      </c>
      <c r="I4927" t="s">
        <v>420</v>
      </c>
      <c r="J4927" t="s">
        <v>565</v>
      </c>
      <c r="K4927" t="s">
        <v>411</v>
      </c>
      <c r="L4927" t="s">
        <v>539</v>
      </c>
      <c r="M4927" t="s">
        <v>440</v>
      </c>
      <c r="N4927">
        <v>57</v>
      </c>
      <c r="O4927">
        <v>3656.74</v>
      </c>
      <c r="P4927">
        <v>26295</v>
      </c>
      <c r="Q4927" t="str">
        <f t="shared" si="79"/>
        <v>3-Small C&amp;I</v>
      </c>
    </row>
    <row r="4928" spans="1:17" x14ac:dyDescent="0.3">
      <c r="A4928">
        <v>4</v>
      </c>
      <c r="B4928" t="s">
        <v>187</v>
      </c>
      <c r="C4928">
        <v>2021</v>
      </c>
      <c r="D4928">
        <v>7</v>
      </c>
      <c r="E4928" t="s">
        <v>652</v>
      </c>
      <c r="F4928" s="152">
        <v>3</v>
      </c>
      <c r="G4928" t="s">
        <v>421</v>
      </c>
      <c r="H4928" t="s">
        <v>450</v>
      </c>
      <c r="I4928" t="s">
        <v>451</v>
      </c>
      <c r="J4928" t="s">
        <v>568</v>
      </c>
      <c r="K4928" t="s">
        <v>433</v>
      </c>
      <c r="L4928" t="s">
        <v>539</v>
      </c>
      <c r="M4928" t="s">
        <v>440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x14ac:dyDescent="0.3">
      <c r="A4929">
        <v>4</v>
      </c>
      <c r="B4929" t="s">
        <v>187</v>
      </c>
      <c r="C4929">
        <v>2021</v>
      </c>
      <c r="D4929">
        <v>7</v>
      </c>
      <c r="E4929" t="s">
        <v>652</v>
      </c>
      <c r="F4929" s="152">
        <v>3</v>
      </c>
      <c r="G4929" t="s">
        <v>421</v>
      </c>
      <c r="H4929" t="s">
        <v>452</v>
      </c>
      <c r="I4929" t="s">
        <v>453</v>
      </c>
      <c r="J4929" t="s">
        <v>570</v>
      </c>
      <c r="K4929" t="s">
        <v>454</v>
      </c>
      <c r="L4929" t="s">
        <v>539</v>
      </c>
      <c r="M4929" t="s">
        <v>440</v>
      </c>
      <c r="N4929">
        <v>1</v>
      </c>
      <c r="O4929">
        <v>85.69</v>
      </c>
      <c r="P4929">
        <v>0</v>
      </c>
      <c r="Q4929" t="str">
        <f t="shared" si="79"/>
        <v>4-Medium C&amp;I</v>
      </c>
    </row>
    <row r="4930" spans="1:17" x14ac:dyDescent="0.3">
      <c r="A4930">
        <v>4</v>
      </c>
      <c r="B4930" t="s">
        <v>187</v>
      </c>
      <c r="C4930">
        <v>2021</v>
      </c>
      <c r="D4930">
        <v>7</v>
      </c>
      <c r="E4930" t="s">
        <v>652</v>
      </c>
      <c r="F4930" s="152">
        <v>5</v>
      </c>
      <c r="G4930" t="s">
        <v>455</v>
      </c>
      <c r="H4930" t="s">
        <v>431</v>
      </c>
      <c r="I4930" t="s">
        <v>432</v>
      </c>
      <c r="J4930" t="s">
        <v>568</v>
      </c>
      <c r="K4930" t="s">
        <v>433</v>
      </c>
      <c r="L4930" t="s">
        <v>540</v>
      </c>
      <c r="M4930" t="s">
        <v>456</v>
      </c>
      <c r="N4930">
        <v>1</v>
      </c>
      <c r="O4930">
        <v>728.22</v>
      </c>
      <c r="P4930">
        <v>3200</v>
      </c>
      <c r="Q4930" t="str">
        <f t="shared" si="79"/>
        <v>4-Medium C&amp;I</v>
      </c>
    </row>
    <row r="4931" spans="1:17" x14ac:dyDescent="0.3">
      <c r="A4931">
        <v>4</v>
      </c>
      <c r="B4931" t="s">
        <v>187</v>
      </c>
      <c r="C4931">
        <v>2021</v>
      </c>
      <c r="D4931">
        <v>7</v>
      </c>
      <c r="E4931" t="s">
        <v>652</v>
      </c>
      <c r="F4931" s="152">
        <v>5</v>
      </c>
      <c r="G4931" t="s">
        <v>455</v>
      </c>
      <c r="H4931" t="s">
        <v>444</v>
      </c>
      <c r="I4931" t="s">
        <v>445</v>
      </c>
      <c r="J4931" t="s">
        <v>572</v>
      </c>
      <c r="K4931" t="s">
        <v>443</v>
      </c>
      <c r="L4931" t="s">
        <v>541</v>
      </c>
      <c r="M4931" t="s">
        <v>457</v>
      </c>
      <c r="N4931">
        <v>1</v>
      </c>
      <c r="O4931">
        <v>6169.94</v>
      </c>
      <c r="P4931">
        <v>73458</v>
      </c>
      <c r="Q4931" t="str">
        <f t="shared" si="79"/>
        <v>5-Large C&amp;I</v>
      </c>
    </row>
    <row r="4932" spans="1:17" x14ac:dyDescent="0.3">
      <c r="A4932">
        <v>4</v>
      </c>
      <c r="B4932" t="s">
        <v>187</v>
      </c>
      <c r="C4932">
        <v>2021</v>
      </c>
      <c r="D4932">
        <v>7</v>
      </c>
      <c r="E4932" t="s">
        <v>652</v>
      </c>
      <c r="F4932" s="152">
        <v>5</v>
      </c>
      <c r="G4932" t="s">
        <v>455</v>
      </c>
      <c r="H4932" t="s">
        <v>417</v>
      </c>
      <c r="I4932" t="s">
        <v>418</v>
      </c>
      <c r="J4932" t="s">
        <v>562</v>
      </c>
      <c r="K4932" t="s">
        <v>405</v>
      </c>
      <c r="L4932" t="s">
        <v>541</v>
      </c>
      <c r="M4932" t="s">
        <v>457</v>
      </c>
      <c r="N4932">
        <v>2</v>
      </c>
      <c r="O4932">
        <v>55.94</v>
      </c>
      <c r="P4932">
        <v>310</v>
      </c>
      <c r="Q4932" t="str">
        <f t="shared" si="79"/>
        <v>3-Small C&amp;I</v>
      </c>
    </row>
    <row r="4933" spans="1:17" x14ac:dyDescent="0.3">
      <c r="A4933">
        <v>4</v>
      </c>
      <c r="B4933" t="s">
        <v>187</v>
      </c>
      <c r="C4933">
        <v>2021</v>
      </c>
      <c r="D4933">
        <v>7</v>
      </c>
      <c r="E4933" t="s">
        <v>652</v>
      </c>
      <c r="F4933" s="152">
        <v>6</v>
      </c>
      <c r="G4933" t="s">
        <v>458</v>
      </c>
      <c r="H4933" t="s">
        <v>459</v>
      </c>
      <c r="I4933" t="s">
        <v>460</v>
      </c>
      <c r="J4933" t="s">
        <v>573</v>
      </c>
      <c r="K4933" t="s">
        <v>461</v>
      </c>
      <c r="L4933" t="s">
        <v>542</v>
      </c>
      <c r="M4933" t="s">
        <v>462</v>
      </c>
      <c r="N4933">
        <v>1</v>
      </c>
      <c r="O4933">
        <v>6348.86</v>
      </c>
      <c r="P4933">
        <v>12146</v>
      </c>
      <c r="Q4933" t="str">
        <f t="shared" si="79"/>
        <v>Street</v>
      </c>
    </row>
    <row r="4934" spans="1:17" x14ac:dyDescent="0.3">
      <c r="A4934">
        <v>4</v>
      </c>
      <c r="B4934" t="s">
        <v>187</v>
      </c>
      <c r="C4934">
        <v>2021</v>
      </c>
      <c r="D4934">
        <v>7</v>
      </c>
      <c r="E4934" t="s">
        <v>652</v>
      </c>
      <c r="F4934" s="152">
        <v>6</v>
      </c>
      <c r="G4934" t="s">
        <v>458</v>
      </c>
      <c r="H4934" t="s">
        <v>463</v>
      </c>
      <c r="I4934" t="s">
        <v>464</v>
      </c>
      <c r="J4934" t="s">
        <v>577</v>
      </c>
      <c r="K4934" t="s">
        <v>465</v>
      </c>
      <c r="L4934" t="s">
        <v>542</v>
      </c>
      <c r="M4934" t="s">
        <v>462</v>
      </c>
      <c r="N4934">
        <v>2</v>
      </c>
      <c r="O4934">
        <v>1320.67</v>
      </c>
      <c r="P4934">
        <v>5109</v>
      </c>
      <c r="Q4934" t="str">
        <f t="shared" si="79"/>
        <v>Street</v>
      </c>
    </row>
    <row r="4935" spans="1:17" x14ac:dyDescent="0.3">
      <c r="A4935">
        <v>4</v>
      </c>
      <c r="B4935" t="s">
        <v>187</v>
      </c>
      <c r="C4935">
        <v>2021</v>
      </c>
      <c r="D4935">
        <v>7</v>
      </c>
      <c r="E4935" t="s">
        <v>652</v>
      </c>
      <c r="F4935" s="152">
        <v>10</v>
      </c>
      <c r="G4935" t="s">
        <v>466</v>
      </c>
      <c r="H4935" t="s">
        <v>397</v>
      </c>
      <c r="I4935" t="s">
        <v>398</v>
      </c>
      <c r="J4935" t="s">
        <v>561</v>
      </c>
      <c r="K4935" t="s">
        <v>399</v>
      </c>
      <c r="L4935" t="s">
        <v>543</v>
      </c>
      <c r="M4935" t="s">
        <v>467</v>
      </c>
      <c r="N4935">
        <v>26</v>
      </c>
      <c r="O4935">
        <v>5092.01</v>
      </c>
      <c r="P4935">
        <v>20590</v>
      </c>
      <c r="Q4935" t="str">
        <f t="shared" si="79"/>
        <v>1-Residential</v>
      </c>
    </row>
    <row r="4936" spans="1:17" x14ac:dyDescent="0.3">
      <c r="A4936">
        <v>4</v>
      </c>
      <c r="B4936" t="s">
        <v>187</v>
      </c>
      <c r="C4936">
        <v>2021</v>
      </c>
      <c r="D4936">
        <v>7</v>
      </c>
      <c r="E4936" t="s">
        <v>652</v>
      </c>
      <c r="F4936" s="152">
        <v>10</v>
      </c>
      <c r="G4936" t="s">
        <v>466</v>
      </c>
      <c r="H4936" t="s">
        <v>406</v>
      </c>
      <c r="I4936" t="s">
        <v>407</v>
      </c>
      <c r="J4936" t="s">
        <v>563</v>
      </c>
      <c r="K4936" t="s">
        <v>408</v>
      </c>
      <c r="L4936" t="s">
        <v>543</v>
      </c>
      <c r="M4936" t="s">
        <v>467</v>
      </c>
      <c r="N4936">
        <v>1</v>
      </c>
      <c r="O4936">
        <v>20.83</v>
      </c>
      <c r="P4936">
        <v>106</v>
      </c>
      <c r="Q4936" t="str">
        <f t="shared" si="79"/>
        <v>2-Low Income Residential</v>
      </c>
    </row>
    <row r="4937" spans="1:17" x14ac:dyDescent="0.3">
      <c r="A4937">
        <v>4</v>
      </c>
      <c r="B4937" t="s">
        <v>187</v>
      </c>
      <c r="C4937">
        <v>2021</v>
      </c>
      <c r="D4937">
        <v>7</v>
      </c>
      <c r="E4937" t="s">
        <v>652</v>
      </c>
      <c r="F4937" s="152">
        <v>10</v>
      </c>
      <c r="G4937" t="s">
        <v>466</v>
      </c>
      <c r="H4937" t="s">
        <v>412</v>
      </c>
      <c r="I4937" t="s">
        <v>413</v>
      </c>
      <c r="J4937" t="s">
        <v>561</v>
      </c>
      <c r="K4937" t="s">
        <v>399</v>
      </c>
      <c r="L4937" t="s">
        <v>544</v>
      </c>
      <c r="M4937" t="s">
        <v>468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x14ac:dyDescent="0.3">
      <c r="A4938">
        <v>4</v>
      </c>
      <c r="B4938" t="s">
        <v>187</v>
      </c>
      <c r="C4938">
        <v>2021</v>
      </c>
      <c r="D4938">
        <v>7</v>
      </c>
      <c r="E4938" t="s">
        <v>652</v>
      </c>
      <c r="F4938" s="152">
        <v>10</v>
      </c>
      <c r="G4938" t="s">
        <v>466</v>
      </c>
      <c r="H4938" t="s">
        <v>415</v>
      </c>
      <c r="I4938" t="s">
        <v>416</v>
      </c>
      <c r="J4938" t="s">
        <v>563</v>
      </c>
      <c r="K4938" t="s">
        <v>408</v>
      </c>
      <c r="L4938" t="s">
        <v>544</v>
      </c>
      <c r="M4938" t="s">
        <v>468</v>
      </c>
      <c r="N4938">
        <v>4</v>
      </c>
      <c r="O4938">
        <v>112.85</v>
      </c>
      <c r="P4938">
        <v>1895</v>
      </c>
      <c r="Q4938" t="str">
        <f t="shared" si="79"/>
        <v>2-Low Income Residential</v>
      </c>
    </row>
    <row r="4939" spans="1:17" x14ac:dyDescent="0.3">
      <c r="A4939">
        <v>4</v>
      </c>
      <c r="B4939" t="s">
        <v>187</v>
      </c>
      <c r="C4939">
        <v>2021</v>
      </c>
      <c r="D4939">
        <v>7</v>
      </c>
      <c r="E4939" t="s">
        <v>652</v>
      </c>
      <c r="F4939" s="152">
        <v>60</v>
      </c>
      <c r="G4939" t="s">
        <v>469</v>
      </c>
      <c r="H4939" t="s">
        <v>459</v>
      </c>
      <c r="I4939" t="s">
        <v>460</v>
      </c>
      <c r="J4939" t="s">
        <v>573</v>
      </c>
      <c r="K4939" t="s">
        <v>461</v>
      </c>
      <c r="L4939" t="s">
        <v>545</v>
      </c>
      <c r="M4939" t="s">
        <v>470</v>
      </c>
      <c r="N4939">
        <v>1</v>
      </c>
      <c r="O4939">
        <v>11.96</v>
      </c>
      <c r="P4939">
        <v>23</v>
      </c>
      <c r="Q4939" t="str">
        <f t="shared" si="79"/>
        <v>Street</v>
      </c>
    </row>
    <row r="4940" spans="1:17" x14ac:dyDescent="0.3">
      <c r="A4940">
        <v>4</v>
      </c>
      <c r="B4940" t="s">
        <v>187</v>
      </c>
      <c r="C4940">
        <v>2021</v>
      </c>
      <c r="D4940">
        <v>7</v>
      </c>
      <c r="E4940" t="s">
        <v>652</v>
      </c>
      <c r="F4940" s="152">
        <v>60</v>
      </c>
      <c r="G4940" t="s">
        <v>469</v>
      </c>
      <c r="H4940" t="s">
        <v>463</v>
      </c>
      <c r="I4940" t="s">
        <v>464</v>
      </c>
      <c r="J4940" t="s">
        <v>577</v>
      </c>
      <c r="K4940" t="s">
        <v>465</v>
      </c>
      <c r="L4940" t="s">
        <v>545</v>
      </c>
      <c r="M4940" t="s">
        <v>470</v>
      </c>
      <c r="N4940">
        <v>2</v>
      </c>
      <c r="O4940">
        <v>29.14</v>
      </c>
      <c r="P4940">
        <v>104</v>
      </c>
      <c r="Q4940" t="str">
        <f t="shared" si="79"/>
        <v>Street</v>
      </c>
    </row>
    <row r="4941" spans="1:17" x14ac:dyDescent="0.3">
      <c r="A4941">
        <v>5</v>
      </c>
      <c r="B4941" t="s">
        <v>181</v>
      </c>
      <c r="C4941">
        <v>2021</v>
      </c>
      <c r="D4941">
        <v>7</v>
      </c>
      <c r="E4941" t="s">
        <v>652</v>
      </c>
      <c r="F4941" s="152">
        <v>1</v>
      </c>
      <c r="G4941" t="s">
        <v>396</v>
      </c>
      <c r="H4941" t="s">
        <v>397</v>
      </c>
      <c r="I4941" t="s">
        <v>398</v>
      </c>
      <c r="J4941" t="s">
        <v>561</v>
      </c>
      <c r="K4941" t="s">
        <v>399</v>
      </c>
      <c r="L4941" t="s">
        <v>536</v>
      </c>
      <c r="M4941" t="s">
        <v>400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x14ac:dyDescent="0.3">
      <c r="A4942">
        <v>5</v>
      </c>
      <c r="B4942" t="s">
        <v>181</v>
      </c>
      <c r="C4942">
        <v>2021</v>
      </c>
      <c r="D4942">
        <v>7</v>
      </c>
      <c r="E4942" t="s">
        <v>652</v>
      </c>
      <c r="F4942" s="152">
        <v>1</v>
      </c>
      <c r="G4942" t="s">
        <v>396</v>
      </c>
      <c r="H4942" t="s">
        <v>401</v>
      </c>
      <c r="I4942" t="s">
        <v>402</v>
      </c>
      <c r="J4942" t="s">
        <v>561</v>
      </c>
      <c r="K4942" t="s">
        <v>399</v>
      </c>
      <c r="L4942" t="s">
        <v>536</v>
      </c>
      <c r="M4942" t="s">
        <v>400</v>
      </c>
      <c r="N4942">
        <v>295</v>
      </c>
      <c r="O4942">
        <v>49016.73</v>
      </c>
      <c r="P4942">
        <v>202832</v>
      </c>
      <c r="Q4942" t="str">
        <f t="shared" ref="Q4942:Q5005" si="80">VLOOKUP(TRIM(J4942),S:T,2,FALSE)</f>
        <v>1-Residential</v>
      </c>
    </row>
    <row r="4943" spans="1:17" x14ac:dyDescent="0.3">
      <c r="A4943">
        <v>5</v>
      </c>
      <c r="B4943" t="s">
        <v>181</v>
      </c>
      <c r="C4943">
        <v>2021</v>
      </c>
      <c r="D4943">
        <v>7</v>
      </c>
      <c r="E4943" t="s">
        <v>652</v>
      </c>
      <c r="F4943" s="152">
        <v>1</v>
      </c>
      <c r="G4943" t="s">
        <v>396</v>
      </c>
      <c r="H4943" t="s">
        <v>403</v>
      </c>
      <c r="I4943" t="s">
        <v>404</v>
      </c>
      <c r="J4943" t="s">
        <v>562</v>
      </c>
      <c r="K4943" t="s">
        <v>405</v>
      </c>
      <c r="L4943" t="s">
        <v>536</v>
      </c>
      <c r="M4943" t="s">
        <v>400</v>
      </c>
      <c r="N4943">
        <v>1187</v>
      </c>
      <c r="O4943">
        <v>77033.63</v>
      </c>
      <c r="P4943">
        <v>737014</v>
      </c>
      <c r="Q4943" t="str">
        <f t="shared" si="80"/>
        <v>3-Small C&amp;I</v>
      </c>
    </row>
    <row r="4944" spans="1:17" x14ac:dyDescent="0.3">
      <c r="A4944">
        <v>5</v>
      </c>
      <c r="B4944" t="s">
        <v>181</v>
      </c>
      <c r="C4944">
        <v>2021</v>
      </c>
      <c r="D4944">
        <v>7</v>
      </c>
      <c r="E4944" t="s">
        <v>652</v>
      </c>
      <c r="F4944" s="152">
        <v>1</v>
      </c>
      <c r="G4944" t="s">
        <v>396</v>
      </c>
      <c r="H4944" t="s">
        <v>406</v>
      </c>
      <c r="I4944" t="s">
        <v>407</v>
      </c>
      <c r="J4944" t="s">
        <v>563</v>
      </c>
      <c r="K4944" t="s">
        <v>408</v>
      </c>
      <c r="L4944" t="s">
        <v>536</v>
      </c>
      <c r="M4944" t="s">
        <v>400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x14ac:dyDescent="0.3">
      <c r="A4945">
        <v>5</v>
      </c>
      <c r="B4945" t="s">
        <v>181</v>
      </c>
      <c r="C4945">
        <v>2021</v>
      </c>
      <c r="D4945">
        <v>7</v>
      </c>
      <c r="E4945" t="s">
        <v>652</v>
      </c>
      <c r="F4945" s="152">
        <v>1</v>
      </c>
      <c r="G4945" t="s">
        <v>396</v>
      </c>
      <c r="H4945" t="s">
        <v>471</v>
      </c>
      <c r="I4945" t="s">
        <v>472</v>
      </c>
      <c r="J4945" t="s">
        <v>563</v>
      </c>
      <c r="K4945" t="s">
        <v>408</v>
      </c>
      <c r="L4945" t="s">
        <v>536</v>
      </c>
      <c r="M4945" t="s">
        <v>400</v>
      </c>
      <c r="N4945">
        <v>174</v>
      </c>
      <c r="O4945">
        <v>22349.79</v>
      </c>
      <c r="P4945">
        <v>144810</v>
      </c>
      <c r="Q4945" t="str">
        <f t="shared" si="80"/>
        <v>2-Low Income Residential</v>
      </c>
    </row>
    <row r="4946" spans="1:17" x14ac:dyDescent="0.3">
      <c r="A4946">
        <v>5</v>
      </c>
      <c r="B4946" t="s">
        <v>181</v>
      </c>
      <c r="C4946">
        <v>2021</v>
      </c>
      <c r="D4946">
        <v>7</v>
      </c>
      <c r="E4946" t="s">
        <v>652</v>
      </c>
      <c r="F4946" s="152">
        <v>1</v>
      </c>
      <c r="G4946" t="s">
        <v>396</v>
      </c>
      <c r="H4946" t="s">
        <v>409</v>
      </c>
      <c r="I4946" t="s">
        <v>410</v>
      </c>
      <c r="J4946" t="s">
        <v>564</v>
      </c>
      <c r="K4946" t="s">
        <v>428</v>
      </c>
      <c r="L4946" t="s">
        <v>536</v>
      </c>
      <c r="M4946" t="s">
        <v>400</v>
      </c>
      <c r="N4946">
        <v>1033</v>
      </c>
      <c r="O4946">
        <v>77226.62</v>
      </c>
      <c r="P4946">
        <v>349192</v>
      </c>
      <c r="Q4946" t="str">
        <f t="shared" si="80"/>
        <v>3-Small C&amp;I</v>
      </c>
    </row>
    <row r="4947" spans="1:17" x14ac:dyDescent="0.3">
      <c r="A4947">
        <v>5</v>
      </c>
      <c r="B4947" t="s">
        <v>181</v>
      </c>
      <c r="C4947">
        <v>2021</v>
      </c>
      <c r="D4947">
        <v>7</v>
      </c>
      <c r="E4947" t="s">
        <v>652</v>
      </c>
      <c r="F4947" s="152">
        <v>1</v>
      </c>
      <c r="G4947" t="s">
        <v>396</v>
      </c>
      <c r="H4947" t="s">
        <v>429</v>
      </c>
      <c r="I4947" t="s">
        <v>430</v>
      </c>
      <c r="J4947" t="s">
        <v>562</v>
      </c>
      <c r="K4947" t="s">
        <v>405</v>
      </c>
      <c r="L4947" t="s">
        <v>536</v>
      </c>
      <c r="M4947" t="s">
        <v>400</v>
      </c>
      <c r="N4947">
        <v>10</v>
      </c>
      <c r="O4947">
        <v>-15938.47</v>
      </c>
      <c r="P4947">
        <v>61679</v>
      </c>
      <c r="Q4947" t="str">
        <f t="shared" si="80"/>
        <v>3-Small C&amp;I</v>
      </c>
    </row>
    <row r="4948" spans="1:17" x14ac:dyDescent="0.3">
      <c r="A4948">
        <v>5</v>
      </c>
      <c r="B4948" t="s">
        <v>181</v>
      </c>
      <c r="C4948">
        <v>2021</v>
      </c>
      <c r="D4948">
        <v>7</v>
      </c>
      <c r="E4948" t="s">
        <v>652</v>
      </c>
      <c r="F4948" s="152">
        <v>1</v>
      </c>
      <c r="G4948" t="s">
        <v>396</v>
      </c>
      <c r="H4948" t="s">
        <v>473</v>
      </c>
      <c r="I4948" t="s">
        <v>474</v>
      </c>
      <c r="J4948" t="s">
        <v>565</v>
      </c>
      <c r="K4948" t="s">
        <v>411</v>
      </c>
      <c r="L4948" t="s">
        <v>536</v>
      </c>
      <c r="M4948" t="s">
        <v>400</v>
      </c>
      <c r="N4948">
        <v>2</v>
      </c>
      <c r="O4948">
        <v>159.85</v>
      </c>
      <c r="P4948">
        <v>614</v>
      </c>
      <c r="Q4948" t="str">
        <f t="shared" si="80"/>
        <v>3-Small C&amp;I</v>
      </c>
    </row>
    <row r="4949" spans="1:17" x14ac:dyDescent="0.3">
      <c r="A4949">
        <v>5</v>
      </c>
      <c r="B4949" t="s">
        <v>181</v>
      </c>
      <c r="C4949">
        <v>2021</v>
      </c>
      <c r="D4949">
        <v>7</v>
      </c>
      <c r="E4949" t="s">
        <v>652</v>
      </c>
      <c r="F4949" s="152">
        <v>1</v>
      </c>
      <c r="G4949" t="s">
        <v>396</v>
      </c>
      <c r="H4949" t="s">
        <v>558</v>
      </c>
      <c r="I4949" t="s">
        <v>559</v>
      </c>
      <c r="J4949" t="s">
        <v>561</v>
      </c>
      <c r="K4949" t="s">
        <v>399</v>
      </c>
      <c r="L4949" t="s">
        <v>536</v>
      </c>
      <c r="M4949" t="s">
        <v>400</v>
      </c>
      <c r="N4949">
        <v>1</v>
      </c>
      <c r="O4949">
        <v>-66.81</v>
      </c>
      <c r="P4949">
        <v>-282</v>
      </c>
      <c r="Q4949" t="str">
        <f t="shared" si="80"/>
        <v>1-Residential</v>
      </c>
    </row>
    <row r="4950" spans="1:17" x14ac:dyDescent="0.3">
      <c r="A4950">
        <v>5</v>
      </c>
      <c r="B4950" t="s">
        <v>181</v>
      </c>
      <c r="C4950">
        <v>2021</v>
      </c>
      <c r="D4950">
        <v>7</v>
      </c>
      <c r="E4950" t="s">
        <v>652</v>
      </c>
      <c r="F4950" s="152">
        <v>1</v>
      </c>
      <c r="G4950" t="s">
        <v>396</v>
      </c>
      <c r="H4950" t="s">
        <v>477</v>
      </c>
      <c r="I4950" t="s">
        <v>478</v>
      </c>
      <c r="J4950" t="s">
        <v>566</v>
      </c>
      <c r="K4950" t="s">
        <v>436</v>
      </c>
      <c r="L4950" t="s">
        <v>536</v>
      </c>
      <c r="M4950" t="s">
        <v>400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x14ac:dyDescent="0.3">
      <c r="A4951">
        <v>5</v>
      </c>
      <c r="B4951" t="s">
        <v>181</v>
      </c>
      <c r="C4951">
        <v>2021</v>
      </c>
      <c r="D4951">
        <v>7</v>
      </c>
      <c r="E4951" t="s">
        <v>652</v>
      </c>
      <c r="F4951" s="152">
        <v>1</v>
      </c>
      <c r="G4951" t="s">
        <v>396</v>
      </c>
      <c r="H4951" t="s">
        <v>479</v>
      </c>
      <c r="I4951" t="s">
        <v>480</v>
      </c>
      <c r="J4951" t="s">
        <v>566</v>
      </c>
      <c r="K4951" t="s">
        <v>436</v>
      </c>
      <c r="L4951" t="s">
        <v>536</v>
      </c>
      <c r="M4951" t="s">
        <v>400</v>
      </c>
      <c r="N4951">
        <v>603</v>
      </c>
      <c r="O4951">
        <v>18406.63</v>
      </c>
      <c r="P4951">
        <v>35402</v>
      </c>
      <c r="Q4951" t="str">
        <f t="shared" si="80"/>
        <v>Street</v>
      </c>
    </row>
    <row r="4952" spans="1:17" x14ac:dyDescent="0.3">
      <c r="A4952">
        <v>5</v>
      </c>
      <c r="B4952" t="s">
        <v>181</v>
      </c>
      <c r="C4952">
        <v>2021</v>
      </c>
      <c r="D4952">
        <v>7</v>
      </c>
      <c r="E4952" t="s">
        <v>652</v>
      </c>
      <c r="F4952" s="152">
        <v>1</v>
      </c>
      <c r="G4952" t="s">
        <v>396</v>
      </c>
      <c r="H4952" t="s">
        <v>434</v>
      </c>
      <c r="I4952" t="s">
        <v>435</v>
      </c>
      <c r="J4952" t="s">
        <v>566</v>
      </c>
      <c r="K4952" t="s">
        <v>436</v>
      </c>
      <c r="L4952" t="s">
        <v>537</v>
      </c>
      <c r="M4952" t="s">
        <v>414</v>
      </c>
      <c r="N4952">
        <v>653</v>
      </c>
      <c r="O4952">
        <v>24429.79</v>
      </c>
      <c r="P4952">
        <v>54642</v>
      </c>
      <c r="Q4952" t="str">
        <f t="shared" si="80"/>
        <v>Street</v>
      </c>
    </row>
    <row r="4953" spans="1:17" x14ac:dyDescent="0.3">
      <c r="A4953">
        <v>5</v>
      </c>
      <c r="B4953" t="s">
        <v>181</v>
      </c>
      <c r="C4953">
        <v>2021</v>
      </c>
      <c r="D4953">
        <v>7</v>
      </c>
      <c r="E4953" t="s">
        <v>652</v>
      </c>
      <c r="F4953" s="152">
        <v>1</v>
      </c>
      <c r="G4953" t="s">
        <v>396</v>
      </c>
      <c r="H4953" t="s">
        <v>412</v>
      </c>
      <c r="I4953" t="s">
        <v>413</v>
      </c>
      <c r="J4953" t="s">
        <v>561</v>
      </c>
      <c r="K4953" t="s">
        <v>399</v>
      </c>
      <c r="L4953" t="s">
        <v>537</v>
      </c>
      <c r="M4953" t="s">
        <v>414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x14ac:dyDescent="0.3">
      <c r="A4954">
        <v>5</v>
      </c>
      <c r="B4954" t="s">
        <v>181</v>
      </c>
      <c r="C4954">
        <v>2021</v>
      </c>
      <c r="D4954">
        <v>7</v>
      </c>
      <c r="E4954" t="s">
        <v>652</v>
      </c>
      <c r="F4954" s="152">
        <v>1</v>
      </c>
      <c r="G4954" t="s">
        <v>396</v>
      </c>
      <c r="H4954" t="s">
        <v>415</v>
      </c>
      <c r="I4954" t="s">
        <v>416</v>
      </c>
      <c r="J4954" t="s">
        <v>563</v>
      </c>
      <c r="K4954" t="s">
        <v>408</v>
      </c>
      <c r="L4954" t="s">
        <v>537</v>
      </c>
      <c r="M4954" t="s">
        <v>414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x14ac:dyDescent="0.3">
      <c r="A4955">
        <v>5</v>
      </c>
      <c r="B4955" t="s">
        <v>181</v>
      </c>
      <c r="C4955">
        <v>2021</v>
      </c>
      <c r="D4955">
        <v>7</v>
      </c>
      <c r="E4955" t="s">
        <v>652</v>
      </c>
      <c r="F4955" s="152">
        <v>1</v>
      </c>
      <c r="G4955" t="s">
        <v>396</v>
      </c>
      <c r="H4955" t="s">
        <v>417</v>
      </c>
      <c r="I4955" t="s">
        <v>418</v>
      </c>
      <c r="J4955" t="s">
        <v>562</v>
      </c>
      <c r="K4955" t="s">
        <v>405</v>
      </c>
      <c r="L4955" t="s">
        <v>537</v>
      </c>
      <c r="M4955" t="s">
        <v>414</v>
      </c>
      <c r="N4955">
        <v>988</v>
      </c>
      <c r="O4955">
        <v>-12546.44</v>
      </c>
      <c r="P4955">
        <v>623128</v>
      </c>
      <c r="Q4955" t="str">
        <f t="shared" si="80"/>
        <v>3-Small C&amp;I</v>
      </c>
    </row>
    <row r="4956" spans="1:17" x14ac:dyDescent="0.3">
      <c r="A4956">
        <v>5</v>
      </c>
      <c r="B4956" t="s">
        <v>181</v>
      </c>
      <c r="C4956">
        <v>2021</v>
      </c>
      <c r="D4956">
        <v>7</v>
      </c>
      <c r="E4956" t="s">
        <v>652</v>
      </c>
      <c r="F4956" s="152">
        <v>1</v>
      </c>
      <c r="G4956" t="s">
        <v>396</v>
      </c>
      <c r="H4956" t="s">
        <v>419</v>
      </c>
      <c r="I4956" t="s">
        <v>420</v>
      </c>
      <c r="J4956" t="s">
        <v>565</v>
      </c>
      <c r="K4956" t="s">
        <v>411</v>
      </c>
      <c r="L4956" t="s">
        <v>537</v>
      </c>
      <c r="M4956" t="s">
        <v>414</v>
      </c>
      <c r="N4956">
        <v>858</v>
      </c>
      <c r="O4956">
        <v>44845.15</v>
      </c>
      <c r="P4956">
        <v>334500</v>
      </c>
      <c r="Q4956" t="str">
        <f t="shared" si="80"/>
        <v>3-Small C&amp;I</v>
      </c>
    </row>
    <row r="4957" spans="1:17" x14ac:dyDescent="0.3">
      <c r="A4957">
        <v>5</v>
      </c>
      <c r="B4957" t="s">
        <v>181</v>
      </c>
      <c r="C4957">
        <v>2021</v>
      </c>
      <c r="D4957">
        <v>7</v>
      </c>
      <c r="E4957" t="s">
        <v>652</v>
      </c>
      <c r="F4957" s="152">
        <v>3</v>
      </c>
      <c r="G4957" t="s">
        <v>421</v>
      </c>
      <c r="H4957" t="s">
        <v>397</v>
      </c>
      <c r="I4957" t="s">
        <v>398</v>
      </c>
      <c r="J4957" t="s">
        <v>561</v>
      </c>
      <c r="K4957" t="s">
        <v>399</v>
      </c>
      <c r="L4957" t="s">
        <v>538</v>
      </c>
      <c r="M4957" t="s">
        <v>422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x14ac:dyDescent="0.3">
      <c r="A4958">
        <v>5</v>
      </c>
      <c r="B4958" t="s">
        <v>181</v>
      </c>
      <c r="C4958">
        <v>2021</v>
      </c>
      <c r="D4958">
        <v>7</v>
      </c>
      <c r="E4958" t="s">
        <v>652</v>
      </c>
      <c r="F4958" s="152">
        <v>3</v>
      </c>
      <c r="G4958" t="s">
        <v>421</v>
      </c>
      <c r="H4958" t="s">
        <v>401</v>
      </c>
      <c r="I4958" t="s">
        <v>402</v>
      </c>
      <c r="J4958" t="s">
        <v>561</v>
      </c>
      <c r="K4958" t="s">
        <v>399</v>
      </c>
      <c r="L4958" t="s">
        <v>538</v>
      </c>
      <c r="M4958" t="s">
        <v>422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x14ac:dyDescent="0.3">
      <c r="A4959">
        <v>5</v>
      </c>
      <c r="B4959" t="s">
        <v>181</v>
      </c>
      <c r="C4959">
        <v>2021</v>
      </c>
      <c r="D4959">
        <v>7</v>
      </c>
      <c r="E4959" t="s">
        <v>652</v>
      </c>
      <c r="F4959" s="152">
        <v>3</v>
      </c>
      <c r="G4959" t="s">
        <v>421</v>
      </c>
      <c r="H4959" t="s">
        <v>403</v>
      </c>
      <c r="I4959" t="s">
        <v>404</v>
      </c>
      <c r="J4959" t="s">
        <v>562</v>
      </c>
      <c r="K4959" t="s">
        <v>405</v>
      </c>
      <c r="L4959" t="s">
        <v>538</v>
      </c>
      <c r="M4959" t="s">
        <v>422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x14ac:dyDescent="0.3">
      <c r="A4960">
        <v>5</v>
      </c>
      <c r="B4960" t="s">
        <v>181</v>
      </c>
      <c r="C4960">
        <v>2021</v>
      </c>
      <c r="D4960">
        <v>7</v>
      </c>
      <c r="E4960" t="s">
        <v>652</v>
      </c>
      <c r="F4960" s="152">
        <v>3</v>
      </c>
      <c r="G4960" t="s">
        <v>421</v>
      </c>
      <c r="H4960" t="s">
        <v>406</v>
      </c>
      <c r="I4960" t="s">
        <v>407</v>
      </c>
      <c r="J4960" t="s">
        <v>563</v>
      </c>
      <c r="K4960" t="s">
        <v>408</v>
      </c>
      <c r="L4960" t="s">
        <v>538</v>
      </c>
      <c r="M4960" t="s">
        <v>422</v>
      </c>
      <c r="N4960">
        <v>1</v>
      </c>
      <c r="O4960">
        <v>61.84</v>
      </c>
      <c r="P4960">
        <v>379</v>
      </c>
      <c r="Q4960" t="str">
        <f t="shared" si="80"/>
        <v>2-Low Income Residential</v>
      </c>
    </row>
    <row r="4961" spans="1:17" x14ac:dyDescent="0.3">
      <c r="A4961">
        <v>5</v>
      </c>
      <c r="B4961" t="s">
        <v>181</v>
      </c>
      <c r="C4961">
        <v>2021</v>
      </c>
      <c r="D4961">
        <v>7</v>
      </c>
      <c r="E4961" t="s">
        <v>652</v>
      </c>
      <c r="F4961" s="152">
        <v>3</v>
      </c>
      <c r="G4961" t="s">
        <v>421</v>
      </c>
      <c r="H4961" t="s">
        <v>423</v>
      </c>
      <c r="I4961" t="s">
        <v>424</v>
      </c>
      <c r="J4961" t="s">
        <v>567</v>
      </c>
      <c r="K4961" t="s">
        <v>425</v>
      </c>
      <c r="L4961" t="s">
        <v>538</v>
      </c>
      <c r="M4961" t="s">
        <v>422</v>
      </c>
      <c r="N4961">
        <v>350</v>
      </c>
      <c r="O4961">
        <v>20174.87</v>
      </c>
      <c r="P4961">
        <v>90248</v>
      </c>
      <c r="Q4961" t="str">
        <f t="shared" si="80"/>
        <v>3-Small C&amp;I</v>
      </c>
    </row>
    <row r="4962" spans="1:17" x14ac:dyDescent="0.3">
      <c r="A4962">
        <v>5</v>
      </c>
      <c r="B4962" t="s">
        <v>181</v>
      </c>
      <c r="C4962">
        <v>2021</v>
      </c>
      <c r="D4962">
        <v>7</v>
      </c>
      <c r="E4962" t="s">
        <v>652</v>
      </c>
      <c r="F4962" s="152">
        <v>3</v>
      </c>
      <c r="G4962" t="s">
        <v>421</v>
      </c>
      <c r="H4962" t="s">
        <v>426</v>
      </c>
      <c r="I4962" t="s">
        <v>427</v>
      </c>
      <c r="J4962" t="s">
        <v>564</v>
      </c>
      <c r="K4962" t="s">
        <v>428</v>
      </c>
      <c r="L4962" t="s">
        <v>538</v>
      </c>
      <c r="M4962" t="s">
        <v>422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x14ac:dyDescent="0.3">
      <c r="A4963">
        <v>5</v>
      </c>
      <c r="B4963" t="s">
        <v>181</v>
      </c>
      <c r="C4963">
        <v>2021</v>
      </c>
      <c r="D4963">
        <v>7</v>
      </c>
      <c r="E4963" t="s">
        <v>652</v>
      </c>
      <c r="F4963" s="152">
        <v>3</v>
      </c>
      <c r="G4963" t="s">
        <v>421</v>
      </c>
      <c r="H4963" t="s">
        <v>409</v>
      </c>
      <c r="I4963" t="s">
        <v>410</v>
      </c>
      <c r="J4963" t="s">
        <v>564</v>
      </c>
      <c r="K4963" t="s">
        <v>428</v>
      </c>
      <c r="L4963" t="s">
        <v>538</v>
      </c>
      <c r="M4963" t="s">
        <v>422</v>
      </c>
      <c r="N4963">
        <v>19968</v>
      </c>
      <c r="O4963">
        <v>973550.18</v>
      </c>
      <c r="P4963">
        <v>6374893</v>
      </c>
      <c r="Q4963" t="str">
        <f t="shared" si="80"/>
        <v>3-Small C&amp;I</v>
      </c>
    </row>
    <row r="4964" spans="1:17" x14ac:dyDescent="0.3">
      <c r="A4964">
        <v>5</v>
      </c>
      <c r="B4964" t="s">
        <v>181</v>
      </c>
      <c r="C4964">
        <v>2021</v>
      </c>
      <c r="D4964">
        <v>7</v>
      </c>
      <c r="E4964" t="s">
        <v>652</v>
      </c>
      <c r="F4964" s="152">
        <v>3</v>
      </c>
      <c r="G4964" t="s">
        <v>421</v>
      </c>
      <c r="H4964" t="s">
        <v>429</v>
      </c>
      <c r="I4964" t="s">
        <v>430</v>
      </c>
      <c r="J4964" t="s">
        <v>562</v>
      </c>
      <c r="K4964" t="s">
        <v>405</v>
      </c>
      <c r="L4964" t="s">
        <v>538</v>
      </c>
      <c r="M4964" t="s">
        <v>422</v>
      </c>
      <c r="N4964">
        <v>184</v>
      </c>
      <c r="O4964">
        <v>26807.39</v>
      </c>
      <c r="P4964">
        <v>240937</v>
      </c>
      <c r="Q4964" t="str">
        <f t="shared" si="80"/>
        <v>3-Small C&amp;I</v>
      </c>
    </row>
    <row r="4965" spans="1:17" x14ac:dyDescent="0.3">
      <c r="A4965">
        <v>5</v>
      </c>
      <c r="B4965" t="s">
        <v>181</v>
      </c>
      <c r="C4965">
        <v>2021</v>
      </c>
      <c r="D4965">
        <v>7</v>
      </c>
      <c r="E4965" t="s">
        <v>652</v>
      </c>
      <c r="F4965" s="152">
        <v>3</v>
      </c>
      <c r="G4965" t="s">
        <v>421</v>
      </c>
      <c r="H4965" t="s">
        <v>584</v>
      </c>
      <c r="I4965" t="s">
        <v>585</v>
      </c>
      <c r="J4965" t="s">
        <v>567</v>
      </c>
      <c r="K4965" t="s">
        <v>425</v>
      </c>
      <c r="L4965" t="s">
        <v>538</v>
      </c>
      <c r="M4965" t="s">
        <v>422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x14ac:dyDescent="0.3">
      <c r="A4966">
        <v>5</v>
      </c>
      <c r="B4966" t="s">
        <v>181</v>
      </c>
      <c r="C4966">
        <v>2021</v>
      </c>
      <c r="D4966">
        <v>7</v>
      </c>
      <c r="E4966" t="s">
        <v>652</v>
      </c>
      <c r="F4966" s="152">
        <v>3</v>
      </c>
      <c r="G4966" t="s">
        <v>421</v>
      </c>
      <c r="H4966" t="s">
        <v>481</v>
      </c>
      <c r="I4966" t="s">
        <v>482</v>
      </c>
      <c r="J4966" t="s">
        <v>568</v>
      </c>
      <c r="K4966" t="s">
        <v>433</v>
      </c>
      <c r="L4966" t="s">
        <v>538</v>
      </c>
      <c r="M4966" t="s">
        <v>422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x14ac:dyDescent="0.3">
      <c r="A4967">
        <v>5</v>
      </c>
      <c r="B4967" t="s">
        <v>181</v>
      </c>
      <c r="C4967">
        <v>2021</v>
      </c>
      <c r="D4967">
        <v>7</v>
      </c>
      <c r="E4967" t="s">
        <v>652</v>
      </c>
      <c r="F4967" s="152">
        <v>3</v>
      </c>
      <c r="G4967" t="s">
        <v>421</v>
      </c>
      <c r="H4967" t="s">
        <v>649</v>
      </c>
      <c r="I4967" t="s">
        <v>650</v>
      </c>
      <c r="J4967" t="s">
        <v>564</v>
      </c>
      <c r="K4967" t="s">
        <v>428</v>
      </c>
      <c r="L4967" t="s">
        <v>538</v>
      </c>
      <c r="M4967" t="s">
        <v>422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x14ac:dyDescent="0.3">
      <c r="A4968">
        <v>5</v>
      </c>
      <c r="B4968" t="s">
        <v>181</v>
      </c>
      <c r="C4968">
        <v>2021</v>
      </c>
      <c r="D4968">
        <v>7</v>
      </c>
      <c r="E4968" t="s">
        <v>652</v>
      </c>
      <c r="F4968" s="152">
        <v>3</v>
      </c>
      <c r="G4968" t="s">
        <v>421</v>
      </c>
      <c r="H4968" t="s">
        <v>473</v>
      </c>
      <c r="I4968" t="s">
        <v>474</v>
      </c>
      <c r="J4968" t="s">
        <v>565</v>
      </c>
      <c r="K4968" t="s">
        <v>411</v>
      </c>
      <c r="L4968" t="s">
        <v>538</v>
      </c>
      <c r="M4968" t="s">
        <v>422</v>
      </c>
      <c r="N4968">
        <v>98</v>
      </c>
      <c r="O4968">
        <v>8669.26</v>
      </c>
      <c r="P4968">
        <v>48899</v>
      </c>
      <c r="Q4968" t="str">
        <f t="shared" si="80"/>
        <v>3-Small C&amp;I</v>
      </c>
    </row>
    <row r="4969" spans="1:17" x14ac:dyDescent="0.3">
      <c r="A4969">
        <v>5</v>
      </c>
      <c r="B4969" t="s">
        <v>181</v>
      </c>
      <c r="C4969">
        <v>2021</v>
      </c>
      <c r="D4969">
        <v>7</v>
      </c>
      <c r="E4969" t="s">
        <v>652</v>
      </c>
      <c r="F4969" s="152">
        <v>3</v>
      </c>
      <c r="G4969" t="s">
        <v>421</v>
      </c>
      <c r="H4969" t="s">
        <v>483</v>
      </c>
      <c r="I4969" t="s">
        <v>484</v>
      </c>
      <c r="J4969" t="s">
        <v>569</v>
      </c>
      <c r="K4969" t="s">
        <v>485</v>
      </c>
      <c r="L4969" t="s">
        <v>538</v>
      </c>
      <c r="M4969" t="s">
        <v>422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x14ac:dyDescent="0.3">
      <c r="A4970">
        <v>5</v>
      </c>
      <c r="B4970" t="s">
        <v>181</v>
      </c>
      <c r="C4970">
        <v>2021</v>
      </c>
      <c r="D4970">
        <v>7</v>
      </c>
      <c r="E4970" t="s">
        <v>652</v>
      </c>
      <c r="F4970" s="152">
        <v>3</v>
      </c>
      <c r="G4970" t="s">
        <v>421</v>
      </c>
      <c r="H4970" t="s">
        <v>431</v>
      </c>
      <c r="I4970" t="s">
        <v>432</v>
      </c>
      <c r="J4970" t="s">
        <v>568</v>
      </c>
      <c r="K4970" t="s">
        <v>433</v>
      </c>
      <c r="L4970" t="s">
        <v>538</v>
      </c>
      <c r="M4970" t="s">
        <v>422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x14ac:dyDescent="0.3">
      <c r="A4971">
        <v>5</v>
      </c>
      <c r="B4971" t="s">
        <v>181</v>
      </c>
      <c r="C4971">
        <v>2021</v>
      </c>
      <c r="D4971">
        <v>7</v>
      </c>
      <c r="E4971" t="s">
        <v>652</v>
      </c>
      <c r="F4971" s="152">
        <v>3</v>
      </c>
      <c r="G4971" t="s">
        <v>421</v>
      </c>
      <c r="H4971" t="s">
        <v>486</v>
      </c>
      <c r="I4971" t="s">
        <v>487</v>
      </c>
      <c r="J4971" t="s">
        <v>570</v>
      </c>
      <c r="K4971" t="s">
        <v>454</v>
      </c>
      <c r="L4971" t="s">
        <v>538</v>
      </c>
      <c r="M4971" t="s">
        <v>422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x14ac:dyDescent="0.3">
      <c r="A4972">
        <v>5</v>
      </c>
      <c r="B4972" t="s">
        <v>181</v>
      </c>
      <c r="C4972">
        <v>2021</v>
      </c>
      <c r="D4972">
        <v>7</v>
      </c>
      <c r="E4972" t="s">
        <v>652</v>
      </c>
      <c r="F4972" s="152">
        <v>3</v>
      </c>
      <c r="G4972" t="s">
        <v>421</v>
      </c>
      <c r="H4972" t="s">
        <v>488</v>
      </c>
      <c r="I4972" t="s">
        <v>489</v>
      </c>
      <c r="J4972" t="s">
        <v>569</v>
      </c>
      <c r="K4972" t="s">
        <v>485</v>
      </c>
      <c r="L4972" t="s">
        <v>538</v>
      </c>
      <c r="M4972" t="s">
        <v>422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x14ac:dyDescent="0.3">
      <c r="A4973">
        <v>5</v>
      </c>
      <c r="B4973" t="s">
        <v>181</v>
      </c>
      <c r="C4973">
        <v>2021</v>
      </c>
      <c r="D4973">
        <v>7</v>
      </c>
      <c r="E4973" t="s">
        <v>652</v>
      </c>
      <c r="F4973" s="152">
        <v>3</v>
      </c>
      <c r="G4973" t="s">
        <v>421</v>
      </c>
      <c r="H4973" t="s">
        <v>477</v>
      </c>
      <c r="I4973" t="s">
        <v>478</v>
      </c>
      <c r="J4973" t="s">
        <v>566</v>
      </c>
      <c r="K4973" t="s">
        <v>436</v>
      </c>
      <c r="L4973" t="s">
        <v>538</v>
      </c>
      <c r="M4973" t="s">
        <v>422</v>
      </c>
      <c r="N4973">
        <v>853</v>
      </c>
      <c r="O4973">
        <v>88314.09</v>
      </c>
      <c r="P4973">
        <v>207811</v>
      </c>
      <c r="Q4973" t="str">
        <f t="shared" si="80"/>
        <v>Street</v>
      </c>
    </row>
    <row r="4974" spans="1:17" x14ac:dyDescent="0.3">
      <c r="A4974">
        <v>5</v>
      </c>
      <c r="B4974" t="s">
        <v>181</v>
      </c>
      <c r="C4974">
        <v>2021</v>
      </c>
      <c r="D4974">
        <v>7</v>
      </c>
      <c r="E4974" t="s">
        <v>652</v>
      </c>
      <c r="F4974" s="152">
        <v>3</v>
      </c>
      <c r="G4974" t="s">
        <v>421</v>
      </c>
      <c r="H4974" t="s">
        <v>479</v>
      </c>
      <c r="I4974" t="s">
        <v>480</v>
      </c>
      <c r="J4974" t="s">
        <v>566</v>
      </c>
      <c r="K4974" t="s">
        <v>436</v>
      </c>
      <c r="L4974" t="s">
        <v>538</v>
      </c>
      <c r="M4974" t="s">
        <v>422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x14ac:dyDescent="0.3">
      <c r="A4975">
        <v>5</v>
      </c>
      <c r="B4975" t="s">
        <v>181</v>
      </c>
      <c r="C4975">
        <v>2021</v>
      </c>
      <c r="D4975">
        <v>7</v>
      </c>
      <c r="E4975" t="s">
        <v>652</v>
      </c>
      <c r="F4975" s="152">
        <v>3</v>
      </c>
      <c r="G4975" t="s">
        <v>421</v>
      </c>
      <c r="H4975" t="s">
        <v>434</v>
      </c>
      <c r="I4975" t="s">
        <v>435</v>
      </c>
      <c r="J4975" t="s">
        <v>566</v>
      </c>
      <c r="K4975" t="s">
        <v>436</v>
      </c>
      <c r="L4975" t="s">
        <v>539</v>
      </c>
      <c r="M4975" t="s">
        <v>440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x14ac:dyDescent="0.3">
      <c r="A4976">
        <v>5</v>
      </c>
      <c r="B4976" t="s">
        <v>181</v>
      </c>
      <c r="C4976">
        <v>2021</v>
      </c>
      <c r="D4976">
        <v>7</v>
      </c>
      <c r="E4976" t="s">
        <v>652</v>
      </c>
      <c r="F4976" s="152">
        <v>3</v>
      </c>
      <c r="G4976" t="s">
        <v>421</v>
      </c>
      <c r="H4976" t="s">
        <v>437</v>
      </c>
      <c r="I4976" t="s">
        <v>438</v>
      </c>
      <c r="J4976" t="s">
        <v>571</v>
      </c>
      <c r="K4976" t="s">
        <v>439</v>
      </c>
      <c r="L4976" t="s">
        <v>539</v>
      </c>
      <c r="M4976" t="s">
        <v>440</v>
      </c>
      <c r="N4976">
        <v>6</v>
      </c>
      <c r="O4976">
        <v>476.9</v>
      </c>
      <c r="P4976">
        <v>3911</v>
      </c>
      <c r="Q4976" t="str">
        <f t="shared" si="80"/>
        <v>3-Small C&amp;I</v>
      </c>
    </row>
    <row r="4977" spans="1:17" x14ac:dyDescent="0.3">
      <c r="A4977">
        <v>5</v>
      </c>
      <c r="B4977" t="s">
        <v>181</v>
      </c>
      <c r="C4977">
        <v>2021</v>
      </c>
      <c r="D4977">
        <v>7</v>
      </c>
      <c r="E4977" t="s">
        <v>652</v>
      </c>
      <c r="F4977" s="152">
        <v>3</v>
      </c>
      <c r="G4977" t="s">
        <v>421</v>
      </c>
      <c r="H4977" t="s">
        <v>490</v>
      </c>
      <c r="I4977" t="s">
        <v>491</v>
      </c>
      <c r="J4977" t="s">
        <v>572</v>
      </c>
      <c r="K4977" t="s">
        <v>443</v>
      </c>
      <c r="L4977" t="s">
        <v>538</v>
      </c>
      <c r="M4977" t="s">
        <v>422</v>
      </c>
      <c r="N4977">
        <v>2</v>
      </c>
      <c r="O4977">
        <v>3473.92</v>
      </c>
      <c r="P4977">
        <v>29920</v>
      </c>
      <c r="Q4977" t="str">
        <f t="shared" si="80"/>
        <v>5-Large C&amp;I</v>
      </c>
    </row>
    <row r="4978" spans="1:17" x14ac:dyDescent="0.3">
      <c r="A4978">
        <v>5</v>
      </c>
      <c r="B4978" t="s">
        <v>181</v>
      </c>
      <c r="C4978">
        <v>2021</v>
      </c>
      <c r="D4978">
        <v>7</v>
      </c>
      <c r="E4978" t="s">
        <v>652</v>
      </c>
      <c r="F4978" s="152">
        <v>3</v>
      </c>
      <c r="G4978" t="s">
        <v>421</v>
      </c>
      <c r="H4978" t="s">
        <v>441</v>
      </c>
      <c r="I4978" t="s">
        <v>442</v>
      </c>
      <c r="J4978" t="s">
        <v>572</v>
      </c>
      <c r="K4978" t="s">
        <v>443</v>
      </c>
      <c r="L4978" t="s">
        <v>538</v>
      </c>
      <c r="M4978" t="s">
        <v>422</v>
      </c>
      <c r="N4978">
        <v>181</v>
      </c>
      <c r="O4978">
        <v>2232358.63</v>
      </c>
      <c r="P4978">
        <v>14129970</v>
      </c>
      <c r="Q4978" t="str">
        <f t="shared" si="80"/>
        <v>5-Large C&amp;I</v>
      </c>
    </row>
    <row r="4979" spans="1:17" x14ac:dyDescent="0.3">
      <c r="A4979">
        <v>5</v>
      </c>
      <c r="B4979" t="s">
        <v>181</v>
      </c>
      <c r="C4979">
        <v>2021</v>
      </c>
      <c r="D4979">
        <v>7</v>
      </c>
      <c r="E4979" t="s">
        <v>652</v>
      </c>
      <c r="F4979" s="152">
        <v>3</v>
      </c>
      <c r="G4979" t="s">
        <v>421</v>
      </c>
      <c r="H4979" t="s">
        <v>444</v>
      </c>
      <c r="I4979" t="s">
        <v>445</v>
      </c>
      <c r="J4979" t="s">
        <v>572</v>
      </c>
      <c r="K4979" t="s">
        <v>443</v>
      </c>
      <c r="L4979" t="s">
        <v>539</v>
      </c>
      <c r="M4979" t="s">
        <v>440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x14ac:dyDescent="0.3">
      <c r="A4980">
        <v>5</v>
      </c>
      <c r="B4980" t="s">
        <v>181</v>
      </c>
      <c r="C4980">
        <v>2021</v>
      </c>
      <c r="D4980">
        <v>7</v>
      </c>
      <c r="E4980" t="s">
        <v>652</v>
      </c>
      <c r="F4980" s="152">
        <v>3</v>
      </c>
      <c r="G4980" t="s">
        <v>421</v>
      </c>
      <c r="H4980" t="s">
        <v>412</v>
      </c>
      <c r="I4980" t="s">
        <v>413</v>
      </c>
      <c r="J4980" t="s">
        <v>561</v>
      </c>
      <c r="K4980" t="s">
        <v>399</v>
      </c>
      <c r="L4980" t="s">
        <v>539</v>
      </c>
      <c r="M4980" t="s">
        <v>440</v>
      </c>
      <c r="N4980">
        <v>1281</v>
      </c>
      <c r="O4980">
        <v>324474.73</v>
      </c>
      <c r="P4980">
        <v>2344585</v>
      </c>
      <c r="Q4980" t="str">
        <f t="shared" si="80"/>
        <v>1-Residential</v>
      </c>
    </row>
    <row r="4981" spans="1:17" x14ac:dyDescent="0.3">
      <c r="A4981">
        <v>5</v>
      </c>
      <c r="B4981" t="s">
        <v>181</v>
      </c>
      <c r="C4981">
        <v>2021</v>
      </c>
      <c r="D4981">
        <v>7</v>
      </c>
      <c r="E4981" t="s">
        <v>652</v>
      </c>
      <c r="F4981" s="152">
        <v>3</v>
      </c>
      <c r="G4981" t="s">
        <v>421</v>
      </c>
      <c r="H4981" t="s">
        <v>417</v>
      </c>
      <c r="I4981" t="s">
        <v>418</v>
      </c>
      <c r="J4981" t="s">
        <v>562</v>
      </c>
      <c r="K4981" t="s">
        <v>405</v>
      </c>
      <c r="L4981" t="s">
        <v>539</v>
      </c>
      <c r="M4981" t="s">
        <v>440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x14ac:dyDescent="0.3">
      <c r="A4982">
        <v>5</v>
      </c>
      <c r="B4982" t="s">
        <v>181</v>
      </c>
      <c r="C4982">
        <v>2021</v>
      </c>
      <c r="D4982">
        <v>7</v>
      </c>
      <c r="E4982" t="s">
        <v>652</v>
      </c>
      <c r="F4982" s="152">
        <v>3</v>
      </c>
      <c r="G4982" t="s">
        <v>421</v>
      </c>
      <c r="H4982" t="s">
        <v>446</v>
      </c>
      <c r="I4982" t="s">
        <v>447</v>
      </c>
      <c r="J4982" t="s">
        <v>567</v>
      </c>
      <c r="K4982" t="s">
        <v>425</v>
      </c>
      <c r="L4982" t="s">
        <v>539</v>
      </c>
      <c r="M4982" t="s">
        <v>440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x14ac:dyDescent="0.3">
      <c r="A4983">
        <v>5</v>
      </c>
      <c r="B4983" t="s">
        <v>181</v>
      </c>
      <c r="C4983">
        <v>2021</v>
      </c>
      <c r="D4983">
        <v>7</v>
      </c>
      <c r="E4983" t="s">
        <v>652</v>
      </c>
      <c r="F4983" s="152">
        <v>3</v>
      </c>
      <c r="G4983" t="s">
        <v>421</v>
      </c>
      <c r="H4983" t="s">
        <v>448</v>
      </c>
      <c r="I4983" t="s">
        <v>449</v>
      </c>
      <c r="J4983" t="s">
        <v>564</v>
      </c>
      <c r="K4983" t="s">
        <v>428</v>
      </c>
      <c r="L4983" t="s">
        <v>539</v>
      </c>
      <c r="M4983" t="s">
        <v>440</v>
      </c>
      <c r="N4983">
        <v>490</v>
      </c>
      <c r="O4983">
        <v>17156.05</v>
      </c>
      <c r="P4983">
        <v>1131034</v>
      </c>
      <c r="Q4983" t="str">
        <f t="shared" si="80"/>
        <v>3-Small C&amp;I</v>
      </c>
    </row>
    <row r="4984" spans="1:17" x14ac:dyDescent="0.3">
      <c r="A4984">
        <v>5</v>
      </c>
      <c r="B4984" t="s">
        <v>181</v>
      </c>
      <c r="C4984">
        <v>2021</v>
      </c>
      <c r="D4984">
        <v>7</v>
      </c>
      <c r="E4984" t="s">
        <v>652</v>
      </c>
      <c r="F4984" s="152">
        <v>3</v>
      </c>
      <c r="G4984" t="s">
        <v>421</v>
      </c>
      <c r="H4984" t="s">
        <v>419</v>
      </c>
      <c r="I4984" t="s">
        <v>420</v>
      </c>
      <c r="J4984" t="s">
        <v>565</v>
      </c>
      <c r="K4984" t="s">
        <v>411</v>
      </c>
      <c r="L4984" t="s">
        <v>539</v>
      </c>
      <c r="M4984" t="s">
        <v>440</v>
      </c>
      <c r="N4984">
        <v>20433</v>
      </c>
      <c r="O4984">
        <v>902389.26</v>
      </c>
      <c r="P4984">
        <v>7875775</v>
      </c>
      <c r="Q4984" t="str">
        <f t="shared" si="80"/>
        <v>3-Small C&amp;I</v>
      </c>
    </row>
    <row r="4985" spans="1:17" x14ac:dyDescent="0.3">
      <c r="A4985">
        <v>5</v>
      </c>
      <c r="B4985" t="s">
        <v>181</v>
      </c>
      <c r="C4985">
        <v>2021</v>
      </c>
      <c r="D4985">
        <v>7</v>
      </c>
      <c r="E4985" t="s">
        <v>652</v>
      </c>
      <c r="F4985" s="152">
        <v>3</v>
      </c>
      <c r="G4985" t="s">
        <v>421</v>
      </c>
      <c r="H4985" t="s">
        <v>450</v>
      </c>
      <c r="I4985" t="s">
        <v>451</v>
      </c>
      <c r="J4985" t="s">
        <v>568</v>
      </c>
      <c r="K4985" t="s">
        <v>433</v>
      </c>
      <c r="L4985" t="s">
        <v>539</v>
      </c>
      <c r="M4985" t="s">
        <v>440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x14ac:dyDescent="0.3">
      <c r="A4986">
        <v>5</v>
      </c>
      <c r="B4986" t="s">
        <v>181</v>
      </c>
      <c r="C4986">
        <v>2021</v>
      </c>
      <c r="D4986">
        <v>7</v>
      </c>
      <c r="E4986" t="s">
        <v>652</v>
      </c>
      <c r="F4986" s="152">
        <v>3</v>
      </c>
      <c r="G4986" t="s">
        <v>421</v>
      </c>
      <c r="H4986" t="s">
        <v>452</v>
      </c>
      <c r="I4986" t="s">
        <v>453</v>
      </c>
      <c r="J4986" t="s">
        <v>568</v>
      </c>
      <c r="K4986" t="s">
        <v>433</v>
      </c>
      <c r="L4986" t="s">
        <v>539</v>
      </c>
      <c r="M4986" t="s">
        <v>440</v>
      </c>
      <c r="N4986">
        <v>357</v>
      </c>
      <c r="O4986">
        <v>695359.85</v>
      </c>
      <c r="P4986">
        <v>7159892</v>
      </c>
      <c r="Q4986" t="str">
        <f t="shared" si="80"/>
        <v>4-Medium C&amp;I</v>
      </c>
    </row>
    <row r="4987" spans="1:17" x14ac:dyDescent="0.3">
      <c r="A4987">
        <v>5</v>
      </c>
      <c r="B4987" t="s">
        <v>181</v>
      </c>
      <c r="C4987">
        <v>2021</v>
      </c>
      <c r="D4987">
        <v>7</v>
      </c>
      <c r="E4987" t="s">
        <v>652</v>
      </c>
      <c r="F4987" s="152">
        <v>3</v>
      </c>
      <c r="G4987" t="s">
        <v>421</v>
      </c>
      <c r="H4987" t="s">
        <v>492</v>
      </c>
      <c r="I4987" t="s">
        <v>493</v>
      </c>
      <c r="J4987" t="s">
        <v>568</v>
      </c>
      <c r="K4987" t="s">
        <v>433</v>
      </c>
      <c r="L4987" t="s">
        <v>539</v>
      </c>
      <c r="M4987" t="s">
        <v>440</v>
      </c>
      <c r="N4987">
        <v>220</v>
      </c>
      <c r="O4987">
        <v>410908.15</v>
      </c>
      <c r="P4987">
        <v>4188745</v>
      </c>
      <c r="Q4987" t="str">
        <f t="shared" si="80"/>
        <v>4-Medium C&amp;I</v>
      </c>
    </row>
    <row r="4988" spans="1:17" x14ac:dyDescent="0.3">
      <c r="A4988">
        <v>5</v>
      </c>
      <c r="B4988" t="s">
        <v>181</v>
      </c>
      <c r="C4988">
        <v>2021</v>
      </c>
      <c r="D4988">
        <v>7</v>
      </c>
      <c r="E4988" t="s">
        <v>652</v>
      </c>
      <c r="F4988" s="152">
        <v>5</v>
      </c>
      <c r="G4988" t="s">
        <v>455</v>
      </c>
      <c r="H4988" t="s">
        <v>403</v>
      </c>
      <c r="I4988" t="s">
        <v>404</v>
      </c>
      <c r="J4988" t="s">
        <v>562</v>
      </c>
      <c r="K4988" t="s">
        <v>405</v>
      </c>
      <c r="L4988" t="s">
        <v>540</v>
      </c>
      <c r="M4988" t="s">
        <v>456</v>
      </c>
      <c r="N4988">
        <v>928</v>
      </c>
      <c r="O4988">
        <v>254247.58</v>
      </c>
      <c r="P4988">
        <v>1987991</v>
      </c>
      <c r="Q4988" t="str">
        <f t="shared" si="80"/>
        <v>3-Small C&amp;I</v>
      </c>
    </row>
    <row r="4989" spans="1:17" x14ac:dyDescent="0.3">
      <c r="A4989">
        <v>5</v>
      </c>
      <c r="B4989" t="s">
        <v>181</v>
      </c>
      <c r="C4989">
        <v>2021</v>
      </c>
      <c r="D4989">
        <v>7</v>
      </c>
      <c r="E4989" t="s">
        <v>652</v>
      </c>
      <c r="F4989" s="152">
        <v>5</v>
      </c>
      <c r="G4989" t="s">
        <v>455</v>
      </c>
      <c r="H4989" t="s">
        <v>423</v>
      </c>
      <c r="I4989" t="s">
        <v>424</v>
      </c>
      <c r="J4989" t="s">
        <v>567</v>
      </c>
      <c r="K4989" t="s">
        <v>425</v>
      </c>
      <c r="L4989" t="s">
        <v>540</v>
      </c>
      <c r="M4989" t="s">
        <v>456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x14ac:dyDescent="0.3">
      <c r="A4990">
        <v>5</v>
      </c>
      <c r="B4990" t="s">
        <v>181</v>
      </c>
      <c r="C4990">
        <v>2021</v>
      </c>
      <c r="D4990">
        <v>7</v>
      </c>
      <c r="E4990" t="s">
        <v>652</v>
      </c>
      <c r="F4990" s="152">
        <v>5</v>
      </c>
      <c r="G4990" t="s">
        <v>455</v>
      </c>
      <c r="H4990" t="s">
        <v>429</v>
      </c>
      <c r="I4990" t="s">
        <v>430</v>
      </c>
      <c r="J4990" t="s">
        <v>562</v>
      </c>
      <c r="K4990" t="s">
        <v>405</v>
      </c>
      <c r="L4990" t="s">
        <v>540</v>
      </c>
      <c r="M4990" t="s">
        <v>456</v>
      </c>
      <c r="N4990">
        <v>2</v>
      </c>
      <c r="O4990">
        <v>61.1</v>
      </c>
      <c r="P4990">
        <v>211</v>
      </c>
      <c r="Q4990" t="str">
        <f t="shared" si="80"/>
        <v>3-Small C&amp;I</v>
      </c>
    </row>
    <row r="4991" spans="1:17" x14ac:dyDescent="0.3">
      <c r="A4991">
        <v>5</v>
      </c>
      <c r="B4991" t="s">
        <v>181</v>
      </c>
      <c r="C4991">
        <v>2021</v>
      </c>
      <c r="D4991">
        <v>7</v>
      </c>
      <c r="E4991" t="s">
        <v>652</v>
      </c>
      <c r="F4991" s="152">
        <v>5</v>
      </c>
      <c r="G4991" t="s">
        <v>455</v>
      </c>
      <c r="H4991" t="s">
        <v>481</v>
      </c>
      <c r="I4991" t="s">
        <v>482</v>
      </c>
      <c r="J4991" t="s">
        <v>568</v>
      </c>
      <c r="K4991" t="s">
        <v>433</v>
      </c>
      <c r="L4991" t="s">
        <v>540</v>
      </c>
      <c r="M4991" t="s">
        <v>456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x14ac:dyDescent="0.3">
      <c r="A4992">
        <v>5</v>
      </c>
      <c r="B4992" t="s">
        <v>181</v>
      </c>
      <c r="C4992">
        <v>2021</v>
      </c>
      <c r="D4992">
        <v>7</v>
      </c>
      <c r="E4992" t="s">
        <v>652</v>
      </c>
      <c r="F4992" s="152">
        <v>5</v>
      </c>
      <c r="G4992" t="s">
        <v>455</v>
      </c>
      <c r="H4992" t="s">
        <v>431</v>
      </c>
      <c r="I4992" t="s">
        <v>432</v>
      </c>
      <c r="J4992" t="s">
        <v>568</v>
      </c>
      <c r="K4992" t="s">
        <v>433</v>
      </c>
      <c r="L4992" t="s">
        <v>540</v>
      </c>
      <c r="M4992" t="s">
        <v>456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x14ac:dyDescent="0.3">
      <c r="A4993">
        <v>5</v>
      </c>
      <c r="B4993" t="s">
        <v>181</v>
      </c>
      <c r="C4993">
        <v>2021</v>
      </c>
      <c r="D4993">
        <v>7</v>
      </c>
      <c r="E4993" t="s">
        <v>652</v>
      </c>
      <c r="F4993" s="152">
        <v>5</v>
      </c>
      <c r="G4993" t="s">
        <v>455</v>
      </c>
      <c r="H4993" t="s">
        <v>477</v>
      </c>
      <c r="I4993" t="s">
        <v>478</v>
      </c>
      <c r="J4993" t="s">
        <v>566</v>
      </c>
      <c r="K4993" t="s">
        <v>436</v>
      </c>
      <c r="L4993" t="s">
        <v>540</v>
      </c>
      <c r="M4993" t="s">
        <v>456</v>
      </c>
      <c r="N4993">
        <v>27</v>
      </c>
      <c r="O4993">
        <v>2800.18</v>
      </c>
      <c r="P4993">
        <v>6996</v>
      </c>
      <c r="Q4993" t="str">
        <f t="shared" si="80"/>
        <v>Street</v>
      </c>
    </row>
    <row r="4994" spans="1:17" x14ac:dyDescent="0.3">
      <c r="A4994">
        <v>5</v>
      </c>
      <c r="B4994" t="s">
        <v>181</v>
      </c>
      <c r="C4994">
        <v>2021</v>
      </c>
      <c r="D4994">
        <v>7</v>
      </c>
      <c r="E4994" t="s">
        <v>652</v>
      </c>
      <c r="F4994" s="152">
        <v>5</v>
      </c>
      <c r="G4994" t="s">
        <v>455</v>
      </c>
      <c r="H4994" t="s">
        <v>479</v>
      </c>
      <c r="I4994" t="s">
        <v>480</v>
      </c>
      <c r="J4994" t="s">
        <v>566</v>
      </c>
      <c r="K4994" t="s">
        <v>436</v>
      </c>
      <c r="L4994" t="s">
        <v>540</v>
      </c>
      <c r="M4994" t="s">
        <v>456</v>
      </c>
      <c r="N4994">
        <v>39</v>
      </c>
      <c r="O4994">
        <v>5291.53</v>
      </c>
      <c r="P4994">
        <v>12869</v>
      </c>
      <c r="Q4994" t="str">
        <f t="shared" si="80"/>
        <v>Street</v>
      </c>
    </row>
    <row r="4995" spans="1:17" x14ac:dyDescent="0.3">
      <c r="A4995">
        <v>5</v>
      </c>
      <c r="B4995" t="s">
        <v>181</v>
      </c>
      <c r="C4995">
        <v>2021</v>
      </c>
      <c r="D4995">
        <v>7</v>
      </c>
      <c r="E4995" t="s">
        <v>652</v>
      </c>
      <c r="F4995" s="152">
        <v>5</v>
      </c>
      <c r="G4995" t="s">
        <v>455</v>
      </c>
      <c r="H4995" t="s">
        <v>434</v>
      </c>
      <c r="I4995" t="s">
        <v>435</v>
      </c>
      <c r="J4995" t="s">
        <v>566</v>
      </c>
      <c r="K4995" t="s">
        <v>436</v>
      </c>
      <c r="L4995" t="s">
        <v>541</v>
      </c>
      <c r="M4995" t="s">
        <v>457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x14ac:dyDescent="0.3">
      <c r="A4996">
        <v>5</v>
      </c>
      <c r="B4996" t="s">
        <v>181</v>
      </c>
      <c r="C4996">
        <v>2021</v>
      </c>
      <c r="D4996">
        <v>7</v>
      </c>
      <c r="E4996" t="s">
        <v>652</v>
      </c>
      <c r="F4996" s="152">
        <v>5</v>
      </c>
      <c r="G4996" t="s">
        <v>455</v>
      </c>
      <c r="H4996" t="s">
        <v>490</v>
      </c>
      <c r="I4996" t="s">
        <v>491</v>
      </c>
      <c r="J4996" t="s">
        <v>572</v>
      </c>
      <c r="K4996" t="s">
        <v>443</v>
      </c>
      <c r="L4996" t="s">
        <v>540</v>
      </c>
      <c r="M4996" t="s">
        <v>456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x14ac:dyDescent="0.3">
      <c r="A4997">
        <v>5</v>
      </c>
      <c r="B4997" t="s">
        <v>181</v>
      </c>
      <c r="C4997">
        <v>2021</v>
      </c>
      <c r="D4997">
        <v>7</v>
      </c>
      <c r="E4997" t="s">
        <v>652</v>
      </c>
      <c r="F4997" s="152">
        <v>5</v>
      </c>
      <c r="G4997" t="s">
        <v>455</v>
      </c>
      <c r="H4997" t="s">
        <v>441</v>
      </c>
      <c r="I4997" t="s">
        <v>442</v>
      </c>
      <c r="J4997" t="s">
        <v>572</v>
      </c>
      <c r="K4997" t="s">
        <v>443</v>
      </c>
      <c r="L4997" t="s">
        <v>540</v>
      </c>
      <c r="M4997" t="s">
        <v>456</v>
      </c>
      <c r="N4997">
        <v>67</v>
      </c>
      <c r="O4997">
        <v>847491.03</v>
      </c>
      <c r="P4997">
        <v>5140166</v>
      </c>
      <c r="Q4997" t="str">
        <f t="shared" si="80"/>
        <v>5-Large C&amp;I</v>
      </c>
    </row>
    <row r="4998" spans="1:17" x14ac:dyDescent="0.3">
      <c r="A4998">
        <v>5</v>
      </c>
      <c r="B4998" t="s">
        <v>181</v>
      </c>
      <c r="C4998">
        <v>2021</v>
      </c>
      <c r="D4998">
        <v>7</v>
      </c>
      <c r="E4998" t="s">
        <v>652</v>
      </c>
      <c r="F4998" s="152">
        <v>5</v>
      </c>
      <c r="G4998" t="s">
        <v>455</v>
      </c>
      <c r="H4998" t="s">
        <v>444</v>
      </c>
      <c r="I4998" t="s">
        <v>445</v>
      </c>
      <c r="J4998" t="s">
        <v>572</v>
      </c>
      <c r="K4998" t="s">
        <v>443</v>
      </c>
      <c r="L4998" t="s">
        <v>541</v>
      </c>
      <c r="M4998" t="s">
        <v>457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x14ac:dyDescent="0.3">
      <c r="A4999">
        <v>5</v>
      </c>
      <c r="B4999" t="s">
        <v>181</v>
      </c>
      <c r="C4999">
        <v>2021</v>
      </c>
      <c r="D4999">
        <v>7</v>
      </c>
      <c r="E4999" t="s">
        <v>652</v>
      </c>
      <c r="F4999" s="152">
        <v>5</v>
      </c>
      <c r="G4999" t="s">
        <v>455</v>
      </c>
      <c r="H4999" t="s">
        <v>417</v>
      </c>
      <c r="I4999" t="s">
        <v>418</v>
      </c>
      <c r="J4999" t="s">
        <v>562</v>
      </c>
      <c r="K4999" t="s">
        <v>405</v>
      </c>
      <c r="L4999" t="s">
        <v>541</v>
      </c>
      <c r="M4999" t="s">
        <v>457</v>
      </c>
      <c r="N4999">
        <v>1388</v>
      </c>
      <c r="O4999">
        <v>466222.85</v>
      </c>
      <c r="P4999">
        <v>4241794</v>
      </c>
      <c r="Q4999" t="str">
        <f t="shared" si="80"/>
        <v>3-Small C&amp;I</v>
      </c>
    </row>
    <row r="5000" spans="1:17" x14ac:dyDescent="0.3">
      <c r="A5000">
        <v>5</v>
      </c>
      <c r="B5000" t="s">
        <v>181</v>
      </c>
      <c r="C5000">
        <v>2021</v>
      </c>
      <c r="D5000">
        <v>7</v>
      </c>
      <c r="E5000" t="s">
        <v>652</v>
      </c>
      <c r="F5000" s="152">
        <v>5</v>
      </c>
      <c r="G5000" t="s">
        <v>455</v>
      </c>
      <c r="H5000" t="s">
        <v>446</v>
      </c>
      <c r="I5000" t="s">
        <v>447</v>
      </c>
      <c r="J5000" t="s">
        <v>567</v>
      </c>
      <c r="K5000" t="s">
        <v>425</v>
      </c>
      <c r="L5000" t="s">
        <v>541</v>
      </c>
      <c r="M5000" t="s">
        <v>457</v>
      </c>
      <c r="N5000">
        <v>1</v>
      </c>
      <c r="O5000">
        <v>40.83</v>
      </c>
      <c r="P5000">
        <v>300</v>
      </c>
      <c r="Q5000" t="str">
        <f t="shared" si="80"/>
        <v>3-Small C&amp;I</v>
      </c>
    </row>
    <row r="5001" spans="1:17" x14ac:dyDescent="0.3">
      <c r="A5001">
        <v>5</v>
      </c>
      <c r="B5001" t="s">
        <v>181</v>
      </c>
      <c r="C5001">
        <v>2021</v>
      </c>
      <c r="D5001">
        <v>7</v>
      </c>
      <c r="E5001" t="s">
        <v>652</v>
      </c>
      <c r="F5001" s="152">
        <v>5</v>
      </c>
      <c r="G5001" t="s">
        <v>455</v>
      </c>
      <c r="H5001" t="s">
        <v>450</v>
      </c>
      <c r="I5001" t="s">
        <v>451</v>
      </c>
      <c r="J5001" t="s">
        <v>568</v>
      </c>
      <c r="K5001" t="s">
        <v>433</v>
      </c>
      <c r="L5001" t="s">
        <v>541</v>
      </c>
      <c r="M5001" t="s">
        <v>457</v>
      </c>
      <c r="N5001">
        <v>508</v>
      </c>
      <c r="O5001">
        <v>1465741.31</v>
      </c>
      <c r="P5001">
        <v>13812693</v>
      </c>
      <c r="Q5001" t="str">
        <f t="shared" si="80"/>
        <v>4-Medium C&amp;I</v>
      </c>
    </row>
    <row r="5002" spans="1:17" x14ac:dyDescent="0.3">
      <c r="A5002">
        <v>5</v>
      </c>
      <c r="B5002" t="s">
        <v>181</v>
      </c>
      <c r="C5002">
        <v>2021</v>
      </c>
      <c r="D5002">
        <v>7</v>
      </c>
      <c r="E5002" t="s">
        <v>652</v>
      </c>
      <c r="F5002" s="152">
        <v>6</v>
      </c>
      <c r="G5002" t="s">
        <v>458</v>
      </c>
      <c r="H5002" t="s">
        <v>403</v>
      </c>
      <c r="I5002" t="s">
        <v>404</v>
      </c>
      <c r="J5002" t="s">
        <v>562</v>
      </c>
      <c r="K5002" t="s">
        <v>405</v>
      </c>
      <c r="L5002" t="s">
        <v>548</v>
      </c>
      <c r="M5002" t="s">
        <v>193</v>
      </c>
      <c r="N5002">
        <v>6</v>
      </c>
      <c r="O5002">
        <v>182.26</v>
      </c>
      <c r="P5002">
        <v>628</v>
      </c>
      <c r="Q5002" t="str">
        <f t="shared" si="80"/>
        <v>3-Small C&amp;I</v>
      </c>
    </row>
    <row r="5003" spans="1:17" x14ac:dyDescent="0.3">
      <c r="A5003">
        <v>5</v>
      </c>
      <c r="B5003" t="s">
        <v>181</v>
      </c>
      <c r="C5003">
        <v>2021</v>
      </c>
      <c r="D5003">
        <v>7</v>
      </c>
      <c r="E5003" t="s">
        <v>652</v>
      </c>
      <c r="F5003" s="152">
        <v>6</v>
      </c>
      <c r="G5003" t="s">
        <v>458</v>
      </c>
      <c r="H5003" t="s">
        <v>494</v>
      </c>
      <c r="I5003" t="s">
        <v>495</v>
      </c>
      <c r="J5003" t="s">
        <v>573</v>
      </c>
      <c r="K5003" t="s">
        <v>461</v>
      </c>
      <c r="L5003" t="s">
        <v>548</v>
      </c>
      <c r="M5003" t="s">
        <v>193</v>
      </c>
      <c r="N5003">
        <v>67</v>
      </c>
      <c r="O5003">
        <v>47904.55</v>
      </c>
      <c r="P5003">
        <v>87489</v>
      </c>
      <c r="Q5003" t="str">
        <f t="shared" si="80"/>
        <v>Street</v>
      </c>
    </row>
    <row r="5004" spans="1:17" x14ac:dyDescent="0.3">
      <c r="A5004">
        <v>5</v>
      </c>
      <c r="B5004" t="s">
        <v>181</v>
      </c>
      <c r="C5004">
        <v>2021</v>
      </c>
      <c r="D5004">
        <v>7</v>
      </c>
      <c r="E5004" t="s">
        <v>652</v>
      </c>
      <c r="F5004" s="152">
        <v>6</v>
      </c>
      <c r="G5004" t="s">
        <v>458</v>
      </c>
      <c r="H5004" t="s">
        <v>496</v>
      </c>
      <c r="I5004" t="s">
        <v>497</v>
      </c>
      <c r="J5004" t="s">
        <v>573</v>
      </c>
      <c r="K5004" t="s">
        <v>461</v>
      </c>
      <c r="L5004" t="s">
        <v>548</v>
      </c>
      <c r="M5004" t="s">
        <v>193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x14ac:dyDescent="0.3">
      <c r="A5005">
        <v>5</v>
      </c>
      <c r="B5005" t="s">
        <v>181</v>
      </c>
      <c r="C5005">
        <v>2021</v>
      </c>
      <c r="D5005">
        <v>7</v>
      </c>
      <c r="E5005" t="s">
        <v>652</v>
      </c>
      <c r="F5005" s="152">
        <v>6</v>
      </c>
      <c r="G5005" t="s">
        <v>458</v>
      </c>
      <c r="H5005" t="s">
        <v>477</v>
      </c>
      <c r="I5005" t="s">
        <v>478</v>
      </c>
      <c r="J5005" t="s">
        <v>566</v>
      </c>
      <c r="K5005" t="s">
        <v>436</v>
      </c>
      <c r="L5005" t="s">
        <v>548</v>
      </c>
      <c r="M5005" t="s">
        <v>193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x14ac:dyDescent="0.3">
      <c r="A5006">
        <v>5</v>
      </c>
      <c r="B5006" t="s">
        <v>181</v>
      </c>
      <c r="C5006">
        <v>2021</v>
      </c>
      <c r="D5006">
        <v>7</v>
      </c>
      <c r="E5006" t="s">
        <v>652</v>
      </c>
      <c r="F5006" s="152">
        <v>6</v>
      </c>
      <c r="G5006" t="s">
        <v>458</v>
      </c>
      <c r="H5006" t="s">
        <v>479</v>
      </c>
      <c r="I5006" t="s">
        <v>480</v>
      </c>
      <c r="J5006" t="s">
        <v>566</v>
      </c>
      <c r="K5006" t="s">
        <v>436</v>
      </c>
      <c r="L5006" t="s">
        <v>548</v>
      </c>
      <c r="M5006" t="s">
        <v>193</v>
      </c>
      <c r="N5006">
        <v>586</v>
      </c>
      <c r="O5006">
        <v>43901.57</v>
      </c>
      <c r="P5006">
        <v>99217</v>
      </c>
      <c r="Q5006" t="str">
        <f t="shared" ref="Q5006:Q5069" si="81">VLOOKUP(TRIM(J5006),S:T,2,FALSE)</f>
        <v>Street</v>
      </c>
    </row>
    <row r="5007" spans="1:17" x14ac:dyDescent="0.3">
      <c r="A5007">
        <v>5</v>
      </c>
      <c r="B5007" t="s">
        <v>181</v>
      </c>
      <c r="C5007">
        <v>2021</v>
      </c>
      <c r="D5007">
        <v>7</v>
      </c>
      <c r="E5007" t="s">
        <v>652</v>
      </c>
      <c r="F5007" s="152">
        <v>6</v>
      </c>
      <c r="G5007" t="s">
        <v>458</v>
      </c>
      <c r="H5007" t="s">
        <v>498</v>
      </c>
      <c r="I5007" t="s">
        <v>499</v>
      </c>
      <c r="J5007" t="s">
        <v>574</v>
      </c>
      <c r="K5007" t="s">
        <v>500</v>
      </c>
      <c r="L5007" t="s">
        <v>548</v>
      </c>
      <c r="M5007" t="s">
        <v>193</v>
      </c>
      <c r="N5007">
        <v>2</v>
      </c>
      <c r="O5007">
        <v>721.58</v>
      </c>
      <c r="P5007">
        <v>1064</v>
      </c>
      <c r="Q5007" t="str">
        <f t="shared" si="81"/>
        <v>Street</v>
      </c>
    </row>
    <row r="5008" spans="1:17" x14ac:dyDescent="0.3">
      <c r="A5008">
        <v>5</v>
      </c>
      <c r="B5008" t="s">
        <v>181</v>
      </c>
      <c r="C5008">
        <v>2021</v>
      </c>
      <c r="D5008">
        <v>7</v>
      </c>
      <c r="E5008" t="s">
        <v>652</v>
      </c>
      <c r="F5008" s="152">
        <v>6</v>
      </c>
      <c r="G5008" t="s">
        <v>458</v>
      </c>
      <c r="H5008" t="s">
        <v>501</v>
      </c>
      <c r="I5008" t="s">
        <v>502</v>
      </c>
      <c r="J5008" t="s">
        <v>574</v>
      </c>
      <c r="K5008" t="s">
        <v>500</v>
      </c>
      <c r="L5008" t="s">
        <v>548</v>
      </c>
      <c r="M5008" t="s">
        <v>193</v>
      </c>
      <c r="N5008">
        <v>2</v>
      </c>
      <c r="O5008">
        <v>17453.12</v>
      </c>
      <c r="P5008">
        <v>34437</v>
      </c>
      <c r="Q5008" t="str">
        <f t="shared" si="81"/>
        <v>Street</v>
      </c>
    </row>
    <row r="5009" spans="1:17" x14ac:dyDescent="0.3">
      <c r="A5009">
        <v>5</v>
      </c>
      <c r="B5009" t="s">
        <v>181</v>
      </c>
      <c r="C5009">
        <v>2021</v>
      </c>
      <c r="D5009">
        <v>7</v>
      </c>
      <c r="E5009" t="s">
        <v>652</v>
      </c>
      <c r="F5009" s="152">
        <v>6</v>
      </c>
      <c r="G5009" t="s">
        <v>458</v>
      </c>
      <c r="H5009" t="s">
        <v>503</v>
      </c>
      <c r="I5009" t="s">
        <v>504</v>
      </c>
      <c r="J5009" t="s">
        <v>575</v>
      </c>
      <c r="K5009" t="s">
        <v>475</v>
      </c>
      <c r="L5009" t="s">
        <v>548</v>
      </c>
      <c r="M5009" t="s">
        <v>193</v>
      </c>
      <c r="N5009">
        <v>75</v>
      </c>
      <c r="O5009">
        <v>29111.53</v>
      </c>
      <c r="P5009">
        <v>133794</v>
      </c>
      <c r="Q5009" t="str">
        <f t="shared" si="81"/>
        <v>Street</v>
      </c>
    </row>
    <row r="5010" spans="1:17" x14ac:dyDescent="0.3">
      <c r="A5010">
        <v>5</v>
      </c>
      <c r="B5010" t="s">
        <v>181</v>
      </c>
      <c r="C5010">
        <v>2021</v>
      </c>
      <c r="D5010">
        <v>7</v>
      </c>
      <c r="E5010" t="s">
        <v>652</v>
      </c>
      <c r="F5010" s="152">
        <v>6</v>
      </c>
      <c r="G5010" t="s">
        <v>458</v>
      </c>
      <c r="H5010" t="s">
        <v>505</v>
      </c>
      <c r="I5010" t="s">
        <v>506</v>
      </c>
      <c r="J5010" t="s">
        <v>575</v>
      </c>
      <c r="K5010" t="s">
        <v>475</v>
      </c>
      <c r="L5010" t="s">
        <v>548</v>
      </c>
      <c r="M5010" t="s">
        <v>193</v>
      </c>
      <c r="N5010">
        <v>13</v>
      </c>
      <c r="O5010">
        <v>3809.68</v>
      </c>
      <c r="P5010">
        <v>17513</v>
      </c>
      <c r="Q5010" t="str">
        <f t="shared" si="81"/>
        <v>Street</v>
      </c>
    </row>
    <row r="5011" spans="1:17" x14ac:dyDescent="0.3">
      <c r="A5011">
        <v>5</v>
      </c>
      <c r="B5011" t="s">
        <v>181</v>
      </c>
      <c r="C5011">
        <v>2021</v>
      </c>
      <c r="D5011">
        <v>7</v>
      </c>
      <c r="E5011" t="s">
        <v>652</v>
      </c>
      <c r="F5011" s="152">
        <v>6</v>
      </c>
      <c r="G5011" t="s">
        <v>458</v>
      </c>
      <c r="H5011" t="s">
        <v>507</v>
      </c>
      <c r="I5011" t="s">
        <v>508</v>
      </c>
      <c r="J5011" t="s">
        <v>571</v>
      </c>
      <c r="K5011" t="s">
        <v>439</v>
      </c>
      <c r="L5011" t="s">
        <v>548</v>
      </c>
      <c r="M5011" t="s">
        <v>193</v>
      </c>
      <c r="N5011">
        <v>2</v>
      </c>
      <c r="O5011">
        <v>52.72</v>
      </c>
      <c r="P5011">
        <v>195</v>
      </c>
      <c r="Q5011" t="str">
        <f t="shared" si="81"/>
        <v>3-Small C&amp;I</v>
      </c>
    </row>
    <row r="5012" spans="1:17" x14ac:dyDescent="0.3">
      <c r="A5012">
        <v>5</v>
      </c>
      <c r="B5012" t="s">
        <v>181</v>
      </c>
      <c r="C5012">
        <v>2021</v>
      </c>
      <c r="D5012">
        <v>7</v>
      </c>
      <c r="E5012" t="s">
        <v>652</v>
      </c>
      <c r="F5012" s="152">
        <v>6</v>
      </c>
      <c r="G5012" t="s">
        <v>458</v>
      </c>
      <c r="H5012" t="s">
        <v>509</v>
      </c>
      <c r="I5012" t="s">
        <v>510</v>
      </c>
      <c r="J5012" t="s">
        <v>571</v>
      </c>
      <c r="K5012" t="s">
        <v>439</v>
      </c>
      <c r="L5012" t="s">
        <v>548</v>
      </c>
      <c r="M5012" t="s">
        <v>193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x14ac:dyDescent="0.3">
      <c r="A5013">
        <v>5</v>
      </c>
      <c r="B5013" t="s">
        <v>181</v>
      </c>
      <c r="C5013">
        <v>2021</v>
      </c>
      <c r="D5013">
        <v>7</v>
      </c>
      <c r="E5013" t="s">
        <v>652</v>
      </c>
      <c r="F5013" s="152">
        <v>6</v>
      </c>
      <c r="G5013" t="s">
        <v>458</v>
      </c>
      <c r="H5013" t="s">
        <v>459</v>
      </c>
      <c r="I5013" t="s">
        <v>460</v>
      </c>
      <c r="J5013" t="s">
        <v>573</v>
      </c>
      <c r="K5013" t="s">
        <v>461</v>
      </c>
      <c r="L5013" t="s">
        <v>542</v>
      </c>
      <c r="M5013" t="s">
        <v>462</v>
      </c>
      <c r="N5013">
        <v>524</v>
      </c>
      <c r="O5013">
        <v>843697.35</v>
      </c>
      <c r="P5013">
        <v>1092130</v>
      </c>
      <c r="Q5013" t="str">
        <f t="shared" si="81"/>
        <v>Street</v>
      </c>
    </row>
    <row r="5014" spans="1:17" x14ac:dyDescent="0.3">
      <c r="A5014">
        <v>5</v>
      </c>
      <c r="B5014" t="s">
        <v>181</v>
      </c>
      <c r="C5014">
        <v>2021</v>
      </c>
      <c r="D5014">
        <v>7</v>
      </c>
      <c r="E5014" t="s">
        <v>652</v>
      </c>
      <c r="F5014" s="152">
        <v>6</v>
      </c>
      <c r="G5014" t="s">
        <v>458</v>
      </c>
      <c r="H5014" t="s">
        <v>434</v>
      </c>
      <c r="I5014" t="s">
        <v>435</v>
      </c>
      <c r="J5014" t="s">
        <v>566</v>
      </c>
      <c r="K5014" t="s">
        <v>436</v>
      </c>
      <c r="L5014" t="s">
        <v>542</v>
      </c>
      <c r="M5014" t="s">
        <v>462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x14ac:dyDescent="0.3">
      <c r="A5015">
        <v>5</v>
      </c>
      <c r="B5015" t="s">
        <v>181</v>
      </c>
      <c r="C5015">
        <v>2021</v>
      </c>
      <c r="D5015">
        <v>7</v>
      </c>
      <c r="E5015" t="s">
        <v>652</v>
      </c>
      <c r="F5015" s="152">
        <v>6</v>
      </c>
      <c r="G5015" t="s">
        <v>458</v>
      </c>
      <c r="H5015" t="s">
        <v>511</v>
      </c>
      <c r="I5015" t="s">
        <v>512</v>
      </c>
      <c r="J5015" t="s">
        <v>576</v>
      </c>
      <c r="K5015" t="s">
        <v>513</v>
      </c>
      <c r="L5015" t="s">
        <v>542</v>
      </c>
      <c r="M5015" t="s">
        <v>462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x14ac:dyDescent="0.3">
      <c r="A5016">
        <v>5</v>
      </c>
      <c r="B5016" t="s">
        <v>181</v>
      </c>
      <c r="C5016">
        <v>2021</v>
      </c>
      <c r="D5016">
        <v>7</v>
      </c>
      <c r="E5016" t="s">
        <v>652</v>
      </c>
      <c r="F5016" s="152">
        <v>6</v>
      </c>
      <c r="G5016" t="s">
        <v>458</v>
      </c>
      <c r="H5016" t="s">
        <v>514</v>
      </c>
      <c r="I5016" t="s">
        <v>515</v>
      </c>
      <c r="J5016" t="s">
        <v>574</v>
      </c>
      <c r="K5016" t="s">
        <v>500</v>
      </c>
      <c r="L5016" t="s">
        <v>542</v>
      </c>
      <c r="M5016" t="s">
        <v>462</v>
      </c>
      <c r="N5016">
        <v>5</v>
      </c>
      <c r="O5016">
        <v>1496.85</v>
      </c>
      <c r="P5016">
        <v>2723</v>
      </c>
      <c r="Q5016" t="str">
        <f t="shared" si="81"/>
        <v>Street</v>
      </c>
    </row>
    <row r="5017" spans="1:17" x14ac:dyDescent="0.3">
      <c r="A5017">
        <v>5</v>
      </c>
      <c r="B5017" t="s">
        <v>181</v>
      </c>
      <c r="C5017">
        <v>2021</v>
      </c>
      <c r="D5017">
        <v>7</v>
      </c>
      <c r="E5017" t="s">
        <v>652</v>
      </c>
      <c r="F5017" s="152">
        <v>6</v>
      </c>
      <c r="G5017" t="s">
        <v>458</v>
      </c>
      <c r="H5017" t="s">
        <v>516</v>
      </c>
      <c r="I5017" t="s">
        <v>517</v>
      </c>
      <c r="J5017" t="s">
        <v>575</v>
      </c>
      <c r="K5017" t="s">
        <v>475</v>
      </c>
      <c r="L5017" t="s">
        <v>542</v>
      </c>
      <c r="M5017" t="s">
        <v>462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x14ac:dyDescent="0.3">
      <c r="A5018">
        <v>5</v>
      </c>
      <c r="B5018" t="s">
        <v>181</v>
      </c>
      <c r="C5018">
        <v>2021</v>
      </c>
      <c r="D5018">
        <v>7</v>
      </c>
      <c r="E5018" t="s">
        <v>652</v>
      </c>
      <c r="F5018" s="152">
        <v>6</v>
      </c>
      <c r="G5018" t="s">
        <v>458</v>
      </c>
      <c r="H5018" t="s">
        <v>437</v>
      </c>
      <c r="I5018" t="s">
        <v>438</v>
      </c>
      <c r="J5018" t="s">
        <v>571</v>
      </c>
      <c r="K5018" t="s">
        <v>439</v>
      </c>
      <c r="L5018" t="s">
        <v>542</v>
      </c>
      <c r="M5018" t="s">
        <v>462</v>
      </c>
      <c r="N5018">
        <v>11</v>
      </c>
      <c r="O5018">
        <v>177.15</v>
      </c>
      <c r="P5018">
        <v>857</v>
      </c>
      <c r="Q5018" t="str">
        <f t="shared" si="81"/>
        <v>3-Small C&amp;I</v>
      </c>
    </row>
    <row r="5019" spans="1:17" x14ac:dyDescent="0.3">
      <c r="A5019">
        <v>5</v>
      </c>
      <c r="B5019" t="s">
        <v>181</v>
      </c>
      <c r="C5019">
        <v>2021</v>
      </c>
      <c r="D5019">
        <v>7</v>
      </c>
      <c r="E5019" t="s">
        <v>652</v>
      </c>
      <c r="F5019" s="152">
        <v>6</v>
      </c>
      <c r="G5019" t="s">
        <v>458</v>
      </c>
      <c r="H5019" t="s">
        <v>518</v>
      </c>
      <c r="I5019" t="s">
        <v>519</v>
      </c>
      <c r="J5019" t="s">
        <v>577</v>
      </c>
      <c r="K5019" t="s">
        <v>465</v>
      </c>
      <c r="L5019" t="s">
        <v>548</v>
      </c>
      <c r="M5019" t="s">
        <v>193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x14ac:dyDescent="0.3">
      <c r="A5020">
        <v>5</v>
      </c>
      <c r="B5020" t="s">
        <v>181</v>
      </c>
      <c r="C5020">
        <v>2021</v>
      </c>
      <c r="D5020">
        <v>7</v>
      </c>
      <c r="E5020" t="s">
        <v>652</v>
      </c>
      <c r="F5020" s="152">
        <v>6</v>
      </c>
      <c r="G5020" t="s">
        <v>458</v>
      </c>
      <c r="H5020" t="s">
        <v>463</v>
      </c>
      <c r="I5020" t="s">
        <v>464</v>
      </c>
      <c r="J5020" t="s">
        <v>577</v>
      </c>
      <c r="K5020" t="s">
        <v>465</v>
      </c>
      <c r="L5020" t="s">
        <v>542</v>
      </c>
      <c r="M5020" t="s">
        <v>462</v>
      </c>
      <c r="N5020">
        <v>11</v>
      </c>
      <c r="O5020">
        <v>-7448.01</v>
      </c>
      <c r="P5020">
        <v>-49574</v>
      </c>
      <c r="Q5020" t="str">
        <f t="shared" si="81"/>
        <v>Street</v>
      </c>
    </row>
    <row r="5021" spans="1:17" x14ac:dyDescent="0.3">
      <c r="A5021">
        <v>5</v>
      </c>
      <c r="B5021" t="s">
        <v>181</v>
      </c>
      <c r="C5021">
        <v>2021</v>
      </c>
      <c r="D5021">
        <v>7</v>
      </c>
      <c r="E5021" t="s">
        <v>652</v>
      </c>
      <c r="F5021" s="152">
        <v>6</v>
      </c>
      <c r="G5021" t="s">
        <v>458</v>
      </c>
      <c r="H5021" t="s">
        <v>522</v>
      </c>
      <c r="I5021" t="s">
        <v>523</v>
      </c>
      <c r="J5021" t="s">
        <v>547</v>
      </c>
      <c r="K5021" t="s">
        <v>475</v>
      </c>
      <c r="L5021" t="s">
        <v>547</v>
      </c>
      <c r="M5021" t="s">
        <v>476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x14ac:dyDescent="0.3">
      <c r="A5022">
        <v>5</v>
      </c>
      <c r="B5022" t="s">
        <v>181</v>
      </c>
      <c r="C5022">
        <v>2021</v>
      </c>
      <c r="D5022">
        <v>7</v>
      </c>
      <c r="E5022" t="s">
        <v>652</v>
      </c>
      <c r="F5022" s="152">
        <v>6</v>
      </c>
      <c r="G5022" t="s">
        <v>458</v>
      </c>
      <c r="H5022" t="s">
        <v>524</v>
      </c>
      <c r="I5022" t="s">
        <v>525</v>
      </c>
      <c r="J5022" t="s">
        <v>547</v>
      </c>
      <c r="K5022" t="s">
        <v>475</v>
      </c>
      <c r="L5022" t="s">
        <v>547</v>
      </c>
      <c r="M5022" t="s">
        <v>476</v>
      </c>
      <c r="N5022">
        <v>2</v>
      </c>
      <c r="O5022">
        <v>916.14</v>
      </c>
      <c r="P5022">
        <v>168</v>
      </c>
      <c r="Q5022" t="str">
        <f t="shared" si="81"/>
        <v>OTHER</v>
      </c>
    </row>
    <row r="5023" spans="1:17" x14ac:dyDescent="0.3">
      <c r="A5023">
        <v>5</v>
      </c>
      <c r="B5023" t="s">
        <v>181</v>
      </c>
      <c r="C5023">
        <v>2021</v>
      </c>
      <c r="D5023">
        <v>7</v>
      </c>
      <c r="E5023" t="s">
        <v>652</v>
      </c>
      <c r="F5023" s="152">
        <v>6</v>
      </c>
      <c r="G5023" t="s">
        <v>458</v>
      </c>
      <c r="H5023" t="s">
        <v>417</v>
      </c>
      <c r="I5023" t="s">
        <v>418</v>
      </c>
      <c r="J5023" t="s">
        <v>562</v>
      </c>
      <c r="K5023" t="s">
        <v>405</v>
      </c>
      <c r="L5023" t="s">
        <v>542</v>
      </c>
      <c r="M5023" t="s">
        <v>462</v>
      </c>
      <c r="N5023">
        <v>30</v>
      </c>
      <c r="O5023">
        <v>878.68</v>
      </c>
      <c r="P5023">
        <v>5291</v>
      </c>
      <c r="Q5023" t="str">
        <f t="shared" si="81"/>
        <v>3-Small C&amp;I</v>
      </c>
    </row>
    <row r="5024" spans="1:17" x14ac:dyDescent="0.3">
      <c r="A5024">
        <v>5</v>
      </c>
      <c r="B5024" t="s">
        <v>181</v>
      </c>
      <c r="C5024">
        <v>2021</v>
      </c>
      <c r="D5024">
        <v>7</v>
      </c>
      <c r="E5024" t="s">
        <v>652</v>
      </c>
      <c r="F5024" s="152">
        <v>10</v>
      </c>
      <c r="G5024" t="s">
        <v>466</v>
      </c>
      <c r="H5024" t="s">
        <v>397</v>
      </c>
      <c r="I5024" t="s">
        <v>398</v>
      </c>
      <c r="J5024" t="s">
        <v>561</v>
      </c>
      <c r="K5024" t="s">
        <v>399</v>
      </c>
      <c r="L5024" t="s">
        <v>543</v>
      </c>
      <c r="M5024" t="s">
        <v>467</v>
      </c>
      <c r="N5024">
        <v>35052</v>
      </c>
      <c r="O5024">
        <v>5219863.34</v>
      </c>
      <c r="P5024">
        <v>21500099</v>
      </c>
      <c r="Q5024" t="str">
        <f t="shared" si="81"/>
        <v>1-Residential</v>
      </c>
    </row>
    <row r="5025" spans="1:17" x14ac:dyDescent="0.3">
      <c r="A5025">
        <v>5</v>
      </c>
      <c r="B5025" t="s">
        <v>181</v>
      </c>
      <c r="C5025">
        <v>2021</v>
      </c>
      <c r="D5025">
        <v>7</v>
      </c>
      <c r="E5025" t="s">
        <v>652</v>
      </c>
      <c r="F5025" s="152">
        <v>10</v>
      </c>
      <c r="G5025" t="s">
        <v>466</v>
      </c>
      <c r="H5025" t="s">
        <v>401</v>
      </c>
      <c r="I5025" t="s">
        <v>402</v>
      </c>
      <c r="J5025" t="s">
        <v>561</v>
      </c>
      <c r="K5025" t="s">
        <v>399</v>
      </c>
      <c r="L5025" t="s">
        <v>543</v>
      </c>
      <c r="M5025" t="s">
        <v>467</v>
      </c>
      <c r="N5025">
        <v>25</v>
      </c>
      <c r="O5025">
        <v>4799.95</v>
      </c>
      <c r="P5025">
        <v>20170</v>
      </c>
      <c r="Q5025" t="str">
        <f t="shared" si="81"/>
        <v>1-Residential</v>
      </c>
    </row>
    <row r="5026" spans="1:17" x14ac:dyDescent="0.3">
      <c r="A5026">
        <v>5</v>
      </c>
      <c r="B5026" t="s">
        <v>181</v>
      </c>
      <c r="C5026">
        <v>2021</v>
      </c>
      <c r="D5026">
        <v>7</v>
      </c>
      <c r="E5026" t="s">
        <v>652</v>
      </c>
      <c r="F5026" s="152">
        <v>10</v>
      </c>
      <c r="G5026" t="s">
        <v>466</v>
      </c>
      <c r="H5026" t="s">
        <v>403</v>
      </c>
      <c r="I5026" t="s">
        <v>404</v>
      </c>
      <c r="J5026" t="s">
        <v>562</v>
      </c>
      <c r="K5026" t="s">
        <v>405</v>
      </c>
      <c r="L5026" t="s">
        <v>543</v>
      </c>
      <c r="M5026" t="s">
        <v>467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x14ac:dyDescent="0.3">
      <c r="A5027">
        <v>5</v>
      </c>
      <c r="B5027" t="s">
        <v>181</v>
      </c>
      <c r="C5027">
        <v>2021</v>
      </c>
      <c r="D5027">
        <v>7</v>
      </c>
      <c r="E5027" t="s">
        <v>652</v>
      </c>
      <c r="F5027" s="152">
        <v>10</v>
      </c>
      <c r="G5027" t="s">
        <v>466</v>
      </c>
      <c r="H5027" t="s">
        <v>406</v>
      </c>
      <c r="I5027" t="s">
        <v>407</v>
      </c>
      <c r="J5027" t="s">
        <v>563</v>
      </c>
      <c r="K5027" t="s">
        <v>408</v>
      </c>
      <c r="L5027" t="s">
        <v>543</v>
      </c>
      <c r="M5027" t="s">
        <v>467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x14ac:dyDescent="0.3">
      <c r="A5028">
        <v>5</v>
      </c>
      <c r="B5028" t="s">
        <v>181</v>
      </c>
      <c r="C5028">
        <v>2021</v>
      </c>
      <c r="D5028">
        <v>7</v>
      </c>
      <c r="E5028" t="s">
        <v>652</v>
      </c>
      <c r="F5028" s="152">
        <v>10</v>
      </c>
      <c r="G5028" t="s">
        <v>466</v>
      </c>
      <c r="H5028" t="s">
        <v>471</v>
      </c>
      <c r="I5028" t="s">
        <v>472</v>
      </c>
      <c r="J5028" t="s">
        <v>563</v>
      </c>
      <c r="K5028" t="s">
        <v>408</v>
      </c>
      <c r="L5028" t="s">
        <v>543</v>
      </c>
      <c r="M5028" t="s">
        <v>467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x14ac:dyDescent="0.3">
      <c r="A5029">
        <v>5</v>
      </c>
      <c r="B5029" t="s">
        <v>181</v>
      </c>
      <c r="C5029">
        <v>2021</v>
      </c>
      <c r="D5029">
        <v>7</v>
      </c>
      <c r="E5029" t="s">
        <v>652</v>
      </c>
      <c r="F5029" s="152">
        <v>10</v>
      </c>
      <c r="G5029" t="s">
        <v>466</v>
      </c>
      <c r="H5029" t="s">
        <v>477</v>
      </c>
      <c r="I5029" t="s">
        <v>478</v>
      </c>
      <c r="J5029" t="s">
        <v>566</v>
      </c>
      <c r="K5029" t="s">
        <v>436</v>
      </c>
      <c r="L5029" t="s">
        <v>543</v>
      </c>
      <c r="M5029" t="s">
        <v>467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x14ac:dyDescent="0.3">
      <c r="A5030">
        <v>5</v>
      </c>
      <c r="B5030" t="s">
        <v>181</v>
      </c>
      <c r="C5030">
        <v>2021</v>
      </c>
      <c r="D5030">
        <v>7</v>
      </c>
      <c r="E5030" t="s">
        <v>652</v>
      </c>
      <c r="F5030" s="152">
        <v>10</v>
      </c>
      <c r="G5030" t="s">
        <v>466</v>
      </c>
      <c r="H5030" t="s">
        <v>479</v>
      </c>
      <c r="I5030" t="s">
        <v>480</v>
      </c>
      <c r="J5030" t="s">
        <v>566</v>
      </c>
      <c r="K5030" t="s">
        <v>436</v>
      </c>
      <c r="L5030" t="s">
        <v>543</v>
      </c>
      <c r="M5030" t="s">
        <v>467</v>
      </c>
      <c r="N5030">
        <v>26</v>
      </c>
      <c r="O5030">
        <v>492.2</v>
      </c>
      <c r="P5030">
        <v>971</v>
      </c>
      <c r="Q5030" t="str">
        <f t="shared" si="81"/>
        <v>Street</v>
      </c>
    </row>
    <row r="5031" spans="1:17" x14ac:dyDescent="0.3">
      <c r="A5031">
        <v>5</v>
      </c>
      <c r="B5031" t="s">
        <v>181</v>
      </c>
      <c r="C5031">
        <v>2021</v>
      </c>
      <c r="D5031">
        <v>7</v>
      </c>
      <c r="E5031" t="s">
        <v>652</v>
      </c>
      <c r="F5031" s="152">
        <v>10</v>
      </c>
      <c r="G5031" t="s">
        <v>466</v>
      </c>
      <c r="H5031" t="s">
        <v>434</v>
      </c>
      <c r="I5031" t="s">
        <v>435</v>
      </c>
      <c r="J5031" t="s">
        <v>566</v>
      </c>
      <c r="K5031" t="s">
        <v>436</v>
      </c>
      <c r="L5031" t="s">
        <v>544</v>
      </c>
      <c r="M5031" t="s">
        <v>468</v>
      </c>
      <c r="N5031">
        <v>3</v>
      </c>
      <c r="O5031">
        <v>91.88</v>
      </c>
      <c r="P5031">
        <v>290</v>
      </c>
      <c r="Q5031" t="str">
        <f t="shared" si="81"/>
        <v>Street</v>
      </c>
    </row>
    <row r="5032" spans="1:17" x14ac:dyDescent="0.3">
      <c r="A5032">
        <v>5</v>
      </c>
      <c r="B5032" t="s">
        <v>181</v>
      </c>
      <c r="C5032">
        <v>2021</v>
      </c>
      <c r="D5032">
        <v>7</v>
      </c>
      <c r="E5032" t="s">
        <v>652</v>
      </c>
      <c r="F5032" s="152">
        <v>10</v>
      </c>
      <c r="G5032" t="s">
        <v>466</v>
      </c>
      <c r="H5032" t="s">
        <v>412</v>
      </c>
      <c r="I5032" t="s">
        <v>413</v>
      </c>
      <c r="J5032" t="s">
        <v>561</v>
      </c>
      <c r="K5032" t="s">
        <v>399</v>
      </c>
      <c r="L5032" t="s">
        <v>544</v>
      </c>
      <c r="M5032" t="s">
        <v>468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x14ac:dyDescent="0.3">
      <c r="A5033">
        <v>5</v>
      </c>
      <c r="B5033" t="s">
        <v>181</v>
      </c>
      <c r="C5033">
        <v>2021</v>
      </c>
      <c r="D5033">
        <v>7</v>
      </c>
      <c r="E5033" t="s">
        <v>652</v>
      </c>
      <c r="F5033" s="152">
        <v>10</v>
      </c>
      <c r="G5033" t="s">
        <v>466</v>
      </c>
      <c r="H5033" t="s">
        <v>415</v>
      </c>
      <c r="I5033" t="s">
        <v>416</v>
      </c>
      <c r="J5033" t="s">
        <v>563</v>
      </c>
      <c r="K5033" t="s">
        <v>408</v>
      </c>
      <c r="L5033" t="s">
        <v>544</v>
      </c>
      <c r="M5033" t="s">
        <v>468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x14ac:dyDescent="0.3">
      <c r="A5034">
        <v>5</v>
      </c>
      <c r="B5034" t="s">
        <v>181</v>
      </c>
      <c r="C5034">
        <v>2021</v>
      </c>
      <c r="D5034">
        <v>7</v>
      </c>
      <c r="E5034" t="s">
        <v>652</v>
      </c>
      <c r="F5034" s="152">
        <v>10</v>
      </c>
      <c r="G5034" t="s">
        <v>466</v>
      </c>
      <c r="H5034" t="s">
        <v>417</v>
      </c>
      <c r="I5034" t="s">
        <v>418</v>
      </c>
      <c r="J5034" t="s">
        <v>562</v>
      </c>
      <c r="K5034" t="s">
        <v>405</v>
      </c>
      <c r="L5034" t="s">
        <v>544</v>
      </c>
      <c r="M5034" t="s">
        <v>468</v>
      </c>
      <c r="N5034">
        <v>14</v>
      </c>
      <c r="O5034">
        <v>2048.36</v>
      </c>
      <c r="P5034">
        <v>17225</v>
      </c>
      <c r="Q5034" t="str">
        <f t="shared" si="81"/>
        <v>3-Small C&amp;I</v>
      </c>
    </row>
    <row r="5035" spans="1:17" x14ac:dyDescent="0.3">
      <c r="A5035">
        <v>5</v>
      </c>
      <c r="B5035" t="s">
        <v>181</v>
      </c>
      <c r="C5035">
        <v>2021</v>
      </c>
      <c r="D5035">
        <v>7</v>
      </c>
      <c r="E5035" t="s">
        <v>652</v>
      </c>
      <c r="F5035" s="152">
        <v>60</v>
      </c>
      <c r="G5035" t="s">
        <v>469</v>
      </c>
      <c r="H5035" t="s">
        <v>494</v>
      </c>
      <c r="I5035" t="s">
        <v>495</v>
      </c>
      <c r="J5035" t="s">
        <v>573</v>
      </c>
      <c r="K5035" t="s">
        <v>461</v>
      </c>
      <c r="L5035" t="s">
        <v>549</v>
      </c>
      <c r="M5035" t="s">
        <v>526</v>
      </c>
      <c r="N5035">
        <v>8</v>
      </c>
      <c r="O5035">
        <v>2985.51</v>
      </c>
      <c r="P5035">
        <v>3518</v>
      </c>
      <c r="Q5035" t="str">
        <f t="shared" si="81"/>
        <v>Street</v>
      </c>
    </row>
    <row r="5036" spans="1:17" x14ac:dyDescent="0.3">
      <c r="A5036">
        <v>5</v>
      </c>
      <c r="B5036" t="s">
        <v>181</v>
      </c>
      <c r="C5036">
        <v>2021</v>
      </c>
      <c r="D5036">
        <v>7</v>
      </c>
      <c r="E5036" t="s">
        <v>652</v>
      </c>
      <c r="F5036" s="152">
        <v>60</v>
      </c>
      <c r="G5036" t="s">
        <v>469</v>
      </c>
      <c r="H5036" t="s">
        <v>496</v>
      </c>
      <c r="I5036" t="s">
        <v>497</v>
      </c>
      <c r="J5036" t="s">
        <v>573</v>
      </c>
      <c r="K5036" t="s">
        <v>461</v>
      </c>
      <c r="L5036" t="s">
        <v>549</v>
      </c>
      <c r="M5036" t="s">
        <v>526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x14ac:dyDescent="0.3">
      <c r="A5037">
        <v>5</v>
      </c>
      <c r="B5037" t="s">
        <v>181</v>
      </c>
      <c r="C5037">
        <v>2021</v>
      </c>
      <c r="D5037">
        <v>7</v>
      </c>
      <c r="E5037" t="s">
        <v>652</v>
      </c>
      <c r="F5037" s="152">
        <v>60</v>
      </c>
      <c r="G5037" t="s">
        <v>469</v>
      </c>
      <c r="H5037" t="s">
        <v>459</v>
      </c>
      <c r="I5037" t="s">
        <v>460</v>
      </c>
      <c r="J5037" t="s">
        <v>573</v>
      </c>
      <c r="K5037" t="s">
        <v>461</v>
      </c>
      <c r="L5037" t="s">
        <v>545</v>
      </c>
      <c r="M5037" t="s">
        <v>470</v>
      </c>
      <c r="N5037">
        <v>45</v>
      </c>
      <c r="O5037">
        <v>6661.85</v>
      </c>
      <c r="P5037">
        <v>9302</v>
      </c>
      <c r="Q5037" t="str">
        <f t="shared" si="81"/>
        <v>Street</v>
      </c>
    </row>
    <row r="5038" spans="1:17" x14ac:dyDescent="0.3">
      <c r="A5038">
        <v>5</v>
      </c>
      <c r="B5038" t="s">
        <v>181</v>
      </c>
      <c r="C5038">
        <v>2021</v>
      </c>
      <c r="D5038">
        <v>7</v>
      </c>
      <c r="E5038" t="s">
        <v>652</v>
      </c>
      <c r="F5038" s="152">
        <v>60</v>
      </c>
      <c r="G5038" t="s">
        <v>469</v>
      </c>
      <c r="H5038" t="s">
        <v>437</v>
      </c>
      <c r="I5038" t="s">
        <v>438</v>
      </c>
      <c r="J5038" t="s">
        <v>571</v>
      </c>
      <c r="K5038" t="s">
        <v>439</v>
      </c>
      <c r="L5038" t="s">
        <v>545</v>
      </c>
      <c r="M5038" t="s">
        <v>470</v>
      </c>
      <c r="N5038">
        <v>1</v>
      </c>
      <c r="O5038">
        <v>7.92</v>
      </c>
      <c r="P5038">
        <v>7</v>
      </c>
      <c r="Q5038" t="str">
        <f t="shared" si="81"/>
        <v>3-Small C&amp;I</v>
      </c>
    </row>
    <row r="5039" spans="1:17" x14ac:dyDescent="0.3">
      <c r="A5039">
        <v>5</v>
      </c>
      <c r="B5039" t="s">
        <v>181</v>
      </c>
      <c r="C5039">
        <v>2021</v>
      </c>
      <c r="D5039">
        <v>7</v>
      </c>
      <c r="E5039" t="s">
        <v>652</v>
      </c>
      <c r="F5039" s="152">
        <v>60</v>
      </c>
      <c r="G5039" t="s">
        <v>469</v>
      </c>
      <c r="H5039" t="s">
        <v>463</v>
      </c>
      <c r="I5039" t="s">
        <v>464</v>
      </c>
      <c r="J5039" t="s">
        <v>577</v>
      </c>
      <c r="K5039" t="s">
        <v>465</v>
      </c>
      <c r="L5039" t="s">
        <v>545</v>
      </c>
      <c r="M5039" t="s">
        <v>470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x14ac:dyDescent="0.3">
      <c r="A5040">
        <v>5</v>
      </c>
      <c r="B5040" t="s">
        <v>181</v>
      </c>
      <c r="C5040">
        <v>2021</v>
      </c>
      <c r="D5040">
        <v>7</v>
      </c>
      <c r="E5040" t="s">
        <v>652</v>
      </c>
      <c r="F5040" s="152">
        <v>71</v>
      </c>
      <c r="G5040" t="s">
        <v>469</v>
      </c>
      <c r="H5040" t="s">
        <v>397</v>
      </c>
      <c r="I5040" t="s">
        <v>398</v>
      </c>
      <c r="J5040" t="s">
        <v>561</v>
      </c>
      <c r="K5040" t="s">
        <v>399</v>
      </c>
      <c r="L5040" t="s">
        <v>550</v>
      </c>
      <c r="M5040" t="s">
        <v>527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x14ac:dyDescent="0.3">
      <c r="A5041">
        <v>5</v>
      </c>
      <c r="B5041" t="s">
        <v>181</v>
      </c>
      <c r="C5041">
        <v>2021</v>
      </c>
      <c r="D5041">
        <v>7</v>
      </c>
      <c r="E5041" t="s">
        <v>652</v>
      </c>
      <c r="F5041" s="152">
        <v>72</v>
      </c>
      <c r="G5041" t="s">
        <v>469</v>
      </c>
      <c r="H5041" t="s">
        <v>397</v>
      </c>
      <c r="I5041" t="s">
        <v>398</v>
      </c>
      <c r="J5041" t="s">
        <v>561</v>
      </c>
      <c r="K5041" t="s">
        <v>399</v>
      </c>
      <c r="L5041" t="s">
        <v>551</v>
      </c>
      <c r="M5041" t="s">
        <v>528</v>
      </c>
      <c r="N5041">
        <v>1</v>
      </c>
      <c r="O5041">
        <v>125.21</v>
      </c>
      <c r="P5041">
        <v>504</v>
      </c>
      <c r="Q5041" t="str">
        <f t="shared" si="81"/>
        <v>1-Residential</v>
      </c>
    </row>
    <row r="5042" spans="1:17" x14ac:dyDescent="0.3">
      <c r="A5042">
        <v>5</v>
      </c>
      <c r="B5042" t="s">
        <v>181</v>
      </c>
      <c r="C5042">
        <v>2021</v>
      </c>
      <c r="D5042">
        <v>7</v>
      </c>
      <c r="E5042" t="s">
        <v>652</v>
      </c>
      <c r="F5042" s="152">
        <v>75</v>
      </c>
      <c r="G5042" t="s">
        <v>469</v>
      </c>
      <c r="H5042" t="s">
        <v>481</v>
      </c>
      <c r="I5042" t="s">
        <v>482</v>
      </c>
      <c r="J5042" t="s">
        <v>568</v>
      </c>
      <c r="K5042" t="s">
        <v>433</v>
      </c>
      <c r="L5042" t="s">
        <v>552</v>
      </c>
      <c r="M5042" t="s">
        <v>529</v>
      </c>
      <c r="N5042">
        <v>1</v>
      </c>
      <c r="O5042">
        <v>757.95</v>
      </c>
      <c r="P5042">
        <v>3780</v>
      </c>
      <c r="Q5042" t="str">
        <f t="shared" si="81"/>
        <v>4-Medium C&amp;I</v>
      </c>
    </row>
    <row r="5043" spans="1:17" x14ac:dyDescent="0.3">
      <c r="A5043">
        <v>5</v>
      </c>
      <c r="B5043" t="s">
        <v>181</v>
      </c>
      <c r="C5043">
        <v>2021</v>
      </c>
      <c r="D5043">
        <v>7</v>
      </c>
      <c r="E5043" t="s">
        <v>652</v>
      </c>
      <c r="F5043" s="152">
        <v>75</v>
      </c>
      <c r="G5043" t="s">
        <v>469</v>
      </c>
      <c r="H5043" t="s">
        <v>431</v>
      </c>
      <c r="I5043" t="s">
        <v>432</v>
      </c>
      <c r="J5043" t="s">
        <v>568</v>
      </c>
      <c r="K5043" t="s">
        <v>433</v>
      </c>
      <c r="L5043" t="s">
        <v>552</v>
      </c>
      <c r="M5043" t="s">
        <v>529</v>
      </c>
      <c r="N5043">
        <v>1</v>
      </c>
      <c r="O5043">
        <v>2058.89</v>
      </c>
      <c r="P5043">
        <v>10240</v>
      </c>
      <c r="Q5043" t="str">
        <f t="shared" si="81"/>
        <v>4-Medium C&amp;I</v>
      </c>
    </row>
    <row r="5044" spans="1:17" x14ac:dyDescent="0.3">
      <c r="A5044">
        <v>5</v>
      </c>
      <c r="B5044" t="s">
        <v>181</v>
      </c>
      <c r="C5044">
        <v>2021</v>
      </c>
      <c r="D5044">
        <v>7</v>
      </c>
      <c r="E5044" t="s">
        <v>652</v>
      </c>
      <c r="F5044" s="152">
        <v>75</v>
      </c>
      <c r="G5044" t="s">
        <v>469</v>
      </c>
      <c r="H5044" t="s">
        <v>441</v>
      </c>
      <c r="I5044" t="s">
        <v>442</v>
      </c>
      <c r="J5044" t="s">
        <v>572</v>
      </c>
      <c r="K5044" t="s">
        <v>443</v>
      </c>
      <c r="L5044" t="s">
        <v>552</v>
      </c>
      <c r="M5044" t="s">
        <v>529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x14ac:dyDescent="0.3">
      <c r="A5045">
        <v>5</v>
      </c>
      <c r="B5045" t="s">
        <v>181</v>
      </c>
      <c r="C5045">
        <v>2021</v>
      </c>
      <c r="D5045">
        <v>7</v>
      </c>
      <c r="E5045" t="s">
        <v>652</v>
      </c>
      <c r="F5045" s="152">
        <v>75</v>
      </c>
      <c r="G5045" t="s">
        <v>469</v>
      </c>
      <c r="H5045" t="s">
        <v>417</v>
      </c>
      <c r="I5045" t="s">
        <v>418</v>
      </c>
      <c r="J5045" t="s">
        <v>562</v>
      </c>
      <c r="K5045" t="s">
        <v>405</v>
      </c>
      <c r="L5045" t="s">
        <v>553</v>
      </c>
      <c r="M5045" t="s">
        <v>476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x14ac:dyDescent="0.3">
      <c r="A5046">
        <v>5</v>
      </c>
      <c r="B5046" t="s">
        <v>181</v>
      </c>
      <c r="C5046">
        <v>2021</v>
      </c>
      <c r="D5046">
        <v>7</v>
      </c>
      <c r="E5046" t="s">
        <v>652</v>
      </c>
      <c r="F5046" s="152">
        <v>75</v>
      </c>
      <c r="G5046" t="s">
        <v>469</v>
      </c>
      <c r="H5046" t="s">
        <v>450</v>
      </c>
      <c r="I5046" t="s">
        <v>451</v>
      </c>
      <c r="J5046" t="s">
        <v>568</v>
      </c>
      <c r="K5046" t="s">
        <v>433</v>
      </c>
      <c r="L5046" t="s">
        <v>553</v>
      </c>
      <c r="M5046" t="s">
        <v>476</v>
      </c>
      <c r="N5046">
        <v>1</v>
      </c>
      <c r="O5046">
        <v>4132.68</v>
      </c>
      <c r="P5046">
        <v>39690</v>
      </c>
      <c r="Q5046" t="str">
        <f t="shared" si="81"/>
        <v>4-Medium C&amp;I</v>
      </c>
    </row>
    <row r="5047" spans="1:17" x14ac:dyDescent="0.3">
      <c r="A5047">
        <v>5</v>
      </c>
      <c r="B5047" t="s">
        <v>181</v>
      </c>
      <c r="C5047">
        <v>2021</v>
      </c>
      <c r="D5047">
        <v>7</v>
      </c>
      <c r="E5047" t="s">
        <v>652</v>
      </c>
      <c r="F5047" s="152">
        <v>77</v>
      </c>
      <c r="G5047" t="s">
        <v>469</v>
      </c>
      <c r="H5047" t="s">
        <v>403</v>
      </c>
      <c r="I5047" t="s">
        <v>404</v>
      </c>
      <c r="J5047" t="s">
        <v>562</v>
      </c>
      <c r="K5047" t="s">
        <v>405</v>
      </c>
      <c r="L5047" t="s">
        <v>554</v>
      </c>
      <c r="M5047" t="s">
        <v>530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x14ac:dyDescent="0.3">
      <c r="A5048">
        <v>5</v>
      </c>
      <c r="B5048" t="s">
        <v>181</v>
      </c>
      <c r="C5048">
        <v>2021</v>
      </c>
      <c r="D5048">
        <v>7</v>
      </c>
      <c r="E5048" t="s">
        <v>652</v>
      </c>
      <c r="F5048" s="152">
        <v>77</v>
      </c>
      <c r="G5048" t="s">
        <v>469</v>
      </c>
      <c r="H5048" t="s">
        <v>417</v>
      </c>
      <c r="I5048" t="s">
        <v>418</v>
      </c>
      <c r="J5048" t="s">
        <v>562</v>
      </c>
      <c r="K5048" t="s">
        <v>405</v>
      </c>
      <c r="L5048" t="s">
        <v>555</v>
      </c>
      <c r="M5048" t="s">
        <v>476</v>
      </c>
      <c r="N5048">
        <v>1</v>
      </c>
      <c r="O5048">
        <v>223.08</v>
      </c>
      <c r="P5048">
        <v>1924</v>
      </c>
      <c r="Q5048" t="str">
        <f t="shared" si="81"/>
        <v>3-Small C&amp;I</v>
      </c>
    </row>
    <row r="5049" spans="1:17" x14ac:dyDescent="0.3">
      <c r="A5049">
        <v>5</v>
      </c>
      <c r="B5049" t="s">
        <v>181</v>
      </c>
      <c r="C5049">
        <v>2021</v>
      </c>
      <c r="D5049">
        <v>7</v>
      </c>
      <c r="E5049" t="s">
        <v>652</v>
      </c>
      <c r="F5049" s="152">
        <v>79</v>
      </c>
      <c r="G5049" t="s">
        <v>469</v>
      </c>
      <c r="H5049" t="s">
        <v>403</v>
      </c>
      <c r="I5049" t="s">
        <v>404</v>
      </c>
      <c r="J5049" t="s">
        <v>562</v>
      </c>
      <c r="K5049" t="s">
        <v>405</v>
      </c>
      <c r="L5049" t="s">
        <v>556</v>
      </c>
      <c r="M5049" t="s">
        <v>531</v>
      </c>
      <c r="N5049">
        <v>1</v>
      </c>
      <c r="O5049">
        <v>9.64</v>
      </c>
      <c r="P5049">
        <v>0</v>
      </c>
      <c r="Q5049" t="str">
        <f t="shared" si="81"/>
        <v>3-Small C&amp;I</v>
      </c>
    </row>
    <row r="5050" spans="1:17" x14ac:dyDescent="0.3">
      <c r="A5050">
        <v>5</v>
      </c>
      <c r="B5050" t="s">
        <v>181</v>
      </c>
      <c r="C5050">
        <v>2021</v>
      </c>
      <c r="D5050">
        <v>7</v>
      </c>
      <c r="E5050" t="s">
        <v>652</v>
      </c>
      <c r="F5050" s="152">
        <v>79</v>
      </c>
      <c r="G5050" t="s">
        <v>469</v>
      </c>
      <c r="H5050" t="s">
        <v>431</v>
      </c>
      <c r="I5050" t="s">
        <v>432</v>
      </c>
      <c r="J5050" t="s">
        <v>568</v>
      </c>
      <c r="K5050" t="s">
        <v>433</v>
      </c>
      <c r="L5050" t="s">
        <v>556</v>
      </c>
      <c r="M5050" t="s">
        <v>531</v>
      </c>
      <c r="N5050">
        <v>1</v>
      </c>
      <c r="O5050">
        <v>7736.08</v>
      </c>
      <c r="P5050">
        <v>47400</v>
      </c>
      <c r="Q5050" t="str">
        <f t="shared" si="81"/>
        <v>4-Medium C&amp;I</v>
      </c>
    </row>
    <row r="5051" spans="1:17" x14ac:dyDescent="0.3">
      <c r="A5051">
        <v>5</v>
      </c>
      <c r="B5051" t="s">
        <v>181</v>
      </c>
      <c r="C5051">
        <v>2021</v>
      </c>
      <c r="D5051">
        <v>7</v>
      </c>
      <c r="E5051" t="s">
        <v>652</v>
      </c>
      <c r="F5051" s="152">
        <v>79</v>
      </c>
      <c r="G5051" t="s">
        <v>469</v>
      </c>
      <c r="H5051" t="s">
        <v>532</v>
      </c>
      <c r="I5051" t="s">
        <v>533</v>
      </c>
      <c r="J5051" t="s">
        <v>270</v>
      </c>
      <c r="K5051" t="s">
        <v>534</v>
      </c>
      <c r="L5051" t="s">
        <v>556</v>
      </c>
      <c r="M5051" t="s">
        <v>531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x14ac:dyDescent="0.3">
      <c r="A5052">
        <v>5</v>
      </c>
      <c r="B5052" t="s">
        <v>181</v>
      </c>
      <c r="C5052">
        <v>2021</v>
      </c>
      <c r="D5052">
        <v>7</v>
      </c>
      <c r="E5052" t="s">
        <v>652</v>
      </c>
      <c r="F5052" s="152">
        <v>79</v>
      </c>
      <c r="G5052" t="s">
        <v>469</v>
      </c>
      <c r="H5052" t="s">
        <v>444</v>
      </c>
      <c r="I5052" t="s">
        <v>445</v>
      </c>
      <c r="J5052" t="s">
        <v>572</v>
      </c>
      <c r="K5052" t="s">
        <v>443</v>
      </c>
      <c r="L5052" t="s">
        <v>557</v>
      </c>
      <c r="M5052" t="s">
        <v>535</v>
      </c>
      <c r="N5052">
        <v>1</v>
      </c>
      <c r="O5052">
        <v>5198.41</v>
      </c>
      <c r="P5052">
        <v>70229</v>
      </c>
      <c r="Q5052" t="str">
        <f t="shared" si="81"/>
        <v>5-Large C&amp;I</v>
      </c>
    </row>
    <row r="5053" spans="1:17" x14ac:dyDescent="0.3">
      <c r="A5053">
        <v>5</v>
      </c>
      <c r="B5053" t="s">
        <v>181</v>
      </c>
      <c r="C5053">
        <v>2021</v>
      </c>
      <c r="D5053">
        <v>7</v>
      </c>
      <c r="E5053" t="s">
        <v>652</v>
      </c>
      <c r="F5053" s="152">
        <v>79</v>
      </c>
      <c r="G5053" t="s">
        <v>469</v>
      </c>
      <c r="H5053" t="s">
        <v>417</v>
      </c>
      <c r="I5053" t="s">
        <v>418</v>
      </c>
      <c r="J5053" t="s">
        <v>562</v>
      </c>
      <c r="K5053" t="s">
        <v>405</v>
      </c>
      <c r="L5053" t="s">
        <v>557</v>
      </c>
      <c r="M5053" t="s">
        <v>535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x14ac:dyDescent="0.3">
      <c r="A5054">
        <v>5</v>
      </c>
      <c r="B5054" t="s">
        <v>181</v>
      </c>
      <c r="C5054">
        <v>2021</v>
      </c>
      <c r="D5054">
        <v>7</v>
      </c>
      <c r="E5054" t="s">
        <v>652</v>
      </c>
      <c r="F5054" s="152">
        <v>79</v>
      </c>
      <c r="G5054" t="s">
        <v>469</v>
      </c>
      <c r="H5054" t="s">
        <v>446</v>
      </c>
      <c r="I5054" t="s">
        <v>447</v>
      </c>
      <c r="J5054" t="s">
        <v>567</v>
      </c>
      <c r="K5054" t="s">
        <v>425</v>
      </c>
      <c r="L5054" t="s">
        <v>557</v>
      </c>
      <c r="M5054" t="s">
        <v>535</v>
      </c>
      <c r="N5054">
        <v>7</v>
      </c>
      <c r="O5054">
        <v>365.98</v>
      </c>
      <c r="P5054">
        <v>2844</v>
      </c>
      <c r="Q5054" t="str">
        <f t="shared" si="81"/>
        <v>3-Small C&amp;I</v>
      </c>
    </row>
    <row r="5055" spans="1:17" x14ac:dyDescent="0.3">
      <c r="A5055">
        <v>5</v>
      </c>
      <c r="B5055" t="s">
        <v>181</v>
      </c>
      <c r="C5055">
        <v>2021</v>
      </c>
      <c r="D5055">
        <v>7</v>
      </c>
      <c r="E5055" t="s">
        <v>652</v>
      </c>
      <c r="F5055" s="152">
        <v>79</v>
      </c>
      <c r="G5055" t="s">
        <v>469</v>
      </c>
      <c r="H5055" t="s">
        <v>450</v>
      </c>
      <c r="I5055" t="s">
        <v>451</v>
      </c>
      <c r="J5055" t="s">
        <v>568</v>
      </c>
      <c r="K5055" t="s">
        <v>433</v>
      </c>
      <c r="L5055" t="s">
        <v>557</v>
      </c>
      <c r="M5055" t="s">
        <v>535</v>
      </c>
      <c r="N5055">
        <v>5</v>
      </c>
      <c r="O5055">
        <v>4676.22</v>
      </c>
      <c r="P5055">
        <v>45780</v>
      </c>
      <c r="Q5055" t="str">
        <f t="shared" si="81"/>
        <v>4-Medium C&amp;I</v>
      </c>
    </row>
    <row r="5056" spans="1:17" x14ac:dyDescent="0.3">
      <c r="A5056">
        <v>4</v>
      </c>
      <c r="B5056" t="s">
        <v>187</v>
      </c>
      <c r="C5056">
        <v>2021</v>
      </c>
      <c r="D5056">
        <v>8</v>
      </c>
      <c r="E5056" t="s">
        <v>656</v>
      </c>
      <c r="F5056" s="152">
        <v>1</v>
      </c>
      <c r="G5056" t="s">
        <v>396</v>
      </c>
      <c r="H5056" t="s">
        <v>397</v>
      </c>
      <c r="I5056" t="s">
        <v>398</v>
      </c>
      <c r="J5056" t="s">
        <v>561</v>
      </c>
      <c r="K5056" t="s">
        <v>399</v>
      </c>
      <c r="L5056" t="s">
        <v>536</v>
      </c>
      <c r="M5056" t="s">
        <v>400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x14ac:dyDescent="0.3">
      <c r="A5057">
        <v>4</v>
      </c>
      <c r="B5057" t="s">
        <v>187</v>
      </c>
      <c r="C5057">
        <v>2021</v>
      </c>
      <c r="D5057">
        <v>8</v>
      </c>
      <c r="E5057" t="s">
        <v>656</v>
      </c>
      <c r="F5057" s="152">
        <v>1</v>
      </c>
      <c r="G5057" t="s">
        <v>396</v>
      </c>
      <c r="H5057" t="s">
        <v>401</v>
      </c>
      <c r="I5057" t="s">
        <v>402</v>
      </c>
      <c r="J5057" t="s">
        <v>561</v>
      </c>
      <c r="K5057" t="s">
        <v>399</v>
      </c>
      <c r="L5057" t="s">
        <v>536</v>
      </c>
      <c r="M5057" t="s">
        <v>400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x14ac:dyDescent="0.3">
      <c r="A5058">
        <v>4</v>
      </c>
      <c r="B5058" t="s">
        <v>187</v>
      </c>
      <c r="C5058">
        <v>2021</v>
      </c>
      <c r="D5058">
        <v>8</v>
      </c>
      <c r="E5058" t="s">
        <v>656</v>
      </c>
      <c r="F5058" s="152">
        <v>1</v>
      </c>
      <c r="G5058" t="s">
        <v>396</v>
      </c>
      <c r="H5058" t="s">
        <v>403</v>
      </c>
      <c r="I5058" t="s">
        <v>404</v>
      </c>
      <c r="J5058" t="s">
        <v>562</v>
      </c>
      <c r="K5058" t="s">
        <v>405</v>
      </c>
      <c r="L5058" t="s">
        <v>536</v>
      </c>
      <c r="M5058" t="s">
        <v>400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x14ac:dyDescent="0.3">
      <c r="A5059">
        <v>4</v>
      </c>
      <c r="B5059" t="s">
        <v>187</v>
      </c>
      <c r="C5059">
        <v>2021</v>
      </c>
      <c r="D5059">
        <v>8</v>
      </c>
      <c r="E5059" t="s">
        <v>656</v>
      </c>
      <c r="F5059" s="152">
        <v>1</v>
      </c>
      <c r="G5059" t="s">
        <v>396</v>
      </c>
      <c r="H5059" t="s">
        <v>406</v>
      </c>
      <c r="I5059" t="s">
        <v>407</v>
      </c>
      <c r="J5059" t="s">
        <v>563</v>
      </c>
      <c r="K5059" t="s">
        <v>408</v>
      </c>
      <c r="L5059" t="s">
        <v>536</v>
      </c>
      <c r="M5059" t="s">
        <v>400</v>
      </c>
      <c r="N5059">
        <v>35</v>
      </c>
      <c r="O5059">
        <v>4067.94</v>
      </c>
      <c r="P5059">
        <v>25693</v>
      </c>
      <c r="Q5059" t="str">
        <f t="shared" si="81"/>
        <v>2-Low Income Residential</v>
      </c>
    </row>
    <row r="5060" spans="1:17" x14ac:dyDescent="0.3">
      <c r="A5060">
        <v>4</v>
      </c>
      <c r="B5060" t="s">
        <v>187</v>
      </c>
      <c r="C5060">
        <v>2021</v>
      </c>
      <c r="D5060">
        <v>8</v>
      </c>
      <c r="E5060" t="s">
        <v>656</v>
      </c>
      <c r="F5060" s="152">
        <v>1</v>
      </c>
      <c r="G5060" t="s">
        <v>396</v>
      </c>
      <c r="H5060" t="s">
        <v>409</v>
      </c>
      <c r="I5060" t="s">
        <v>410</v>
      </c>
      <c r="J5060" t="s">
        <v>565</v>
      </c>
      <c r="K5060" t="s">
        <v>411</v>
      </c>
      <c r="L5060" t="s">
        <v>536</v>
      </c>
      <c r="M5060" t="s">
        <v>400</v>
      </c>
      <c r="N5060">
        <v>3</v>
      </c>
      <c r="O5060">
        <v>786.67</v>
      </c>
      <c r="P5060">
        <v>3750</v>
      </c>
      <c r="Q5060" t="str">
        <f t="shared" si="81"/>
        <v>3-Small C&amp;I</v>
      </c>
    </row>
    <row r="5061" spans="1:17" x14ac:dyDescent="0.3">
      <c r="A5061">
        <v>4</v>
      </c>
      <c r="B5061" t="s">
        <v>187</v>
      </c>
      <c r="C5061">
        <v>2021</v>
      </c>
      <c r="D5061">
        <v>8</v>
      </c>
      <c r="E5061" t="s">
        <v>656</v>
      </c>
      <c r="F5061" s="152">
        <v>1</v>
      </c>
      <c r="G5061" t="s">
        <v>396</v>
      </c>
      <c r="H5061" t="s">
        <v>412</v>
      </c>
      <c r="I5061" t="s">
        <v>413</v>
      </c>
      <c r="J5061" t="s">
        <v>561</v>
      </c>
      <c r="K5061" t="s">
        <v>399</v>
      </c>
      <c r="L5061" t="s">
        <v>537</v>
      </c>
      <c r="M5061" t="s">
        <v>414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x14ac:dyDescent="0.3">
      <c r="A5062">
        <v>4</v>
      </c>
      <c r="B5062" t="s">
        <v>187</v>
      </c>
      <c r="C5062">
        <v>2021</v>
      </c>
      <c r="D5062">
        <v>8</v>
      </c>
      <c r="E5062" t="s">
        <v>656</v>
      </c>
      <c r="F5062" s="152">
        <v>1</v>
      </c>
      <c r="G5062" t="s">
        <v>396</v>
      </c>
      <c r="H5062" t="s">
        <v>415</v>
      </c>
      <c r="I5062" t="s">
        <v>416</v>
      </c>
      <c r="J5062" t="s">
        <v>563</v>
      </c>
      <c r="K5062" t="s">
        <v>408</v>
      </c>
      <c r="L5062" t="s">
        <v>537</v>
      </c>
      <c r="M5062" t="s">
        <v>414</v>
      </c>
      <c r="N5062">
        <v>140</v>
      </c>
      <c r="O5062">
        <v>5700.87</v>
      </c>
      <c r="P5062">
        <v>103691</v>
      </c>
      <c r="Q5062" t="str">
        <f t="shared" si="81"/>
        <v>2-Low Income Residential</v>
      </c>
    </row>
    <row r="5063" spans="1:17" x14ac:dyDescent="0.3">
      <c r="A5063">
        <v>4</v>
      </c>
      <c r="B5063" t="s">
        <v>187</v>
      </c>
      <c r="C5063">
        <v>2021</v>
      </c>
      <c r="D5063">
        <v>8</v>
      </c>
      <c r="E5063" t="s">
        <v>656</v>
      </c>
      <c r="F5063" s="152">
        <v>1</v>
      </c>
      <c r="G5063" t="s">
        <v>396</v>
      </c>
      <c r="H5063" t="s">
        <v>417</v>
      </c>
      <c r="I5063" t="s">
        <v>418</v>
      </c>
      <c r="J5063" t="s">
        <v>562</v>
      </c>
      <c r="K5063" t="s">
        <v>405</v>
      </c>
      <c r="L5063" t="s">
        <v>537</v>
      </c>
      <c r="M5063" t="s">
        <v>414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x14ac:dyDescent="0.3">
      <c r="A5064">
        <v>4</v>
      </c>
      <c r="B5064" t="s">
        <v>187</v>
      </c>
      <c r="C5064">
        <v>2021</v>
      </c>
      <c r="D5064">
        <v>8</v>
      </c>
      <c r="E5064" t="s">
        <v>656</v>
      </c>
      <c r="F5064" s="152">
        <v>1</v>
      </c>
      <c r="G5064" t="s">
        <v>396</v>
      </c>
      <c r="H5064" t="s">
        <v>419</v>
      </c>
      <c r="I5064" t="s">
        <v>420</v>
      </c>
      <c r="J5064" t="s">
        <v>565</v>
      </c>
      <c r="K5064" t="s">
        <v>411</v>
      </c>
      <c r="L5064" t="s">
        <v>537</v>
      </c>
      <c r="M5064" t="s">
        <v>414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x14ac:dyDescent="0.3">
      <c r="A5065">
        <v>4</v>
      </c>
      <c r="B5065" t="s">
        <v>187</v>
      </c>
      <c r="C5065">
        <v>2021</v>
      </c>
      <c r="D5065">
        <v>8</v>
      </c>
      <c r="E5065" t="s">
        <v>656</v>
      </c>
      <c r="F5065" s="152">
        <v>3</v>
      </c>
      <c r="G5065" t="s">
        <v>421</v>
      </c>
      <c r="H5065" t="s">
        <v>397</v>
      </c>
      <c r="I5065" t="s">
        <v>398</v>
      </c>
      <c r="J5065" t="s">
        <v>561</v>
      </c>
      <c r="K5065" t="s">
        <v>399</v>
      </c>
      <c r="L5065" t="s">
        <v>538</v>
      </c>
      <c r="M5065" t="s">
        <v>422</v>
      </c>
      <c r="N5065">
        <v>23</v>
      </c>
      <c r="O5065">
        <v>2882.08</v>
      </c>
      <c r="P5065">
        <v>11362</v>
      </c>
      <c r="Q5065" t="str">
        <f t="shared" si="81"/>
        <v>1-Residential</v>
      </c>
    </row>
    <row r="5066" spans="1:17" x14ac:dyDescent="0.3">
      <c r="A5066">
        <v>4</v>
      </c>
      <c r="B5066" t="s">
        <v>187</v>
      </c>
      <c r="C5066">
        <v>2021</v>
      </c>
      <c r="D5066">
        <v>8</v>
      </c>
      <c r="E5066" t="s">
        <v>656</v>
      </c>
      <c r="F5066" s="152">
        <v>3</v>
      </c>
      <c r="G5066" t="s">
        <v>421</v>
      </c>
      <c r="H5066" t="s">
        <v>403</v>
      </c>
      <c r="I5066" t="s">
        <v>404</v>
      </c>
      <c r="J5066" t="s">
        <v>562</v>
      </c>
      <c r="K5066" t="s">
        <v>405</v>
      </c>
      <c r="L5066" t="s">
        <v>538</v>
      </c>
      <c r="M5066" t="s">
        <v>422</v>
      </c>
      <c r="N5066">
        <v>191</v>
      </c>
      <c r="O5066">
        <v>61804.01</v>
      </c>
      <c r="P5066">
        <v>297519</v>
      </c>
      <c r="Q5066" t="str">
        <f t="shared" si="81"/>
        <v>3-Small C&amp;I</v>
      </c>
    </row>
    <row r="5067" spans="1:17" x14ac:dyDescent="0.3">
      <c r="A5067">
        <v>4</v>
      </c>
      <c r="B5067" t="s">
        <v>187</v>
      </c>
      <c r="C5067">
        <v>2021</v>
      </c>
      <c r="D5067">
        <v>8</v>
      </c>
      <c r="E5067" t="s">
        <v>656</v>
      </c>
      <c r="F5067" s="152">
        <v>3</v>
      </c>
      <c r="G5067" t="s">
        <v>421</v>
      </c>
      <c r="H5067" t="s">
        <v>426</v>
      </c>
      <c r="I5067" t="s">
        <v>427</v>
      </c>
      <c r="J5067" t="s">
        <v>564</v>
      </c>
      <c r="K5067" t="s">
        <v>428</v>
      </c>
      <c r="L5067" t="s">
        <v>538</v>
      </c>
      <c r="M5067" t="s">
        <v>422</v>
      </c>
      <c r="N5067">
        <v>2</v>
      </c>
      <c r="O5067">
        <v>188.23</v>
      </c>
      <c r="P5067">
        <v>835</v>
      </c>
      <c r="Q5067" t="str">
        <f t="shared" si="81"/>
        <v>3-Small C&amp;I</v>
      </c>
    </row>
    <row r="5068" spans="1:17" x14ac:dyDescent="0.3">
      <c r="A5068">
        <v>4</v>
      </c>
      <c r="B5068" t="s">
        <v>187</v>
      </c>
      <c r="C5068">
        <v>2021</v>
      </c>
      <c r="D5068">
        <v>8</v>
      </c>
      <c r="E5068" t="s">
        <v>656</v>
      </c>
      <c r="F5068" s="152">
        <v>3</v>
      </c>
      <c r="G5068" t="s">
        <v>421</v>
      </c>
      <c r="H5068" t="s">
        <v>409</v>
      </c>
      <c r="I5068" t="s">
        <v>410</v>
      </c>
      <c r="J5068" t="s">
        <v>565</v>
      </c>
      <c r="K5068" t="s">
        <v>411</v>
      </c>
      <c r="L5068" t="s">
        <v>538</v>
      </c>
      <c r="M5068" t="s">
        <v>422</v>
      </c>
      <c r="N5068">
        <v>22</v>
      </c>
      <c r="O5068">
        <v>1711.93</v>
      </c>
      <c r="P5068">
        <v>7397</v>
      </c>
      <c r="Q5068" t="str">
        <f t="shared" si="81"/>
        <v>3-Small C&amp;I</v>
      </c>
    </row>
    <row r="5069" spans="1:17" x14ac:dyDescent="0.3">
      <c r="A5069">
        <v>4</v>
      </c>
      <c r="B5069" t="s">
        <v>187</v>
      </c>
      <c r="C5069">
        <v>2021</v>
      </c>
      <c r="D5069">
        <v>8</v>
      </c>
      <c r="E5069" t="s">
        <v>656</v>
      </c>
      <c r="F5069" s="152">
        <v>3</v>
      </c>
      <c r="G5069" t="s">
        <v>421</v>
      </c>
      <c r="H5069" t="s">
        <v>431</v>
      </c>
      <c r="I5069" t="s">
        <v>432</v>
      </c>
      <c r="J5069" t="s">
        <v>568</v>
      </c>
      <c r="K5069" t="s">
        <v>433</v>
      </c>
      <c r="L5069" t="s">
        <v>538</v>
      </c>
      <c r="M5069" t="s">
        <v>422</v>
      </c>
      <c r="N5069">
        <v>3</v>
      </c>
      <c r="O5069">
        <v>6933.63</v>
      </c>
      <c r="P5069">
        <v>35352</v>
      </c>
      <c r="Q5069" t="str">
        <f t="shared" si="81"/>
        <v>4-Medium C&amp;I</v>
      </c>
    </row>
    <row r="5070" spans="1:17" x14ac:dyDescent="0.3">
      <c r="A5070">
        <v>4</v>
      </c>
      <c r="B5070" t="s">
        <v>187</v>
      </c>
      <c r="C5070">
        <v>2021</v>
      </c>
      <c r="D5070">
        <v>8</v>
      </c>
      <c r="E5070" t="s">
        <v>656</v>
      </c>
      <c r="F5070" s="152">
        <v>3</v>
      </c>
      <c r="G5070" t="s">
        <v>421</v>
      </c>
      <c r="H5070" t="s">
        <v>434</v>
      </c>
      <c r="I5070" t="s">
        <v>435</v>
      </c>
      <c r="J5070" t="s">
        <v>566</v>
      </c>
      <c r="K5070" t="s">
        <v>436</v>
      </c>
      <c r="L5070" t="s">
        <v>537</v>
      </c>
      <c r="M5070" t="s">
        <v>414</v>
      </c>
      <c r="N5070">
        <v>1</v>
      </c>
      <c r="O5070">
        <v>8.99</v>
      </c>
      <c r="P5070">
        <v>17</v>
      </c>
      <c r="Q5070" t="str">
        <f t="shared" ref="Q5070:Q5133" si="82">VLOOKUP(TRIM(J5070),S:T,2,FALSE)</f>
        <v>Street</v>
      </c>
    </row>
    <row r="5071" spans="1:17" x14ac:dyDescent="0.3">
      <c r="A5071">
        <v>4</v>
      </c>
      <c r="B5071" t="s">
        <v>187</v>
      </c>
      <c r="C5071">
        <v>2021</v>
      </c>
      <c r="D5071">
        <v>8</v>
      </c>
      <c r="E5071" t="s">
        <v>656</v>
      </c>
      <c r="F5071" s="152">
        <v>3</v>
      </c>
      <c r="G5071" t="s">
        <v>421</v>
      </c>
      <c r="H5071" t="s">
        <v>437</v>
      </c>
      <c r="I5071" t="s">
        <v>438</v>
      </c>
      <c r="J5071" t="s">
        <v>571</v>
      </c>
      <c r="K5071" t="s">
        <v>439</v>
      </c>
      <c r="L5071" t="s">
        <v>539</v>
      </c>
      <c r="M5071" t="s">
        <v>440</v>
      </c>
      <c r="N5071">
        <v>8</v>
      </c>
      <c r="O5071">
        <v>170.85</v>
      </c>
      <c r="P5071">
        <v>953</v>
      </c>
      <c r="Q5071" t="str">
        <f t="shared" si="82"/>
        <v>3-Small C&amp;I</v>
      </c>
    </row>
    <row r="5072" spans="1:17" x14ac:dyDescent="0.3">
      <c r="A5072">
        <v>4</v>
      </c>
      <c r="B5072" t="s">
        <v>187</v>
      </c>
      <c r="C5072">
        <v>2021</v>
      </c>
      <c r="D5072">
        <v>8</v>
      </c>
      <c r="E5072" t="s">
        <v>656</v>
      </c>
      <c r="F5072" s="152">
        <v>3</v>
      </c>
      <c r="G5072" t="s">
        <v>421</v>
      </c>
      <c r="H5072" t="s">
        <v>441</v>
      </c>
      <c r="I5072" t="s">
        <v>442</v>
      </c>
      <c r="J5072" t="s">
        <v>572</v>
      </c>
      <c r="K5072" t="s">
        <v>443</v>
      </c>
      <c r="L5072" t="s">
        <v>538</v>
      </c>
      <c r="M5072" t="s">
        <v>422</v>
      </c>
      <c r="N5072">
        <v>1</v>
      </c>
      <c r="O5072">
        <v>16264.62</v>
      </c>
      <c r="P5072">
        <v>96840</v>
      </c>
      <c r="Q5072" t="str">
        <f t="shared" si="82"/>
        <v>5-Large C&amp;I</v>
      </c>
    </row>
    <row r="5073" spans="1:17" x14ac:dyDescent="0.3">
      <c r="A5073">
        <v>4</v>
      </c>
      <c r="B5073" t="s">
        <v>187</v>
      </c>
      <c r="C5073">
        <v>2021</v>
      </c>
      <c r="D5073">
        <v>8</v>
      </c>
      <c r="E5073" t="s">
        <v>656</v>
      </c>
      <c r="F5073" s="152">
        <v>3</v>
      </c>
      <c r="G5073" t="s">
        <v>421</v>
      </c>
      <c r="H5073" t="s">
        <v>444</v>
      </c>
      <c r="I5073" t="s">
        <v>445</v>
      </c>
      <c r="J5073" t="s">
        <v>572</v>
      </c>
      <c r="K5073" t="s">
        <v>443</v>
      </c>
      <c r="L5073" t="s">
        <v>539</v>
      </c>
      <c r="M5073" t="s">
        <v>440</v>
      </c>
      <c r="N5073">
        <v>9</v>
      </c>
      <c r="O5073">
        <v>89451.27</v>
      </c>
      <c r="P5073">
        <v>1104249</v>
      </c>
      <c r="Q5073" t="str">
        <f t="shared" si="82"/>
        <v>5-Large C&amp;I</v>
      </c>
    </row>
    <row r="5074" spans="1:17" x14ac:dyDescent="0.3">
      <c r="A5074">
        <v>4</v>
      </c>
      <c r="B5074" t="s">
        <v>187</v>
      </c>
      <c r="C5074">
        <v>2021</v>
      </c>
      <c r="D5074">
        <v>8</v>
      </c>
      <c r="E5074" t="s">
        <v>656</v>
      </c>
      <c r="F5074" s="152">
        <v>3</v>
      </c>
      <c r="G5074" t="s">
        <v>421</v>
      </c>
      <c r="H5074" t="s">
        <v>412</v>
      </c>
      <c r="I5074" t="s">
        <v>413</v>
      </c>
      <c r="J5074" t="s">
        <v>561</v>
      </c>
      <c r="K5074" t="s">
        <v>399</v>
      </c>
      <c r="L5074" t="s">
        <v>539</v>
      </c>
      <c r="M5074" t="s">
        <v>440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x14ac:dyDescent="0.3">
      <c r="A5075">
        <v>4</v>
      </c>
      <c r="B5075" t="s">
        <v>187</v>
      </c>
      <c r="C5075">
        <v>2021</v>
      </c>
      <c r="D5075">
        <v>8</v>
      </c>
      <c r="E5075" t="s">
        <v>656</v>
      </c>
      <c r="F5075" s="152">
        <v>3</v>
      </c>
      <c r="G5075" t="s">
        <v>421</v>
      </c>
      <c r="H5075" t="s">
        <v>417</v>
      </c>
      <c r="I5075" t="s">
        <v>418</v>
      </c>
      <c r="J5075" t="s">
        <v>562</v>
      </c>
      <c r="K5075" t="s">
        <v>405</v>
      </c>
      <c r="L5075" t="s">
        <v>539</v>
      </c>
      <c r="M5075" t="s">
        <v>440</v>
      </c>
      <c r="N5075">
        <v>1267</v>
      </c>
      <c r="O5075">
        <v>318210.48</v>
      </c>
      <c r="P5075">
        <v>2642979</v>
      </c>
      <c r="Q5075" t="str">
        <f t="shared" si="82"/>
        <v>3-Small C&amp;I</v>
      </c>
    </row>
    <row r="5076" spans="1:17" x14ac:dyDescent="0.3">
      <c r="A5076">
        <v>4</v>
      </c>
      <c r="B5076" t="s">
        <v>187</v>
      </c>
      <c r="C5076">
        <v>2021</v>
      </c>
      <c r="D5076">
        <v>8</v>
      </c>
      <c r="E5076" t="s">
        <v>656</v>
      </c>
      <c r="F5076" s="152">
        <v>3</v>
      </c>
      <c r="G5076" t="s">
        <v>421</v>
      </c>
      <c r="H5076" t="s">
        <v>446</v>
      </c>
      <c r="I5076" t="s">
        <v>447</v>
      </c>
      <c r="J5076" t="s">
        <v>567</v>
      </c>
      <c r="K5076" t="s">
        <v>425</v>
      </c>
      <c r="L5076" t="s">
        <v>539</v>
      </c>
      <c r="M5076" t="s">
        <v>440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x14ac:dyDescent="0.3">
      <c r="A5077">
        <v>4</v>
      </c>
      <c r="B5077" t="s">
        <v>187</v>
      </c>
      <c r="C5077">
        <v>2021</v>
      </c>
      <c r="D5077">
        <v>8</v>
      </c>
      <c r="E5077" t="s">
        <v>656</v>
      </c>
      <c r="F5077" s="152">
        <v>3</v>
      </c>
      <c r="G5077" t="s">
        <v>421</v>
      </c>
      <c r="H5077" t="s">
        <v>448</v>
      </c>
      <c r="I5077" t="s">
        <v>449</v>
      </c>
      <c r="J5077" t="s">
        <v>564</v>
      </c>
      <c r="K5077" t="s">
        <v>428</v>
      </c>
      <c r="L5077" t="s">
        <v>539</v>
      </c>
      <c r="M5077" t="s">
        <v>440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x14ac:dyDescent="0.3">
      <c r="A5078">
        <v>4</v>
      </c>
      <c r="B5078" t="s">
        <v>187</v>
      </c>
      <c r="C5078">
        <v>2021</v>
      </c>
      <c r="D5078">
        <v>8</v>
      </c>
      <c r="E5078" t="s">
        <v>656</v>
      </c>
      <c r="F5078" s="152">
        <v>3</v>
      </c>
      <c r="G5078" t="s">
        <v>421</v>
      </c>
      <c r="H5078" t="s">
        <v>419</v>
      </c>
      <c r="I5078" t="s">
        <v>420</v>
      </c>
      <c r="J5078" t="s">
        <v>565</v>
      </c>
      <c r="K5078" t="s">
        <v>411</v>
      </c>
      <c r="L5078" t="s">
        <v>539</v>
      </c>
      <c r="M5078" t="s">
        <v>440</v>
      </c>
      <c r="N5078">
        <v>57</v>
      </c>
      <c r="O5078">
        <v>3865.2</v>
      </c>
      <c r="P5078">
        <v>28087</v>
      </c>
      <c r="Q5078" t="str">
        <f t="shared" si="82"/>
        <v>3-Small C&amp;I</v>
      </c>
    </row>
    <row r="5079" spans="1:17" x14ac:dyDescent="0.3">
      <c r="A5079">
        <v>4</v>
      </c>
      <c r="B5079" t="s">
        <v>187</v>
      </c>
      <c r="C5079">
        <v>2021</v>
      </c>
      <c r="D5079">
        <v>8</v>
      </c>
      <c r="E5079" t="s">
        <v>656</v>
      </c>
      <c r="F5079" s="152">
        <v>3</v>
      </c>
      <c r="G5079" t="s">
        <v>421</v>
      </c>
      <c r="H5079" t="s">
        <v>450</v>
      </c>
      <c r="I5079" t="s">
        <v>451</v>
      </c>
      <c r="J5079" t="s">
        <v>568</v>
      </c>
      <c r="K5079" t="s">
        <v>433</v>
      </c>
      <c r="L5079" t="s">
        <v>539</v>
      </c>
      <c r="M5079" t="s">
        <v>440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x14ac:dyDescent="0.3">
      <c r="A5080">
        <v>4</v>
      </c>
      <c r="B5080" t="s">
        <v>187</v>
      </c>
      <c r="C5080">
        <v>2021</v>
      </c>
      <c r="D5080">
        <v>8</v>
      </c>
      <c r="E5080" t="s">
        <v>656</v>
      </c>
      <c r="F5080" s="152">
        <v>3</v>
      </c>
      <c r="G5080" t="s">
        <v>421</v>
      </c>
      <c r="H5080" t="s">
        <v>452</v>
      </c>
      <c r="I5080" t="s">
        <v>453</v>
      </c>
      <c r="J5080" t="s">
        <v>570</v>
      </c>
      <c r="K5080" t="s">
        <v>454</v>
      </c>
      <c r="L5080" t="s">
        <v>539</v>
      </c>
      <c r="M5080" t="s">
        <v>440</v>
      </c>
      <c r="N5080">
        <v>1</v>
      </c>
      <c r="O5080">
        <v>85.69</v>
      </c>
      <c r="P5080">
        <v>0</v>
      </c>
      <c r="Q5080" t="str">
        <f t="shared" si="82"/>
        <v>4-Medium C&amp;I</v>
      </c>
    </row>
    <row r="5081" spans="1:17" x14ac:dyDescent="0.3">
      <c r="A5081">
        <v>4</v>
      </c>
      <c r="B5081" t="s">
        <v>187</v>
      </c>
      <c r="C5081">
        <v>2021</v>
      </c>
      <c r="D5081">
        <v>8</v>
      </c>
      <c r="E5081" t="s">
        <v>656</v>
      </c>
      <c r="F5081" s="152">
        <v>5</v>
      </c>
      <c r="G5081" t="s">
        <v>455</v>
      </c>
      <c r="H5081" t="s">
        <v>431</v>
      </c>
      <c r="I5081" t="s">
        <v>432</v>
      </c>
      <c r="J5081" t="s">
        <v>568</v>
      </c>
      <c r="K5081" t="s">
        <v>433</v>
      </c>
      <c r="L5081" t="s">
        <v>540</v>
      </c>
      <c r="M5081" t="s">
        <v>456</v>
      </c>
      <c r="N5081">
        <v>1</v>
      </c>
      <c r="O5081">
        <v>752.44</v>
      </c>
      <c r="P5081">
        <v>3160</v>
      </c>
      <c r="Q5081" t="str">
        <f t="shared" si="82"/>
        <v>4-Medium C&amp;I</v>
      </c>
    </row>
    <row r="5082" spans="1:17" x14ac:dyDescent="0.3">
      <c r="A5082">
        <v>4</v>
      </c>
      <c r="B5082" t="s">
        <v>187</v>
      </c>
      <c r="C5082">
        <v>2021</v>
      </c>
      <c r="D5082">
        <v>8</v>
      </c>
      <c r="E5082" t="s">
        <v>656</v>
      </c>
      <c r="F5082" s="152">
        <v>5</v>
      </c>
      <c r="G5082" t="s">
        <v>455</v>
      </c>
      <c r="H5082" t="s">
        <v>444</v>
      </c>
      <c r="I5082" t="s">
        <v>445</v>
      </c>
      <c r="J5082" t="s">
        <v>572</v>
      </c>
      <c r="K5082" t="s">
        <v>443</v>
      </c>
      <c r="L5082" t="s">
        <v>541</v>
      </c>
      <c r="M5082" t="s">
        <v>457</v>
      </c>
      <c r="N5082">
        <v>1</v>
      </c>
      <c r="O5082">
        <v>6559.13</v>
      </c>
      <c r="P5082">
        <v>81920</v>
      </c>
      <c r="Q5082" t="str">
        <f t="shared" si="82"/>
        <v>5-Large C&amp;I</v>
      </c>
    </row>
    <row r="5083" spans="1:17" x14ac:dyDescent="0.3">
      <c r="A5083">
        <v>4</v>
      </c>
      <c r="B5083" t="s">
        <v>187</v>
      </c>
      <c r="C5083">
        <v>2021</v>
      </c>
      <c r="D5083">
        <v>8</v>
      </c>
      <c r="E5083" t="s">
        <v>656</v>
      </c>
      <c r="F5083" s="152">
        <v>5</v>
      </c>
      <c r="G5083" t="s">
        <v>455</v>
      </c>
      <c r="H5083" t="s">
        <v>417</v>
      </c>
      <c r="I5083" t="s">
        <v>418</v>
      </c>
      <c r="J5083" t="s">
        <v>562</v>
      </c>
      <c r="K5083" t="s">
        <v>405</v>
      </c>
      <c r="L5083" t="s">
        <v>541</v>
      </c>
      <c r="M5083" t="s">
        <v>457</v>
      </c>
      <c r="N5083">
        <v>2</v>
      </c>
      <c r="O5083">
        <v>47.61</v>
      </c>
      <c r="P5083">
        <v>238</v>
      </c>
      <c r="Q5083" t="str">
        <f t="shared" si="82"/>
        <v>3-Small C&amp;I</v>
      </c>
    </row>
    <row r="5084" spans="1:17" x14ac:dyDescent="0.3">
      <c r="A5084">
        <v>4</v>
      </c>
      <c r="B5084" t="s">
        <v>187</v>
      </c>
      <c r="C5084">
        <v>2021</v>
      </c>
      <c r="D5084">
        <v>8</v>
      </c>
      <c r="E5084" t="s">
        <v>656</v>
      </c>
      <c r="F5084" s="152">
        <v>6</v>
      </c>
      <c r="G5084" t="s">
        <v>458</v>
      </c>
      <c r="H5084" t="s">
        <v>459</v>
      </c>
      <c r="I5084" t="s">
        <v>460</v>
      </c>
      <c r="J5084" t="s">
        <v>573</v>
      </c>
      <c r="K5084" t="s">
        <v>461</v>
      </c>
      <c r="L5084" t="s">
        <v>542</v>
      </c>
      <c r="M5084" t="s">
        <v>462</v>
      </c>
      <c r="N5084">
        <v>1</v>
      </c>
      <c r="O5084">
        <v>6065.58</v>
      </c>
      <c r="P5084">
        <v>12664</v>
      </c>
      <c r="Q5084" t="str">
        <f t="shared" si="82"/>
        <v>Street</v>
      </c>
    </row>
    <row r="5085" spans="1:17" x14ac:dyDescent="0.3">
      <c r="A5085">
        <v>4</v>
      </c>
      <c r="B5085" t="s">
        <v>187</v>
      </c>
      <c r="C5085">
        <v>2021</v>
      </c>
      <c r="D5085">
        <v>8</v>
      </c>
      <c r="E5085" t="s">
        <v>656</v>
      </c>
      <c r="F5085" s="152">
        <v>6</v>
      </c>
      <c r="G5085" t="s">
        <v>458</v>
      </c>
      <c r="H5085" t="s">
        <v>463</v>
      </c>
      <c r="I5085" t="s">
        <v>464</v>
      </c>
      <c r="J5085" t="s">
        <v>577</v>
      </c>
      <c r="K5085" t="s">
        <v>465</v>
      </c>
      <c r="L5085" t="s">
        <v>542</v>
      </c>
      <c r="M5085" t="s">
        <v>462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x14ac:dyDescent="0.3">
      <c r="A5086">
        <v>4</v>
      </c>
      <c r="B5086" t="s">
        <v>187</v>
      </c>
      <c r="C5086">
        <v>2021</v>
      </c>
      <c r="D5086">
        <v>8</v>
      </c>
      <c r="E5086" t="s">
        <v>656</v>
      </c>
      <c r="F5086" s="152">
        <v>10</v>
      </c>
      <c r="G5086" t="s">
        <v>466</v>
      </c>
      <c r="H5086" t="s">
        <v>397</v>
      </c>
      <c r="I5086" t="s">
        <v>398</v>
      </c>
      <c r="J5086" t="s">
        <v>561</v>
      </c>
      <c r="K5086" t="s">
        <v>399</v>
      </c>
      <c r="L5086" t="s">
        <v>543</v>
      </c>
      <c r="M5086" t="s">
        <v>467</v>
      </c>
      <c r="N5086">
        <v>23</v>
      </c>
      <c r="O5086">
        <v>6132.27</v>
      </c>
      <c r="P5086">
        <v>24921</v>
      </c>
      <c r="Q5086" t="str">
        <f t="shared" si="82"/>
        <v>1-Residential</v>
      </c>
    </row>
    <row r="5087" spans="1:17" x14ac:dyDescent="0.3">
      <c r="A5087">
        <v>4</v>
      </c>
      <c r="B5087" t="s">
        <v>187</v>
      </c>
      <c r="C5087">
        <v>2021</v>
      </c>
      <c r="D5087">
        <v>8</v>
      </c>
      <c r="E5087" t="s">
        <v>656</v>
      </c>
      <c r="F5087" s="152">
        <v>10</v>
      </c>
      <c r="G5087" t="s">
        <v>466</v>
      </c>
      <c r="H5087" t="s">
        <v>406</v>
      </c>
      <c r="I5087" t="s">
        <v>407</v>
      </c>
      <c r="J5087" t="s">
        <v>563</v>
      </c>
      <c r="K5087" t="s">
        <v>408</v>
      </c>
      <c r="L5087" t="s">
        <v>543</v>
      </c>
      <c r="M5087" t="s">
        <v>467</v>
      </c>
      <c r="N5087">
        <v>1</v>
      </c>
      <c r="O5087">
        <v>28.6</v>
      </c>
      <c r="P5087">
        <v>157</v>
      </c>
      <c r="Q5087" t="str">
        <f t="shared" si="82"/>
        <v>2-Low Income Residential</v>
      </c>
    </row>
    <row r="5088" spans="1:17" x14ac:dyDescent="0.3">
      <c r="A5088">
        <v>4</v>
      </c>
      <c r="B5088" t="s">
        <v>187</v>
      </c>
      <c r="C5088">
        <v>2021</v>
      </c>
      <c r="D5088">
        <v>8</v>
      </c>
      <c r="E5088" t="s">
        <v>656</v>
      </c>
      <c r="F5088" s="152">
        <v>10</v>
      </c>
      <c r="G5088" t="s">
        <v>466</v>
      </c>
      <c r="H5088" t="s">
        <v>412</v>
      </c>
      <c r="I5088" t="s">
        <v>413</v>
      </c>
      <c r="J5088" t="s">
        <v>561</v>
      </c>
      <c r="K5088" t="s">
        <v>399</v>
      </c>
      <c r="L5088" t="s">
        <v>544</v>
      </c>
      <c r="M5088" t="s">
        <v>468</v>
      </c>
      <c r="N5088">
        <v>144</v>
      </c>
      <c r="O5088">
        <v>23390.71</v>
      </c>
      <c r="P5088">
        <v>156976</v>
      </c>
      <c r="Q5088" t="str">
        <f t="shared" si="82"/>
        <v>1-Residential</v>
      </c>
    </row>
    <row r="5089" spans="1:17" x14ac:dyDescent="0.3">
      <c r="A5089">
        <v>4</v>
      </c>
      <c r="B5089" t="s">
        <v>187</v>
      </c>
      <c r="C5089">
        <v>2021</v>
      </c>
      <c r="D5089">
        <v>8</v>
      </c>
      <c r="E5089" t="s">
        <v>656</v>
      </c>
      <c r="F5089" s="152">
        <v>10</v>
      </c>
      <c r="G5089" t="s">
        <v>466</v>
      </c>
      <c r="H5089" t="s">
        <v>415</v>
      </c>
      <c r="I5089" t="s">
        <v>416</v>
      </c>
      <c r="J5089" t="s">
        <v>563</v>
      </c>
      <c r="K5089" t="s">
        <v>408</v>
      </c>
      <c r="L5089" t="s">
        <v>544</v>
      </c>
      <c r="M5089" t="s">
        <v>468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x14ac:dyDescent="0.3">
      <c r="A5090">
        <v>4</v>
      </c>
      <c r="B5090" t="s">
        <v>187</v>
      </c>
      <c r="C5090">
        <v>2021</v>
      </c>
      <c r="D5090">
        <v>8</v>
      </c>
      <c r="E5090" t="s">
        <v>656</v>
      </c>
      <c r="F5090" s="152">
        <v>60</v>
      </c>
      <c r="G5090" t="s">
        <v>469</v>
      </c>
      <c r="H5090" t="s">
        <v>459</v>
      </c>
      <c r="I5090" t="s">
        <v>460</v>
      </c>
      <c r="J5090" t="s">
        <v>573</v>
      </c>
      <c r="K5090" t="s">
        <v>461</v>
      </c>
      <c r="L5090" t="s">
        <v>545</v>
      </c>
      <c r="M5090" t="s">
        <v>470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x14ac:dyDescent="0.3">
      <c r="A5091">
        <v>4</v>
      </c>
      <c r="B5091" t="s">
        <v>187</v>
      </c>
      <c r="C5091">
        <v>2021</v>
      </c>
      <c r="D5091">
        <v>8</v>
      </c>
      <c r="E5091" t="s">
        <v>656</v>
      </c>
      <c r="F5091" s="152">
        <v>60</v>
      </c>
      <c r="G5091" t="s">
        <v>469</v>
      </c>
      <c r="H5091" t="s">
        <v>463</v>
      </c>
      <c r="I5091" t="s">
        <v>464</v>
      </c>
      <c r="J5091" t="s">
        <v>577</v>
      </c>
      <c r="K5091" t="s">
        <v>465</v>
      </c>
      <c r="L5091" t="s">
        <v>545</v>
      </c>
      <c r="M5091" t="s">
        <v>470</v>
      </c>
      <c r="N5091">
        <v>2</v>
      </c>
      <c r="O5091">
        <v>28.3</v>
      </c>
      <c r="P5091">
        <v>109</v>
      </c>
      <c r="Q5091" t="str">
        <f t="shared" si="82"/>
        <v>Street</v>
      </c>
    </row>
    <row r="5092" spans="1:17" x14ac:dyDescent="0.3">
      <c r="A5092">
        <v>5</v>
      </c>
      <c r="B5092" t="s">
        <v>181</v>
      </c>
      <c r="C5092">
        <v>2021</v>
      </c>
      <c r="D5092">
        <v>8</v>
      </c>
      <c r="E5092" t="s">
        <v>656</v>
      </c>
      <c r="F5092" s="152">
        <v>1</v>
      </c>
      <c r="G5092" t="s">
        <v>396</v>
      </c>
      <c r="H5092" t="s">
        <v>397</v>
      </c>
      <c r="I5092" t="s">
        <v>398</v>
      </c>
      <c r="J5092" t="s">
        <v>561</v>
      </c>
      <c r="K5092" t="s">
        <v>399</v>
      </c>
      <c r="L5092" t="s">
        <v>536</v>
      </c>
      <c r="M5092" t="s">
        <v>400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x14ac:dyDescent="0.3">
      <c r="A5093">
        <v>5</v>
      </c>
      <c r="B5093" t="s">
        <v>181</v>
      </c>
      <c r="C5093">
        <v>2021</v>
      </c>
      <c r="D5093">
        <v>8</v>
      </c>
      <c r="E5093" t="s">
        <v>656</v>
      </c>
      <c r="F5093" s="152">
        <v>1</v>
      </c>
      <c r="G5093" t="s">
        <v>396</v>
      </c>
      <c r="H5093" t="s">
        <v>401</v>
      </c>
      <c r="I5093" t="s">
        <v>402</v>
      </c>
      <c r="J5093" t="s">
        <v>561</v>
      </c>
      <c r="K5093" t="s">
        <v>399</v>
      </c>
      <c r="L5093" t="s">
        <v>536</v>
      </c>
      <c r="M5093" t="s">
        <v>400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x14ac:dyDescent="0.3">
      <c r="A5094">
        <v>5</v>
      </c>
      <c r="B5094" t="s">
        <v>181</v>
      </c>
      <c r="C5094">
        <v>2021</v>
      </c>
      <c r="D5094">
        <v>8</v>
      </c>
      <c r="E5094" t="s">
        <v>656</v>
      </c>
      <c r="F5094" s="152">
        <v>1</v>
      </c>
      <c r="G5094" t="s">
        <v>396</v>
      </c>
      <c r="H5094" t="s">
        <v>403</v>
      </c>
      <c r="I5094" t="s">
        <v>404</v>
      </c>
      <c r="J5094" t="s">
        <v>562</v>
      </c>
      <c r="K5094" t="s">
        <v>405</v>
      </c>
      <c r="L5094" t="s">
        <v>536</v>
      </c>
      <c r="M5094" t="s">
        <v>400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x14ac:dyDescent="0.3">
      <c r="A5095">
        <v>5</v>
      </c>
      <c r="B5095" t="s">
        <v>181</v>
      </c>
      <c r="C5095">
        <v>2021</v>
      </c>
      <c r="D5095">
        <v>8</v>
      </c>
      <c r="E5095" t="s">
        <v>656</v>
      </c>
      <c r="F5095" s="152">
        <v>1</v>
      </c>
      <c r="G5095" t="s">
        <v>396</v>
      </c>
      <c r="H5095" t="s">
        <v>406</v>
      </c>
      <c r="I5095" t="s">
        <v>407</v>
      </c>
      <c r="J5095" t="s">
        <v>563</v>
      </c>
      <c r="K5095" t="s">
        <v>408</v>
      </c>
      <c r="L5095" t="s">
        <v>536</v>
      </c>
      <c r="M5095" t="s">
        <v>400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x14ac:dyDescent="0.3">
      <c r="A5096">
        <v>5</v>
      </c>
      <c r="B5096" t="s">
        <v>181</v>
      </c>
      <c r="C5096">
        <v>2021</v>
      </c>
      <c r="D5096">
        <v>8</v>
      </c>
      <c r="E5096" t="s">
        <v>656</v>
      </c>
      <c r="F5096" s="152">
        <v>1</v>
      </c>
      <c r="G5096" t="s">
        <v>396</v>
      </c>
      <c r="H5096" t="s">
        <v>471</v>
      </c>
      <c r="I5096" t="s">
        <v>472</v>
      </c>
      <c r="J5096" t="s">
        <v>563</v>
      </c>
      <c r="K5096" t="s">
        <v>408</v>
      </c>
      <c r="L5096" t="s">
        <v>536</v>
      </c>
      <c r="M5096" t="s">
        <v>400</v>
      </c>
      <c r="N5096">
        <v>181</v>
      </c>
      <c r="O5096">
        <v>21230.44</v>
      </c>
      <c r="P5096">
        <v>138224</v>
      </c>
      <c r="Q5096" t="str">
        <f t="shared" si="82"/>
        <v>2-Low Income Residential</v>
      </c>
    </row>
    <row r="5097" spans="1:17" x14ac:dyDescent="0.3">
      <c r="A5097">
        <v>5</v>
      </c>
      <c r="B5097" t="s">
        <v>181</v>
      </c>
      <c r="C5097">
        <v>2021</v>
      </c>
      <c r="D5097">
        <v>8</v>
      </c>
      <c r="E5097" t="s">
        <v>656</v>
      </c>
      <c r="F5097" s="152">
        <v>1</v>
      </c>
      <c r="G5097" t="s">
        <v>396</v>
      </c>
      <c r="H5097" t="s">
        <v>409</v>
      </c>
      <c r="I5097" t="s">
        <v>410</v>
      </c>
      <c r="J5097" t="s">
        <v>564</v>
      </c>
      <c r="K5097" t="s">
        <v>428</v>
      </c>
      <c r="L5097" t="s">
        <v>536</v>
      </c>
      <c r="M5097" t="s">
        <v>400</v>
      </c>
      <c r="N5097">
        <v>1052</v>
      </c>
      <c r="O5097">
        <v>81015.12</v>
      </c>
      <c r="P5097">
        <v>365852</v>
      </c>
      <c r="Q5097" t="str">
        <f t="shared" si="82"/>
        <v>3-Small C&amp;I</v>
      </c>
    </row>
    <row r="5098" spans="1:17" x14ac:dyDescent="0.3">
      <c r="A5098">
        <v>5</v>
      </c>
      <c r="B5098" t="s">
        <v>181</v>
      </c>
      <c r="C5098">
        <v>2021</v>
      </c>
      <c r="D5098">
        <v>8</v>
      </c>
      <c r="E5098" t="s">
        <v>656</v>
      </c>
      <c r="F5098" s="152">
        <v>1</v>
      </c>
      <c r="G5098" t="s">
        <v>396</v>
      </c>
      <c r="H5098" t="s">
        <v>429</v>
      </c>
      <c r="I5098" t="s">
        <v>430</v>
      </c>
      <c r="J5098" t="s">
        <v>562</v>
      </c>
      <c r="K5098" t="s">
        <v>405</v>
      </c>
      <c r="L5098" t="s">
        <v>536</v>
      </c>
      <c r="M5098" t="s">
        <v>400</v>
      </c>
      <c r="N5098">
        <v>10</v>
      </c>
      <c r="O5098">
        <v>-1570.42</v>
      </c>
      <c r="P5098">
        <v>8832</v>
      </c>
      <c r="Q5098" t="str">
        <f t="shared" si="82"/>
        <v>3-Small C&amp;I</v>
      </c>
    </row>
    <row r="5099" spans="1:17" x14ac:dyDescent="0.3">
      <c r="A5099">
        <v>5</v>
      </c>
      <c r="B5099" t="s">
        <v>181</v>
      </c>
      <c r="C5099">
        <v>2021</v>
      </c>
      <c r="D5099">
        <v>8</v>
      </c>
      <c r="E5099" t="s">
        <v>656</v>
      </c>
      <c r="F5099" s="152">
        <v>1</v>
      </c>
      <c r="G5099" t="s">
        <v>396</v>
      </c>
      <c r="H5099" t="s">
        <v>473</v>
      </c>
      <c r="I5099" t="s">
        <v>474</v>
      </c>
      <c r="J5099" t="s">
        <v>565</v>
      </c>
      <c r="K5099" t="s">
        <v>411</v>
      </c>
      <c r="L5099" t="s">
        <v>536</v>
      </c>
      <c r="M5099" t="s">
        <v>400</v>
      </c>
      <c r="N5099">
        <v>2</v>
      </c>
      <c r="O5099">
        <v>78.19</v>
      </c>
      <c r="P5099">
        <v>296</v>
      </c>
      <c r="Q5099" t="str">
        <f t="shared" si="82"/>
        <v>3-Small C&amp;I</v>
      </c>
    </row>
    <row r="5100" spans="1:17" x14ac:dyDescent="0.3">
      <c r="A5100">
        <v>5</v>
      </c>
      <c r="B5100" t="s">
        <v>181</v>
      </c>
      <c r="C5100">
        <v>2021</v>
      </c>
      <c r="D5100">
        <v>8</v>
      </c>
      <c r="E5100" t="s">
        <v>656</v>
      </c>
      <c r="F5100" s="152">
        <v>1</v>
      </c>
      <c r="G5100" t="s">
        <v>396</v>
      </c>
      <c r="H5100" t="s">
        <v>558</v>
      </c>
      <c r="I5100" t="s">
        <v>559</v>
      </c>
      <c r="J5100" t="s">
        <v>561</v>
      </c>
      <c r="K5100" t="s">
        <v>399</v>
      </c>
      <c r="L5100" t="s">
        <v>536</v>
      </c>
      <c r="M5100" t="s">
        <v>400</v>
      </c>
      <c r="N5100">
        <v>1</v>
      </c>
      <c r="O5100">
        <v>-252.61</v>
      </c>
      <c r="P5100">
        <v>-719</v>
      </c>
      <c r="Q5100" t="str">
        <f t="shared" si="82"/>
        <v>1-Residential</v>
      </c>
    </row>
    <row r="5101" spans="1:17" x14ac:dyDescent="0.3">
      <c r="A5101">
        <v>5</v>
      </c>
      <c r="B5101" t="s">
        <v>181</v>
      </c>
      <c r="C5101">
        <v>2021</v>
      </c>
      <c r="D5101">
        <v>8</v>
      </c>
      <c r="E5101" t="s">
        <v>656</v>
      </c>
      <c r="F5101" s="152">
        <v>1</v>
      </c>
      <c r="G5101" t="s">
        <v>396</v>
      </c>
      <c r="H5101" t="s">
        <v>477</v>
      </c>
      <c r="I5101" t="s">
        <v>478</v>
      </c>
      <c r="J5101" t="s">
        <v>566</v>
      </c>
      <c r="K5101" t="s">
        <v>436</v>
      </c>
      <c r="L5101" t="s">
        <v>536</v>
      </c>
      <c r="M5101" t="s">
        <v>400</v>
      </c>
      <c r="N5101">
        <v>189</v>
      </c>
      <c r="O5101">
        <v>6772.99</v>
      </c>
      <c r="P5101">
        <v>14372</v>
      </c>
      <c r="Q5101" t="str">
        <f t="shared" si="82"/>
        <v>Street</v>
      </c>
    </row>
    <row r="5102" spans="1:17" x14ac:dyDescent="0.3">
      <c r="A5102">
        <v>5</v>
      </c>
      <c r="B5102" t="s">
        <v>181</v>
      </c>
      <c r="C5102">
        <v>2021</v>
      </c>
      <c r="D5102">
        <v>8</v>
      </c>
      <c r="E5102" t="s">
        <v>656</v>
      </c>
      <c r="F5102" s="152">
        <v>1</v>
      </c>
      <c r="G5102" t="s">
        <v>396</v>
      </c>
      <c r="H5102" t="s">
        <v>479</v>
      </c>
      <c r="I5102" t="s">
        <v>480</v>
      </c>
      <c r="J5102" t="s">
        <v>566</v>
      </c>
      <c r="K5102" t="s">
        <v>436</v>
      </c>
      <c r="L5102" t="s">
        <v>536</v>
      </c>
      <c r="M5102" t="s">
        <v>400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x14ac:dyDescent="0.3">
      <c r="A5103">
        <v>5</v>
      </c>
      <c r="B5103" t="s">
        <v>181</v>
      </c>
      <c r="C5103">
        <v>2021</v>
      </c>
      <c r="D5103">
        <v>8</v>
      </c>
      <c r="E5103" t="s">
        <v>656</v>
      </c>
      <c r="F5103" s="152">
        <v>1</v>
      </c>
      <c r="G5103" t="s">
        <v>396</v>
      </c>
      <c r="H5103" t="s">
        <v>434</v>
      </c>
      <c r="I5103" t="s">
        <v>435</v>
      </c>
      <c r="J5103" t="s">
        <v>566</v>
      </c>
      <c r="K5103" t="s">
        <v>436</v>
      </c>
      <c r="L5103" t="s">
        <v>537</v>
      </c>
      <c r="M5103" t="s">
        <v>414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x14ac:dyDescent="0.3">
      <c r="A5104">
        <v>5</v>
      </c>
      <c r="B5104" t="s">
        <v>181</v>
      </c>
      <c r="C5104">
        <v>2021</v>
      </c>
      <c r="D5104">
        <v>8</v>
      </c>
      <c r="E5104" t="s">
        <v>656</v>
      </c>
      <c r="F5104" s="152">
        <v>1</v>
      </c>
      <c r="G5104" t="s">
        <v>396</v>
      </c>
      <c r="H5104" t="s">
        <v>412</v>
      </c>
      <c r="I5104" t="s">
        <v>413</v>
      </c>
      <c r="J5104" t="s">
        <v>561</v>
      </c>
      <c r="K5104" t="s">
        <v>399</v>
      </c>
      <c r="L5104" t="s">
        <v>537</v>
      </c>
      <c r="M5104" t="s">
        <v>414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x14ac:dyDescent="0.3">
      <c r="A5105">
        <v>5</v>
      </c>
      <c r="B5105" t="s">
        <v>181</v>
      </c>
      <c r="C5105">
        <v>2021</v>
      </c>
      <c r="D5105">
        <v>8</v>
      </c>
      <c r="E5105" t="s">
        <v>656</v>
      </c>
      <c r="F5105" s="152">
        <v>1</v>
      </c>
      <c r="G5105" t="s">
        <v>396</v>
      </c>
      <c r="H5105" t="s">
        <v>415</v>
      </c>
      <c r="I5105" t="s">
        <v>416</v>
      </c>
      <c r="J5105" t="s">
        <v>563</v>
      </c>
      <c r="K5105" t="s">
        <v>408</v>
      </c>
      <c r="L5105" t="s">
        <v>537</v>
      </c>
      <c r="M5105" t="s">
        <v>414</v>
      </c>
      <c r="N5105">
        <v>72444</v>
      </c>
      <c r="O5105">
        <v>2324801.61</v>
      </c>
      <c r="P5105">
        <v>45541462</v>
      </c>
      <c r="Q5105" t="str">
        <f t="shared" si="82"/>
        <v>2-Low Income Residential</v>
      </c>
    </row>
    <row r="5106" spans="1:17" x14ac:dyDescent="0.3">
      <c r="A5106">
        <v>5</v>
      </c>
      <c r="B5106" t="s">
        <v>181</v>
      </c>
      <c r="C5106">
        <v>2021</v>
      </c>
      <c r="D5106">
        <v>8</v>
      </c>
      <c r="E5106" t="s">
        <v>656</v>
      </c>
      <c r="F5106" s="152">
        <v>1</v>
      </c>
      <c r="G5106" t="s">
        <v>396</v>
      </c>
      <c r="H5106" t="s">
        <v>417</v>
      </c>
      <c r="I5106" t="s">
        <v>418</v>
      </c>
      <c r="J5106" t="s">
        <v>562</v>
      </c>
      <c r="K5106" t="s">
        <v>405</v>
      </c>
      <c r="L5106" t="s">
        <v>537</v>
      </c>
      <c r="M5106" t="s">
        <v>414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x14ac:dyDescent="0.3">
      <c r="A5107">
        <v>5</v>
      </c>
      <c r="B5107" t="s">
        <v>181</v>
      </c>
      <c r="C5107">
        <v>2021</v>
      </c>
      <c r="D5107">
        <v>8</v>
      </c>
      <c r="E5107" t="s">
        <v>656</v>
      </c>
      <c r="F5107" s="152">
        <v>1</v>
      </c>
      <c r="G5107" t="s">
        <v>396</v>
      </c>
      <c r="H5107" t="s">
        <v>419</v>
      </c>
      <c r="I5107" t="s">
        <v>420</v>
      </c>
      <c r="J5107" t="s">
        <v>565</v>
      </c>
      <c r="K5107" t="s">
        <v>411</v>
      </c>
      <c r="L5107" t="s">
        <v>537</v>
      </c>
      <c r="M5107" t="s">
        <v>414</v>
      </c>
      <c r="N5107">
        <v>860</v>
      </c>
      <c r="O5107">
        <v>45164.59</v>
      </c>
      <c r="P5107">
        <v>333420</v>
      </c>
      <c r="Q5107" t="str">
        <f t="shared" si="82"/>
        <v>3-Small C&amp;I</v>
      </c>
    </row>
    <row r="5108" spans="1:17" x14ac:dyDescent="0.3">
      <c r="A5108">
        <v>5</v>
      </c>
      <c r="B5108" t="s">
        <v>181</v>
      </c>
      <c r="C5108">
        <v>2021</v>
      </c>
      <c r="D5108">
        <v>8</v>
      </c>
      <c r="E5108" t="s">
        <v>656</v>
      </c>
      <c r="F5108" s="152">
        <v>1</v>
      </c>
      <c r="G5108" t="s">
        <v>396</v>
      </c>
      <c r="H5108" t="s">
        <v>450</v>
      </c>
      <c r="I5108" t="s">
        <v>451</v>
      </c>
      <c r="J5108" t="s">
        <v>547</v>
      </c>
      <c r="K5108" t="s">
        <v>475</v>
      </c>
      <c r="L5108" t="s">
        <v>547</v>
      </c>
      <c r="M5108" t="s">
        <v>476</v>
      </c>
      <c r="N5108">
        <v>1</v>
      </c>
      <c r="O5108">
        <v>1543.88</v>
      </c>
      <c r="P5108">
        <v>6480</v>
      </c>
      <c r="Q5108" t="str">
        <f t="shared" si="82"/>
        <v>OTHER</v>
      </c>
    </row>
    <row r="5109" spans="1:17" x14ac:dyDescent="0.3">
      <c r="A5109">
        <v>5</v>
      </c>
      <c r="B5109" t="s">
        <v>181</v>
      </c>
      <c r="C5109">
        <v>2021</v>
      </c>
      <c r="D5109">
        <v>8</v>
      </c>
      <c r="E5109" t="s">
        <v>656</v>
      </c>
      <c r="F5109" s="152">
        <v>3</v>
      </c>
      <c r="G5109" t="s">
        <v>421</v>
      </c>
      <c r="H5109" t="s">
        <v>397</v>
      </c>
      <c r="I5109" t="s">
        <v>398</v>
      </c>
      <c r="J5109" t="s">
        <v>561</v>
      </c>
      <c r="K5109" t="s">
        <v>399</v>
      </c>
      <c r="L5109" t="s">
        <v>538</v>
      </c>
      <c r="M5109" t="s">
        <v>422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x14ac:dyDescent="0.3">
      <c r="A5110">
        <v>5</v>
      </c>
      <c r="B5110" t="s">
        <v>181</v>
      </c>
      <c r="C5110">
        <v>2021</v>
      </c>
      <c r="D5110">
        <v>8</v>
      </c>
      <c r="E5110" t="s">
        <v>656</v>
      </c>
      <c r="F5110" s="152">
        <v>3</v>
      </c>
      <c r="G5110" t="s">
        <v>421</v>
      </c>
      <c r="H5110" t="s">
        <v>401</v>
      </c>
      <c r="I5110" t="s">
        <v>402</v>
      </c>
      <c r="J5110" t="s">
        <v>561</v>
      </c>
      <c r="K5110" t="s">
        <v>399</v>
      </c>
      <c r="L5110" t="s">
        <v>538</v>
      </c>
      <c r="M5110" t="s">
        <v>422</v>
      </c>
      <c r="N5110">
        <v>1</v>
      </c>
      <c r="O5110">
        <v>24.36</v>
      </c>
      <c r="P5110">
        <v>75</v>
      </c>
      <c r="Q5110" t="str">
        <f t="shared" si="82"/>
        <v>1-Residential</v>
      </c>
    </row>
    <row r="5111" spans="1:17" x14ac:dyDescent="0.3">
      <c r="A5111">
        <v>5</v>
      </c>
      <c r="B5111" t="s">
        <v>181</v>
      </c>
      <c r="C5111">
        <v>2021</v>
      </c>
      <c r="D5111">
        <v>8</v>
      </c>
      <c r="E5111" t="s">
        <v>656</v>
      </c>
      <c r="F5111" s="152">
        <v>3</v>
      </c>
      <c r="G5111" t="s">
        <v>421</v>
      </c>
      <c r="H5111" t="s">
        <v>403</v>
      </c>
      <c r="I5111" t="s">
        <v>404</v>
      </c>
      <c r="J5111" t="s">
        <v>562</v>
      </c>
      <c r="K5111" t="s">
        <v>405</v>
      </c>
      <c r="L5111" t="s">
        <v>538</v>
      </c>
      <c r="M5111" t="s">
        <v>422</v>
      </c>
      <c r="N5111">
        <v>40984</v>
      </c>
      <c r="O5111">
        <v>1407777.43</v>
      </c>
      <c r="P5111">
        <v>55134008</v>
      </c>
      <c r="Q5111" t="str">
        <f t="shared" si="82"/>
        <v>3-Small C&amp;I</v>
      </c>
    </row>
    <row r="5112" spans="1:17" x14ac:dyDescent="0.3">
      <c r="A5112">
        <v>5</v>
      </c>
      <c r="B5112" t="s">
        <v>181</v>
      </c>
      <c r="C5112">
        <v>2021</v>
      </c>
      <c r="D5112">
        <v>8</v>
      </c>
      <c r="E5112" t="s">
        <v>656</v>
      </c>
      <c r="F5112" s="152">
        <v>3</v>
      </c>
      <c r="G5112" t="s">
        <v>421</v>
      </c>
      <c r="H5112" t="s">
        <v>406</v>
      </c>
      <c r="I5112" t="s">
        <v>407</v>
      </c>
      <c r="J5112" t="s">
        <v>563</v>
      </c>
      <c r="K5112" t="s">
        <v>408</v>
      </c>
      <c r="L5112" t="s">
        <v>538</v>
      </c>
      <c r="M5112" t="s">
        <v>422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x14ac:dyDescent="0.3">
      <c r="A5113">
        <v>5</v>
      </c>
      <c r="B5113" t="s">
        <v>181</v>
      </c>
      <c r="C5113">
        <v>2021</v>
      </c>
      <c r="D5113">
        <v>8</v>
      </c>
      <c r="E5113" t="s">
        <v>656</v>
      </c>
      <c r="F5113" s="152">
        <v>3</v>
      </c>
      <c r="G5113" t="s">
        <v>421</v>
      </c>
      <c r="H5113" t="s">
        <v>423</v>
      </c>
      <c r="I5113" t="s">
        <v>424</v>
      </c>
      <c r="J5113" t="s">
        <v>567</v>
      </c>
      <c r="K5113" t="s">
        <v>425</v>
      </c>
      <c r="L5113" t="s">
        <v>538</v>
      </c>
      <c r="M5113" t="s">
        <v>422</v>
      </c>
      <c r="N5113">
        <v>350</v>
      </c>
      <c r="O5113">
        <v>20229.89</v>
      </c>
      <c r="P5113">
        <v>90457</v>
      </c>
      <c r="Q5113" t="str">
        <f t="shared" si="82"/>
        <v>3-Small C&amp;I</v>
      </c>
    </row>
    <row r="5114" spans="1:17" x14ac:dyDescent="0.3">
      <c r="A5114">
        <v>5</v>
      </c>
      <c r="B5114" t="s">
        <v>181</v>
      </c>
      <c r="C5114">
        <v>2021</v>
      </c>
      <c r="D5114">
        <v>8</v>
      </c>
      <c r="E5114" t="s">
        <v>656</v>
      </c>
      <c r="F5114" s="152">
        <v>3</v>
      </c>
      <c r="G5114" t="s">
        <v>421</v>
      </c>
      <c r="H5114" t="s">
        <v>426</v>
      </c>
      <c r="I5114" t="s">
        <v>427</v>
      </c>
      <c r="J5114" t="s">
        <v>564</v>
      </c>
      <c r="K5114" t="s">
        <v>428</v>
      </c>
      <c r="L5114" t="s">
        <v>538</v>
      </c>
      <c r="M5114" t="s">
        <v>422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x14ac:dyDescent="0.3">
      <c r="A5115">
        <v>5</v>
      </c>
      <c r="B5115" t="s">
        <v>181</v>
      </c>
      <c r="C5115">
        <v>2021</v>
      </c>
      <c r="D5115">
        <v>8</v>
      </c>
      <c r="E5115" t="s">
        <v>656</v>
      </c>
      <c r="F5115" s="152">
        <v>3</v>
      </c>
      <c r="G5115" t="s">
        <v>421</v>
      </c>
      <c r="H5115" t="s">
        <v>409</v>
      </c>
      <c r="I5115" t="s">
        <v>410</v>
      </c>
      <c r="J5115" t="s">
        <v>564</v>
      </c>
      <c r="K5115" t="s">
        <v>428</v>
      </c>
      <c r="L5115" t="s">
        <v>538</v>
      </c>
      <c r="M5115" t="s">
        <v>422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x14ac:dyDescent="0.3">
      <c r="A5116">
        <v>5</v>
      </c>
      <c r="B5116" t="s">
        <v>181</v>
      </c>
      <c r="C5116">
        <v>2021</v>
      </c>
      <c r="D5116">
        <v>8</v>
      </c>
      <c r="E5116" t="s">
        <v>656</v>
      </c>
      <c r="F5116" s="152">
        <v>3</v>
      </c>
      <c r="G5116" t="s">
        <v>421</v>
      </c>
      <c r="H5116" t="s">
        <v>429</v>
      </c>
      <c r="I5116" t="s">
        <v>430</v>
      </c>
      <c r="J5116" t="s">
        <v>562</v>
      </c>
      <c r="K5116" t="s">
        <v>405</v>
      </c>
      <c r="L5116" t="s">
        <v>538</v>
      </c>
      <c r="M5116" t="s">
        <v>422</v>
      </c>
      <c r="N5116">
        <v>185</v>
      </c>
      <c r="O5116">
        <v>38963.99</v>
      </c>
      <c r="P5116">
        <v>243733</v>
      </c>
      <c r="Q5116" t="str">
        <f t="shared" si="82"/>
        <v>3-Small C&amp;I</v>
      </c>
    </row>
    <row r="5117" spans="1:17" x14ac:dyDescent="0.3">
      <c r="A5117">
        <v>5</v>
      </c>
      <c r="B5117" t="s">
        <v>181</v>
      </c>
      <c r="C5117">
        <v>2021</v>
      </c>
      <c r="D5117">
        <v>8</v>
      </c>
      <c r="E5117" t="s">
        <v>656</v>
      </c>
      <c r="F5117" s="152">
        <v>3</v>
      </c>
      <c r="G5117" t="s">
        <v>421</v>
      </c>
      <c r="H5117" t="s">
        <v>584</v>
      </c>
      <c r="I5117" t="s">
        <v>585</v>
      </c>
      <c r="J5117" t="s">
        <v>567</v>
      </c>
      <c r="K5117" t="s">
        <v>425</v>
      </c>
      <c r="L5117" t="s">
        <v>538</v>
      </c>
      <c r="M5117" t="s">
        <v>422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x14ac:dyDescent="0.3">
      <c r="A5118">
        <v>5</v>
      </c>
      <c r="B5118" t="s">
        <v>181</v>
      </c>
      <c r="C5118">
        <v>2021</v>
      </c>
      <c r="D5118">
        <v>8</v>
      </c>
      <c r="E5118" t="s">
        <v>656</v>
      </c>
      <c r="F5118" s="152">
        <v>3</v>
      </c>
      <c r="G5118" t="s">
        <v>421</v>
      </c>
      <c r="H5118" t="s">
        <v>481</v>
      </c>
      <c r="I5118" t="s">
        <v>482</v>
      </c>
      <c r="J5118" t="s">
        <v>568</v>
      </c>
      <c r="K5118" t="s">
        <v>433</v>
      </c>
      <c r="L5118" t="s">
        <v>538</v>
      </c>
      <c r="M5118" t="s">
        <v>422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x14ac:dyDescent="0.3">
      <c r="A5119">
        <v>5</v>
      </c>
      <c r="B5119" t="s">
        <v>181</v>
      </c>
      <c r="C5119">
        <v>2021</v>
      </c>
      <c r="D5119">
        <v>8</v>
      </c>
      <c r="E5119" t="s">
        <v>656</v>
      </c>
      <c r="F5119" s="152">
        <v>3</v>
      </c>
      <c r="G5119" t="s">
        <v>421</v>
      </c>
      <c r="H5119" t="s">
        <v>649</v>
      </c>
      <c r="I5119" t="s">
        <v>650</v>
      </c>
      <c r="J5119" t="s">
        <v>564</v>
      </c>
      <c r="K5119" t="s">
        <v>428</v>
      </c>
      <c r="L5119" t="s">
        <v>538</v>
      </c>
      <c r="M5119" t="s">
        <v>422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x14ac:dyDescent="0.3">
      <c r="A5120">
        <v>5</v>
      </c>
      <c r="B5120" t="s">
        <v>181</v>
      </c>
      <c r="C5120">
        <v>2021</v>
      </c>
      <c r="D5120">
        <v>8</v>
      </c>
      <c r="E5120" t="s">
        <v>656</v>
      </c>
      <c r="F5120" s="152">
        <v>3</v>
      </c>
      <c r="G5120" t="s">
        <v>421</v>
      </c>
      <c r="H5120" t="s">
        <v>473</v>
      </c>
      <c r="I5120" t="s">
        <v>474</v>
      </c>
      <c r="J5120" t="s">
        <v>565</v>
      </c>
      <c r="K5120" t="s">
        <v>411</v>
      </c>
      <c r="L5120" t="s">
        <v>538</v>
      </c>
      <c r="M5120" t="s">
        <v>422</v>
      </c>
      <c r="N5120">
        <v>99</v>
      </c>
      <c r="O5120">
        <v>3102.74</v>
      </c>
      <c r="P5120">
        <v>19271</v>
      </c>
      <c r="Q5120" t="str">
        <f t="shared" si="82"/>
        <v>3-Small C&amp;I</v>
      </c>
    </row>
    <row r="5121" spans="1:17" x14ac:dyDescent="0.3">
      <c r="A5121">
        <v>5</v>
      </c>
      <c r="B5121" t="s">
        <v>181</v>
      </c>
      <c r="C5121">
        <v>2021</v>
      </c>
      <c r="D5121">
        <v>8</v>
      </c>
      <c r="E5121" t="s">
        <v>656</v>
      </c>
      <c r="F5121" s="152">
        <v>3</v>
      </c>
      <c r="G5121" t="s">
        <v>421</v>
      </c>
      <c r="H5121" t="s">
        <v>483</v>
      </c>
      <c r="I5121" t="s">
        <v>484</v>
      </c>
      <c r="J5121" t="s">
        <v>569</v>
      </c>
      <c r="K5121" t="s">
        <v>485</v>
      </c>
      <c r="L5121" t="s">
        <v>538</v>
      </c>
      <c r="M5121" t="s">
        <v>422</v>
      </c>
      <c r="N5121">
        <v>2</v>
      </c>
      <c r="O5121">
        <v>1597.09</v>
      </c>
      <c r="P5121">
        <v>7360</v>
      </c>
      <c r="Q5121" t="str">
        <f t="shared" si="82"/>
        <v>4-Medium C&amp;I</v>
      </c>
    </row>
    <row r="5122" spans="1:17" x14ac:dyDescent="0.3">
      <c r="A5122">
        <v>5</v>
      </c>
      <c r="B5122" t="s">
        <v>181</v>
      </c>
      <c r="C5122">
        <v>2021</v>
      </c>
      <c r="D5122">
        <v>8</v>
      </c>
      <c r="E5122" t="s">
        <v>656</v>
      </c>
      <c r="F5122" s="152">
        <v>3</v>
      </c>
      <c r="G5122" t="s">
        <v>421</v>
      </c>
      <c r="H5122" t="s">
        <v>431</v>
      </c>
      <c r="I5122" t="s">
        <v>432</v>
      </c>
      <c r="J5122" t="s">
        <v>568</v>
      </c>
      <c r="K5122" t="s">
        <v>433</v>
      </c>
      <c r="L5122" t="s">
        <v>538</v>
      </c>
      <c r="M5122" t="s">
        <v>422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x14ac:dyDescent="0.3">
      <c r="A5123">
        <v>5</v>
      </c>
      <c r="B5123" t="s">
        <v>181</v>
      </c>
      <c r="C5123">
        <v>2021</v>
      </c>
      <c r="D5123">
        <v>8</v>
      </c>
      <c r="E5123" t="s">
        <v>656</v>
      </c>
      <c r="F5123" s="152">
        <v>3</v>
      </c>
      <c r="G5123" t="s">
        <v>421</v>
      </c>
      <c r="H5123" t="s">
        <v>486</v>
      </c>
      <c r="I5123" t="s">
        <v>487</v>
      </c>
      <c r="J5123" t="s">
        <v>570</v>
      </c>
      <c r="K5123" t="s">
        <v>454</v>
      </c>
      <c r="L5123" t="s">
        <v>538</v>
      </c>
      <c r="M5123" t="s">
        <v>422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x14ac:dyDescent="0.3">
      <c r="A5124">
        <v>5</v>
      </c>
      <c r="B5124" t="s">
        <v>181</v>
      </c>
      <c r="C5124">
        <v>2021</v>
      </c>
      <c r="D5124">
        <v>8</v>
      </c>
      <c r="E5124" t="s">
        <v>656</v>
      </c>
      <c r="F5124" s="152">
        <v>3</v>
      </c>
      <c r="G5124" t="s">
        <v>421</v>
      </c>
      <c r="H5124" t="s">
        <v>488</v>
      </c>
      <c r="I5124" t="s">
        <v>489</v>
      </c>
      <c r="J5124" t="s">
        <v>569</v>
      </c>
      <c r="K5124" t="s">
        <v>485</v>
      </c>
      <c r="L5124" t="s">
        <v>538</v>
      </c>
      <c r="M5124" t="s">
        <v>422</v>
      </c>
      <c r="N5124">
        <v>68</v>
      </c>
      <c r="O5124">
        <v>117814.49</v>
      </c>
      <c r="P5124">
        <v>622057</v>
      </c>
      <c r="Q5124" t="str">
        <f t="shared" si="82"/>
        <v>4-Medium C&amp;I</v>
      </c>
    </row>
    <row r="5125" spans="1:17" x14ac:dyDescent="0.3">
      <c r="A5125">
        <v>5</v>
      </c>
      <c r="B5125" t="s">
        <v>181</v>
      </c>
      <c r="C5125">
        <v>2021</v>
      </c>
      <c r="D5125">
        <v>8</v>
      </c>
      <c r="E5125" t="s">
        <v>656</v>
      </c>
      <c r="F5125" s="152">
        <v>3</v>
      </c>
      <c r="G5125" t="s">
        <v>421</v>
      </c>
      <c r="H5125" t="s">
        <v>477</v>
      </c>
      <c r="I5125" t="s">
        <v>478</v>
      </c>
      <c r="J5125" t="s">
        <v>566</v>
      </c>
      <c r="K5125" t="s">
        <v>436</v>
      </c>
      <c r="L5125" t="s">
        <v>538</v>
      </c>
      <c r="M5125" t="s">
        <v>422</v>
      </c>
      <c r="N5125">
        <v>853</v>
      </c>
      <c r="O5125">
        <v>86518.02</v>
      </c>
      <c r="P5125">
        <v>217328</v>
      </c>
      <c r="Q5125" t="str">
        <f t="shared" si="82"/>
        <v>Street</v>
      </c>
    </row>
    <row r="5126" spans="1:17" x14ac:dyDescent="0.3">
      <c r="A5126">
        <v>5</v>
      </c>
      <c r="B5126" t="s">
        <v>181</v>
      </c>
      <c r="C5126">
        <v>2021</v>
      </c>
      <c r="D5126">
        <v>8</v>
      </c>
      <c r="E5126" t="s">
        <v>656</v>
      </c>
      <c r="F5126" s="152">
        <v>3</v>
      </c>
      <c r="G5126" t="s">
        <v>421</v>
      </c>
      <c r="H5126" t="s">
        <v>479</v>
      </c>
      <c r="I5126" t="s">
        <v>480</v>
      </c>
      <c r="J5126" t="s">
        <v>566</v>
      </c>
      <c r="K5126" t="s">
        <v>436</v>
      </c>
      <c r="L5126" t="s">
        <v>538</v>
      </c>
      <c r="M5126" t="s">
        <v>422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x14ac:dyDescent="0.3">
      <c r="A5127">
        <v>5</v>
      </c>
      <c r="B5127" t="s">
        <v>181</v>
      </c>
      <c r="C5127">
        <v>2021</v>
      </c>
      <c r="D5127">
        <v>8</v>
      </c>
      <c r="E5127" t="s">
        <v>656</v>
      </c>
      <c r="F5127" s="152">
        <v>3</v>
      </c>
      <c r="G5127" t="s">
        <v>421</v>
      </c>
      <c r="H5127" t="s">
        <v>434</v>
      </c>
      <c r="I5127" t="s">
        <v>435</v>
      </c>
      <c r="J5127" t="s">
        <v>566</v>
      </c>
      <c r="K5127" t="s">
        <v>436</v>
      </c>
      <c r="L5127" t="s">
        <v>539</v>
      </c>
      <c r="M5127" t="s">
        <v>440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x14ac:dyDescent="0.3">
      <c r="A5128">
        <v>5</v>
      </c>
      <c r="B5128" t="s">
        <v>181</v>
      </c>
      <c r="C5128">
        <v>2021</v>
      </c>
      <c r="D5128">
        <v>8</v>
      </c>
      <c r="E5128" t="s">
        <v>656</v>
      </c>
      <c r="F5128" s="152">
        <v>3</v>
      </c>
      <c r="G5128" t="s">
        <v>421</v>
      </c>
      <c r="H5128" t="s">
        <v>437</v>
      </c>
      <c r="I5128" t="s">
        <v>438</v>
      </c>
      <c r="J5128" t="s">
        <v>571</v>
      </c>
      <c r="K5128" t="s">
        <v>439</v>
      </c>
      <c r="L5128" t="s">
        <v>539</v>
      </c>
      <c r="M5128" t="s">
        <v>440</v>
      </c>
      <c r="N5128">
        <v>6</v>
      </c>
      <c r="O5128">
        <v>532.39</v>
      </c>
      <c r="P5128">
        <v>4399</v>
      </c>
      <c r="Q5128" t="str">
        <f t="shared" si="82"/>
        <v>3-Small C&amp;I</v>
      </c>
    </row>
    <row r="5129" spans="1:17" x14ac:dyDescent="0.3">
      <c r="A5129">
        <v>5</v>
      </c>
      <c r="B5129" t="s">
        <v>181</v>
      </c>
      <c r="C5129">
        <v>2021</v>
      </c>
      <c r="D5129">
        <v>8</v>
      </c>
      <c r="E5129" t="s">
        <v>656</v>
      </c>
      <c r="F5129" s="152">
        <v>3</v>
      </c>
      <c r="G5129" t="s">
        <v>421</v>
      </c>
      <c r="H5129" t="s">
        <v>490</v>
      </c>
      <c r="I5129" t="s">
        <v>491</v>
      </c>
      <c r="J5129" t="s">
        <v>572</v>
      </c>
      <c r="K5129" t="s">
        <v>443</v>
      </c>
      <c r="L5129" t="s">
        <v>538</v>
      </c>
      <c r="M5129" t="s">
        <v>422</v>
      </c>
      <c r="N5129">
        <v>1</v>
      </c>
      <c r="O5129">
        <v>7836.92</v>
      </c>
      <c r="P5129">
        <v>48400</v>
      </c>
      <c r="Q5129" t="str">
        <f t="shared" si="82"/>
        <v>5-Large C&amp;I</v>
      </c>
    </row>
    <row r="5130" spans="1:17" x14ac:dyDescent="0.3">
      <c r="A5130">
        <v>5</v>
      </c>
      <c r="B5130" t="s">
        <v>181</v>
      </c>
      <c r="C5130">
        <v>2021</v>
      </c>
      <c r="D5130">
        <v>8</v>
      </c>
      <c r="E5130" t="s">
        <v>656</v>
      </c>
      <c r="F5130" s="152">
        <v>3</v>
      </c>
      <c r="G5130" t="s">
        <v>421</v>
      </c>
      <c r="H5130" t="s">
        <v>441</v>
      </c>
      <c r="I5130" t="s">
        <v>442</v>
      </c>
      <c r="J5130" t="s">
        <v>572</v>
      </c>
      <c r="K5130" t="s">
        <v>443</v>
      </c>
      <c r="L5130" t="s">
        <v>538</v>
      </c>
      <c r="M5130" t="s">
        <v>422</v>
      </c>
      <c r="N5130">
        <v>185</v>
      </c>
      <c r="O5130">
        <v>2732748.83</v>
      </c>
      <c r="P5130">
        <v>16872348</v>
      </c>
      <c r="Q5130" t="str">
        <f t="shared" si="82"/>
        <v>5-Large C&amp;I</v>
      </c>
    </row>
    <row r="5131" spans="1:17" x14ac:dyDescent="0.3">
      <c r="A5131">
        <v>5</v>
      </c>
      <c r="B5131" t="s">
        <v>181</v>
      </c>
      <c r="C5131">
        <v>2021</v>
      </c>
      <c r="D5131">
        <v>8</v>
      </c>
      <c r="E5131" t="s">
        <v>656</v>
      </c>
      <c r="F5131" s="152">
        <v>3</v>
      </c>
      <c r="G5131" t="s">
        <v>421</v>
      </c>
      <c r="H5131" t="s">
        <v>444</v>
      </c>
      <c r="I5131" t="s">
        <v>445</v>
      </c>
      <c r="J5131" t="s">
        <v>572</v>
      </c>
      <c r="K5131" t="s">
        <v>443</v>
      </c>
      <c r="L5131" t="s">
        <v>539</v>
      </c>
      <c r="M5131" t="s">
        <v>440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x14ac:dyDescent="0.3">
      <c r="A5132">
        <v>5</v>
      </c>
      <c r="B5132" t="s">
        <v>181</v>
      </c>
      <c r="C5132">
        <v>2021</v>
      </c>
      <c r="D5132">
        <v>8</v>
      </c>
      <c r="E5132" t="s">
        <v>656</v>
      </c>
      <c r="F5132" s="152">
        <v>3</v>
      </c>
      <c r="G5132" t="s">
        <v>421</v>
      </c>
      <c r="H5132" t="s">
        <v>412</v>
      </c>
      <c r="I5132" t="s">
        <v>413</v>
      </c>
      <c r="J5132" t="s">
        <v>561</v>
      </c>
      <c r="K5132" t="s">
        <v>399</v>
      </c>
      <c r="L5132" t="s">
        <v>539</v>
      </c>
      <c r="M5132" t="s">
        <v>440</v>
      </c>
      <c r="N5132">
        <v>1274</v>
      </c>
      <c r="O5132">
        <v>293750.93</v>
      </c>
      <c r="P5132">
        <v>2129472</v>
      </c>
      <c r="Q5132" t="str">
        <f t="shared" si="82"/>
        <v>1-Residential</v>
      </c>
    </row>
    <row r="5133" spans="1:17" x14ac:dyDescent="0.3">
      <c r="A5133">
        <v>5</v>
      </c>
      <c r="B5133" t="s">
        <v>181</v>
      </c>
      <c r="C5133">
        <v>2021</v>
      </c>
      <c r="D5133">
        <v>8</v>
      </c>
      <c r="E5133" t="s">
        <v>656</v>
      </c>
      <c r="F5133" s="152">
        <v>3</v>
      </c>
      <c r="G5133" t="s">
        <v>421</v>
      </c>
      <c r="H5133" t="s">
        <v>417</v>
      </c>
      <c r="I5133" t="s">
        <v>418</v>
      </c>
      <c r="J5133" t="s">
        <v>562</v>
      </c>
      <c r="K5133" t="s">
        <v>405</v>
      </c>
      <c r="L5133" t="s">
        <v>539</v>
      </c>
      <c r="M5133" t="s">
        <v>440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x14ac:dyDescent="0.3">
      <c r="A5134">
        <v>5</v>
      </c>
      <c r="B5134" t="s">
        <v>181</v>
      </c>
      <c r="C5134">
        <v>2021</v>
      </c>
      <c r="D5134">
        <v>8</v>
      </c>
      <c r="E5134" t="s">
        <v>656</v>
      </c>
      <c r="F5134" s="152">
        <v>3</v>
      </c>
      <c r="G5134" t="s">
        <v>421</v>
      </c>
      <c r="H5134" t="s">
        <v>446</v>
      </c>
      <c r="I5134" t="s">
        <v>447</v>
      </c>
      <c r="J5134" t="s">
        <v>567</v>
      </c>
      <c r="K5134" t="s">
        <v>425</v>
      </c>
      <c r="L5134" t="s">
        <v>539</v>
      </c>
      <c r="M5134" t="s">
        <v>440</v>
      </c>
      <c r="N5134">
        <v>1234</v>
      </c>
      <c r="O5134">
        <v>55180.1</v>
      </c>
      <c r="P5134">
        <v>415369</v>
      </c>
      <c r="Q5134" t="str">
        <f t="shared" ref="Q5134:Q5197" si="83">VLOOKUP(TRIM(J5134),S:T,2,FALSE)</f>
        <v>3-Small C&amp;I</v>
      </c>
    </row>
    <row r="5135" spans="1:17" x14ac:dyDescent="0.3">
      <c r="A5135">
        <v>5</v>
      </c>
      <c r="B5135" t="s">
        <v>181</v>
      </c>
      <c r="C5135">
        <v>2021</v>
      </c>
      <c r="D5135">
        <v>8</v>
      </c>
      <c r="E5135" t="s">
        <v>656</v>
      </c>
      <c r="F5135" s="152">
        <v>3</v>
      </c>
      <c r="G5135" t="s">
        <v>421</v>
      </c>
      <c r="H5135" t="s">
        <v>448</v>
      </c>
      <c r="I5135" t="s">
        <v>449</v>
      </c>
      <c r="J5135" t="s">
        <v>564</v>
      </c>
      <c r="K5135" t="s">
        <v>428</v>
      </c>
      <c r="L5135" t="s">
        <v>539</v>
      </c>
      <c r="M5135" t="s">
        <v>440</v>
      </c>
      <c r="N5135">
        <v>487</v>
      </c>
      <c r="O5135">
        <v>15175.86</v>
      </c>
      <c r="P5135">
        <v>1141931</v>
      </c>
      <c r="Q5135" t="str">
        <f t="shared" si="83"/>
        <v>3-Small C&amp;I</v>
      </c>
    </row>
    <row r="5136" spans="1:17" x14ac:dyDescent="0.3">
      <c r="A5136">
        <v>5</v>
      </c>
      <c r="B5136" t="s">
        <v>181</v>
      </c>
      <c r="C5136">
        <v>2021</v>
      </c>
      <c r="D5136">
        <v>8</v>
      </c>
      <c r="E5136" t="s">
        <v>656</v>
      </c>
      <c r="F5136" s="152">
        <v>3</v>
      </c>
      <c r="G5136" t="s">
        <v>421</v>
      </c>
      <c r="H5136" t="s">
        <v>419</v>
      </c>
      <c r="I5136" t="s">
        <v>420</v>
      </c>
      <c r="J5136" t="s">
        <v>565</v>
      </c>
      <c r="K5136" t="s">
        <v>411</v>
      </c>
      <c r="L5136" t="s">
        <v>539</v>
      </c>
      <c r="M5136" t="s">
        <v>440</v>
      </c>
      <c r="N5136">
        <v>20425</v>
      </c>
      <c r="O5136">
        <v>915969.29</v>
      </c>
      <c r="P5136">
        <v>7594981</v>
      </c>
      <c r="Q5136" t="str">
        <f t="shared" si="83"/>
        <v>3-Small C&amp;I</v>
      </c>
    </row>
    <row r="5137" spans="1:17" x14ac:dyDescent="0.3">
      <c r="A5137">
        <v>5</v>
      </c>
      <c r="B5137" t="s">
        <v>181</v>
      </c>
      <c r="C5137">
        <v>2021</v>
      </c>
      <c r="D5137">
        <v>8</v>
      </c>
      <c r="E5137" t="s">
        <v>656</v>
      </c>
      <c r="F5137" s="152">
        <v>3</v>
      </c>
      <c r="G5137" t="s">
        <v>421</v>
      </c>
      <c r="H5137" t="s">
        <v>450</v>
      </c>
      <c r="I5137" t="s">
        <v>451</v>
      </c>
      <c r="J5137" t="s">
        <v>568</v>
      </c>
      <c r="K5137" t="s">
        <v>433</v>
      </c>
      <c r="L5137" t="s">
        <v>539</v>
      </c>
      <c r="M5137" t="s">
        <v>440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x14ac:dyDescent="0.3">
      <c r="A5138">
        <v>5</v>
      </c>
      <c r="B5138" t="s">
        <v>181</v>
      </c>
      <c r="C5138">
        <v>2021</v>
      </c>
      <c r="D5138">
        <v>8</v>
      </c>
      <c r="E5138" t="s">
        <v>656</v>
      </c>
      <c r="F5138" s="152">
        <v>3</v>
      </c>
      <c r="G5138" t="s">
        <v>421</v>
      </c>
      <c r="H5138" t="s">
        <v>452</v>
      </c>
      <c r="I5138" t="s">
        <v>453</v>
      </c>
      <c r="J5138" t="s">
        <v>568</v>
      </c>
      <c r="K5138" t="s">
        <v>433</v>
      </c>
      <c r="L5138" t="s">
        <v>539</v>
      </c>
      <c r="M5138" t="s">
        <v>440</v>
      </c>
      <c r="N5138">
        <v>356</v>
      </c>
      <c r="O5138">
        <v>649689.16</v>
      </c>
      <c r="P5138">
        <v>6764497</v>
      </c>
      <c r="Q5138" t="str">
        <f t="shared" si="83"/>
        <v>4-Medium C&amp;I</v>
      </c>
    </row>
    <row r="5139" spans="1:17" x14ac:dyDescent="0.3">
      <c r="A5139">
        <v>5</v>
      </c>
      <c r="B5139" t="s">
        <v>181</v>
      </c>
      <c r="C5139">
        <v>2021</v>
      </c>
      <c r="D5139">
        <v>8</v>
      </c>
      <c r="E5139" t="s">
        <v>656</v>
      </c>
      <c r="F5139" s="152">
        <v>3</v>
      </c>
      <c r="G5139" t="s">
        <v>421</v>
      </c>
      <c r="H5139" t="s">
        <v>492</v>
      </c>
      <c r="I5139" t="s">
        <v>493</v>
      </c>
      <c r="J5139" t="s">
        <v>568</v>
      </c>
      <c r="K5139" t="s">
        <v>433</v>
      </c>
      <c r="L5139" t="s">
        <v>539</v>
      </c>
      <c r="M5139" t="s">
        <v>440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x14ac:dyDescent="0.3">
      <c r="A5140">
        <v>5</v>
      </c>
      <c r="B5140" t="s">
        <v>181</v>
      </c>
      <c r="C5140">
        <v>2021</v>
      </c>
      <c r="D5140">
        <v>8</v>
      </c>
      <c r="E5140" t="s">
        <v>656</v>
      </c>
      <c r="F5140" s="152">
        <v>5</v>
      </c>
      <c r="G5140" t="s">
        <v>455</v>
      </c>
      <c r="H5140" t="s">
        <v>403</v>
      </c>
      <c r="I5140" t="s">
        <v>404</v>
      </c>
      <c r="J5140" t="s">
        <v>562</v>
      </c>
      <c r="K5140" t="s">
        <v>405</v>
      </c>
      <c r="L5140" t="s">
        <v>540</v>
      </c>
      <c r="M5140" t="s">
        <v>456</v>
      </c>
      <c r="N5140">
        <v>910</v>
      </c>
      <c r="O5140">
        <v>205310.23</v>
      </c>
      <c r="P5140">
        <v>1832764</v>
      </c>
      <c r="Q5140" t="str">
        <f t="shared" si="83"/>
        <v>3-Small C&amp;I</v>
      </c>
    </row>
    <row r="5141" spans="1:17" x14ac:dyDescent="0.3">
      <c r="A5141">
        <v>5</v>
      </c>
      <c r="B5141" t="s">
        <v>181</v>
      </c>
      <c r="C5141">
        <v>2021</v>
      </c>
      <c r="D5141">
        <v>8</v>
      </c>
      <c r="E5141" t="s">
        <v>656</v>
      </c>
      <c r="F5141" s="152">
        <v>5</v>
      </c>
      <c r="G5141" t="s">
        <v>455</v>
      </c>
      <c r="H5141" t="s">
        <v>423</v>
      </c>
      <c r="I5141" t="s">
        <v>424</v>
      </c>
      <c r="J5141" t="s">
        <v>567</v>
      </c>
      <c r="K5141" t="s">
        <v>425</v>
      </c>
      <c r="L5141" t="s">
        <v>540</v>
      </c>
      <c r="M5141" t="s">
        <v>456</v>
      </c>
      <c r="N5141">
        <v>1</v>
      </c>
      <c r="O5141">
        <v>64.59</v>
      </c>
      <c r="P5141">
        <v>292</v>
      </c>
      <c r="Q5141" t="str">
        <f t="shared" si="83"/>
        <v>3-Small C&amp;I</v>
      </c>
    </row>
    <row r="5142" spans="1:17" x14ac:dyDescent="0.3">
      <c r="A5142">
        <v>5</v>
      </c>
      <c r="B5142" t="s">
        <v>181</v>
      </c>
      <c r="C5142">
        <v>2021</v>
      </c>
      <c r="D5142">
        <v>8</v>
      </c>
      <c r="E5142" t="s">
        <v>656</v>
      </c>
      <c r="F5142" s="152">
        <v>5</v>
      </c>
      <c r="G5142" t="s">
        <v>455</v>
      </c>
      <c r="H5142" t="s">
        <v>429</v>
      </c>
      <c r="I5142" t="s">
        <v>430</v>
      </c>
      <c r="J5142" t="s">
        <v>562</v>
      </c>
      <c r="K5142" t="s">
        <v>405</v>
      </c>
      <c r="L5142" t="s">
        <v>540</v>
      </c>
      <c r="M5142" t="s">
        <v>456</v>
      </c>
      <c r="N5142">
        <v>2</v>
      </c>
      <c r="O5142">
        <v>95.39</v>
      </c>
      <c r="P5142">
        <v>385</v>
      </c>
      <c r="Q5142" t="str">
        <f t="shared" si="83"/>
        <v>3-Small C&amp;I</v>
      </c>
    </row>
    <row r="5143" spans="1:17" x14ac:dyDescent="0.3">
      <c r="A5143">
        <v>5</v>
      </c>
      <c r="B5143" t="s">
        <v>181</v>
      </c>
      <c r="C5143">
        <v>2021</v>
      </c>
      <c r="D5143">
        <v>8</v>
      </c>
      <c r="E5143" t="s">
        <v>656</v>
      </c>
      <c r="F5143" s="152">
        <v>5</v>
      </c>
      <c r="G5143" t="s">
        <v>455</v>
      </c>
      <c r="H5143" t="s">
        <v>481</v>
      </c>
      <c r="I5143" t="s">
        <v>482</v>
      </c>
      <c r="J5143" t="s">
        <v>568</v>
      </c>
      <c r="K5143" t="s">
        <v>433</v>
      </c>
      <c r="L5143" t="s">
        <v>540</v>
      </c>
      <c r="M5143" t="s">
        <v>456</v>
      </c>
      <c r="N5143">
        <v>5</v>
      </c>
      <c r="O5143">
        <v>15438.37</v>
      </c>
      <c r="P5143">
        <v>77920</v>
      </c>
      <c r="Q5143" t="str">
        <f t="shared" si="83"/>
        <v>4-Medium C&amp;I</v>
      </c>
    </row>
    <row r="5144" spans="1:17" x14ac:dyDescent="0.3">
      <c r="A5144">
        <v>5</v>
      </c>
      <c r="B5144" t="s">
        <v>181</v>
      </c>
      <c r="C5144">
        <v>2021</v>
      </c>
      <c r="D5144">
        <v>8</v>
      </c>
      <c r="E5144" t="s">
        <v>656</v>
      </c>
      <c r="F5144" s="152">
        <v>5</v>
      </c>
      <c r="G5144" t="s">
        <v>455</v>
      </c>
      <c r="H5144" t="s">
        <v>431</v>
      </c>
      <c r="I5144" t="s">
        <v>432</v>
      </c>
      <c r="J5144" t="s">
        <v>568</v>
      </c>
      <c r="K5144" t="s">
        <v>433</v>
      </c>
      <c r="L5144" t="s">
        <v>540</v>
      </c>
      <c r="M5144" t="s">
        <v>456</v>
      </c>
      <c r="N5144">
        <v>177</v>
      </c>
      <c r="O5144">
        <v>754251.68</v>
      </c>
      <c r="P5144">
        <v>3783743</v>
      </c>
      <c r="Q5144" t="str">
        <f t="shared" si="83"/>
        <v>4-Medium C&amp;I</v>
      </c>
    </row>
    <row r="5145" spans="1:17" x14ac:dyDescent="0.3">
      <c r="A5145">
        <v>5</v>
      </c>
      <c r="B5145" t="s">
        <v>181</v>
      </c>
      <c r="C5145">
        <v>2021</v>
      </c>
      <c r="D5145">
        <v>8</v>
      </c>
      <c r="E5145" t="s">
        <v>656</v>
      </c>
      <c r="F5145" s="152">
        <v>5</v>
      </c>
      <c r="G5145" t="s">
        <v>455</v>
      </c>
      <c r="H5145" t="s">
        <v>477</v>
      </c>
      <c r="I5145" t="s">
        <v>478</v>
      </c>
      <c r="J5145" t="s">
        <v>566</v>
      </c>
      <c r="K5145" t="s">
        <v>436</v>
      </c>
      <c r="L5145" t="s">
        <v>540</v>
      </c>
      <c r="M5145" t="s">
        <v>456</v>
      </c>
      <c r="N5145">
        <v>26</v>
      </c>
      <c r="O5145">
        <v>2701.55</v>
      </c>
      <c r="P5145">
        <v>7164</v>
      </c>
      <c r="Q5145" t="str">
        <f t="shared" si="83"/>
        <v>Street</v>
      </c>
    </row>
    <row r="5146" spans="1:17" x14ac:dyDescent="0.3">
      <c r="A5146">
        <v>5</v>
      </c>
      <c r="B5146" t="s">
        <v>181</v>
      </c>
      <c r="C5146">
        <v>2021</v>
      </c>
      <c r="D5146">
        <v>8</v>
      </c>
      <c r="E5146" t="s">
        <v>656</v>
      </c>
      <c r="F5146" s="152">
        <v>5</v>
      </c>
      <c r="G5146" t="s">
        <v>455</v>
      </c>
      <c r="H5146" t="s">
        <v>479</v>
      </c>
      <c r="I5146" t="s">
        <v>480</v>
      </c>
      <c r="J5146" t="s">
        <v>566</v>
      </c>
      <c r="K5146" t="s">
        <v>436</v>
      </c>
      <c r="L5146" t="s">
        <v>540</v>
      </c>
      <c r="M5146" t="s">
        <v>456</v>
      </c>
      <c r="N5146">
        <v>39</v>
      </c>
      <c r="O5146">
        <v>5309.26</v>
      </c>
      <c r="P5146">
        <v>13811</v>
      </c>
      <c r="Q5146" t="str">
        <f t="shared" si="83"/>
        <v>Street</v>
      </c>
    </row>
    <row r="5147" spans="1:17" x14ac:dyDescent="0.3">
      <c r="A5147">
        <v>5</v>
      </c>
      <c r="B5147" t="s">
        <v>181</v>
      </c>
      <c r="C5147">
        <v>2021</v>
      </c>
      <c r="D5147">
        <v>8</v>
      </c>
      <c r="E5147" t="s">
        <v>656</v>
      </c>
      <c r="F5147" s="152">
        <v>5</v>
      </c>
      <c r="G5147" t="s">
        <v>455</v>
      </c>
      <c r="H5147" t="s">
        <v>434</v>
      </c>
      <c r="I5147" t="s">
        <v>435</v>
      </c>
      <c r="J5147" t="s">
        <v>566</v>
      </c>
      <c r="K5147" t="s">
        <v>436</v>
      </c>
      <c r="L5147" t="s">
        <v>541</v>
      </c>
      <c r="M5147" t="s">
        <v>457</v>
      </c>
      <c r="N5147">
        <v>112</v>
      </c>
      <c r="O5147">
        <v>15857.11</v>
      </c>
      <c r="P5147">
        <v>51780</v>
      </c>
      <c r="Q5147" t="str">
        <f t="shared" si="83"/>
        <v>Street</v>
      </c>
    </row>
    <row r="5148" spans="1:17" x14ac:dyDescent="0.3">
      <c r="A5148">
        <v>5</v>
      </c>
      <c r="B5148" t="s">
        <v>181</v>
      </c>
      <c r="C5148">
        <v>2021</v>
      </c>
      <c r="D5148">
        <v>8</v>
      </c>
      <c r="E5148" t="s">
        <v>656</v>
      </c>
      <c r="F5148" s="152">
        <v>5</v>
      </c>
      <c r="G5148" t="s">
        <v>455</v>
      </c>
      <c r="H5148" t="s">
        <v>490</v>
      </c>
      <c r="I5148" t="s">
        <v>491</v>
      </c>
      <c r="J5148" t="s">
        <v>572</v>
      </c>
      <c r="K5148" t="s">
        <v>443</v>
      </c>
      <c r="L5148" t="s">
        <v>540</v>
      </c>
      <c r="M5148" t="s">
        <v>456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x14ac:dyDescent="0.3">
      <c r="A5149">
        <v>5</v>
      </c>
      <c r="B5149" t="s">
        <v>181</v>
      </c>
      <c r="C5149">
        <v>2021</v>
      </c>
      <c r="D5149">
        <v>8</v>
      </c>
      <c r="E5149" t="s">
        <v>656</v>
      </c>
      <c r="F5149" s="152">
        <v>5</v>
      </c>
      <c r="G5149" t="s">
        <v>455</v>
      </c>
      <c r="H5149" t="s">
        <v>441</v>
      </c>
      <c r="I5149" t="s">
        <v>442</v>
      </c>
      <c r="J5149" t="s">
        <v>572</v>
      </c>
      <c r="K5149" t="s">
        <v>443</v>
      </c>
      <c r="L5149" t="s">
        <v>540</v>
      </c>
      <c r="M5149" t="s">
        <v>456</v>
      </c>
      <c r="N5149">
        <v>61</v>
      </c>
      <c r="O5149">
        <v>1060162.32</v>
      </c>
      <c r="P5149">
        <v>6418316</v>
      </c>
      <c r="Q5149" t="str">
        <f t="shared" si="83"/>
        <v>5-Large C&amp;I</v>
      </c>
    </row>
    <row r="5150" spans="1:17" x14ac:dyDescent="0.3">
      <c r="A5150">
        <v>5</v>
      </c>
      <c r="B5150" t="s">
        <v>181</v>
      </c>
      <c r="C5150">
        <v>2021</v>
      </c>
      <c r="D5150">
        <v>8</v>
      </c>
      <c r="E5150" t="s">
        <v>656</v>
      </c>
      <c r="F5150" s="152">
        <v>5</v>
      </c>
      <c r="G5150" t="s">
        <v>455</v>
      </c>
      <c r="H5150" t="s">
        <v>444</v>
      </c>
      <c r="I5150" t="s">
        <v>445</v>
      </c>
      <c r="J5150" t="s">
        <v>572</v>
      </c>
      <c r="K5150" t="s">
        <v>443</v>
      </c>
      <c r="L5150" t="s">
        <v>541</v>
      </c>
      <c r="M5150" t="s">
        <v>457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x14ac:dyDescent="0.3">
      <c r="A5151">
        <v>5</v>
      </c>
      <c r="B5151" t="s">
        <v>181</v>
      </c>
      <c r="C5151">
        <v>2021</v>
      </c>
      <c r="D5151">
        <v>8</v>
      </c>
      <c r="E5151" t="s">
        <v>656</v>
      </c>
      <c r="F5151" s="152">
        <v>5</v>
      </c>
      <c r="G5151" t="s">
        <v>455</v>
      </c>
      <c r="H5151" t="s">
        <v>417</v>
      </c>
      <c r="I5151" t="s">
        <v>418</v>
      </c>
      <c r="J5151" t="s">
        <v>562</v>
      </c>
      <c r="K5151" t="s">
        <v>405</v>
      </c>
      <c r="L5151" t="s">
        <v>541</v>
      </c>
      <c r="M5151" t="s">
        <v>457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x14ac:dyDescent="0.3">
      <c r="A5152">
        <v>5</v>
      </c>
      <c r="B5152" t="s">
        <v>181</v>
      </c>
      <c r="C5152">
        <v>2021</v>
      </c>
      <c r="D5152">
        <v>8</v>
      </c>
      <c r="E5152" t="s">
        <v>656</v>
      </c>
      <c r="F5152" s="152">
        <v>5</v>
      </c>
      <c r="G5152" t="s">
        <v>455</v>
      </c>
      <c r="H5152" t="s">
        <v>446</v>
      </c>
      <c r="I5152" t="s">
        <v>447</v>
      </c>
      <c r="J5152" t="s">
        <v>567</v>
      </c>
      <c r="K5152" t="s">
        <v>425</v>
      </c>
      <c r="L5152" t="s">
        <v>541</v>
      </c>
      <c r="M5152" t="s">
        <v>457</v>
      </c>
      <c r="N5152">
        <v>1</v>
      </c>
      <c r="O5152">
        <v>40.86</v>
      </c>
      <c r="P5152">
        <v>300</v>
      </c>
      <c r="Q5152" t="str">
        <f t="shared" si="83"/>
        <v>3-Small C&amp;I</v>
      </c>
    </row>
    <row r="5153" spans="1:17" x14ac:dyDescent="0.3">
      <c r="A5153">
        <v>5</v>
      </c>
      <c r="B5153" t="s">
        <v>181</v>
      </c>
      <c r="C5153">
        <v>2021</v>
      </c>
      <c r="D5153">
        <v>8</v>
      </c>
      <c r="E5153" t="s">
        <v>656</v>
      </c>
      <c r="F5153" s="152">
        <v>5</v>
      </c>
      <c r="G5153" t="s">
        <v>455</v>
      </c>
      <c r="H5153" t="s">
        <v>450</v>
      </c>
      <c r="I5153" t="s">
        <v>451</v>
      </c>
      <c r="J5153" t="s">
        <v>568</v>
      </c>
      <c r="K5153" t="s">
        <v>433</v>
      </c>
      <c r="L5153" t="s">
        <v>541</v>
      </c>
      <c r="M5153" t="s">
        <v>457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x14ac:dyDescent="0.3">
      <c r="A5154">
        <v>5</v>
      </c>
      <c r="B5154" t="s">
        <v>181</v>
      </c>
      <c r="C5154">
        <v>2021</v>
      </c>
      <c r="D5154">
        <v>8</v>
      </c>
      <c r="E5154" t="s">
        <v>656</v>
      </c>
      <c r="F5154" s="152">
        <v>6</v>
      </c>
      <c r="G5154" t="s">
        <v>458</v>
      </c>
      <c r="H5154" t="s">
        <v>403</v>
      </c>
      <c r="I5154" t="s">
        <v>404</v>
      </c>
      <c r="J5154" t="s">
        <v>562</v>
      </c>
      <c r="K5154" t="s">
        <v>405</v>
      </c>
      <c r="L5154" t="s">
        <v>548</v>
      </c>
      <c r="M5154" t="s">
        <v>193</v>
      </c>
      <c r="N5154">
        <v>6</v>
      </c>
      <c r="O5154">
        <v>184.98</v>
      </c>
      <c r="P5154">
        <v>641</v>
      </c>
      <c r="Q5154" t="str">
        <f t="shared" si="83"/>
        <v>3-Small C&amp;I</v>
      </c>
    </row>
    <row r="5155" spans="1:17" x14ac:dyDescent="0.3">
      <c r="A5155">
        <v>5</v>
      </c>
      <c r="B5155" t="s">
        <v>181</v>
      </c>
      <c r="C5155">
        <v>2021</v>
      </c>
      <c r="D5155">
        <v>8</v>
      </c>
      <c r="E5155" t="s">
        <v>656</v>
      </c>
      <c r="F5155" s="152">
        <v>6</v>
      </c>
      <c r="G5155" t="s">
        <v>458</v>
      </c>
      <c r="H5155" t="s">
        <v>494</v>
      </c>
      <c r="I5155" t="s">
        <v>495</v>
      </c>
      <c r="J5155" t="s">
        <v>573</v>
      </c>
      <c r="K5155" t="s">
        <v>461</v>
      </c>
      <c r="L5155" t="s">
        <v>548</v>
      </c>
      <c r="M5155" t="s">
        <v>193</v>
      </c>
      <c r="N5155">
        <v>67</v>
      </c>
      <c r="O5155">
        <v>45482.46</v>
      </c>
      <c r="P5155">
        <v>88583</v>
      </c>
      <c r="Q5155" t="str">
        <f t="shared" si="83"/>
        <v>Street</v>
      </c>
    </row>
    <row r="5156" spans="1:17" x14ac:dyDescent="0.3">
      <c r="A5156">
        <v>5</v>
      </c>
      <c r="B5156" t="s">
        <v>181</v>
      </c>
      <c r="C5156">
        <v>2021</v>
      </c>
      <c r="D5156">
        <v>8</v>
      </c>
      <c r="E5156" t="s">
        <v>656</v>
      </c>
      <c r="F5156" s="152">
        <v>6</v>
      </c>
      <c r="G5156" t="s">
        <v>458</v>
      </c>
      <c r="H5156" t="s">
        <v>496</v>
      </c>
      <c r="I5156" t="s">
        <v>497</v>
      </c>
      <c r="J5156" t="s">
        <v>573</v>
      </c>
      <c r="K5156" t="s">
        <v>461</v>
      </c>
      <c r="L5156" t="s">
        <v>548</v>
      </c>
      <c r="M5156" t="s">
        <v>193</v>
      </c>
      <c r="N5156">
        <v>110</v>
      </c>
      <c r="O5156">
        <v>60026.46</v>
      </c>
      <c r="P5156">
        <v>79830</v>
      </c>
      <c r="Q5156" t="str">
        <f t="shared" si="83"/>
        <v>Street</v>
      </c>
    </row>
    <row r="5157" spans="1:17" x14ac:dyDescent="0.3">
      <c r="A5157">
        <v>5</v>
      </c>
      <c r="B5157" t="s">
        <v>181</v>
      </c>
      <c r="C5157">
        <v>2021</v>
      </c>
      <c r="D5157">
        <v>8</v>
      </c>
      <c r="E5157" t="s">
        <v>656</v>
      </c>
      <c r="F5157" s="152">
        <v>6</v>
      </c>
      <c r="G5157" t="s">
        <v>458</v>
      </c>
      <c r="H5157" t="s">
        <v>477</v>
      </c>
      <c r="I5157" t="s">
        <v>478</v>
      </c>
      <c r="J5157" t="s">
        <v>566</v>
      </c>
      <c r="K5157" t="s">
        <v>436</v>
      </c>
      <c r="L5157" t="s">
        <v>548</v>
      </c>
      <c r="M5157" t="s">
        <v>193</v>
      </c>
      <c r="N5157">
        <v>307</v>
      </c>
      <c r="O5157">
        <v>25802.37</v>
      </c>
      <c r="P5157">
        <v>63021</v>
      </c>
      <c r="Q5157" t="str">
        <f t="shared" si="83"/>
        <v>Street</v>
      </c>
    </row>
    <row r="5158" spans="1:17" x14ac:dyDescent="0.3">
      <c r="A5158">
        <v>5</v>
      </c>
      <c r="B5158" t="s">
        <v>181</v>
      </c>
      <c r="C5158">
        <v>2021</v>
      </c>
      <c r="D5158">
        <v>8</v>
      </c>
      <c r="E5158" t="s">
        <v>656</v>
      </c>
      <c r="F5158" s="152">
        <v>6</v>
      </c>
      <c r="G5158" t="s">
        <v>458</v>
      </c>
      <c r="H5158" t="s">
        <v>479</v>
      </c>
      <c r="I5158" t="s">
        <v>480</v>
      </c>
      <c r="J5158" t="s">
        <v>566</v>
      </c>
      <c r="K5158" t="s">
        <v>436</v>
      </c>
      <c r="L5158" t="s">
        <v>548</v>
      </c>
      <c r="M5158" t="s">
        <v>193</v>
      </c>
      <c r="N5158">
        <v>586</v>
      </c>
      <c r="O5158">
        <v>43236.99</v>
      </c>
      <c r="P5158">
        <v>104294</v>
      </c>
      <c r="Q5158" t="str">
        <f t="shared" si="83"/>
        <v>Street</v>
      </c>
    </row>
    <row r="5159" spans="1:17" x14ac:dyDescent="0.3">
      <c r="A5159">
        <v>5</v>
      </c>
      <c r="B5159" t="s">
        <v>181</v>
      </c>
      <c r="C5159">
        <v>2021</v>
      </c>
      <c r="D5159">
        <v>8</v>
      </c>
      <c r="E5159" t="s">
        <v>656</v>
      </c>
      <c r="F5159" s="152">
        <v>6</v>
      </c>
      <c r="G5159" t="s">
        <v>458</v>
      </c>
      <c r="H5159" t="s">
        <v>498</v>
      </c>
      <c r="I5159" t="s">
        <v>499</v>
      </c>
      <c r="J5159" t="s">
        <v>574</v>
      </c>
      <c r="K5159" t="s">
        <v>500</v>
      </c>
      <c r="L5159" t="s">
        <v>548</v>
      </c>
      <c r="M5159" t="s">
        <v>193</v>
      </c>
      <c r="N5159">
        <v>2</v>
      </c>
      <c r="O5159">
        <v>695.66</v>
      </c>
      <c r="P5159">
        <v>1109</v>
      </c>
      <c r="Q5159" t="str">
        <f t="shared" si="83"/>
        <v>Street</v>
      </c>
    </row>
    <row r="5160" spans="1:17" x14ac:dyDescent="0.3">
      <c r="A5160">
        <v>5</v>
      </c>
      <c r="B5160" t="s">
        <v>181</v>
      </c>
      <c r="C5160">
        <v>2021</v>
      </c>
      <c r="D5160">
        <v>8</v>
      </c>
      <c r="E5160" t="s">
        <v>656</v>
      </c>
      <c r="F5160" s="152">
        <v>6</v>
      </c>
      <c r="G5160" t="s">
        <v>458</v>
      </c>
      <c r="H5160" t="s">
        <v>501</v>
      </c>
      <c r="I5160" t="s">
        <v>502</v>
      </c>
      <c r="J5160" t="s">
        <v>574</v>
      </c>
      <c r="K5160" t="s">
        <v>500</v>
      </c>
      <c r="L5160" t="s">
        <v>548</v>
      </c>
      <c r="M5160" t="s">
        <v>193</v>
      </c>
      <c r="N5160">
        <v>2</v>
      </c>
      <c r="O5160">
        <v>16983.61</v>
      </c>
      <c r="P5160">
        <v>35903</v>
      </c>
      <c r="Q5160" t="str">
        <f t="shared" si="83"/>
        <v>Street</v>
      </c>
    </row>
    <row r="5161" spans="1:17" x14ac:dyDescent="0.3">
      <c r="A5161">
        <v>5</v>
      </c>
      <c r="B5161" t="s">
        <v>181</v>
      </c>
      <c r="C5161">
        <v>2021</v>
      </c>
      <c r="D5161">
        <v>8</v>
      </c>
      <c r="E5161" t="s">
        <v>656</v>
      </c>
      <c r="F5161" s="152">
        <v>6</v>
      </c>
      <c r="G5161" t="s">
        <v>458</v>
      </c>
      <c r="H5161" t="s">
        <v>503</v>
      </c>
      <c r="I5161" t="s">
        <v>504</v>
      </c>
      <c r="J5161" t="s">
        <v>575</v>
      </c>
      <c r="K5161" t="s">
        <v>475</v>
      </c>
      <c r="L5161" t="s">
        <v>548</v>
      </c>
      <c r="M5161" t="s">
        <v>193</v>
      </c>
      <c r="N5161">
        <v>74</v>
      </c>
      <c r="O5161">
        <v>28760.55</v>
      </c>
      <c r="P5161">
        <v>132949</v>
      </c>
      <c r="Q5161" t="str">
        <f t="shared" si="83"/>
        <v>Street</v>
      </c>
    </row>
    <row r="5162" spans="1:17" x14ac:dyDescent="0.3">
      <c r="A5162">
        <v>5</v>
      </c>
      <c r="B5162" t="s">
        <v>181</v>
      </c>
      <c r="C5162">
        <v>2021</v>
      </c>
      <c r="D5162">
        <v>8</v>
      </c>
      <c r="E5162" t="s">
        <v>656</v>
      </c>
      <c r="F5162" s="152">
        <v>6</v>
      </c>
      <c r="G5162" t="s">
        <v>458</v>
      </c>
      <c r="H5162" t="s">
        <v>505</v>
      </c>
      <c r="I5162" t="s">
        <v>506</v>
      </c>
      <c r="J5162" t="s">
        <v>575</v>
      </c>
      <c r="K5162" t="s">
        <v>475</v>
      </c>
      <c r="L5162" t="s">
        <v>548</v>
      </c>
      <c r="M5162" t="s">
        <v>193</v>
      </c>
      <c r="N5162">
        <v>13</v>
      </c>
      <c r="O5162">
        <v>3971.82</v>
      </c>
      <c r="P5162">
        <v>18262</v>
      </c>
      <c r="Q5162" t="str">
        <f t="shared" si="83"/>
        <v>Street</v>
      </c>
    </row>
    <row r="5163" spans="1:17" x14ac:dyDescent="0.3">
      <c r="A5163">
        <v>5</v>
      </c>
      <c r="B5163" t="s">
        <v>181</v>
      </c>
      <c r="C5163">
        <v>2021</v>
      </c>
      <c r="D5163">
        <v>8</v>
      </c>
      <c r="E5163" t="s">
        <v>656</v>
      </c>
      <c r="F5163" s="152">
        <v>6</v>
      </c>
      <c r="G5163" t="s">
        <v>458</v>
      </c>
      <c r="H5163" t="s">
        <v>507</v>
      </c>
      <c r="I5163" t="s">
        <v>508</v>
      </c>
      <c r="J5163" t="s">
        <v>571</v>
      </c>
      <c r="K5163" t="s">
        <v>439</v>
      </c>
      <c r="L5163" t="s">
        <v>548</v>
      </c>
      <c r="M5163" t="s">
        <v>193</v>
      </c>
      <c r="N5163">
        <v>2</v>
      </c>
      <c r="O5163">
        <v>54.94</v>
      </c>
      <c r="P5163">
        <v>206</v>
      </c>
      <c r="Q5163" t="str">
        <f t="shared" si="83"/>
        <v>3-Small C&amp;I</v>
      </c>
    </row>
    <row r="5164" spans="1:17" x14ac:dyDescent="0.3">
      <c r="A5164">
        <v>5</v>
      </c>
      <c r="B5164" t="s">
        <v>181</v>
      </c>
      <c r="C5164">
        <v>2021</v>
      </c>
      <c r="D5164">
        <v>8</v>
      </c>
      <c r="E5164" t="s">
        <v>656</v>
      </c>
      <c r="F5164" s="152">
        <v>6</v>
      </c>
      <c r="G5164" t="s">
        <v>458</v>
      </c>
      <c r="H5164" t="s">
        <v>509</v>
      </c>
      <c r="I5164" t="s">
        <v>510</v>
      </c>
      <c r="J5164" t="s">
        <v>571</v>
      </c>
      <c r="K5164" t="s">
        <v>439</v>
      </c>
      <c r="L5164" t="s">
        <v>548</v>
      </c>
      <c r="M5164" t="s">
        <v>193</v>
      </c>
      <c r="N5164">
        <v>3</v>
      </c>
      <c r="O5164">
        <v>98.56</v>
      </c>
      <c r="P5164">
        <v>390</v>
      </c>
      <c r="Q5164" t="str">
        <f t="shared" si="83"/>
        <v>3-Small C&amp;I</v>
      </c>
    </row>
    <row r="5165" spans="1:17" x14ac:dyDescent="0.3">
      <c r="A5165">
        <v>5</v>
      </c>
      <c r="B5165" t="s">
        <v>181</v>
      </c>
      <c r="C5165">
        <v>2021</v>
      </c>
      <c r="D5165">
        <v>8</v>
      </c>
      <c r="E5165" t="s">
        <v>656</v>
      </c>
      <c r="F5165" s="152">
        <v>6</v>
      </c>
      <c r="G5165" t="s">
        <v>458</v>
      </c>
      <c r="H5165" t="s">
        <v>459</v>
      </c>
      <c r="I5165" t="s">
        <v>460</v>
      </c>
      <c r="J5165" t="s">
        <v>573</v>
      </c>
      <c r="K5165" t="s">
        <v>461</v>
      </c>
      <c r="L5165" t="s">
        <v>542</v>
      </c>
      <c r="M5165" t="s">
        <v>462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x14ac:dyDescent="0.3">
      <c r="A5166">
        <v>5</v>
      </c>
      <c r="B5166" t="s">
        <v>181</v>
      </c>
      <c r="C5166">
        <v>2021</v>
      </c>
      <c r="D5166">
        <v>8</v>
      </c>
      <c r="E5166" t="s">
        <v>656</v>
      </c>
      <c r="F5166" s="152">
        <v>6</v>
      </c>
      <c r="G5166" t="s">
        <v>458</v>
      </c>
      <c r="H5166" t="s">
        <v>434</v>
      </c>
      <c r="I5166" t="s">
        <v>435</v>
      </c>
      <c r="J5166" t="s">
        <v>566</v>
      </c>
      <c r="K5166" t="s">
        <v>436</v>
      </c>
      <c r="L5166" t="s">
        <v>542</v>
      </c>
      <c r="M5166" t="s">
        <v>462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x14ac:dyDescent="0.3">
      <c r="A5167">
        <v>5</v>
      </c>
      <c r="B5167" t="s">
        <v>181</v>
      </c>
      <c r="C5167">
        <v>2021</v>
      </c>
      <c r="D5167">
        <v>8</v>
      </c>
      <c r="E5167" t="s">
        <v>656</v>
      </c>
      <c r="F5167" s="152">
        <v>6</v>
      </c>
      <c r="G5167" t="s">
        <v>458</v>
      </c>
      <c r="H5167" t="s">
        <v>511</v>
      </c>
      <c r="I5167" t="s">
        <v>512</v>
      </c>
      <c r="J5167" t="s">
        <v>576</v>
      </c>
      <c r="K5167" t="s">
        <v>513</v>
      </c>
      <c r="L5167" t="s">
        <v>542</v>
      </c>
      <c r="M5167" t="s">
        <v>462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x14ac:dyDescent="0.3">
      <c r="A5168">
        <v>5</v>
      </c>
      <c r="B5168" t="s">
        <v>181</v>
      </c>
      <c r="C5168">
        <v>2021</v>
      </c>
      <c r="D5168">
        <v>8</v>
      </c>
      <c r="E5168" t="s">
        <v>656</v>
      </c>
      <c r="F5168" s="152">
        <v>6</v>
      </c>
      <c r="G5168" t="s">
        <v>458</v>
      </c>
      <c r="H5168" t="s">
        <v>514</v>
      </c>
      <c r="I5168" t="s">
        <v>515</v>
      </c>
      <c r="J5168" t="s">
        <v>574</v>
      </c>
      <c r="K5168" t="s">
        <v>500</v>
      </c>
      <c r="L5168" t="s">
        <v>542</v>
      </c>
      <c r="M5168" t="s">
        <v>462</v>
      </c>
      <c r="N5168">
        <v>5</v>
      </c>
      <c r="O5168">
        <v>1428.14</v>
      </c>
      <c r="P5168">
        <v>2840</v>
      </c>
      <c r="Q5168" t="str">
        <f t="shared" si="83"/>
        <v>Street</v>
      </c>
    </row>
    <row r="5169" spans="1:17" x14ac:dyDescent="0.3">
      <c r="A5169">
        <v>5</v>
      </c>
      <c r="B5169" t="s">
        <v>181</v>
      </c>
      <c r="C5169">
        <v>2021</v>
      </c>
      <c r="D5169">
        <v>8</v>
      </c>
      <c r="E5169" t="s">
        <v>656</v>
      </c>
      <c r="F5169" s="152">
        <v>6</v>
      </c>
      <c r="G5169" t="s">
        <v>458</v>
      </c>
      <c r="H5169" t="s">
        <v>516</v>
      </c>
      <c r="I5169" t="s">
        <v>517</v>
      </c>
      <c r="J5169" t="s">
        <v>575</v>
      </c>
      <c r="K5169" t="s">
        <v>475</v>
      </c>
      <c r="L5169" t="s">
        <v>542</v>
      </c>
      <c r="M5169" t="s">
        <v>462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x14ac:dyDescent="0.3">
      <c r="A5170">
        <v>5</v>
      </c>
      <c r="B5170" t="s">
        <v>181</v>
      </c>
      <c r="C5170">
        <v>2021</v>
      </c>
      <c r="D5170">
        <v>8</v>
      </c>
      <c r="E5170" t="s">
        <v>656</v>
      </c>
      <c r="F5170" s="152">
        <v>6</v>
      </c>
      <c r="G5170" t="s">
        <v>458</v>
      </c>
      <c r="H5170" t="s">
        <v>437</v>
      </c>
      <c r="I5170" t="s">
        <v>438</v>
      </c>
      <c r="J5170" t="s">
        <v>571</v>
      </c>
      <c r="K5170" t="s">
        <v>439</v>
      </c>
      <c r="L5170" t="s">
        <v>542</v>
      </c>
      <c r="M5170" t="s">
        <v>462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x14ac:dyDescent="0.3">
      <c r="A5171">
        <v>5</v>
      </c>
      <c r="B5171" t="s">
        <v>181</v>
      </c>
      <c r="C5171">
        <v>2021</v>
      </c>
      <c r="D5171">
        <v>8</v>
      </c>
      <c r="E5171" t="s">
        <v>656</v>
      </c>
      <c r="F5171" s="152">
        <v>6</v>
      </c>
      <c r="G5171" t="s">
        <v>458</v>
      </c>
      <c r="H5171" t="s">
        <v>518</v>
      </c>
      <c r="I5171" t="s">
        <v>519</v>
      </c>
      <c r="J5171" t="s">
        <v>577</v>
      </c>
      <c r="K5171" t="s">
        <v>465</v>
      </c>
      <c r="L5171" t="s">
        <v>548</v>
      </c>
      <c r="M5171" t="s">
        <v>193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x14ac:dyDescent="0.3">
      <c r="A5172">
        <v>5</v>
      </c>
      <c r="B5172" t="s">
        <v>181</v>
      </c>
      <c r="C5172">
        <v>2021</v>
      </c>
      <c r="D5172">
        <v>8</v>
      </c>
      <c r="E5172" t="s">
        <v>656</v>
      </c>
      <c r="F5172" s="152">
        <v>6</v>
      </c>
      <c r="G5172" t="s">
        <v>458</v>
      </c>
      <c r="H5172" t="s">
        <v>463</v>
      </c>
      <c r="I5172" t="s">
        <v>464</v>
      </c>
      <c r="J5172" t="s">
        <v>577</v>
      </c>
      <c r="K5172" t="s">
        <v>465</v>
      </c>
      <c r="L5172" t="s">
        <v>542</v>
      </c>
      <c r="M5172" t="s">
        <v>462</v>
      </c>
      <c r="N5172">
        <v>10</v>
      </c>
      <c r="O5172">
        <v>709.09</v>
      </c>
      <c r="P5172">
        <v>3211</v>
      </c>
      <c r="Q5172" t="str">
        <f t="shared" si="83"/>
        <v>Street</v>
      </c>
    </row>
    <row r="5173" spans="1:17" x14ac:dyDescent="0.3">
      <c r="A5173">
        <v>5</v>
      </c>
      <c r="B5173" t="s">
        <v>181</v>
      </c>
      <c r="C5173">
        <v>2021</v>
      </c>
      <c r="D5173">
        <v>8</v>
      </c>
      <c r="E5173" t="s">
        <v>656</v>
      </c>
      <c r="F5173" s="152">
        <v>6</v>
      </c>
      <c r="G5173" t="s">
        <v>458</v>
      </c>
      <c r="H5173" t="s">
        <v>522</v>
      </c>
      <c r="I5173" t="s">
        <v>523</v>
      </c>
      <c r="J5173" t="s">
        <v>578</v>
      </c>
      <c r="K5173" t="s">
        <v>475</v>
      </c>
      <c r="L5173" t="s">
        <v>548</v>
      </c>
      <c r="M5173" t="s">
        <v>193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x14ac:dyDescent="0.3">
      <c r="A5174">
        <v>5</v>
      </c>
      <c r="B5174" t="s">
        <v>181</v>
      </c>
      <c r="C5174">
        <v>2021</v>
      </c>
      <c r="D5174">
        <v>8</v>
      </c>
      <c r="E5174" t="s">
        <v>656</v>
      </c>
      <c r="F5174" s="152">
        <v>6</v>
      </c>
      <c r="G5174" t="s">
        <v>458</v>
      </c>
      <c r="H5174" t="s">
        <v>524</v>
      </c>
      <c r="I5174" t="s">
        <v>525</v>
      </c>
      <c r="J5174" t="s">
        <v>578</v>
      </c>
      <c r="K5174" t="s">
        <v>475</v>
      </c>
      <c r="L5174" t="s">
        <v>542</v>
      </c>
      <c r="M5174" t="s">
        <v>462</v>
      </c>
      <c r="N5174">
        <v>2</v>
      </c>
      <c r="O5174">
        <v>860.31</v>
      </c>
      <c r="P5174">
        <v>174</v>
      </c>
      <c r="Q5174" t="str">
        <f t="shared" si="83"/>
        <v>Street</v>
      </c>
    </row>
    <row r="5175" spans="1:17" x14ac:dyDescent="0.3">
      <c r="A5175">
        <v>5</v>
      </c>
      <c r="B5175" t="s">
        <v>181</v>
      </c>
      <c r="C5175">
        <v>2021</v>
      </c>
      <c r="D5175">
        <v>8</v>
      </c>
      <c r="E5175" t="s">
        <v>656</v>
      </c>
      <c r="F5175" s="152">
        <v>6</v>
      </c>
      <c r="G5175" t="s">
        <v>458</v>
      </c>
      <c r="H5175" t="s">
        <v>417</v>
      </c>
      <c r="I5175" t="s">
        <v>418</v>
      </c>
      <c r="J5175" t="s">
        <v>562</v>
      </c>
      <c r="K5175" t="s">
        <v>405</v>
      </c>
      <c r="L5175" t="s">
        <v>542</v>
      </c>
      <c r="M5175" t="s">
        <v>462</v>
      </c>
      <c r="N5175">
        <v>30</v>
      </c>
      <c r="O5175">
        <v>817.31</v>
      </c>
      <c r="P5175">
        <v>4728</v>
      </c>
      <c r="Q5175" t="str">
        <f t="shared" si="83"/>
        <v>3-Small C&amp;I</v>
      </c>
    </row>
    <row r="5176" spans="1:17" x14ac:dyDescent="0.3">
      <c r="A5176">
        <v>5</v>
      </c>
      <c r="B5176" t="s">
        <v>181</v>
      </c>
      <c r="C5176">
        <v>2021</v>
      </c>
      <c r="D5176">
        <v>8</v>
      </c>
      <c r="E5176" t="s">
        <v>656</v>
      </c>
      <c r="F5176" s="152">
        <v>10</v>
      </c>
      <c r="G5176" t="s">
        <v>466</v>
      </c>
      <c r="H5176" t="s">
        <v>397</v>
      </c>
      <c r="I5176" t="s">
        <v>398</v>
      </c>
      <c r="J5176" t="s">
        <v>561</v>
      </c>
      <c r="K5176" t="s">
        <v>399</v>
      </c>
      <c r="L5176" t="s">
        <v>543</v>
      </c>
      <c r="M5176" t="s">
        <v>467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x14ac:dyDescent="0.3">
      <c r="A5177">
        <v>5</v>
      </c>
      <c r="B5177" t="s">
        <v>181</v>
      </c>
      <c r="C5177">
        <v>2021</v>
      </c>
      <c r="D5177">
        <v>8</v>
      </c>
      <c r="E5177" t="s">
        <v>656</v>
      </c>
      <c r="F5177" s="152">
        <v>10</v>
      </c>
      <c r="G5177" t="s">
        <v>466</v>
      </c>
      <c r="H5177" t="s">
        <v>401</v>
      </c>
      <c r="I5177" t="s">
        <v>402</v>
      </c>
      <c r="J5177" t="s">
        <v>561</v>
      </c>
      <c r="K5177" t="s">
        <v>399</v>
      </c>
      <c r="L5177" t="s">
        <v>543</v>
      </c>
      <c r="M5177" t="s">
        <v>467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x14ac:dyDescent="0.3">
      <c r="A5178">
        <v>5</v>
      </c>
      <c r="B5178" t="s">
        <v>181</v>
      </c>
      <c r="C5178">
        <v>2021</v>
      </c>
      <c r="D5178">
        <v>8</v>
      </c>
      <c r="E5178" t="s">
        <v>656</v>
      </c>
      <c r="F5178" s="152">
        <v>10</v>
      </c>
      <c r="G5178" t="s">
        <v>466</v>
      </c>
      <c r="H5178" t="s">
        <v>403</v>
      </c>
      <c r="I5178" t="s">
        <v>404</v>
      </c>
      <c r="J5178" t="s">
        <v>562</v>
      </c>
      <c r="K5178" t="s">
        <v>405</v>
      </c>
      <c r="L5178" t="s">
        <v>543</v>
      </c>
      <c r="M5178" t="s">
        <v>467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x14ac:dyDescent="0.3">
      <c r="A5179">
        <v>5</v>
      </c>
      <c r="B5179" t="s">
        <v>181</v>
      </c>
      <c r="C5179">
        <v>2021</v>
      </c>
      <c r="D5179">
        <v>8</v>
      </c>
      <c r="E5179" t="s">
        <v>656</v>
      </c>
      <c r="F5179" s="152">
        <v>10</v>
      </c>
      <c r="G5179" t="s">
        <v>466</v>
      </c>
      <c r="H5179" t="s">
        <v>406</v>
      </c>
      <c r="I5179" t="s">
        <v>407</v>
      </c>
      <c r="J5179" t="s">
        <v>563</v>
      </c>
      <c r="K5179" t="s">
        <v>408</v>
      </c>
      <c r="L5179" t="s">
        <v>543</v>
      </c>
      <c r="M5179" t="s">
        <v>467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x14ac:dyDescent="0.3">
      <c r="A5180">
        <v>5</v>
      </c>
      <c r="B5180" t="s">
        <v>181</v>
      </c>
      <c r="C5180">
        <v>2021</v>
      </c>
      <c r="D5180">
        <v>8</v>
      </c>
      <c r="E5180" t="s">
        <v>656</v>
      </c>
      <c r="F5180" s="152">
        <v>10</v>
      </c>
      <c r="G5180" t="s">
        <v>466</v>
      </c>
      <c r="H5180" t="s">
        <v>471</v>
      </c>
      <c r="I5180" t="s">
        <v>472</v>
      </c>
      <c r="J5180" t="s">
        <v>563</v>
      </c>
      <c r="K5180" t="s">
        <v>408</v>
      </c>
      <c r="L5180" t="s">
        <v>543</v>
      </c>
      <c r="M5180" t="s">
        <v>467</v>
      </c>
      <c r="N5180">
        <v>13</v>
      </c>
      <c r="O5180">
        <v>1106.81</v>
      </c>
      <c r="P5180">
        <v>7022</v>
      </c>
      <c r="Q5180" t="str">
        <f t="shared" si="83"/>
        <v>2-Low Income Residential</v>
      </c>
    </row>
    <row r="5181" spans="1:17" x14ac:dyDescent="0.3">
      <c r="A5181">
        <v>5</v>
      </c>
      <c r="B5181" t="s">
        <v>181</v>
      </c>
      <c r="C5181">
        <v>2021</v>
      </c>
      <c r="D5181">
        <v>8</v>
      </c>
      <c r="E5181" t="s">
        <v>656</v>
      </c>
      <c r="F5181" s="152">
        <v>10</v>
      </c>
      <c r="G5181" t="s">
        <v>466</v>
      </c>
      <c r="H5181" t="s">
        <v>477</v>
      </c>
      <c r="I5181" t="s">
        <v>478</v>
      </c>
      <c r="J5181" t="s">
        <v>566</v>
      </c>
      <c r="K5181" t="s">
        <v>436</v>
      </c>
      <c r="L5181" t="s">
        <v>543</v>
      </c>
      <c r="M5181" t="s">
        <v>467</v>
      </c>
      <c r="N5181">
        <v>2</v>
      </c>
      <c r="O5181">
        <v>66.22</v>
      </c>
      <c r="P5181">
        <v>117</v>
      </c>
      <c r="Q5181" t="str">
        <f t="shared" si="83"/>
        <v>Street</v>
      </c>
    </row>
    <row r="5182" spans="1:17" x14ac:dyDescent="0.3">
      <c r="A5182">
        <v>5</v>
      </c>
      <c r="B5182" t="s">
        <v>181</v>
      </c>
      <c r="C5182">
        <v>2021</v>
      </c>
      <c r="D5182">
        <v>8</v>
      </c>
      <c r="E5182" t="s">
        <v>656</v>
      </c>
      <c r="F5182" s="152">
        <v>10</v>
      </c>
      <c r="G5182" t="s">
        <v>466</v>
      </c>
      <c r="H5182" t="s">
        <v>479</v>
      </c>
      <c r="I5182" t="s">
        <v>480</v>
      </c>
      <c r="J5182" t="s">
        <v>566</v>
      </c>
      <c r="K5182" t="s">
        <v>436</v>
      </c>
      <c r="L5182" t="s">
        <v>543</v>
      </c>
      <c r="M5182" t="s">
        <v>467</v>
      </c>
      <c r="N5182">
        <v>26</v>
      </c>
      <c r="O5182">
        <v>479.76</v>
      </c>
      <c r="P5182">
        <v>1018</v>
      </c>
      <c r="Q5182" t="str">
        <f t="shared" si="83"/>
        <v>Street</v>
      </c>
    </row>
    <row r="5183" spans="1:17" x14ac:dyDescent="0.3">
      <c r="A5183">
        <v>5</v>
      </c>
      <c r="B5183" t="s">
        <v>181</v>
      </c>
      <c r="C5183">
        <v>2021</v>
      </c>
      <c r="D5183">
        <v>8</v>
      </c>
      <c r="E5183" t="s">
        <v>656</v>
      </c>
      <c r="F5183" s="152">
        <v>10</v>
      </c>
      <c r="G5183" t="s">
        <v>466</v>
      </c>
      <c r="H5183" t="s">
        <v>434</v>
      </c>
      <c r="I5183" t="s">
        <v>435</v>
      </c>
      <c r="J5183" t="s">
        <v>566</v>
      </c>
      <c r="K5183" t="s">
        <v>436</v>
      </c>
      <c r="L5183" t="s">
        <v>544</v>
      </c>
      <c r="M5183" t="s">
        <v>468</v>
      </c>
      <c r="N5183">
        <v>3</v>
      </c>
      <c r="O5183">
        <v>88.82</v>
      </c>
      <c r="P5183">
        <v>303</v>
      </c>
      <c r="Q5183" t="str">
        <f t="shared" si="83"/>
        <v>Street</v>
      </c>
    </row>
    <row r="5184" spans="1:17" x14ac:dyDescent="0.3">
      <c r="A5184">
        <v>5</v>
      </c>
      <c r="B5184" t="s">
        <v>181</v>
      </c>
      <c r="C5184">
        <v>2021</v>
      </c>
      <c r="D5184">
        <v>8</v>
      </c>
      <c r="E5184" t="s">
        <v>656</v>
      </c>
      <c r="F5184" s="152">
        <v>10</v>
      </c>
      <c r="G5184" t="s">
        <v>466</v>
      </c>
      <c r="H5184" t="s">
        <v>412</v>
      </c>
      <c r="I5184" t="s">
        <v>413</v>
      </c>
      <c r="J5184" t="s">
        <v>561</v>
      </c>
      <c r="K5184" t="s">
        <v>399</v>
      </c>
      <c r="L5184" t="s">
        <v>544</v>
      </c>
      <c r="M5184" t="s">
        <v>468</v>
      </c>
      <c r="N5184">
        <v>33237</v>
      </c>
      <c r="O5184">
        <v>3269491.41</v>
      </c>
      <c r="P5184">
        <v>22551501</v>
      </c>
      <c r="Q5184" t="str">
        <f t="shared" si="83"/>
        <v>1-Residential</v>
      </c>
    </row>
    <row r="5185" spans="1:17" x14ac:dyDescent="0.3">
      <c r="A5185">
        <v>5</v>
      </c>
      <c r="B5185" t="s">
        <v>181</v>
      </c>
      <c r="C5185">
        <v>2021</v>
      </c>
      <c r="D5185">
        <v>8</v>
      </c>
      <c r="E5185" t="s">
        <v>656</v>
      </c>
      <c r="F5185" s="152">
        <v>10</v>
      </c>
      <c r="G5185" t="s">
        <v>466</v>
      </c>
      <c r="H5185" t="s">
        <v>415</v>
      </c>
      <c r="I5185" t="s">
        <v>416</v>
      </c>
      <c r="J5185" t="s">
        <v>563</v>
      </c>
      <c r="K5185" t="s">
        <v>408</v>
      </c>
      <c r="L5185" t="s">
        <v>544</v>
      </c>
      <c r="M5185" t="s">
        <v>468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x14ac:dyDescent="0.3">
      <c r="A5186">
        <v>5</v>
      </c>
      <c r="B5186" t="s">
        <v>181</v>
      </c>
      <c r="C5186">
        <v>2021</v>
      </c>
      <c r="D5186">
        <v>8</v>
      </c>
      <c r="E5186" t="s">
        <v>656</v>
      </c>
      <c r="F5186" s="152">
        <v>10</v>
      </c>
      <c r="G5186" t="s">
        <v>466</v>
      </c>
      <c r="H5186" t="s">
        <v>417</v>
      </c>
      <c r="I5186" t="s">
        <v>418</v>
      </c>
      <c r="J5186" t="s">
        <v>562</v>
      </c>
      <c r="K5186" t="s">
        <v>405</v>
      </c>
      <c r="L5186" t="s">
        <v>544</v>
      </c>
      <c r="M5186" t="s">
        <v>468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x14ac:dyDescent="0.3">
      <c r="A5187">
        <v>5</v>
      </c>
      <c r="B5187" t="s">
        <v>181</v>
      </c>
      <c r="C5187">
        <v>2021</v>
      </c>
      <c r="D5187">
        <v>8</v>
      </c>
      <c r="E5187" t="s">
        <v>656</v>
      </c>
      <c r="F5187" s="152">
        <v>60</v>
      </c>
      <c r="G5187" t="s">
        <v>469</v>
      </c>
      <c r="H5187" t="s">
        <v>494</v>
      </c>
      <c r="I5187" t="s">
        <v>495</v>
      </c>
      <c r="J5187" t="s">
        <v>573</v>
      </c>
      <c r="K5187" t="s">
        <v>461</v>
      </c>
      <c r="L5187" t="s">
        <v>549</v>
      </c>
      <c r="M5187" t="s">
        <v>526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x14ac:dyDescent="0.3">
      <c r="A5188">
        <v>5</v>
      </c>
      <c r="B5188" t="s">
        <v>181</v>
      </c>
      <c r="C5188">
        <v>2021</v>
      </c>
      <c r="D5188">
        <v>8</v>
      </c>
      <c r="E5188" t="s">
        <v>656</v>
      </c>
      <c r="F5188" s="152">
        <v>60</v>
      </c>
      <c r="G5188" t="s">
        <v>469</v>
      </c>
      <c r="H5188" t="s">
        <v>496</v>
      </c>
      <c r="I5188" t="s">
        <v>497</v>
      </c>
      <c r="J5188" t="s">
        <v>573</v>
      </c>
      <c r="K5188" t="s">
        <v>461</v>
      </c>
      <c r="L5188" t="s">
        <v>549</v>
      </c>
      <c r="M5188" t="s">
        <v>526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x14ac:dyDescent="0.3">
      <c r="A5189">
        <v>5</v>
      </c>
      <c r="B5189" t="s">
        <v>181</v>
      </c>
      <c r="C5189">
        <v>2021</v>
      </c>
      <c r="D5189">
        <v>8</v>
      </c>
      <c r="E5189" t="s">
        <v>656</v>
      </c>
      <c r="F5189" s="152">
        <v>60</v>
      </c>
      <c r="G5189" t="s">
        <v>469</v>
      </c>
      <c r="H5189" t="s">
        <v>459</v>
      </c>
      <c r="I5189" t="s">
        <v>460</v>
      </c>
      <c r="J5189" t="s">
        <v>573</v>
      </c>
      <c r="K5189" t="s">
        <v>461</v>
      </c>
      <c r="L5189" t="s">
        <v>545</v>
      </c>
      <c r="M5189" t="s">
        <v>470</v>
      </c>
      <c r="N5189">
        <v>45</v>
      </c>
      <c r="O5189">
        <v>5986.47</v>
      </c>
      <c r="P5189">
        <v>8438</v>
      </c>
      <c r="Q5189" t="str">
        <f t="shared" si="83"/>
        <v>Street</v>
      </c>
    </row>
    <row r="5190" spans="1:17" x14ac:dyDescent="0.3">
      <c r="A5190">
        <v>5</v>
      </c>
      <c r="B5190" t="s">
        <v>181</v>
      </c>
      <c r="C5190">
        <v>2021</v>
      </c>
      <c r="D5190">
        <v>8</v>
      </c>
      <c r="E5190" t="s">
        <v>656</v>
      </c>
      <c r="F5190" s="152">
        <v>60</v>
      </c>
      <c r="G5190" t="s">
        <v>469</v>
      </c>
      <c r="H5190" t="s">
        <v>437</v>
      </c>
      <c r="I5190" t="s">
        <v>438</v>
      </c>
      <c r="J5190" t="s">
        <v>571</v>
      </c>
      <c r="K5190" t="s">
        <v>439</v>
      </c>
      <c r="L5190" t="s">
        <v>545</v>
      </c>
      <c r="M5190" t="s">
        <v>470</v>
      </c>
      <c r="N5190">
        <v>1</v>
      </c>
      <c r="O5190">
        <v>7.92</v>
      </c>
      <c r="P5190">
        <v>7</v>
      </c>
      <c r="Q5190" t="str">
        <f t="shared" si="83"/>
        <v>3-Small C&amp;I</v>
      </c>
    </row>
    <row r="5191" spans="1:17" x14ac:dyDescent="0.3">
      <c r="A5191">
        <v>5</v>
      </c>
      <c r="B5191" t="s">
        <v>181</v>
      </c>
      <c r="C5191">
        <v>2021</v>
      </c>
      <c r="D5191">
        <v>8</v>
      </c>
      <c r="E5191" t="s">
        <v>656</v>
      </c>
      <c r="F5191" s="152">
        <v>60</v>
      </c>
      <c r="G5191" t="s">
        <v>469</v>
      </c>
      <c r="H5191" t="s">
        <v>463</v>
      </c>
      <c r="I5191" t="s">
        <v>464</v>
      </c>
      <c r="J5191" t="s">
        <v>577</v>
      </c>
      <c r="K5191" t="s">
        <v>465</v>
      </c>
      <c r="L5191" t="s">
        <v>545</v>
      </c>
      <c r="M5191" t="s">
        <v>470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x14ac:dyDescent="0.3">
      <c r="A5192">
        <v>5</v>
      </c>
      <c r="B5192" t="s">
        <v>181</v>
      </c>
      <c r="C5192">
        <v>2021</v>
      </c>
      <c r="D5192">
        <v>8</v>
      </c>
      <c r="E5192" t="s">
        <v>656</v>
      </c>
      <c r="F5192" s="152">
        <v>71</v>
      </c>
      <c r="G5192" t="s">
        <v>469</v>
      </c>
      <c r="H5192" t="s">
        <v>397</v>
      </c>
      <c r="I5192" t="s">
        <v>398</v>
      </c>
      <c r="J5192" t="s">
        <v>561</v>
      </c>
      <c r="K5192" t="s">
        <v>399</v>
      </c>
      <c r="L5192" t="s">
        <v>550</v>
      </c>
      <c r="M5192" t="s">
        <v>527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x14ac:dyDescent="0.3">
      <c r="A5193">
        <v>5</v>
      </c>
      <c r="B5193" t="s">
        <v>181</v>
      </c>
      <c r="C5193">
        <v>2021</v>
      </c>
      <c r="D5193">
        <v>8</v>
      </c>
      <c r="E5193" t="s">
        <v>656</v>
      </c>
      <c r="F5193" s="152">
        <v>72</v>
      </c>
      <c r="G5193" t="s">
        <v>469</v>
      </c>
      <c r="H5193" t="s">
        <v>397</v>
      </c>
      <c r="I5193" t="s">
        <v>398</v>
      </c>
      <c r="J5193" t="s">
        <v>561</v>
      </c>
      <c r="K5193" t="s">
        <v>399</v>
      </c>
      <c r="L5193" t="s">
        <v>551</v>
      </c>
      <c r="M5193" t="s">
        <v>528</v>
      </c>
      <c r="N5193">
        <v>1</v>
      </c>
      <c r="O5193">
        <v>107.32</v>
      </c>
      <c r="P5193">
        <v>427</v>
      </c>
      <c r="Q5193" t="str">
        <f t="shared" si="83"/>
        <v>1-Residential</v>
      </c>
    </row>
    <row r="5194" spans="1:17" x14ac:dyDescent="0.3">
      <c r="A5194">
        <v>5</v>
      </c>
      <c r="B5194" t="s">
        <v>181</v>
      </c>
      <c r="C5194">
        <v>2021</v>
      </c>
      <c r="D5194">
        <v>8</v>
      </c>
      <c r="E5194" t="s">
        <v>656</v>
      </c>
      <c r="F5194" s="152">
        <v>75</v>
      </c>
      <c r="G5194" t="s">
        <v>469</v>
      </c>
      <c r="H5194" t="s">
        <v>481</v>
      </c>
      <c r="I5194" t="s">
        <v>482</v>
      </c>
      <c r="J5194" t="s">
        <v>568</v>
      </c>
      <c r="K5194" t="s">
        <v>433</v>
      </c>
      <c r="L5194" t="s">
        <v>552</v>
      </c>
      <c r="M5194" t="s">
        <v>529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x14ac:dyDescent="0.3">
      <c r="A5195">
        <v>5</v>
      </c>
      <c r="B5195" t="s">
        <v>181</v>
      </c>
      <c r="C5195">
        <v>2021</v>
      </c>
      <c r="D5195">
        <v>8</v>
      </c>
      <c r="E5195" t="s">
        <v>656</v>
      </c>
      <c r="F5195" s="152">
        <v>75</v>
      </c>
      <c r="G5195" t="s">
        <v>469</v>
      </c>
      <c r="H5195" t="s">
        <v>431</v>
      </c>
      <c r="I5195" t="s">
        <v>432</v>
      </c>
      <c r="J5195" t="s">
        <v>568</v>
      </c>
      <c r="K5195" t="s">
        <v>433</v>
      </c>
      <c r="L5195" t="s">
        <v>552</v>
      </c>
      <c r="M5195" t="s">
        <v>529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x14ac:dyDescent="0.3">
      <c r="A5196">
        <v>5</v>
      </c>
      <c r="B5196" t="s">
        <v>181</v>
      </c>
      <c r="C5196">
        <v>2021</v>
      </c>
      <c r="D5196">
        <v>8</v>
      </c>
      <c r="E5196" t="s">
        <v>656</v>
      </c>
      <c r="F5196" s="152">
        <v>75</v>
      </c>
      <c r="G5196" t="s">
        <v>469</v>
      </c>
      <c r="H5196" t="s">
        <v>441</v>
      </c>
      <c r="I5196" t="s">
        <v>442</v>
      </c>
      <c r="J5196" t="s">
        <v>572</v>
      </c>
      <c r="K5196" t="s">
        <v>443</v>
      </c>
      <c r="L5196" t="s">
        <v>552</v>
      </c>
      <c r="M5196" t="s">
        <v>529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x14ac:dyDescent="0.3">
      <c r="A5197">
        <v>5</v>
      </c>
      <c r="B5197" t="s">
        <v>181</v>
      </c>
      <c r="C5197">
        <v>2021</v>
      </c>
      <c r="D5197">
        <v>8</v>
      </c>
      <c r="E5197" t="s">
        <v>656</v>
      </c>
      <c r="F5197" s="152">
        <v>75</v>
      </c>
      <c r="G5197" t="s">
        <v>469</v>
      </c>
      <c r="H5197" t="s">
        <v>417</v>
      </c>
      <c r="I5197" t="s">
        <v>418</v>
      </c>
      <c r="J5197" t="s">
        <v>562</v>
      </c>
      <c r="K5197" t="s">
        <v>405</v>
      </c>
      <c r="L5197" t="s">
        <v>553</v>
      </c>
      <c r="M5197" t="s">
        <v>476</v>
      </c>
      <c r="N5197">
        <v>7</v>
      </c>
      <c r="O5197">
        <v>3310.39</v>
      </c>
      <c r="P5197">
        <v>29160</v>
      </c>
      <c r="Q5197" t="str">
        <f t="shared" si="83"/>
        <v>3-Small C&amp;I</v>
      </c>
    </row>
    <row r="5198" spans="1:17" x14ac:dyDescent="0.3">
      <c r="A5198">
        <v>5</v>
      </c>
      <c r="B5198" t="s">
        <v>181</v>
      </c>
      <c r="C5198">
        <v>2021</v>
      </c>
      <c r="D5198">
        <v>8</v>
      </c>
      <c r="E5198" t="s">
        <v>656</v>
      </c>
      <c r="F5198" s="152">
        <v>75</v>
      </c>
      <c r="G5198" t="s">
        <v>469</v>
      </c>
      <c r="H5198" t="s">
        <v>450</v>
      </c>
      <c r="I5198" t="s">
        <v>451</v>
      </c>
      <c r="J5198" t="s">
        <v>568</v>
      </c>
      <c r="K5198" t="s">
        <v>433</v>
      </c>
      <c r="L5198" t="s">
        <v>553</v>
      </c>
      <c r="M5198" t="s">
        <v>476</v>
      </c>
      <c r="N5198">
        <v>1</v>
      </c>
      <c r="O5198">
        <v>4283.63</v>
      </c>
      <c r="P5198">
        <v>44940</v>
      </c>
      <c r="Q5198" t="str">
        <f t="shared" ref="Q5198:Q5261" si="84">VLOOKUP(TRIM(J5198),S:T,2,FALSE)</f>
        <v>4-Medium C&amp;I</v>
      </c>
    </row>
    <row r="5199" spans="1:17" x14ac:dyDescent="0.3">
      <c r="A5199">
        <v>5</v>
      </c>
      <c r="B5199" t="s">
        <v>181</v>
      </c>
      <c r="C5199">
        <v>2021</v>
      </c>
      <c r="D5199">
        <v>8</v>
      </c>
      <c r="E5199" t="s">
        <v>656</v>
      </c>
      <c r="F5199" s="152">
        <v>77</v>
      </c>
      <c r="G5199" t="s">
        <v>469</v>
      </c>
      <c r="H5199" t="s">
        <v>431</v>
      </c>
      <c r="I5199" t="s">
        <v>432</v>
      </c>
      <c r="J5199" t="s">
        <v>568</v>
      </c>
      <c r="K5199" t="s">
        <v>433</v>
      </c>
      <c r="L5199" t="s">
        <v>554</v>
      </c>
      <c r="M5199" t="s">
        <v>530</v>
      </c>
      <c r="N5199">
        <v>1</v>
      </c>
      <c r="O5199">
        <v>3040.62</v>
      </c>
      <c r="P5199">
        <v>15600</v>
      </c>
      <c r="Q5199" t="str">
        <f t="shared" si="84"/>
        <v>4-Medium C&amp;I</v>
      </c>
    </row>
    <row r="5200" spans="1:17" x14ac:dyDescent="0.3">
      <c r="A5200">
        <v>5</v>
      </c>
      <c r="B5200" t="s">
        <v>181</v>
      </c>
      <c r="C5200">
        <v>2021</v>
      </c>
      <c r="D5200">
        <v>8</v>
      </c>
      <c r="E5200" t="s">
        <v>656</v>
      </c>
      <c r="F5200" s="152">
        <v>79</v>
      </c>
      <c r="G5200" t="s">
        <v>469</v>
      </c>
      <c r="H5200" t="s">
        <v>403</v>
      </c>
      <c r="I5200" t="s">
        <v>404</v>
      </c>
      <c r="J5200" t="s">
        <v>562</v>
      </c>
      <c r="K5200" t="s">
        <v>405</v>
      </c>
      <c r="L5200" t="s">
        <v>556</v>
      </c>
      <c r="M5200" t="s">
        <v>531</v>
      </c>
      <c r="N5200">
        <v>1</v>
      </c>
      <c r="O5200">
        <v>9.64</v>
      </c>
      <c r="P5200">
        <v>0</v>
      </c>
      <c r="Q5200" t="str">
        <f t="shared" si="84"/>
        <v>3-Small C&amp;I</v>
      </c>
    </row>
    <row r="5201" spans="1:17" x14ac:dyDescent="0.3">
      <c r="A5201">
        <v>5</v>
      </c>
      <c r="B5201" t="s">
        <v>181</v>
      </c>
      <c r="C5201">
        <v>2021</v>
      </c>
      <c r="D5201">
        <v>8</v>
      </c>
      <c r="E5201" t="s">
        <v>656</v>
      </c>
      <c r="F5201" s="152">
        <v>79</v>
      </c>
      <c r="G5201" t="s">
        <v>469</v>
      </c>
      <c r="H5201" t="s">
        <v>431</v>
      </c>
      <c r="I5201" t="s">
        <v>432</v>
      </c>
      <c r="J5201" t="s">
        <v>568</v>
      </c>
      <c r="K5201" t="s">
        <v>433</v>
      </c>
      <c r="L5201" t="s">
        <v>556</v>
      </c>
      <c r="M5201" t="s">
        <v>531</v>
      </c>
      <c r="N5201">
        <v>1</v>
      </c>
      <c r="O5201">
        <v>8454.09</v>
      </c>
      <c r="P5201">
        <v>50600</v>
      </c>
      <c r="Q5201" t="str">
        <f t="shared" si="84"/>
        <v>4-Medium C&amp;I</v>
      </c>
    </row>
    <row r="5202" spans="1:17" x14ac:dyDescent="0.3">
      <c r="A5202">
        <v>5</v>
      </c>
      <c r="B5202" t="s">
        <v>181</v>
      </c>
      <c r="C5202">
        <v>2021</v>
      </c>
      <c r="D5202">
        <v>8</v>
      </c>
      <c r="E5202" t="s">
        <v>656</v>
      </c>
      <c r="F5202" s="152">
        <v>79</v>
      </c>
      <c r="G5202" t="s">
        <v>469</v>
      </c>
      <c r="H5202" t="s">
        <v>532</v>
      </c>
      <c r="I5202" t="s">
        <v>533</v>
      </c>
      <c r="J5202" t="s">
        <v>270</v>
      </c>
      <c r="K5202" t="s">
        <v>534</v>
      </c>
      <c r="L5202" t="s">
        <v>556</v>
      </c>
      <c r="M5202" t="s">
        <v>531</v>
      </c>
      <c r="N5202">
        <v>18</v>
      </c>
      <c r="O5202">
        <v>4248.97</v>
      </c>
      <c r="P5202">
        <v>2273435</v>
      </c>
      <c r="Q5202" t="str">
        <f t="shared" si="84"/>
        <v>OTHER</v>
      </c>
    </row>
    <row r="5203" spans="1:17" x14ac:dyDescent="0.3">
      <c r="A5203">
        <v>5</v>
      </c>
      <c r="B5203" t="s">
        <v>181</v>
      </c>
      <c r="C5203">
        <v>2021</v>
      </c>
      <c r="D5203">
        <v>8</v>
      </c>
      <c r="E5203" t="s">
        <v>656</v>
      </c>
      <c r="F5203" s="152">
        <v>79</v>
      </c>
      <c r="G5203" t="s">
        <v>469</v>
      </c>
      <c r="H5203" t="s">
        <v>444</v>
      </c>
      <c r="I5203" t="s">
        <v>445</v>
      </c>
      <c r="J5203" t="s">
        <v>572</v>
      </c>
      <c r="K5203" t="s">
        <v>443</v>
      </c>
      <c r="L5203" t="s">
        <v>557</v>
      </c>
      <c r="M5203" t="s">
        <v>535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x14ac:dyDescent="0.3">
      <c r="A5204">
        <v>5</v>
      </c>
      <c r="B5204" t="s">
        <v>181</v>
      </c>
      <c r="C5204">
        <v>2021</v>
      </c>
      <c r="D5204">
        <v>8</v>
      </c>
      <c r="E5204" t="s">
        <v>656</v>
      </c>
      <c r="F5204" s="152">
        <v>79</v>
      </c>
      <c r="G5204" t="s">
        <v>469</v>
      </c>
      <c r="H5204" t="s">
        <v>417</v>
      </c>
      <c r="I5204" t="s">
        <v>418</v>
      </c>
      <c r="J5204" t="s">
        <v>562</v>
      </c>
      <c r="K5204" t="s">
        <v>405</v>
      </c>
      <c r="L5204" t="s">
        <v>557</v>
      </c>
      <c r="M5204" t="s">
        <v>535</v>
      </c>
      <c r="N5204">
        <v>81</v>
      </c>
      <c r="O5204">
        <v>7193.76</v>
      </c>
      <c r="P5204">
        <v>60272</v>
      </c>
      <c r="Q5204" t="str">
        <f t="shared" si="84"/>
        <v>3-Small C&amp;I</v>
      </c>
    </row>
    <row r="5205" spans="1:17" x14ac:dyDescent="0.3">
      <c r="A5205">
        <v>5</v>
      </c>
      <c r="B5205" t="s">
        <v>181</v>
      </c>
      <c r="C5205">
        <v>2021</v>
      </c>
      <c r="D5205">
        <v>8</v>
      </c>
      <c r="E5205" t="s">
        <v>656</v>
      </c>
      <c r="F5205" s="152">
        <v>79</v>
      </c>
      <c r="G5205" t="s">
        <v>469</v>
      </c>
      <c r="H5205" t="s">
        <v>446</v>
      </c>
      <c r="I5205" t="s">
        <v>447</v>
      </c>
      <c r="J5205" t="s">
        <v>567</v>
      </c>
      <c r="K5205" t="s">
        <v>425</v>
      </c>
      <c r="L5205" t="s">
        <v>557</v>
      </c>
      <c r="M5205" t="s">
        <v>535</v>
      </c>
      <c r="N5205">
        <v>7</v>
      </c>
      <c r="O5205">
        <v>366.46</v>
      </c>
      <c r="P5205">
        <v>2844</v>
      </c>
      <c r="Q5205" t="str">
        <f t="shared" si="84"/>
        <v>3-Small C&amp;I</v>
      </c>
    </row>
    <row r="5206" spans="1:17" x14ac:dyDescent="0.3">
      <c r="A5206">
        <v>5</v>
      </c>
      <c r="B5206" t="s">
        <v>181</v>
      </c>
      <c r="C5206">
        <v>2021</v>
      </c>
      <c r="D5206">
        <v>8</v>
      </c>
      <c r="E5206" t="s">
        <v>656</v>
      </c>
      <c r="F5206" s="152">
        <v>79</v>
      </c>
      <c r="G5206" t="s">
        <v>469</v>
      </c>
      <c r="H5206" t="s">
        <v>450</v>
      </c>
      <c r="I5206" t="s">
        <v>451</v>
      </c>
      <c r="J5206" t="s">
        <v>568</v>
      </c>
      <c r="K5206" t="s">
        <v>433</v>
      </c>
      <c r="L5206" t="s">
        <v>557</v>
      </c>
      <c r="M5206" t="s">
        <v>535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x14ac:dyDescent="0.3">
      <c r="A5207">
        <v>4</v>
      </c>
      <c r="B5207" t="s">
        <v>187</v>
      </c>
      <c r="C5207">
        <v>2021</v>
      </c>
      <c r="D5207">
        <v>9</v>
      </c>
      <c r="E5207" t="s">
        <v>661</v>
      </c>
      <c r="F5207" s="152">
        <v>1</v>
      </c>
      <c r="G5207" t="s">
        <v>396</v>
      </c>
      <c r="H5207" t="s">
        <v>397</v>
      </c>
      <c r="I5207" t="s">
        <v>398</v>
      </c>
      <c r="J5207" t="s">
        <v>561</v>
      </c>
      <c r="K5207" t="s">
        <v>399</v>
      </c>
      <c r="L5207" t="s">
        <v>536</v>
      </c>
      <c r="M5207" t="s">
        <v>400</v>
      </c>
      <c r="N5207">
        <v>1757</v>
      </c>
      <c r="O5207">
        <v>512073.21</v>
      </c>
      <c r="P5207">
        <v>2093693</v>
      </c>
      <c r="Q5207" t="str">
        <f t="shared" si="84"/>
        <v>1-Residential</v>
      </c>
    </row>
    <row r="5208" spans="1:17" x14ac:dyDescent="0.3">
      <c r="A5208">
        <v>4</v>
      </c>
      <c r="B5208" t="s">
        <v>187</v>
      </c>
      <c r="C5208">
        <v>2021</v>
      </c>
      <c r="D5208">
        <v>9</v>
      </c>
      <c r="E5208" t="s">
        <v>661</v>
      </c>
      <c r="F5208" s="152">
        <v>1</v>
      </c>
      <c r="G5208" t="s">
        <v>396</v>
      </c>
      <c r="H5208" t="s">
        <v>403</v>
      </c>
      <c r="I5208" t="s">
        <v>404</v>
      </c>
      <c r="J5208" t="s">
        <v>562</v>
      </c>
      <c r="K5208" t="s">
        <v>405</v>
      </c>
      <c r="L5208" t="s">
        <v>536</v>
      </c>
      <c r="M5208" t="s">
        <v>400</v>
      </c>
      <c r="N5208">
        <v>19</v>
      </c>
      <c r="O5208">
        <v>3065.42</v>
      </c>
      <c r="P5208">
        <v>14232</v>
      </c>
      <c r="Q5208" t="str">
        <f t="shared" si="84"/>
        <v>3-Small C&amp;I</v>
      </c>
    </row>
    <row r="5209" spans="1:17" x14ac:dyDescent="0.3">
      <c r="A5209">
        <v>4</v>
      </c>
      <c r="B5209" t="s">
        <v>187</v>
      </c>
      <c r="C5209">
        <v>2021</v>
      </c>
      <c r="D5209">
        <v>9</v>
      </c>
      <c r="E5209" t="s">
        <v>661</v>
      </c>
      <c r="F5209" s="152">
        <v>1</v>
      </c>
      <c r="G5209" t="s">
        <v>396</v>
      </c>
      <c r="H5209" t="s">
        <v>406</v>
      </c>
      <c r="I5209" t="s">
        <v>407</v>
      </c>
      <c r="J5209" t="s">
        <v>563</v>
      </c>
      <c r="K5209" t="s">
        <v>408</v>
      </c>
      <c r="L5209" t="s">
        <v>536</v>
      </c>
      <c r="M5209" t="s">
        <v>400</v>
      </c>
      <c r="N5209">
        <v>36</v>
      </c>
      <c r="O5209">
        <v>4065.06</v>
      </c>
      <c r="P5209">
        <v>25637</v>
      </c>
      <c r="Q5209" t="str">
        <f t="shared" si="84"/>
        <v>2-Low Income Residential</v>
      </c>
    </row>
    <row r="5210" spans="1:17" x14ac:dyDescent="0.3">
      <c r="A5210">
        <v>4</v>
      </c>
      <c r="B5210" t="s">
        <v>187</v>
      </c>
      <c r="C5210">
        <v>2021</v>
      </c>
      <c r="D5210">
        <v>9</v>
      </c>
      <c r="E5210" t="s">
        <v>661</v>
      </c>
      <c r="F5210" s="152">
        <v>1</v>
      </c>
      <c r="G5210" t="s">
        <v>396</v>
      </c>
      <c r="H5210" t="s">
        <v>409</v>
      </c>
      <c r="I5210" t="s">
        <v>410</v>
      </c>
      <c r="J5210" t="s">
        <v>565</v>
      </c>
      <c r="K5210" t="s">
        <v>411</v>
      </c>
      <c r="L5210" t="s">
        <v>536</v>
      </c>
      <c r="M5210" t="s">
        <v>400</v>
      </c>
      <c r="N5210">
        <v>3</v>
      </c>
      <c r="O5210">
        <v>777.2</v>
      </c>
      <c r="P5210">
        <v>3703</v>
      </c>
      <c r="Q5210" t="str">
        <f t="shared" si="84"/>
        <v>3-Small C&amp;I</v>
      </c>
    </row>
    <row r="5211" spans="1:17" x14ac:dyDescent="0.3">
      <c r="A5211">
        <v>4</v>
      </c>
      <c r="B5211" t="s">
        <v>187</v>
      </c>
      <c r="C5211">
        <v>2021</v>
      </c>
      <c r="D5211">
        <v>9</v>
      </c>
      <c r="E5211" t="s">
        <v>661</v>
      </c>
      <c r="F5211" s="152">
        <v>1</v>
      </c>
      <c r="G5211" t="s">
        <v>396</v>
      </c>
      <c r="H5211" t="s">
        <v>412</v>
      </c>
      <c r="I5211" t="s">
        <v>413</v>
      </c>
      <c r="J5211" t="s">
        <v>561</v>
      </c>
      <c r="K5211" t="s">
        <v>399</v>
      </c>
      <c r="L5211" t="s">
        <v>537</v>
      </c>
      <c r="M5211" t="s">
        <v>414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x14ac:dyDescent="0.3">
      <c r="A5212">
        <v>4</v>
      </c>
      <c r="B5212" t="s">
        <v>187</v>
      </c>
      <c r="C5212">
        <v>2021</v>
      </c>
      <c r="D5212">
        <v>9</v>
      </c>
      <c r="E5212" t="s">
        <v>661</v>
      </c>
      <c r="F5212" s="152">
        <v>1</v>
      </c>
      <c r="G5212" t="s">
        <v>396</v>
      </c>
      <c r="H5212" t="s">
        <v>415</v>
      </c>
      <c r="I5212" t="s">
        <v>416</v>
      </c>
      <c r="J5212" t="s">
        <v>563</v>
      </c>
      <c r="K5212" t="s">
        <v>408</v>
      </c>
      <c r="L5212" t="s">
        <v>537</v>
      </c>
      <c r="M5212" t="s">
        <v>414</v>
      </c>
      <c r="N5212">
        <v>135</v>
      </c>
      <c r="O5212">
        <v>5656.94</v>
      </c>
      <c r="P5212">
        <v>103976</v>
      </c>
      <c r="Q5212" t="str">
        <f t="shared" si="84"/>
        <v>2-Low Income Residential</v>
      </c>
    </row>
    <row r="5213" spans="1:17" x14ac:dyDescent="0.3">
      <c r="A5213">
        <v>4</v>
      </c>
      <c r="B5213" t="s">
        <v>187</v>
      </c>
      <c r="C5213">
        <v>2021</v>
      </c>
      <c r="D5213">
        <v>9</v>
      </c>
      <c r="E5213" t="s">
        <v>661</v>
      </c>
      <c r="F5213" s="152">
        <v>1</v>
      </c>
      <c r="G5213" t="s">
        <v>396</v>
      </c>
      <c r="H5213" t="s">
        <v>417</v>
      </c>
      <c r="I5213" t="s">
        <v>418</v>
      </c>
      <c r="J5213" t="s">
        <v>562</v>
      </c>
      <c r="K5213" t="s">
        <v>405</v>
      </c>
      <c r="L5213" t="s">
        <v>537</v>
      </c>
      <c r="M5213" t="s">
        <v>414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x14ac:dyDescent="0.3">
      <c r="A5214">
        <v>4</v>
      </c>
      <c r="B5214" t="s">
        <v>187</v>
      </c>
      <c r="C5214">
        <v>2021</v>
      </c>
      <c r="D5214">
        <v>9</v>
      </c>
      <c r="E5214" t="s">
        <v>661</v>
      </c>
      <c r="F5214" s="152">
        <v>1</v>
      </c>
      <c r="G5214" t="s">
        <v>396</v>
      </c>
      <c r="H5214" t="s">
        <v>419</v>
      </c>
      <c r="I5214" t="s">
        <v>420</v>
      </c>
      <c r="J5214" t="s">
        <v>565</v>
      </c>
      <c r="K5214" t="s">
        <v>411</v>
      </c>
      <c r="L5214" t="s">
        <v>537</v>
      </c>
      <c r="M5214" t="s">
        <v>414</v>
      </c>
      <c r="N5214">
        <v>3</v>
      </c>
      <c r="O5214">
        <v>201.86</v>
      </c>
      <c r="P5214">
        <v>1466</v>
      </c>
      <c r="Q5214" t="str">
        <f t="shared" si="84"/>
        <v>3-Small C&amp;I</v>
      </c>
    </row>
    <row r="5215" spans="1:17" x14ac:dyDescent="0.3">
      <c r="A5215">
        <v>4</v>
      </c>
      <c r="B5215" t="s">
        <v>187</v>
      </c>
      <c r="C5215">
        <v>2021</v>
      </c>
      <c r="D5215">
        <v>9</v>
      </c>
      <c r="E5215" t="s">
        <v>661</v>
      </c>
      <c r="F5215" s="152">
        <v>3</v>
      </c>
      <c r="G5215" t="s">
        <v>421</v>
      </c>
      <c r="H5215" t="s">
        <v>397</v>
      </c>
      <c r="I5215" t="s">
        <v>398</v>
      </c>
      <c r="J5215" t="s">
        <v>561</v>
      </c>
      <c r="K5215" t="s">
        <v>399</v>
      </c>
      <c r="L5215" t="s">
        <v>538</v>
      </c>
      <c r="M5215" t="s">
        <v>422</v>
      </c>
      <c r="N5215">
        <v>25</v>
      </c>
      <c r="O5215">
        <v>3359.87</v>
      </c>
      <c r="P5215">
        <v>13285</v>
      </c>
      <c r="Q5215" t="str">
        <f t="shared" si="84"/>
        <v>1-Residential</v>
      </c>
    </row>
    <row r="5216" spans="1:17" x14ac:dyDescent="0.3">
      <c r="A5216">
        <v>4</v>
      </c>
      <c r="B5216" t="s">
        <v>187</v>
      </c>
      <c r="C5216">
        <v>2021</v>
      </c>
      <c r="D5216">
        <v>9</v>
      </c>
      <c r="E5216" t="s">
        <v>661</v>
      </c>
      <c r="F5216" s="152">
        <v>3</v>
      </c>
      <c r="G5216" t="s">
        <v>421</v>
      </c>
      <c r="H5216" t="s">
        <v>403</v>
      </c>
      <c r="I5216" t="s">
        <v>404</v>
      </c>
      <c r="J5216" t="s">
        <v>562</v>
      </c>
      <c r="K5216" t="s">
        <v>405</v>
      </c>
      <c r="L5216" t="s">
        <v>538</v>
      </c>
      <c r="M5216" t="s">
        <v>422</v>
      </c>
      <c r="N5216">
        <v>197</v>
      </c>
      <c r="O5216">
        <v>62787.48</v>
      </c>
      <c r="P5216">
        <v>302142</v>
      </c>
      <c r="Q5216" t="str">
        <f t="shared" si="84"/>
        <v>3-Small C&amp;I</v>
      </c>
    </row>
    <row r="5217" spans="1:17" x14ac:dyDescent="0.3">
      <c r="A5217">
        <v>4</v>
      </c>
      <c r="B5217" t="s">
        <v>187</v>
      </c>
      <c r="C5217">
        <v>2021</v>
      </c>
      <c r="D5217">
        <v>9</v>
      </c>
      <c r="E5217" t="s">
        <v>661</v>
      </c>
      <c r="F5217" s="152">
        <v>3</v>
      </c>
      <c r="G5217" t="s">
        <v>421</v>
      </c>
      <c r="H5217" t="s">
        <v>426</v>
      </c>
      <c r="I5217" t="s">
        <v>427</v>
      </c>
      <c r="J5217" t="s">
        <v>564</v>
      </c>
      <c r="K5217" t="s">
        <v>428</v>
      </c>
      <c r="L5217" t="s">
        <v>538</v>
      </c>
      <c r="M5217" t="s">
        <v>422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x14ac:dyDescent="0.3">
      <c r="A5218">
        <v>4</v>
      </c>
      <c r="B5218" t="s">
        <v>187</v>
      </c>
      <c r="C5218">
        <v>2021</v>
      </c>
      <c r="D5218">
        <v>9</v>
      </c>
      <c r="E5218" t="s">
        <v>661</v>
      </c>
      <c r="F5218" s="152">
        <v>3</v>
      </c>
      <c r="G5218" t="s">
        <v>421</v>
      </c>
      <c r="H5218" t="s">
        <v>409</v>
      </c>
      <c r="I5218" t="s">
        <v>410</v>
      </c>
      <c r="J5218" t="s">
        <v>565</v>
      </c>
      <c r="K5218" t="s">
        <v>411</v>
      </c>
      <c r="L5218" t="s">
        <v>538</v>
      </c>
      <c r="M5218" t="s">
        <v>422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x14ac:dyDescent="0.3">
      <c r="A5219">
        <v>4</v>
      </c>
      <c r="B5219" t="s">
        <v>187</v>
      </c>
      <c r="C5219">
        <v>2021</v>
      </c>
      <c r="D5219">
        <v>9</v>
      </c>
      <c r="E5219" t="s">
        <v>661</v>
      </c>
      <c r="F5219" s="152">
        <v>3</v>
      </c>
      <c r="G5219" t="s">
        <v>421</v>
      </c>
      <c r="H5219" t="s">
        <v>431</v>
      </c>
      <c r="I5219" t="s">
        <v>432</v>
      </c>
      <c r="J5219" t="s">
        <v>568</v>
      </c>
      <c r="K5219" t="s">
        <v>433</v>
      </c>
      <c r="L5219" t="s">
        <v>538</v>
      </c>
      <c r="M5219" t="s">
        <v>422</v>
      </c>
      <c r="N5219">
        <v>4</v>
      </c>
      <c r="O5219">
        <v>7180.32</v>
      </c>
      <c r="P5219">
        <v>35816</v>
      </c>
      <c r="Q5219" t="str">
        <f t="shared" si="84"/>
        <v>4-Medium C&amp;I</v>
      </c>
    </row>
    <row r="5220" spans="1:17" x14ac:dyDescent="0.3">
      <c r="A5220">
        <v>4</v>
      </c>
      <c r="B5220" t="s">
        <v>187</v>
      </c>
      <c r="C5220">
        <v>2021</v>
      </c>
      <c r="D5220">
        <v>9</v>
      </c>
      <c r="E5220" t="s">
        <v>661</v>
      </c>
      <c r="F5220" s="152">
        <v>3</v>
      </c>
      <c r="G5220" t="s">
        <v>421</v>
      </c>
      <c r="H5220" t="s">
        <v>434</v>
      </c>
      <c r="I5220" t="s">
        <v>435</v>
      </c>
      <c r="J5220" t="s">
        <v>566</v>
      </c>
      <c r="K5220" t="s">
        <v>436</v>
      </c>
      <c r="L5220" t="s">
        <v>537</v>
      </c>
      <c r="M5220" t="s">
        <v>414</v>
      </c>
      <c r="N5220">
        <v>1</v>
      </c>
      <c r="O5220">
        <v>8.93</v>
      </c>
      <c r="P5220">
        <v>19</v>
      </c>
      <c r="Q5220" t="str">
        <f t="shared" si="84"/>
        <v>Street</v>
      </c>
    </row>
    <row r="5221" spans="1:17" x14ac:dyDescent="0.3">
      <c r="A5221">
        <v>4</v>
      </c>
      <c r="B5221" t="s">
        <v>187</v>
      </c>
      <c r="C5221">
        <v>2021</v>
      </c>
      <c r="D5221">
        <v>9</v>
      </c>
      <c r="E5221" t="s">
        <v>661</v>
      </c>
      <c r="F5221" s="152">
        <v>3</v>
      </c>
      <c r="G5221" t="s">
        <v>421</v>
      </c>
      <c r="H5221" t="s">
        <v>437</v>
      </c>
      <c r="I5221" t="s">
        <v>438</v>
      </c>
      <c r="J5221" t="s">
        <v>571</v>
      </c>
      <c r="K5221" t="s">
        <v>439</v>
      </c>
      <c r="L5221" t="s">
        <v>539</v>
      </c>
      <c r="M5221" t="s">
        <v>440</v>
      </c>
      <c r="N5221">
        <v>8</v>
      </c>
      <c r="O5221">
        <v>176.83</v>
      </c>
      <c r="P5221">
        <v>1004</v>
      </c>
      <c r="Q5221" t="str">
        <f t="shared" si="84"/>
        <v>3-Small C&amp;I</v>
      </c>
    </row>
    <row r="5222" spans="1:17" x14ac:dyDescent="0.3">
      <c r="A5222">
        <v>4</v>
      </c>
      <c r="B5222" t="s">
        <v>187</v>
      </c>
      <c r="C5222">
        <v>2021</v>
      </c>
      <c r="D5222">
        <v>9</v>
      </c>
      <c r="E5222" t="s">
        <v>661</v>
      </c>
      <c r="F5222" s="152">
        <v>3</v>
      </c>
      <c r="G5222" t="s">
        <v>421</v>
      </c>
      <c r="H5222" t="s">
        <v>441</v>
      </c>
      <c r="I5222" t="s">
        <v>442</v>
      </c>
      <c r="J5222" t="s">
        <v>572</v>
      </c>
      <c r="K5222" t="s">
        <v>443</v>
      </c>
      <c r="L5222" t="s">
        <v>538</v>
      </c>
      <c r="M5222" t="s">
        <v>422</v>
      </c>
      <c r="N5222">
        <v>1</v>
      </c>
      <c r="O5222">
        <v>16539.72</v>
      </c>
      <c r="P5222">
        <v>101520</v>
      </c>
      <c r="Q5222" t="str">
        <f t="shared" si="84"/>
        <v>5-Large C&amp;I</v>
      </c>
    </row>
    <row r="5223" spans="1:17" x14ac:dyDescent="0.3">
      <c r="A5223">
        <v>4</v>
      </c>
      <c r="B5223" t="s">
        <v>187</v>
      </c>
      <c r="C5223">
        <v>2021</v>
      </c>
      <c r="D5223">
        <v>9</v>
      </c>
      <c r="E5223" t="s">
        <v>661</v>
      </c>
      <c r="F5223" s="152">
        <v>3</v>
      </c>
      <c r="G5223" t="s">
        <v>421</v>
      </c>
      <c r="H5223" t="s">
        <v>444</v>
      </c>
      <c r="I5223" t="s">
        <v>445</v>
      </c>
      <c r="J5223" t="s">
        <v>572</v>
      </c>
      <c r="K5223" t="s">
        <v>443</v>
      </c>
      <c r="L5223" t="s">
        <v>539</v>
      </c>
      <c r="M5223" t="s">
        <v>440</v>
      </c>
      <c r="N5223">
        <v>8</v>
      </c>
      <c r="O5223">
        <v>88103.32</v>
      </c>
      <c r="P5223">
        <v>1116680</v>
      </c>
      <c r="Q5223" t="str">
        <f t="shared" si="84"/>
        <v>5-Large C&amp;I</v>
      </c>
    </row>
    <row r="5224" spans="1:17" x14ac:dyDescent="0.3">
      <c r="A5224">
        <v>4</v>
      </c>
      <c r="B5224" t="s">
        <v>187</v>
      </c>
      <c r="C5224">
        <v>2021</v>
      </c>
      <c r="D5224">
        <v>9</v>
      </c>
      <c r="E5224" t="s">
        <v>661</v>
      </c>
      <c r="F5224" s="152">
        <v>3</v>
      </c>
      <c r="G5224" t="s">
        <v>421</v>
      </c>
      <c r="H5224" t="s">
        <v>412</v>
      </c>
      <c r="I5224" t="s">
        <v>413</v>
      </c>
      <c r="J5224" t="s">
        <v>561</v>
      </c>
      <c r="K5224" t="s">
        <v>399</v>
      </c>
      <c r="L5224" t="s">
        <v>539</v>
      </c>
      <c r="M5224" t="s">
        <v>440</v>
      </c>
      <c r="N5224">
        <v>36</v>
      </c>
      <c r="O5224">
        <v>3272.83</v>
      </c>
      <c r="P5224">
        <v>21366</v>
      </c>
      <c r="Q5224" t="str">
        <f t="shared" si="84"/>
        <v>1-Residential</v>
      </c>
    </row>
    <row r="5225" spans="1:17" x14ac:dyDescent="0.3">
      <c r="A5225">
        <v>4</v>
      </c>
      <c r="B5225" t="s">
        <v>187</v>
      </c>
      <c r="C5225">
        <v>2021</v>
      </c>
      <c r="D5225">
        <v>9</v>
      </c>
      <c r="E5225" t="s">
        <v>661</v>
      </c>
      <c r="F5225" s="152">
        <v>3</v>
      </c>
      <c r="G5225" t="s">
        <v>421</v>
      </c>
      <c r="H5225" t="s">
        <v>417</v>
      </c>
      <c r="I5225" t="s">
        <v>418</v>
      </c>
      <c r="J5225" t="s">
        <v>562</v>
      </c>
      <c r="K5225" t="s">
        <v>405</v>
      </c>
      <c r="L5225" t="s">
        <v>539</v>
      </c>
      <c r="M5225" t="s">
        <v>440</v>
      </c>
      <c r="N5225">
        <v>1249</v>
      </c>
      <c r="O5225">
        <v>303997.39</v>
      </c>
      <c r="P5225">
        <v>2508878</v>
      </c>
      <c r="Q5225" t="str">
        <f t="shared" si="84"/>
        <v>3-Small C&amp;I</v>
      </c>
    </row>
    <row r="5226" spans="1:17" x14ac:dyDescent="0.3">
      <c r="A5226">
        <v>4</v>
      </c>
      <c r="B5226" t="s">
        <v>187</v>
      </c>
      <c r="C5226">
        <v>2021</v>
      </c>
      <c r="D5226">
        <v>9</v>
      </c>
      <c r="E5226" t="s">
        <v>661</v>
      </c>
      <c r="F5226" s="152">
        <v>3</v>
      </c>
      <c r="G5226" t="s">
        <v>421</v>
      </c>
      <c r="H5226" t="s">
        <v>446</v>
      </c>
      <c r="I5226" t="s">
        <v>447</v>
      </c>
      <c r="J5226" t="s">
        <v>567</v>
      </c>
      <c r="K5226" t="s">
        <v>425</v>
      </c>
      <c r="L5226" t="s">
        <v>539</v>
      </c>
      <c r="M5226" t="s">
        <v>440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x14ac:dyDescent="0.3">
      <c r="A5227">
        <v>4</v>
      </c>
      <c r="B5227" t="s">
        <v>187</v>
      </c>
      <c r="C5227">
        <v>2021</v>
      </c>
      <c r="D5227">
        <v>9</v>
      </c>
      <c r="E5227" t="s">
        <v>661</v>
      </c>
      <c r="F5227" s="152">
        <v>3</v>
      </c>
      <c r="G5227" t="s">
        <v>421</v>
      </c>
      <c r="H5227" t="s">
        <v>448</v>
      </c>
      <c r="I5227" t="s">
        <v>449</v>
      </c>
      <c r="J5227" t="s">
        <v>564</v>
      </c>
      <c r="K5227" t="s">
        <v>428</v>
      </c>
      <c r="L5227" t="s">
        <v>539</v>
      </c>
      <c r="M5227" t="s">
        <v>440</v>
      </c>
      <c r="N5227">
        <v>10</v>
      </c>
      <c r="O5227">
        <v>486.54</v>
      </c>
      <c r="P5227">
        <v>3296</v>
      </c>
      <c r="Q5227" t="str">
        <f t="shared" si="84"/>
        <v>3-Small C&amp;I</v>
      </c>
    </row>
    <row r="5228" spans="1:17" x14ac:dyDescent="0.3">
      <c r="A5228">
        <v>4</v>
      </c>
      <c r="B5228" t="s">
        <v>187</v>
      </c>
      <c r="C5228">
        <v>2021</v>
      </c>
      <c r="D5228">
        <v>9</v>
      </c>
      <c r="E5228" t="s">
        <v>661</v>
      </c>
      <c r="F5228" s="152">
        <v>3</v>
      </c>
      <c r="G5228" t="s">
        <v>421</v>
      </c>
      <c r="H5228" t="s">
        <v>419</v>
      </c>
      <c r="I5228" t="s">
        <v>420</v>
      </c>
      <c r="J5228" t="s">
        <v>565</v>
      </c>
      <c r="K5228" t="s">
        <v>411</v>
      </c>
      <c r="L5228" t="s">
        <v>539</v>
      </c>
      <c r="M5228" t="s">
        <v>440</v>
      </c>
      <c r="N5228">
        <v>57</v>
      </c>
      <c r="O5228">
        <v>3928.07</v>
      </c>
      <c r="P5228">
        <v>28623</v>
      </c>
      <c r="Q5228" t="str">
        <f t="shared" si="84"/>
        <v>3-Small C&amp;I</v>
      </c>
    </row>
    <row r="5229" spans="1:17" x14ac:dyDescent="0.3">
      <c r="A5229">
        <v>4</v>
      </c>
      <c r="B5229" t="s">
        <v>187</v>
      </c>
      <c r="C5229">
        <v>2021</v>
      </c>
      <c r="D5229">
        <v>9</v>
      </c>
      <c r="E5229" t="s">
        <v>661</v>
      </c>
      <c r="F5229" s="152">
        <v>3</v>
      </c>
      <c r="G5229" t="s">
        <v>421</v>
      </c>
      <c r="H5229" t="s">
        <v>450</v>
      </c>
      <c r="I5229" t="s">
        <v>451</v>
      </c>
      <c r="J5229" t="s">
        <v>568</v>
      </c>
      <c r="K5229" t="s">
        <v>433</v>
      </c>
      <c r="L5229" t="s">
        <v>539</v>
      </c>
      <c r="M5229" t="s">
        <v>440</v>
      </c>
      <c r="N5229">
        <v>65</v>
      </c>
      <c r="O5229">
        <v>176285.32</v>
      </c>
      <c r="P5229">
        <v>1725776</v>
      </c>
      <c r="Q5229" t="str">
        <f t="shared" si="84"/>
        <v>4-Medium C&amp;I</v>
      </c>
    </row>
    <row r="5230" spans="1:17" x14ac:dyDescent="0.3">
      <c r="A5230">
        <v>4</v>
      </c>
      <c r="B5230" t="s">
        <v>187</v>
      </c>
      <c r="C5230">
        <v>2021</v>
      </c>
      <c r="D5230">
        <v>9</v>
      </c>
      <c r="E5230" t="s">
        <v>661</v>
      </c>
      <c r="F5230" s="152">
        <v>3</v>
      </c>
      <c r="G5230" t="s">
        <v>421</v>
      </c>
      <c r="H5230" t="s">
        <v>452</v>
      </c>
      <c r="I5230" t="s">
        <v>453</v>
      </c>
      <c r="J5230" t="s">
        <v>570</v>
      </c>
      <c r="K5230" t="s">
        <v>454</v>
      </c>
      <c r="L5230" t="s">
        <v>539</v>
      </c>
      <c r="M5230" t="s">
        <v>440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x14ac:dyDescent="0.3">
      <c r="A5231">
        <v>4</v>
      </c>
      <c r="B5231" t="s">
        <v>187</v>
      </c>
      <c r="C5231">
        <v>2021</v>
      </c>
      <c r="D5231">
        <v>9</v>
      </c>
      <c r="E5231" t="s">
        <v>661</v>
      </c>
      <c r="F5231" s="152">
        <v>5</v>
      </c>
      <c r="G5231" t="s">
        <v>455</v>
      </c>
      <c r="H5231" t="s">
        <v>431</v>
      </c>
      <c r="I5231" t="s">
        <v>432</v>
      </c>
      <c r="J5231" t="s">
        <v>568</v>
      </c>
      <c r="K5231" t="s">
        <v>433</v>
      </c>
      <c r="L5231" t="s">
        <v>540</v>
      </c>
      <c r="M5231" t="s">
        <v>456</v>
      </c>
      <c r="N5231">
        <v>1</v>
      </c>
      <c r="O5231">
        <v>673.34</v>
      </c>
      <c r="P5231">
        <v>2920</v>
      </c>
      <c r="Q5231" t="str">
        <f t="shared" si="84"/>
        <v>4-Medium C&amp;I</v>
      </c>
    </row>
    <row r="5232" spans="1:17" x14ac:dyDescent="0.3">
      <c r="A5232">
        <v>4</v>
      </c>
      <c r="B5232" t="s">
        <v>187</v>
      </c>
      <c r="C5232">
        <v>2021</v>
      </c>
      <c r="D5232">
        <v>9</v>
      </c>
      <c r="E5232" t="s">
        <v>661</v>
      </c>
      <c r="F5232" s="152">
        <v>5</v>
      </c>
      <c r="G5232" t="s">
        <v>455</v>
      </c>
      <c r="H5232" t="s">
        <v>444</v>
      </c>
      <c r="I5232" t="s">
        <v>445</v>
      </c>
      <c r="J5232" t="s">
        <v>572</v>
      </c>
      <c r="K5232" t="s">
        <v>443</v>
      </c>
      <c r="L5232" t="s">
        <v>541</v>
      </c>
      <c r="M5232" t="s">
        <v>457</v>
      </c>
      <c r="N5232">
        <v>1</v>
      </c>
      <c r="O5232">
        <v>6926.52</v>
      </c>
      <c r="P5232">
        <v>89182</v>
      </c>
      <c r="Q5232" t="str">
        <f t="shared" si="84"/>
        <v>5-Large C&amp;I</v>
      </c>
    </row>
    <row r="5233" spans="1:17" x14ac:dyDescent="0.3">
      <c r="A5233">
        <v>4</v>
      </c>
      <c r="B5233" t="s">
        <v>187</v>
      </c>
      <c r="C5233">
        <v>2021</v>
      </c>
      <c r="D5233">
        <v>9</v>
      </c>
      <c r="E5233" t="s">
        <v>661</v>
      </c>
      <c r="F5233" s="152">
        <v>5</v>
      </c>
      <c r="G5233" t="s">
        <v>455</v>
      </c>
      <c r="H5233" t="s">
        <v>417</v>
      </c>
      <c r="I5233" t="s">
        <v>418</v>
      </c>
      <c r="J5233" t="s">
        <v>562</v>
      </c>
      <c r="K5233" t="s">
        <v>405</v>
      </c>
      <c r="L5233" t="s">
        <v>541</v>
      </c>
      <c r="M5233" t="s">
        <v>457</v>
      </c>
      <c r="N5233">
        <v>2</v>
      </c>
      <c r="O5233">
        <v>41.85</v>
      </c>
      <c r="P5233">
        <v>189</v>
      </c>
      <c r="Q5233" t="str">
        <f t="shared" si="84"/>
        <v>3-Small C&amp;I</v>
      </c>
    </row>
    <row r="5234" spans="1:17" x14ac:dyDescent="0.3">
      <c r="A5234">
        <v>4</v>
      </c>
      <c r="B5234" t="s">
        <v>187</v>
      </c>
      <c r="C5234">
        <v>2021</v>
      </c>
      <c r="D5234">
        <v>9</v>
      </c>
      <c r="E5234" t="s">
        <v>661</v>
      </c>
      <c r="F5234" s="152">
        <v>6</v>
      </c>
      <c r="G5234" t="s">
        <v>458</v>
      </c>
      <c r="H5234" t="s">
        <v>459</v>
      </c>
      <c r="I5234" t="s">
        <v>460</v>
      </c>
      <c r="J5234" t="s">
        <v>573</v>
      </c>
      <c r="K5234" t="s">
        <v>461</v>
      </c>
      <c r="L5234" t="s">
        <v>542</v>
      </c>
      <c r="M5234" t="s">
        <v>462</v>
      </c>
      <c r="N5234">
        <v>1</v>
      </c>
      <c r="O5234">
        <v>6024.09</v>
      </c>
      <c r="P5234">
        <v>14063</v>
      </c>
      <c r="Q5234" t="str">
        <f t="shared" si="84"/>
        <v>Street</v>
      </c>
    </row>
    <row r="5235" spans="1:17" x14ac:dyDescent="0.3">
      <c r="A5235">
        <v>4</v>
      </c>
      <c r="B5235" t="s">
        <v>187</v>
      </c>
      <c r="C5235">
        <v>2021</v>
      </c>
      <c r="D5235">
        <v>9</v>
      </c>
      <c r="E5235" t="s">
        <v>661</v>
      </c>
      <c r="F5235" s="152">
        <v>6</v>
      </c>
      <c r="G5235" t="s">
        <v>458</v>
      </c>
      <c r="H5235" t="s">
        <v>463</v>
      </c>
      <c r="I5235" t="s">
        <v>464</v>
      </c>
      <c r="J5235" t="s">
        <v>577</v>
      </c>
      <c r="K5235" t="s">
        <v>465</v>
      </c>
      <c r="L5235" t="s">
        <v>542</v>
      </c>
      <c r="M5235" t="s">
        <v>462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x14ac:dyDescent="0.3">
      <c r="A5236">
        <v>4</v>
      </c>
      <c r="B5236" t="s">
        <v>187</v>
      </c>
      <c r="C5236">
        <v>2021</v>
      </c>
      <c r="D5236">
        <v>9</v>
      </c>
      <c r="E5236" t="s">
        <v>661</v>
      </c>
      <c r="F5236" s="152">
        <v>10</v>
      </c>
      <c r="G5236" t="s">
        <v>466</v>
      </c>
      <c r="H5236" t="s">
        <v>397</v>
      </c>
      <c r="I5236" t="s">
        <v>398</v>
      </c>
      <c r="J5236" t="s">
        <v>561</v>
      </c>
      <c r="K5236" t="s">
        <v>399</v>
      </c>
      <c r="L5236" t="s">
        <v>543</v>
      </c>
      <c r="M5236" t="s">
        <v>467</v>
      </c>
      <c r="N5236">
        <v>25</v>
      </c>
      <c r="O5236">
        <v>6146.32</v>
      </c>
      <c r="P5236">
        <v>24937</v>
      </c>
      <c r="Q5236" t="str">
        <f t="shared" si="84"/>
        <v>1-Residential</v>
      </c>
    </row>
    <row r="5237" spans="1:17" x14ac:dyDescent="0.3">
      <c r="A5237">
        <v>4</v>
      </c>
      <c r="B5237" t="s">
        <v>187</v>
      </c>
      <c r="C5237">
        <v>2021</v>
      </c>
      <c r="D5237">
        <v>9</v>
      </c>
      <c r="E5237" t="s">
        <v>661</v>
      </c>
      <c r="F5237" s="152">
        <v>10</v>
      </c>
      <c r="G5237" t="s">
        <v>466</v>
      </c>
      <c r="H5237" t="s">
        <v>406</v>
      </c>
      <c r="I5237" t="s">
        <v>407</v>
      </c>
      <c r="J5237" t="s">
        <v>563</v>
      </c>
      <c r="K5237" t="s">
        <v>408</v>
      </c>
      <c r="L5237" t="s">
        <v>543</v>
      </c>
      <c r="M5237" t="s">
        <v>467</v>
      </c>
      <c r="N5237">
        <v>1</v>
      </c>
      <c r="O5237">
        <v>27.71</v>
      </c>
      <c r="P5237">
        <v>151</v>
      </c>
      <c r="Q5237" t="str">
        <f t="shared" si="84"/>
        <v>2-Low Income Residential</v>
      </c>
    </row>
    <row r="5238" spans="1:17" x14ac:dyDescent="0.3">
      <c r="A5238">
        <v>4</v>
      </c>
      <c r="B5238" t="s">
        <v>187</v>
      </c>
      <c r="C5238">
        <v>2021</v>
      </c>
      <c r="D5238">
        <v>9</v>
      </c>
      <c r="E5238" t="s">
        <v>661</v>
      </c>
      <c r="F5238" s="152">
        <v>10</v>
      </c>
      <c r="G5238" t="s">
        <v>466</v>
      </c>
      <c r="H5238" t="s">
        <v>412</v>
      </c>
      <c r="I5238" t="s">
        <v>413</v>
      </c>
      <c r="J5238" t="s">
        <v>561</v>
      </c>
      <c r="K5238" t="s">
        <v>399</v>
      </c>
      <c r="L5238" t="s">
        <v>544</v>
      </c>
      <c r="M5238" t="s">
        <v>468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x14ac:dyDescent="0.3">
      <c r="A5239">
        <v>4</v>
      </c>
      <c r="B5239" t="s">
        <v>187</v>
      </c>
      <c r="C5239">
        <v>2021</v>
      </c>
      <c r="D5239">
        <v>9</v>
      </c>
      <c r="E5239" t="s">
        <v>661</v>
      </c>
      <c r="F5239" s="152">
        <v>10</v>
      </c>
      <c r="G5239" t="s">
        <v>466</v>
      </c>
      <c r="H5239" t="s">
        <v>415</v>
      </c>
      <c r="I5239" t="s">
        <v>416</v>
      </c>
      <c r="J5239" t="s">
        <v>563</v>
      </c>
      <c r="K5239" t="s">
        <v>408</v>
      </c>
      <c r="L5239" t="s">
        <v>544</v>
      </c>
      <c r="M5239" t="s">
        <v>468</v>
      </c>
      <c r="N5239">
        <v>4</v>
      </c>
      <c r="O5239">
        <v>86.45</v>
      </c>
      <c r="P5239">
        <v>1362</v>
      </c>
      <c r="Q5239" t="str">
        <f t="shared" si="84"/>
        <v>2-Low Income Residential</v>
      </c>
    </row>
    <row r="5240" spans="1:17" x14ac:dyDescent="0.3">
      <c r="A5240">
        <v>4</v>
      </c>
      <c r="B5240" t="s">
        <v>187</v>
      </c>
      <c r="C5240">
        <v>2021</v>
      </c>
      <c r="D5240">
        <v>9</v>
      </c>
      <c r="E5240" t="s">
        <v>661</v>
      </c>
      <c r="F5240" s="152">
        <v>60</v>
      </c>
      <c r="G5240" t="s">
        <v>469</v>
      </c>
      <c r="H5240" t="s">
        <v>459</v>
      </c>
      <c r="I5240" t="s">
        <v>460</v>
      </c>
      <c r="J5240" t="s">
        <v>573</v>
      </c>
      <c r="K5240" t="s">
        <v>461</v>
      </c>
      <c r="L5240" t="s">
        <v>545</v>
      </c>
      <c r="M5240" t="s">
        <v>470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x14ac:dyDescent="0.3">
      <c r="A5241">
        <v>4</v>
      </c>
      <c r="B5241" t="s">
        <v>187</v>
      </c>
      <c r="C5241">
        <v>2021</v>
      </c>
      <c r="D5241">
        <v>9</v>
      </c>
      <c r="E5241" t="s">
        <v>661</v>
      </c>
      <c r="F5241" s="152">
        <v>60</v>
      </c>
      <c r="G5241" t="s">
        <v>469</v>
      </c>
      <c r="H5241" t="s">
        <v>463</v>
      </c>
      <c r="I5241" t="s">
        <v>464</v>
      </c>
      <c r="J5241" t="s">
        <v>577</v>
      </c>
      <c r="K5241" t="s">
        <v>465</v>
      </c>
      <c r="L5241" t="s">
        <v>545</v>
      </c>
      <c r="M5241" t="s">
        <v>470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x14ac:dyDescent="0.3">
      <c r="A5242">
        <v>5</v>
      </c>
      <c r="B5242" t="s">
        <v>181</v>
      </c>
      <c r="C5242">
        <v>2021</v>
      </c>
      <c r="D5242">
        <v>9</v>
      </c>
      <c r="E5242" t="s">
        <v>661</v>
      </c>
      <c r="F5242" s="152">
        <v>1</v>
      </c>
      <c r="G5242" t="s">
        <v>396</v>
      </c>
      <c r="H5242" t="s">
        <v>397</v>
      </c>
      <c r="I5242" t="s">
        <v>398</v>
      </c>
      <c r="J5242" t="s">
        <v>561</v>
      </c>
      <c r="K5242" t="s">
        <v>399</v>
      </c>
      <c r="L5242" t="s">
        <v>536</v>
      </c>
      <c r="M5242" t="s">
        <v>400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x14ac:dyDescent="0.3">
      <c r="A5243">
        <v>5</v>
      </c>
      <c r="B5243" t="s">
        <v>181</v>
      </c>
      <c r="C5243">
        <v>2021</v>
      </c>
      <c r="D5243">
        <v>9</v>
      </c>
      <c r="E5243" t="s">
        <v>661</v>
      </c>
      <c r="F5243" s="152">
        <v>1</v>
      </c>
      <c r="G5243" t="s">
        <v>396</v>
      </c>
      <c r="H5243" t="s">
        <v>401</v>
      </c>
      <c r="I5243" t="s">
        <v>402</v>
      </c>
      <c r="J5243" t="s">
        <v>561</v>
      </c>
      <c r="K5243" t="s">
        <v>399</v>
      </c>
      <c r="L5243" t="s">
        <v>536</v>
      </c>
      <c r="M5243" t="s">
        <v>400</v>
      </c>
      <c r="N5243">
        <v>295</v>
      </c>
      <c r="O5243">
        <v>49448.22</v>
      </c>
      <c r="P5243">
        <v>203812</v>
      </c>
      <c r="Q5243" t="str">
        <f t="shared" si="84"/>
        <v>1-Residential</v>
      </c>
    </row>
    <row r="5244" spans="1:17" x14ac:dyDescent="0.3">
      <c r="A5244">
        <v>5</v>
      </c>
      <c r="B5244" t="s">
        <v>181</v>
      </c>
      <c r="C5244">
        <v>2021</v>
      </c>
      <c r="D5244">
        <v>9</v>
      </c>
      <c r="E5244" t="s">
        <v>661</v>
      </c>
      <c r="F5244" s="152">
        <v>1</v>
      </c>
      <c r="G5244" t="s">
        <v>396</v>
      </c>
      <c r="H5244" t="s">
        <v>403</v>
      </c>
      <c r="I5244" t="s">
        <v>404</v>
      </c>
      <c r="J5244" t="s">
        <v>562</v>
      </c>
      <c r="K5244" t="s">
        <v>405</v>
      </c>
      <c r="L5244" t="s">
        <v>536</v>
      </c>
      <c r="M5244" t="s">
        <v>400</v>
      </c>
      <c r="N5244">
        <v>1207</v>
      </c>
      <c r="O5244">
        <v>43245.87</v>
      </c>
      <c r="P5244">
        <v>740380</v>
      </c>
      <c r="Q5244" t="str">
        <f t="shared" si="84"/>
        <v>3-Small C&amp;I</v>
      </c>
    </row>
    <row r="5245" spans="1:17" x14ac:dyDescent="0.3">
      <c r="A5245">
        <v>5</v>
      </c>
      <c r="B5245" t="s">
        <v>181</v>
      </c>
      <c r="C5245">
        <v>2021</v>
      </c>
      <c r="D5245">
        <v>9</v>
      </c>
      <c r="E5245" t="s">
        <v>661</v>
      </c>
      <c r="F5245" s="152">
        <v>1</v>
      </c>
      <c r="G5245" t="s">
        <v>396</v>
      </c>
      <c r="H5245" t="s">
        <v>406</v>
      </c>
      <c r="I5245" t="s">
        <v>407</v>
      </c>
      <c r="J5245" t="s">
        <v>563</v>
      </c>
      <c r="K5245" t="s">
        <v>408</v>
      </c>
      <c r="L5245" t="s">
        <v>536</v>
      </c>
      <c r="M5245" t="s">
        <v>400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x14ac:dyDescent="0.3">
      <c r="A5246">
        <v>5</v>
      </c>
      <c r="B5246" t="s">
        <v>181</v>
      </c>
      <c r="C5246">
        <v>2021</v>
      </c>
      <c r="D5246">
        <v>9</v>
      </c>
      <c r="E5246" t="s">
        <v>661</v>
      </c>
      <c r="F5246" s="152">
        <v>1</v>
      </c>
      <c r="G5246" t="s">
        <v>396</v>
      </c>
      <c r="H5246" t="s">
        <v>471</v>
      </c>
      <c r="I5246" t="s">
        <v>472</v>
      </c>
      <c r="J5246" t="s">
        <v>563</v>
      </c>
      <c r="K5246" t="s">
        <v>408</v>
      </c>
      <c r="L5246" t="s">
        <v>536</v>
      </c>
      <c r="M5246" t="s">
        <v>400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x14ac:dyDescent="0.3">
      <c r="A5247">
        <v>5</v>
      </c>
      <c r="B5247" t="s">
        <v>181</v>
      </c>
      <c r="C5247">
        <v>2021</v>
      </c>
      <c r="D5247">
        <v>9</v>
      </c>
      <c r="E5247" t="s">
        <v>661</v>
      </c>
      <c r="F5247" s="152">
        <v>1</v>
      </c>
      <c r="G5247" t="s">
        <v>396</v>
      </c>
      <c r="H5247" t="s">
        <v>409</v>
      </c>
      <c r="I5247" t="s">
        <v>410</v>
      </c>
      <c r="J5247" t="s">
        <v>564</v>
      </c>
      <c r="K5247" t="s">
        <v>428</v>
      </c>
      <c r="L5247" t="s">
        <v>536</v>
      </c>
      <c r="M5247" t="s">
        <v>400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x14ac:dyDescent="0.3">
      <c r="A5248">
        <v>5</v>
      </c>
      <c r="B5248" t="s">
        <v>181</v>
      </c>
      <c r="C5248">
        <v>2021</v>
      </c>
      <c r="D5248">
        <v>9</v>
      </c>
      <c r="E5248" t="s">
        <v>661</v>
      </c>
      <c r="F5248" s="152">
        <v>1</v>
      </c>
      <c r="G5248" t="s">
        <v>396</v>
      </c>
      <c r="H5248" t="s">
        <v>429</v>
      </c>
      <c r="I5248" t="s">
        <v>430</v>
      </c>
      <c r="J5248" t="s">
        <v>562</v>
      </c>
      <c r="K5248" t="s">
        <v>405</v>
      </c>
      <c r="L5248" t="s">
        <v>536</v>
      </c>
      <c r="M5248" t="s">
        <v>400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x14ac:dyDescent="0.3">
      <c r="A5249">
        <v>5</v>
      </c>
      <c r="B5249" t="s">
        <v>181</v>
      </c>
      <c r="C5249">
        <v>2021</v>
      </c>
      <c r="D5249">
        <v>9</v>
      </c>
      <c r="E5249" t="s">
        <v>661</v>
      </c>
      <c r="F5249" s="152">
        <v>1</v>
      </c>
      <c r="G5249" t="s">
        <v>396</v>
      </c>
      <c r="H5249" t="s">
        <v>477</v>
      </c>
      <c r="I5249" t="s">
        <v>478</v>
      </c>
      <c r="J5249" t="s">
        <v>566</v>
      </c>
      <c r="K5249" t="s">
        <v>436</v>
      </c>
      <c r="L5249" t="s">
        <v>536</v>
      </c>
      <c r="M5249" t="s">
        <v>400</v>
      </c>
      <c r="N5249">
        <v>189</v>
      </c>
      <c r="O5249">
        <v>6884.6</v>
      </c>
      <c r="P5249">
        <v>15923</v>
      </c>
      <c r="Q5249" t="str">
        <f t="shared" si="84"/>
        <v>Street</v>
      </c>
    </row>
    <row r="5250" spans="1:17" x14ac:dyDescent="0.3">
      <c r="A5250">
        <v>5</v>
      </c>
      <c r="B5250" t="s">
        <v>181</v>
      </c>
      <c r="C5250">
        <v>2021</v>
      </c>
      <c r="D5250">
        <v>9</v>
      </c>
      <c r="E5250" t="s">
        <v>661</v>
      </c>
      <c r="F5250" s="152">
        <v>1</v>
      </c>
      <c r="G5250" t="s">
        <v>396</v>
      </c>
      <c r="H5250" t="s">
        <v>479</v>
      </c>
      <c r="I5250" t="s">
        <v>480</v>
      </c>
      <c r="J5250" t="s">
        <v>566</v>
      </c>
      <c r="K5250" t="s">
        <v>436</v>
      </c>
      <c r="L5250" t="s">
        <v>536</v>
      </c>
      <c r="M5250" t="s">
        <v>400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x14ac:dyDescent="0.3">
      <c r="A5251">
        <v>5</v>
      </c>
      <c r="B5251" t="s">
        <v>181</v>
      </c>
      <c r="C5251">
        <v>2021</v>
      </c>
      <c r="D5251">
        <v>9</v>
      </c>
      <c r="E5251" t="s">
        <v>661</v>
      </c>
      <c r="F5251" s="152">
        <v>1</v>
      </c>
      <c r="G5251" t="s">
        <v>396</v>
      </c>
      <c r="H5251" t="s">
        <v>434</v>
      </c>
      <c r="I5251" t="s">
        <v>435</v>
      </c>
      <c r="J5251" t="s">
        <v>566</v>
      </c>
      <c r="K5251" t="s">
        <v>436</v>
      </c>
      <c r="L5251" t="s">
        <v>537</v>
      </c>
      <c r="M5251" t="s">
        <v>414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x14ac:dyDescent="0.3">
      <c r="A5252">
        <v>5</v>
      </c>
      <c r="B5252" t="s">
        <v>181</v>
      </c>
      <c r="C5252">
        <v>2021</v>
      </c>
      <c r="D5252">
        <v>9</v>
      </c>
      <c r="E5252" t="s">
        <v>661</v>
      </c>
      <c r="F5252" s="152">
        <v>1</v>
      </c>
      <c r="G5252" t="s">
        <v>396</v>
      </c>
      <c r="H5252" t="s">
        <v>412</v>
      </c>
      <c r="I5252" t="s">
        <v>413</v>
      </c>
      <c r="J5252" t="s">
        <v>561</v>
      </c>
      <c r="K5252" t="s">
        <v>399</v>
      </c>
      <c r="L5252" t="s">
        <v>537</v>
      </c>
      <c r="M5252" t="s">
        <v>414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x14ac:dyDescent="0.3">
      <c r="A5253">
        <v>5</v>
      </c>
      <c r="B5253" t="s">
        <v>181</v>
      </c>
      <c r="C5253">
        <v>2021</v>
      </c>
      <c r="D5253">
        <v>9</v>
      </c>
      <c r="E5253" t="s">
        <v>661</v>
      </c>
      <c r="F5253" s="152">
        <v>1</v>
      </c>
      <c r="G5253" t="s">
        <v>396</v>
      </c>
      <c r="H5253" t="s">
        <v>415</v>
      </c>
      <c r="I5253" t="s">
        <v>416</v>
      </c>
      <c r="J5253" t="s">
        <v>563</v>
      </c>
      <c r="K5253" t="s">
        <v>408</v>
      </c>
      <c r="L5253" t="s">
        <v>537</v>
      </c>
      <c r="M5253" t="s">
        <v>414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x14ac:dyDescent="0.3">
      <c r="A5254">
        <v>5</v>
      </c>
      <c r="B5254" t="s">
        <v>181</v>
      </c>
      <c r="C5254">
        <v>2021</v>
      </c>
      <c r="D5254">
        <v>9</v>
      </c>
      <c r="E5254" t="s">
        <v>661</v>
      </c>
      <c r="F5254" s="152">
        <v>1</v>
      </c>
      <c r="G5254" t="s">
        <v>396</v>
      </c>
      <c r="H5254" t="s">
        <v>417</v>
      </c>
      <c r="I5254" t="s">
        <v>418</v>
      </c>
      <c r="J5254" t="s">
        <v>562</v>
      </c>
      <c r="K5254" t="s">
        <v>405</v>
      </c>
      <c r="L5254" t="s">
        <v>537</v>
      </c>
      <c r="M5254" t="s">
        <v>414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x14ac:dyDescent="0.3">
      <c r="A5255">
        <v>5</v>
      </c>
      <c r="B5255" t="s">
        <v>181</v>
      </c>
      <c r="C5255">
        <v>2021</v>
      </c>
      <c r="D5255">
        <v>9</v>
      </c>
      <c r="E5255" t="s">
        <v>661</v>
      </c>
      <c r="F5255" s="152">
        <v>1</v>
      </c>
      <c r="G5255" t="s">
        <v>396</v>
      </c>
      <c r="H5255" t="s">
        <v>419</v>
      </c>
      <c r="I5255" t="s">
        <v>420</v>
      </c>
      <c r="J5255" t="s">
        <v>565</v>
      </c>
      <c r="K5255" t="s">
        <v>411</v>
      </c>
      <c r="L5255" t="s">
        <v>537</v>
      </c>
      <c r="M5255" t="s">
        <v>414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x14ac:dyDescent="0.3">
      <c r="A5256">
        <v>5</v>
      </c>
      <c r="B5256" t="s">
        <v>181</v>
      </c>
      <c r="C5256">
        <v>2021</v>
      </c>
      <c r="D5256">
        <v>9</v>
      </c>
      <c r="E5256" t="s">
        <v>661</v>
      </c>
      <c r="F5256" s="152">
        <v>3</v>
      </c>
      <c r="G5256" t="s">
        <v>421</v>
      </c>
      <c r="H5256" t="s">
        <v>397</v>
      </c>
      <c r="I5256" t="s">
        <v>398</v>
      </c>
      <c r="J5256" t="s">
        <v>561</v>
      </c>
      <c r="K5256" t="s">
        <v>399</v>
      </c>
      <c r="L5256" t="s">
        <v>538</v>
      </c>
      <c r="M5256" t="s">
        <v>422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x14ac:dyDescent="0.3">
      <c r="A5257">
        <v>5</v>
      </c>
      <c r="B5257" t="s">
        <v>181</v>
      </c>
      <c r="C5257">
        <v>2021</v>
      </c>
      <c r="D5257">
        <v>9</v>
      </c>
      <c r="E5257" t="s">
        <v>661</v>
      </c>
      <c r="F5257" s="152">
        <v>3</v>
      </c>
      <c r="G5257" t="s">
        <v>421</v>
      </c>
      <c r="H5257" t="s">
        <v>401</v>
      </c>
      <c r="I5257" t="s">
        <v>402</v>
      </c>
      <c r="J5257" t="s">
        <v>561</v>
      </c>
      <c r="K5257" t="s">
        <v>399</v>
      </c>
      <c r="L5257" t="s">
        <v>538</v>
      </c>
      <c r="M5257" t="s">
        <v>422</v>
      </c>
      <c r="N5257">
        <v>1</v>
      </c>
      <c r="O5257">
        <v>26.26</v>
      </c>
      <c r="P5257">
        <v>83</v>
      </c>
      <c r="Q5257" t="str">
        <f t="shared" si="84"/>
        <v>1-Residential</v>
      </c>
    </row>
    <row r="5258" spans="1:17" x14ac:dyDescent="0.3">
      <c r="A5258">
        <v>5</v>
      </c>
      <c r="B5258" t="s">
        <v>181</v>
      </c>
      <c r="C5258">
        <v>2021</v>
      </c>
      <c r="D5258">
        <v>9</v>
      </c>
      <c r="E5258" t="s">
        <v>661</v>
      </c>
      <c r="F5258" s="152">
        <v>3</v>
      </c>
      <c r="G5258" t="s">
        <v>421</v>
      </c>
      <c r="H5258" t="s">
        <v>403</v>
      </c>
      <c r="I5258" t="s">
        <v>404</v>
      </c>
      <c r="J5258" t="s">
        <v>562</v>
      </c>
      <c r="K5258" t="s">
        <v>405</v>
      </c>
      <c r="L5258" t="s">
        <v>538</v>
      </c>
      <c r="M5258" t="s">
        <v>422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x14ac:dyDescent="0.3">
      <c r="A5259">
        <v>5</v>
      </c>
      <c r="B5259" t="s">
        <v>181</v>
      </c>
      <c r="C5259">
        <v>2021</v>
      </c>
      <c r="D5259">
        <v>9</v>
      </c>
      <c r="E5259" t="s">
        <v>661</v>
      </c>
      <c r="F5259" s="152">
        <v>3</v>
      </c>
      <c r="G5259" t="s">
        <v>421</v>
      </c>
      <c r="H5259" t="s">
        <v>406</v>
      </c>
      <c r="I5259" t="s">
        <v>407</v>
      </c>
      <c r="J5259" t="s">
        <v>563</v>
      </c>
      <c r="K5259" t="s">
        <v>408</v>
      </c>
      <c r="L5259" t="s">
        <v>538</v>
      </c>
      <c r="M5259" t="s">
        <v>422</v>
      </c>
      <c r="N5259">
        <v>1</v>
      </c>
      <c r="O5259">
        <v>62.78</v>
      </c>
      <c r="P5259">
        <v>385</v>
      </c>
      <c r="Q5259" t="str">
        <f t="shared" si="84"/>
        <v>2-Low Income Residential</v>
      </c>
    </row>
    <row r="5260" spans="1:17" x14ac:dyDescent="0.3">
      <c r="A5260">
        <v>5</v>
      </c>
      <c r="B5260" t="s">
        <v>181</v>
      </c>
      <c r="C5260">
        <v>2021</v>
      </c>
      <c r="D5260">
        <v>9</v>
      </c>
      <c r="E5260" t="s">
        <v>661</v>
      </c>
      <c r="F5260" s="152">
        <v>3</v>
      </c>
      <c r="G5260" t="s">
        <v>421</v>
      </c>
      <c r="H5260" t="s">
        <v>423</v>
      </c>
      <c r="I5260" t="s">
        <v>424</v>
      </c>
      <c r="J5260" t="s">
        <v>567</v>
      </c>
      <c r="K5260" t="s">
        <v>425</v>
      </c>
      <c r="L5260" t="s">
        <v>538</v>
      </c>
      <c r="M5260" t="s">
        <v>422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x14ac:dyDescent="0.3">
      <c r="A5261">
        <v>5</v>
      </c>
      <c r="B5261" t="s">
        <v>181</v>
      </c>
      <c r="C5261">
        <v>2021</v>
      </c>
      <c r="D5261">
        <v>9</v>
      </c>
      <c r="E5261" t="s">
        <v>661</v>
      </c>
      <c r="F5261" s="152">
        <v>3</v>
      </c>
      <c r="G5261" t="s">
        <v>421</v>
      </c>
      <c r="H5261" t="s">
        <v>426</v>
      </c>
      <c r="I5261" t="s">
        <v>427</v>
      </c>
      <c r="J5261" t="s">
        <v>564</v>
      </c>
      <c r="K5261" t="s">
        <v>428</v>
      </c>
      <c r="L5261" t="s">
        <v>538</v>
      </c>
      <c r="M5261" t="s">
        <v>422</v>
      </c>
      <c r="N5261">
        <v>285</v>
      </c>
      <c r="O5261">
        <v>-393198.14</v>
      </c>
      <c r="P5261">
        <v>434159</v>
      </c>
      <c r="Q5261" t="str">
        <f t="shared" si="84"/>
        <v>3-Small C&amp;I</v>
      </c>
    </row>
    <row r="5262" spans="1:17" x14ac:dyDescent="0.3">
      <c r="A5262">
        <v>5</v>
      </c>
      <c r="B5262" t="s">
        <v>181</v>
      </c>
      <c r="C5262">
        <v>2021</v>
      </c>
      <c r="D5262">
        <v>9</v>
      </c>
      <c r="E5262" t="s">
        <v>661</v>
      </c>
      <c r="F5262" s="152">
        <v>3</v>
      </c>
      <c r="G5262" t="s">
        <v>421</v>
      </c>
      <c r="H5262" t="s">
        <v>409</v>
      </c>
      <c r="I5262" t="s">
        <v>410</v>
      </c>
      <c r="J5262" t="s">
        <v>564</v>
      </c>
      <c r="K5262" t="s">
        <v>428</v>
      </c>
      <c r="L5262" t="s">
        <v>538</v>
      </c>
      <c r="M5262" t="s">
        <v>422</v>
      </c>
      <c r="N5262">
        <v>19369</v>
      </c>
      <c r="O5262">
        <v>1038593.81</v>
      </c>
      <c r="P5262">
        <v>5881832</v>
      </c>
      <c r="Q5262" t="str">
        <f t="shared" ref="Q5262:Q5325" si="85">VLOOKUP(TRIM(J5262),S:T,2,FALSE)</f>
        <v>3-Small C&amp;I</v>
      </c>
    </row>
    <row r="5263" spans="1:17" x14ac:dyDescent="0.3">
      <c r="A5263">
        <v>5</v>
      </c>
      <c r="B5263" t="s">
        <v>181</v>
      </c>
      <c r="C5263">
        <v>2021</v>
      </c>
      <c r="D5263">
        <v>9</v>
      </c>
      <c r="E5263" t="s">
        <v>661</v>
      </c>
      <c r="F5263" s="152">
        <v>3</v>
      </c>
      <c r="G5263" t="s">
        <v>421</v>
      </c>
      <c r="H5263" t="s">
        <v>429</v>
      </c>
      <c r="I5263" t="s">
        <v>430</v>
      </c>
      <c r="J5263" t="s">
        <v>562</v>
      </c>
      <c r="K5263" t="s">
        <v>405</v>
      </c>
      <c r="L5263" t="s">
        <v>538</v>
      </c>
      <c r="M5263" t="s">
        <v>422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x14ac:dyDescent="0.3">
      <c r="A5264">
        <v>5</v>
      </c>
      <c r="B5264" t="s">
        <v>181</v>
      </c>
      <c r="C5264">
        <v>2021</v>
      </c>
      <c r="D5264">
        <v>9</v>
      </c>
      <c r="E5264" t="s">
        <v>661</v>
      </c>
      <c r="F5264" s="152">
        <v>3</v>
      </c>
      <c r="G5264" t="s">
        <v>421</v>
      </c>
      <c r="H5264" t="s">
        <v>584</v>
      </c>
      <c r="I5264" t="s">
        <v>585</v>
      </c>
      <c r="J5264" t="s">
        <v>567</v>
      </c>
      <c r="K5264" t="s">
        <v>425</v>
      </c>
      <c r="L5264" t="s">
        <v>538</v>
      </c>
      <c r="M5264" t="s">
        <v>422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x14ac:dyDescent="0.3">
      <c r="A5265">
        <v>5</v>
      </c>
      <c r="B5265" t="s">
        <v>181</v>
      </c>
      <c r="C5265">
        <v>2021</v>
      </c>
      <c r="D5265">
        <v>9</v>
      </c>
      <c r="E5265" t="s">
        <v>661</v>
      </c>
      <c r="F5265" s="152">
        <v>3</v>
      </c>
      <c r="G5265" t="s">
        <v>421</v>
      </c>
      <c r="H5265" t="s">
        <v>481</v>
      </c>
      <c r="I5265" t="s">
        <v>482</v>
      </c>
      <c r="J5265" t="s">
        <v>568</v>
      </c>
      <c r="K5265" t="s">
        <v>433</v>
      </c>
      <c r="L5265" t="s">
        <v>538</v>
      </c>
      <c r="M5265" t="s">
        <v>422</v>
      </c>
      <c r="N5265">
        <v>78</v>
      </c>
      <c r="O5265">
        <v>252730.21</v>
      </c>
      <c r="P5265">
        <v>1342909</v>
      </c>
      <c r="Q5265" t="str">
        <f t="shared" si="85"/>
        <v>4-Medium C&amp;I</v>
      </c>
    </row>
    <row r="5266" spans="1:17" x14ac:dyDescent="0.3">
      <c r="A5266">
        <v>5</v>
      </c>
      <c r="B5266" t="s">
        <v>181</v>
      </c>
      <c r="C5266">
        <v>2021</v>
      </c>
      <c r="D5266">
        <v>9</v>
      </c>
      <c r="E5266" t="s">
        <v>661</v>
      </c>
      <c r="F5266" s="152">
        <v>3</v>
      </c>
      <c r="G5266" t="s">
        <v>421</v>
      </c>
      <c r="H5266" t="s">
        <v>649</v>
      </c>
      <c r="I5266" t="s">
        <v>650</v>
      </c>
      <c r="J5266" t="s">
        <v>564</v>
      </c>
      <c r="K5266" t="s">
        <v>428</v>
      </c>
      <c r="L5266" t="s">
        <v>538</v>
      </c>
      <c r="M5266" t="s">
        <v>422</v>
      </c>
      <c r="N5266">
        <v>1</v>
      </c>
      <c r="O5266">
        <v>10.37</v>
      </c>
      <c r="P5266">
        <v>0</v>
      </c>
      <c r="Q5266" t="str">
        <f t="shared" si="85"/>
        <v>3-Small C&amp;I</v>
      </c>
    </row>
    <row r="5267" spans="1:17" x14ac:dyDescent="0.3">
      <c r="A5267">
        <v>5</v>
      </c>
      <c r="B5267" t="s">
        <v>181</v>
      </c>
      <c r="C5267">
        <v>2021</v>
      </c>
      <c r="D5267">
        <v>9</v>
      </c>
      <c r="E5267" t="s">
        <v>661</v>
      </c>
      <c r="F5267" s="152">
        <v>3</v>
      </c>
      <c r="G5267" t="s">
        <v>421</v>
      </c>
      <c r="H5267" t="s">
        <v>473</v>
      </c>
      <c r="I5267" t="s">
        <v>474</v>
      </c>
      <c r="J5267" t="s">
        <v>565</v>
      </c>
      <c r="K5267" t="s">
        <v>411</v>
      </c>
      <c r="L5267" t="s">
        <v>538</v>
      </c>
      <c r="M5267" t="s">
        <v>422</v>
      </c>
      <c r="N5267">
        <v>93</v>
      </c>
      <c r="O5267">
        <v>4010.81</v>
      </c>
      <c r="P5267">
        <v>16614</v>
      </c>
      <c r="Q5267" t="str">
        <f t="shared" si="85"/>
        <v>3-Small C&amp;I</v>
      </c>
    </row>
    <row r="5268" spans="1:17" x14ac:dyDescent="0.3">
      <c r="A5268">
        <v>5</v>
      </c>
      <c r="B5268" t="s">
        <v>181</v>
      </c>
      <c r="C5268">
        <v>2021</v>
      </c>
      <c r="D5268">
        <v>9</v>
      </c>
      <c r="E5268" t="s">
        <v>661</v>
      </c>
      <c r="F5268" s="152">
        <v>3</v>
      </c>
      <c r="G5268" t="s">
        <v>421</v>
      </c>
      <c r="H5268" t="s">
        <v>483</v>
      </c>
      <c r="I5268" t="s">
        <v>484</v>
      </c>
      <c r="J5268" t="s">
        <v>569</v>
      </c>
      <c r="K5268" t="s">
        <v>485</v>
      </c>
      <c r="L5268" t="s">
        <v>538</v>
      </c>
      <c r="M5268" t="s">
        <v>422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x14ac:dyDescent="0.3">
      <c r="A5269">
        <v>5</v>
      </c>
      <c r="B5269" t="s">
        <v>181</v>
      </c>
      <c r="C5269">
        <v>2021</v>
      </c>
      <c r="D5269">
        <v>9</v>
      </c>
      <c r="E5269" t="s">
        <v>661</v>
      </c>
      <c r="F5269" s="152">
        <v>3</v>
      </c>
      <c r="G5269" t="s">
        <v>421</v>
      </c>
      <c r="H5269" t="s">
        <v>431</v>
      </c>
      <c r="I5269" t="s">
        <v>432</v>
      </c>
      <c r="J5269" t="s">
        <v>568</v>
      </c>
      <c r="K5269" t="s">
        <v>433</v>
      </c>
      <c r="L5269" t="s">
        <v>538</v>
      </c>
      <c r="M5269" t="s">
        <v>422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x14ac:dyDescent="0.3">
      <c r="A5270">
        <v>5</v>
      </c>
      <c r="B5270" t="s">
        <v>181</v>
      </c>
      <c r="C5270">
        <v>2021</v>
      </c>
      <c r="D5270">
        <v>9</v>
      </c>
      <c r="E5270" t="s">
        <v>661</v>
      </c>
      <c r="F5270" s="152">
        <v>3</v>
      </c>
      <c r="G5270" t="s">
        <v>421</v>
      </c>
      <c r="H5270" t="s">
        <v>486</v>
      </c>
      <c r="I5270" t="s">
        <v>487</v>
      </c>
      <c r="J5270" t="s">
        <v>570</v>
      </c>
      <c r="K5270" t="s">
        <v>454</v>
      </c>
      <c r="L5270" t="s">
        <v>538</v>
      </c>
      <c r="M5270" t="s">
        <v>422</v>
      </c>
      <c r="N5270">
        <v>33</v>
      </c>
      <c r="O5270">
        <v>22572.79</v>
      </c>
      <c r="P5270">
        <v>119480</v>
      </c>
      <c r="Q5270" t="str">
        <f t="shared" si="85"/>
        <v>4-Medium C&amp;I</v>
      </c>
    </row>
    <row r="5271" spans="1:17" x14ac:dyDescent="0.3">
      <c r="A5271">
        <v>5</v>
      </c>
      <c r="B5271" t="s">
        <v>181</v>
      </c>
      <c r="C5271">
        <v>2021</v>
      </c>
      <c r="D5271">
        <v>9</v>
      </c>
      <c r="E5271" t="s">
        <v>661</v>
      </c>
      <c r="F5271" s="152">
        <v>3</v>
      </c>
      <c r="G5271" t="s">
        <v>421</v>
      </c>
      <c r="H5271" t="s">
        <v>488</v>
      </c>
      <c r="I5271" t="s">
        <v>489</v>
      </c>
      <c r="J5271" t="s">
        <v>569</v>
      </c>
      <c r="K5271" t="s">
        <v>485</v>
      </c>
      <c r="L5271" t="s">
        <v>538</v>
      </c>
      <c r="M5271" t="s">
        <v>422</v>
      </c>
      <c r="N5271">
        <v>63</v>
      </c>
      <c r="O5271">
        <v>98441.45</v>
      </c>
      <c r="P5271">
        <v>520609</v>
      </c>
      <c r="Q5271" t="str">
        <f t="shared" si="85"/>
        <v>4-Medium C&amp;I</v>
      </c>
    </row>
    <row r="5272" spans="1:17" x14ac:dyDescent="0.3">
      <c r="A5272">
        <v>5</v>
      </c>
      <c r="B5272" t="s">
        <v>181</v>
      </c>
      <c r="C5272">
        <v>2021</v>
      </c>
      <c r="D5272">
        <v>9</v>
      </c>
      <c r="E5272" t="s">
        <v>661</v>
      </c>
      <c r="F5272" s="152">
        <v>3</v>
      </c>
      <c r="G5272" t="s">
        <v>421</v>
      </c>
      <c r="H5272" t="s">
        <v>477</v>
      </c>
      <c r="I5272" t="s">
        <v>478</v>
      </c>
      <c r="J5272" t="s">
        <v>566</v>
      </c>
      <c r="K5272" t="s">
        <v>436</v>
      </c>
      <c r="L5272" t="s">
        <v>538</v>
      </c>
      <c r="M5272" t="s">
        <v>422</v>
      </c>
      <c r="N5272">
        <v>850</v>
      </c>
      <c r="O5272">
        <v>88880.12</v>
      </c>
      <c r="P5272">
        <v>240219</v>
      </c>
      <c r="Q5272" t="str">
        <f t="shared" si="85"/>
        <v>Street</v>
      </c>
    </row>
    <row r="5273" spans="1:17" x14ac:dyDescent="0.3">
      <c r="A5273">
        <v>5</v>
      </c>
      <c r="B5273" t="s">
        <v>181</v>
      </c>
      <c r="C5273">
        <v>2021</v>
      </c>
      <c r="D5273">
        <v>9</v>
      </c>
      <c r="E5273" t="s">
        <v>661</v>
      </c>
      <c r="F5273" s="152">
        <v>3</v>
      </c>
      <c r="G5273" t="s">
        <v>421</v>
      </c>
      <c r="H5273" t="s">
        <v>479</v>
      </c>
      <c r="I5273" t="s">
        <v>480</v>
      </c>
      <c r="J5273" t="s">
        <v>566</v>
      </c>
      <c r="K5273" t="s">
        <v>436</v>
      </c>
      <c r="L5273" t="s">
        <v>538</v>
      </c>
      <c r="M5273" t="s">
        <v>422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x14ac:dyDescent="0.3">
      <c r="A5274">
        <v>5</v>
      </c>
      <c r="B5274" t="s">
        <v>181</v>
      </c>
      <c r="C5274">
        <v>2021</v>
      </c>
      <c r="D5274">
        <v>9</v>
      </c>
      <c r="E5274" t="s">
        <v>661</v>
      </c>
      <c r="F5274" s="152">
        <v>3</v>
      </c>
      <c r="G5274" t="s">
        <v>421</v>
      </c>
      <c r="H5274" t="s">
        <v>434</v>
      </c>
      <c r="I5274" t="s">
        <v>435</v>
      </c>
      <c r="J5274" t="s">
        <v>566</v>
      </c>
      <c r="K5274" t="s">
        <v>436</v>
      </c>
      <c r="L5274" t="s">
        <v>539</v>
      </c>
      <c r="M5274" t="s">
        <v>440</v>
      </c>
      <c r="N5274">
        <v>3462</v>
      </c>
      <c r="O5274">
        <v>296522.27</v>
      </c>
      <c r="P5274">
        <v>1037165</v>
      </c>
      <c r="Q5274" t="str">
        <f t="shared" si="85"/>
        <v>Street</v>
      </c>
    </row>
    <row r="5275" spans="1:17" x14ac:dyDescent="0.3">
      <c r="A5275">
        <v>5</v>
      </c>
      <c r="B5275" t="s">
        <v>181</v>
      </c>
      <c r="C5275">
        <v>2021</v>
      </c>
      <c r="D5275">
        <v>9</v>
      </c>
      <c r="E5275" t="s">
        <v>661</v>
      </c>
      <c r="F5275" s="152">
        <v>3</v>
      </c>
      <c r="G5275" t="s">
        <v>421</v>
      </c>
      <c r="H5275" t="s">
        <v>437</v>
      </c>
      <c r="I5275" t="s">
        <v>438</v>
      </c>
      <c r="J5275" t="s">
        <v>571</v>
      </c>
      <c r="K5275" t="s">
        <v>439</v>
      </c>
      <c r="L5275" t="s">
        <v>539</v>
      </c>
      <c r="M5275" t="s">
        <v>440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x14ac:dyDescent="0.3">
      <c r="A5276">
        <v>5</v>
      </c>
      <c r="B5276" t="s">
        <v>181</v>
      </c>
      <c r="C5276">
        <v>2021</v>
      </c>
      <c r="D5276">
        <v>9</v>
      </c>
      <c r="E5276" t="s">
        <v>661</v>
      </c>
      <c r="F5276" s="152">
        <v>3</v>
      </c>
      <c r="G5276" t="s">
        <v>421</v>
      </c>
      <c r="H5276" t="s">
        <v>490</v>
      </c>
      <c r="I5276" t="s">
        <v>491</v>
      </c>
      <c r="J5276" t="s">
        <v>572</v>
      </c>
      <c r="K5276" t="s">
        <v>443</v>
      </c>
      <c r="L5276" t="s">
        <v>538</v>
      </c>
      <c r="M5276" t="s">
        <v>422</v>
      </c>
      <c r="N5276">
        <v>1</v>
      </c>
      <c r="O5276">
        <v>8123.02</v>
      </c>
      <c r="P5276">
        <v>50000</v>
      </c>
      <c r="Q5276" t="str">
        <f t="shared" si="85"/>
        <v>5-Large C&amp;I</v>
      </c>
    </row>
    <row r="5277" spans="1:17" x14ac:dyDescent="0.3">
      <c r="A5277">
        <v>5</v>
      </c>
      <c r="B5277" t="s">
        <v>181</v>
      </c>
      <c r="C5277">
        <v>2021</v>
      </c>
      <c r="D5277">
        <v>9</v>
      </c>
      <c r="E5277" t="s">
        <v>661</v>
      </c>
      <c r="F5277" s="152">
        <v>3</v>
      </c>
      <c r="G5277" t="s">
        <v>421</v>
      </c>
      <c r="H5277" t="s">
        <v>441</v>
      </c>
      <c r="I5277" t="s">
        <v>442</v>
      </c>
      <c r="J5277" t="s">
        <v>572</v>
      </c>
      <c r="K5277" t="s">
        <v>443</v>
      </c>
      <c r="L5277" t="s">
        <v>538</v>
      </c>
      <c r="M5277" t="s">
        <v>422</v>
      </c>
      <c r="N5277">
        <v>179</v>
      </c>
      <c r="O5277">
        <v>3223512.33</v>
      </c>
      <c r="P5277">
        <v>20617565</v>
      </c>
      <c r="Q5277" t="str">
        <f t="shared" si="85"/>
        <v>5-Large C&amp;I</v>
      </c>
    </row>
    <row r="5278" spans="1:17" x14ac:dyDescent="0.3">
      <c r="A5278">
        <v>5</v>
      </c>
      <c r="B5278" t="s">
        <v>181</v>
      </c>
      <c r="C5278">
        <v>2021</v>
      </c>
      <c r="D5278">
        <v>9</v>
      </c>
      <c r="E5278" t="s">
        <v>661</v>
      </c>
      <c r="F5278" s="152">
        <v>3</v>
      </c>
      <c r="G5278" t="s">
        <v>421</v>
      </c>
      <c r="H5278" t="s">
        <v>444</v>
      </c>
      <c r="I5278" t="s">
        <v>445</v>
      </c>
      <c r="J5278" t="s">
        <v>572</v>
      </c>
      <c r="K5278" t="s">
        <v>443</v>
      </c>
      <c r="L5278" t="s">
        <v>539</v>
      </c>
      <c r="M5278" t="s">
        <v>440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x14ac:dyDescent="0.3">
      <c r="A5279">
        <v>5</v>
      </c>
      <c r="B5279" t="s">
        <v>181</v>
      </c>
      <c r="C5279">
        <v>2021</v>
      </c>
      <c r="D5279">
        <v>9</v>
      </c>
      <c r="E5279" t="s">
        <v>661</v>
      </c>
      <c r="F5279" s="152">
        <v>3</v>
      </c>
      <c r="G5279" t="s">
        <v>421</v>
      </c>
      <c r="H5279" t="s">
        <v>412</v>
      </c>
      <c r="I5279" t="s">
        <v>413</v>
      </c>
      <c r="J5279" t="s">
        <v>561</v>
      </c>
      <c r="K5279" t="s">
        <v>399</v>
      </c>
      <c r="L5279" t="s">
        <v>539</v>
      </c>
      <c r="M5279" t="s">
        <v>440</v>
      </c>
      <c r="N5279">
        <v>1263</v>
      </c>
      <c r="O5279">
        <v>381912.3</v>
      </c>
      <c r="P5279">
        <v>2734469</v>
      </c>
      <c r="Q5279" t="str">
        <f t="shared" si="85"/>
        <v>1-Residential</v>
      </c>
    </row>
    <row r="5280" spans="1:17" x14ac:dyDescent="0.3">
      <c r="A5280">
        <v>5</v>
      </c>
      <c r="B5280" t="s">
        <v>181</v>
      </c>
      <c r="C5280">
        <v>2021</v>
      </c>
      <c r="D5280">
        <v>9</v>
      </c>
      <c r="E5280" t="s">
        <v>661</v>
      </c>
      <c r="F5280" s="152">
        <v>3</v>
      </c>
      <c r="G5280" t="s">
        <v>421</v>
      </c>
      <c r="H5280" t="s">
        <v>417</v>
      </c>
      <c r="I5280" t="s">
        <v>418</v>
      </c>
      <c r="J5280" t="s">
        <v>562</v>
      </c>
      <c r="K5280" t="s">
        <v>405</v>
      </c>
      <c r="L5280" t="s">
        <v>539</v>
      </c>
      <c r="M5280" t="s">
        <v>440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x14ac:dyDescent="0.3">
      <c r="A5281">
        <v>5</v>
      </c>
      <c r="B5281" t="s">
        <v>181</v>
      </c>
      <c r="C5281">
        <v>2021</v>
      </c>
      <c r="D5281">
        <v>9</v>
      </c>
      <c r="E5281" t="s">
        <v>661</v>
      </c>
      <c r="F5281" s="152">
        <v>3</v>
      </c>
      <c r="G5281" t="s">
        <v>421</v>
      </c>
      <c r="H5281" t="s">
        <v>446</v>
      </c>
      <c r="I5281" t="s">
        <v>447</v>
      </c>
      <c r="J5281" t="s">
        <v>567</v>
      </c>
      <c r="K5281" t="s">
        <v>425</v>
      </c>
      <c r="L5281" t="s">
        <v>539</v>
      </c>
      <c r="M5281" t="s">
        <v>440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x14ac:dyDescent="0.3">
      <c r="A5282">
        <v>5</v>
      </c>
      <c r="B5282" t="s">
        <v>181</v>
      </c>
      <c r="C5282">
        <v>2021</v>
      </c>
      <c r="D5282">
        <v>9</v>
      </c>
      <c r="E5282" t="s">
        <v>661</v>
      </c>
      <c r="F5282" s="152">
        <v>3</v>
      </c>
      <c r="G5282" t="s">
        <v>421</v>
      </c>
      <c r="H5282" t="s">
        <v>448</v>
      </c>
      <c r="I5282" t="s">
        <v>449</v>
      </c>
      <c r="J5282" t="s">
        <v>564</v>
      </c>
      <c r="K5282" t="s">
        <v>428</v>
      </c>
      <c r="L5282" t="s">
        <v>539</v>
      </c>
      <c r="M5282" t="s">
        <v>440</v>
      </c>
      <c r="N5282">
        <v>489</v>
      </c>
      <c r="O5282">
        <v>36157.19</v>
      </c>
      <c r="P5282">
        <v>1120550</v>
      </c>
      <c r="Q5282" t="str">
        <f t="shared" si="85"/>
        <v>3-Small C&amp;I</v>
      </c>
    </row>
    <row r="5283" spans="1:17" x14ac:dyDescent="0.3">
      <c r="A5283">
        <v>5</v>
      </c>
      <c r="B5283" t="s">
        <v>181</v>
      </c>
      <c r="C5283">
        <v>2021</v>
      </c>
      <c r="D5283">
        <v>9</v>
      </c>
      <c r="E5283" t="s">
        <v>661</v>
      </c>
      <c r="F5283" s="152">
        <v>3</v>
      </c>
      <c r="G5283" t="s">
        <v>421</v>
      </c>
      <c r="H5283" t="s">
        <v>419</v>
      </c>
      <c r="I5283" t="s">
        <v>420</v>
      </c>
      <c r="J5283" t="s">
        <v>565</v>
      </c>
      <c r="K5283" t="s">
        <v>411</v>
      </c>
      <c r="L5283" t="s">
        <v>539</v>
      </c>
      <c r="M5283" t="s">
        <v>440</v>
      </c>
      <c r="N5283">
        <v>19998</v>
      </c>
      <c r="O5283">
        <v>908704.96</v>
      </c>
      <c r="P5283">
        <v>7510726</v>
      </c>
      <c r="Q5283" t="str">
        <f t="shared" si="85"/>
        <v>3-Small C&amp;I</v>
      </c>
    </row>
    <row r="5284" spans="1:17" x14ac:dyDescent="0.3">
      <c r="A5284">
        <v>5</v>
      </c>
      <c r="B5284" t="s">
        <v>181</v>
      </c>
      <c r="C5284">
        <v>2021</v>
      </c>
      <c r="D5284">
        <v>9</v>
      </c>
      <c r="E5284" t="s">
        <v>661</v>
      </c>
      <c r="F5284" s="152">
        <v>3</v>
      </c>
      <c r="G5284" t="s">
        <v>421</v>
      </c>
      <c r="H5284" t="s">
        <v>450</v>
      </c>
      <c r="I5284" t="s">
        <v>451</v>
      </c>
      <c r="J5284" t="s">
        <v>568</v>
      </c>
      <c r="K5284" t="s">
        <v>433</v>
      </c>
      <c r="L5284" t="s">
        <v>539</v>
      </c>
      <c r="M5284" t="s">
        <v>440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x14ac:dyDescent="0.3">
      <c r="A5285">
        <v>5</v>
      </c>
      <c r="B5285" t="s">
        <v>181</v>
      </c>
      <c r="C5285">
        <v>2021</v>
      </c>
      <c r="D5285">
        <v>9</v>
      </c>
      <c r="E5285" t="s">
        <v>661</v>
      </c>
      <c r="F5285" s="152">
        <v>3</v>
      </c>
      <c r="G5285" t="s">
        <v>421</v>
      </c>
      <c r="H5285" t="s">
        <v>452</v>
      </c>
      <c r="I5285" t="s">
        <v>453</v>
      </c>
      <c r="J5285" t="s">
        <v>568</v>
      </c>
      <c r="K5285" t="s">
        <v>433</v>
      </c>
      <c r="L5285" t="s">
        <v>539</v>
      </c>
      <c r="M5285" t="s">
        <v>440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x14ac:dyDescent="0.3">
      <c r="A5286">
        <v>5</v>
      </c>
      <c r="B5286" t="s">
        <v>181</v>
      </c>
      <c r="C5286">
        <v>2021</v>
      </c>
      <c r="D5286">
        <v>9</v>
      </c>
      <c r="E5286" t="s">
        <v>661</v>
      </c>
      <c r="F5286" s="152">
        <v>3</v>
      </c>
      <c r="G5286" t="s">
        <v>421</v>
      </c>
      <c r="H5286" t="s">
        <v>492</v>
      </c>
      <c r="I5286" t="s">
        <v>493</v>
      </c>
      <c r="J5286" t="s">
        <v>568</v>
      </c>
      <c r="K5286" t="s">
        <v>433</v>
      </c>
      <c r="L5286" t="s">
        <v>539</v>
      </c>
      <c r="M5286" t="s">
        <v>440</v>
      </c>
      <c r="N5286">
        <v>212</v>
      </c>
      <c r="O5286">
        <v>386177.49</v>
      </c>
      <c r="P5286">
        <v>4063052</v>
      </c>
      <c r="Q5286" t="str">
        <f t="shared" si="85"/>
        <v>4-Medium C&amp;I</v>
      </c>
    </row>
    <row r="5287" spans="1:17" x14ac:dyDescent="0.3">
      <c r="A5287">
        <v>5</v>
      </c>
      <c r="B5287" t="s">
        <v>181</v>
      </c>
      <c r="C5287">
        <v>2021</v>
      </c>
      <c r="D5287">
        <v>9</v>
      </c>
      <c r="E5287" t="s">
        <v>661</v>
      </c>
      <c r="F5287" s="152">
        <v>5</v>
      </c>
      <c r="G5287" t="s">
        <v>455</v>
      </c>
      <c r="H5287" t="s">
        <v>403</v>
      </c>
      <c r="I5287" t="s">
        <v>404</v>
      </c>
      <c r="J5287" t="s">
        <v>562</v>
      </c>
      <c r="K5287" t="s">
        <v>405</v>
      </c>
      <c r="L5287" t="s">
        <v>540</v>
      </c>
      <c r="M5287" t="s">
        <v>456</v>
      </c>
      <c r="N5287">
        <v>900</v>
      </c>
      <c r="O5287">
        <v>216028.4</v>
      </c>
      <c r="P5287">
        <v>1866664</v>
      </c>
      <c r="Q5287" t="str">
        <f t="shared" si="85"/>
        <v>3-Small C&amp;I</v>
      </c>
    </row>
    <row r="5288" spans="1:17" x14ac:dyDescent="0.3">
      <c r="A5288">
        <v>5</v>
      </c>
      <c r="B5288" t="s">
        <v>181</v>
      </c>
      <c r="C5288">
        <v>2021</v>
      </c>
      <c r="D5288">
        <v>9</v>
      </c>
      <c r="E5288" t="s">
        <v>661</v>
      </c>
      <c r="F5288" s="152">
        <v>5</v>
      </c>
      <c r="G5288" t="s">
        <v>455</v>
      </c>
      <c r="H5288" t="s">
        <v>423</v>
      </c>
      <c r="I5288" t="s">
        <v>424</v>
      </c>
      <c r="J5288" t="s">
        <v>567</v>
      </c>
      <c r="K5288" t="s">
        <v>425</v>
      </c>
      <c r="L5288" t="s">
        <v>540</v>
      </c>
      <c r="M5288" t="s">
        <v>456</v>
      </c>
      <c r="N5288">
        <v>1</v>
      </c>
      <c r="O5288">
        <v>64.59</v>
      </c>
      <c r="P5288">
        <v>292</v>
      </c>
      <c r="Q5288" t="str">
        <f t="shared" si="85"/>
        <v>3-Small C&amp;I</v>
      </c>
    </row>
    <row r="5289" spans="1:17" x14ac:dyDescent="0.3">
      <c r="A5289">
        <v>5</v>
      </c>
      <c r="B5289" t="s">
        <v>181</v>
      </c>
      <c r="C5289">
        <v>2021</v>
      </c>
      <c r="D5289">
        <v>9</v>
      </c>
      <c r="E5289" t="s">
        <v>661</v>
      </c>
      <c r="F5289" s="152">
        <v>5</v>
      </c>
      <c r="G5289" t="s">
        <v>455</v>
      </c>
      <c r="H5289" t="s">
        <v>429</v>
      </c>
      <c r="I5289" t="s">
        <v>430</v>
      </c>
      <c r="J5289" t="s">
        <v>562</v>
      </c>
      <c r="K5289" t="s">
        <v>405</v>
      </c>
      <c r="L5289" t="s">
        <v>540</v>
      </c>
      <c r="M5289" t="s">
        <v>456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x14ac:dyDescent="0.3">
      <c r="A5290">
        <v>5</v>
      </c>
      <c r="B5290" t="s">
        <v>181</v>
      </c>
      <c r="C5290">
        <v>2021</v>
      </c>
      <c r="D5290">
        <v>9</v>
      </c>
      <c r="E5290" t="s">
        <v>661</v>
      </c>
      <c r="F5290" s="152">
        <v>5</v>
      </c>
      <c r="G5290" t="s">
        <v>455</v>
      </c>
      <c r="H5290" t="s">
        <v>481</v>
      </c>
      <c r="I5290" t="s">
        <v>482</v>
      </c>
      <c r="J5290" t="s">
        <v>568</v>
      </c>
      <c r="K5290" t="s">
        <v>433</v>
      </c>
      <c r="L5290" t="s">
        <v>540</v>
      </c>
      <c r="M5290" t="s">
        <v>456</v>
      </c>
      <c r="N5290">
        <v>3</v>
      </c>
      <c r="O5290">
        <v>6413.01</v>
      </c>
      <c r="P5290">
        <v>28409</v>
      </c>
      <c r="Q5290" t="str">
        <f t="shared" si="85"/>
        <v>4-Medium C&amp;I</v>
      </c>
    </row>
    <row r="5291" spans="1:17" x14ac:dyDescent="0.3">
      <c r="A5291">
        <v>5</v>
      </c>
      <c r="B5291" t="s">
        <v>181</v>
      </c>
      <c r="C5291">
        <v>2021</v>
      </c>
      <c r="D5291">
        <v>9</v>
      </c>
      <c r="E5291" t="s">
        <v>661</v>
      </c>
      <c r="F5291" s="152">
        <v>5</v>
      </c>
      <c r="G5291" t="s">
        <v>455</v>
      </c>
      <c r="H5291" t="s">
        <v>431</v>
      </c>
      <c r="I5291" t="s">
        <v>432</v>
      </c>
      <c r="J5291" t="s">
        <v>568</v>
      </c>
      <c r="K5291" t="s">
        <v>433</v>
      </c>
      <c r="L5291" t="s">
        <v>540</v>
      </c>
      <c r="M5291" t="s">
        <v>456</v>
      </c>
      <c r="N5291">
        <v>171</v>
      </c>
      <c r="O5291">
        <v>696767.78</v>
      </c>
      <c r="P5291">
        <v>3663642</v>
      </c>
      <c r="Q5291" t="str">
        <f t="shared" si="85"/>
        <v>4-Medium C&amp;I</v>
      </c>
    </row>
    <row r="5292" spans="1:17" x14ac:dyDescent="0.3">
      <c r="A5292">
        <v>5</v>
      </c>
      <c r="B5292" t="s">
        <v>181</v>
      </c>
      <c r="C5292">
        <v>2021</v>
      </c>
      <c r="D5292">
        <v>9</v>
      </c>
      <c r="E5292" t="s">
        <v>661</v>
      </c>
      <c r="F5292" s="152">
        <v>5</v>
      </c>
      <c r="G5292" t="s">
        <v>455</v>
      </c>
      <c r="H5292" t="s">
        <v>477</v>
      </c>
      <c r="I5292" t="s">
        <v>478</v>
      </c>
      <c r="J5292" t="s">
        <v>566</v>
      </c>
      <c r="K5292" t="s">
        <v>436</v>
      </c>
      <c r="L5292" t="s">
        <v>540</v>
      </c>
      <c r="M5292" t="s">
        <v>456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x14ac:dyDescent="0.3">
      <c r="A5293">
        <v>5</v>
      </c>
      <c r="B5293" t="s">
        <v>181</v>
      </c>
      <c r="C5293">
        <v>2021</v>
      </c>
      <c r="D5293">
        <v>9</v>
      </c>
      <c r="E5293" t="s">
        <v>661</v>
      </c>
      <c r="F5293" s="152">
        <v>5</v>
      </c>
      <c r="G5293" t="s">
        <v>455</v>
      </c>
      <c r="H5293" t="s">
        <v>479</v>
      </c>
      <c r="I5293" t="s">
        <v>480</v>
      </c>
      <c r="J5293" t="s">
        <v>566</v>
      </c>
      <c r="K5293" t="s">
        <v>436</v>
      </c>
      <c r="L5293" t="s">
        <v>540</v>
      </c>
      <c r="M5293" t="s">
        <v>456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x14ac:dyDescent="0.3">
      <c r="A5294">
        <v>5</v>
      </c>
      <c r="B5294" t="s">
        <v>181</v>
      </c>
      <c r="C5294">
        <v>2021</v>
      </c>
      <c r="D5294">
        <v>9</v>
      </c>
      <c r="E5294" t="s">
        <v>661</v>
      </c>
      <c r="F5294" s="152">
        <v>5</v>
      </c>
      <c r="G5294" t="s">
        <v>455</v>
      </c>
      <c r="H5294" t="s">
        <v>434</v>
      </c>
      <c r="I5294" t="s">
        <v>435</v>
      </c>
      <c r="J5294" t="s">
        <v>566</v>
      </c>
      <c r="K5294" t="s">
        <v>436</v>
      </c>
      <c r="L5294" t="s">
        <v>541</v>
      </c>
      <c r="M5294" t="s">
        <v>457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x14ac:dyDescent="0.3">
      <c r="A5295">
        <v>5</v>
      </c>
      <c r="B5295" t="s">
        <v>181</v>
      </c>
      <c r="C5295">
        <v>2021</v>
      </c>
      <c r="D5295">
        <v>9</v>
      </c>
      <c r="E5295" t="s">
        <v>661</v>
      </c>
      <c r="F5295" s="152">
        <v>5</v>
      </c>
      <c r="G5295" t="s">
        <v>455</v>
      </c>
      <c r="H5295" t="s">
        <v>490</v>
      </c>
      <c r="I5295" t="s">
        <v>491</v>
      </c>
      <c r="J5295" t="s">
        <v>572</v>
      </c>
      <c r="K5295" t="s">
        <v>443</v>
      </c>
      <c r="L5295" t="s">
        <v>540</v>
      </c>
      <c r="M5295" t="s">
        <v>456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x14ac:dyDescent="0.3">
      <c r="A5296">
        <v>5</v>
      </c>
      <c r="B5296" t="s">
        <v>181</v>
      </c>
      <c r="C5296">
        <v>2021</v>
      </c>
      <c r="D5296">
        <v>9</v>
      </c>
      <c r="E5296" t="s">
        <v>661</v>
      </c>
      <c r="F5296" s="152">
        <v>5</v>
      </c>
      <c r="G5296" t="s">
        <v>455</v>
      </c>
      <c r="H5296" t="s">
        <v>441</v>
      </c>
      <c r="I5296" t="s">
        <v>442</v>
      </c>
      <c r="J5296" t="s">
        <v>572</v>
      </c>
      <c r="K5296" t="s">
        <v>443</v>
      </c>
      <c r="L5296" t="s">
        <v>540</v>
      </c>
      <c r="M5296" t="s">
        <v>456</v>
      </c>
      <c r="N5296">
        <v>58</v>
      </c>
      <c r="O5296">
        <v>813359.47</v>
      </c>
      <c r="P5296">
        <v>4865610</v>
      </c>
      <c r="Q5296" t="str">
        <f t="shared" si="85"/>
        <v>5-Large C&amp;I</v>
      </c>
    </row>
    <row r="5297" spans="1:17" x14ac:dyDescent="0.3">
      <c r="A5297">
        <v>5</v>
      </c>
      <c r="B5297" t="s">
        <v>181</v>
      </c>
      <c r="C5297">
        <v>2021</v>
      </c>
      <c r="D5297">
        <v>9</v>
      </c>
      <c r="E5297" t="s">
        <v>661</v>
      </c>
      <c r="F5297" s="152">
        <v>5</v>
      </c>
      <c r="G5297" t="s">
        <v>455</v>
      </c>
      <c r="H5297" t="s">
        <v>444</v>
      </c>
      <c r="I5297" t="s">
        <v>445</v>
      </c>
      <c r="J5297" t="s">
        <v>572</v>
      </c>
      <c r="K5297" t="s">
        <v>443</v>
      </c>
      <c r="L5297" t="s">
        <v>541</v>
      </c>
      <c r="M5297" t="s">
        <v>457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x14ac:dyDescent="0.3">
      <c r="A5298">
        <v>5</v>
      </c>
      <c r="B5298" t="s">
        <v>181</v>
      </c>
      <c r="C5298">
        <v>2021</v>
      </c>
      <c r="D5298">
        <v>9</v>
      </c>
      <c r="E5298" t="s">
        <v>661</v>
      </c>
      <c r="F5298" s="152">
        <v>5</v>
      </c>
      <c r="G5298" t="s">
        <v>455</v>
      </c>
      <c r="H5298" t="s">
        <v>417</v>
      </c>
      <c r="I5298" t="s">
        <v>418</v>
      </c>
      <c r="J5298" t="s">
        <v>562</v>
      </c>
      <c r="K5298" t="s">
        <v>405</v>
      </c>
      <c r="L5298" t="s">
        <v>541</v>
      </c>
      <c r="M5298" t="s">
        <v>457</v>
      </c>
      <c r="N5298">
        <v>1379</v>
      </c>
      <c r="O5298">
        <v>472910.22</v>
      </c>
      <c r="P5298">
        <v>4181936</v>
      </c>
      <c r="Q5298" t="str">
        <f t="shared" si="85"/>
        <v>3-Small C&amp;I</v>
      </c>
    </row>
    <row r="5299" spans="1:17" x14ac:dyDescent="0.3">
      <c r="A5299">
        <v>5</v>
      </c>
      <c r="B5299" t="s">
        <v>181</v>
      </c>
      <c r="C5299">
        <v>2021</v>
      </c>
      <c r="D5299">
        <v>9</v>
      </c>
      <c r="E5299" t="s">
        <v>661</v>
      </c>
      <c r="F5299" s="152">
        <v>5</v>
      </c>
      <c r="G5299" t="s">
        <v>455</v>
      </c>
      <c r="H5299" t="s">
        <v>446</v>
      </c>
      <c r="I5299" t="s">
        <v>447</v>
      </c>
      <c r="J5299" t="s">
        <v>567</v>
      </c>
      <c r="K5299" t="s">
        <v>425</v>
      </c>
      <c r="L5299" t="s">
        <v>541</v>
      </c>
      <c r="M5299" t="s">
        <v>457</v>
      </c>
      <c r="N5299">
        <v>1</v>
      </c>
      <c r="O5299">
        <v>40.86</v>
      </c>
      <c r="P5299">
        <v>300</v>
      </c>
      <c r="Q5299" t="str">
        <f t="shared" si="85"/>
        <v>3-Small C&amp;I</v>
      </c>
    </row>
    <row r="5300" spans="1:17" x14ac:dyDescent="0.3">
      <c r="A5300">
        <v>5</v>
      </c>
      <c r="B5300" t="s">
        <v>181</v>
      </c>
      <c r="C5300">
        <v>2021</v>
      </c>
      <c r="D5300">
        <v>9</v>
      </c>
      <c r="E5300" t="s">
        <v>661</v>
      </c>
      <c r="F5300" s="152">
        <v>5</v>
      </c>
      <c r="G5300" t="s">
        <v>455</v>
      </c>
      <c r="H5300" t="s">
        <v>450</v>
      </c>
      <c r="I5300" t="s">
        <v>451</v>
      </c>
      <c r="J5300" t="s">
        <v>568</v>
      </c>
      <c r="K5300" t="s">
        <v>433</v>
      </c>
      <c r="L5300" t="s">
        <v>541</v>
      </c>
      <c r="M5300" t="s">
        <v>457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x14ac:dyDescent="0.3">
      <c r="A5301">
        <v>5</v>
      </c>
      <c r="B5301" t="s">
        <v>181</v>
      </c>
      <c r="C5301">
        <v>2021</v>
      </c>
      <c r="D5301">
        <v>9</v>
      </c>
      <c r="E5301" t="s">
        <v>661</v>
      </c>
      <c r="F5301" s="152">
        <v>6</v>
      </c>
      <c r="G5301" t="s">
        <v>458</v>
      </c>
      <c r="H5301" t="s">
        <v>403</v>
      </c>
      <c r="I5301" t="s">
        <v>404</v>
      </c>
      <c r="J5301" t="s">
        <v>562</v>
      </c>
      <c r="K5301" t="s">
        <v>405</v>
      </c>
      <c r="L5301" t="s">
        <v>548</v>
      </c>
      <c r="M5301" t="s">
        <v>193</v>
      </c>
      <c r="N5301">
        <v>6</v>
      </c>
      <c r="O5301">
        <v>181.85</v>
      </c>
      <c r="P5301">
        <v>625</v>
      </c>
      <c r="Q5301" t="str">
        <f t="shared" si="85"/>
        <v>3-Small C&amp;I</v>
      </c>
    </row>
    <row r="5302" spans="1:17" x14ac:dyDescent="0.3">
      <c r="A5302">
        <v>5</v>
      </c>
      <c r="B5302" t="s">
        <v>181</v>
      </c>
      <c r="C5302">
        <v>2021</v>
      </c>
      <c r="D5302">
        <v>9</v>
      </c>
      <c r="E5302" t="s">
        <v>661</v>
      </c>
      <c r="F5302" s="152">
        <v>6</v>
      </c>
      <c r="G5302" t="s">
        <v>458</v>
      </c>
      <c r="H5302" t="s">
        <v>494</v>
      </c>
      <c r="I5302" t="s">
        <v>495</v>
      </c>
      <c r="J5302" t="s">
        <v>573</v>
      </c>
      <c r="K5302" t="s">
        <v>461</v>
      </c>
      <c r="L5302" t="s">
        <v>548</v>
      </c>
      <c r="M5302" t="s">
        <v>193</v>
      </c>
      <c r="N5302">
        <v>70</v>
      </c>
      <c r="O5302">
        <v>49897.14</v>
      </c>
      <c r="P5302">
        <v>102990</v>
      </c>
      <c r="Q5302" t="str">
        <f t="shared" si="85"/>
        <v>Street</v>
      </c>
    </row>
    <row r="5303" spans="1:17" x14ac:dyDescent="0.3">
      <c r="A5303">
        <v>5</v>
      </c>
      <c r="B5303" t="s">
        <v>181</v>
      </c>
      <c r="C5303">
        <v>2021</v>
      </c>
      <c r="D5303">
        <v>9</v>
      </c>
      <c r="E5303" t="s">
        <v>661</v>
      </c>
      <c r="F5303" s="152">
        <v>6</v>
      </c>
      <c r="G5303" t="s">
        <v>458</v>
      </c>
      <c r="H5303" t="s">
        <v>496</v>
      </c>
      <c r="I5303" t="s">
        <v>497</v>
      </c>
      <c r="J5303" t="s">
        <v>573</v>
      </c>
      <c r="K5303" t="s">
        <v>461</v>
      </c>
      <c r="L5303" t="s">
        <v>548</v>
      </c>
      <c r="M5303" t="s">
        <v>193</v>
      </c>
      <c r="N5303">
        <v>110</v>
      </c>
      <c r="O5303">
        <v>59869.53</v>
      </c>
      <c r="P5303">
        <v>88775</v>
      </c>
      <c r="Q5303" t="str">
        <f t="shared" si="85"/>
        <v>Street</v>
      </c>
    </row>
    <row r="5304" spans="1:17" x14ac:dyDescent="0.3">
      <c r="A5304">
        <v>5</v>
      </c>
      <c r="B5304" t="s">
        <v>181</v>
      </c>
      <c r="C5304">
        <v>2021</v>
      </c>
      <c r="D5304">
        <v>9</v>
      </c>
      <c r="E5304" t="s">
        <v>661</v>
      </c>
      <c r="F5304" s="152">
        <v>6</v>
      </c>
      <c r="G5304" t="s">
        <v>458</v>
      </c>
      <c r="H5304" t="s">
        <v>477</v>
      </c>
      <c r="I5304" t="s">
        <v>478</v>
      </c>
      <c r="J5304" t="s">
        <v>566</v>
      </c>
      <c r="K5304" t="s">
        <v>436</v>
      </c>
      <c r="L5304" t="s">
        <v>548</v>
      </c>
      <c r="M5304" t="s">
        <v>193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x14ac:dyDescent="0.3">
      <c r="A5305">
        <v>5</v>
      </c>
      <c r="B5305" t="s">
        <v>181</v>
      </c>
      <c r="C5305">
        <v>2021</v>
      </c>
      <c r="D5305">
        <v>9</v>
      </c>
      <c r="E5305" t="s">
        <v>661</v>
      </c>
      <c r="F5305" s="152">
        <v>6</v>
      </c>
      <c r="G5305" t="s">
        <v>458</v>
      </c>
      <c r="H5305" t="s">
        <v>479</v>
      </c>
      <c r="I5305" t="s">
        <v>480</v>
      </c>
      <c r="J5305" t="s">
        <v>566</v>
      </c>
      <c r="K5305" t="s">
        <v>436</v>
      </c>
      <c r="L5305" t="s">
        <v>548</v>
      </c>
      <c r="M5305" t="s">
        <v>193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x14ac:dyDescent="0.3">
      <c r="A5306">
        <v>5</v>
      </c>
      <c r="B5306" t="s">
        <v>181</v>
      </c>
      <c r="C5306">
        <v>2021</v>
      </c>
      <c r="D5306">
        <v>9</v>
      </c>
      <c r="E5306" t="s">
        <v>661</v>
      </c>
      <c r="F5306" s="152">
        <v>6</v>
      </c>
      <c r="G5306" t="s">
        <v>458</v>
      </c>
      <c r="H5306" t="s">
        <v>498</v>
      </c>
      <c r="I5306" t="s">
        <v>499</v>
      </c>
      <c r="J5306" t="s">
        <v>574</v>
      </c>
      <c r="K5306" t="s">
        <v>500</v>
      </c>
      <c r="L5306" t="s">
        <v>548</v>
      </c>
      <c r="M5306" t="s">
        <v>193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x14ac:dyDescent="0.3">
      <c r="A5307">
        <v>5</v>
      </c>
      <c r="B5307" t="s">
        <v>181</v>
      </c>
      <c r="C5307">
        <v>2021</v>
      </c>
      <c r="D5307">
        <v>9</v>
      </c>
      <c r="E5307" t="s">
        <v>661</v>
      </c>
      <c r="F5307" s="152">
        <v>6</v>
      </c>
      <c r="G5307" t="s">
        <v>458</v>
      </c>
      <c r="H5307" t="s">
        <v>501</v>
      </c>
      <c r="I5307" t="s">
        <v>502</v>
      </c>
      <c r="J5307" t="s">
        <v>574</v>
      </c>
      <c r="K5307" t="s">
        <v>500</v>
      </c>
      <c r="L5307" t="s">
        <v>548</v>
      </c>
      <c r="M5307" t="s">
        <v>193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x14ac:dyDescent="0.3">
      <c r="A5308">
        <v>5</v>
      </c>
      <c r="B5308" t="s">
        <v>181</v>
      </c>
      <c r="C5308">
        <v>2021</v>
      </c>
      <c r="D5308">
        <v>9</v>
      </c>
      <c r="E5308" t="s">
        <v>661</v>
      </c>
      <c r="F5308" s="152">
        <v>6</v>
      </c>
      <c r="G5308" t="s">
        <v>458</v>
      </c>
      <c r="H5308" t="s">
        <v>503</v>
      </c>
      <c r="I5308" t="s">
        <v>504</v>
      </c>
      <c r="J5308" t="s">
        <v>575</v>
      </c>
      <c r="K5308" t="s">
        <v>475</v>
      </c>
      <c r="L5308" t="s">
        <v>548</v>
      </c>
      <c r="M5308" t="s">
        <v>193</v>
      </c>
      <c r="N5308">
        <v>76</v>
      </c>
      <c r="O5308">
        <v>31783.78</v>
      </c>
      <c r="P5308">
        <v>146970</v>
      </c>
      <c r="Q5308" t="str">
        <f t="shared" si="85"/>
        <v>Street</v>
      </c>
    </row>
    <row r="5309" spans="1:17" x14ac:dyDescent="0.3">
      <c r="A5309">
        <v>5</v>
      </c>
      <c r="B5309" t="s">
        <v>181</v>
      </c>
      <c r="C5309">
        <v>2021</v>
      </c>
      <c r="D5309">
        <v>9</v>
      </c>
      <c r="E5309" t="s">
        <v>661</v>
      </c>
      <c r="F5309" s="152">
        <v>6</v>
      </c>
      <c r="G5309" t="s">
        <v>458</v>
      </c>
      <c r="H5309" t="s">
        <v>505</v>
      </c>
      <c r="I5309" t="s">
        <v>506</v>
      </c>
      <c r="J5309" t="s">
        <v>575</v>
      </c>
      <c r="K5309" t="s">
        <v>475</v>
      </c>
      <c r="L5309" t="s">
        <v>548</v>
      </c>
      <c r="M5309" t="s">
        <v>193</v>
      </c>
      <c r="N5309">
        <v>14</v>
      </c>
      <c r="O5309">
        <v>-20833.72</v>
      </c>
      <c r="P5309">
        <v>-93026</v>
      </c>
      <c r="Q5309" t="str">
        <f t="shared" si="85"/>
        <v>Street</v>
      </c>
    </row>
    <row r="5310" spans="1:17" x14ac:dyDescent="0.3">
      <c r="A5310">
        <v>5</v>
      </c>
      <c r="B5310" t="s">
        <v>181</v>
      </c>
      <c r="C5310">
        <v>2021</v>
      </c>
      <c r="D5310">
        <v>9</v>
      </c>
      <c r="E5310" t="s">
        <v>661</v>
      </c>
      <c r="F5310" s="152">
        <v>6</v>
      </c>
      <c r="G5310" t="s">
        <v>458</v>
      </c>
      <c r="H5310" t="s">
        <v>507</v>
      </c>
      <c r="I5310" t="s">
        <v>508</v>
      </c>
      <c r="J5310" t="s">
        <v>571</v>
      </c>
      <c r="K5310" t="s">
        <v>439</v>
      </c>
      <c r="L5310" t="s">
        <v>548</v>
      </c>
      <c r="M5310" t="s">
        <v>193</v>
      </c>
      <c r="N5310">
        <v>3</v>
      </c>
      <c r="O5310">
        <v>58.42</v>
      </c>
      <c r="P5310">
        <v>227</v>
      </c>
      <c r="Q5310" t="str">
        <f t="shared" si="85"/>
        <v>3-Small C&amp;I</v>
      </c>
    </row>
    <row r="5311" spans="1:17" x14ac:dyDescent="0.3">
      <c r="A5311">
        <v>5</v>
      </c>
      <c r="B5311" t="s">
        <v>181</v>
      </c>
      <c r="C5311">
        <v>2021</v>
      </c>
      <c r="D5311">
        <v>9</v>
      </c>
      <c r="E5311" t="s">
        <v>661</v>
      </c>
      <c r="F5311" s="152">
        <v>6</v>
      </c>
      <c r="G5311" t="s">
        <v>458</v>
      </c>
      <c r="H5311" t="s">
        <v>509</v>
      </c>
      <c r="I5311" t="s">
        <v>510</v>
      </c>
      <c r="J5311" t="s">
        <v>571</v>
      </c>
      <c r="K5311" t="s">
        <v>439</v>
      </c>
      <c r="L5311" t="s">
        <v>548</v>
      </c>
      <c r="M5311" t="s">
        <v>193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x14ac:dyDescent="0.3">
      <c r="A5312">
        <v>5</v>
      </c>
      <c r="B5312" t="s">
        <v>181</v>
      </c>
      <c r="C5312">
        <v>2021</v>
      </c>
      <c r="D5312">
        <v>9</v>
      </c>
      <c r="E5312" t="s">
        <v>661</v>
      </c>
      <c r="F5312" s="152">
        <v>6</v>
      </c>
      <c r="G5312" t="s">
        <v>458</v>
      </c>
      <c r="H5312" t="s">
        <v>459</v>
      </c>
      <c r="I5312" t="s">
        <v>460</v>
      </c>
      <c r="J5312" t="s">
        <v>573</v>
      </c>
      <c r="K5312" t="s">
        <v>461</v>
      </c>
      <c r="L5312" t="s">
        <v>542</v>
      </c>
      <c r="M5312" t="s">
        <v>462</v>
      </c>
      <c r="N5312">
        <v>521</v>
      </c>
      <c r="O5312">
        <v>534073.21</v>
      </c>
      <c r="P5312">
        <v>870764</v>
      </c>
      <c r="Q5312" t="str">
        <f t="shared" si="85"/>
        <v>Street</v>
      </c>
    </row>
    <row r="5313" spans="1:17" x14ac:dyDescent="0.3">
      <c r="A5313">
        <v>5</v>
      </c>
      <c r="B5313" t="s">
        <v>181</v>
      </c>
      <c r="C5313">
        <v>2021</v>
      </c>
      <c r="D5313">
        <v>9</v>
      </c>
      <c r="E5313" t="s">
        <v>661</v>
      </c>
      <c r="F5313" s="152">
        <v>6</v>
      </c>
      <c r="G5313" t="s">
        <v>458</v>
      </c>
      <c r="H5313" t="s">
        <v>434</v>
      </c>
      <c r="I5313" t="s">
        <v>435</v>
      </c>
      <c r="J5313" t="s">
        <v>566</v>
      </c>
      <c r="K5313" t="s">
        <v>436</v>
      </c>
      <c r="L5313" t="s">
        <v>542</v>
      </c>
      <c r="M5313" t="s">
        <v>462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x14ac:dyDescent="0.3">
      <c r="A5314">
        <v>5</v>
      </c>
      <c r="B5314" t="s">
        <v>181</v>
      </c>
      <c r="C5314">
        <v>2021</v>
      </c>
      <c r="D5314">
        <v>9</v>
      </c>
      <c r="E5314" t="s">
        <v>661</v>
      </c>
      <c r="F5314" s="152">
        <v>6</v>
      </c>
      <c r="G5314" t="s">
        <v>458</v>
      </c>
      <c r="H5314" t="s">
        <v>511</v>
      </c>
      <c r="I5314" t="s">
        <v>512</v>
      </c>
      <c r="J5314" t="s">
        <v>576</v>
      </c>
      <c r="K5314" t="s">
        <v>513</v>
      </c>
      <c r="L5314" t="s">
        <v>542</v>
      </c>
      <c r="M5314" t="s">
        <v>462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x14ac:dyDescent="0.3">
      <c r="A5315">
        <v>5</v>
      </c>
      <c r="B5315" t="s">
        <v>181</v>
      </c>
      <c r="C5315">
        <v>2021</v>
      </c>
      <c r="D5315">
        <v>9</v>
      </c>
      <c r="E5315" t="s">
        <v>661</v>
      </c>
      <c r="F5315" s="152">
        <v>6</v>
      </c>
      <c r="G5315" t="s">
        <v>458</v>
      </c>
      <c r="H5315" t="s">
        <v>514</v>
      </c>
      <c r="I5315" t="s">
        <v>515</v>
      </c>
      <c r="J5315" t="s">
        <v>574</v>
      </c>
      <c r="K5315" t="s">
        <v>500</v>
      </c>
      <c r="L5315" t="s">
        <v>542</v>
      </c>
      <c r="M5315" t="s">
        <v>462</v>
      </c>
      <c r="N5315">
        <v>5</v>
      </c>
      <c r="O5315">
        <v>1415.81</v>
      </c>
      <c r="P5315">
        <v>3152</v>
      </c>
      <c r="Q5315" t="str">
        <f t="shared" si="85"/>
        <v>Street</v>
      </c>
    </row>
    <row r="5316" spans="1:17" x14ac:dyDescent="0.3">
      <c r="A5316">
        <v>5</v>
      </c>
      <c r="B5316" t="s">
        <v>181</v>
      </c>
      <c r="C5316">
        <v>2021</v>
      </c>
      <c r="D5316">
        <v>9</v>
      </c>
      <c r="E5316" t="s">
        <v>661</v>
      </c>
      <c r="F5316" s="152">
        <v>6</v>
      </c>
      <c r="G5316" t="s">
        <v>458</v>
      </c>
      <c r="H5316" t="s">
        <v>516</v>
      </c>
      <c r="I5316" t="s">
        <v>517</v>
      </c>
      <c r="J5316" t="s">
        <v>575</v>
      </c>
      <c r="K5316" t="s">
        <v>475</v>
      </c>
      <c r="L5316" t="s">
        <v>542</v>
      </c>
      <c r="M5316" t="s">
        <v>462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x14ac:dyDescent="0.3">
      <c r="A5317">
        <v>5</v>
      </c>
      <c r="B5317" t="s">
        <v>181</v>
      </c>
      <c r="C5317">
        <v>2021</v>
      </c>
      <c r="D5317">
        <v>9</v>
      </c>
      <c r="E5317" t="s">
        <v>661</v>
      </c>
      <c r="F5317" s="152">
        <v>6</v>
      </c>
      <c r="G5317" t="s">
        <v>458</v>
      </c>
      <c r="H5317" t="s">
        <v>437</v>
      </c>
      <c r="I5317" t="s">
        <v>438</v>
      </c>
      <c r="J5317" t="s">
        <v>571</v>
      </c>
      <c r="K5317" t="s">
        <v>439</v>
      </c>
      <c r="L5317" t="s">
        <v>542</v>
      </c>
      <c r="M5317" t="s">
        <v>462</v>
      </c>
      <c r="N5317">
        <v>11</v>
      </c>
      <c r="O5317">
        <v>217.46</v>
      </c>
      <c r="P5317">
        <v>1218</v>
      </c>
      <c r="Q5317" t="str">
        <f t="shared" si="85"/>
        <v>3-Small C&amp;I</v>
      </c>
    </row>
    <row r="5318" spans="1:17" x14ac:dyDescent="0.3">
      <c r="A5318">
        <v>5</v>
      </c>
      <c r="B5318" t="s">
        <v>181</v>
      </c>
      <c r="C5318">
        <v>2021</v>
      </c>
      <c r="D5318">
        <v>9</v>
      </c>
      <c r="E5318" t="s">
        <v>661</v>
      </c>
      <c r="F5318" s="152">
        <v>6</v>
      </c>
      <c r="G5318" t="s">
        <v>458</v>
      </c>
      <c r="H5318" t="s">
        <v>518</v>
      </c>
      <c r="I5318" t="s">
        <v>519</v>
      </c>
      <c r="J5318" t="s">
        <v>577</v>
      </c>
      <c r="K5318" t="s">
        <v>465</v>
      </c>
      <c r="L5318" t="s">
        <v>548</v>
      </c>
      <c r="M5318" t="s">
        <v>193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x14ac:dyDescent="0.3">
      <c r="A5319">
        <v>5</v>
      </c>
      <c r="B5319" t="s">
        <v>181</v>
      </c>
      <c r="C5319">
        <v>2021</v>
      </c>
      <c r="D5319">
        <v>9</v>
      </c>
      <c r="E5319" t="s">
        <v>661</v>
      </c>
      <c r="F5319" s="152">
        <v>6</v>
      </c>
      <c r="G5319" t="s">
        <v>458</v>
      </c>
      <c r="H5319" t="s">
        <v>463</v>
      </c>
      <c r="I5319" t="s">
        <v>464</v>
      </c>
      <c r="J5319" t="s">
        <v>577</v>
      </c>
      <c r="K5319" t="s">
        <v>465</v>
      </c>
      <c r="L5319" t="s">
        <v>542</v>
      </c>
      <c r="M5319" t="s">
        <v>462</v>
      </c>
      <c r="N5319">
        <v>10</v>
      </c>
      <c r="O5319">
        <v>725.03</v>
      </c>
      <c r="P5319">
        <v>3562</v>
      </c>
      <c r="Q5319" t="str">
        <f t="shared" si="85"/>
        <v>Street</v>
      </c>
    </row>
    <row r="5320" spans="1:17" x14ac:dyDescent="0.3">
      <c r="A5320">
        <v>5</v>
      </c>
      <c r="B5320" t="s">
        <v>181</v>
      </c>
      <c r="C5320">
        <v>2021</v>
      </c>
      <c r="D5320">
        <v>9</v>
      </c>
      <c r="E5320" t="s">
        <v>661</v>
      </c>
      <c r="F5320" s="152">
        <v>6</v>
      </c>
      <c r="G5320" t="s">
        <v>458</v>
      </c>
      <c r="H5320" t="s">
        <v>522</v>
      </c>
      <c r="I5320" t="s">
        <v>523</v>
      </c>
      <c r="J5320" t="s">
        <v>578</v>
      </c>
      <c r="K5320" t="s">
        <v>475</v>
      </c>
      <c r="L5320" t="s">
        <v>548</v>
      </c>
      <c r="M5320" t="s">
        <v>193</v>
      </c>
      <c r="N5320">
        <v>3</v>
      </c>
      <c r="O5320">
        <v>2037.81</v>
      </c>
      <c r="P5320">
        <v>536</v>
      </c>
      <c r="Q5320" t="str">
        <f t="shared" si="85"/>
        <v>Street</v>
      </c>
    </row>
    <row r="5321" spans="1:17" x14ac:dyDescent="0.3">
      <c r="A5321">
        <v>5</v>
      </c>
      <c r="B5321" t="s">
        <v>181</v>
      </c>
      <c r="C5321">
        <v>2021</v>
      </c>
      <c r="D5321">
        <v>9</v>
      </c>
      <c r="E5321" t="s">
        <v>661</v>
      </c>
      <c r="F5321" s="152">
        <v>6</v>
      </c>
      <c r="G5321" t="s">
        <v>458</v>
      </c>
      <c r="H5321" t="s">
        <v>524</v>
      </c>
      <c r="I5321" t="s">
        <v>525</v>
      </c>
      <c r="J5321" t="s">
        <v>578</v>
      </c>
      <c r="K5321" t="s">
        <v>475</v>
      </c>
      <c r="L5321" t="s">
        <v>542</v>
      </c>
      <c r="M5321" t="s">
        <v>462</v>
      </c>
      <c r="N5321">
        <v>2</v>
      </c>
      <c r="O5321">
        <v>833.83</v>
      </c>
      <c r="P5321">
        <v>193</v>
      </c>
      <c r="Q5321" t="str">
        <f t="shared" si="85"/>
        <v>Street</v>
      </c>
    </row>
    <row r="5322" spans="1:17" x14ac:dyDescent="0.3">
      <c r="A5322">
        <v>5</v>
      </c>
      <c r="B5322" t="s">
        <v>181</v>
      </c>
      <c r="C5322">
        <v>2021</v>
      </c>
      <c r="D5322">
        <v>9</v>
      </c>
      <c r="E5322" t="s">
        <v>661</v>
      </c>
      <c r="F5322" s="152">
        <v>6</v>
      </c>
      <c r="G5322" t="s">
        <v>458</v>
      </c>
      <c r="H5322" t="s">
        <v>417</v>
      </c>
      <c r="I5322" t="s">
        <v>418</v>
      </c>
      <c r="J5322" t="s">
        <v>562</v>
      </c>
      <c r="K5322" t="s">
        <v>405</v>
      </c>
      <c r="L5322" t="s">
        <v>542</v>
      </c>
      <c r="M5322" t="s">
        <v>462</v>
      </c>
      <c r="N5322">
        <v>30</v>
      </c>
      <c r="O5322">
        <v>879.73</v>
      </c>
      <c r="P5322">
        <v>5288</v>
      </c>
      <c r="Q5322" t="str">
        <f t="shared" si="85"/>
        <v>3-Small C&amp;I</v>
      </c>
    </row>
    <row r="5323" spans="1:17" x14ac:dyDescent="0.3">
      <c r="A5323">
        <v>5</v>
      </c>
      <c r="B5323" t="s">
        <v>181</v>
      </c>
      <c r="C5323">
        <v>2021</v>
      </c>
      <c r="D5323">
        <v>9</v>
      </c>
      <c r="E5323" t="s">
        <v>661</v>
      </c>
      <c r="F5323" s="152">
        <v>10</v>
      </c>
      <c r="G5323" t="s">
        <v>466</v>
      </c>
      <c r="H5323" t="s">
        <v>397</v>
      </c>
      <c r="I5323" t="s">
        <v>398</v>
      </c>
      <c r="J5323" t="s">
        <v>561</v>
      </c>
      <c r="K5323" t="s">
        <v>399</v>
      </c>
      <c r="L5323" t="s">
        <v>543</v>
      </c>
      <c r="M5323" t="s">
        <v>467</v>
      </c>
      <c r="N5323">
        <v>35018</v>
      </c>
      <c r="O5323">
        <v>5339018.58</v>
      </c>
      <c r="P5323">
        <v>21889937</v>
      </c>
      <c r="Q5323" t="str">
        <f t="shared" si="85"/>
        <v>1-Residential</v>
      </c>
    </row>
    <row r="5324" spans="1:17" x14ac:dyDescent="0.3">
      <c r="A5324">
        <v>5</v>
      </c>
      <c r="B5324" t="s">
        <v>181</v>
      </c>
      <c r="C5324">
        <v>2021</v>
      </c>
      <c r="D5324">
        <v>9</v>
      </c>
      <c r="E5324" t="s">
        <v>661</v>
      </c>
      <c r="F5324" s="152">
        <v>10</v>
      </c>
      <c r="G5324" t="s">
        <v>466</v>
      </c>
      <c r="H5324" t="s">
        <v>401</v>
      </c>
      <c r="I5324" t="s">
        <v>402</v>
      </c>
      <c r="J5324" t="s">
        <v>561</v>
      </c>
      <c r="K5324" t="s">
        <v>399</v>
      </c>
      <c r="L5324" t="s">
        <v>543</v>
      </c>
      <c r="M5324" t="s">
        <v>467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x14ac:dyDescent="0.3">
      <c r="A5325">
        <v>5</v>
      </c>
      <c r="B5325" t="s">
        <v>181</v>
      </c>
      <c r="C5325">
        <v>2021</v>
      </c>
      <c r="D5325">
        <v>9</v>
      </c>
      <c r="E5325" t="s">
        <v>661</v>
      </c>
      <c r="F5325" s="152">
        <v>10</v>
      </c>
      <c r="G5325" t="s">
        <v>466</v>
      </c>
      <c r="H5325" t="s">
        <v>403</v>
      </c>
      <c r="I5325" t="s">
        <v>404</v>
      </c>
      <c r="J5325" t="s">
        <v>562</v>
      </c>
      <c r="K5325" t="s">
        <v>405</v>
      </c>
      <c r="L5325" t="s">
        <v>543</v>
      </c>
      <c r="M5325" t="s">
        <v>467</v>
      </c>
      <c r="N5325">
        <v>12</v>
      </c>
      <c r="O5325">
        <v>1377.69</v>
      </c>
      <c r="P5325">
        <v>6411</v>
      </c>
      <c r="Q5325" t="str">
        <f t="shared" si="85"/>
        <v>3-Small C&amp;I</v>
      </c>
    </row>
    <row r="5326" spans="1:17" x14ac:dyDescent="0.3">
      <c r="A5326">
        <v>5</v>
      </c>
      <c r="B5326" t="s">
        <v>181</v>
      </c>
      <c r="C5326">
        <v>2021</v>
      </c>
      <c r="D5326">
        <v>9</v>
      </c>
      <c r="E5326" t="s">
        <v>661</v>
      </c>
      <c r="F5326" s="152">
        <v>10</v>
      </c>
      <c r="G5326" t="s">
        <v>466</v>
      </c>
      <c r="H5326" t="s">
        <v>406</v>
      </c>
      <c r="I5326" t="s">
        <v>407</v>
      </c>
      <c r="J5326" t="s">
        <v>563</v>
      </c>
      <c r="K5326" t="s">
        <v>408</v>
      </c>
      <c r="L5326" t="s">
        <v>543</v>
      </c>
      <c r="M5326" t="s">
        <v>467</v>
      </c>
      <c r="N5326">
        <v>5484</v>
      </c>
      <c r="O5326">
        <v>571179.82999999996</v>
      </c>
      <c r="P5326">
        <v>3631571</v>
      </c>
      <c r="Q5326" t="str">
        <f t="shared" ref="Q5326:Q5389" si="86">VLOOKUP(TRIM(J5326),S:T,2,FALSE)</f>
        <v>2-Low Income Residential</v>
      </c>
    </row>
    <row r="5327" spans="1:17" x14ac:dyDescent="0.3">
      <c r="A5327">
        <v>5</v>
      </c>
      <c r="B5327" t="s">
        <v>181</v>
      </c>
      <c r="C5327">
        <v>2021</v>
      </c>
      <c r="D5327">
        <v>9</v>
      </c>
      <c r="E5327" t="s">
        <v>661</v>
      </c>
      <c r="F5327" s="152">
        <v>10</v>
      </c>
      <c r="G5327" t="s">
        <v>466</v>
      </c>
      <c r="H5327" t="s">
        <v>471</v>
      </c>
      <c r="I5327" t="s">
        <v>472</v>
      </c>
      <c r="J5327" t="s">
        <v>563</v>
      </c>
      <c r="K5327" t="s">
        <v>408</v>
      </c>
      <c r="L5327" t="s">
        <v>543</v>
      </c>
      <c r="M5327" t="s">
        <v>467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x14ac:dyDescent="0.3">
      <c r="A5328">
        <v>5</v>
      </c>
      <c r="B5328" t="s">
        <v>181</v>
      </c>
      <c r="C5328">
        <v>2021</v>
      </c>
      <c r="D5328">
        <v>9</v>
      </c>
      <c r="E5328" t="s">
        <v>661</v>
      </c>
      <c r="F5328" s="152">
        <v>10</v>
      </c>
      <c r="G5328" t="s">
        <v>466</v>
      </c>
      <c r="H5328" t="s">
        <v>477</v>
      </c>
      <c r="I5328" t="s">
        <v>478</v>
      </c>
      <c r="J5328" t="s">
        <v>566</v>
      </c>
      <c r="K5328" t="s">
        <v>436</v>
      </c>
      <c r="L5328" t="s">
        <v>543</v>
      </c>
      <c r="M5328" t="s">
        <v>467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x14ac:dyDescent="0.3">
      <c r="A5329">
        <v>5</v>
      </c>
      <c r="B5329" t="s">
        <v>181</v>
      </c>
      <c r="C5329">
        <v>2021</v>
      </c>
      <c r="D5329">
        <v>9</v>
      </c>
      <c r="E5329" t="s">
        <v>661</v>
      </c>
      <c r="F5329" s="152">
        <v>10</v>
      </c>
      <c r="G5329" t="s">
        <v>466</v>
      </c>
      <c r="H5329" t="s">
        <v>479</v>
      </c>
      <c r="I5329" t="s">
        <v>480</v>
      </c>
      <c r="J5329" t="s">
        <v>566</v>
      </c>
      <c r="K5329" t="s">
        <v>436</v>
      </c>
      <c r="L5329" t="s">
        <v>543</v>
      </c>
      <c r="M5329" t="s">
        <v>467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x14ac:dyDescent="0.3">
      <c r="A5330">
        <v>5</v>
      </c>
      <c r="B5330" t="s">
        <v>181</v>
      </c>
      <c r="C5330">
        <v>2021</v>
      </c>
      <c r="D5330">
        <v>9</v>
      </c>
      <c r="E5330" t="s">
        <v>661</v>
      </c>
      <c r="F5330" s="152">
        <v>10</v>
      </c>
      <c r="G5330" t="s">
        <v>466</v>
      </c>
      <c r="H5330" t="s">
        <v>434</v>
      </c>
      <c r="I5330" t="s">
        <v>435</v>
      </c>
      <c r="J5330" t="s">
        <v>566</v>
      </c>
      <c r="K5330" t="s">
        <v>436</v>
      </c>
      <c r="L5330" t="s">
        <v>544</v>
      </c>
      <c r="M5330" t="s">
        <v>468</v>
      </c>
      <c r="N5330">
        <v>3</v>
      </c>
      <c r="O5330">
        <v>89.71</v>
      </c>
      <c r="P5330">
        <v>337</v>
      </c>
      <c r="Q5330" t="str">
        <f t="shared" si="86"/>
        <v>Street</v>
      </c>
    </row>
    <row r="5331" spans="1:17" x14ac:dyDescent="0.3">
      <c r="A5331">
        <v>5</v>
      </c>
      <c r="B5331" t="s">
        <v>181</v>
      </c>
      <c r="C5331">
        <v>2021</v>
      </c>
      <c r="D5331">
        <v>9</v>
      </c>
      <c r="E5331" t="s">
        <v>661</v>
      </c>
      <c r="F5331" s="152">
        <v>10</v>
      </c>
      <c r="G5331" t="s">
        <v>466</v>
      </c>
      <c r="H5331" t="s">
        <v>412</v>
      </c>
      <c r="I5331" t="s">
        <v>413</v>
      </c>
      <c r="J5331" t="s">
        <v>561</v>
      </c>
      <c r="K5331" t="s">
        <v>399</v>
      </c>
      <c r="L5331" t="s">
        <v>544</v>
      </c>
      <c r="M5331" t="s">
        <v>468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x14ac:dyDescent="0.3">
      <c r="A5332">
        <v>5</v>
      </c>
      <c r="B5332" t="s">
        <v>181</v>
      </c>
      <c r="C5332">
        <v>2021</v>
      </c>
      <c r="D5332">
        <v>9</v>
      </c>
      <c r="E5332" t="s">
        <v>661</v>
      </c>
      <c r="F5332" s="152">
        <v>10</v>
      </c>
      <c r="G5332" t="s">
        <v>466</v>
      </c>
      <c r="H5332" t="s">
        <v>415</v>
      </c>
      <c r="I5332" t="s">
        <v>416</v>
      </c>
      <c r="J5332" t="s">
        <v>563</v>
      </c>
      <c r="K5332" t="s">
        <v>408</v>
      </c>
      <c r="L5332" t="s">
        <v>544</v>
      </c>
      <c r="M5332" t="s">
        <v>468</v>
      </c>
      <c r="N5332">
        <v>5197</v>
      </c>
      <c r="O5332">
        <v>171740.92</v>
      </c>
      <c r="P5332">
        <v>3377748</v>
      </c>
      <c r="Q5332" t="str">
        <f t="shared" si="86"/>
        <v>2-Low Income Residential</v>
      </c>
    </row>
    <row r="5333" spans="1:17" x14ac:dyDescent="0.3">
      <c r="A5333">
        <v>5</v>
      </c>
      <c r="B5333" t="s">
        <v>181</v>
      </c>
      <c r="C5333">
        <v>2021</v>
      </c>
      <c r="D5333">
        <v>9</v>
      </c>
      <c r="E5333" t="s">
        <v>661</v>
      </c>
      <c r="F5333" s="152">
        <v>10</v>
      </c>
      <c r="G5333" t="s">
        <v>466</v>
      </c>
      <c r="H5333" t="s">
        <v>417</v>
      </c>
      <c r="I5333" t="s">
        <v>418</v>
      </c>
      <c r="J5333" t="s">
        <v>562</v>
      </c>
      <c r="K5333" t="s">
        <v>405</v>
      </c>
      <c r="L5333" t="s">
        <v>544</v>
      </c>
      <c r="M5333" t="s">
        <v>468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x14ac:dyDescent="0.3">
      <c r="A5334">
        <v>5</v>
      </c>
      <c r="B5334" t="s">
        <v>181</v>
      </c>
      <c r="C5334">
        <v>2021</v>
      </c>
      <c r="D5334">
        <v>9</v>
      </c>
      <c r="E5334" t="s">
        <v>661</v>
      </c>
      <c r="F5334" s="152">
        <v>60</v>
      </c>
      <c r="G5334" t="s">
        <v>469</v>
      </c>
      <c r="H5334" t="s">
        <v>494</v>
      </c>
      <c r="I5334" t="s">
        <v>495</v>
      </c>
      <c r="J5334" t="s">
        <v>573</v>
      </c>
      <c r="K5334" t="s">
        <v>461</v>
      </c>
      <c r="L5334" t="s">
        <v>549</v>
      </c>
      <c r="M5334" t="s">
        <v>526</v>
      </c>
      <c r="N5334">
        <v>9</v>
      </c>
      <c r="O5334">
        <v>2888.87</v>
      </c>
      <c r="P5334">
        <v>4157</v>
      </c>
      <c r="Q5334" t="str">
        <f t="shared" si="86"/>
        <v>Street</v>
      </c>
    </row>
    <row r="5335" spans="1:17" x14ac:dyDescent="0.3">
      <c r="A5335">
        <v>5</v>
      </c>
      <c r="B5335" t="s">
        <v>181</v>
      </c>
      <c r="C5335">
        <v>2021</v>
      </c>
      <c r="D5335">
        <v>9</v>
      </c>
      <c r="E5335" t="s">
        <v>661</v>
      </c>
      <c r="F5335" s="152">
        <v>60</v>
      </c>
      <c r="G5335" t="s">
        <v>469</v>
      </c>
      <c r="H5335" t="s">
        <v>496</v>
      </c>
      <c r="I5335" t="s">
        <v>497</v>
      </c>
      <c r="J5335" t="s">
        <v>573</v>
      </c>
      <c r="K5335" t="s">
        <v>461</v>
      </c>
      <c r="L5335" t="s">
        <v>549</v>
      </c>
      <c r="M5335" t="s">
        <v>526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x14ac:dyDescent="0.3">
      <c r="A5336">
        <v>5</v>
      </c>
      <c r="B5336" t="s">
        <v>181</v>
      </c>
      <c r="C5336">
        <v>2021</v>
      </c>
      <c r="D5336">
        <v>9</v>
      </c>
      <c r="E5336" t="s">
        <v>661</v>
      </c>
      <c r="F5336" s="152">
        <v>60</v>
      </c>
      <c r="G5336" t="s">
        <v>469</v>
      </c>
      <c r="H5336" t="s">
        <v>459</v>
      </c>
      <c r="I5336" t="s">
        <v>460</v>
      </c>
      <c r="J5336" t="s">
        <v>573</v>
      </c>
      <c r="K5336" t="s">
        <v>461</v>
      </c>
      <c r="L5336" t="s">
        <v>545</v>
      </c>
      <c r="M5336" t="s">
        <v>470</v>
      </c>
      <c r="N5336">
        <v>46</v>
      </c>
      <c r="O5336">
        <v>5900.9</v>
      </c>
      <c r="P5336">
        <v>9390</v>
      </c>
      <c r="Q5336" t="str">
        <f t="shared" si="86"/>
        <v>Street</v>
      </c>
    </row>
    <row r="5337" spans="1:17" x14ac:dyDescent="0.3">
      <c r="A5337">
        <v>5</v>
      </c>
      <c r="B5337" t="s">
        <v>181</v>
      </c>
      <c r="C5337">
        <v>2021</v>
      </c>
      <c r="D5337">
        <v>9</v>
      </c>
      <c r="E5337" t="s">
        <v>661</v>
      </c>
      <c r="F5337" s="152">
        <v>60</v>
      </c>
      <c r="G5337" t="s">
        <v>469</v>
      </c>
      <c r="H5337" t="s">
        <v>437</v>
      </c>
      <c r="I5337" t="s">
        <v>438</v>
      </c>
      <c r="J5337" t="s">
        <v>571</v>
      </c>
      <c r="K5337" t="s">
        <v>439</v>
      </c>
      <c r="L5337" t="s">
        <v>545</v>
      </c>
      <c r="M5337" t="s">
        <v>470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x14ac:dyDescent="0.3">
      <c r="A5338">
        <v>5</v>
      </c>
      <c r="B5338" t="s">
        <v>181</v>
      </c>
      <c r="C5338">
        <v>2021</v>
      </c>
      <c r="D5338">
        <v>9</v>
      </c>
      <c r="E5338" t="s">
        <v>661</v>
      </c>
      <c r="F5338" s="152">
        <v>60</v>
      </c>
      <c r="G5338" t="s">
        <v>469</v>
      </c>
      <c r="H5338" t="s">
        <v>463</v>
      </c>
      <c r="I5338" t="s">
        <v>464</v>
      </c>
      <c r="J5338" t="s">
        <v>577</v>
      </c>
      <c r="K5338" t="s">
        <v>465</v>
      </c>
      <c r="L5338" t="s">
        <v>545</v>
      </c>
      <c r="M5338" t="s">
        <v>470</v>
      </c>
      <c r="N5338">
        <v>4</v>
      </c>
      <c r="O5338">
        <v>70.22</v>
      </c>
      <c r="P5338">
        <v>346</v>
      </c>
      <c r="Q5338" t="str">
        <f t="shared" si="86"/>
        <v>Street</v>
      </c>
    </row>
    <row r="5339" spans="1:17" x14ac:dyDescent="0.3">
      <c r="A5339">
        <v>5</v>
      </c>
      <c r="B5339" t="s">
        <v>181</v>
      </c>
      <c r="C5339">
        <v>2021</v>
      </c>
      <c r="D5339">
        <v>9</v>
      </c>
      <c r="E5339" t="s">
        <v>661</v>
      </c>
      <c r="F5339" s="152">
        <v>71</v>
      </c>
      <c r="G5339" t="s">
        <v>469</v>
      </c>
      <c r="H5339" t="s">
        <v>397</v>
      </c>
      <c r="I5339" t="s">
        <v>398</v>
      </c>
      <c r="J5339" t="s">
        <v>561</v>
      </c>
      <c r="K5339" t="s">
        <v>399</v>
      </c>
      <c r="L5339" t="s">
        <v>550</v>
      </c>
      <c r="M5339" t="s">
        <v>527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x14ac:dyDescent="0.3">
      <c r="A5340">
        <v>5</v>
      </c>
      <c r="B5340" t="s">
        <v>181</v>
      </c>
      <c r="C5340">
        <v>2021</v>
      </c>
      <c r="D5340">
        <v>9</v>
      </c>
      <c r="E5340" t="s">
        <v>661</v>
      </c>
      <c r="F5340" s="152">
        <v>72</v>
      </c>
      <c r="G5340" t="s">
        <v>469</v>
      </c>
      <c r="H5340" t="s">
        <v>397</v>
      </c>
      <c r="I5340" t="s">
        <v>398</v>
      </c>
      <c r="J5340" t="s">
        <v>561</v>
      </c>
      <c r="K5340" t="s">
        <v>399</v>
      </c>
      <c r="L5340" t="s">
        <v>551</v>
      </c>
      <c r="M5340" t="s">
        <v>528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x14ac:dyDescent="0.3">
      <c r="A5341">
        <v>5</v>
      </c>
      <c r="B5341" t="s">
        <v>181</v>
      </c>
      <c r="C5341">
        <v>2021</v>
      </c>
      <c r="D5341">
        <v>9</v>
      </c>
      <c r="E5341" t="s">
        <v>661</v>
      </c>
      <c r="F5341" s="152">
        <v>72</v>
      </c>
      <c r="G5341" t="s">
        <v>469</v>
      </c>
      <c r="H5341" t="s">
        <v>403</v>
      </c>
      <c r="I5341" t="s">
        <v>404</v>
      </c>
      <c r="J5341" t="s">
        <v>562</v>
      </c>
      <c r="K5341" t="s">
        <v>405</v>
      </c>
      <c r="L5341" t="s">
        <v>551</v>
      </c>
      <c r="M5341" t="s">
        <v>528</v>
      </c>
      <c r="N5341">
        <v>1</v>
      </c>
      <c r="O5341">
        <v>3775.61</v>
      </c>
      <c r="P5341">
        <v>19296</v>
      </c>
      <c r="Q5341" t="str">
        <f t="shared" si="86"/>
        <v>3-Small C&amp;I</v>
      </c>
    </row>
    <row r="5342" spans="1:17" x14ac:dyDescent="0.3">
      <c r="A5342">
        <v>5</v>
      </c>
      <c r="B5342" t="s">
        <v>181</v>
      </c>
      <c r="C5342">
        <v>2021</v>
      </c>
      <c r="D5342">
        <v>9</v>
      </c>
      <c r="E5342" t="s">
        <v>661</v>
      </c>
      <c r="F5342" s="152">
        <v>75</v>
      </c>
      <c r="G5342" t="s">
        <v>469</v>
      </c>
      <c r="H5342" t="s">
        <v>481</v>
      </c>
      <c r="I5342" t="s">
        <v>482</v>
      </c>
      <c r="J5342" t="s">
        <v>568</v>
      </c>
      <c r="K5342" t="s">
        <v>433</v>
      </c>
      <c r="L5342" t="s">
        <v>552</v>
      </c>
      <c r="M5342" t="s">
        <v>529</v>
      </c>
      <c r="N5342">
        <v>1</v>
      </c>
      <c r="O5342">
        <v>1436.6</v>
      </c>
      <c r="P5342">
        <v>6930</v>
      </c>
      <c r="Q5342" t="str">
        <f t="shared" si="86"/>
        <v>4-Medium C&amp;I</v>
      </c>
    </row>
    <row r="5343" spans="1:17" x14ac:dyDescent="0.3">
      <c r="A5343">
        <v>5</v>
      </c>
      <c r="B5343" t="s">
        <v>181</v>
      </c>
      <c r="C5343">
        <v>2021</v>
      </c>
      <c r="D5343">
        <v>9</v>
      </c>
      <c r="E5343" t="s">
        <v>661</v>
      </c>
      <c r="F5343" s="152">
        <v>75</v>
      </c>
      <c r="G5343" t="s">
        <v>469</v>
      </c>
      <c r="H5343" t="s">
        <v>431</v>
      </c>
      <c r="I5343" t="s">
        <v>432</v>
      </c>
      <c r="J5343" t="s">
        <v>568</v>
      </c>
      <c r="K5343" t="s">
        <v>433</v>
      </c>
      <c r="L5343" t="s">
        <v>552</v>
      </c>
      <c r="M5343" t="s">
        <v>529</v>
      </c>
      <c r="N5343">
        <v>1</v>
      </c>
      <c r="O5343">
        <v>2315.37</v>
      </c>
      <c r="P5343">
        <v>11640</v>
      </c>
      <c r="Q5343" t="str">
        <f t="shared" si="86"/>
        <v>4-Medium C&amp;I</v>
      </c>
    </row>
    <row r="5344" spans="1:17" x14ac:dyDescent="0.3">
      <c r="A5344">
        <v>5</v>
      </c>
      <c r="B5344" t="s">
        <v>181</v>
      </c>
      <c r="C5344">
        <v>2021</v>
      </c>
      <c r="D5344">
        <v>9</v>
      </c>
      <c r="E5344" t="s">
        <v>661</v>
      </c>
      <c r="F5344" s="152">
        <v>75</v>
      </c>
      <c r="G5344" t="s">
        <v>469</v>
      </c>
      <c r="H5344" t="s">
        <v>417</v>
      </c>
      <c r="I5344" t="s">
        <v>418</v>
      </c>
      <c r="J5344" t="s">
        <v>562</v>
      </c>
      <c r="K5344" t="s">
        <v>405</v>
      </c>
      <c r="L5344" t="s">
        <v>553</v>
      </c>
      <c r="M5344" t="s">
        <v>476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x14ac:dyDescent="0.3">
      <c r="A5345">
        <v>5</v>
      </c>
      <c r="B5345" t="s">
        <v>181</v>
      </c>
      <c r="C5345">
        <v>2021</v>
      </c>
      <c r="D5345">
        <v>9</v>
      </c>
      <c r="E5345" t="s">
        <v>661</v>
      </c>
      <c r="F5345" s="152">
        <v>75</v>
      </c>
      <c r="G5345" t="s">
        <v>469</v>
      </c>
      <c r="H5345" t="s">
        <v>450</v>
      </c>
      <c r="I5345" t="s">
        <v>451</v>
      </c>
      <c r="J5345" t="s">
        <v>568</v>
      </c>
      <c r="K5345" t="s">
        <v>433</v>
      </c>
      <c r="L5345" t="s">
        <v>553</v>
      </c>
      <c r="M5345" t="s">
        <v>476</v>
      </c>
      <c r="N5345">
        <v>1</v>
      </c>
      <c r="O5345">
        <v>3483.05</v>
      </c>
      <c r="P5345">
        <v>32340</v>
      </c>
      <c r="Q5345" t="str">
        <f t="shared" si="86"/>
        <v>4-Medium C&amp;I</v>
      </c>
    </row>
    <row r="5346" spans="1:17" x14ac:dyDescent="0.3">
      <c r="A5346">
        <v>5</v>
      </c>
      <c r="B5346" t="s">
        <v>181</v>
      </c>
      <c r="C5346">
        <v>2021</v>
      </c>
      <c r="D5346">
        <v>9</v>
      </c>
      <c r="E5346" t="s">
        <v>661</v>
      </c>
      <c r="F5346" s="152">
        <v>77</v>
      </c>
      <c r="G5346" t="s">
        <v>469</v>
      </c>
      <c r="H5346" t="s">
        <v>403</v>
      </c>
      <c r="I5346" t="s">
        <v>404</v>
      </c>
      <c r="J5346" t="s">
        <v>562</v>
      </c>
      <c r="K5346" t="s">
        <v>405</v>
      </c>
      <c r="L5346" t="s">
        <v>554</v>
      </c>
      <c r="M5346" t="s">
        <v>530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x14ac:dyDescent="0.3">
      <c r="A5347">
        <v>5</v>
      </c>
      <c r="B5347" t="s">
        <v>181</v>
      </c>
      <c r="C5347">
        <v>2021</v>
      </c>
      <c r="D5347">
        <v>9</v>
      </c>
      <c r="E5347" t="s">
        <v>661</v>
      </c>
      <c r="F5347" s="152">
        <v>77</v>
      </c>
      <c r="G5347" t="s">
        <v>469</v>
      </c>
      <c r="H5347" t="s">
        <v>431</v>
      </c>
      <c r="I5347" t="s">
        <v>432</v>
      </c>
      <c r="J5347" t="s">
        <v>568</v>
      </c>
      <c r="K5347" t="s">
        <v>433</v>
      </c>
      <c r="L5347" t="s">
        <v>554</v>
      </c>
      <c r="M5347" t="s">
        <v>530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x14ac:dyDescent="0.3">
      <c r="A5348">
        <v>5</v>
      </c>
      <c r="B5348" t="s">
        <v>181</v>
      </c>
      <c r="C5348">
        <v>2021</v>
      </c>
      <c r="D5348">
        <v>9</v>
      </c>
      <c r="E5348" t="s">
        <v>661</v>
      </c>
      <c r="F5348" s="152">
        <v>77</v>
      </c>
      <c r="G5348" t="s">
        <v>469</v>
      </c>
      <c r="H5348" t="s">
        <v>417</v>
      </c>
      <c r="I5348" t="s">
        <v>418</v>
      </c>
      <c r="J5348" t="s">
        <v>562</v>
      </c>
      <c r="K5348" t="s">
        <v>405</v>
      </c>
      <c r="L5348" t="s">
        <v>555</v>
      </c>
      <c r="M5348" t="s">
        <v>476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x14ac:dyDescent="0.3">
      <c r="A5349">
        <v>5</v>
      </c>
      <c r="B5349" t="s">
        <v>181</v>
      </c>
      <c r="C5349">
        <v>2021</v>
      </c>
      <c r="D5349">
        <v>9</v>
      </c>
      <c r="E5349" t="s">
        <v>661</v>
      </c>
      <c r="F5349" s="152">
        <v>79</v>
      </c>
      <c r="G5349" t="s">
        <v>469</v>
      </c>
      <c r="H5349" t="s">
        <v>403</v>
      </c>
      <c r="I5349" t="s">
        <v>404</v>
      </c>
      <c r="J5349" t="s">
        <v>562</v>
      </c>
      <c r="K5349" t="s">
        <v>405</v>
      </c>
      <c r="L5349" t="s">
        <v>556</v>
      </c>
      <c r="M5349" t="s">
        <v>531</v>
      </c>
      <c r="N5349">
        <v>1</v>
      </c>
      <c r="O5349">
        <v>9.64</v>
      </c>
      <c r="P5349">
        <v>0</v>
      </c>
      <c r="Q5349" t="str">
        <f t="shared" si="86"/>
        <v>3-Small C&amp;I</v>
      </c>
    </row>
    <row r="5350" spans="1:17" x14ac:dyDescent="0.3">
      <c r="A5350">
        <v>5</v>
      </c>
      <c r="B5350" t="s">
        <v>181</v>
      </c>
      <c r="C5350">
        <v>2021</v>
      </c>
      <c r="D5350">
        <v>9</v>
      </c>
      <c r="E5350" t="s">
        <v>661</v>
      </c>
      <c r="F5350" s="152">
        <v>79</v>
      </c>
      <c r="G5350" t="s">
        <v>469</v>
      </c>
      <c r="H5350" t="s">
        <v>431</v>
      </c>
      <c r="I5350" t="s">
        <v>432</v>
      </c>
      <c r="J5350" t="s">
        <v>568</v>
      </c>
      <c r="K5350" t="s">
        <v>433</v>
      </c>
      <c r="L5350" t="s">
        <v>556</v>
      </c>
      <c r="M5350" t="s">
        <v>531</v>
      </c>
      <c r="N5350">
        <v>1</v>
      </c>
      <c r="O5350">
        <v>7659.67</v>
      </c>
      <c r="P5350">
        <v>45200</v>
      </c>
      <c r="Q5350" t="str">
        <f t="shared" si="86"/>
        <v>4-Medium C&amp;I</v>
      </c>
    </row>
    <row r="5351" spans="1:17" x14ac:dyDescent="0.3">
      <c r="A5351">
        <v>5</v>
      </c>
      <c r="B5351" t="s">
        <v>181</v>
      </c>
      <c r="C5351">
        <v>2021</v>
      </c>
      <c r="D5351">
        <v>9</v>
      </c>
      <c r="E5351" t="s">
        <v>661</v>
      </c>
      <c r="F5351" s="152">
        <v>79</v>
      </c>
      <c r="G5351" t="s">
        <v>469</v>
      </c>
      <c r="H5351" t="s">
        <v>532</v>
      </c>
      <c r="I5351" t="s">
        <v>533</v>
      </c>
      <c r="J5351" t="s">
        <v>270</v>
      </c>
      <c r="K5351" t="s">
        <v>534</v>
      </c>
      <c r="L5351" t="s">
        <v>556</v>
      </c>
      <c r="M5351" t="s">
        <v>531</v>
      </c>
      <c r="N5351">
        <v>17</v>
      </c>
      <c r="O5351">
        <v>1300.43</v>
      </c>
      <c r="P5351">
        <v>2680349</v>
      </c>
      <c r="Q5351" t="str">
        <f t="shared" si="86"/>
        <v>OTHER</v>
      </c>
    </row>
    <row r="5352" spans="1:17" x14ac:dyDescent="0.3">
      <c r="A5352">
        <v>5</v>
      </c>
      <c r="B5352" t="s">
        <v>181</v>
      </c>
      <c r="C5352">
        <v>2021</v>
      </c>
      <c r="D5352">
        <v>9</v>
      </c>
      <c r="E5352" t="s">
        <v>661</v>
      </c>
      <c r="F5352" s="152">
        <v>79</v>
      </c>
      <c r="G5352" t="s">
        <v>469</v>
      </c>
      <c r="H5352" t="s">
        <v>417</v>
      </c>
      <c r="I5352" t="s">
        <v>418</v>
      </c>
      <c r="J5352" t="s">
        <v>562</v>
      </c>
      <c r="K5352" t="s">
        <v>405</v>
      </c>
      <c r="L5352" t="s">
        <v>557</v>
      </c>
      <c r="M5352" t="s">
        <v>535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x14ac:dyDescent="0.3">
      <c r="A5353">
        <v>5</v>
      </c>
      <c r="B5353" t="s">
        <v>181</v>
      </c>
      <c r="C5353">
        <v>2021</v>
      </c>
      <c r="D5353">
        <v>9</v>
      </c>
      <c r="E5353" t="s">
        <v>661</v>
      </c>
      <c r="F5353" s="152">
        <v>79</v>
      </c>
      <c r="G5353" t="s">
        <v>469</v>
      </c>
      <c r="H5353" t="s">
        <v>446</v>
      </c>
      <c r="I5353" t="s">
        <v>447</v>
      </c>
      <c r="J5353" t="s">
        <v>567</v>
      </c>
      <c r="K5353" t="s">
        <v>425</v>
      </c>
      <c r="L5353" t="s">
        <v>557</v>
      </c>
      <c r="M5353" t="s">
        <v>535</v>
      </c>
      <c r="N5353">
        <v>7</v>
      </c>
      <c r="O5353">
        <v>366.46</v>
      </c>
      <c r="P5353">
        <v>2844</v>
      </c>
      <c r="Q5353" t="str">
        <f t="shared" si="86"/>
        <v>3-Small C&amp;I</v>
      </c>
    </row>
    <row r="5354" spans="1:17" x14ac:dyDescent="0.3">
      <c r="A5354">
        <v>5</v>
      </c>
      <c r="B5354" t="s">
        <v>181</v>
      </c>
      <c r="C5354">
        <v>2021</v>
      </c>
      <c r="D5354">
        <v>9</v>
      </c>
      <c r="E5354" t="s">
        <v>661</v>
      </c>
      <c r="F5354" s="152">
        <v>79</v>
      </c>
      <c r="G5354" t="s">
        <v>469</v>
      </c>
      <c r="H5354" t="s">
        <v>450</v>
      </c>
      <c r="I5354" t="s">
        <v>451</v>
      </c>
      <c r="J5354" t="s">
        <v>568</v>
      </c>
      <c r="K5354" t="s">
        <v>433</v>
      </c>
      <c r="L5354" t="s">
        <v>557</v>
      </c>
      <c r="M5354" t="s">
        <v>535</v>
      </c>
      <c r="N5354">
        <v>4</v>
      </c>
      <c r="O5354">
        <v>4483.84</v>
      </c>
      <c r="P5354">
        <v>44700</v>
      </c>
      <c r="Q5354" t="str">
        <f t="shared" si="86"/>
        <v>4-Medium C&amp;I</v>
      </c>
    </row>
    <row r="5355" spans="1:17" x14ac:dyDescent="0.3">
      <c r="A5355">
        <v>4</v>
      </c>
      <c r="B5355" t="s">
        <v>187</v>
      </c>
      <c r="C5355">
        <v>2021</v>
      </c>
      <c r="D5355">
        <v>10</v>
      </c>
      <c r="E5355" t="s">
        <v>662</v>
      </c>
      <c r="F5355" s="152">
        <v>1</v>
      </c>
      <c r="G5355" t="s">
        <v>396</v>
      </c>
      <c r="H5355" t="s">
        <v>397</v>
      </c>
      <c r="I5355" t="s">
        <v>398</v>
      </c>
      <c r="J5355" t="s">
        <v>561</v>
      </c>
      <c r="K5355" t="s">
        <v>399</v>
      </c>
      <c r="L5355" t="s">
        <v>536</v>
      </c>
      <c r="M5355" t="s">
        <v>400</v>
      </c>
      <c r="N5355">
        <v>1862</v>
      </c>
      <c r="O5355">
        <v>348738.95</v>
      </c>
      <c r="P5355">
        <v>1409242</v>
      </c>
      <c r="Q5355" t="str">
        <f t="shared" si="86"/>
        <v>1-Residential</v>
      </c>
    </row>
    <row r="5356" spans="1:17" x14ac:dyDescent="0.3">
      <c r="A5356">
        <v>4</v>
      </c>
      <c r="B5356" t="s">
        <v>187</v>
      </c>
      <c r="C5356">
        <v>2021</v>
      </c>
      <c r="D5356">
        <v>10</v>
      </c>
      <c r="E5356" t="s">
        <v>662</v>
      </c>
      <c r="F5356" s="152">
        <v>1</v>
      </c>
      <c r="G5356" t="s">
        <v>396</v>
      </c>
      <c r="H5356" t="s">
        <v>401</v>
      </c>
      <c r="I5356" t="s">
        <v>402</v>
      </c>
      <c r="J5356" t="s">
        <v>561</v>
      </c>
      <c r="K5356" t="s">
        <v>399</v>
      </c>
      <c r="L5356" t="s">
        <v>536</v>
      </c>
      <c r="M5356" t="s">
        <v>400</v>
      </c>
      <c r="N5356">
        <v>2</v>
      </c>
      <c r="O5356">
        <v>1904.19</v>
      </c>
      <c r="P5356">
        <v>7762</v>
      </c>
      <c r="Q5356" t="str">
        <f t="shared" si="86"/>
        <v>1-Residential</v>
      </c>
    </row>
    <row r="5357" spans="1:17" x14ac:dyDescent="0.3">
      <c r="A5357">
        <v>4</v>
      </c>
      <c r="B5357" t="s">
        <v>187</v>
      </c>
      <c r="C5357">
        <v>2021</v>
      </c>
      <c r="D5357">
        <v>10</v>
      </c>
      <c r="E5357" t="s">
        <v>662</v>
      </c>
      <c r="F5357" s="152">
        <v>1</v>
      </c>
      <c r="G5357" t="s">
        <v>396</v>
      </c>
      <c r="H5357" t="s">
        <v>403</v>
      </c>
      <c r="I5357" t="s">
        <v>404</v>
      </c>
      <c r="J5357" t="s">
        <v>562</v>
      </c>
      <c r="K5357" t="s">
        <v>405</v>
      </c>
      <c r="L5357" t="s">
        <v>536</v>
      </c>
      <c r="M5357" t="s">
        <v>400</v>
      </c>
      <c r="N5357">
        <v>20</v>
      </c>
      <c r="O5357">
        <v>2464.85</v>
      </c>
      <c r="P5357">
        <v>11291</v>
      </c>
      <c r="Q5357" t="str">
        <f t="shared" si="86"/>
        <v>3-Small C&amp;I</v>
      </c>
    </row>
    <row r="5358" spans="1:17" x14ac:dyDescent="0.3">
      <c r="A5358">
        <v>4</v>
      </c>
      <c r="B5358" t="s">
        <v>187</v>
      </c>
      <c r="C5358">
        <v>2021</v>
      </c>
      <c r="D5358">
        <v>10</v>
      </c>
      <c r="E5358" t="s">
        <v>662</v>
      </c>
      <c r="F5358" s="152">
        <v>1</v>
      </c>
      <c r="G5358" t="s">
        <v>396</v>
      </c>
      <c r="H5358" t="s">
        <v>406</v>
      </c>
      <c r="I5358" t="s">
        <v>407</v>
      </c>
      <c r="J5358" t="s">
        <v>563</v>
      </c>
      <c r="K5358" t="s">
        <v>408</v>
      </c>
      <c r="L5358" t="s">
        <v>536</v>
      </c>
      <c r="M5358" t="s">
        <v>400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x14ac:dyDescent="0.3">
      <c r="A5359">
        <v>4</v>
      </c>
      <c r="B5359" t="s">
        <v>187</v>
      </c>
      <c r="C5359">
        <v>2021</v>
      </c>
      <c r="D5359">
        <v>10</v>
      </c>
      <c r="E5359" t="s">
        <v>662</v>
      </c>
      <c r="F5359" s="152">
        <v>1</v>
      </c>
      <c r="G5359" t="s">
        <v>396</v>
      </c>
      <c r="H5359" t="s">
        <v>409</v>
      </c>
      <c r="I5359" t="s">
        <v>410</v>
      </c>
      <c r="J5359" t="s">
        <v>565</v>
      </c>
      <c r="K5359" t="s">
        <v>411</v>
      </c>
      <c r="L5359" t="s">
        <v>536</v>
      </c>
      <c r="M5359" t="s">
        <v>400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x14ac:dyDescent="0.3">
      <c r="A5360">
        <v>4</v>
      </c>
      <c r="B5360" t="s">
        <v>187</v>
      </c>
      <c r="C5360">
        <v>2021</v>
      </c>
      <c r="D5360">
        <v>10</v>
      </c>
      <c r="E5360" t="s">
        <v>662</v>
      </c>
      <c r="F5360" s="152">
        <v>1</v>
      </c>
      <c r="G5360" t="s">
        <v>396</v>
      </c>
      <c r="H5360" t="s">
        <v>412</v>
      </c>
      <c r="I5360" t="s">
        <v>413</v>
      </c>
      <c r="J5360" t="s">
        <v>561</v>
      </c>
      <c r="K5360" t="s">
        <v>399</v>
      </c>
      <c r="L5360" t="s">
        <v>537</v>
      </c>
      <c r="M5360" t="s">
        <v>414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x14ac:dyDescent="0.3">
      <c r="A5361">
        <v>4</v>
      </c>
      <c r="B5361" t="s">
        <v>187</v>
      </c>
      <c r="C5361">
        <v>2021</v>
      </c>
      <c r="D5361">
        <v>10</v>
      </c>
      <c r="E5361" t="s">
        <v>662</v>
      </c>
      <c r="F5361" s="152">
        <v>1</v>
      </c>
      <c r="G5361" t="s">
        <v>396</v>
      </c>
      <c r="H5361" t="s">
        <v>415</v>
      </c>
      <c r="I5361" t="s">
        <v>416</v>
      </c>
      <c r="J5361" t="s">
        <v>563</v>
      </c>
      <c r="K5361" t="s">
        <v>408</v>
      </c>
      <c r="L5361" t="s">
        <v>537</v>
      </c>
      <c r="M5361" t="s">
        <v>414</v>
      </c>
      <c r="N5361">
        <v>128</v>
      </c>
      <c r="O5361">
        <v>4211.01</v>
      </c>
      <c r="P5361">
        <v>75239</v>
      </c>
      <c r="Q5361" t="str">
        <f t="shared" si="86"/>
        <v>2-Low Income Residential</v>
      </c>
    </row>
    <row r="5362" spans="1:17" x14ac:dyDescent="0.3">
      <c r="A5362">
        <v>4</v>
      </c>
      <c r="B5362" t="s">
        <v>187</v>
      </c>
      <c r="C5362">
        <v>2021</v>
      </c>
      <c r="D5362">
        <v>10</v>
      </c>
      <c r="E5362" t="s">
        <v>662</v>
      </c>
      <c r="F5362" s="152">
        <v>1</v>
      </c>
      <c r="G5362" t="s">
        <v>396</v>
      </c>
      <c r="H5362" t="s">
        <v>417</v>
      </c>
      <c r="I5362" t="s">
        <v>418</v>
      </c>
      <c r="J5362" t="s">
        <v>562</v>
      </c>
      <c r="K5362" t="s">
        <v>405</v>
      </c>
      <c r="L5362" t="s">
        <v>537</v>
      </c>
      <c r="M5362" t="s">
        <v>414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x14ac:dyDescent="0.3">
      <c r="A5363">
        <v>4</v>
      </c>
      <c r="B5363" t="s">
        <v>187</v>
      </c>
      <c r="C5363">
        <v>2021</v>
      </c>
      <c r="D5363">
        <v>10</v>
      </c>
      <c r="E5363" t="s">
        <v>662</v>
      </c>
      <c r="F5363" s="152">
        <v>1</v>
      </c>
      <c r="G5363" t="s">
        <v>396</v>
      </c>
      <c r="H5363" t="s">
        <v>419</v>
      </c>
      <c r="I5363" t="s">
        <v>420</v>
      </c>
      <c r="J5363" t="s">
        <v>565</v>
      </c>
      <c r="K5363" t="s">
        <v>411</v>
      </c>
      <c r="L5363" t="s">
        <v>537</v>
      </c>
      <c r="M5363" t="s">
        <v>414</v>
      </c>
      <c r="N5363">
        <v>3</v>
      </c>
      <c r="O5363">
        <v>131.9</v>
      </c>
      <c r="P5363">
        <v>887</v>
      </c>
      <c r="Q5363" t="str">
        <f t="shared" si="86"/>
        <v>3-Small C&amp;I</v>
      </c>
    </row>
    <row r="5364" spans="1:17" x14ac:dyDescent="0.3">
      <c r="A5364">
        <v>4</v>
      </c>
      <c r="B5364" t="s">
        <v>187</v>
      </c>
      <c r="C5364">
        <v>2021</v>
      </c>
      <c r="D5364">
        <v>10</v>
      </c>
      <c r="E5364" t="s">
        <v>662</v>
      </c>
      <c r="F5364" s="152">
        <v>3</v>
      </c>
      <c r="G5364" t="s">
        <v>421</v>
      </c>
      <c r="H5364" t="s">
        <v>397</v>
      </c>
      <c r="I5364" t="s">
        <v>398</v>
      </c>
      <c r="J5364" t="s">
        <v>561</v>
      </c>
      <c r="K5364" t="s">
        <v>399</v>
      </c>
      <c r="L5364" t="s">
        <v>538</v>
      </c>
      <c r="M5364" t="s">
        <v>422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x14ac:dyDescent="0.3">
      <c r="A5365">
        <v>4</v>
      </c>
      <c r="B5365" t="s">
        <v>187</v>
      </c>
      <c r="C5365">
        <v>2021</v>
      </c>
      <c r="D5365">
        <v>10</v>
      </c>
      <c r="E5365" t="s">
        <v>662</v>
      </c>
      <c r="F5365" s="152">
        <v>3</v>
      </c>
      <c r="G5365" t="s">
        <v>421</v>
      </c>
      <c r="H5365" t="s">
        <v>403</v>
      </c>
      <c r="I5365" t="s">
        <v>404</v>
      </c>
      <c r="J5365" t="s">
        <v>562</v>
      </c>
      <c r="K5365" t="s">
        <v>405</v>
      </c>
      <c r="L5365" t="s">
        <v>538</v>
      </c>
      <c r="M5365" t="s">
        <v>422</v>
      </c>
      <c r="N5365">
        <v>203</v>
      </c>
      <c r="O5365">
        <v>57953.69</v>
      </c>
      <c r="P5365">
        <v>276831</v>
      </c>
      <c r="Q5365" t="str">
        <f t="shared" si="86"/>
        <v>3-Small C&amp;I</v>
      </c>
    </row>
    <row r="5366" spans="1:17" x14ac:dyDescent="0.3">
      <c r="A5366">
        <v>4</v>
      </c>
      <c r="B5366" t="s">
        <v>187</v>
      </c>
      <c r="C5366">
        <v>2021</v>
      </c>
      <c r="D5366">
        <v>10</v>
      </c>
      <c r="E5366" t="s">
        <v>662</v>
      </c>
      <c r="F5366" s="152">
        <v>3</v>
      </c>
      <c r="G5366" t="s">
        <v>421</v>
      </c>
      <c r="H5366" t="s">
        <v>426</v>
      </c>
      <c r="I5366" t="s">
        <v>427</v>
      </c>
      <c r="J5366" t="s">
        <v>564</v>
      </c>
      <c r="K5366" t="s">
        <v>428</v>
      </c>
      <c r="L5366" t="s">
        <v>538</v>
      </c>
      <c r="M5366" t="s">
        <v>422</v>
      </c>
      <c r="N5366">
        <v>2</v>
      </c>
      <c r="O5366">
        <v>168.24</v>
      </c>
      <c r="P5366">
        <v>736</v>
      </c>
      <c r="Q5366" t="str">
        <f t="shared" si="86"/>
        <v>3-Small C&amp;I</v>
      </c>
    </row>
    <row r="5367" spans="1:17" x14ac:dyDescent="0.3">
      <c r="A5367">
        <v>4</v>
      </c>
      <c r="B5367" t="s">
        <v>187</v>
      </c>
      <c r="C5367">
        <v>2021</v>
      </c>
      <c r="D5367">
        <v>10</v>
      </c>
      <c r="E5367" t="s">
        <v>662</v>
      </c>
      <c r="F5367" s="152">
        <v>3</v>
      </c>
      <c r="G5367" t="s">
        <v>421</v>
      </c>
      <c r="H5367" t="s">
        <v>409</v>
      </c>
      <c r="I5367" t="s">
        <v>410</v>
      </c>
      <c r="J5367" t="s">
        <v>565</v>
      </c>
      <c r="K5367" t="s">
        <v>411</v>
      </c>
      <c r="L5367" t="s">
        <v>538</v>
      </c>
      <c r="M5367" t="s">
        <v>422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x14ac:dyDescent="0.3">
      <c r="A5368">
        <v>4</v>
      </c>
      <c r="B5368" t="s">
        <v>187</v>
      </c>
      <c r="C5368">
        <v>2021</v>
      </c>
      <c r="D5368">
        <v>10</v>
      </c>
      <c r="E5368" t="s">
        <v>662</v>
      </c>
      <c r="F5368" s="152">
        <v>3</v>
      </c>
      <c r="G5368" t="s">
        <v>421</v>
      </c>
      <c r="H5368" t="s">
        <v>431</v>
      </c>
      <c r="I5368" t="s">
        <v>432</v>
      </c>
      <c r="J5368" t="s">
        <v>568</v>
      </c>
      <c r="K5368" t="s">
        <v>433</v>
      </c>
      <c r="L5368" t="s">
        <v>538</v>
      </c>
      <c r="M5368" t="s">
        <v>422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x14ac:dyDescent="0.3">
      <c r="A5369">
        <v>4</v>
      </c>
      <c r="B5369" t="s">
        <v>187</v>
      </c>
      <c r="C5369">
        <v>2021</v>
      </c>
      <c r="D5369">
        <v>10</v>
      </c>
      <c r="E5369" t="s">
        <v>662</v>
      </c>
      <c r="F5369" s="152">
        <v>3</v>
      </c>
      <c r="G5369" t="s">
        <v>421</v>
      </c>
      <c r="H5369" t="s">
        <v>434</v>
      </c>
      <c r="I5369" t="s">
        <v>435</v>
      </c>
      <c r="J5369" t="s">
        <v>566</v>
      </c>
      <c r="K5369" t="s">
        <v>436</v>
      </c>
      <c r="L5369" t="s">
        <v>537</v>
      </c>
      <c r="M5369" t="s">
        <v>414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x14ac:dyDescent="0.3">
      <c r="A5370">
        <v>4</v>
      </c>
      <c r="B5370" t="s">
        <v>187</v>
      </c>
      <c r="C5370">
        <v>2021</v>
      </c>
      <c r="D5370">
        <v>10</v>
      </c>
      <c r="E5370" t="s">
        <v>662</v>
      </c>
      <c r="F5370" s="152">
        <v>3</v>
      </c>
      <c r="G5370" t="s">
        <v>421</v>
      </c>
      <c r="H5370" t="s">
        <v>437</v>
      </c>
      <c r="I5370" t="s">
        <v>438</v>
      </c>
      <c r="J5370" t="s">
        <v>571</v>
      </c>
      <c r="K5370" t="s">
        <v>439</v>
      </c>
      <c r="L5370" t="s">
        <v>539</v>
      </c>
      <c r="M5370" t="s">
        <v>440</v>
      </c>
      <c r="N5370">
        <v>8</v>
      </c>
      <c r="O5370">
        <v>190.73</v>
      </c>
      <c r="P5370">
        <v>1122</v>
      </c>
      <c r="Q5370" t="str">
        <f t="shared" si="86"/>
        <v>3-Small C&amp;I</v>
      </c>
    </row>
    <row r="5371" spans="1:17" x14ac:dyDescent="0.3">
      <c r="A5371">
        <v>4</v>
      </c>
      <c r="B5371" t="s">
        <v>187</v>
      </c>
      <c r="C5371">
        <v>2021</v>
      </c>
      <c r="D5371">
        <v>10</v>
      </c>
      <c r="E5371" t="s">
        <v>662</v>
      </c>
      <c r="F5371" s="152">
        <v>3</v>
      </c>
      <c r="G5371" t="s">
        <v>421</v>
      </c>
      <c r="H5371" t="s">
        <v>441</v>
      </c>
      <c r="I5371" t="s">
        <v>442</v>
      </c>
      <c r="J5371" t="s">
        <v>572</v>
      </c>
      <c r="K5371" t="s">
        <v>443</v>
      </c>
      <c r="L5371" t="s">
        <v>538</v>
      </c>
      <c r="M5371" t="s">
        <v>422</v>
      </c>
      <c r="N5371">
        <v>1</v>
      </c>
      <c r="O5371">
        <v>12729.56</v>
      </c>
      <c r="P5371">
        <v>75240</v>
      </c>
      <c r="Q5371" t="str">
        <f t="shared" si="86"/>
        <v>5-Large C&amp;I</v>
      </c>
    </row>
    <row r="5372" spans="1:17" x14ac:dyDescent="0.3">
      <c r="A5372">
        <v>4</v>
      </c>
      <c r="B5372" t="s">
        <v>187</v>
      </c>
      <c r="C5372">
        <v>2021</v>
      </c>
      <c r="D5372">
        <v>10</v>
      </c>
      <c r="E5372" t="s">
        <v>662</v>
      </c>
      <c r="F5372" s="152">
        <v>3</v>
      </c>
      <c r="G5372" t="s">
        <v>421</v>
      </c>
      <c r="H5372" t="s">
        <v>444</v>
      </c>
      <c r="I5372" t="s">
        <v>445</v>
      </c>
      <c r="J5372" t="s">
        <v>572</v>
      </c>
      <c r="K5372" t="s">
        <v>443</v>
      </c>
      <c r="L5372" t="s">
        <v>539</v>
      </c>
      <c r="M5372" t="s">
        <v>440</v>
      </c>
      <c r="N5372">
        <v>9</v>
      </c>
      <c r="O5372">
        <v>84571.62</v>
      </c>
      <c r="P5372">
        <v>1018760</v>
      </c>
      <c r="Q5372" t="str">
        <f t="shared" si="86"/>
        <v>5-Large C&amp;I</v>
      </c>
    </row>
    <row r="5373" spans="1:17" x14ac:dyDescent="0.3">
      <c r="A5373">
        <v>4</v>
      </c>
      <c r="B5373" t="s">
        <v>187</v>
      </c>
      <c r="C5373">
        <v>2021</v>
      </c>
      <c r="D5373">
        <v>10</v>
      </c>
      <c r="E5373" t="s">
        <v>662</v>
      </c>
      <c r="F5373" s="152">
        <v>3</v>
      </c>
      <c r="G5373" t="s">
        <v>421</v>
      </c>
      <c r="H5373" t="s">
        <v>412</v>
      </c>
      <c r="I5373" t="s">
        <v>413</v>
      </c>
      <c r="J5373" t="s">
        <v>561</v>
      </c>
      <c r="K5373" t="s">
        <v>399</v>
      </c>
      <c r="L5373" t="s">
        <v>539</v>
      </c>
      <c r="M5373" t="s">
        <v>440</v>
      </c>
      <c r="N5373">
        <v>34</v>
      </c>
      <c r="O5373">
        <v>3007.03</v>
      </c>
      <c r="P5373">
        <v>19562</v>
      </c>
      <c r="Q5373" t="str">
        <f t="shared" si="86"/>
        <v>1-Residential</v>
      </c>
    </row>
    <row r="5374" spans="1:17" x14ac:dyDescent="0.3">
      <c r="A5374">
        <v>4</v>
      </c>
      <c r="B5374" t="s">
        <v>187</v>
      </c>
      <c r="C5374">
        <v>2021</v>
      </c>
      <c r="D5374">
        <v>10</v>
      </c>
      <c r="E5374" t="s">
        <v>662</v>
      </c>
      <c r="F5374" s="152">
        <v>3</v>
      </c>
      <c r="G5374" t="s">
        <v>421</v>
      </c>
      <c r="H5374" t="s">
        <v>417</v>
      </c>
      <c r="I5374" t="s">
        <v>418</v>
      </c>
      <c r="J5374" t="s">
        <v>562</v>
      </c>
      <c r="K5374" t="s">
        <v>405</v>
      </c>
      <c r="L5374" t="s">
        <v>539</v>
      </c>
      <c r="M5374" t="s">
        <v>440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x14ac:dyDescent="0.3">
      <c r="A5375">
        <v>4</v>
      </c>
      <c r="B5375" t="s">
        <v>187</v>
      </c>
      <c r="C5375">
        <v>2021</v>
      </c>
      <c r="D5375">
        <v>10</v>
      </c>
      <c r="E5375" t="s">
        <v>662</v>
      </c>
      <c r="F5375" s="152">
        <v>3</v>
      </c>
      <c r="G5375" t="s">
        <v>421</v>
      </c>
      <c r="H5375" t="s">
        <v>446</v>
      </c>
      <c r="I5375" t="s">
        <v>447</v>
      </c>
      <c r="J5375" t="s">
        <v>567</v>
      </c>
      <c r="K5375" t="s">
        <v>425</v>
      </c>
      <c r="L5375" t="s">
        <v>539</v>
      </c>
      <c r="M5375" t="s">
        <v>440</v>
      </c>
      <c r="N5375">
        <v>7</v>
      </c>
      <c r="O5375">
        <v>245.65</v>
      </c>
      <c r="P5375">
        <v>1664</v>
      </c>
      <c r="Q5375" t="str">
        <f t="shared" si="86"/>
        <v>3-Small C&amp;I</v>
      </c>
    </row>
    <row r="5376" spans="1:17" x14ac:dyDescent="0.3">
      <c r="A5376">
        <v>4</v>
      </c>
      <c r="B5376" t="s">
        <v>187</v>
      </c>
      <c r="C5376">
        <v>2021</v>
      </c>
      <c r="D5376">
        <v>10</v>
      </c>
      <c r="E5376" t="s">
        <v>662</v>
      </c>
      <c r="F5376" s="152">
        <v>3</v>
      </c>
      <c r="G5376" t="s">
        <v>421</v>
      </c>
      <c r="H5376" t="s">
        <v>448</v>
      </c>
      <c r="I5376" t="s">
        <v>449</v>
      </c>
      <c r="J5376" t="s">
        <v>564</v>
      </c>
      <c r="K5376" t="s">
        <v>428</v>
      </c>
      <c r="L5376" t="s">
        <v>539</v>
      </c>
      <c r="M5376" t="s">
        <v>440</v>
      </c>
      <c r="N5376">
        <v>10</v>
      </c>
      <c r="O5376">
        <v>429.95</v>
      </c>
      <c r="P5376">
        <v>2776</v>
      </c>
      <c r="Q5376" t="str">
        <f t="shared" si="86"/>
        <v>3-Small C&amp;I</v>
      </c>
    </row>
    <row r="5377" spans="1:17" x14ac:dyDescent="0.3">
      <c r="A5377">
        <v>4</v>
      </c>
      <c r="B5377" t="s">
        <v>187</v>
      </c>
      <c r="C5377">
        <v>2021</v>
      </c>
      <c r="D5377">
        <v>10</v>
      </c>
      <c r="E5377" t="s">
        <v>662</v>
      </c>
      <c r="F5377" s="152">
        <v>3</v>
      </c>
      <c r="G5377" t="s">
        <v>421</v>
      </c>
      <c r="H5377" t="s">
        <v>419</v>
      </c>
      <c r="I5377" t="s">
        <v>420</v>
      </c>
      <c r="J5377" t="s">
        <v>565</v>
      </c>
      <c r="K5377" t="s">
        <v>411</v>
      </c>
      <c r="L5377" t="s">
        <v>539</v>
      </c>
      <c r="M5377" t="s">
        <v>440</v>
      </c>
      <c r="N5377">
        <v>56</v>
      </c>
      <c r="O5377">
        <v>3460.12</v>
      </c>
      <c r="P5377">
        <v>24682</v>
      </c>
      <c r="Q5377" t="str">
        <f t="shared" si="86"/>
        <v>3-Small C&amp;I</v>
      </c>
    </row>
    <row r="5378" spans="1:17" x14ac:dyDescent="0.3">
      <c r="A5378">
        <v>4</v>
      </c>
      <c r="B5378" t="s">
        <v>187</v>
      </c>
      <c r="C5378">
        <v>2021</v>
      </c>
      <c r="D5378">
        <v>10</v>
      </c>
      <c r="E5378" t="s">
        <v>662</v>
      </c>
      <c r="F5378" s="152">
        <v>3</v>
      </c>
      <c r="G5378" t="s">
        <v>421</v>
      </c>
      <c r="H5378" t="s">
        <v>450</v>
      </c>
      <c r="I5378" t="s">
        <v>451</v>
      </c>
      <c r="J5378" t="s">
        <v>568</v>
      </c>
      <c r="K5378" t="s">
        <v>433</v>
      </c>
      <c r="L5378" t="s">
        <v>539</v>
      </c>
      <c r="M5378" t="s">
        <v>440</v>
      </c>
      <c r="N5378">
        <v>72</v>
      </c>
      <c r="O5378">
        <v>197480.45</v>
      </c>
      <c r="P5378">
        <v>1913619</v>
      </c>
      <c r="Q5378" t="str">
        <f t="shared" si="86"/>
        <v>4-Medium C&amp;I</v>
      </c>
    </row>
    <row r="5379" spans="1:17" x14ac:dyDescent="0.3">
      <c r="A5379">
        <v>4</v>
      </c>
      <c r="B5379" t="s">
        <v>187</v>
      </c>
      <c r="C5379">
        <v>2021</v>
      </c>
      <c r="D5379">
        <v>10</v>
      </c>
      <c r="E5379" t="s">
        <v>662</v>
      </c>
      <c r="F5379" s="152">
        <v>3</v>
      </c>
      <c r="G5379" t="s">
        <v>421</v>
      </c>
      <c r="H5379" t="s">
        <v>452</v>
      </c>
      <c r="I5379" t="s">
        <v>453</v>
      </c>
      <c r="J5379" t="s">
        <v>570</v>
      </c>
      <c r="K5379" t="s">
        <v>454</v>
      </c>
      <c r="L5379" t="s">
        <v>539</v>
      </c>
      <c r="M5379" t="s">
        <v>440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x14ac:dyDescent="0.3">
      <c r="A5380">
        <v>4</v>
      </c>
      <c r="B5380" t="s">
        <v>187</v>
      </c>
      <c r="C5380">
        <v>2021</v>
      </c>
      <c r="D5380">
        <v>10</v>
      </c>
      <c r="E5380" t="s">
        <v>662</v>
      </c>
      <c r="F5380" s="152">
        <v>5</v>
      </c>
      <c r="G5380" t="s">
        <v>455</v>
      </c>
      <c r="H5380" t="s">
        <v>431</v>
      </c>
      <c r="I5380" t="s">
        <v>432</v>
      </c>
      <c r="J5380" t="s">
        <v>568</v>
      </c>
      <c r="K5380" t="s">
        <v>433</v>
      </c>
      <c r="L5380" t="s">
        <v>540</v>
      </c>
      <c r="M5380" t="s">
        <v>456</v>
      </c>
      <c r="N5380">
        <v>1</v>
      </c>
      <c r="O5380">
        <v>617.46</v>
      </c>
      <c r="P5380">
        <v>2600</v>
      </c>
      <c r="Q5380" t="str">
        <f t="shared" si="86"/>
        <v>4-Medium C&amp;I</v>
      </c>
    </row>
    <row r="5381" spans="1:17" x14ac:dyDescent="0.3">
      <c r="A5381">
        <v>4</v>
      </c>
      <c r="B5381" t="s">
        <v>187</v>
      </c>
      <c r="C5381">
        <v>2021</v>
      </c>
      <c r="D5381">
        <v>10</v>
      </c>
      <c r="E5381" t="s">
        <v>662</v>
      </c>
      <c r="F5381" s="152">
        <v>5</v>
      </c>
      <c r="G5381" t="s">
        <v>455</v>
      </c>
      <c r="H5381" t="s">
        <v>444</v>
      </c>
      <c r="I5381" t="s">
        <v>445</v>
      </c>
      <c r="J5381" t="s">
        <v>572</v>
      </c>
      <c r="K5381" t="s">
        <v>443</v>
      </c>
      <c r="L5381" t="s">
        <v>541</v>
      </c>
      <c r="M5381" t="s">
        <v>457</v>
      </c>
      <c r="N5381">
        <v>1</v>
      </c>
      <c r="O5381">
        <v>6054.23</v>
      </c>
      <c r="P5381">
        <v>74423</v>
      </c>
      <c r="Q5381" t="str">
        <f t="shared" si="86"/>
        <v>5-Large C&amp;I</v>
      </c>
    </row>
    <row r="5382" spans="1:17" x14ac:dyDescent="0.3">
      <c r="A5382">
        <v>4</v>
      </c>
      <c r="B5382" t="s">
        <v>187</v>
      </c>
      <c r="C5382">
        <v>2021</v>
      </c>
      <c r="D5382">
        <v>10</v>
      </c>
      <c r="E5382" t="s">
        <v>662</v>
      </c>
      <c r="F5382" s="152">
        <v>5</v>
      </c>
      <c r="G5382" t="s">
        <v>455</v>
      </c>
      <c r="H5382" t="s">
        <v>417</v>
      </c>
      <c r="I5382" t="s">
        <v>418</v>
      </c>
      <c r="J5382" t="s">
        <v>562</v>
      </c>
      <c r="K5382" t="s">
        <v>405</v>
      </c>
      <c r="L5382" t="s">
        <v>541</v>
      </c>
      <c r="M5382" t="s">
        <v>457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x14ac:dyDescent="0.3">
      <c r="A5383">
        <v>4</v>
      </c>
      <c r="B5383" t="s">
        <v>187</v>
      </c>
      <c r="C5383">
        <v>2021</v>
      </c>
      <c r="D5383">
        <v>10</v>
      </c>
      <c r="E5383" t="s">
        <v>662</v>
      </c>
      <c r="F5383" s="152">
        <v>6</v>
      </c>
      <c r="G5383" t="s">
        <v>458</v>
      </c>
      <c r="H5383" t="s">
        <v>459</v>
      </c>
      <c r="I5383" t="s">
        <v>460</v>
      </c>
      <c r="J5383" t="s">
        <v>573</v>
      </c>
      <c r="K5383" t="s">
        <v>461</v>
      </c>
      <c r="L5383" t="s">
        <v>542</v>
      </c>
      <c r="M5383" t="s">
        <v>462</v>
      </c>
      <c r="N5383">
        <v>1</v>
      </c>
      <c r="O5383">
        <v>6146.83</v>
      </c>
      <c r="P5383">
        <v>15819</v>
      </c>
      <c r="Q5383" t="str">
        <f t="shared" si="86"/>
        <v>Street</v>
      </c>
    </row>
    <row r="5384" spans="1:17" x14ac:dyDescent="0.3">
      <c r="A5384">
        <v>4</v>
      </c>
      <c r="B5384" t="s">
        <v>187</v>
      </c>
      <c r="C5384">
        <v>2021</v>
      </c>
      <c r="D5384">
        <v>10</v>
      </c>
      <c r="E5384" t="s">
        <v>662</v>
      </c>
      <c r="F5384" s="152">
        <v>6</v>
      </c>
      <c r="G5384" t="s">
        <v>458</v>
      </c>
      <c r="H5384" t="s">
        <v>463</v>
      </c>
      <c r="I5384" t="s">
        <v>464</v>
      </c>
      <c r="J5384" t="s">
        <v>577</v>
      </c>
      <c r="K5384" t="s">
        <v>465</v>
      </c>
      <c r="L5384" t="s">
        <v>542</v>
      </c>
      <c r="M5384" t="s">
        <v>462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x14ac:dyDescent="0.3">
      <c r="A5385">
        <v>4</v>
      </c>
      <c r="B5385" t="s">
        <v>187</v>
      </c>
      <c r="C5385">
        <v>2021</v>
      </c>
      <c r="D5385">
        <v>10</v>
      </c>
      <c r="E5385" t="s">
        <v>662</v>
      </c>
      <c r="F5385" s="152">
        <v>10</v>
      </c>
      <c r="G5385" t="s">
        <v>466</v>
      </c>
      <c r="H5385" t="s">
        <v>397</v>
      </c>
      <c r="I5385" t="s">
        <v>398</v>
      </c>
      <c r="J5385" t="s">
        <v>561</v>
      </c>
      <c r="K5385" t="s">
        <v>399</v>
      </c>
      <c r="L5385" t="s">
        <v>543</v>
      </c>
      <c r="M5385" t="s">
        <v>467</v>
      </c>
      <c r="N5385">
        <v>27</v>
      </c>
      <c r="O5385">
        <v>5407.93</v>
      </c>
      <c r="P5385">
        <v>21115</v>
      </c>
      <c r="Q5385" t="str">
        <f t="shared" si="86"/>
        <v>1-Residential</v>
      </c>
    </row>
    <row r="5386" spans="1:17" x14ac:dyDescent="0.3">
      <c r="A5386">
        <v>4</v>
      </c>
      <c r="B5386" t="s">
        <v>187</v>
      </c>
      <c r="C5386">
        <v>2021</v>
      </c>
      <c r="D5386">
        <v>10</v>
      </c>
      <c r="E5386" t="s">
        <v>662</v>
      </c>
      <c r="F5386" s="152">
        <v>10</v>
      </c>
      <c r="G5386" t="s">
        <v>466</v>
      </c>
      <c r="H5386" t="s">
        <v>406</v>
      </c>
      <c r="I5386" t="s">
        <v>407</v>
      </c>
      <c r="J5386" t="s">
        <v>563</v>
      </c>
      <c r="K5386" t="s">
        <v>408</v>
      </c>
      <c r="L5386" t="s">
        <v>543</v>
      </c>
      <c r="M5386" t="s">
        <v>467</v>
      </c>
      <c r="N5386">
        <v>1</v>
      </c>
      <c r="O5386">
        <v>24.21</v>
      </c>
      <c r="P5386">
        <v>128</v>
      </c>
      <c r="Q5386" t="str">
        <f t="shared" si="86"/>
        <v>2-Low Income Residential</v>
      </c>
    </row>
    <row r="5387" spans="1:17" x14ac:dyDescent="0.3">
      <c r="A5387">
        <v>4</v>
      </c>
      <c r="B5387" t="s">
        <v>187</v>
      </c>
      <c r="C5387">
        <v>2021</v>
      </c>
      <c r="D5387">
        <v>10</v>
      </c>
      <c r="E5387" t="s">
        <v>662</v>
      </c>
      <c r="F5387" s="152">
        <v>10</v>
      </c>
      <c r="G5387" t="s">
        <v>466</v>
      </c>
      <c r="H5387" t="s">
        <v>412</v>
      </c>
      <c r="I5387" t="s">
        <v>413</v>
      </c>
      <c r="J5387" t="s">
        <v>561</v>
      </c>
      <c r="K5387" t="s">
        <v>399</v>
      </c>
      <c r="L5387" t="s">
        <v>544</v>
      </c>
      <c r="M5387" t="s">
        <v>468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x14ac:dyDescent="0.3">
      <c r="A5388">
        <v>4</v>
      </c>
      <c r="B5388" t="s">
        <v>187</v>
      </c>
      <c r="C5388">
        <v>2021</v>
      </c>
      <c r="D5388">
        <v>10</v>
      </c>
      <c r="E5388" t="s">
        <v>662</v>
      </c>
      <c r="F5388" s="152">
        <v>10</v>
      </c>
      <c r="G5388" t="s">
        <v>466</v>
      </c>
      <c r="H5388" t="s">
        <v>415</v>
      </c>
      <c r="I5388" t="s">
        <v>416</v>
      </c>
      <c r="J5388" t="s">
        <v>563</v>
      </c>
      <c r="K5388" t="s">
        <v>408</v>
      </c>
      <c r="L5388" t="s">
        <v>544</v>
      </c>
      <c r="M5388" t="s">
        <v>468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x14ac:dyDescent="0.3">
      <c r="A5389">
        <v>4</v>
      </c>
      <c r="B5389" t="s">
        <v>187</v>
      </c>
      <c r="C5389">
        <v>2021</v>
      </c>
      <c r="D5389">
        <v>10</v>
      </c>
      <c r="E5389" t="s">
        <v>662</v>
      </c>
      <c r="F5389" s="152">
        <v>60</v>
      </c>
      <c r="G5389" t="s">
        <v>469</v>
      </c>
      <c r="H5389" t="s">
        <v>459</v>
      </c>
      <c r="I5389" t="s">
        <v>460</v>
      </c>
      <c r="J5389" t="s">
        <v>573</v>
      </c>
      <c r="K5389" t="s">
        <v>461</v>
      </c>
      <c r="L5389" t="s">
        <v>545</v>
      </c>
      <c r="M5389" t="s">
        <v>470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x14ac:dyDescent="0.3">
      <c r="A5390">
        <v>4</v>
      </c>
      <c r="B5390" t="s">
        <v>187</v>
      </c>
      <c r="C5390">
        <v>2021</v>
      </c>
      <c r="D5390">
        <v>10</v>
      </c>
      <c r="E5390" t="s">
        <v>662</v>
      </c>
      <c r="F5390" s="152">
        <v>60</v>
      </c>
      <c r="G5390" t="s">
        <v>469</v>
      </c>
      <c r="H5390" t="s">
        <v>463</v>
      </c>
      <c r="I5390" t="s">
        <v>464</v>
      </c>
      <c r="J5390" t="s">
        <v>577</v>
      </c>
      <c r="K5390" t="s">
        <v>465</v>
      </c>
      <c r="L5390" t="s">
        <v>545</v>
      </c>
      <c r="M5390" t="s">
        <v>470</v>
      </c>
      <c r="N5390">
        <v>2</v>
      </c>
      <c r="O5390">
        <v>28.79</v>
      </c>
      <c r="P5390">
        <v>136</v>
      </c>
      <c r="Q5390" t="str">
        <f t="shared" ref="Q5390:Q5453" si="87">VLOOKUP(TRIM(J5390),S:T,2,FALSE)</f>
        <v>Street</v>
      </c>
    </row>
    <row r="5391" spans="1:17" x14ac:dyDescent="0.3">
      <c r="A5391">
        <v>5</v>
      </c>
      <c r="B5391" t="s">
        <v>181</v>
      </c>
      <c r="C5391">
        <v>2021</v>
      </c>
      <c r="D5391">
        <v>10</v>
      </c>
      <c r="E5391" t="s">
        <v>662</v>
      </c>
      <c r="F5391" s="152">
        <v>1</v>
      </c>
      <c r="G5391" t="s">
        <v>396</v>
      </c>
      <c r="H5391" t="s">
        <v>397</v>
      </c>
      <c r="I5391" t="s">
        <v>398</v>
      </c>
      <c r="J5391" t="s">
        <v>561</v>
      </c>
      <c r="K5391" t="s">
        <v>399</v>
      </c>
      <c r="L5391" t="s">
        <v>536</v>
      </c>
      <c r="M5391" t="s">
        <v>400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x14ac:dyDescent="0.3">
      <c r="A5392">
        <v>5</v>
      </c>
      <c r="B5392" t="s">
        <v>181</v>
      </c>
      <c r="C5392">
        <v>2021</v>
      </c>
      <c r="D5392">
        <v>10</v>
      </c>
      <c r="E5392" t="s">
        <v>662</v>
      </c>
      <c r="F5392" s="152">
        <v>1</v>
      </c>
      <c r="G5392" t="s">
        <v>396</v>
      </c>
      <c r="H5392" t="s">
        <v>401</v>
      </c>
      <c r="I5392" t="s">
        <v>402</v>
      </c>
      <c r="J5392" t="s">
        <v>561</v>
      </c>
      <c r="K5392" t="s">
        <v>399</v>
      </c>
      <c r="L5392" t="s">
        <v>536</v>
      </c>
      <c r="M5392" t="s">
        <v>400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x14ac:dyDescent="0.3">
      <c r="A5393">
        <v>5</v>
      </c>
      <c r="B5393" t="s">
        <v>181</v>
      </c>
      <c r="C5393">
        <v>2021</v>
      </c>
      <c r="D5393">
        <v>10</v>
      </c>
      <c r="E5393" t="s">
        <v>662</v>
      </c>
      <c r="F5393" s="152">
        <v>1</v>
      </c>
      <c r="G5393" t="s">
        <v>396</v>
      </c>
      <c r="H5393" t="s">
        <v>403</v>
      </c>
      <c r="I5393" t="s">
        <v>404</v>
      </c>
      <c r="J5393" t="s">
        <v>562</v>
      </c>
      <c r="K5393" t="s">
        <v>405</v>
      </c>
      <c r="L5393" t="s">
        <v>536</v>
      </c>
      <c r="M5393" t="s">
        <v>400</v>
      </c>
      <c r="N5393">
        <v>1246</v>
      </c>
      <c r="O5393">
        <v>42192.26</v>
      </c>
      <c r="P5393">
        <v>576222</v>
      </c>
      <c r="Q5393" t="str">
        <f t="shared" si="87"/>
        <v>3-Small C&amp;I</v>
      </c>
    </row>
    <row r="5394" spans="1:17" x14ac:dyDescent="0.3">
      <c r="A5394">
        <v>5</v>
      </c>
      <c r="B5394" t="s">
        <v>181</v>
      </c>
      <c r="C5394">
        <v>2021</v>
      </c>
      <c r="D5394">
        <v>10</v>
      </c>
      <c r="E5394" t="s">
        <v>662</v>
      </c>
      <c r="F5394" s="152">
        <v>1</v>
      </c>
      <c r="G5394" t="s">
        <v>396</v>
      </c>
      <c r="H5394" t="s">
        <v>406</v>
      </c>
      <c r="I5394" t="s">
        <v>407</v>
      </c>
      <c r="J5394" t="s">
        <v>563</v>
      </c>
      <c r="K5394" t="s">
        <v>408</v>
      </c>
      <c r="L5394" t="s">
        <v>536</v>
      </c>
      <c r="M5394" t="s">
        <v>400</v>
      </c>
      <c r="N5394">
        <v>57972</v>
      </c>
      <c r="O5394">
        <v>4357531.05</v>
      </c>
      <c r="P5394">
        <v>27169581</v>
      </c>
      <c r="Q5394" t="str">
        <f t="shared" si="87"/>
        <v>2-Low Income Residential</v>
      </c>
    </row>
    <row r="5395" spans="1:17" x14ac:dyDescent="0.3">
      <c r="A5395">
        <v>5</v>
      </c>
      <c r="B5395" t="s">
        <v>181</v>
      </c>
      <c r="C5395">
        <v>2021</v>
      </c>
      <c r="D5395">
        <v>10</v>
      </c>
      <c r="E5395" t="s">
        <v>662</v>
      </c>
      <c r="F5395" s="152">
        <v>1</v>
      </c>
      <c r="G5395" t="s">
        <v>396</v>
      </c>
      <c r="H5395" t="s">
        <v>471</v>
      </c>
      <c r="I5395" t="s">
        <v>472</v>
      </c>
      <c r="J5395" t="s">
        <v>563</v>
      </c>
      <c r="K5395" t="s">
        <v>408</v>
      </c>
      <c r="L5395" t="s">
        <v>536</v>
      </c>
      <c r="M5395" t="s">
        <v>400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x14ac:dyDescent="0.3">
      <c r="A5396">
        <v>5</v>
      </c>
      <c r="B5396" t="s">
        <v>181</v>
      </c>
      <c r="C5396">
        <v>2021</v>
      </c>
      <c r="D5396">
        <v>10</v>
      </c>
      <c r="E5396" t="s">
        <v>662</v>
      </c>
      <c r="F5396" s="152">
        <v>1</v>
      </c>
      <c r="G5396" t="s">
        <v>396</v>
      </c>
      <c r="H5396" t="s">
        <v>409</v>
      </c>
      <c r="I5396" t="s">
        <v>410</v>
      </c>
      <c r="J5396" t="s">
        <v>564</v>
      </c>
      <c r="K5396" t="s">
        <v>428</v>
      </c>
      <c r="L5396" t="s">
        <v>536</v>
      </c>
      <c r="M5396" t="s">
        <v>400</v>
      </c>
      <c r="N5396">
        <v>1046</v>
      </c>
      <c r="O5396">
        <v>65479.17</v>
      </c>
      <c r="P5396">
        <v>287874</v>
      </c>
      <c r="Q5396" t="str">
        <f t="shared" si="87"/>
        <v>3-Small C&amp;I</v>
      </c>
    </row>
    <row r="5397" spans="1:17" x14ac:dyDescent="0.3">
      <c r="A5397">
        <v>5</v>
      </c>
      <c r="B5397" t="s">
        <v>181</v>
      </c>
      <c r="C5397">
        <v>2021</v>
      </c>
      <c r="D5397">
        <v>10</v>
      </c>
      <c r="E5397" t="s">
        <v>662</v>
      </c>
      <c r="F5397" s="152">
        <v>1</v>
      </c>
      <c r="G5397" t="s">
        <v>396</v>
      </c>
      <c r="H5397" t="s">
        <v>429</v>
      </c>
      <c r="I5397" t="s">
        <v>430</v>
      </c>
      <c r="J5397" t="s">
        <v>562</v>
      </c>
      <c r="K5397" t="s">
        <v>405</v>
      </c>
      <c r="L5397" t="s">
        <v>536</v>
      </c>
      <c r="M5397" t="s">
        <v>400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x14ac:dyDescent="0.3">
      <c r="A5398">
        <v>5</v>
      </c>
      <c r="B5398" t="s">
        <v>181</v>
      </c>
      <c r="C5398">
        <v>2021</v>
      </c>
      <c r="D5398">
        <v>10</v>
      </c>
      <c r="E5398" t="s">
        <v>662</v>
      </c>
      <c r="F5398" s="152">
        <v>1</v>
      </c>
      <c r="G5398" t="s">
        <v>396</v>
      </c>
      <c r="H5398" t="s">
        <v>473</v>
      </c>
      <c r="I5398" t="s">
        <v>474</v>
      </c>
      <c r="J5398" t="s">
        <v>565</v>
      </c>
      <c r="K5398" t="s">
        <v>411</v>
      </c>
      <c r="L5398" t="s">
        <v>536</v>
      </c>
      <c r="M5398" t="s">
        <v>400</v>
      </c>
      <c r="N5398">
        <v>2</v>
      </c>
      <c r="O5398">
        <v>80.91</v>
      </c>
      <c r="P5398">
        <v>314</v>
      </c>
      <c r="Q5398" t="str">
        <f t="shared" si="87"/>
        <v>3-Small C&amp;I</v>
      </c>
    </row>
    <row r="5399" spans="1:17" x14ac:dyDescent="0.3">
      <c r="A5399">
        <v>5</v>
      </c>
      <c r="B5399" t="s">
        <v>181</v>
      </c>
      <c r="C5399">
        <v>2021</v>
      </c>
      <c r="D5399">
        <v>10</v>
      </c>
      <c r="E5399" t="s">
        <v>662</v>
      </c>
      <c r="F5399" s="152">
        <v>1</v>
      </c>
      <c r="G5399" t="s">
        <v>396</v>
      </c>
      <c r="H5399" t="s">
        <v>477</v>
      </c>
      <c r="I5399" t="s">
        <v>478</v>
      </c>
      <c r="J5399" t="s">
        <v>566</v>
      </c>
      <c r="K5399" t="s">
        <v>436</v>
      </c>
      <c r="L5399" t="s">
        <v>536</v>
      </c>
      <c r="M5399" t="s">
        <v>400</v>
      </c>
      <c r="N5399">
        <v>191</v>
      </c>
      <c r="O5399">
        <v>7144.86</v>
      </c>
      <c r="P5399">
        <v>17976</v>
      </c>
      <c r="Q5399" t="str">
        <f t="shared" si="87"/>
        <v>Street</v>
      </c>
    </row>
    <row r="5400" spans="1:17" x14ac:dyDescent="0.3">
      <c r="A5400">
        <v>5</v>
      </c>
      <c r="B5400" t="s">
        <v>181</v>
      </c>
      <c r="C5400">
        <v>2021</v>
      </c>
      <c r="D5400">
        <v>10</v>
      </c>
      <c r="E5400" t="s">
        <v>662</v>
      </c>
      <c r="F5400" s="152">
        <v>1</v>
      </c>
      <c r="G5400" t="s">
        <v>396</v>
      </c>
      <c r="H5400" t="s">
        <v>479</v>
      </c>
      <c r="I5400" t="s">
        <v>480</v>
      </c>
      <c r="J5400" t="s">
        <v>566</v>
      </c>
      <c r="K5400" t="s">
        <v>436</v>
      </c>
      <c r="L5400" t="s">
        <v>536</v>
      </c>
      <c r="M5400" t="s">
        <v>400</v>
      </c>
      <c r="N5400">
        <v>598</v>
      </c>
      <c r="O5400">
        <v>18446.38</v>
      </c>
      <c r="P5400">
        <v>45586</v>
      </c>
      <c r="Q5400" t="str">
        <f t="shared" si="87"/>
        <v>Street</v>
      </c>
    </row>
    <row r="5401" spans="1:17" x14ac:dyDescent="0.3">
      <c r="A5401">
        <v>5</v>
      </c>
      <c r="B5401" t="s">
        <v>181</v>
      </c>
      <c r="C5401">
        <v>2021</v>
      </c>
      <c r="D5401">
        <v>10</v>
      </c>
      <c r="E5401" t="s">
        <v>662</v>
      </c>
      <c r="F5401" s="152">
        <v>1</v>
      </c>
      <c r="G5401" t="s">
        <v>396</v>
      </c>
      <c r="H5401" t="s">
        <v>434</v>
      </c>
      <c r="I5401" t="s">
        <v>435</v>
      </c>
      <c r="J5401" t="s">
        <v>566</v>
      </c>
      <c r="K5401" t="s">
        <v>436</v>
      </c>
      <c r="L5401" t="s">
        <v>537</v>
      </c>
      <c r="M5401" t="s">
        <v>414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x14ac:dyDescent="0.3">
      <c r="A5402">
        <v>5</v>
      </c>
      <c r="B5402" t="s">
        <v>181</v>
      </c>
      <c r="C5402">
        <v>2021</v>
      </c>
      <c r="D5402">
        <v>10</v>
      </c>
      <c r="E5402" t="s">
        <v>662</v>
      </c>
      <c r="F5402" s="152">
        <v>1</v>
      </c>
      <c r="G5402" t="s">
        <v>396</v>
      </c>
      <c r="H5402" t="s">
        <v>412</v>
      </c>
      <c r="I5402" t="s">
        <v>413</v>
      </c>
      <c r="J5402" t="s">
        <v>561</v>
      </c>
      <c r="K5402" t="s">
        <v>399</v>
      </c>
      <c r="L5402" t="s">
        <v>537</v>
      </c>
      <c r="M5402" t="s">
        <v>414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x14ac:dyDescent="0.3">
      <c r="A5403">
        <v>5</v>
      </c>
      <c r="B5403" t="s">
        <v>181</v>
      </c>
      <c r="C5403">
        <v>2021</v>
      </c>
      <c r="D5403">
        <v>10</v>
      </c>
      <c r="E5403" t="s">
        <v>662</v>
      </c>
      <c r="F5403" s="152">
        <v>1</v>
      </c>
      <c r="G5403" t="s">
        <v>396</v>
      </c>
      <c r="H5403" t="s">
        <v>415</v>
      </c>
      <c r="I5403" t="s">
        <v>416</v>
      </c>
      <c r="J5403" t="s">
        <v>563</v>
      </c>
      <c r="K5403" t="s">
        <v>408</v>
      </c>
      <c r="L5403" t="s">
        <v>537</v>
      </c>
      <c r="M5403" t="s">
        <v>414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x14ac:dyDescent="0.3">
      <c r="A5404">
        <v>5</v>
      </c>
      <c r="B5404" t="s">
        <v>181</v>
      </c>
      <c r="C5404">
        <v>2021</v>
      </c>
      <c r="D5404">
        <v>10</v>
      </c>
      <c r="E5404" t="s">
        <v>662</v>
      </c>
      <c r="F5404" s="152">
        <v>1</v>
      </c>
      <c r="G5404" t="s">
        <v>396</v>
      </c>
      <c r="H5404" t="s">
        <v>417</v>
      </c>
      <c r="I5404" t="s">
        <v>418</v>
      </c>
      <c r="J5404" t="s">
        <v>562</v>
      </c>
      <c r="K5404" t="s">
        <v>405</v>
      </c>
      <c r="L5404" t="s">
        <v>537</v>
      </c>
      <c r="M5404" t="s">
        <v>414</v>
      </c>
      <c r="N5404">
        <v>910</v>
      </c>
      <c r="O5404">
        <v>-28090.45</v>
      </c>
      <c r="P5404">
        <v>438188</v>
      </c>
      <c r="Q5404" t="str">
        <f t="shared" si="87"/>
        <v>3-Small C&amp;I</v>
      </c>
    </row>
    <row r="5405" spans="1:17" x14ac:dyDescent="0.3">
      <c r="A5405">
        <v>5</v>
      </c>
      <c r="B5405" t="s">
        <v>181</v>
      </c>
      <c r="C5405">
        <v>2021</v>
      </c>
      <c r="D5405">
        <v>10</v>
      </c>
      <c r="E5405" t="s">
        <v>662</v>
      </c>
      <c r="F5405" s="152">
        <v>1</v>
      </c>
      <c r="G5405" t="s">
        <v>396</v>
      </c>
      <c r="H5405" t="s">
        <v>419</v>
      </c>
      <c r="I5405" t="s">
        <v>420</v>
      </c>
      <c r="J5405" t="s">
        <v>565</v>
      </c>
      <c r="K5405" t="s">
        <v>411</v>
      </c>
      <c r="L5405" t="s">
        <v>537</v>
      </c>
      <c r="M5405" t="s">
        <v>414</v>
      </c>
      <c r="N5405">
        <v>785</v>
      </c>
      <c r="O5405">
        <v>34455.4</v>
      </c>
      <c r="P5405">
        <v>244160</v>
      </c>
      <c r="Q5405" t="str">
        <f t="shared" si="87"/>
        <v>3-Small C&amp;I</v>
      </c>
    </row>
    <row r="5406" spans="1:17" x14ac:dyDescent="0.3">
      <c r="A5406">
        <v>5</v>
      </c>
      <c r="B5406" t="s">
        <v>181</v>
      </c>
      <c r="C5406">
        <v>2021</v>
      </c>
      <c r="D5406">
        <v>10</v>
      </c>
      <c r="E5406" t="s">
        <v>662</v>
      </c>
      <c r="F5406" s="152">
        <v>3</v>
      </c>
      <c r="G5406" t="s">
        <v>421</v>
      </c>
      <c r="H5406" t="s">
        <v>397</v>
      </c>
      <c r="I5406" t="s">
        <v>398</v>
      </c>
      <c r="J5406" t="s">
        <v>561</v>
      </c>
      <c r="K5406" t="s">
        <v>399</v>
      </c>
      <c r="L5406" t="s">
        <v>538</v>
      </c>
      <c r="M5406" t="s">
        <v>422</v>
      </c>
      <c r="N5406">
        <v>1137</v>
      </c>
      <c r="O5406">
        <v>254786.58</v>
      </c>
      <c r="P5406">
        <v>1052638</v>
      </c>
      <c r="Q5406" t="str">
        <f t="shared" si="87"/>
        <v>1-Residential</v>
      </c>
    </row>
    <row r="5407" spans="1:17" x14ac:dyDescent="0.3">
      <c r="A5407">
        <v>5</v>
      </c>
      <c r="B5407" t="s">
        <v>181</v>
      </c>
      <c r="C5407">
        <v>2021</v>
      </c>
      <c r="D5407">
        <v>10</v>
      </c>
      <c r="E5407" t="s">
        <v>662</v>
      </c>
      <c r="F5407" s="152">
        <v>3</v>
      </c>
      <c r="G5407" t="s">
        <v>421</v>
      </c>
      <c r="H5407" t="s">
        <v>401</v>
      </c>
      <c r="I5407" t="s">
        <v>402</v>
      </c>
      <c r="J5407" t="s">
        <v>561</v>
      </c>
      <c r="K5407" t="s">
        <v>399</v>
      </c>
      <c r="L5407" t="s">
        <v>538</v>
      </c>
      <c r="M5407" t="s">
        <v>422</v>
      </c>
      <c r="N5407">
        <v>1</v>
      </c>
      <c r="O5407">
        <v>23.28</v>
      </c>
      <c r="P5407">
        <v>69</v>
      </c>
      <c r="Q5407" t="str">
        <f t="shared" si="87"/>
        <v>1-Residential</v>
      </c>
    </row>
    <row r="5408" spans="1:17" x14ac:dyDescent="0.3">
      <c r="A5408">
        <v>5</v>
      </c>
      <c r="B5408" t="s">
        <v>181</v>
      </c>
      <c r="C5408">
        <v>2021</v>
      </c>
      <c r="D5408">
        <v>10</v>
      </c>
      <c r="E5408" t="s">
        <v>662</v>
      </c>
      <c r="F5408" s="152">
        <v>3</v>
      </c>
      <c r="G5408" t="s">
        <v>421</v>
      </c>
      <c r="H5408" t="s">
        <v>403</v>
      </c>
      <c r="I5408" t="s">
        <v>404</v>
      </c>
      <c r="J5408" t="s">
        <v>562</v>
      </c>
      <c r="K5408" t="s">
        <v>405</v>
      </c>
      <c r="L5408" t="s">
        <v>538</v>
      </c>
      <c r="M5408" t="s">
        <v>422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x14ac:dyDescent="0.3">
      <c r="A5409">
        <v>5</v>
      </c>
      <c r="B5409" t="s">
        <v>181</v>
      </c>
      <c r="C5409">
        <v>2021</v>
      </c>
      <c r="D5409">
        <v>10</v>
      </c>
      <c r="E5409" t="s">
        <v>662</v>
      </c>
      <c r="F5409" s="152">
        <v>3</v>
      </c>
      <c r="G5409" t="s">
        <v>421</v>
      </c>
      <c r="H5409" t="s">
        <v>406</v>
      </c>
      <c r="I5409" t="s">
        <v>407</v>
      </c>
      <c r="J5409" t="s">
        <v>563</v>
      </c>
      <c r="K5409" t="s">
        <v>408</v>
      </c>
      <c r="L5409" t="s">
        <v>538</v>
      </c>
      <c r="M5409" t="s">
        <v>422</v>
      </c>
      <c r="N5409">
        <v>1</v>
      </c>
      <c r="O5409">
        <v>58.41</v>
      </c>
      <c r="P5409">
        <v>356</v>
      </c>
      <c r="Q5409" t="str">
        <f t="shared" si="87"/>
        <v>2-Low Income Residential</v>
      </c>
    </row>
    <row r="5410" spans="1:17" x14ac:dyDescent="0.3">
      <c r="A5410">
        <v>5</v>
      </c>
      <c r="B5410" t="s">
        <v>181</v>
      </c>
      <c r="C5410">
        <v>2021</v>
      </c>
      <c r="D5410">
        <v>10</v>
      </c>
      <c r="E5410" t="s">
        <v>662</v>
      </c>
      <c r="F5410" s="152">
        <v>3</v>
      </c>
      <c r="G5410" t="s">
        <v>421</v>
      </c>
      <c r="H5410" t="s">
        <v>423</v>
      </c>
      <c r="I5410" t="s">
        <v>424</v>
      </c>
      <c r="J5410" t="s">
        <v>567</v>
      </c>
      <c r="K5410" t="s">
        <v>425</v>
      </c>
      <c r="L5410" t="s">
        <v>538</v>
      </c>
      <c r="M5410" t="s">
        <v>422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x14ac:dyDescent="0.3">
      <c r="A5411">
        <v>5</v>
      </c>
      <c r="B5411" t="s">
        <v>181</v>
      </c>
      <c r="C5411">
        <v>2021</v>
      </c>
      <c r="D5411">
        <v>10</v>
      </c>
      <c r="E5411" t="s">
        <v>662</v>
      </c>
      <c r="F5411" s="152">
        <v>3</v>
      </c>
      <c r="G5411" t="s">
        <v>421</v>
      </c>
      <c r="H5411" t="s">
        <v>426</v>
      </c>
      <c r="I5411" t="s">
        <v>427</v>
      </c>
      <c r="J5411" t="s">
        <v>564</v>
      </c>
      <c r="K5411" t="s">
        <v>428</v>
      </c>
      <c r="L5411" t="s">
        <v>538</v>
      </c>
      <c r="M5411" t="s">
        <v>422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x14ac:dyDescent="0.3">
      <c r="A5412">
        <v>5</v>
      </c>
      <c r="B5412" t="s">
        <v>181</v>
      </c>
      <c r="C5412">
        <v>2021</v>
      </c>
      <c r="D5412">
        <v>10</v>
      </c>
      <c r="E5412" t="s">
        <v>662</v>
      </c>
      <c r="F5412" s="152">
        <v>3</v>
      </c>
      <c r="G5412" t="s">
        <v>421</v>
      </c>
      <c r="H5412" t="s">
        <v>409</v>
      </c>
      <c r="I5412" t="s">
        <v>410</v>
      </c>
      <c r="J5412" t="s">
        <v>564</v>
      </c>
      <c r="K5412" t="s">
        <v>428</v>
      </c>
      <c r="L5412" t="s">
        <v>538</v>
      </c>
      <c r="M5412" t="s">
        <v>422</v>
      </c>
      <c r="N5412">
        <v>19969</v>
      </c>
      <c r="O5412">
        <v>799729.85</v>
      </c>
      <c r="P5412">
        <v>5369098</v>
      </c>
      <c r="Q5412" t="str">
        <f t="shared" si="87"/>
        <v>3-Small C&amp;I</v>
      </c>
    </row>
    <row r="5413" spans="1:17" x14ac:dyDescent="0.3">
      <c r="A5413">
        <v>5</v>
      </c>
      <c r="B5413" t="s">
        <v>181</v>
      </c>
      <c r="C5413">
        <v>2021</v>
      </c>
      <c r="D5413">
        <v>10</v>
      </c>
      <c r="E5413" t="s">
        <v>662</v>
      </c>
      <c r="F5413" s="152">
        <v>3</v>
      </c>
      <c r="G5413" t="s">
        <v>421</v>
      </c>
      <c r="H5413" t="s">
        <v>429</v>
      </c>
      <c r="I5413" t="s">
        <v>430</v>
      </c>
      <c r="J5413" t="s">
        <v>562</v>
      </c>
      <c r="K5413" t="s">
        <v>405</v>
      </c>
      <c r="L5413" t="s">
        <v>538</v>
      </c>
      <c r="M5413" t="s">
        <v>422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x14ac:dyDescent="0.3">
      <c r="A5414">
        <v>5</v>
      </c>
      <c r="B5414" t="s">
        <v>181</v>
      </c>
      <c r="C5414">
        <v>2021</v>
      </c>
      <c r="D5414">
        <v>10</v>
      </c>
      <c r="E5414" t="s">
        <v>662</v>
      </c>
      <c r="F5414" s="152">
        <v>3</v>
      </c>
      <c r="G5414" t="s">
        <v>421</v>
      </c>
      <c r="H5414" t="s">
        <v>584</v>
      </c>
      <c r="I5414" t="s">
        <v>585</v>
      </c>
      <c r="J5414" t="s">
        <v>567</v>
      </c>
      <c r="K5414" t="s">
        <v>425</v>
      </c>
      <c r="L5414" t="s">
        <v>538</v>
      </c>
      <c r="M5414" t="s">
        <v>422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x14ac:dyDescent="0.3">
      <c r="A5415">
        <v>5</v>
      </c>
      <c r="B5415" t="s">
        <v>181</v>
      </c>
      <c r="C5415">
        <v>2021</v>
      </c>
      <c r="D5415">
        <v>10</v>
      </c>
      <c r="E5415" t="s">
        <v>662</v>
      </c>
      <c r="F5415" s="152">
        <v>3</v>
      </c>
      <c r="G5415" t="s">
        <v>421</v>
      </c>
      <c r="H5415" t="s">
        <v>481</v>
      </c>
      <c r="I5415" t="s">
        <v>482</v>
      </c>
      <c r="J5415" t="s">
        <v>568</v>
      </c>
      <c r="K5415" t="s">
        <v>433</v>
      </c>
      <c r="L5415" t="s">
        <v>538</v>
      </c>
      <c r="M5415" t="s">
        <v>422</v>
      </c>
      <c r="N5415">
        <v>74</v>
      </c>
      <c r="O5415">
        <v>201841.04</v>
      </c>
      <c r="P5415">
        <v>1048985</v>
      </c>
      <c r="Q5415" t="str">
        <f t="shared" si="87"/>
        <v>4-Medium C&amp;I</v>
      </c>
    </row>
    <row r="5416" spans="1:17" x14ac:dyDescent="0.3">
      <c r="A5416">
        <v>5</v>
      </c>
      <c r="B5416" t="s">
        <v>181</v>
      </c>
      <c r="C5416">
        <v>2021</v>
      </c>
      <c r="D5416">
        <v>10</v>
      </c>
      <c r="E5416" t="s">
        <v>662</v>
      </c>
      <c r="F5416" s="152">
        <v>3</v>
      </c>
      <c r="G5416" t="s">
        <v>421</v>
      </c>
      <c r="H5416" t="s">
        <v>649</v>
      </c>
      <c r="I5416" t="s">
        <v>650</v>
      </c>
      <c r="J5416" t="s">
        <v>564</v>
      </c>
      <c r="K5416" t="s">
        <v>428</v>
      </c>
      <c r="L5416" t="s">
        <v>538</v>
      </c>
      <c r="M5416" t="s">
        <v>422</v>
      </c>
      <c r="N5416">
        <v>1</v>
      </c>
      <c r="O5416">
        <v>10.39</v>
      </c>
      <c r="P5416">
        <v>0</v>
      </c>
      <c r="Q5416" t="str">
        <f t="shared" si="87"/>
        <v>3-Small C&amp;I</v>
      </c>
    </row>
    <row r="5417" spans="1:17" x14ac:dyDescent="0.3">
      <c r="A5417">
        <v>5</v>
      </c>
      <c r="B5417" t="s">
        <v>181</v>
      </c>
      <c r="C5417">
        <v>2021</v>
      </c>
      <c r="D5417">
        <v>10</v>
      </c>
      <c r="E5417" t="s">
        <v>662</v>
      </c>
      <c r="F5417" s="152">
        <v>3</v>
      </c>
      <c r="G5417" t="s">
        <v>421</v>
      </c>
      <c r="H5417" t="s">
        <v>473</v>
      </c>
      <c r="I5417" t="s">
        <v>474</v>
      </c>
      <c r="J5417" t="s">
        <v>565</v>
      </c>
      <c r="K5417" t="s">
        <v>411</v>
      </c>
      <c r="L5417" t="s">
        <v>538</v>
      </c>
      <c r="M5417" t="s">
        <v>422</v>
      </c>
      <c r="N5417">
        <v>95</v>
      </c>
      <c r="O5417">
        <v>4761.88</v>
      </c>
      <c r="P5417">
        <v>18928</v>
      </c>
      <c r="Q5417" t="str">
        <f t="shared" si="87"/>
        <v>3-Small C&amp;I</v>
      </c>
    </row>
    <row r="5418" spans="1:17" x14ac:dyDescent="0.3">
      <c r="A5418">
        <v>5</v>
      </c>
      <c r="B5418" t="s">
        <v>181</v>
      </c>
      <c r="C5418">
        <v>2021</v>
      </c>
      <c r="D5418">
        <v>10</v>
      </c>
      <c r="E5418" t="s">
        <v>662</v>
      </c>
      <c r="F5418" s="152">
        <v>3</v>
      </c>
      <c r="G5418" t="s">
        <v>421</v>
      </c>
      <c r="H5418" t="s">
        <v>483</v>
      </c>
      <c r="I5418" t="s">
        <v>484</v>
      </c>
      <c r="J5418" t="s">
        <v>569</v>
      </c>
      <c r="K5418" t="s">
        <v>485</v>
      </c>
      <c r="L5418" t="s">
        <v>538</v>
      </c>
      <c r="M5418" t="s">
        <v>422</v>
      </c>
      <c r="N5418">
        <v>3</v>
      </c>
      <c r="O5418">
        <v>21951.69</v>
      </c>
      <c r="P5418">
        <v>122520</v>
      </c>
      <c r="Q5418" t="str">
        <f t="shared" si="87"/>
        <v>4-Medium C&amp;I</v>
      </c>
    </row>
    <row r="5419" spans="1:17" x14ac:dyDescent="0.3">
      <c r="A5419">
        <v>5</v>
      </c>
      <c r="B5419" t="s">
        <v>181</v>
      </c>
      <c r="C5419">
        <v>2021</v>
      </c>
      <c r="D5419">
        <v>10</v>
      </c>
      <c r="E5419" t="s">
        <v>662</v>
      </c>
      <c r="F5419" s="152">
        <v>3</v>
      </c>
      <c r="G5419" t="s">
        <v>421</v>
      </c>
      <c r="H5419" t="s">
        <v>431</v>
      </c>
      <c r="I5419" t="s">
        <v>432</v>
      </c>
      <c r="J5419" t="s">
        <v>568</v>
      </c>
      <c r="K5419" t="s">
        <v>433</v>
      </c>
      <c r="L5419" t="s">
        <v>538</v>
      </c>
      <c r="M5419" t="s">
        <v>422</v>
      </c>
      <c r="N5419">
        <v>1789</v>
      </c>
      <c r="O5419">
        <v>5145760.72</v>
      </c>
      <c r="P5419">
        <v>28569704</v>
      </c>
      <c r="Q5419" t="str">
        <f t="shared" si="87"/>
        <v>4-Medium C&amp;I</v>
      </c>
    </row>
    <row r="5420" spans="1:17" x14ac:dyDescent="0.3">
      <c r="A5420">
        <v>5</v>
      </c>
      <c r="B5420" t="s">
        <v>181</v>
      </c>
      <c r="C5420">
        <v>2021</v>
      </c>
      <c r="D5420">
        <v>10</v>
      </c>
      <c r="E5420" t="s">
        <v>662</v>
      </c>
      <c r="F5420" s="152">
        <v>3</v>
      </c>
      <c r="G5420" t="s">
        <v>421</v>
      </c>
      <c r="H5420" t="s">
        <v>486</v>
      </c>
      <c r="I5420" t="s">
        <v>487</v>
      </c>
      <c r="J5420" t="s">
        <v>570</v>
      </c>
      <c r="K5420" t="s">
        <v>454</v>
      </c>
      <c r="L5420" t="s">
        <v>538</v>
      </c>
      <c r="M5420" t="s">
        <v>422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x14ac:dyDescent="0.3">
      <c r="A5421">
        <v>5</v>
      </c>
      <c r="B5421" t="s">
        <v>181</v>
      </c>
      <c r="C5421">
        <v>2021</v>
      </c>
      <c r="D5421">
        <v>10</v>
      </c>
      <c r="E5421" t="s">
        <v>662</v>
      </c>
      <c r="F5421" s="152">
        <v>3</v>
      </c>
      <c r="G5421" t="s">
        <v>421</v>
      </c>
      <c r="H5421" t="s">
        <v>488</v>
      </c>
      <c r="I5421" t="s">
        <v>489</v>
      </c>
      <c r="J5421" t="s">
        <v>569</v>
      </c>
      <c r="K5421" t="s">
        <v>485</v>
      </c>
      <c r="L5421" t="s">
        <v>538</v>
      </c>
      <c r="M5421" t="s">
        <v>422</v>
      </c>
      <c r="N5421">
        <v>62</v>
      </c>
      <c r="O5421">
        <v>86338.71</v>
      </c>
      <c r="P5421">
        <v>450175</v>
      </c>
      <c r="Q5421" t="str">
        <f t="shared" si="87"/>
        <v>4-Medium C&amp;I</v>
      </c>
    </row>
    <row r="5422" spans="1:17" x14ac:dyDescent="0.3">
      <c r="A5422">
        <v>5</v>
      </c>
      <c r="B5422" t="s">
        <v>181</v>
      </c>
      <c r="C5422">
        <v>2021</v>
      </c>
      <c r="D5422">
        <v>10</v>
      </c>
      <c r="E5422" t="s">
        <v>662</v>
      </c>
      <c r="F5422" s="152">
        <v>3</v>
      </c>
      <c r="G5422" t="s">
        <v>421</v>
      </c>
      <c r="H5422" t="s">
        <v>477</v>
      </c>
      <c r="I5422" t="s">
        <v>478</v>
      </c>
      <c r="J5422" t="s">
        <v>566</v>
      </c>
      <c r="K5422" t="s">
        <v>436</v>
      </c>
      <c r="L5422" t="s">
        <v>538</v>
      </c>
      <c r="M5422" t="s">
        <v>422</v>
      </c>
      <c r="N5422">
        <v>861</v>
      </c>
      <c r="O5422">
        <v>92669.27</v>
      </c>
      <c r="P5422">
        <v>272521</v>
      </c>
      <c r="Q5422" t="str">
        <f t="shared" si="87"/>
        <v>Street</v>
      </c>
    </row>
    <row r="5423" spans="1:17" x14ac:dyDescent="0.3">
      <c r="A5423">
        <v>5</v>
      </c>
      <c r="B5423" t="s">
        <v>181</v>
      </c>
      <c r="C5423">
        <v>2021</v>
      </c>
      <c r="D5423">
        <v>10</v>
      </c>
      <c r="E5423" t="s">
        <v>662</v>
      </c>
      <c r="F5423" s="152">
        <v>3</v>
      </c>
      <c r="G5423" t="s">
        <v>421</v>
      </c>
      <c r="H5423" t="s">
        <v>479</v>
      </c>
      <c r="I5423" t="s">
        <v>480</v>
      </c>
      <c r="J5423" t="s">
        <v>566</v>
      </c>
      <c r="K5423" t="s">
        <v>436</v>
      </c>
      <c r="L5423" t="s">
        <v>538</v>
      </c>
      <c r="M5423" t="s">
        <v>422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x14ac:dyDescent="0.3">
      <c r="A5424">
        <v>5</v>
      </c>
      <c r="B5424" t="s">
        <v>181</v>
      </c>
      <c r="C5424">
        <v>2021</v>
      </c>
      <c r="D5424">
        <v>10</v>
      </c>
      <c r="E5424" t="s">
        <v>662</v>
      </c>
      <c r="F5424" s="152">
        <v>3</v>
      </c>
      <c r="G5424" t="s">
        <v>421</v>
      </c>
      <c r="H5424" t="s">
        <v>434</v>
      </c>
      <c r="I5424" t="s">
        <v>435</v>
      </c>
      <c r="J5424" t="s">
        <v>566</v>
      </c>
      <c r="K5424" t="s">
        <v>436</v>
      </c>
      <c r="L5424" t="s">
        <v>539</v>
      </c>
      <c r="M5424" t="s">
        <v>440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x14ac:dyDescent="0.3">
      <c r="A5425">
        <v>5</v>
      </c>
      <c r="B5425" t="s">
        <v>181</v>
      </c>
      <c r="C5425">
        <v>2021</v>
      </c>
      <c r="D5425">
        <v>10</v>
      </c>
      <c r="E5425" t="s">
        <v>662</v>
      </c>
      <c r="F5425" s="152">
        <v>3</v>
      </c>
      <c r="G5425" t="s">
        <v>421</v>
      </c>
      <c r="H5425" t="s">
        <v>437</v>
      </c>
      <c r="I5425" t="s">
        <v>438</v>
      </c>
      <c r="J5425" t="s">
        <v>571</v>
      </c>
      <c r="K5425" t="s">
        <v>439</v>
      </c>
      <c r="L5425" t="s">
        <v>539</v>
      </c>
      <c r="M5425" t="s">
        <v>440</v>
      </c>
      <c r="N5425">
        <v>6</v>
      </c>
      <c r="O5425">
        <v>678.46</v>
      </c>
      <c r="P5425">
        <v>5712</v>
      </c>
      <c r="Q5425" t="str">
        <f t="shared" si="87"/>
        <v>3-Small C&amp;I</v>
      </c>
    </row>
    <row r="5426" spans="1:17" x14ac:dyDescent="0.3">
      <c r="A5426">
        <v>5</v>
      </c>
      <c r="B5426" t="s">
        <v>181</v>
      </c>
      <c r="C5426">
        <v>2021</v>
      </c>
      <c r="D5426">
        <v>10</v>
      </c>
      <c r="E5426" t="s">
        <v>662</v>
      </c>
      <c r="F5426" s="152">
        <v>3</v>
      </c>
      <c r="G5426" t="s">
        <v>421</v>
      </c>
      <c r="H5426" t="s">
        <v>490</v>
      </c>
      <c r="I5426" t="s">
        <v>491</v>
      </c>
      <c r="J5426" t="s">
        <v>572</v>
      </c>
      <c r="K5426" t="s">
        <v>443</v>
      </c>
      <c r="L5426" t="s">
        <v>538</v>
      </c>
      <c r="M5426" t="s">
        <v>422</v>
      </c>
      <c r="N5426">
        <v>2</v>
      </c>
      <c r="O5426">
        <v>52650.81</v>
      </c>
      <c r="P5426">
        <v>332900</v>
      </c>
      <c r="Q5426" t="str">
        <f t="shared" si="87"/>
        <v>5-Large C&amp;I</v>
      </c>
    </row>
    <row r="5427" spans="1:17" x14ac:dyDescent="0.3">
      <c r="A5427">
        <v>5</v>
      </c>
      <c r="B5427" t="s">
        <v>181</v>
      </c>
      <c r="C5427">
        <v>2021</v>
      </c>
      <c r="D5427">
        <v>10</v>
      </c>
      <c r="E5427" t="s">
        <v>662</v>
      </c>
      <c r="F5427" s="152">
        <v>3</v>
      </c>
      <c r="G5427" t="s">
        <v>421</v>
      </c>
      <c r="H5427" t="s">
        <v>441</v>
      </c>
      <c r="I5427" t="s">
        <v>442</v>
      </c>
      <c r="J5427" t="s">
        <v>572</v>
      </c>
      <c r="K5427" t="s">
        <v>443</v>
      </c>
      <c r="L5427" t="s">
        <v>538</v>
      </c>
      <c r="M5427" t="s">
        <v>422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x14ac:dyDescent="0.3">
      <c r="A5428">
        <v>5</v>
      </c>
      <c r="B5428" t="s">
        <v>181</v>
      </c>
      <c r="C5428">
        <v>2021</v>
      </c>
      <c r="D5428">
        <v>10</v>
      </c>
      <c r="E5428" t="s">
        <v>662</v>
      </c>
      <c r="F5428" s="152">
        <v>3</v>
      </c>
      <c r="G5428" t="s">
        <v>421</v>
      </c>
      <c r="H5428" t="s">
        <v>444</v>
      </c>
      <c r="I5428" t="s">
        <v>445</v>
      </c>
      <c r="J5428" t="s">
        <v>572</v>
      </c>
      <c r="K5428" t="s">
        <v>443</v>
      </c>
      <c r="L5428" t="s">
        <v>539</v>
      </c>
      <c r="M5428" t="s">
        <v>440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x14ac:dyDescent="0.3">
      <c r="A5429">
        <v>5</v>
      </c>
      <c r="B5429" t="s">
        <v>181</v>
      </c>
      <c r="C5429">
        <v>2021</v>
      </c>
      <c r="D5429">
        <v>10</v>
      </c>
      <c r="E5429" t="s">
        <v>662</v>
      </c>
      <c r="F5429" s="152">
        <v>3</v>
      </c>
      <c r="G5429" t="s">
        <v>421</v>
      </c>
      <c r="H5429" t="s">
        <v>412</v>
      </c>
      <c r="I5429" t="s">
        <v>413</v>
      </c>
      <c r="J5429" t="s">
        <v>561</v>
      </c>
      <c r="K5429" t="s">
        <v>399</v>
      </c>
      <c r="L5429" t="s">
        <v>539</v>
      </c>
      <c r="M5429" t="s">
        <v>440</v>
      </c>
      <c r="N5429">
        <v>1236</v>
      </c>
      <c r="O5429">
        <v>284988.64</v>
      </c>
      <c r="P5429">
        <v>2042452</v>
      </c>
      <c r="Q5429" t="str">
        <f t="shared" si="87"/>
        <v>1-Residential</v>
      </c>
    </row>
    <row r="5430" spans="1:17" x14ac:dyDescent="0.3">
      <c r="A5430">
        <v>5</v>
      </c>
      <c r="B5430" t="s">
        <v>181</v>
      </c>
      <c r="C5430">
        <v>2021</v>
      </c>
      <c r="D5430">
        <v>10</v>
      </c>
      <c r="E5430" t="s">
        <v>662</v>
      </c>
      <c r="F5430" s="152">
        <v>3</v>
      </c>
      <c r="G5430" t="s">
        <v>421</v>
      </c>
      <c r="H5430" t="s">
        <v>417</v>
      </c>
      <c r="I5430" t="s">
        <v>418</v>
      </c>
      <c r="J5430" t="s">
        <v>562</v>
      </c>
      <c r="K5430" t="s">
        <v>405</v>
      </c>
      <c r="L5430" t="s">
        <v>539</v>
      </c>
      <c r="M5430" t="s">
        <v>440</v>
      </c>
      <c r="N5430">
        <v>59274</v>
      </c>
      <c r="O5430">
        <v>4933259.24</v>
      </c>
      <c r="P5430">
        <v>83398329</v>
      </c>
      <c r="Q5430" t="str">
        <f t="shared" si="87"/>
        <v>3-Small C&amp;I</v>
      </c>
    </row>
    <row r="5431" spans="1:17" x14ac:dyDescent="0.3">
      <c r="A5431">
        <v>5</v>
      </c>
      <c r="B5431" t="s">
        <v>181</v>
      </c>
      <c r="C5431">
        <v>2021</v>
      </c>
      <c r="D5431">
        <v>10</v>
      </c>
      <c r="E5431" t="s">
        <v>662</v>
      </c>
      <c r="F5431" s="152">
        <v>3</v>
      </c>
      <c r="G5431" t="s">
        <v>421</v>
      </c>
      <c r="H5431" t="s">
        <v>446</v>
      </c>
      <c r="I5431" t="s">
        <v>447</v>
      </c>
      <c r="J5431" t="s">
        <v>567</v>
      </c>
      <c r="K5431" t="s">
        <v>425</v>
      </c>
      <c r="L5431" t="s">
        <v>539</v>
      </c>
      <c r="M5431" t="s">
        <v>440</v>
      </c>
      <c r="N5431">
        <v>1233</v>
      </c>
      <c r="O5431">
        <v>53227.64</v>
      </c>
      <c r="P5431">
        <v>397492</v>
      </c>
      <c r="Q5431" t="str">
        <f t="shared" si="87"/>
        <v>3-Small C&amp;I</v>
      </c>
    </row>
    <row r="5432" spans="1:17" x14ac:dyDescent="0.3">
      <c r="A5432">
        <v>5</v>
      </c>
      <c r="B5432" t="s">
        <v>181</v>
      </c>
      <c r="C5432">
        <v>2021</v>
      </c>
      <c r="D5432">
        <v>10</v>
      </c>
      <c r="E5432" t="s">
        <v>662</v>
      </c>
      <c r="F5432" s="152">
        <v>3</v>
      </c>
      <c r="G5432" t="s">
        <v>421</v>
      </c>
      <c r="H5432" t="s">
        <v>448</v>
      </c>
      <c r="I5432" t="s">
        <v>449</v>
      </c>
      <c r="J5432" t="s">
        <v>564</v>
      </c>
      <c r="K5432" t="s">
        <v>428</v>
      </c>
      <c r="L5432" t="s">
        <v>539</v>
      </c>
      <c r="M5432" t="s">
        <v>440</v>
      </c>
      <c r="N5432">
        <v>487</v>
      </c>
      <c r="O5432">
        <v>48436.33</v>
      </c>
      <c r="P5432">
        <v>1088879</v>
      </c>
      <c r="Q5432" t="str">
        <f t="shared" si="87"/>
        <v>3-Small C&amp;I</v>
      </c>
    </row>
    <row r="5433" spans="1:17" x14ac:dyDescent="0.3">
      <c r="A5433">
        <v>5</v>
      </c>
      <c r="B5433" t="s">
        <v>181</v>
      </c>
      <c r="C5433">
        <v>2021</v>
      </c>
      <c r="D5433">
        <v>10</v>
      </c>
      <c r="E5433" t="s">
        <v>662</v>
      </c>
      <c r="F5433" s="152">
        <v>3</v>
      </c>
      <c r="G5433" t="s">
        <v>421</v>
      </c>
      <c r="H5433" t="s">
        <v>419</v>
      </c>
      <c r="I5433" t="s">
        <v>420</v>
      </c>
      <c r="J5433" t="s">
        <v>565</v>
      </c>
      <c r="K5433" t="s">
        <v>411</v>
      </c>
      <c r="L5433" t="s">
        <v>539</v>
      </c>
      <c r="M5433" t="s">
        <v>440</v>
      </c>
      <c r="N5433">
        <v>19542</v>
      </c>
      <c r="O5433">
        <v>787239.42</v>
      </c>
      <c r="P5433">
        <v>6403624</v>
      </c>
      <c r="Q5433" t="str">
        <f t="shared" si="87"/>
        <v>3-Small C&amp;I</v>
      </c>
    </row>
    <row r="5434" spans="1:17" x14ac:dyDescent="0.3">
      <c r="A5434">
        <v>5</v>
      </c>
      <c r="B5434" t="s">
        <v>181</v>
      </c>
      <c r="C5434">
        <v>2021</v>
      </c>
      <c r="D5434">
        <v>10</v>
      </c>
      <c r="E5434" t="s">
        <v>662</v>
      </c>
      <c r="F5434" s="152">
        <v>3</v>
      </c>
      <c r="G5434" t="s">
        <v>421</v>
      </c>
      <c r="H5434" t="s">
        <v>450</v>
      </c>
      <c r="I5434" t="s">
        <v>451</v>
      </c>
      <c r="J5434" t="s">
        <v>568</v>
      </c>
      <c r="K5434" t="s">
        <v>433</v>
      </c>
      <c r="L5434" t="s">
        <v>539</v>
      </c>
      <c r="M5434" t="s">
        <v>440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x14ac:dyDescent="0.3">
      <c r="A5435">
        <v>5</v>
      </c>
      <c r="B5435" t="s">
        <v>181</v>
      </c>
      <c r="C5435">
        <v>2021</v>
      </c>
      <c r="D5435">
        <v>10</v>
      </c>
      <c r="E5435" t="s">
        <v>662</v>
      </c>
      <c r="F5435" s="152">
        <v>3</v>
      </c>
      <c r="G5435" t="s">
        <v>421</v>
      </c>
      <c r="H5435" t="s">
        <v>452</v>
      </c>
      <c r="I5435" t="s">
        <v>453</v>
      </c>
      <c r="J5435" t="s">
        <v>568</v>
      </c>
      <c r="K5435" t="s">
        <v>433</v>
      </c>
      <c r="L5435" t="s">
        <v>539</v>
      </c>
      <c r="M5435" t="s">
        <v>440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x14ac:dyDescent="0.3">
      <c r="A5436">
        <v>5</v>
      </c>
      <c r="B5436" t="s">
        <v>181</v>
      </c>
      <c r="C5436">
        <v>2021</v>
      </c>
      <c r="D5436">
        <v>10</v>
      </c>
      <c r="E5436" t="s">
        <v>662</v>
      </c>
      <c r="F5436" s="152">
        <v>3</v>
      </c>
      <c r="G5436" t="s">
        <v>421</v>
      </c>
      <c r="H5436" t="s">
        <v>492</v>
      </c>
      <c r="I5436" t="s">
        <v>493</v>
      </c>
      <c r="J5436" t="s">
        <v>568</v>
      </c>
      <c r="K5436" t="s">
        <v>433</v>
      </c>
      <c r="L5436" t="s">
        <v>539</v>
      </c>
      <c r="M5436" t="s">
        <v>440</v>
      </c>
      <c r="N5436">
        <v>215</v>
      </c>
      <c r="O5436">
        <v>326759.57</v>
      </c>
      <c r="P5436">
        <v>3255127</v>
      </c>
      <c r="Q5436" t="str">
        <f t="shared" si="87"/>
        <v>4-Medium C&amp;I</v>
      </c>
    </row>
    <row r="5437" spans="1:17" x14ac:dyDescent="0.3">
      <c r="A5437">
        <v>5</v>
      </c>
      <c r="B5437" t="s">
        <v>181</v>
      </c>
      <c r="C5437">
        <v>2021</v>
      </c>
      <c r="D5437">
        <v>10</v>
      </c>
      <c r="E5437" t="s">
        <v>662</v>
      </c>
      <c r="F5437" s="152">
        <v>5</v>
      </c>
      <c r="G5437" t="s">
        <v>455</v>
      </c>
      <c r="H5437" t="s">
        <v>403</v>
      </c>
      <c r="I5437" t="s">
        <v>404</v>
      </c>
      <c r="J5437" t="s">
        <v>562</v>
      </c>
      <c r="K5437" t="s">
        <v>405</v>
      </c>
      <c r="L5437" t="s">
        <v>540</v>
      </c>
      <c r="M5437" t="s">
        <v>456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x14ac:dyDescent="0.3">
      <c r="A5438">
        <v>5</v>
      </c>
      <c r="B5438" t="s">
        <v>181</v>
      </c>
      <c r="C5438">
        <v>2021</v>
      </c>
      <c r="D5438">
        <v>10</v>
      </c>
      <c r="E5438" t="s">
        <v>662</v>
      </c>
      <c r="F5438" s="152">
        <v>5</v>
      </c>
      <c r="G5438" t="s">
        <v>455</v>
      </c>
      <c r="H5438" t="s">
        <v>423</v>
      </c>
      <c r="I5438" t="s">
        <v>424</v>
      </c>
      <c r="J5438" t="s">
        <v>567</v>
      </c>
      <c r="K5438" t="s">
        <v>425</v>
      </c>
      <c r="L5438" t="s">
        <v>540</v>
      </c>
      <c r="M5438" t="s">
        <v>456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x14ac:dyDescent="0.3">
      <c r="A5439">
        <v>5</v>
      </c>
      <c r="B5439" t="s">
        <v>181</v>
      </c>
      <c r="C5439">
        <v>2021</v>
      </c>
      <c r="D5439">
        <v>10</v>
      </c>
      <c r="E5439" t="s">
        <v>662</v>
      </c>
      <c r="F5439" s="152">
        <v>5</v>
      </c>
      <c r="G5439" t="s">
        <v>455</v>
      </c>
      <c r="H5439" t="s">
        <v>429</v>
      </c>
      <c r="I5439" t="s">
        <v>430</v>
      </c>
      <c r="J5439" t="s">
        <v>562</v>
      </c>
      <c r="K5439" t="s">
        <v>405</v>
      </c>
      <c r="L5439" t="s">
        <v>540</v>
      </c>
      <c r="M5439" t="s">
        <v>456</v>
      </c>
      <c r="N5439">
        <v>2</v>
      </c>
      <c r="O5439">
        <v>118.99</v>
      </c>
      <c r="P5439">
        <v>512</v>
      </c>
      <c r="Q5439" t="str">
        <f t="shared" si="87"/>
        <v>3-Small C&amp;I</v>
      </c>
    </row>
    <row r="5440" spans="1:17" x14ac:dyDescent="0.3">
      <c r="A5440">
        <v>5</v>
      </c>
      <c r="B5440" t="s">
        <v>181</v>
      </c>
      <c r="C5440">
        <v>2021</v>
      </c>
      <c r="D5440">
        <v>10</v>
      </c>
      <c r="E5440" t="s">
        <v>662</v>
      </c>
      <c r="F5440" s="152">
        <v>5</v>
      </c>
      <c r="G5440" t="s">
        <v>455</v>
      </c>
      <c r="H5440" t="s">
        <v>481</v>
      </c>
      <c r="I5440" t="s">
        <v>482</v>
      </c>
      <c r="J5440" t="s">
        <v>568</v>
      </c>
      <c r="K5440" t="s">
        <v>433</v>
      </c>
      <c r="L5440" t="s">
        <v>540</v>
      </c>
      <c r="M5440" t="s">
        <v>456</v>
      </c>
      <c r="N5440">
        <v>5</v>
      </c>
      <c r="O5440">
        <v>24830.83</v>
      </c>
      <c r="P5440">
        <v>123630</v>
      </c>
      <c r="Q5440" t="str">
        <f t="shared" si="87"/>
        <v>4-Medium C&amp;I</v>
      </c>
    </row>
    <row r="5441" spans="1:17" x14ac:dyDescent="0.3">
      <c r="A5441">
        <v>5</v>
      </c>
      <c r="B5441" t="s">
        <v>181</v>
      </c>
      <c r="C5441">
        <v>2021</v>
      </c>
      <c r="D5441">
        <v>10</v>
      </c>
      <c r="E5441" t="s">
        <v>662</v>
      </c>
      <c r="F5441" s="152">
        <v>5</v>
      </c>
      <c r="G5441" t="s">
        <v>455</v>
      </c>
      <c r="H5441" t="s">
        <v>431</v>
      </c>
      <c r="I5441" t="s">
        <v>432</v>
      </c>
      <c r="J5441" t="s">
        <v>568</v>
      </c>
      <c r="K5441" t="s">
        <v>433</v>
      </c>
      <c r="L5441" t="s">
        <v>540</v>
      </c>
      <c r="M5441" t="s">
        <v>456</v>
      </c>
      <c r="N5441">
        <v>169</v>
      </c>
      <c r="O5441">
        <v>616238.36</v>
      </c>
      <c r="P5441">
        <v>3094510</v>
      </c>
      <c r="Q5441" t="str">
        <f t="shared" si="87"/>
        <v>4-Medium C&amp;I</v>
      </c>
    </row>
    <row r="5442" spans="1:17" x14ac:dyDescent="0.3">
      <c r="A5442">
        <v>5</v>
      </c>
      <c r="B5442" t="s">
        <v>181</v>
      </c>
      <c r="C5442">
        <v>2021</v>
      </c>
      <c r="D5442">
        <v>10</v>
      </c>
      <c r="E5442" t="s">
        <v>662</v>
      </c>
      <c r="F5442" s="152">
        <v>5</v>
      </c>
      <c r="G5442" t="s">
        <v>455</v>
      </c>
      <c r="H5442" t="s">
        <v>477</v>
      </c>
      <c r="I5442" t="s">
        <v>478</v>
      </c>
      <c r="J5442" t="s">
        <v>566</v>
      </c>
      <c r="K5442" t="s">
        <v>436</v>
      </c>
      <c r="L5442" t="s">
        <v>540</v>
      </c>
      <c r="M5442" t="s">
        <v>456</v>
      </c>
      <c r="N5442">
        <v>27</v>
      </c>
      <c r="O5442">
        <v>2903.3</v>
      </c>
      <c r="P5442">
        <v>9007</v>
      </c>
      <c r="Q5442" t="str">
        <f t="shared" si="87"/>
        <v>Street</v>
      </c>
    </row>
    <row r="5443" spans="1:17" x14ac:dyDescent="0.3">
      <c r="A5443">
        <v>5</v>
      </c>
      <c r="B5443" t="s">
        <v>181</v>
      </c>
      <c r="C5443">
        <v>2021</v>
      </c>
      <c r="D5443">
        <v>10</v>
      </c>
      <c r="E5443" t="s">
        <v>662</v>
      </c>
      <c r="F5443" s="152">
        <v>5</v>
      </c>
      <c r="G5443" t="s">
        <v>455</v>
      </c>
      <c r="H5443" t="s">
        <v>479</v>
      </c>
      <c r="I5443" t="s">
        <v>480</v>
      </c>
      <c r="J5443" t="s">
        <v>566</v>
      </c>
      <c r="K5443" t="s">
        <v>436</v>
      </c>
      <c r="L5443" t="s">
        <v>540</v>
      </c>
      <c r="M5443" t="s">
        <v>456</v>
      </c>
      <c r="N5443">
        <v>39</v>
      </c>
      <c r="O5443">
        <v>5614.08</v>
      </c>
      <c r="P5443">
        <v>17247</v>
      </c>
      <c r="Q5443" t="str">
        <f t="shared" si="87"/>
        <v>Street</v>
      </c>
    </row>
    <row r="5444" spans="1:17" x14ac:dyDescent="0.3">
      <c r="A5444">
        <v>5</v>
      </c>
      <c r="B5444" t="s">
        <v>181</v>
      </c>
      <c r="C5444">
        <v>2021</v>
      </c>
      <c r="D5444">
        <v>10</v>
      </c>
      <c r="E5444" t="s">
        <v>662</v>
      </c>
      <c r="F5444" s="152">
        <v>5</v>
      </c>
      <c r="G5444" t="s">
        <v>455</v>
      </c>
      <c r="H5444" t="s">
        <v>434</v>
      </c>
      <c r="I5444" t="s">
        <v>435</v>
      </c>
      <c r="J5444" t="s">
        <v>566</v>
      </c>
      <c r="K5444" t="s">
        <v>436</v>
      </c>
      <c r="L5444" t="s">
        <v>541</v>
      </c>
      <c r="M5444" t="s">
        <v>457</v>
      </c>
      <c r="N5444">
        <v>111</v>
      </c>
      <c r="O5444">
        <v>6933.68</v>
      </c>
      <c r="P5444">
        <v>39648</v>
      </c>
      <c r="Q5444" t="str">
        <f t="shared" si="87"/>
        <v>Street</v>
      </c>
    </row>
    <row r="5445" spans="1:17" x14ac:dyDescent="0.3">
      <c r="A5445">
        <v>5</v>
      </c>
      <c r="B5445" t="s">
        <v>181</v>
      </c>
      <c r="C5445">
        <v>2021</v>
      </c>
      <c r="D5445">
        <v>10</v>
      </c>
      <c r="E5445" t="s">
        <v>662</v>
      </c>
      <c r="F5445" s="152">
        <v>5</v>
      </c>
      <c r="G5445" t="s">
        <v>455</v>
      </c>
      <c r="H5445" t="s">
        <v>490</v>
      </c>
      <c r="I5445" t="s">
        <v>491</v>
      </c>
      <c r="J5445" t="s">
        <v>572</v>
      </c>
      <c r="K5445" t="s">
        <v>443</v>
      </c>
      <c r="L5445" t="s">
        <v>540</v>
      </c>
      <c r="M5445" t="s">
        <v>456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x14ac:dyDescent="0.3">
      <c r="A5446">
        <v>5</v>
      </c>
      <c r="B5446" t="s">
        <v>181</v>
      </c>
      <c r="C5446">
        <v>2021</v>
      </c>
      <c r="D5446">
        <v>10</v>
      </c>
      <c r="E5446" t="s">
        <v>662</v>
      </c>
      <c r="F5446" s="152">
        <v>5</v>
      </c>
      <c r="G5446" t="s">
        <v>455</v>
      </c>
      <c r="H5446" t="s">
        <v>441</v>
      </c>
      <c r="I5446" t="s">
        <v>442</v>
      </c>
      <c r="J5446" t="s">
        <v>572</v>
      </c>
      <c r="K5446" t="s">
        <v>443</v>
      </c>
      <c r="L5446" t="s">
        <v>540</v>
      </c>
      <c r="M5446" t="s">
        <v>456</v>
      </c>
      <c r="N5446">
        <v>62</v>
      </c>
      <c r="O5446">
        <v>841179.47</v>
      </c>
      <c r="P5446">
        <v>4827184</v>
      </c>
      <c r="Q5446" t="str">
        <f t="shared" si="87"/>
        <v>5-Large C&amp;I</v>
      </c>
    </row>
    <row r="5447" spans="1:17" x14ac:dyDescent="0.3">
      <c r="A5447">
        <v>5</v>
      </c>
      <c r="B5447" t="s">
        <v>181</v>
      </c>
      <c r="C5447">
        <v>2021</v>
      </c>
      <c r="D5447">
        <v>10</v>
      </c>
      <c r="E5447" t="s">
        <v>662</v>
      </c>
      <c r="F5447" s="152">
        <v>5</v>
      </c>
      <c r="G5447" t="s">
        <v>455</v>
      </c>
      <c r="H5447" t="s">
        <v>444</v>
      </c>
      <c r="I5447" t="s">
        <v>445</v>
      </c>
      <c r="J5447" t="s">
        <v>572</v>
      </c>
      <c r="K5447" t="s">
        <v>443</v>
      </c>
      <c r="L5447" t="s">
        <v>541</v>
      </c>
      <c r="M5447" t="s">
        <v>457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x14ac:dyDescent="0.3">
      <c r="A5448">
        <v>5</v>
      </c>
      <c r="B5448" t="s">
        <v>181</v>
      </c>
      <c r="C5448">
        <v>2021</v>
      </c>
      <c r="D5448">
        <v>10</v>
      </c>
      <c r="E5448" t="s">
        <v>662</v>
      </c>
      <c r="F5448" s="152">
        <v>5</v>
      </c>
      <c r="G5448" t="s">
        <v>455</v>
      </c>
      <c r="H5448" t="s">
        <v>417</v>
      </c>
      <c r="I5448" t="s">
        <v>418</v>
      </c>
      <c r="J5448" t="s">
        <v>562</v>
      </c>
      <c r="K5448" t="s">
        <v>405</v>
      </c>
      <c r="L5448" t="s">
        <v>541</v>
      </c>
      <c r="M5448" t="s">
        <v>457</v>
      </c>
      <c r="N5448">
        <v>1331</v>
      </c>
      <c r="O5448">
        <v>386901.84</v>
      </c>
      <c r="P5448">
        <v>3371211</v>
      </c>
      <c r="Q5448" t="str">
        <f t="shared" si="87"/>
        <v>3-Small C&amp;I</v>
      </c>
    </row>
    <row r="5449" spans="1:17" x14ac:dyDescent="0.3">
      <c r="A5449">
        <v>5</v>
      </c>
      <c r="B5449" t="s">
        <v>181</v>
      </c>
      <c r="C5449">
        <v>2021</v>
      </c>
      <c r="D5449">
        <v>10</v>
      </c>
      <c r="E5449" t="s">
        <v>662</v>
      </c>
      <c r="F5449" s="152">
        <v>5</v>
      </c>
      <c r="G5449" t="s">
        <v>455</v>
      </c>
      <c r="H5449" t="s">
        <v>446</v>
      </c>
      <c r="I5449" t="s">
        <v>447</v>
      </c>
      <c r="J5449" t="s">
        <v>567</v>
      </c>
      <c r="K5449" t="s">
        <v>425</v>
      </c>
      <c r="L5449" t="s">
        <v>541</v>
      </c>
      <c r="M5449" t="s">
        <v>457</v>
      </c>
      <c r="N5449">
        <v>1</v>
      </c>
      <c r="O5449">
        <v>40.92</v>
      </c>
      <c r="P5449">
        <v>300</v>
      </c>
      <c r="Q5449" t="str">
        <f t="shared" si="87"/>
        <v>3-Small C&amp;I</v>
      </c>
    </row>
    <row r="5450" spans="1:17" x14ac:dyDescent="0.3">
      <c r="A5450">
        <v>5</v>
      </c>
      <c r="B5450" t="s">
        <v>181</v>
      </c>
      <c r="C5450">
        <v>2021</v>
      </c>
      <c r="D5450">
        <v>10</v>
      </c>
      <c r="E5450" t="s">
        <v>662</v>
      </c>
      <c r="F5450" s="152">
        <v>5</v>
      </c>
      <c r="G5450" t="s">
        <v>455</v>
      </c>
      <c r="H5450" t="s">
        <v>450</v>
      </c>
      <c r="I5450" t="s">
        <v>451</v>
      </c>
      <c r="J5450" t="s">
        <v>568</v>
      </c>
      <c r="K5450" t="s">
        <v>433</v>
      </c>
      <c r="L5450" t="s">
        <v>541</v>
      </c>
      <c r="M5450" t="s">
        <v>457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x14ac:dyDescent="0.3">
      <c r="A5451">
        <v>5</v>
      </c>
      <c r="B5451" t="s">
        <v>181</v>
      </c>
      <c r="C5451">
        <v>2021</v>
      </c>
      <c r="D5451">
        <v>10</v>
      </c>
      <c r="E5451" t="s">
        <v>662</v>
      </c>
      <c r="F5451" s="152">
        <v>6</v>
      </c>
      <c r="G5451" t="s">
        <v>458</v>
      </c>
      <c r="H5451" t="s">
        <v>403</v>
      </c>
      <c r="I5451" t="s">
        <v>404</v>
      </c>
      <c r="J5451" t="s">
        <v>562</v>
      </c>
      <c r="K5451" t="s">
        <v>405</v>
      </c>
      <c r="L5451" t="s">
        <v>548</v>
      </c>
      <c r="M5451" t="s">
        <v>193</v>
      </c>
      <c r="N5451">
        <v>6</v>
      </c>
      <c r="O5451">
        <v>188.11</v>
      </c>
      <c r="P5451">
        <v>657</v>
      </c>
      <c r="Q5451" t="str">
        <f t="shared" si="87"/>
        <v>3-Small C&amp;I</v>
      </c>
    </row>
    <row r="5452" spans="1:17" x14ac:dyDescent="0.3">
      <c r="A5452">
        <v>5</v>
      </c>
      <c r="B5452" t="s">
        <v>181</v>
      </c>
      <c r="C5452">
        <v>2021</v>
      </c>
      <c r="D5452">
        <v>10</v>
      </c>
      <c r="E5452" t="s">
        <v>662</v>
      </c>
      <c r="F5452" s="152">
        <v>6</v>
      </c>
      <c r="G5452" t="s">
        <v>458</v>
      </c>
      <c r="H5452" t="s">
        <v>494</v>
      </c>
      <c r="I5452" t="s">
        <v>495</v>
      </c>
      <c r="J5452" t="s">
        <v>573</v>
      </c>
      <c r="K5452" t="s">
        <v>461</v>
      </c>
      <c r="L5452" t="s">
        <v>548</v>
      </c>
      <c r="M5452" t="s">
        <v>193</v>
      </c>
      <c r="N5452">
        <v>68</v>
      </c>
      <c r="O5452">
        <v>48806.85</v>
      </c>
      <c r="P5452">
        <v>112743</v>
      </c>
      <c r="Q5452" t="str">
        <f t="shared" si="87"/>
        <v>Street</v>
      </c>
    </row>
    <row r="5453" spans="1:17" x14ac:dyDescent="0.3">
      <c r="A5453">
        <v>5</v>
      </c>
      <c r="B5453" t="s">
        <v>181</v>
      </c>
      <c r="C5453">
        <v>2021</v>
      </c>
      <c r="D5453">
        <v>10</v>
      </c>
      <c r="E5453" t="s">
        <v>662</v>
      </c>
      <c r="F5453" s="152">
        <v>6</v>
      </c>
      <c r="G5453" t="s">
        <v>458</v>
      </c>
      <c r="H5453" t="s">
        <v>496</v>
      </c>
      <c r="I5453" t="s">
        <v>497</v>
      </c>
      <c r="J5453" t="s">
        <v>573</v>
      </c>
      <c r="K5453" t="s">
        <v>461</v>
      </c>
      <c r="L5453" t="s">
        <v>548</v>
      </c>
      <c r="M5453" t="s">
        <v>193</v>
      </c>
      <c r="N5453">
        <v>112</v>
      </c>
      <c r="O5453">
        <v>62233.61</v>
      </c>
      <c r="P5453">
        <v>99565</v>
      </c>
      <c r="Q5453" t="str">
        <f t="shared" si="87"/>
        <v>Street</v>
      </c>
    </row>
    <row r="5454" spans="1:17" x14ac:dyDescent="0.3">
      <c r="A5454">
        <v>5</v>
      </c>
      <c r="B5454" t="s">
        <v>181</v>
      </c>
      <c r="C5454">
        <v>2021</v>
      </c>
      <c r="D5454">
        <v>10</v>
      </c>
      <c r="E5454" t="s">
        <v>662</v>
      </c>
      <c r="F5454" s="152">
        <v>6</v>
      </c>
      <c r="G5454" t="s">
        <v>458</v>
      </c>
      <c r="H5454" t="s">
        <v>477</v>
      </c>
      <c r="I5454" t="s">
        <v>478</v>
      </c>
      <c r="J5454" t="s">
        <v>566</v>
      </c>
      <c r="K5454" t="s">
        <v>436</v>
      </c>
      <c r="L5454" t="s">
        <v>548</v>
      </c>
      <c r="M5454" t="s">
        <v>193</v>
      </c>
      <c r="N5454">
        <v>310</v>
      </c>
      <c r="O5454">
        <v>27643.94</v>
      </c>
      <c r="P5454">
        <v>79480</v>
      </c>
      <c r="Q5454" t="str">
        <f t="shared" ref="Q5454:Q5517" si="88">VLOOKUP(TRIM(J5454),S:T,2,FALSE)</f>
        <v>Street</v>
      </c>
    </row>
    <row r="5455" spans="1:17" x14ac:dyDescent="0.3">
      <c r="A5455">
        <v>5</v>
      </c>
      <c r="B5455" t="s">
        <v>181</v>
      </c>
      <c r="C5455">
        <v>2021</v>
      </c>
      <c r="D5455">
        <v>10</v>
      </c>
      <c r="E5455" t="s">
        <v>662</v>
      </c>
      <c r="F5455" s="152">
        <v>6</v>
      </c>
      <c r="G5455" t="s">
        <v>458</v>
      </c>
      <c r="H5455" t="s">
        <v>479</v>
      </c>
      <c r="I5455" t="s">
        <v>480</v>
      </c>
      <c r="J5455" t="s">
        <v>566</v>
      </c>
      <c r="K5455" t="s">
        <v>436</v>
      </c>
      <c r="L5455" t="s">
        <v>548</v>
      </c>
      <c r="M5455" t="s">
        <v>193</v>
      </c>
      <c r="N5455">
        <v>578</v>
      </c>
      <c r="O5455">
        <v>44610.7</v>
      </c>
      <c r="P5455">
        <v>129224</v>
      </c>
      <c r="Q5455" t="str">
        <f t="shared" si="88"/>
        <v>Street</v>
      </c>
    </row>
    <row r="5456" spans="1:17" x14ac:dyDescent="0.3">
      <c r="A5456">
        <v>5</v>
      </c>
      <c r="B5456" t="s">
        <v>181</v>
      </c>
      <c r="C5456">
        <v>2021</v>
      </c>
      <c r="D5456">
        <v>10</v>
      </c>
      <c r="E5456" t="s">
        <v>662</v>
      </c>
      <c r="F5456" s="152">
        <v>6</v>
      </c>
      <c r="G5456" t="s">
        <v>458</v>
      </c>
      <c r="H5456" t="s">
        <v>498</v>
      </c>
      <c r="I5456" t="s">
        <v>499</v>
      </c>
      <c r="J5456" t="s">
        <v>574</v>
      </c>
      <c r="K5456" t="s">
        <v>500</v>
      </c>
      <c r="L5456" t="s">
        <v>548</v>
      </c>
      <c r="M5456" t="s">
        <v>193</v>
      </c>
      <c r="N5456">
        <v>2</v>
      </c>
      <c r="O5456">
        <v>726.46</v>
      </c>
      <c r="P5456">
        <v>1386</v>
      </c>
      <c r="Q5456" t="str">
        <f t="shared" si="88"/>
        <v>Street</v>
      </c>
    </row>
    <row r="5457" spans="1:17" x14ac:dyDescent="0.3">
      <c r="A5457">
        <v>5</v>
      </c>
      <c r="B5457" t="s">
        <v>181</v>
      </c>
      <c r="C5457">
        <v>2021</v>
      </c>
      <c r="D5457">
        <v>10</v>
      </c>
      <c r="E5457" t="s">
        <v>662</v>
      </c>
      <c r="F5457" s="152">
        <v>6</v>
      </c>
      <c r="G5457" t="s">
        <v>458</v>
      </c>
      <c r="H5457" t="s">
        <v>501</v>
      </c>
      <c r="I5457" t="s">
        <v>502</v>
      </c>
      <c r="J5457" t="s">
        <v>574</v>
      </c>
      <c r="K5457" t="s">
        <v>500</v>
      </c>
      <c r="L5457" t="s">
        <v>548</v>
      </c>
      <c r="M5457" t="s">
        <v>193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x14ac:dyDescent="0.3">
      <c r="A5458">
        <v>5</v>
      </c>
      <c r="B5458" t="s">
        <v>181</v>
      </c>
      <c r="C5458">
        <v>2021</v>
      </c>
      <c r="D5458">
        <v>10</v>
      </c>
      <c r="E5458" t="s">
        <v>662</v>
      </c>
      <c r="F5458" s="152">
        <v>6</v>
      </c>
      <c r="G5458" t="s">
        <v>458</v>
      </c>
      <c r="H5458" t="s">
        <v>503</v>
      </c>
      <c r="I5458" t="s">
        <v>504</v>
      </c>
      <c r="J5458" t="s">
        <v>575</v>
      </c>
      <c r="K5458" t="s">
        <v>475</v>
      </c>
      <c r="L5458" t="s">
        <v>548</v>
      </c>
      <c r="M5458" t="s">
        <v>193</v>
      </c>
      <c r="N5458">
        <v>75</v>
      </c>
      <c r="O5458">
        <v>33696.11</v>
      </c>
      <c r="P5458">
        <v>166139</v>
      </c>
      <c r="Q5458" t="str">
        <f t="shared" si="88"/>
        <v>Street</v>
      </c>
    </row>
    <row r="5459" spans="1:17" x14ac:dyDescent="0.3">
      <c r="A5459">
        <v>5</v>
      </c>
      <c r="B5459" t="s">
        <v>181</v>
      </c>
      <c r="C5459">
        <v>2021</v>
      </c>
      <c r="D5459">
        <v>10</v>
      </c>
      <c r="E5459" t="s">
        <v>662</v>
      </c>
      <c r="F5459" s="152">
        <v>6</v>
      </c>
      <c r="G5459" t="s">
        <v>458</v>
      </c>
      <c r="H5459" t="s">
        <v>505</v>
      </c>
      <c r="I5459" t="s">
        <v>506</v>
      </c>
      <c r="J5459" t="s">
        <v>575</v>
      </c>
      <c r="K5459" t="s">
        <v>475</v>
      </c>
      <c r="L5459" t="s">
        <v>548</v>
      </c>
      <c r="M5459" t="s">
        <v>193</v>
      </c>
      <c r="N5459">
        <v>14</v>
      </c>
      <c r="O5459">
        <v>12516.29</v>
      </c>
      <c r="P5459">
        <v>58376</v>
      </c>
      <c r="Q5459" t="str">
        <f t="shared" si="88"/>
        <v>Street</v>
      </c>
    </row>
    <row r="5460" spans="1:17" x14ac:dyDescent="0.3">
      <c r="A5460">
        <v>5</v>
      </c>
      <c r="B5460" t="s">
        <v>181</v>
      </c>
      <c r="C5460">
        <v>2021</v>
      </c>
      <c r="D5460">
        <v>10</v>
      </c>
      <c r="E5460" t="s">
        <v>662</v>
      </c>
      <c r="F5460" s="152">
        <v>6</v>
      </c>
      <c r="G5460" t="s">
        <v>458</v>
      </c>
      <c r="H5460" t="s">
        <v>507</v>
      </c>
      <c r="I5460" t="s">
        <v>508</v>
      </c>
      <c r="J5460" t="s">
        <v>571</v>
      </c>
      <c r="K5460" t="s">
        <v>439</v>
      </c>
      <c r="L5460" t="s">
        <v>548</v>
      </c>
      <c r="M5460" t="s">
        <v>193</v>
      </c>
      <c r="N5460">
        <v>2</v>
      </c>
      <c r="O5460">
        <v>64.55</v>
      </c>
      <c r="P5460">
        <v>255</v>
      </c>
      <c r="Q5460" t="str">
        <f t="shared" si="88"/>
        <v>3-Small C&amp;I</v>
      </c>
    </row>
    <row r="5461" spans="1:17" x14ac:dyDescent="0.3">
      <c r="A5461">
        <v>5</v>
      </c>
      <c r="B5461" t="s">
        <v>181</v>
      </c>
      <c r="C5461">
        <v>2021</v>
      </c>
      <c r="D5461">
        <v>10</v>
      </c>
      <c r="E5461" t="s">
        <v>662</v>
      </c>
      <c r="F5461" s="152">
        <v>6</v>
      </c>
      <c r="G5461" t="s">
        <v>458</v>
      </c>
      <c r="H5461" t="s">
        <v>509</v>
      </c>
      <c r="I5461" t="s">
        <v>510</v>
      </c>
      <c r="J5461" t="s">
        <v>571</v>
      </c>
      <c r="K5461" t="s">
        <v>439</v>
      </c>
      <c r="L5461" t="s">
        <v>548</v>
      </c>
      <c r="M5461" t="s">
        <v>193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x14ac:dyDescent="0.3">
      <c r="A5462">
        <v>5</v>
      </c>
      <c r="B5462" t="s">
        <v>181</v>
      </c>
      <c r="C5462">
        <v>2021</v>
      </c>
      <c r="D5462">
        <v>10</v>
      </c>
      <c r="E5462" t="s">
        <v>662</v>
      </c>
      <c r="F5462" s="152">
        <v>6</v>
      </c>
      <c r="G5462" t="s">
        <v>458</v>
      </c>
      <c r="H5462" t="s">
        <v>459</v>
      </c>
      <c r="I5462" t="s">
        <v>460</v>
      </c>
      <c r="J5462" t="s">
        <v>573</v>
      </c>
      <c r="K5462" t="s">
        <v>461</v>
      </c>
      <c r="L5462" t="s">
        <v>542</v>
      </c>
      <c r="M5462" t="s">
        <v>462</v>
      </c>
      <c r="N5462">
        <v>523</v>
      </c>
      <c r="O5462">
        <v>550776.46</v>
      </c>
      <c r="P5462">
        <v>976185</v>
      </c>
      <c r="Q5462" t="str">
        <f t="shared" si="88"/>
        <v>Street</v>
      </c>
    </row>
    <row r="5463" spans="1:17" x14ac:dyDescent="0.3">
      <c r="A5463">
        <v>5</v>
      </c>
      <c r="B5463" t="s">
        <v>181</v>
      </c>
      <c r="C5463">
        <v>2021</v>
      </c>
      <c r="D5463">
        <v>10</v>
      </c>
      <c r="E5463" t="s">
        <v>662</v>
      </c>
      <c r="F5463" s="152">
        <v>6</v>
      </c>
      <c r="G5463" t="s">
        <v>458</v>
      </c>
      <c r="H5463" t="s">
        <v>434</v>
      </c>
      <c r="I5463" t="s">
        <v>435</v>
      </c>
      <c r="J5463" t="s">
        <v>566</v>
      </c>
      <c r="K5463" t="s">
        <v>436</v>
      </c>
      <c r="L5463" t="s">
        <v>542</v>
      </c>
      <c r="M5463" t="s">
        <v>462</v>
      </c>
      <c r="N5463">
        <v>942</v>
      </c>
      <c r="O5463">
        <v>69102.44</v>
      </c>
      <c r="P5463">
        <v>261489</v>
      </c>
      <c r="Q5463" t="str">
        <f t="shared" si="88"/>
        <v>Street</v>
      </c>
    </row>
    <row r="5464" spans="1:17" x14ac:dyDescent="0.3">
      <c r="A5464">
        <v>5</v>
      </c>
      <c r="B5464" t="s">
        <v>181</v>
      </c>
      <c r="C5464">
        <v>2021</v>
      </c>
      <c r="D5464">
        <v>10</v>
      </c>
      <c r="E5464" t="s">
        <v>662</v>
      </c>
      <c r="F5464" s="152">
        <v>6</v>
      </c>
      <c r="G5464" t="s">
        <v>458</v>
      </c>
      <c r="H5464" t="s">
        <v>511</v>
      </c>
      <c r="I5464" t="s">
        <v>512</v>
      </c>
      <c r="J5464" t="s">
        <v>576</v>
      </c>
      <c r="K5464" t="s">
        <v>513</v>
      </c>
      <c r="L5464" t="s">
        <v>542</v>
      </c>
      <c r="M5464" t="s">
        <v>462</v>
      </c>
      <c r="N5464">
        <v>6</v>
      </c>
      <c r="O5464">
        <v>8505.57</v>
      </c>
      <c r="P5464">
        <v>37301</v>
      </c>
      <c r="Q5464" t="str">
        <f t="shared" si="88"/>
        <v>Street</v>
      </c>
    </row>
    <row r="5465" spans="1:17" x14ac:dyDescent="0.3">
      <c r="A5465">
        <v>5</v>
      </c>
      <c r="B5465" t="s">
        <v>181</v>
      </c>
      <c r="C5465">
        <v>2021</v>
      </c>
      <c r="D5465">
        <v>10</v>
      </c>
      <c r="E5465" t="s">
        <v>662</v>
      </c>
      <c r="F5465" s="152">
        <v>6</v>
      </c>
      <c r="G5465" t="s">
        <v>458</v>
      </c>
      <c r="H5465" t="s">
        <v>514</v>
      </c>
      <c r="I5465" t="s">
        <v>515</v>
      </c>
      <c r="J5465" t="s">
        <v>574</v>
      </c>
      <c r="K5465" t="s">
        <v>500</v>
      </c>
      <c r="L5465" t="s">
        <v>542</v>
      </c>
      <c r="M5465" t="s">
        <v>462</v>
      </c>
      <c r="N5465">
        <v>6</v>
      </c>
      <c r="O5465">
        <v>3033.65</v>
      </c>
      <c r="P5465">
        <v>6668</v>
      </c>
      <c r="Q5465" t="str">
        <f t="shared" si="88"/>
        <v>Street</v>
      </c>
    </row>
    <row r="5466" spans="1:17" x14ac:dyDescent="0.3">
      <c r="A5466">
        <v>5</v>
      </c>
      <c r="B5466" t="s">
        <v>181</v>
      </c>
      <c r="C5466">
        <v>2021</v>
      </c>
      <c r="D5466">
        <v>10</v>
      </c>
      <c r="E5466" t="s">
        <v>662</v>
      </c>
      <c r="F5466" s="152">
        <v>6</v>
      </c>
      <c r="G5466" t="s">
        <v>458</v>
      </c>
      <c r="H5466" t="s">
        <v>516</v>
      </c>
      <c r="I5466" t="s">
        <v>517</v>
      </c>
      <c r="J5466" t="s">
        <v>575</v>
      </c>
      <c r="K5466" t="s">
        <v>475</v>
      </c>
      <c r="L5466" t="s">
        <v>542</v>
      </c>
      <c r="M5466" t="s">
        <v>462</v>
      </c>
      <c r="N5466">
        <v>425</v>
      </c>
      <c r="O5466">
        <v>504111.71</v>
      </c>
      <c r="P5466">
        <v>4206078</v>
      </c>
      <c r="Q5466" t="str">
        <f t="shared" si="88"/>
        <v>Street</v>
      </c>
    </row>
    <row r="5467" spans="1:17" x14ac:dyDescent="0.3">
      <c r="A5467">
        <v>5</v>
      </c>
      <c r="B5467" t="s">
        <v>181</v>
      </c>
      <c r="C5467">
        <v>2021</v>
      </c>
      <c r="D5467">
        <v>10</v>
      </c>
      <c r="E5467" t="s">
        <v>662</v>
      </c>
      <c r="F5467" s="152">
        <v>6</v>
      </c>
      <c r="G5467" t="s">
        <v>458</v>
      </c>
      <c r="H5467" t="s">
        <v>437</v>
      </c>
      <c r="I5467" t="s">
        <v>438</v>
      </c>
      <c r="J5467" t="s">
        <v>571</v>
      </c>
      <c r="K5467" t="s">
        <v>439</v>
      </c>
      <c r="L5467" t="s">
        <v>542</v>
      </c>
      <c r="M5467" t="s">
        <v>462</v>
      </c>
      <c r="N5467">
        <v>11</v>
      </c>
      <c r="O5467">
        <v>224.67</v>
      </c>
      <c r="P5467">
        <v>1281</v>
      </c>
      <c r="Q5467" t="str">
        <f t="shared" si="88"/>
        <v>3-Small C&amp;I</v>
      </c>
    </row>
    <row r="5468" spans="1:17" x14ac:dyDescent="0.3">
      <c r="A5468">
        <v>5</v>
      </c>
      <c r="B5468" t="s">
        <v>181</v>
      </c>
      <c r="C5468">
        <v>2021</v>
      </c>
      <c r="D5468">
        <v>10</v>
      </c>
      <c r="E5468" t="s">
        <v>662</v>
      </c>
      <c r="F5468" s="152">
        <v>6</v>
      </c>
      <c r="G5468" t="s">
        <v>458</v>
      </c>
      <c r="H5468" t="s">
        <v>518</v>
      </c>
      <c r="I5468" t="s">
        <v>519</v>
      </c>
      <c r="J5468" t="s">
        <v>577</v>
      </c>
      <c r="K5468" t="s">
        <v>465</v>
      </c>
      <c r="L5468" t="s">
        <v>548</v>
      </c>
      <c r="M5468" t="s">
        <v>193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x14ac:dyDescent="0.3">
      <c r="A5469">
        <v>5</v>
      </c>
      <c r="B5469" t="s">
        <v>181</v>
      </c>
      <c r="C5469">
        <v>2021</v>
      </c>
      <c r="D5469">
        <v>10</v>
      </c>
      <c r="E5469" t="s">
        <v>662</v>
      </c>
      <c r="F5469" s="152">
        <v>6</v>
      </c>
      <c r="G5469" t="s">
        <v>458</v>
      </c>
      <c r="H5469" t="s">
        <v>463</v>
      </c>
      <c r="I5469" t="s">
        <v>464</v>
      </c>
      <c r="J5469" t="s">
        <v>577</v>
      </c>
      <c r="K5469" t="s">
        <v>465</v>
      </c>
      <c r="L5469" t="s">
        <v>542</v>
      </c>
      <c r="M5469" t="s">
        <v>462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x14ac:dyDescent="0.3">
      <c r="A5470">
        <v>5</v>
      </c>
      <c r="B5470" t="s">
        <v>181</v>
      </c>
      <c r="C5470">
        <v>2021</v>
      </c>
      <c r="D5470">
        <v>10</v>
      </c>
      <c r="E5470" t="s">
        <v>662</v>
      </c>
      <c r="F5470" s="152">
        <v>6</v>
      </c>
      <c r="G5470" t="s">
        <v>458</v>
      </c>
      <c r="H5470" t="s">
        <v>522</v>
      </c>
      <c r="I5470" t="s">
        <v>523</v>
      </c>
      <c r="J5470" t="s">
        <v>578</v>
      </c>
      <c r="K5470" t="s">
        <v>475</v>
      </c>
      <c r="L5470" t="s">
        <v>548</v>
      </c>
      <c r="M5470" t="s">
        <v>193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x14ac:dyDescent="0.3">
      <c r="A5471">
        <v>5</v>
      </c>
      <c r="B5471" t="s">
        <v>181</v>
      </c>
      <c r="C5471">
        <v>2021</v>
      </c>
      <c r="D5471">
        <v>10</v>
      </c>
      <c r="E5471" t="s">
        <v>662</v>
      </c>
      <c r="F5471" s="152">
        <v>6</v>
      </c>
      <c r="G5471" t="s">
        <v>458</v>
      </c>
      <c r="H5471" t="s">
        <v>524</v>
      </c>
      <c r="I5471" t="s">
        <v>525</v>
      </c>
      <c r="J5471" t="s">
        <v>578</v>
      </c>
      <c r="K5471" t="s">
        <v>475</v>
      </c>
      <c r="L5471" t="s">
        <v>542</v>
      </c>
      <c r="M5471" t="s">
        <v>462</v>
      </c>
      <c r="N5471">
        <v>2</v>
      </c>
      <c r="O5471">
        <v>869.2</v>
      </c>
      <c r="P5471">
        <v>218</v>
      </c>
      <c r="Q5471" t="str">
        <f t="shared" si="88"/>
        <v>Street</v>
      </c>
    </row>
    <row r="5472" spans="1:17" x14ac:dyDescent="0.3">
      <c r="A5472">
        <v>5</v>
      </c>
      <c r="B5472" t="s">
        <v>181</v>
      </c>
      <c r="C5472">
        <v>2021</v>
      </c>
      <c r="D5472">
        <v>10</v>
      </c>
      <c r="E5472" t="s">
        <v>662</v>
      </c>
      <c r="F5472" s="152">
        <v>6</v>
      </c>
      <c r="G5472" t="s">
        <v>458</v>
      </c>
      <c r="H5472" t="s">
        <v>417</v>
      </c>
      <c r="I5472" t="s">
        <v>418</v>
      </c>
      <c r="J5472" t="s">
        <v>562</v>
      </c>
      <c r="K5472" t="s">
        <v>405</v>
      </c>
      <c r="L5472" t="s">
        <v>542</v>
      </c>
      <c r="M5472" t="s">
        <v>462</v>
      </c>
      <c r="N5472">
        <v>30</v>
      </c>
      <c r="O5472">
        <v>994.61</v>
      </c>
      <c r="P5472">
        <v>6319</v>
      </c>
      <c r="Q5472" t="str">
        <f t="shared" si="88"/>
        <v>3-Small C&amp;I</v>
      </c>
    </row>
    <row r="5473" spans="1:17" x14ac:dyDescent="0.3">
      <c r="A5473">
        <v>5</v>
      </c>
      <c r="B5473" t="s">
        <v>181</v>
      </c>
      <c r="C5473">
        <v>2021</v>
      </c>
      <c r="D5473">
        <v>10</v>
      </c>
      <c r="E5473" t="s">
        <v>662</v>
      </c>
      <c r="F5473" s="152">
        <v>10</v>
      </c>
      <c r="G5473" t="s">
        <v>466</v>
      </c>
      <c r="H5473" t="s">
        <v>397</v>
      </c>
      <c r="I5473" t="s">
        <v>398</v>
      </c>
      <c r="J5473" t="s">
        <v>561</v>
      </c>
      <c r="K5473" t="s">
        <v>399</v>
      </c>
      <c r="L5473" t="s">
        <v>543</v>
      </c>
      <c r="M5473" t="s">
        <v>467</v>
      </c>
      <c r="N5473">
        <v>35672</v>
      </c>
      <c r="O5473">
        <v>4047249.76</v>
      </c>
      <c r="P5473">
        <v>16347572</v>
      </c>
      <c r="Q5473" t="str">
        <f t="shared" si="88"/>
        <v>1-Residential</v>
      </c>
    </row>
    <row r="5474" spans="1:17" x14ac:dyDescent="0.3">
      <c r="A5474">
        <v>5</v>
      </c>
      <c r="B5474" t="s">
        <v>181</v>
      </c>
      <c r="C5474">
        <v>2021</v>
      </c>
      <c r="D5474">
        <v>10</v>
      </c>
      <c r="E5474" t="s">
        <v>662</v>
      </c>
      <c r="F5474" s="152">
        <v>10</v>
      </c>
      <c r="G5474" t="s">
        <v>466</v>
      </c>
      <c r="H5474" t="s">
        <v>401</v>
      </c>
      <c r="I5474" t="s">
        <v>402</v>
      </c>
      <c r="J5474" t="s">
        <v>561</v>
      </c>
      <c r="K5474" t="s">
        <v>399</v>
      </c>
      <c r="L5474" t="s">
        <v>543</v>
      </c>
      <c r="M5474" t="s">
        <v>467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x14ac:dyDescent="0.3">
      <c r="A5475">
        <v>5</v>
      </c>
      <c r="B5475" t="s">
        <v>181</v>
      </c>
      <c r="C5475">
        <v>2021</v>
      </c>
      <c r="D5475">
        <v>10</v>
      </c>
      <c r="E5475" t="s">
        <v>662</v>
      </c>
      <c r="F5475" s="152">
        <v>10</v>
      </c>
      <c r="G5475" t="s">
        <v>466</v>
      </c>
      <c r="H5475" t="s">
        <v>403</v>
      </c>
      <c r="I5475" t="s">
        <v>404</v>
      </c>
      <c r="J5475" t="s">
        <v>562</v>
      </c>
      <c r="K5475" t="s">
        <v>405</v>
      </c>
      <c r="L5475" t="s">
        <v>543</v>
      </c>
      <c r="M5475" t="s">
        <v>467</v>
      </c>
      <c r="N5475">
        <v>12</v>
      </c>
      <c r="O5475">
        <v>844.11</v>
      </c>
      <c r="P5475">
        <v>3735</v>
      </c>
      <c r="Q5475" t="str">
        <f t="shared" si="88"/>
        <v>3-Small C&amp;I</v>
      </c>
    </row>
    <row r="5476" spans="1:17" x14ac:dyDescent="0.3">
      <c r="A5476">
        <v>5</v>
      </c>
      <c r="B5476" t="s">
        <v>181</v>
      </c>
      <c r="C5476">
        <v>2021</v>
      </c>
      <c r="D5476">
        <v>10</v>
      </c>
      <c r="E5476" t="s">
        <v>662</v>
      </c>
      <c r="F5476" s="152">
        <v>10</v>
      </c>
      <c r="G5476" t="s">
        <v>466</v>
      </c>
      <c r="H5476" t="s">
        <v>406</v>
      </c>
      <c r="I5476" t="s">
        <v>407</v>
      </c>
      <c r="J5476" t="s">
        <v>563</v>
      </c>
      <c r="K5476" t="s">
        <v>408</v>
      </c>
      <c r="L5476" t="s">
        <v>543</v>
      </c>
      <c r="M5476" t="s">
        <v>467</v>
      </c>
      <c r="N5476">
        <v>5352</v>
      </c>
      <c r="O5476">
        <v>431760.86</v>
      </c>
      <c r="P5476">
        <v>2714390</v>
      </c>
      <c r="Q5476" t="str">
        <f t="shared" si="88"/>
        <v>2-Low Income Residential</v>
      </c>
    </row>
    <row r="5477" spans="1:17" x14ac:dyDescent="0.3">
      <c r="A5477">
        <v>5</v>
      </c>
      <c r="B5477" t="s">
        <v>181</v>
      </c>
      <c r="C5477">
        <v>2021</v>
      </c>
      <c r="D5477">
        <v>10</v>
      </c>
      <c r="E5477" t="s">
        <v>662</v>
      </c>
      <c r="F5477" s="152">
        <v>10</v>
      </c>
      <c r="G5477" t="s">
        <v>466</v>
      </c>
      <c r="H5477" t="s">
        <v>471</v>
      </c>
      <c r="I5477" t="s">
        <v>472</v>
      </c>
      <c r="J5477" t="s">
        <v>563</v>
      </c>
      <c r="K5477" t="s">
        <v>408</v>
      </c>
      <c r="L5477" t="s">
        <v>543</v>
      </c>
      <c r="M5477" t="s">
        <v>467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x14ac:dyDescent="0.3">
      <c r="A5478">
        <v>5</v>
      </c>
      <c r="B5478" t="s">
        <v>181</v>
      </c>
      <c r="C5478">
        <v>2021</v>
      </c>
      <c r="D5478">
        <v>10</v>
      </c>
      <c r="E5478" t="s">
        <v>662</v>
      </c>
      <c r="F5478" s="152">
        <v>10</v>
      </c>
      <c r="G5478" t="s">
        <v>466</v>
      </c>
      <c r="H5478" t="s">
        <v>477</v>
      </c>
      <c r="I5478" t="s">
        <v>478</v>
      </c>
      <c r="J5478" t="s">
        <v>566</v>
      </c>
      <c r="K5478" t="s">
        <v>436</v>
      </c>
      <c r="L5478" t="s">
        <v>543</v>
      </c>
      <c r="M5478" t="s">
        <v>467</v>
      </c>
      <c r="N5478">
        <v>2</v>
      </c>
      <c r="O5478">
        <v>69.7</v>
      </c>
      <c r="P5478">
        <v>148</v>
      </c>
      <c r="Q5478" t="str">
        <f t="shared" si="88"/>
        <v>Street</v>
      </c>
    </row>
    <row r="5479" spans="1:17" x14ac:dyDescent="0.3">
      <c r="A5479">
        <v>5</v>
      </c>
      <c r="B5479" t="s">
        <v>181</v>
      </c>
      <c r="C5479">
        <v>2021</v>
      </c>
      <c r="D5479">
        <v>10</v>
      </c>
      <c r="E5479" t="s">
        <v>662</v>
      </c>
      <c r="F5479" s="152">
        <v>10</v>
      </c>
      <c r="G5479" t="s">
        <v>466</v>
      </c>
      <c r="H5479" t="s">
        <v>479</v>
      </c>
      <c r="I5479" t="s">
        <v>480</v>
      </c>
      <c r="J5479" t="s">
        <v>566</v>
      </c>
      <c r="K5479" t="s">
        <v>436</v>
      </c>
      <c r="L5479" t="s">
        <v>543</v>
      </c>
      <c r="M5479" t="s">
        <v>467</v>
      </c>
      <c r="N5479">
        <v>25</v>
      </c>
      <c r="O5479">
        <v>493.97</v>
      </c>
      <c r="P5479">
        <v>1258</v>
      </c>
      <c r="Q5479" t="str">
        <f t="shared" si="88"/>
        <v>Street</v>
      </c>
    </row>
    <row r="5480" spans="1:17" x14ac:dyDescent="0.3">
      <c r="A5480">
        <v>5</v>
      </c>
      <c r="B5480" t="s">
        <v>181</v>
      </c>
      <c r="C5480">
        <v>2021</v>
      </c>
      <c r="D5480">
        <v>10</v>
      </c>
      <c r="E5480" t="s">
        <v>662</v>
      </c>
      <c r="F5480" s="152">
        <v>10</v>
      </c>
      <c r="G5480" t="s">
        <v>466</v>
      </c>
      <c r="H5480" t="s">
        <v>434</v>
      </c>
      <c r="I5480" t="s">
        <v>435</v>
      </c>
      <c r="J5480" t="s">
        <v>566</v>
      </c>
      <c r="K5480" t="s">
        <v>436</v>
      </c>
      <c r="L5480" t="s">
        <v>544</v>
      </c>
      <c r="M5480" t="s">
        <v>468</v>
      </c>
      <c r="N5480">
        <v>3</v>
      </c>
      <c r="O5480">
        <v>90.26</v>
      </c>
      <c r="P5480">
        <v>380</v>
      </c>
      <c r="Q5480" t="str">
        <f t="shared" si="88"/>
        <v>Street</v>
      </c>
    </row>
    <row r="5481" spans="1:17" x14ac:dyDescent="0.3">
      <c r="A5481">
        <v>5</v>
      </c>
      <c r="B5481" t="s">
        <v>181</v>
      </c>
      <c r="C5481">
        <v>2021</v>
      </c>
      <c r="D5481">
        <v>10</v>
      </c>
      <c r="E5481" t="s">
        <v>662</v>
      </c>
      <c r="F5481" s="152">
        <v>10</v>
      </c>
      <c r="G5481" t="s">
        <v>466</v>
      </c>
      <c r="H5481" t="s">
        <v>412</v>
      </c>
      <c r="I5481" t="s">
        <v>413</v>
      </c>
      <c r="J5481" t="s">
        <v>561</v>
      </c>
      <c r="K5481" t="s">
        <v>399</v>
      </c>
      <c r="L5481" t="s">
        <v>544</v>
      </c>
      <c r="M5481" t="s">
        <v>468</v>
      </c>
      <c r="N5481">
        <v>31934</v>
      </c>
      <c r="O5481">
        <v>2449667.37</v>
      </c>
      <c r="P5481">
        <v>16457362</v>
      </c>
      <c r="Q5481" t="str">
        <f t="shared" si="88"/>
        <v>1-Residential</v>
      </c>
    </row>
    <row r="5482" spans="1:17" x14ac:dyDescent="0.3">
      <c r="A5482">
        <v>5</v>
      </c>
      <c r="B5482" t="s">
        <v>181</v>
      </c>
      <c r="C5482">
        <v>2021</v>
      </c>
      <c r="D5482">
        <v>10</v>
      </c>
      <c r="E5482" t="s">
        <v>662</v>
      </c>
      <c r="F5482" s="152">
        <v>10</v>
      </c>
      <c r="G5482" t="s">
        <v>466</v>
      </c>
      <c r="H5482" t="s">
        <v>415</v>
      </c>
      <c r="I5482" t="s">
        <v>416</v>
      </c>
      <c r="J5482" t="s">
        <v>563</v>
      </c>
      <c r="K5482" t="s">
        <v>408</v>
      </c>
      <c r="L5482" t="s">
        <v>544</v>
      </c>
      <c r="M5482" t="s">
        <v>468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x14ac:dyDescent="0.3">
      <c r="A5483">
        <v>5</v>
      </c>
      <c r="B5483" t="s">
        <v>181</v>
      </c>
      <c r="C5483">
        <v>2021</v>
      </c>
      <c r="D5483">
        <v>10</v>
      </c>
      <c r="E5483" t="s">
        <v>662</v>
      </c>
      <c r="F5483" s="152">
        <v>10</v>
      </c>
      <c r="G5483" t="s">
        <v>466</v>
      </c>
      <c r="H5483" t="s">
        <v>417</v>
      </c>
      <c r="I5483" t="s">
        <v>418</v>
      </c>
      <c r="J5483" t="s">
        <v>562</v>
      </c>
      <c r="K5483" t="s">
        <v>405</v>
      </c>
      <c r="L5483" t="s">
        <v>544</v>
      </c>
      <c r="M5483" t="s">
        <v>468</v>
      </c>
      <c r="N5483">
        <v>15</v>
      </c>
      <c r="O5483">
        <v>1968.66</v>
      </c>
      <c r="P5483">
        <v>16279</v>
      </c>
      <c r="Q5483" t="str">
        <f t="shared" si="88"/>
        <v>3-Small C&amp;I</v>
      </c>
    </row>
    <row r="5484" spans="1:17" x14ac:dyDescent="0.3">
      <c r="A5484">
        <v>5</v>
      </c>
      <c r="B5484" t="s">
        <v>181</v>
      </c>
      <c r="C5484">
        <v>2021</v>
      </c>
      <c r="D5484">
        <v>10</v>
      </c>
      <c r="E5484" t="s">
        <v>662</v>
      </c>
      <c r="F5484" s="152">
        <v>60</v>
      </c>
      <c r="G5484" t="s">
        <v>469</v>
      </c>
      <c r="H5484" t="s">
        <v>494</v>
      </c>
      <c r="I5484" t="s">
        <v>495</v>
      </c>
      <c r="J5484" t="s">
        <v>573</v>
      </c>
      <c r="K5484" t="s">
        <v>461</v>
      </c>
      <c r="L5484" t="s">
        <v>549</v>
      </c>
      <c r="M5484" t="s">
        <v>526</v>
      </c>
      <c r="N5484">
        <v>9</v>
      </c>
      <c r="O5484">
        <v>3029.26</v>
      </c>
      <c r="P5484">
        <v>4749</v>
      </c>
      <c r="Q5484" t="str">
        <f t="shared" si="88"/>
        <v>Street</v>
      </c>
    </row>
    <row r="5485" spans="1:17" x14ac:dyDescent="0.3">
      <c r="A5485">
        <v>5</v>
      </c>
      <c r="B5485" t="s">
        <v>181</v>
      </c>
      <c r="C5485">
        <v>2021</v>
      </c>
      <c r="D5485">
        <v>10</v>
      </c>
      <c r="E5485" t="s">
        <v>662</v>
      </c>
      <c r="F5485" s="152">
        <v>60</v>
      </c>
      <c r="G5485" t="s">
        <v>469</v>
      </c>
      <c r="H5485" t="s">
        <v>496</v>
      </c>
      <c r="I5485" t="s">
        <v>497</v>
      </c>
      <c r="J5485" t="s">
        <v>573</v>
      </c>
      <c r="K5485" t="s">
        <v>461</v>
      </c>
      <c r="L5485" t="s">
        <v>549</v>
      </c>
      <c r="M5485" t="s">
        <v>526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x14ac:dyDescent="0.3">
      <c r="A5486">
        <v>5</v>
      </c>
      <c r="B5486" t="s">
        <v>181</v>
      </c>
      <c r="C5486">
        <v>2021</v>
      </c>
      <c r="D5486">
        <v>10</v>
      </c>
      <c r="E5486" t="s">
        <v>662</v>
      </c>
      <c r="F5486" s="152">
        <v>60</v>
      </c>
      <c r="G5486" t="s">
        <v>469</v>
      </c>
      <c r="H5486" t="s">
        <v>459</v>
      </c>
      <c r="I5486" t="s">
        <v>460</v>
      </c>
      <c r="J5486" t="s">
        <v>573</v>
      </c>
      <c r="K5486" t="s">
        <v>461</v>
      </c>
      <c r="L5486" t="s">
        <v>545</v>
      </c>
      <c r="M5486" t="s">
        <v>470</v>
      </c>
      <c r="N5486">
        <v>46</v>
      </c>
      <c r="O5486">
        <v>6066.84</v>
      </c>
      <c r="P5486">
        <v>10570</v>
      </c>
      <c r="Q5486" t="str">
        <f t="shared" si="88"/>
        <v>Street</v>
      </c>
    </row>
    <row r="5487" spans="1:17" x14ac:dyDescent="0.3">
      <c r="A5487">
        <v>5</v>
      </c>
      <c r="B5487" t="s">
        <v>181</v>
      </c>
      <c r="C5487">
        <v>2021</v>
      </c>
      <c r="D5487">
        <v>10</v>
      </c>
      <c r="E5487" t="s">
        <v>662</v>
      </c>
      <c r="F5487" s="152">
        <v>60</v>
      </c>
      <c r="G5487" t="s">
        <v>469</v>
      </c>
      <c r="H5487" t="s">
        <v>437</v>
      </c>
      <c r="I5487" t="s">
        <v>438</v>
      </c>
      <c r="J5487" t="s">
        <v>571</v>
      </c>
      <c r="K5487" t="s">
        <v>439</v>
      </c>
      <c r="L5487" t="s">
        <v>545</v>
      </c>
      <c r="M5487" t="s">
        <v>470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x14ac:dyDescent="0.3">
      <c r="A5488">
        <v>5</v>
      </c>
      <c r="B5488" t="s">
        <v>181</v>
      </c>
      <c r="C5488">
        <v>2021</v>
      </c>
      <c r="D5488">
        <v>10</v>
      </c>
      <c r="E5488" t="s">
        <v>662</v>
      </c>
      <c r="F5488" s="152">
        <v>60</v>
      </c>
      <c r="G5488" t="s">
        <v>469</v>
      </c>
      <c r="H5488" t="s">
        <v>463</v>
      </c>
      <c r="I5488" t="s">
        <v>464</v>
      </c>
      <c r="J5488" t="s">
        <v>577</v>
      </c>
      <c r="K5488" t="s">
        <v>465</v>
      </c>
      <c r="L5488" t="s">
        <v>545</v>
      </c>
      <c r="M5488" t="s">
        <v>470</v>
      </c>
      <c r="N5488">
        <v>4</v>
      </c>
      <c r="O5488">
        <v>69.78</v>
      </c>
      <c r="P5488">
        <v>390</v>
      </c>
      <c r="Q5488" t="str">
        <f t="shared" si="88"/>
        <v>Street</v>
      </c>
    </row>
    <row r="5489" spans="1:17" x14ac:dyDescent="0.3">
      <c r="A5489">
        <v>5</v>
      </c>
      <c r="B5489" t="s">
        <v>181</v>
      </c>
      <c r="C5489">
        <v>2021</v>
      </c>
      <c r="D5489">
        <v>10</v>
      </c>
      <c r="E5489" t="s">
        <v>662</v>
      </c>
      <c r="F5489" s="152">
        <v>71</v>
      </c>
      <c r="G5489" t="s">
        <v>469</v>
      </c>
      <c r="H5489" t="s">
        <v>397</v>
      </c>
      <c r="I5489" t="s">
        <v>398</v>
      </c>
      <c r="J5489" t="s">
        <v>561</v>
      </c>
      <c r="K5489" t="s">
        <v>399</v>
      </c>
      <c r="L5489" t="s">
        <v>550</v>
      </c>
      <c r="M5489" t="s">
        <v>527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x14ac:dyDescent="0.3">
      <c r="A5490">
        <v>5</v>
      </c>
      <c r="B5490" t="s">
        <v>181</v>
      </c>
      <c r="C5490">
        <v>2021</v>
      </c>
      <c r="D5490">
        <v>10</v>
      </c>
      <c r="E5490" t="s">
        <v>662</v>
      </c>
      <c r="F5490" s="152">
        <v>72</v>
      </c>
      <c r="G5490" t="s">
        <v>469</v>
      </c>
      <c r="H5490" t="s">
        <v>397</v>
      </c>
      <c r="I5490" t="s">
        <v>398</v>
      </c>
      <c r="J5490" t="s">
        <v>561</v>
      </c>
      <c r="K5490" t="s">
        <v>399</v>
      </c>
      <c r="L5490" t="s">
        <v>551</v>
      </c>
      <c r="M5490" t="s">
        <v>528</v>
      </c>
      <c r="N5490">
        <v>1</v>
      </c>
      <c r="O5490">
        <v>95.56</v>
      </c>
      <c r="P5490">
        <v>377</v>
      </c>
      <c r="Q5490" t="str">
        <f t="shared" si="88"/>
        <v>1-Residential</v>
      </c>
    </row>
    <row r="5491" spans="1:17" x14ac:dyDescent="0.3">
      <c r="A5491">
        <v>5</v>
      </c>
      <c r="B5491" t="s">
        <v>181</v>
      </c>
      <c r="C5491">
        <v>2021</v>
      </c>
      <c r="D5491">
        <v>10</v>
      </c>
      <c r="E5491" t="s">
        <v>662</v>
      </c>
      <c r="F5491" s="152">
        <v>72</v>
      </c>
      <c r="G5491" t="s">
        <v>469</v>
      </c>
      <c r="H5491" t="s">
        <v>403</v>
      </c>
      <c r="I5491" t="s">
        <v>404</v>
      </c>
      <c r="J5491" t="s">
        <v>562</v>
      </c>
      <c r="K5491" t="s">
        <v>405</v>
      </c>
      <c r="L5491" t="s">
        <v>551</v>
      </c>
      <c r="M5491" t="s">
        <v>528</v>
      </c>
      <c r="N5491">
        <v>1</v>
      </c>
      <c r="O5491">
        <v>9718.23</v>
      </c>
      <c r="P5491">
        <v>49552</v>
      </c>
      <c r="Q5491" t="str">
        <f t="shared" si="88"/>
        <v>3-Small C&amp;I</v>
      </c>
    </row>
    <row r="5492" spans="1:17" x14ac:dyDescent="0.3">
      <c r="A5492">
        <v>5</v>
      </c>
      <c r="B5492" t="s">
        <v>181</v>
      </c>
      <c r="C5492">
        <v>2021</v>
      </c>
      <c r="D5492">
        <v>10</v>
      </c>
      <c r="E5492" t="s">
        <v>662</v>
      </c>
      <c r="F5492" s="152">
        <v>75</v>
      </c>
      <c r="G5492" t="s">
        <v>469</v>
      </c>
      <c r="H5492" t="s">
        <v>431</v>
      </c>
      <c r="I5492" t="s">
        <v>432</v>
      </c>
      <c r="J5492" t="s">
        <v>568</v>
      </c>
      <c r="K5492" t="s">
        <v>433</v>
      </c>
      <c r="L5492" t="s">
        <v>552</v>
      </c>
      <c r="M5492" t="s">
        <v>529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x14ac:dyDescent="0.3">
      <c r="A5493">
        <v>5</v>
      </c>
      <c r="B5493" t="s">
        <v>181</v>
      </c>
      <c r="C5493">
        <v>2021</v>
      </c>
      <c r="D5493">
        <v>10</v>
      </c>
      <c r="E5493" t="s">
        <v>662</v>
      </c>
      <c r="F5493" s="152">
        <v>75</v>
      </c>
      <c r="G5493" t="s">
        <v>469</v>
      </c>
      <c r="H5493" t="s">
        <v>441</v>
      </c>
      <c r="I5493" t="s">
        <v>442</v>
      </c>
      <c r="J5493" t="s">
        <v>572</v>
      </c>
      <c r="K5493" t="s">
        <v>443</v>
      </c>
      <c r="L5493" t="s">
        <v>552</v>
      </c>
      <c r="M5493" t="s">
        <v>529</v>
      </c>
      <c r="N5493">
        <v>1</v>
      </c>
      <c r="O5493">
        <v>16930.7</v>
      </c>
      <c r="P5493">
        <v>111300</v>
      </c>
      <c r="Q5493" t="str">
        <f t="shared" si="88"/>
        <v>5-Large C&amp;I</v>
      </c>
    </row>
    <row r="5494" spans="1:17" x14ac:dyDescent="0.3">
      <c r="A5494">
        <v>5</v>
      </c>
      <c r="B5494" t="s">
        <v>181</v>
      </c>
      <c r="C5494">
        <v>2021</v>
      </c>
      <c r="D5494">
        <v>10</v>
      </c>
      <c r="E5494" t="s">
        <v>662</v>
      </c>
      <c r="F5494" s="152">
        <v>75</v>
      </c>
      <c r="G5494" t="s">
        <v>469</v>
      </c>
      <c r="H5494" t="s">
        <v>417</v>
      </c>
      <c r="I5494" t="s">
        <v>418</v>
      </c>
      <c r="J5494" t="s">
        <v>562</v>
      </c>
      <c r="K5494" t="s">
        <v>405</v>
      </c>
      <c r="L5494" t="s">
        <v>553</v>
      </c>
      <c r="M5494" t="s">
        <v>476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x14ac:dyDescent="0.3">
      <c r="A5495">
        <v>5</v>
      </c>
      <c r="B5495" t="s">
        <v>181</v>
      </c>
      <c r="C5495">
        <v>2021</v>
      </c>
      <c r="D5495">
        <v>10</v>
      </c>
      <c r="E5495" t="s">
        <v>662</v>
      </c>
      <c r="F5495" s="152">
        <v>75</v>
      </c>
      <c r="G5495" t="s">
        <v>469</v>
      </c>
      <c r="H5495" t="s">
        <v>450</v>
      </c>
      <c r="I5495" t="s">
        <v>451</v>
      </c>
      <c r="J5495" t="s">
        <v>568</v>
      </c>
      <c r="K5495" t="s">
        <v>433</v>
      </c>
      <c r="L5495" t="s">
        <v>553</v>
      </c>
      <c r="M5495" t="s">
        <v>476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x14ac:dyDescent="0.3">
      <c r="A5496">
        <v>5</v>
      </c>
      <c r="B5496" t="s">
        <v>181</v>
      </c>
      <c r="C5496">
        <v>2021</v>
      </c>
      <c r="D5496">
        <v>10</v>
      </c>
      <c r="E5496" t="s">
        <v>662</v>
      </c>
      <c r="F5496" s="152">
        <v>77</v>
      </c>
      <c r="G5496" t="s">
        <v>469</v>
      </c>
      <c r="H5496" t="s">
        <v>403</v>
      </c>
      <c r="I5496" t="s">
        <v>404</v>
      </c>
      <c r="J5496" t="s">
        <v>562</v>
      </c>
      <c r="K5496" t="s">
        <v>405</v>
      </c>
      <c r="L5496" t="s">
        <v>554</v>
      </c>
      <c r="M5496" t="s">
        <v>530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x14ac:dyDescent="0.3">
      <c r="A5497">
        <v>5</v>
      </c>
      <c r="B5497" t="s">
        <v>181</v>
      </c>
      <c r="C5497">
        <v>2021</v>
      </c>
      <c r="D5497">
        <v>10</v>
      </c>
      <c r="E5497" t="s">
        <v>662</v>
      </c>
      <c r="F5497" s="152">
        <v>77</v>
      </c>
      <c r="G5497" t="s">
        <v>469</v>
      </c>
      <c r="H5497" t="s">
        <v>431</v>
      </c>
      <c r="I5497" t="s">
        <v>432</v>
      </c>
      <c r="J5497" t="s">
        <v>568</v>
      </c>
      <c r="K5497" t="s">
        <v>433</v>
      </c>
      <c r="L5497" t="s">
        <v>554</v>
      </c>
      <c r="M5497" t="s">
        <v>530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x14ac:dyDescent="0.3">
      <c r="A5498">
        <v>5</v>
      </c>
      <c r="B5498" t="s">
        <v>181</v>
      </c>
      <c r="C5498">
        <v>2021</v>
      </c>
      <c r="D5498">
        <v>10</v>
      </c>
      <c r="E5498" t="s">
        <v>662</v>
      </c>
      <c r="F5498" s="152">
        <v>77</v>
      </c>
      <c r="G5498" t="s">
        <v>469</v>
      </c>
      <c r="H5498" t="s">
        <v>417</v>
      </c>
      <c r="I5498" t="s">
        <v>418</v>
      </c>
      <c r="J5498" t="s">
        <v>562</v>
      </c>
      <c r="K5498" t="s">
        <v>405</v>
      </c>
      <c r="L5498" t="s">
        <v>555</v>
      </c>
      <c r="M5498" t="s">
        <v>476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x14ac:dyDescent="0.3">
      <c r="A5499">
        <v>5</v>
      </c>
      <c r="B5499" t="s">
        <v>181</v>
      </c>
      <c r="C5499">
        <v>2021</v>
      </c>
      <c r="D5499">
        <v>10</v>
      </c>
      <c r="E5499" t="s">
        <v>662</v>
      </c>
      <c r="F5499" s="152">
        <v>79</v>
      </c>
      <c r="G5499" t="s">
        <v>469</v>
      </c>
      <c r="H5499" t="s">
        <v>403</v>
      </c>
      <c r="I5499" t="s">
        <v>404</v>
      </c>
      <c r="J5499" t="s">
        <v>562</v>
      </c>
      <c r="K5499" t="s">
        <v>405</v>
      </c>
      <c r="L5499" t="s">
        <v>556</v>
      </c>
      <c r="M5499" t="s">
        <v>531</v>
      </c>
      <c r="N5499">
        <v>1</v>
      </c>
      <c r="O5499">
        <v>9.64</v>
      </c>
      <c r="P5499">
        <v>0</v>
      </c>
      <c r="Q5499" t="str">
        <f t="shared" si="88"/>
        <v>3-Small C&amp;I</v>
      </c>
    </row>
    <row r="5500" spans="1:17" x14ac:dyDescent="0.3">
      <c r="A5500">
        <v>5</v>
      </c>
      <c r="B5500" t="s">
        <v>181</v>
      </c>
      <c r="C5500">
        <v>2021</v>
      </c>
      <c r="D5500">
        <v>10</v>
      </c>
      <c r="E5500" t="s">
        <v>662</v>
      </c>
      <c r="F5500" s="152">
        <v>79</v>
      </c>
      <c r="G5500" t="s">
        <v>469</v>
      </c>
      <c r="H5500" t="s">
        <v>431</v>
      </c>
      <c r="I5500" t="s">
        <v>432</v>
      </c>
      <c r="J5500" t="s">
        <v>568</v>
      </c>
      <c r="K5500" t="s">
        <v>433</v>
      </c>
      <c r="L5500" t="s">
        <v>556</v>
      </c>
      <c r="M5500" t="s">
        <v>531</v>
      </c>
      <c r="N5500">
        <v>1</v>
      </c>
      <c r="O5500">
        <v>6946.43</v>
      </c>
      <c r="P5500">
        <v>40800</v>
      </c>
      <c r="Q5500" t="str">
        <f t="shared" si="88"/>
        <v>4-Medium C&amp;I</v>
      </c>
    </row>
    <row r="5501" spans="1:17" x14ac:dyDescent="0.3">
      <c r="A5501">
        <v>5</v>
      </c>
      <c r="B5501" t="s">
        <v>181</v>
      </c>
      <c r="C5501">
        <v>2021</v>
      </c>
      <c r="D5501">
        <v>10</v>
      </c>
      <c r="E5501" t="s">
        <v>662</v>
      </c>
      <c r="F5501" s="152">
        <v>79</v>
      </c>
      <c r="G5501" t="s">
        <v>469</v>
      </c>
      <c r="H5501" t="s">
        <v>532</v>
      </c>
      <c r="I5501" t="s">
        <v>533</v>
      </c>
      <c r="J5501" t="s">
        <v>270</v>
      </c>
      <c r="K5501" t="s">
        <v>534</v>
      </c>
      <c r="L5501" t="s">
        <v>556</v>
      </c>
      <c r="M5501" t="s">
        <v>531</v>
      </c>
      <c r="N5501">
        <v>18</v>
      </c>
      <c r="O5501">
        <v>7227.91</v>
      </c>
      <c r="P5501">
        <v>3214478</v>
      </c>
      <c r="Q5501" t="str">
        <f t="shared" si="88"/>
        <v>OTHER</v>
      </c>
    </row>
    <row r="5502" spans="1:17" x14ac:dyDescent="0.3">
      <c r="A5502">
        <v>5</v>
      </c>
      <c r="B5502" t="s">
        <v>181</v>
      </c>
      <c r="C5502">
        <v>2021</v>
      </c>
      <c r="D5502">
        <v>10</v>
      </c>
      <c r="E5502" t="s">
        <v>662</v>
      </c>
      <c r="F5502" s="152">
        <v>79</v>
      </c>
      <c r="G5502" t="s">
        <v>469</v>
      </c>
      <c r="H5502" t="s">
        <v>444</v>
      </c>
      <c r="I5502" t="s">
        <v>445</v>
      </c>
      <c r="J5502" t="s">
        <v>572</v>
      </c>
      <c r="K5502" t="s">
        <v>443</v>
      </c>
      <c r="L5502" t="s">
        <v>557</v>
      </c>
      <c r="M5502" t="s">
        <v>535</v>
      </c>
      <c r="N5502">
        <v>1</v>
      </c>
      <c r="O5502">
        <v>4881.74</v>
      </c>
      <c r="P5502">
        <v>65306</v>
      </c>
      <c r="Q5502" t="str">
        <f t="shared" si="88"/>
        <v>5-Large C&amp;I</v>
      </c>
    </row>
    <row r="5503" spans="1:17" x14ac:dyDescent="0.3">
      <c r="A5503">
        <v>5</v>
      </c>
      <c r="B5503" t="s">
        <v>181</v>
      </c>
      <c r="C5503">
        <v>2021</v>
      </c>
      <c r="D5503">
        <v>10</v>
      </c>
      <c r="E5503" t="s">
        <v>662</v>
      </c>
      <c r="F5503" s="152">
        <v>79</v>
      </c>
      <c r="G5503" t="s">
        <v>469</v>
      </c>
      <c r="H5503" t="s">
        <v>417</v>
      </c>
      <c r="I5503" t="s">
        <v>418</v>
      </c>
      <c r="J5503" t="s">
        <v>562</v>
      </c>
      <c r="K5503" t="s">
        <v>405</v>
      </c>
      <c r="L5503" t="s">
        <v>557</v>
      </c>
      <c r="M5503" t="s">
        <v>535</v>
      </c>
      <c r="N5503">
        <v>76</v>
      </c>
      <c r="O5503">
        <v>6411.99</v>
      </c>
      <c r="P5503">
        <v>51079</v>
      </c>
      <c r="Q5503" t="str">
        <f t="shared" si="88"/>
        <v>3-Small C&amp;I</v>
      </c>
    </row>
    <row r="5504" spans="1:17" x14ac:dyDescent="0.3">
      <c r="A5504">
        <v>5</v>
      </c>
      <c r="B5504" t="s">
        <v>181</v>
      </c>
      <c r="C5504">
        <v>2021</v>
      </c>
      <c r="D5504">
        <v>10</v>
      </c>
      <c r="E5504" t="s">
        <v>662</v>
      </c>
      <c r="F5504" s="152">
        <v>79</v>
      </c>
      <c r="G5504" t="s">
        <v>469</v>
      </c>
      <c r="H5504" t="s">
        <v>446</v>
      </c>
      <c r="I5504" t="s">
        <v>447</v>
      </c>
      <c r="J5504" t="s">
        <v>567</v>
      </c>
      <c r="K5504" t="s">
        <v>425</v>
      </c>
      <c r="L5504" t="s">
        <v>557</v>
      </c>
      <c r="M5504" t="s">
        <v>535</v>
      </c>
      <c r="N5504">
        <v>7</v>
      </c>
      <c r="O5504">
        <v>366.8</v>
      </c>
      <c r="P5504">
        <v>2844</v>
      </c>
      <c r="Q5504" t="str">
        <f t="shared" si="88"/>
        <v>3-Small C&amp;I</v>
      </c>
    </row>
    <row r="5505" spans="1:17" x14ac:dyDescent="0.3">
      <c r="A5505">
        <v>5</v>
      </c>
      <c r="B5505" t="s">
        <v>181</v>
      </c>
      <c r="C5505">
        <v>2021</v>
      </c>
      <c r="D5505">
        <v>10</v>
      </c>
      <c r="E5505" t="s">
        <v>662</v>
      </c>
      <c r="F5505" s="152">
        <v>79</v>
      </c>
      <c r="G5505" t="s">
        <v>469</v>
      </c>
      <c r="H5505" t="s">
        <v>450</v>
      </c>
      <c r="I5505" t="s">
        <v>451</v>
      </c>
      <c r="J5505" t="s">
        <v>568</v>
      </c>
      <c r="K5505" t="s">
        <v>433</v>
      </c>
      <c r="L5505" t="s">
        <v>557</v>
      </c>
      <c r="M5505" t="s">
        <v>535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x14ac:dyDescent="0.3">
      <c r="A5506">
        <v>4</v>
      </c>
      <c r="B5506" t="s">
        <v>187</v>
      </c>
      <c r="C5506">
        <v>2021</v>
      </c>
      <c r="D5506">
        <v>11</v>
      </c>
      <c r="E5506" t="s">
        <v>663</v>
      </c>
      <c r="F5506" s="152">
        <v>1</v>
      </c>
      <c r="G5506" t="s">
        <v>396</v>
      </c>
      <c r="H5506" t="s">
        <v>397</v>
      </c>
      <c r="I5506" t="s">
        <v>398</v>
      </c>
      <c r="J5506" t="s">
        <v>561</v>
      </c>
      <c r="K5506" t="s">
        <v>399</v>
      </c>
      <c r="L5506" t="s">
        <v>536</v>
      </c>
      <c r="M5506" t="s">
        <v>400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x14ac:dyDescent="0.3">
      <c r="A5507">
        <v>4</v>
      </c>
      <c r="B5507" t="s">
        <v>187</v>
      </c>
      <c r="C5507">
        <v>2021</v>
      </c>
      <c r="D5507">
        <v>11</v>
      </c>
      <c r="E5507" t="s">
        <v>663</v>
      </c>
      <c r="F5507" s="152">
        <v>1</v>
      </c>
      <c r="G5507" t="s">
        <v>396</v>
      </c>
      <c r="H5507" t="s">
        <v>401</v>
      </c>
      <c r="I5507" t="s">
        <v>402</v>
      </c>
      <c r="J5507" t="s">
        <v>561</v>
      </c>
      <c r="K5507" t="s">
        <v>399</v>
      </c>
      <c r="L5507" t="s">
        <v>536</v>
      </c>
      <c r="M5507" t="s">
        <v>400</v>
      </c>
      <c r="N5507">
        <v>2</v>
      </c>
      <c r="O5507">
        <v>2051.06</v>
      </c>
      <c r="P5507">
        <v>8049</v>
      </c>
      <c r="Q5507" t="str">
        <f t="shared" si="88"/>
        <v>1-Residential</v>
      </c>
    </row>
    <row r="5508" spans="1:17" x14ac:dyDescent="0.3">
      <c r="A5508">
        <v>4</v>
      </c>
      <c r="B5508" t="s">
        <v>187</v>
      </c>
      <c r="C5508">
        <v>2021</v>
      </c>
      <c r="D5508">
        <v>11</v>
      </c>
      <c r="E5508" t="s">
        <v>663</v>
      </c>
      <c r="F5508" s="152">
        <v>1</v>
      </c>
      <c r="G5508" t="s">
        <v>396</v>
      </c>
      <c r="H5508" t="s">
        <v>403</v>
      </c>
      <c r="I5508" t="s">
        <v>404</v>
      </c>
      <c r="J5508" t="s">
        <v>562</v>
      </c>
      <c r="K5508" t="s">
        <v>405</v>
      </c>
      <c r="L5508" t="s">
        <v>536</v>
      </c>
      <c r="M5508" t="s">
        <v>400</v>
      </c>
      <c r="N5508">
        <v>22</v>
      </c>
      <c r="O5508">
        <v>2108.15</v>
      </c>
      <c r="P5508">
        <v>8749</v>
      </c>
      <c r="Q5508" t="str">
        <f t="shared" si="88"/>
        <v>3-Small C&amp;I</v>
      </c>
    </row>
    <row r="5509" spans="1:17" x14ac:dyDescent="0.3">
      <c r="A5509">
        <v>4</v>
      </c>
      <c r="B5509" t="s">
        <v>187</v>
      </c>
      <c r="C5509">
        <v>2021</v>
      </c>
      <c r="D5509">
        <v>11</v>
      </c>
      <c r="E5509" t="s">
        <v>663</v>
      </c>
      <c r="F5509" s="152">
        <v>1</v>
      </c>
      <c r="G5509" t="s">
        <v>396</v>
      </c>
      <c r="H5509" t="s">
        <v>406</v>
      </c>
      <c r="I5509" t="s">
        <v>407</v>
      </c>
      <c r="J5509" t="s">
        <v>563</v>
      </c>
      <c r="K5509" t="s">
        <v>408</v>
      </c>
      <c r="L5509" t="s">
        <v>536</v>
      </c>
      <c r="M5509" t="s">
        <v>400</v>
      </c>
      <c r="N5509">
        <v>37</v>
      </c>
      <c r="O5509">
        <v>3834.53</v>
      </c>
      <c r="P5509">
        <v>22460</v>
      </c>
      <c r="Q5509" t="str">
        <f t="shared" si="88"/>
        <v>2-Low Income Residential</v>
      </c>
    </row>
    <row r="5510" spans="1:17" x14ac:dyDescent="0.3">
      <c r="A5510">
        <v>4</v>
      </c>
      <c r="B5510" t="s">
        <v>187</v>
      </c>
      <c r="C5510">
        <v>2021</v>
      </c>
      <c r="D5510">
        <v>11</v>
      </c>
      <c r="E5510" t="s">
        <v>663</v>
      </c>
      <c r="F5510" s="152">
        <v>1</v>
      </c>
      <c r="G5510" t="s">
        <v>396</v>
      </c>
      <c r="H5510" t="s">
        <v>409</v>
      </c>
      <c r="I5510" t="s">
        <v>410</v>
      </c>
      <c r="J5510" t="s">
        <v>565</v>
      </c>
      <c r="K5510" t="s">
        <v>411</v>
      </c>
      <c r="L5510" t="s">
        <v>536</v>
      </c>
      <c r="M5510" t="s">
        <v>400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x14ac:dyDescent="0.3">
      <c r="A5511">
        <v>4</v>
      </c>
      <c r="B5511" t="s">
        <v>187</v>
      </c>
      <c r="C5511">
        <v>2021</v>
      </c>
      <c r="D5511">
        <v>11</v>
      </c>
      <c r="E5511" t="s">
        <v>663</v>
      </c>
      <c r="F5511" s="152">
        <v>1</v>
      </c>
      <c r="G5511" t="s">
        <v>396</v>
      </c>
      <c r="H5511" t="s">
        <v>412</v>
      </c>
      <c r="I5511" t="s">
        <v>413</v>
      </c>
      <c r="J5511" t="s">
        <v>561</v>
      </c>
      <c r="K5511" t="s">
        <v>399</v>
      </c>
      <c r="L5511" t="s">
        <v>537</v>
      </c>
      <c r="M5511" t="s">
        <v>414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x14ac:dyDescent="0.3">
      <c r="A5512">
        <v>4</v>
      </c>
      <c r="B5512" t="s">
        <v>187</v>
      </c>
      <c r="C5512">
        <v>2021</v>
      </c>
      <c r="D5512">
        <v>11</v>
      </c>
      <c r="E5512" t="s">
        <v>663</v>
      </c>
      <c r="F5512" s="152">
        <v>1</v>
      </c>
      <c r="G5512" t="s">
        <v>396</v>
      </c>
      <c r="H5512" t="s">
        <v>415</v>
      </c>
      <c r="I5512" t="s">
        <v>416</v>
      </c>
      <c r="J5512" t="s">
        <v>563</v>
      </c>
      <c r="K5512" t="s">
        <v>408</v>
      </c>
      <c r="L5512" t="s">
        <v>537</v>
      </c>
      <c r="M5512" t="s">
        <v>414</v>
      </c>
      <c r="N5512">
        <v>114</v>
      </c>
      <c r="O5512">
        <v>3949.32</v>
      </c>
      <c r="P5512">
        <v>70922</v>
      </c>
      <c r="Q5512" t="str">
        <f t="shared" si="88"/>
        <v>2-Low Income Residential</v>
      </c>
    </row>
    <row r="5513" spans="1:17" x14ac:dyDescent="0.3">
      <c r="A5513">
        <v>4</v>
      </c>
      <c r="B5513" t="s">
        <v>187</v>
      </c>
      <c r="C5513">
        <v>2021</v>
      </c>
      <c r="D5513">
        <v>11</v>
      </c>
      <c r="E5513" t="s">
        <v>663</v>
      </c>
      <c r="F5513" s="152">
        <v>1</v>
      </c>
      <c r="G5513" t="s">
        <v>396</v>
      </c>
      <c r="H5513" t="s">
        <v>417</v>
      </c>
      <c r="I5513" t="s">
        <v>418</v>
      </c>
      <c r="J5513" t="s">
        <v>562</v>
      </c>
      <c r="K5513" t="s">
        <v>405</v>
      </c>
      <c r="L5513" t="s">
        <v>537</v>
      </c>
      <c r="M5513" t="s">
        <v>414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x14ac:dyDescent="0.3">
      <c r="A5514">
        <v>4</v>
      </c>
      <c r="B5514" t="s">
        <v>187</v>
      </c>
      <c r="C5514">
        <v>2021</v>
      </c>
      <c r="D5514">
        <v>11</v>
      </c>
      <c r="E5514" t="s">
        <v>663</v>
      </c>
      <c r="F5514" s="152">
        <v>1</v>
      </c>
      <c r="G5514" t="s">
        <v>396</v>
      </c>
      <c r="H5514" t="s">
        <v>419</v>
      </c>
      <c r="I5514" t="s">
        <v>420</v>
      </c>
      <c r="J5514" t="s">
        <v>565</v>
      </c>
      <c r="K5514" t="s">
        <v>411</v>
      </c>
      <c r="L5514" t="s">
        <v>537</v>
      </c>
      <c r="M5514" t="s">
        <v>414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x14ac:dyDescent="0.3">
      <c r="A5515">
        <v>4</v>
      </c>
      <c r="B5515" t="s">
        <v>187</v>
      </c>
      <c r="C5515">
        <v>2021</v>
      </c>
      <c r="D5515">
        <v>11</v>
      </c>
      <c r="E5515" t="s">
        <v>663</v>
      </c>
      <c r="F5515" s="152">
        <v>3</v>
      </c>
      <c r="G5515" t="s">
        <v>421</v>
      </c>
      <c r="H5515" t="s">
        <v>397</v>
      </c>
      <c r="I5515" t="s">
        <v>398</v>
      </c>
      <c r="J5515" t="s">
        <v>561</v>
      </c>
      <c r="K5515" t="s">
        <v>399</v>
      </c>
      <c r="L5515" t="s">
        <v>538</v>
      </c>
      <c r="M5515" t="s">
        <v>422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x14ac:dyDescent="0.3">
      <c r="A5516">
        <v>4</v>
      </c>
      <c r="B5516" t="s">
        <v>187</v>
      </c>
      <c r="C5516">
        <v>2021</v>
      </c>
      <c r="D5516">
        <v>11</v>
      </c>
      <c r="E5516" t="s">
        <v>663</v>
      </c>
      <c r="F5516" s="152">
        <v>3</v>
      </c>
      <c r="G5516" t="s">
        <v>421</v>
      </c>
      <c r="H5516" t="s">
        <v>403</v>
      </c>
      <c r="I5516" t="s">
        <v>404</v>
      </c>
      <c r="J5516" t="s">
        <v>562</v>
      </c>
      <c r="K5516" t="s">
        <v>405</v>
      </c>
      <c r="L5516" t="s">
        <v>538</v>
      </c>
      <c r="M5516" t="s">
        <v>422</v>
      </c>
      <c r="N5516">
        <v>206</v>
      </c>
      <c r="O5516">
        <v>42821.02</v>
      </c>
      <c r="P5516">
        <v>197015</v>
      </c>
      <c r="Q5516" t="str">
        <f t="shared" si="88"/>
        <v>3-Small C&amp;I</v>
      </c>
    </row>
    <row r="5517" spans="1:17" x14ac:dyDescent="0.3">
      <c r="A5517">
        <v>4</v>
      </c>
      <c r="B5517" t="s">
        <v>187</v>
      </c>
      <c r="C5517">
        <v>2021</v>
      </c>
      <c r="D5517">
        <v>11</v>
      </c>
      <c r="E5517" t="s">
        <v>663</v>
      </c>
      <c r="F5517" s="152">
        <v>3</v>
      </c>
      <c r="G5517" t="s">
        <v>421</v>
      </c>
      <c r="H5517" t="s">
        <v>426</v>
      </c>
      <c r="I5517" t="s">
        <v>427</v>
      </c>
      <c r="J5517" t="s">
        <v>564</v>
      </c>
      <c r="K5517" t="s">
        <v>428</v>
      </c>
      <c r="L5517" t="s">
        <v>538</v>
      </c>
      <c r="M5517" t="s">
        <v>422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x14ac:dyDescent="0.3">
      <c r="A5518">
        <v>4</v>
      </c>
      <c r="B5518" t="s">
        <v>187</v>
      </c>
      <c r="C5518">
        <v>2021</v>
      </c>
      <c r="D5518">
        <v>11</v>
      </c>
      <c r="E5518" t="s">
        <v>663</v>
      </c>
      <c r="F5518" s="152">
        <v>3</v>
      </c>
      <c r="G5518" t="s">
        <v>421</v>
      </c>
      <c r="H5518" t="s">
        <v>409</v>
      </c>
      <c r="I5518" t="s">
        <v>410</v>
      </c>
      <c r="J5518" t="s">
        <v>565</v>
      </c>
      <c r="K5518" t="s">
        <v>411</v>
      </c>
      <c r="L5518" t="s">
        <v>538</v>
      </c>
      <c r="M5518" t="s">
        <v>422</v>
      </c>
      <c r="N5518">
        <v>23</v>
      </c>
      <c r="O5518">
        <v>1894.95</v>
      </c>
      <c r="P5518">
        <v>7897</v>
      </c>
      <c r="Q5518" t="str">
        <f t="shared" ref="Q5518:Q5581" si="89">VLOOKUP(TRIM(J5518),S:T,2,FALSE)</f>
        <v>3-Small C&amp;I</v>
      </c>
    </row>
    <row r="5519" spans="1:17" x14ac:dyDescent="0.3">
      <c r="A5519">
        <v>4</v>
      </c>
      <c r="B5519" t="s">
        <v>187</v>
      </c>
      <c r="C5519">
        <v>2021</v>
      </c>
      <c r="D5519">
        <v>11</v>
      </c>
      <c r="E5519" t="s">
        <v>663</v>
      </c>
      <c r="F5519" s="152">
        <v>3</v>
      </c>
      <c r="G5519" t="s">
        <v>421</v>
      </c>
      <c r="H5519" t="s">
        <v>431</v>
      </c>
      <c r="I5519" t="s">
        <v>432</v>
      </c>
      <c r="J5519" t="s">
        <v>568</v>
      </c>
      <c r="K5519" t="s">
        <v>433</v>
      </c>
      <c r="L5519" t="s">
        <v>538</v>
      </c>
      <c r="M5519" t="s">
        <v>422</v>
      </c>
      <c r="N5519">
        <v>3</v>
      </c>
      <c r="O5519">
        <v>4101.8</v>
      </c>
      <c r="P5519">
        <v>20020</v>
      </c>
      <c r="Q5519" t="str">
        <f t="shared" si="89"/>
        <v>4-Medium C&amp;I</v>
      </c>
    </row>
    <row r="5520" spans="1:17" x14ac:dyDescent="0.3">
      <c r="A5520">
        <v>4</v>
      </c>
      <c r="B5520" t="s">
        <v>187</v>
      </c>
      <c r="C5520">
        <v>2021</v>
      </c>
      <c r="D5520">
        <v>11</v>
      </c>
      <c r="E5520" t="s">
        <v>663</v>
      </c>
      <c r="F5520" s="152">
        <v>3</v>
      </c>
      <c r="G5520" t="s">
        <v>421</v>
      </c>
      <c r="H5520" t="s">
        <v>434</v>
      </c>
      <c r="I5520" t="s">
        <v>435</v>
      </c>
      <c r="J5520" t="s">
        <v>566</v>
      </c>
      <c r="K5520" t="s">
        <v>436</v>
      </c>
      <c r="L5520" t="s">
        <v>537</v>
      </c>
      <c r="M5520" t="s">
        <v>414</v>
      </c>
      <c r="N5520">
        <v>1</v>
      </c>
      <c r="O5520">
        <v>9.89</v>
      </c>
      <c r="P5520">
        <v>25</v>
      </c>
      <c r="Q5520" t="str">
        <f t="shared" si="89"/>
        <v>Street</v>
      </c>
    </row>
    <row r="5521" spans="1:17" x14ac:dyDescent="0.3">
      <c r="A5521">
        <v>4</v>
      </c>
      <c r="B5521" t="s">
        <v>187</v>
      </c>
      <c r="C5521">
        <v>2021</v>
      </c>
      <c r="D5521">
        <v>11</v>
      </c>
      <c r="E5521" t="s">
        <v>663</v>
      </c>
      <c r="F5521" s="152">
        <v>3</v>
      </c>
      <c r="G5521" t="s">
        <v>421</v>
      </c>
      <c r="H5521" t="s">
        <v>437</v>
      </c>
      <c r="I5521" t="s">
        <v>438</v>
      </c>
      <c r="J5521" t="s">
        <v>571</v>
      </c>
      <c r="K5521" t="s">
        <v>439</v>
      </c>
      <c r="L5521" t="s">
        <v>539</v>
      </c>
      <c r="M5521" t="s">
        <v>440</v>
      </c>
      <c r="N5521">
        <v>8</v>
      </c>
      <c r="O5521">
        <v>217.18</v>
      </c>
      <c r="P5521">
        <v>1344</v>
      </c>
      <c r="Q5521" t="str">
        <f t="shared" si="89"/>
        <v>3-Small C&amp;I</v>
      </c>
    </row>
    <row r="5522" spans="1:17" x14ac:dyDescent="0.3">
      <c r="A5522">
        <v>4</v>
      </c>
      <c r="B5522" t="s">
        <v>187</v>
      </c>
      <c r="C5522">
        <v>2021</v>
      </c>
      <c r="D5522">
        <v>11</v>
      </c>
      <c r="E5522" t="s">
        <v>663</v>
      </c>
      <c r="F5522" s="152">
        <v>3</v>
      </c>
      <c r="G5522" t="s">
        <v>421</v>
      </c>
      <c r="H5522" t="s">
        <v>441</v>
      </c>
      <c r="I5522" t="s">
        <v>442</v>
      </c>
      <c r="J5522" t="s">
        <v>572</v>
      </c>
      <c r="K5522" t="s">
        <v>443</v>
      </c>
      <c r="L5522" t="s">
        <v>538</v>
      </c>
      <c r="M5522" t="s">
        <v>422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x14ac:dyDescent="0.3">
      <c r="A5523">
        <v>4</v>
      </c>
      <c r="B5523" t="s">
        <v>187</v>
      </c>
      <c r="C5523">
        <v>2021</v>
      </c>
      <c r="D5523">
        <v>11</v>
      </c>
      <c r="E5523" t="s">
        <v>663</v>
      </c>
      <c r="F5523" s="152">
        <v>3</v>
      </c>
      <c r="G5523" t="s">
        <v>421</v>
      </c>
      <c r="H5523" t="s">
        <v>444</v>
      </c>
      <c r="I5523" t="s">
        <v>445</v>
      </c>
      <c r="J5523" t="s">
        <v>572</v>
      </c>
      <c r="K5523" t="s">
        <v>443</v>
      </c>
      <c r="L5523" t="s">
        <v>539</v>
      </c>
      <c r="M5523" t="s">
        <v>440</v>
      </c>
      <c r="N5523">
        <v>9</v>
      </c>
      <c r="O5523">
        <v>77449.34</v>
      </c>
      <c r="P5523">
        <v>890258</v>
      </c>
      <c r="Q5523" t="str">
        <f t="shared" si="89"/>
        <v>5-Large C&amp;I</v>
      </c>
    </row>
    <row r="5524" spans="1:17" x14ac:dyDescent="0.3">
      <c r="A5524">
        <v>4</v>
      </c>
      <c r="B5524" t="s">
        <v>187</v>
      </c>
      <c r="C5524">
        <v>2021</v>
      </c>
      <c r="D5524">
        <v>11</v>
      </c>
      <c r="E5524" t="s">
        <v>663</v>
      </c>
      <c r="F5524" s="152">
        <v>3</v>
      </c>
      <c r="G5524" t="s">
        <v>421</v>
      </c>
      <c r="H5524" t="s">
        <v>412</v>
      </c>
      <c r="I5524" t="s">
        <v>413</v>
      </c>
      <c r="J5524" t="s">
        <v>561</v>
      </c>
      <c r="K5524" t="s">
        <v>399</v>
      </c>
      <c r="L5524" t="s">
        <v>539</v>
      </c>
      <c r="M5524" t="s">
        <v>440</v>
      </c>
      <c r="N5524">
        <v>31</v>
      </c>
      <c r="O5524">
        <v>2985.87</v>
      </c>
      <c r="P5524">
        <v>19606</v>
      </c>
      <c r="Q5524" t="str">
        <f t="shared" si="89"/>
        <v>1-Residential</v>
      </c>
    </row>
    <row r="5525" spans="1:17" x14ac:dyDescent="0.3">
      <c r="A5525">
        <v>4</v>
      </c>
      <c r="B5525" t="s">
        <v>187</v>
      </c>
      <c r="C5525">
        <v>2021</v>
      </c>
      <c r="D5525">
        <v>11</v>
      </c>
      <c r="E5525" t="s">
        <v>663</v>
      </c>
      <c r="F5525" s="152">
        <v>3</v>
      </c>
      <c r="G5525" t="s">
        <v>421</v>
      </c>
      <c r="H5525" t="s">
        <v>417</v>
      </c>
      <c r="I5525" t="s">
        <v>418</v>
      </c>
      <c r="J5525" t="s">
        <v>562</v>
      </c>
      <c r="K5525" t="s">
        <v>405</v>
      </c>
      <c r="L5525" t="s">
        <v>539</v>
      </c>
      <c r="M5525" t="s">
        <v>440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x14ac:dyDescent="0.3">
      <c r="A5526">
        <v>4</v>
      </c>
      <c r="B5526" t="s">
        <v>187</v>
      </c>
      <c r="C5526">
        <v>2021</v>
      </c>
      <c r="D5526">
        <v>11</v>
      </c>
      <c r="E5526" t="s">
        <v>663</v>
      </c>
      <c r="F5526" s="152">
        <v>3</v>
      </c>
      <c r="G5526" t="s">
        <v>421</v>
      </c>
      <c r="H5526" t="s">
        <v>446</v>
      </c>
      <c r="I5526" t="s">
        <v>447</v>
      </c>
      <c r="J5526" t="s">
        <v>567</v>
      </c>
      <c r="K5526" t="s">
        <v>425</v>
      </c>
      <c r="L5526" t="s">
        <v>539</v>
      </c>
      <c r="M5526" t="s">
        <v>440</v>
      </c>
      <c r="N5526">
        <v>7</v>
      </c>
      <c r="O5526">
        <v>246.01</v>
      </c>
      <c r="P5526">
        <v>1664</v>
      </c>
      <c r="Q5526" t="str">
        <f t="shared" si="89"/>
        <v>3-Small C&amp;I</v>
      </c>
    </row>
    <row r="5527" spans="1:17" x14ac:dyDescent="0.3">
      <c r="A5527">
        <v>4</v>
      </c>
      <c r="B5527" t="s">
        <v>187</v>
      </c>
      <c r="C5527">
        <v>2021</v>
      </c>
      <c r="D5527">
        <v>11</v>
      </c>
      <c r="E5527" t="s">
        <v>663</v>
      </c>
      <c r="F5527" s="152">
        <v>3</v>
      </c>
      <c r="G5527" t="s">
        <v>421</v>
      </c>
      <c r="H5527" t="s">
        <v>448</v>
      </c>
      <c r="I5527" t="s">
        <v>449</v>
      </c>
      <c r="J5527" t="s">
        <v>564</v>
      </c>
      <c r="K5527" t="s">
        <v>428</v>
      </c>
      <c r="L5527" t="s">
        <v>539</v>
      </c>
      <c r="M5527" t="s">
        <v>440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x14ac:dyDescent="0.3">
      <c r="A5528">
        <v>4</v>
      </c>
      <c r="B5528" t="s">
        <v>187</v>
      </c>
      <c r="C5528">
        <v>2021</v>
      </c>
      <c r="D5528">
        <v>11</v>
      </c>
      <c r="E5528" t="s">
        <v>663</v>
      </c>
      <c r="F5528" s="152">
        <v>3</v>
      </c>
      <c r="G5528" t="s">
        <v>421</v>
      </c>
      <c r="H5528" t="s">
        <v>419</v>
      </c>
      <c r="I5528" t="s">
        <v>420</v>
      </c>
      <c r="J5528" t="s">
        <v>565</v>
      </c>
      <c r="K5528" t="s">
        <v>411</v>
      </c>
      <c r="L5528" t="s">
        <v>539</v>
      </c>
      <c r="M5528" t="s">
        <v>440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x14ac:dyDescent="0.3">
      <c r="A5529">
        <v>4</v>
      </c>
      <c r="B5529" t="s">
        <v>187</v>
      </c>
      <c r="C5529">
        <v>2021</v>
      </c>
      <c r="D5529">
        <v>11</v>
      </c>
      <c r="E5529" t="s">
        <v>663</v>
      </c>
      <c r="F5529" s="152">
        <v>3</v>
      </c>
      <c r="G5529" t="s">
        <v>421</v>
      </c>
      <c r="H5529" t="s">
        <v>450</v>
      </c>
      <c r="I5529" t="s">
        <v>451</v>
      </c>
      <c r="J5529" t="s">
        <v>568</v>
      </c>
      <c r="K5529" t="s">
        <v>433</v>
      </c>
      <c r="L5529" t="s">
        <v>539</v>
      </c>
      <c r="M5529" t="s">
        <v>440</v>
      </c>
      <c r="N5529">
        <v>70</v>
      </c>
      <c r="O5529">
        <v>153367.24</v>
      </c>
      <c r="P5529">
        <v>1421960</v>
      </c>
      <c r="Q5529" t="str">
        <f t="shared" si="89"/>
        <v>4-Medium C&amp;I</v>
      </c>
    </row>
    <row r="5530" spans="1:17" x14ac:dyDescent="0.3">
      <c r="A5530">
        <v>4</v>
      </c>
      <c r="B5530" t="s">
        <v>187</v>
      </c>
      <c r="C5530">
        <v>2021</v>
      </c>
      <c r="D5530">
        <v>11</v>
      </c>
      <c r="E5530" t="s">
        <v>663</v>
      </c>
      <c r="F5530" s="152">
        <v>3</v>
      </c>
      <c r="G5530" t="s">
        <v>421</v>
      </c>
      <c r="H5530" t="s">
        <v>452</v>
      </c>
      <c r="I5530" t="s">
        <v>453</v>
      </c>
      <c r="J5530" t="s">
        <v>570</v>
      </c>
      <c r="K5530" t="s">
        <v>454</v>
      </c>
      <c r="L5530" t="s">
        <v>539</v>
      </c>
      <c r="M5530" t="s">
        <v>440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x14ac:dyDescent="0.3">
      <c r="A5531">
        <v>4</v>
      </c>
      <c r="B5531" t="s">
        <v>187</v>
      </c>
      <c r="C5531">
        <v>2021</v>
      </c>
      <c r="D5531">
        <v>11</v>
      </c>
      <c r="E5531" t="s">
        <v>663</v>
      </c>
      <c r="F5531" s="152">
        <v>5</v>
      </c>
      <c r="G5531" t="s">
        <v>455</v>
      </c>
      <c r="H5531" t="s">
        <v>431</v>
      </c>
      <c r="I5531" t="s">
        <v>432</v>
      </c>
      <c r="J5531" t="s">
        <v>568</v>
      </c>
      <c r="K5531" t="s">
        <v>433</v>
      </c>
      <c r="L5531" t="s">
        <v>540</v>
      </c>
      <c r="M5531" t="s">
        <v>456</v>
      </c>
      <c r="N5531">
        <v>1</v>
      </c>
      <c r="O5531">
        <v>484.07</v>
      </c>
      <c r="P5531">
        <v>1920</v>
      </c>
      <c r="Q5531" t="str">
        <f t="shared" si="89"/>
        <v>4-Medium C&amp;I</v>
      </c>
    </row>
    <row r="5532" spans="1:17" x14ac:dyDescent="0.3">
      <c r="A5532">
        <v>4</v>
      </c>
      <c r="B5532" t="s">
        <v>187</v>
      </c>
      <c r="C5532">
        <v>2021</v>
      </c>
      <c r="D5532">
        <v>11</v>
      </c>
      <c r="E5532" t="s">
        <v>663</v>
      </c>
      <c r="F5532" s="152">
        <v>5</v>
      </c>
      <c r="G5532" t="s">
        <v>455</v>
      </c>
      <c r="H5532" t="s">
        <v>444</v>
      </c>
      <c r="I5532" t="s">
        <v>445</v>
      </c>
      <c r="J5532" t="s">
        <v>572</v>
      </c>
      <c r="K5532" t="s">
        <v>443</v>
      </c>
      <c r="L5532" t="s">
        <v>541</v>
      </c>
      <c r="M5532" t="s">
        <v>457</v>
      </c>
      <c r="N5532">
        <v>1</v>
      </c>
      <c r="O5532">
        <v>6031.89</v>
      </c>
      <c r="P5532">
        <v>73976</v>
      </c>
      <c r="Q5532" t="str">
        <f t="shared" si="89"/>
        <v>5-Large C&amp;I</v>
      </c>
    </row>
    <row r="5533" spans="1:17" x14ac:dyDescent="0.3">
      <c r="A5533">
        <v>4</v>
      </c>
      <c r="B5533" t="s">
        <v>187</v>
      </c>
      <c r="C5533">
        <v>2021</v>
      </c>
      <c r="D5533">
        <v>11</v>
      </c>
      <c r="E5533" t="s">
        <v>663</v>
      </c>
      <c r="F5533" s="152">
        <v>5</v>
      </c>
      <c r="G5533" t="s">
        <v>455</v>
      </c>
      <c r="H5533" t="s">
        <v>417</v>
      </c>
      <c r="I5533" t="s">
        <v>418</v>
      </c>
      <c r="J5533" t="s">
        <v>562</v>
      </c>
      <c r="K5533" t="s">
        <v>405</v>
      </c>
      <c r="L5533" t="s">
        <v>541</v>
      </c>
      <c r="M5533" t="s">
        <v>457</v>
      </c>
      <c r="N5533">
        <v>2</v>
      </c>
      <c r="O5533">
        <v>87.08</v>
      </c>
      <c r="P5533">
        <v>573</v>
      </c>
      <c r="Q5533" t="str">
        <f t="shared" si="89"/>
        <v>3-Small C&amp;I</v>
      </c>
    </row>
    <row r="5534" spans="1:17" x14ac:dyDescent="0.3">
      <c r="A5534">
        <v>4</v>
      </c>
      <c r="B5534" t="s">
        <v>187</v>
      </c>
      <c r="C5534">
        <v>2021</v>
      </c>
      <c r="D5534">
        <v>11</v>
      </c>
      <c r="E5534" t="s">
        <v>663</v>
      </c>
      <c r="F5534" s="152">
        <v>6</v>
      </c>
      <c r="G5534" t="s">
        <v>458</v>
      </c>
      <c r="H5534" t="s">
        <v>459</v>
      </c>
      <c r="I5534" t="s">
        <v>460</v>
      </c>
      <c r="J5534" t="s">
        <v>573</v>
      </c>
      <c r="K5534" t="s">
        <v>461</v>
      </c>
      <c r="L5534" t="s">
        <v>542</v>
      </c>
      <c r="M5534" t="s">
        <v>462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x14ac:dyDescent="0.3">
      <c r="A5535">
        <v>4</v>
      </c>
      <c r="B5535" t="s">
        <v>187</v>
      </c>
      <c r="C5535">
        <v>2021</v>
      </c>
      <c r="D5535">
        <v>11</v>
      </c>
      <c r="E5535" t="s">
        <v>663</v>
      </c>
      <c r="F5535" s="152">
        <v>6</v>
      </c>
      <c r="G5535" t="s">
        <v>458</v>
      </c>
      <c r="H5535" t="s">
        <v>463</v>
      </c>
      <c r="I5535" t="s">
        <v>464</v>
      </c>
      <c r="J5535" t="s">
        <v>577</v>
      </c>
      <c r="K5535" t="s">
        <v>465</v>
      </c>
      <c r="L5535" t="s">
        <v>542</v>
      </c>
      <c r="M5535" t="s">
        <v>462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x14ac:dyDescent="0.3">
      <c r="A5536">
        <v>4</v>
      </c>
      <c r="B5536" t="s">
        <v>187</v>
      </c>
      <c r="C5536">
        <v>2021</v>
      </c>
      <c r="D5536">
        <v>11</v>
      </c>
      <c r="E5536" t="s">
        <v>663</v>
      </c>
      <c r="F5536" s="152">
        <v>10</v>
      </c>
      <c r="G5536" t="s">
        <v>466</v>
      </c>
      <c r="H5536" t="s">
        <v>397</v>
      </c>
      <c r="I5536" t="s">
        <v>398</v>
      </c>
      <c r="J5536" t="s">
        <v>561</v>
      </c>
      <c r="K5536" t="s">
        <v>399</v>
      </c>
      <c r="L5536" t="s">
        <v>543</v>
      </c>
      <c r="M5536" t="s">
        <v>467</v>
      </c>
      <c r="N5536">
        <v>30</v>
      </c>
      <c r="O5536">
        <v>3804.55</v>
      </c>
      <c r="P5536">
        <v>14289</v>
      </c>
      <c r="Q5536" t="str">
        <f t="shared" si="89"/>
        <v>1-Residential</v>
      </c>
    </row>
    <row r="5537" spans="1:17" x14ac:dyDescent="0.3">
      <c r="A5537">
        <v>4</v>
      </c>
      <c r="B5537" t="s">
        <v>187</v>
      </c>
      <c r="C5537">
        <v>2021</v>
      </c>
      <c r="D5537">
        <v>11</v>
      </c>
      <c r="E5537" t="s">
        <v>663</v>
      </c>
      <c r="F5537" s="152">
        <v>10</v>
      </c>
      <c r="G5537" t="s">
        <v>466</v>
      </c>
      <c r="H5537" t="s">
        <v>406</v>
      </c>
      <c r="I5537" t="s">
        <v>407</v>
      </c>
      <c r="J5537" t="s">
        <v>563</v>
      </c>
      <c r="K5537" t="s">
        <v>408</v>
      </c>
      <c r="L5537" t="s">
        <v>543</v>
      </c>
      <c r="M5537" t="s">
        <v>467</v>
      </c>
      <c r="N5537">
        <v>1</v>
      </c>
      <c r="O5537">
        <v>24.64</v>
      </c>
      <c r="P5537">
        <v>129</v>
      </c>
      <c r="Q5537" t="str">
        <f t="shared" si="89"/>
        <v>2-Low Income Residential</v>
      </c>
    </row>
    <row r="5538" spans="1:17" x14ac:dyDescent="0.3">
      <c r="A5538">
        <v>4</v>
      </c>
      <c r="B5538" t="s">
        <v>187</v>
      </c>
      <c r="C5538">
        <v>2021</v>
      </c>
      <c r="D5538">
        <v>11</v>
      </c>
      <c r="E5538" t="s">
        <v>663</v>
      </c>
      <c r="F5538" s="152">
        <v>10</v>
      </c>
      <c r="G5538" t="s">
        <v>466</v>
      </c>
      <c r="H5538" t="s">
        <v>412</v>
      </c>
      <c r="I5538" t="s">
        <v>413</v>
      </c>
      <c r="J5538" t="s">
        <v>561</v>
      </c>
      <c r="K5538" t="s">
        <v>399</v>
      </c>
      <c r="L5538" t="s">
        <v>544</v>
      </c>
      <c r="M5538" t="s">
        <v>468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x14ac:dyDescent="0.3">
      <c r="A5539">
        <v>4</v>
      </c>
      <c r="B5539" t="s">
        <v>187</v>
      </c>
      <c r="C5539">
        <v>2021</v>
      </c>
      <c r="D5539">
        <v>11</v>
      </c>
      <c r="E5539" t="s">
        <v>663</v>
      </c>
      <c r="F5539" s="152">
        <v>10</v>
      </c>
      <c r="G5539" t="s">
        <v>466</v>
      </c>
      <c r="H5539" t="s">
        <v>415</v>
      </c>
      <c r="I5539" t="s">
        <v>416</v>
      </c>
      <c r="J5539" t="s">
        <v>563</v>
      </c>
      <c r="K5539" t="s">
        <v>408</v>
      </c>
      <c r="L5539" t="s">
        <v>544</v>
      </c>
      <c r="M5539" t="s">
        <v>468</v>
      </c>
      <c r="N5539">
        <v>4</v>
      </c>
      <c r="O5539">
        <v>125.46</v>
      </c>
      <c r="P5539">
        <v>2138</v>
      </c>
      <c r="Q5539" t="str">
        <f t="shared" si="89"/>
        <v>2-Low Income Residential</v>
      </c>
    </row>
    <row r="5540" spans="1:17" x14ac:dyDescent="0.3">
      <c r="A5540">
        <v>4</v>
      </c>
      <c r="B5540" t="s">
        <v>187</v>
      </c>
      <c r="C5540">
        <v>2021</v>
      </c>
      <c r="D5540">
        <v>11</v>
      </c>
      <c r="E5540" t="s">
        <v>663</v>
      </c>
      <c r="F5540" s="152">
        <v>60</v>
      </c>
      <c r="G5540" t="s">
        <v>469</v>
      </c>
      <c r="H5540" t="s">
        <v>459</v>
      </c>
      <c r="I5540" t="s">
        <v>460</v>
      </c>
      <c r="J5540" t="s">
        <v>573</v>
      </c>
      <c r="K5540" t="s">
        <v>461</v>
      </c>
      <c r="L5540" t="s">
        <v>545</v>
      </c>
      <c r="M5540" t="s">
        <v>470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x14ac:dyDescent="0.3">
      <c r="A5541">
        <v>4</v>
      </c>
      <c r="B5541" t="s">
        <v>187</v>
      </c>
      <c r="C5541">
        <v>2021</v>
      </c>
      <c r="D5541">
        <v>11</v>
      </c>
      <c r="E5541" t="s">
        <v>663</v>
      </c>
      <c r="F5541" s="152">
        <v>60</v>
      </c>
      <c r="G5541" t="s">
        <v>469</v>
      </c>
      <c r="H5541" t="s">
        <v>463</v>
      </c>
      <c r="I5541" t="s">
        <v>464</v>
      </c>
      <c r="J5541" t="s">
        <v>577</v>
      </c>
      <c r="K5541" t="s">
        <v>465</v>
      </c>
      <c r="L5541" t="s">
        <v>545</v>
      </c>
      <c r="M5541" t="s">
        <v>470</v>
      </c>
      <c r="N5541">
        <v>2</v>
      </c>
      <c r="O5541">
        <v>31.36</v>
      </c>
      <c r="P5541">
        <v>160</v>
      </c>
      <c r="Q5541" t="str">
        <f t="shared" si="89"/>
        <v>Street</v>
      </c>
    </row>
    <row r="5542" spans="1:17" x14ac:dyDescent="0.3">
      <c r="A5542">
        <v>5</v>
      </c>
      <c r="B5542" t="s">
        <v>181</v>
      </c>
      <c r="C5542">
        <v>2021</v>
      </c>
      <c r="D5542">
        <v>11</v>
      </c>
      <c r="E5542" t="s">
        <v>663</v>
      </c>
      <c r="F5542" s="152">
        <v>1</v>
      </c>
      <c r="G5542" t="s">
        <v>396</v>
      </c>
      <c r="H5542" t="s">
        <v>397</v>
      </c>
      <c r="I5542" t="s">
        <v>398</v>
      </c>
      <c r="J5542" t="s">
        <v>561</v>
      </c>
      <c r="K5542" t="s">
        <v>399</v>
      </c>
      <c r="L5542" t="s">
        <v>536</v>
      </c>
      <c r="M5542" t="s">
        <v>400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x14ac:dyDescent="0.3">
      <c r="A5543">
        <v>5</v>
      </c>
      <c r="B5543" t="s">
        <v>181</v>
      </c>
      <c r="C5543">
        <v>2021</v>
      </c>
      <c r="D5543">
        <v>11</v>
      </c>
      <c r="E5543" t="s">
        <v>663</v>
      </c>
      <c r="F5543" s="152">
        <v>1</v>
      </c>
      <c r="G5543" t="s">
        <v>396</v>
      </c>
      <c r="H5543" t="s">
        <v>401</v>
      </c>
      <c r="I5543" t="s">
        <v>402</v>
      </c>
      <c r="J5543" t="s">
        <v>561</v>
      </c>
      <c r="K5543" t="s">
        <v>399</v>
      </c>
      <c r="L5543" t="s">
        <v>536</v>
      </c>
      <c r="M5543" t="s">
        <v>400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x14ac:dyDescent="0.3">
      <c r="A5544">
        <v>5</v>
      </c>
      <c r="B5544" t="s">
        <v>181</v>
      </c>
      <c r="C5544">
        <v>2021</v>
      </c>
      <c r="D5544">
        <v>11</v>
      </c>
      <c r="E5544" t="s">
        <v>663</v>
      </c>
      <c r="F5544" s="152">
        <v>1</v>
      </c>
      <c r="G5544" t="s">
        <v>396</v>
      </c>
      <c r="H5544" t="s">
        <v>403</v>
      </c>
      <c r="I5544" t="s">
        <v>404</v>
      </c>
      <c r="J5544" t="s">
        <v>562</v>
      </c>
      <c r="K5544" t="s">
        <v>405</v>
      </c>
      <c r="L5544" t="s">
        <v>536</v>
      </c>
      <c r="M5544" t="s">
        <v>400</v>
      </c>
      <c r="N5544">
        <v>1310</v>
      </c>
      <c r="O5544">
        <v>60182.9</v>
      </c>
      <c r="P5544">
        <v>561480</v>
      </c>
      <c r="Q5544" t="str">
        <f t="shared" si="89"/>
        <v>3-Small C&amp;I</v>
      </c>
    </row>
    <row r="5545" spans="1:17" x14ac:dyDescent="0.3">
      <c r="A5545">
        <v>5</v>
      </c>
      <c r="B5545" t="s">
        <v>181</v>
      </c>
      <c r="C5545">
        <v>2021</v>
      </c>
      <c r="D5545">
        <v>11</v>
      </c>
      <c r="E5545" t="s">
        <v>663</v>
      </c>
      <c r="F5545" s="152">
        <v>1</v>
      </c>
      <c r="G5545" t="s">
        <v>396</v>
      </c>
      <c r="H5545" t="s">
        <v>406</v>
      </c>
      <c r="I5545" t="s">
        <v>407</v>
      </c>
      <c r="J5545" t="s">
        <v>563</v>
      </c>
      <c r="K5545" t="s">
        <v>408</v>
      </c>
      <c r="L5545" t="s">
        <v>536</v>
      </c>
      <c r="M5545" t="s">
        <v>400</v>
      </c>
      <c r="N5545">
        <v>55737</v>
      </c>
      <c r="O5545">
        <v>4531036.63</v>
      </c>
      <c r="P5545">
        <v>26190387</v>
      </c>
      <c r="Q5545" t="str">
        <f t="shared" si="89"/>
        <v>2-Low Income Residential</v>
      </c>
    </row>
    <row r="5546" spans="1:17" x14ac:dyDescent="0.3">
      <c r="A5546">
        <v>5</v>
      </c>
      <c r="B5546" t="s">
        <v>181</v>
      </c>
      <c r="C5546">
        <v>2021</v>
      </c>
      <c r="D5546">
        <v>11</v>
      </c>
      <c r="E5546" t="s">
        <v>663</v>
      </c>
      <c r="F5546" s="152">
        <v>1</v>
      </c>
      <c r="G5546" t="s">
        <v>396</v>
      </c>
      <c r="H5546" t="s">
        <v>471</v>
      </c>
      <c r="I5546" t="s">
        <v>472</v>
      </c>
      <c r="J5546" t="s">
        <v>563</v>
      </c>
      <c r="K5546" t="s">
        <v>408</v>
      </c>
      <c r="L5546" t="s">
        <v>536</v>
      </c>
      <c r="M5546" t="s">
        <v>400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x14ac:dyDescent="0.3">
      <c r="A5547">
        <v>5</v>
      </c>
      <c r="B5547" t="s">
        <v>181</v>
      </c>
      <c r="C5547">
        <v>2021</v>
      </c>
      <c r="D5547">
        <v>11</v>
      </c>
      <c r="E5547" t="s">
        <v>663</v>
      </c>
      <c r="F5547" s="152">
        <v>1</v>
      </c>
      <c r="G5547" t="s">
        <v>396</v>
      </c>
      <c r="H5547" t="s">
        <v>409</v>
      </c>
      <c r="I5547" t="s">
        <v>410</v>
      </c>
      <c r="J5547" t="s">
        <v>564</v>
      </c>
      <c r="K5547" t="s">
        <v>428</v>
      </c>
      <c r="L5547" t="s">
        <v>536</v>
      </c>
      <c r="M5547" t="s">
        <v>400</v>
      </c>
      <c r="N5547">
        <v>1081</v>
      </c>
      <c r="O5547">
        <v>70597.06</v>
      </c>
      <c r="P5547">
        <v>287437</v>
      </c>
      <c r="Q5547" t="str">
        <f t="shared" si="89"/>
        <v>3-Small C&amp;I</v>
      </c>
    </row>
    <row r="5548" spans="1:17" x14ac:dyDescent="0.3">
      <c r="A5548">
        <v>5</v>
      </c>
      <c r="B5548" t="s">
        <v>181</v>
      </c>
      <c r="C5548">
        <v>2021</v>
      </c>
      <c r="D5548">
        <v>11</v>
      </c>
      <c r="E5548" t="s">
        <v>663</v>
      </c>
      <c r="F5548" s="152">
        <v>1</v>
      </c>
      <c r="G5548" t="s">
        <v>396</v>
      </c>
      <c r="H5548" t="s">
        <v>429</v>
      </c>
      <c r="I5548" t="s">
        <v>430</v>
      </c>
      <c r="J5548" t="s">
        <v>562</v>
      </c>
      <c r="K5548" t="s">
        <v>405</v>
      </c>
      <c r="L5548" t="s">
        <v>536</v>
      </c>
      <c r="M5548" t="s">
        <v>400</v>
      </c>
      <c r="N5548">
        <v>10</v>
      </c>
      <c r="O5548">
        <v>-20771.54</v>
      </c>
      <c r="P5548">
        <v>7150</v>
      </c>
      <c r="Q5548" t="str">
        <f t="shared" si="89"/>
        <v>3-Small C&amp;I</v>
      </c>
    </row>
    <row r="5549" spans="1:17" x14ac:dyDescent="0.3">
      <c r="A5549">
        <v>5</v>
      </c>
      <c r="B5549" t="s">
        <v>181</v>
      </c>
      <c r="C5549">
        <v>2021</v>
      </c>
      <c r="D5549">
        <v>11</v>
      </c>
      <c r="E5549" t="s">
        <v>663</v>
      </c>
      <c r="F5549" s="152">
        <v>1</v>
      </c>
      <c r="G5549" t="s">
        <v>396</v>
      </c>
      <c r="H5549" t="s">
        <v>473</v>
      </c>
      <c r="I5549" t="s">
        <v>474</v>
      </c>
      <c r="J5549" t="s">
        <v>565</v>
      </c>
      <c r="K5549" t="s">
        <v>411</v>
      </c>
      <c r="L5549" t="s">
        <v>536</v>
      </c>
      <c r="M5549" t="s">
        <v>400</v>
      </c>
      <c r="N5549">
        <v>2</v>
      </c>
      <c r="O5549">
        <v>77.69</v>
      </c>
      <c r="P5549">
        <v>297</v>
      </c>
      <c r="Q5549" t="str">
        <f t="shared" si="89"/>
        <v>3-Small C&amp;I</v>
      </c>
    </row>
    <row r="5550" spans="1:17" x14ac:dyDescent="0.3">
      <c r="A5550">
        <v>5</v>
      </c>
      <c r="B5550" t="s">
        <v>181</v>
      </c>
      <c r="C5550">
        <v>2021</v>
      </c>
      <c r="D5550">
        <v>11</v>
      </c>
      <c r="E5550" t="s">
        <v>663</v>
      </c>
      <c r="F5550" s="152">
        <v>1</v>
      </c>
      <c r="G5550" t="s">
        <v>396</v>
      </c>
      <c r="H5550" t="s">
        <v>431</v>
      </c>
      <c r="I5550" t="s">
        <v>432</v>
      </c>
      <c r="J5550" t="s">
        <v>568</v>
      </c>
      <c r="K5550" t="s">
        <v>433</v>
      </c>
      <c r="L5550" t="s">
        <v>538</v>
      </c>
      <c r="M5550" t="s">
        <v>422</v>
      </c>
      <c r="N5550">
        <v>1</v>
      </c>
      <c r="O5550">
        <v>-3751.38</v>
      </c>
      <c r="P5550">
        <v>-13360</v>
      </c>
      <c r="Q5550" t="str">
        <f t="shared" si="89"/>
        <v>4-Medium C&amp;I</v>
      </c>
    </row>
    <row r="5551" spans="1:17" x14ac:dyDescent="0.3">
      <c r="A5551">
        <v>5</v>
      </c>
      <c r="B5551" t="s">
        <v>181</v>
      </c>
      <c r="C5551">
        <v>2021</v>
      </c>
      <c r="D5551">
        <v>11</v>
      </c>
      <c r="E5551" t="s">
        <v>663</v>
      </c>
      <c r="F5551" s="152">
        <v>1</v>
      </c>
      <c r="G5551" t="s">
        <v>396</v>
      </c>
      <c r="H5551" t="s">
        <v>477</v>
      </c>
      <c r="I5551" t="s">
        <v>478</v>
      </c>
      <c r="J5551" t="s">
        <v>566</v>
      </c>
      <c r="K5551" t="s">
        <v>436</v>
      </c>
      <c r="L5551" t="s">
        <v>536</v>
      </c>
      <c r="M5551" t="s">
        <v>400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x14ac:dyDescent="0.3">
      <c r="A5552">
        <v>5</v>
      </c>
      <c r="B5552" t="s">
        <v>181</v>
      </c>
      <c r="C5552">
        <v>2021</v>
      </c>
      <c r="D5552">
        <v>11</v>
      </c>
      <c r="E5552" t="s">
        <v>663</v>
      </c>
      <c r="F5552" s="152">
        <v>1</v>
      </c>
      <c r="G5552" t="s">
        <v>396</v>
      </c>
      <c r="H5552" t="s">
        <v>479</v>
      </c>
      <c r="I5552" t="s">
        <v>480</v>
      </c>
      <c r="J5552" t="s">
        <v>566</v>
      </c>
      <c r="K5552" t="s">
        <v>436</v>
      </c>
      <c r="L5552" t="s">
        <v>536</v>
      </c>
      <c r="M5552" t="s">
        <v>400</v>
      </c>
      <c r="N5552">
        <v>592</v>
      </c>
      <c r="O5552">
        <v>21551.89</v>
      </c>
      <c r="P5552">
        <v>53862</v>
      </c>
      <c r="Q5552" t="str">
        <f t="shared" si="89"/>
        <v>Street</v>
      </c>
    </row>
    <row r="5553" spans="1:17" x14ac:dyDescent="0.3">
      <c r="A5553">
        <v>5</v>
      </c>
      <c r="B5553" t="s">
        <v>181</v>
      </c>
      <c r="C5553">
        <v>2021</v>
      </c>
      <c r="D5553">
        <v>11</v>
      </c>
      <c r="E5553" t="s">
        <v>663</v>
      </c>
      <c r="F5553" s="152">
        <v>1</v>
      </c>
      <c r="G5553" t="s">
        <v>396</v>
      </c>
      <c r="H5553" t="s">
        <v>434</v>
      </c>
      <c r="I5553" t="s">
        <v>435</v>
      </c>
      <c r="J5553" t="s">
        <v>566</v>
      </c>
      <c r="K5553" t="s">
        <v>436</v>
      </c>
      <c r="L5553" t="s">
        <v>537</v>
      </c>
      <c r="M5553" t="s">
        <v>414</v>
      </c>
      <c r="N5553">
        <v>642</v>
      </c>
      <c r="O5553">
        <v>25452.01</v>
      </c>
      <c r="P5553">
        <v>82078</v>
      </c>
      <c r="Q5553" t="str">
        <f t="shared" si="89"/>
        <v>Street</v>
      </c>
    </row>
    <row r="5554" spans="1:17" x14ac:dyDescent="0.3">
      <c r="A5554">
        <v>5</v>
      </c>
      <c r="B5554" t="s">
        <v>181</v>
      </c>
      <c r="C5554">
        <v>2021</v>
      </c>
      <c r="D5554">
        <v>11</v>
      </c>
      <c r="E5554" t="s">
        <v>663</v>
      </c>
      <c r="F5554" s="152">
        <v>1</v>
      </c>
      <c r="G5554" t="s">
        <v>396</v>
      </c>
      <c r="H5554" t="s">
        <v>412</v>
      </c>
      <c r="I5554" t="s">
        <v>413</v>
      </c>
      <c r="J5554" t="s">
        <v>561</v>
      </c>
      <c r="K5554" t="s">
        <v>399</v>
      </c>
      <c r="L5554" t="s">
        <v>537</v>
      </c>
      <c r="M5554" t="s">
        <v>414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x14ac:dyDescent="0.3">
      <c r="A5555">
        <v>5</v>
      </c>
      <c r="B5555" t="s">
        <v>181</v>
      </c>
      <c r="C5555">
        <v>2021</v>
      </c>
      <c r="D5555">
        <v>11</v>
      </c>
      <c r="E5555" t="s">
        <v>663</v>
      </c>
      <c r="F5555" s="152">
        <v>1</v>
      </c>
      <c r="G5555" t="s">
        <v>396</v>
      </c>
      <c r="H5555" t="s">
        <v>415</v>
      </c>
      <c r="I5555" t="s">
        <v>416</v>
      </c>
      <c r="J5555" t="s">
        <v>563</v>
      </c>
      <c r="K5555" t="s">
        <v>408</v>
      </c>
      <c r="L5555" t="s">
        <v>537</v>
      </c>
      <c r="M5555" t="s">
        <v>414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x14ac:dyDescent="0.3">
      <c r="A5556">
        <v>5</v>
      </c>
      <c r="B5556" t="s">
        <v>181</v>
      </c>
      <c r="C5556">
        <v>2021</v>
      </c>
      <c r="D5556">
        <v>11</v>
      </c>
      <c r="E5556" t="s">
        <v>663</v>
      </c>
      <c r="F5556" s="152">
        <v>1</v>
      </c>
      <c r="G5556" t="s">
        <v>396</v>
      </c>
      <c r="H5556" t="s">
        <v>417</v>
      </c>
      <c r="I5556" t="s">
        <v>418</v>
      </c>
      <c r="J5556" t="s">
        <v>562</v>
      </c>
      <c r="K5556" t="s">
        <v>405</v>
      </c>
      <c r="L5556" t="s">
        <v>537</v>
      </c>
      <c r="M5556" t="s">
        <v>414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x14ac:dyDescent="0.3">
      <c r="A5557">
        <v>5</v>
      </c>
      <c r="B5557" t="s">
        <v>181</v>
      </c>
      <c r="C5557">
        <v>2021</v>
      </c>
      <c r="D5557">
        <v>11</v>
      </c>
      <c r="E5557" t="s">
        <v>663</v>
      </c>
      <c r="F5557" s="152">
        <v>1</v>
      </c>
      <c r="G5557" t="s">
        <v>396</v>
      </c>
      <c r="H5557" t="s">
        <v>419</v>
      </c>
      <c r="I5557" t="s">
        <v>420</v>
      </c>
      <c r="J5557" t="s">
        <v>565</v>
      </c>
      <c r="K5557" t="s">
        <v>411</v>
      </c>
      <c r="L5557" t="s">
        <v>537</v>
      </c>
      <c r="M5557" t="s">
        <v>414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x14ac:dyDescent="0.3">
      <c r="A5558">
        <v>5</v>
      </c>
      <c r="B5558" t="s">
        <v>181</v>
      </c>
      <c r="C5558">
        <v>2021</v>
      </c>
      <c r="D5558">
        <v>11</v>
      </c>
      <c r="E5558" t="s">
        <v>663</v>
      </c>
      <c r="F5558" s="152">
        <v>1</v>
      </c>
      <c r="G5558" t="s">
        <v>396</v>
      </c>
      <c r="H5558" t="s">
        <v>450</v>
      </c>
      <c r="I5558" t="s">
        <v>451</v>
      </c>
      <c r="J5558" t="s">
        <v>547</v>
      </c>
      <c r="K5558" t="s">
        <v>475</v>
      </c>
      <c r="L5558" t="s">
        <v>547</v>
      </c>
      <c r="M5558" t="s">
        <v>476</v>
      </c>
      <c r="N5558">
        <v>1</v>
      </c>
      <c r="O5558">
        <v>-1543.88</v>
      </c>
      <c r="P5558">
        <v>-6480</v>
      </c>
      <c r="Q5558" t="str">
        <f t="shared" si="89"/>
        <v>OTHER</v>
      </c>
    </row>
    <row r="5559" spans="1:17" x14ac:dyDescent="0.3">
      <c r="A5559">
        <v>5</v>
      </c>
      <c r="B5559" t="s">
        <v>181</v>
      </c>
      <c r="C5559">
        <v>2021</v>
      </c>
      <c r="D5559">
        <v>11</v>
      </c>
      <c r="E5559" t="s">
        <v>663</v>
      </c>
      <c r="F5559" s="152">
        <v>3</v>
      </c>
      <c r="G5559" t="s">
        <v>421</v>
      </c>
      <c r="H5559" t="s">
        <v>397</v>
      </c>
      <c r="I5559" t="s">
        <v>398</v>
      </c>
      <c r="J5559" t="s">
        <v>561</v>
      </c>
      <c r="K5559" t="s">
        <v>399</v>
      </c>
      <c r="L5559" t="s">
        <v>538</v>
      </c>
      <c r="M5559" t="s">
        <v>422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x14ac:dyDescent="0.3">
      <c r="A5560">
        <v>5</v>
      </c>
      <c r="B5560" t="s">
        <v>181</v>
      </c>
      <c r="C5560">
        <v>2021</v>
      </c>
      <c r="D5560">
        <v>11</v>
      </c>
      <c r="E5560" t="s">
        <v>663</v>
      </c>
      <c r="F5560" s="152">
        <v>3</v>
      </c>
      <c r="G5560" t="s">
        <v>421</v>
      </c>
      <c r="H5560" t="s">
        <v>401</v>
      </c>
      <c r="I5560" t="s">
        <v>402</v>
      </c>
      <c r="J5560" t="s">
        <v>561</v>
      </c>
      <c r="K5560" t="s">
        <v>399</v>
      </c>
      <c r="L5560" t="s">
        <v>538</v>
      </c>
      <c r="M5560" t="s">
        <v>422</v>
      </c>
      <c r="N5560">
        <v>1</v>
      </c>
      <c r="O5560">
        <v>22.05</v>
      </c>
      <c r="P5560">
        <v>63</v>
      </c>
      <c r="Q5560" t="str">
        <f t="shared" si="89"/>
        <v>1-Residential</v>
      </c>
    </row>
    <row r="5561" spans="1:17" x14ac:dyDescent="0.3">
      <c r="A5561">
        <v>5</v>
      </c>
      <c r="B5561" t="s">
        <v>181</v>
      </c>
      <c r="C5561">
        <v>2021</v>
      </c>
      <c r="D5561">
        <v>11</v>
      </c>
      <c r="E5561" t="s">
        <v>663</v>
      </c>
      <c r="F5561" s="152">
        <v>3</v>
      </c>
      <c r="G5561" t="s">
        <v>421</v>
      </c>
      <c r="H5561" t="s">
        <v>403</v>
      </c>
      <c r="I5561" t="s">
        <v>404</v>
      </c>
      <c r="J5561" t="s">
        <v>562</v>
      </c>
      <c r="K5561" t="s">
        <v>405</v>
      </c>
      <c r="L5561" t="s">
        <v>538</v>
      </c>
      <c r="M5561" t="s">
        <v>422</v>
      </c>
      <c r="N5561">
        <v>41775</v>
      </c>
      <c r="O5561">
        <v>1993623.86</v>
      </c>
      <c r="P5561">
        <v>43731536</v>
      </c>
      <c r="Q5561" t="str">
        <f t="shared" si="89"/>
        <v>3-Small C&amp;I</v>
      </c>
    </row>
    <row r="5562" spans="1:17" x14ac:dyDescent="0.3">
      <c r="A5562">
        <v>5</v>
      </c>
      <c r="B5562" t="s">
        <v>181</v>
      </c>
      <c r="C5562">
        <v>2021</v>
      </c>
      <c r="D5562">
        <v>11</v>
      </c>
      <c r="E5562" t="s">
        <v>663</v>
      </c>
      <c r="F5562" s="152">
        <v>3</v>
      </c>
      <c r="G5562" t="s">
        <v>421</v>
      </c>
      <c r="H5562" t="s">
        <v>406</v>
      </c>
      <c r="I5562" t="s">
        <v>407</v>
      </c>
      <c r="J5562" t="s">
        <v>563</v>
      </c>
      <c r="K5562" t="s">
        <v>408</v>
      </c>
      <c r="L5562" t="s">
        <v>538</v>
      </c>
      <c r="M5562" t="s">
        <v>422</v>
      </c>
      <c r="N5562">
        <v>1</v>
      </c>
      <c r="O5562">
        <v>55.77</v>
      </c>
      <c r="P5562">
        <v>300</v>
      </c>
      <c r="Q5562" t="str">
        <f t="shared" si="89"/>
        <v>2-Low Income Residential</v>
      </c>
    </row>
    <row r="5563" spans="1:17" x14ac:dyDescent="0.3">
      <c r="A5563">
        <v>5</v>
      </c>
      <c r="B5563" t="s">
        <v>181</v>
      </c>
      <c r="C5563">
        <v>2021</v>
      </c>
      <c r="D5563">
        <v>11</v>
      </c>
      <c r="E5563" t="s">
        <v>663</v>
      </c>
      <c r="F5563" s="152">
        <v>3</v>
      </c>
      <c r="G5563" t="s">
        <v>421</v>
      </c>
      <c r="H5563" t="s">
        <v>423</v>
      </c>
      <c r="I5563" t="s">
        <v>424</v>
      </c>
      <c r="J5563" t="s">
        <v>567</v>
      </c>
      <c r="K5563" t="s">
        <v>425</v>
      </c>
      <c r="L5563" t="s">
        <v>538</v>
      </c>
      <c r="M5563" t="s">
        <v>422</v>
      </c>
      <c r="N5563">
        <v>350</v>
      </c>
      <c r="O5563">
        <v>22232.31</v>
      </c>
      <c r="P5563">
        <v>89870</v>
      </c>
      <c r="Q5563" t="str">
        <f t="shared" si="89"/>
        <v>3-Small C&amp;I</v>
      </c>
    </row>
    <row r="5564" spans="1:17" x14ac:dyDescent="0.3">
      <c r="A5564">
        <v>5</v>
      </c>
      <c r="B5564" t="s">
        <v>181</v>
      </c>
      <c r="C5564">
        <v>2021</v>
      </c>
      <c r="D5564">
        <v>11</v>
      </c>
      <c r="E5564" t="s">
        <v>663</v>
      </c>
      <c r="F5564" s="152">
        <v>3</v>
      </c>
      <c r="G5564" t="s">
        <v>421</v>
      </c>
      <c r="H5564" t="s">
        <v>426</v>
      </c>
      <c r="I5564" t="s">
        <v>427</v>
      </c>
      <c r="J5564" t="s">
        <v>564</v>
      </c>
      <c r="K5564" t="s">
        <v>428</v>
      </c>
      <c r="L5564" t="s">
        <v>538</v>
      </c>
      <c r="M5564" t="s">
        <v>422</v>
      </c>
      <c r="N5564">
        <v>301</v>
      </c>
      <c r="O5564">
        <v>-413980.39</v>
      </c>
      <c r="P5564">
        <v>395414</v>
      </c>
      <c r="Q5564" t="str">
        <f t="shared" si="89"/>
        <v>3-Small C&amp;I</v>
      </c>
    </row>
    <row r="5565" spans="1:17" x14ac:dyDescent="0.3">
      <c r="A5565">
        <v>5</v>
      </c>
      <c r="B5565" t="s">
        <v>181</v>
      </c>
      <c r="C5565">
        <v>2021</v>
      </c>
      <c r="D5565">
        <v>11</v>
      </c>
      <c r="E5565" t="s">
        <v>663</v>
      </c>
      <c r="F5565" s="152">
        <v>3</v>
      </c>
      <c r="G5565" t="s">
        <v>421</v>
      </c>
      <c r="H5565" t="s">
        <v>409</v>
      </c>
      <c r="I5565" t="s">
        <v>410</v>
      </c>
      <c r="J5565" t="s">
        <v>564</v>
      </c>
      <c r="K5565" t="s">
        <v>428</v>
      </c>
      <c r="L5565" t="s">
        <v>538</v>
      </c>
      <c r="M5565" t="s">
        <v>422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x14ac:dyDescent="0.3">
      <c r="A5566">
        <v>5</v>
      </c>
      <c r="B5566" t="s">
        <v>181</v>
      </c>
      <c r="C5566">
        <v>2021</v>
      </c>
      <c r="D5566">
        <v>11</v>
      </c>
      <c r="E5566" t="s">
        <v>663</v>
      </c>
      <c r="F5566" s="152">
        <v>3</v>
      </c>
      <c r="G5566" t="s">
        <v>421</v>
      </c>
      <c r="H5566" t="s">
        <v>429</v>
      </c>
      <c r="I5566" t="s">
        <v>430</v>
      </c>
      <c r="J5566" t="s">
        <v>562</v>
      </c>
      <c r="K5566" t="s">
        <v>405</v>
      </c>
      <c r="L5566" t="s">
        <v>538</v>
      </c>
      <c r="M5566" t="s">
        <v>422</v>
      </c>
      <c r="N5566">
        <v>183</v>
      </c>
      <c r="O5566">
        <v>25567.67</v>
      </c>
      <c r="P5566">
        <v>175950</v>
      </c>
      <c r="Q5566" t="str">
        <f t="shared" si="89"/>
        <v>3-Small C&amp;I</v>
      </c>
    </row>
    <row r="5567" spans="1:17" x14ac:dyDescent="0.3">
      <c r="A5567">
        <v>5</v>
      </c>
      <c r="B5567" t="s">
        <v>181</v>
      </c>
      <c r="C5567">
        <v>2021</v>
      </c>
      <c r="D5567">
        <v>11</v>
      </c>
      <c r="E5567" t="s">
        <v>663</v>
      </c>
      <c r="F5567" s="152">
        <v>3</v>
      </c>
      <c r="G5567" t="s">
        <v>421</v>
      </c>
      <c r="H5567" t="s">
        <v>584</v>
      </c>
      <c r="I5567" t="s">
        <v>585</v>
      </c>
      <c r="J5567" t="s">
        <v>567</v>
      </c>
      <c r="K5567" t="s">
        <v>425</v>
      </c>
      <c r="L5567" t="s">
        <v>538</v>
      </c>
      <c r="M5567" t="s">
        <v>422</v>
      </c>
      <c r="N5567">
        <v>1</v>
      </c>
      <c r="O5567">
        <v>92.89</v>
      </c>
      <c r="P5567">
        <v>432</v>
      </c>
      <c r="Q5567" t="str">
        <f t="shared" si="89"/>
        <v>3-Small C&amp;I</v>
      </c>
    </row>
    <row r="5568" spans="1:17" x14ac:dyDescent="0.3">
      <c r="A5568">
        <v>5</v>
      </c>
      <c r="B5568" t="s">
        <v>181</v>
      </c>
      <c r="C5568">
        <v>2021</v>
      </c>
      <c r="D5568">
        <v>11</v>
      </c>
      <c r="E5568" t="s">
        <v>663</v>
      </c>
      <c r="F5568" s="152">
        <v>3</v>
      </c>
      <c r="G5568" t="s">
        <v>421</v>
      </c>
      <c r="H5568" t="s">
        <v>481</v>
      </c>
      <c r="I5568" t="s">
        <v>482</v>
      </c>
      <c r="J5568" t="s">
        <v>568</v>
      </c>
      <c r="K5568" t="s">
        <v>433</v>
      </c>
      <c r="L5568" t="s">
        <v>538</v>
      </c>
      <c r="M5568" t="s">
        <v>422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x14ac:dyDescent="0.3">
      <c r="A5569">
        <v>5</v>
      </c>
      <c r="B5569" t="s">
        <v>181</v>
      </c>
      <c r="C5569">
        <v>2021</v>
      </c>
      <c r="D5569">
        <v>11</v>
      </c>
      <c r="E5569" t="s">
        <v>663</v>
      </c>
      <c r="F5569" s="152">
        <v>3</v>
      </c>
      <c r="G5569" t="s">
        <v>421</v>
      </c>
      <c r="H5569" t="s">
        <v>649</v>
      </c>
      <c r="I5569" t="s">
        <v>650</v>
      </c>
      <c r="J5569" t="s">
        <v>564</v>
      </c>
      <c r="K5569" t="s">
        <v>428</v>
      </c>
      <c r="L5569" t="s">
        <v>538</v>
      </c>
      <c r="M5569" t="s">
        <v>422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x14ac:dyDescent="0.3">
      <c r="A5570">
        <v>5</v>
      </c>
      <c r="B5570" t="s">
        <v>181</v>
      </c>
      <c r="C5570">
        <v>2021</v>
      </c>
      <c r="D5570">
        <v>11</v>
      </c>
      <c r="E5570" t="s">
        <v>663</v>
      </c>
      <c r="F5570" s="152">
        <v>3</v>
      </c>
      <c r="G5570" t="s">
        <v>421</v>
      </c>
      <c r="H5570" t="s">
        <v>473</v>
      </c>
      <c r="I5570" t="s">
        <v>474</v>
      </c>
      <c r="J5570" t="s">
        <v>565</v>
      </c>
      <c r="K5570" t="s">
        <v>411</v>
      </c>
      <c r="L5570" t="s">
        <v>538</v>
      </c>
      <c r="M5570" t="s">
        <v>422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x14ac:dyDescent="0.3">
      <c r="A5571">
        <v>5</v>
      </c>
      <c r="B5571" t="s">
        <v>181</v>
      </c>
      <c r="C5571">
        <v>2021</v>
      </c>
      <c r="D5571">
        <v>11</v>
      </c>
      <c r="E5571" t="s">
        <v>663</v>
      </c>
      <c r="F5571" s="152">
        <v>3</v>
      </c>
      <c r="G5571" t="s">
        <v>421</v>
      </c>
      <c r="H5571" t="s">
        <v>483</v>
      </c>
      <c r="I5571" t="s">
        <v>484</v>
      </c>
      <c r="J5571" t="s">
        <v>569</v>
      </c>
      <c r="K5571" t="s">
        <v>485</v>
      </c>
      <c r="L5571" t="s">
        <v>538</v>
      </c>
      <c r="M5571" t="s">
        <v>422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x14ac:dyDescent="0.3">
      <c r="A5572">
        <v>5</v>
      </c>
      <c r="B5572" t="s">
        <v>181</v>
      </c>
      <c r="C5572">
        <v>2021</v>
      </c>
      <c r="D5572">
        <v>11</v>
      </c>
      <c r="E5572" t="s">
        <v>663</v>
      </c>
      <c r="F5572" s="152">
        <v>3</v>
      </c>
      <c r="G5572" t="s">
        <v>421</v>
      </c>
      <c r="H5572" t="s">
        <v>431</v>
      </c>
      <c r="I5572" t="s">
        <v>432</v>
      </c>
      <c r="J5572" t="s">
        <v>568</v>
      </c>
      <c r="K5572" t="s">
        <v>433</v>
      </c>
      <c r="L5572" t="s">
        <v>538</v>
      </c>
      <c r="M5572" t="s">
        <v>422</v>
      </c>
      <c r="N5572">
        <v>1810</v>
      </c>
      <c r="O5572">
        <v>5073290.83</v>
      </c>
      <c r="P5572">
        <v>25407229</v>
      </c>
      <c r="Q5572" t="str">
        <f t="shared" si="89"/>
        <v>4-Medium C&amp;I</v>
      </c>
    </row>
    <row r="5573" spans="1:17" x14ac:dyDescent="0.3">
      <c r="A5573">
        <v>5</v>
      </c>
      <c r="B5573" t="s">
        <v>181</v>
      </c>
      <c r="C5573">
        <v>2021</v>
      </c>
      <c r="D5573">
        <v>11</v>
      </c>
      <c r="E5573" t="s">
        <v>663</v>
      </c>
      <c r="F5573" s="152">
        <v>3</v>
      </c>
      <c r="G5573" t="s">
        <v>421</v>
      </c>
      <c r="H5573" t="s">
        <v>486</v>
      </c>
      <c r="I5573" t="s">
        <v>487</v>
      </c>
      <c r="J5573" t="s">
        <v>570</v>
      </c>
      <c r="K5573" t="s">
        <v>454</v>
      </c>
      <c r="L5573" t="s">
        <v>538</v>
      </c>
      <c r="M5573" t="s">
        <v>422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x14ac:dyDescent="0.3">
      <c r="A5574">
        <v>5</v>
      </c>
      <c r="B5574" t="s">
        <v>181</v>
      </c>
      <c r="C5574">
        <v>2021</v>
      </c>
      <c r="D5574">
        <v>11</v>
      </c>
      <c r="E5574" t="s">
        <v>663</v>
      </c>
      <c r="F5574" s="152">
        <v>3</v>
      </c>
      <c r="G5574" t="s">
        <v>421</v>
      </c>
      <c r="H5574" t="s">
        <v>488</v>
      </c>
      <c r="I5574" t="s">
        <v>489</v>
      </c>
      <c r="J5574" t="s">
        <v>569</v>
      </c>
      <c r="K5574" t="s">
        <v>485</v>
      </c>
      <c r="L5574" t="s">
        <v>538</v>
      </c>
      <c r="M5574" t="s">
        <v>422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x14ac:dyDescent="0.3">
      <c r="A5575">
        <v>5</v>
      </c>
      <c r="B5575" t="s">
        <v>181</v>
      </c>
      <c r="C5575">
        <v>2021</v>
      </c>
      <c r="D5575">
        <v>11</v>
      </c>
      <c r="E5575" t="s">
        <v>663</v>
      </c>
      <c r="F5575" s="152">
        <v>3</v>
      </c>
      <c r="G5575" t="s">
        <v>421</v>
      </c>
      <c r="H5575" t="s">
        <v>477</v>
      </c>
      <c r="I5575" t="s">
        <v>478</v>
      </c>
      <c r="J5575" t="s">
        <v>566</v>
      </c>
      <c r="K5575" t="s">
        <v>436</v>
      </c>
      <c r="L5575" t="s">
        <v>538</v>
      </c>
      <c r="M5575" t="s">
        <v>422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x14ac:dyDescent="0.3">
      <c r="A5576">
        <v>5</v>
      </c>
      <c r="B5576" t="s">
        <v>181</v>
      </c>
      <c r="C5576">
        <v>2021</v>
      </c>
      <c r="D5576">
        <v>11</v>
      </c>
      <c r="E5576" t="s">
        <v>663</v>
      </c>
      <c r="F5576" s="152">
        <v>3</v>
      </c>
      <c r="G5576" t="s">
        <v>421</v>
      </c>
      <c r="H5576" t="s">
        <v>479</v>
      </c>
      <c r="I5576" t="s">
        <v>480</v>
      </c>
      <c r="J5576" t="s">
        <v>566</v>
      </c>
      <c r="K5576" t="s">
        <v>436</v>
      </c>
      <c r="L5576" t="s">
        <v>538</v>
      </c>
      <c r="M5576" t="s">
        <v>422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x14ac:dyDescent="0.3">
      <c r="A5577">
        <v>5</v>
      </c>
      <c r="B5577" t="s">
        <v>181</v>
      </c>
      <c r="C5577">
        <v>2021</v>
      </c>
      <c r="D5577">
        <v>11</v>
      </c>
      <c r="E5577" t="s">
        <v>663</v>
      </c>
      <c r="F5577" s="152">
        <v>3</v>
      </c>
      <c r="G5577" t="s">
        <v>421</v>
      </c>
      <c r="H5577" t="s">
        <v>434</v>
      </c>
      <c r="I5577" t="s">
        <v>435</v>
      </c>
      <c r="J5577" t="s">
        <v>566</v>
      </c>
      <c r="K5577" t="s">
        <v>436</v>
      </c>
      <c r="L5577" t="s">
        <v>539</v>
      </c>
      <c r="M5577" t="s">
        <v>440</v>
      </c>
      <c r="N5577">
        <v>3424</v>
      </c>
      <c r="O5577">
        <v>322581.48</v>
      </c>
      <c r="P5577">
        <v>1362471</v>
      </c>
      <c r="Q5577" t="str">
        <f t="shared" si="89"/>
        <v>Street</v>
      </c>
    </row>
    <row r="5578" spans="1:17" x14ac:dyDescent="0.3">
      <c r="A5578">
        <v>5</v>
      </c>
      <c r="B5578" t="s">
        <v>181</v>
      </c>
      <c r="C5578">
        <v>2021</v>
      </c>
      <c r="D5578">
        <v>11</v>
      </c>
      <c r="E5578" t="s">
        <v>663</v>
      </c>
      <c r="F5578" s="152">
        <v>3</v>
      </c>
      <c r="G5578" t="s">
        <v>421</v>
      </c>
      <c r="H5578" t="s">
        <v>437</v>
      </c>
      <c r="I5578" t="s">
        <v>438</v>
      </c>
      <c r="J5578" t="s">
        <v>571</v>
      </c>
      <c r="K5578" t="s">
        <v>439</v>
      </c>
      <c r="L5578" t="s">
        <v>539</v>
      </c>
      <c r="M5578" t="s">
        <v>440</v>
      </c>
      <c r="N5578">
        <v>6</v>
      </c>
      <c r="O5578">
        <v>725.42</v>
      </c>
      <c r="P5578">
        <v>6122</v>
      </c>
      <c r="Q5578" t="str">
        <f t="shared" si="89"/>
        <v>3-Small C&amp;I</v>
      </c>
    </row>
    <row r="5579" spans="1:17" x14ac:dyDescent="0.3">
      <c r="A5579">
        <v>5</v>
      </c>
      <c r="B5579" t="s">
        <v>181</v>
      </c>
      <c r="C5579">
        <v>2021</v>
      </c>
      <c r="D5579">
        <v>11</v>
      </c>
      <c r="E5579" t="s">
        <v>663</v>
      </c>
      <c r="F5579" s="152">
        <v>3</v>
      </c>
      <c r="G5579" t="s">
        <v>421</v>
      </c>
      <c r="H5579" t="s">
        <v>490</v>
      </c>
      <c r="I5579" t="s">
        <v>491</v>
      </c>
      <c r="J5579" t="s">
        <v>572</v>
      </c>
      <c r="K5579" t="s">
        <v>443</v>
      </c>
      <c r="L5579" t="s">
        <v>538</v>
      </c>
      <c r="M5579" t="s">
        <v>422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x14ac:dyDescent="0.3">
      <c r="A5580">
        <v>5</v>
      </c>
      <c r="B5580" t="s">
        <v>181</v>
      </c>
      <c r="C5580">
        <v>2021</v>
      </c>
      <c r="D5580">
        <v>11</v>
      </c>
      <c r="E5580" t="s">
        <v>663</v>
      </c>
      <c r="F5580" s="152">
        <v>3</v>
      </c>
      <c r="G5580" t="s">
        <v>421</v>
      </c>
      <c r="H5580" t="s">
        <v>441</v>
      </c>
      <c r="I5580" t="s">
        <v>442</v>
      </c>
      <c r="J5580" t="s">
        <v>572</v>
      </c>
      <c r="K5580" t="s">
        <v>443</v>
      </c>
      <c r="L5580" t="s">
        <v>538</v>
      </c>
      <c r="M5580" t="s">
        <v>422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x14ac:dyDescent="0.3">
      <c r="A5581">
        <v>5</v>
      </c>
      <c r="B5581" t="s">
        <v>181</v>
      </c>
      <c r="C5581">
        <v>2021</v>
      </c>
      <c r="D5581">
        <v>11</v>
      </c>
      <c r="E5581" t="s">
        <v>663</v>
      </c>
      <c r="F5581" s="152">
        <v>3</v>
      </c>
      <c r="G5581" t="s">
        <v>421</v>
      </c>
      <c r="H5581" t="s">
        <v>444</v>
      </c>
      <c r="I5581" t="s">
        <v>445</v>
      </c>
      <c r="J5581" t="s">
        <v>572</v>
      </c>
      <c r="K5581" t="s">
        <v>443</v>
      </c>
      <c r="L5581" t="s">
        <v>539</v>
      </c>
      <c r="M5581" t="s">
        <v>440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x14ac:dyDescent="0.3">
      <c r="A5582">
        <v>5</v>
      </c>
      <c r="B5582" t="s">
        <v>181</v>
      </c>
      <c r="C5582">
        <v>2021</v>
      </c>
      <c r="D5582">
        <v>11</v>
      </c>
      <c r="E5582" t="s">
        <v>663</v>
      </c>
      <c r="F5582" s="152">
        <v>3</v>
      </c>
      <c r="G5582" t="s">
        <v>421</v>
      </c>
      <c r="H5582" t="s">
        <v>412</v>
      </c>
      <c r="I5582" t="s">
        <v>413</v>
      </c>
      <c r="J5582" t="s">
        <v>561</v>
      </c>
      <c r="K5582" t="s">
        <v>399</v>
      </c>
      <c r="L5582" t="s">
        <v>539</v>
      </c>
      <c r="M5582" t="s">
        <v>440</v>
      </c>
      <c r="N5582">
        <v>1255</v>
      </c>
      <c r="O5582">
        <v>300370.84000000003</v>
      </c>
      <c r="P5582">
        <v>2124573</v>
      </c>
      <c r="Q5582" t="str">
        <f t="shared" ref="Q5582:Q5645" si="90">VLOOKUP(TRIM(J5582),S:T,2,FALSE)</f>
        <v>1-Residential</v>
      </c>
    </row>
    <row r="5583" spans="1:17" x14ac:dyDescent="0.3">
      <c r="A5583">
        <v>5</v>
      </c>
      <c r="B5583" t="s">
        <v>181</v>
      </c>
      <c r="C5583">
        <v>2021</v>
      </c>
      <c r="D5583">
        <v>11</v>
      </c>
      <c r="E5583" t="s">
        <v>663</v>
      </c>
      <c r="F5583" s="152">
        <v>3</v>
      </c>
      <c r="G5583" t="s">
        <v>421</v>
      </c>
      <c r="H5583" t="s">
        <v>417</v>
      </c>
      <c r="I5583" t="s">
        <v>418</v>
      </c>
      <c r="J5583" t="s">
        <v>562</v>
      </c>
      <c r="K5583" t="s">
        <v>405</v>
      </c>
      <c r="L5583" t="s">
        <v>539</v>
      </c>
      <c r="M5583" t="s">
        <v>440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x14ac:dyDescent="0.3">
      <c r="A5584">
        <v>5</v>
      </c>
      <c r="B5584" t="s">
        <v>181</v>
      </c>
      <c r="C5584">
        <v>2021</v>
      </c>
      <c r="D5584">
        <v>11</v>
      </c>
      <c r="E5584" t="s">
        <v>663</v>
      </c>
      <c r="F5584" s="152">
        <v>3</v>
      </c>
      <c r="G5584" t="s">
        <v>421</v>
      </c>
      <c r="H5584" t="s">
        <v>446</v>
      </c>
      <c r="I5584" t="s">
        <v>447</v>
      </c>
      <c r="J5584" t="s">
        <v>567</v>
      </c>
      <c r="K5584" t="s">
        <v>425</v>
      </c>
      <c r="L5584" t="s">
        <v>539</v>
      </c>
      <c r="M5584" t="s">
        <v>440</v>
      </c>
      <c r="N5584">
        <v>1234</v>
      </c>
      <c r="O5584">
        <v>53330.48</v>
      </c>
      <c r="P5584">
        <v>397507</v>
      </c>
      <c r="Q5584" t="str">
        <f t="shared" si="90"/>
        <v>3-Small C&amp;I</v>
      </c>
    </row>
    <row r="5585" spans="1:17" x14ac:dyDescent="0.3">
      <c r="A5585">
        <v>5</v>
      </c>
      <c r="B5585" t="s">
        <v>181</v>
      </c>
      <c r="C5585">
        <v>2021</v>
      </c>
      <c r="D5585">
        <v>11</v>
      </c>
      <c r="E5585" t="s">
        <v>663</v>
      </c>
      <c r="F5585" s="152">
        <v>3</v>
      </c>
      <c r="G5585" t="s">
        <v>421</v>
      </c>
      <c r="H5585" t="s">
        <v>448</v>
      </c>
      <c r="I5585" t="s">
        <v>449</v>
      </c>
      <c r="J5585" t="s">
        <v>564</v>
      </c>
      <c r="K5585" t="s">
        <v>428</v>
      </c>
      <c r="L5585" t="s">
        <v>539</v>
      </c>
      <c r="M5585" t="s">
        <v>440</v>
      </c>
      <c r="N5585">
        <v>487</v>
      </c>
      <c r="O5585">
        <v>70290.11</v>
      </c>
      <c r="P5585">
        <v>1188364</v>
      </c>
      <c r="Q5585" t="str">
        <f t="shared" si="90"/>
        <v>3-Small C&amp;I</v>
      </c>
    </row>
    <row r="5586" spans="1:17" x14ac:dyDescent="0.3">
      <c r="A5586">
        <v>5</v>
      </c>
      <c r="B5586" t="s">
        <v>181</v>
      </c>
      <c r="C5586">
        <v>2021</v>
      </c>
      <c r="D5586">
        <v>11</v>
      </c>
      <c r="E5586" t="s">
        <v>663</v>
      </c>
      <c r="F5586" s="152">
        <v>3</v>
      </c>
      <c r="G5586" t="s">
        <v>421</v>
      </c>
      <c r="H5586" t="s">
        <v>419</v>
      </c>
      <c r="I5586" t="s">
        <v>420</v>
      </c>
      <c r="J5586" t="s">
        <v>565</v>
      </c>
      <c r="K5586" t="s">
        <v>411</v>
      </c>
      <c r="L5586" t="s">
        <v>539</v>
      </c>
      <c r="M5586" t="s">
        <v>440</v>
      </c>
      <c r="N5586">
        <v>20004</v>
      </c>
      <c r="O5586">
        <v>889501.68</v>
      </c>
      <c r="P5586">
        <v>7439437</v>
      </c>
      <c r="Q5586" t="str">
        <f t="shared" si="90"/>
        <v>3-Small C&amp;I</v>
      </c>
    </row>
    <row r="5587" spans="1:17" x14ac:dyDescent="0.3">
      <c r="A5587">
        <v>5</v>
      </c>
      <c r="B5587" t="s">
        <v>181</v>
      </c>
      <c r="C5587">
        <v>2021</v>
      </c>
      <c r="D5587">
        <v>11</v>
      </c>
      <c r="E5587" t="s">
        <v>663</v>
      </c>
      <c r="F5587" s="152">
        <v>3</v>
      </c>
      <c r="G5587" t="s">
        <v>421</v>
      </c>
      <c r="H5587" t="s">
        <v>450</v>
      </c>
      <c r="I5587" t="s">
        <v>451</v>
      </c>
      <c r="J5587" t="s">
        <v>568</v>
      </c>
      <c r="K5587" t="s">
        <v>433</v>
      </c>
      <c r="L5587" t="s">
        <v>539</v>
      </c>
      <c r="M5587" t="s">
        <v>440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x14ac:dyDescent="0.3">
      <c r="A5588">
        <v>5</v>
      </c>
      <c r="B5588" t="s">
        <v>181</v>
      </c>
      <c r="C5588">
        <v>2021</v>
      </c>
      <c r="D5588">
        <v>11</v>
      </c>
      <c r="E5588" t="s">
        <v>663</v>
      </c>
      <c r="F5588" s="152">
        <v>3</v>
      </c>
      <c r="G5588" t="s">
        <v>421</v>
      </c>
      <c r="H5588" t="s">
        <v>452</v>
      </c>
      <c r="I5588" t="s">
        <v>453</v>
      </c>
      <c r="J5588" t="s">
        <v>568</v>
      </c>
      <c r="K5588" t="s">
        <v>433</v>
      </c>
      <c r="L5588" t="s">
        <v>539</v>
      </c>
      <c r="M5588" t="s">
        <v>440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x14ac:dyDescent="0.3">
      <c r="A5589">
        <v>5</v>
      </c>
      <c r="B5589" t="s">
        <v>181</v>
      </c>
      <c r="C5589">
        <v>2021</v>
      </c>
      <c r="D5589">
        <v>11</v>
      </c>
      <c r="E5589" t="s">
        <v>663</v>
      </c>
      <c r="F5589" s="152">
        <v>3</v>
      </c>
      <c r="G5589" t="s">
        <v>421</v>
      </c>
      <c r="H5589" t="s">
        <v>492</v>
      </c>
      <c r="I5589" t="s">
        <v>493</v>
      </c>
      <c r="J5589" t="s">
        <v>568</v>
      </c>
      <c r="K5589" t="s">
        <v>433</v>
      </c>
      <c r="L5589" t="s">
        <v>539</v>
      </c>
      <c r="M5589" t="s">
        <v>440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x14ac:dyDescent="0.3">
      <c r="A5590">
        <v>5</v>
      </c>
      <c r="B5590" t="s">
        <v>181</v>
      </c>
      <c r="C5590">
        <v>2021</v>
      </c>
      <c r="D5590">
        <v>11</v>
      </c>
      <c r="E5590" t="s">
        <v>663</v>
      </c>
      <c r="F5590" s="152">
        <v>5</v>
      </c>
      <c r="G5590" t="s">
        <v>455</v>
      </c>
      <c r="H5590" t="s">
        <v>403</v>
      </c>
      <c r="I5590" t="s">
        <v>404</v>
      </c>
      <c r="J5590" t="s">
        <v>562</v>
      </c>
      <c r="K5590" t="s">
        <v>405</v>
      </c>
      <c r="L5590" t="s">
        <v>540</v>
      </c>
      <c r="M5590" t="s">
        <v>456</v>
      </c>
      <c r="N5590">
        <v>940</v>
      </c>
      <c r="O5590">
        <v>212406.36</v>
      </c>
      <c r="P5590">
        <v>1516921</v>
      </c>
      <c r="Q5590" t="str">
        <f t="shared" si="90"/>
        <v>3-Small C&amp;I</v>
      </c>
    </row>
    <row r="5591" spans="1:17" x14ac:dyDescent="0.3">
      <c r="A5591">
        <v>5</v>
      </c>
      <c r="B5591" t="s">
        <v>181</v>
      </c>
      <c r="C5591">
        <v>2021</v>
      </c>
      <c r="D5591">
        <v>11</v>
      </c>
      <c r="E5591" t="s">
        <v>663</v>
      </c>
      <c r="F5591" s="152">
        <v>5</v>
      </c>
      <c r="G5591" t="s">
        <v>455</v>
      </c>
      <c r="H5591" t="s">
        <v>423</v>
      </c>
      <c r="I5591" t="s">
        <v>424</v>
      </c>
      <c r="J5591" t="s">
        <v>567</v>
      </c>
      <c r="K5591" t="s">
        <v>425</v>
      </c>
      <c r="L5591" t="s">
        <v>540</v>
      </c>
      <c r="M5591" t="s">
        <v>456</v>
      </c>
      <c r="N5591">
        <v>1</v>
      </c>
      <c r="O5591">
        <v>66.56</v>
      </c>
      <c r="P5591">
        <v>292</v>
      </c>
      <c r="Q5591" t="str">
        <f t="shared" si="90"/>
        <v>3-Small C&amp;I</v>
      </c>
    </row>
    <row r="5592" spans="1:17" x14ac:dyDescent="0.3">
      <c r="A5592">
        <v>5</v>
      </c>
      <c r="B5592" t="s">
        <v>181</v>
      </c>
      <c r="C5592">
        <v>2021</v>
      </c>
      <c r="D5592">
        <v>11</v>
      </c>
      <c r="E5592" t="s">
        <v>663</v>
      </c>
      <c r="F5592" s="152">
        <v>5</v>
      </c>
      <c r="G5592" t="s">
        <v>455</v>
      </c>
      <c r="H5592" t="s">
        <v>429</v>
      </c>
      <c r="I5592" t="s">
        <v>430</v>
      </c>
      <c r="J5592" t="s">
        <v>562</v>
      </c>
      <c r="K5592" t="s">
        <v>405</v>
      </c>
      <c r="L5592" t="s">
        <v>540</v>
      </c>
      <c r="M5592" t="s">
        <v>456</v>
      </c>
      <c r="N5592">
        <v>2</v>
      </c>
      <c r="O5592">
        <v>128.46</v>
      </c>
      <c r="P5592">
        <v>512</v>
      </c>
      <c r="Q5592" t="str">
        <f t="shared" si="90"/>
        <v>3-Small C&amp;I</v>
      </c>
    </row>
    <row r="5593" spans="1:17" x14ac:dyDescent="0.3">
      <c r="A5593">
        <v>5</v>
      </c>
      <c r="B5593" t="s">
        <v>181</v>
      </c>
      <c r="C5593">
        <v>2021</v>
      </c>
      <c r="D5593">
        <v>11</v>
      </c>
      <c r="E5593" t="s">
        <v>663</v>
      </c>
      <c r="F5593" s="152">
        <v>5</v>
      </c>
      <c r="G5593" t="s">
        <v>455</v>
      </c>
      <c r="H5593" t="s">
        <v>481</v>
      </c>
      <c r="I5593" t="s">
        <v>482</v>
      </c>
      <c r="J5593" t="s">
        <v>568</v>
      </c>
      <c r="K5593" t="s">
        <v>433</v>
      </c>
      <c r="L5593" t="s">
        <v>540</v>
      </c>
      <c r="M5593" t="s">
        <v>456</v>
      </c>
      <c r="N5593">
        <v>4</v>
      </c>
      <c r="O5593">
        <v>17382.89</v>
      </c>
      <c r="P5593">
        <v>76340</v>
      </c>
      <c r="Q5593" t="str">
        <f t="shared" si="90"/>
        <v>4-Medium C&amp;I</v>
      </c>
    </row>
    <row r="5594" spans="1:17" x14ac:dyDescent="0.3">
      <c r="A5594">
        <v>5</v>
      </c>
      <c r="B5594" t="s">
        <v>181</v>
      </c>
      <c r="C5594">
        <v>2021</v>
      </c>
      <c r="D5594">
        <v>11</v>
      </c>
      <c r="E5594" t="s">
        <v>663</v>
      </c>
      <c r="F5594" s="152">
        <v>5</v>
      </c>
      <c r="G5594" t="s">
        <v>455</v>
      </c>
      <c r="H5594" t="s">
        <v>431</v>
      </c>
      <c r="I5594" t="s">
        <v>432</v>
      </c>
      <c r="J5594" t="s">
        <v>568</v>
      </c>
      <c r="K5594" t="s">
        <v>433</v>
      </c>
      <c r="L5594" t="s">
        <v>540</v>
      </c>
      <c r="M5594" t="s">
        <v>456</v>
      </c>
      <c r="N5594">
        <v>168</v>
      </c>
      <c r="O5594">
        <v>614082.03</v>
      </c>
      <c r="P5594">
        <v>2935338</v>
      </c>
      <c r="Q5594" t="str">
        <f t="shared" si="90"/>
        <v>4-Medium C&amp;I</v>
      </c>
    </row>
    <row r="5595" spans="1:17" x14ac:dyDescent="0.3">
      <c r="A5595">
        <v>5</v>
      </c>
      <c r="B5595" t="s">
        <v>181</v>
      </c>
      <c r="C5595">
        <v>2021</v>
      </c>
      <c r="D5595">
        <v>11</v>
      </c>
      <c r="E5595" t="s">
        <v>663</v>
      </c>
      <c r="F5595" s="152">
        <v>5</v>
      </c>
      <c r="G5595" t="s">
        <v>455</v>
      </c>
      <c r="H5595" t="s">
        <v>477</v>
      </c>
      <c r="I5595" t="s">
        <v>478</v>
      </c>
      <c r="J5595" t="s">
        <v>566</v>
      </c>
      <c r="K5595" t="s">
        <v>436</v>
      </c>
      <c r="L5595" t="s">
        <v>540</v>
      </c>
      <c r="M5595" t="s">
        <v>456</v>
      </c>
      <c r="N5595">
        <v>27</v>
      </c>
      <c r="O5595">
        <v>3654.47</v>
      </c>
      <c r="P5595">
        <v>10810</v>
      </c>
      <c r="Q5595" t="str">
        <f t="shared" si="90"/>
        <v>Street</v>
      </c>
    </row>
    <row r="5596" spans="1:17" x14ac:dyDescent="0.3">
      <c r="A5596">
        <v>5</v>
      </c>
      <c r="B5596" t="s">
        <v>181</v>
      </c>
      <c r="C5596">
        <v>2021</v>
      </c>
      <c r="D5596">
        <v>11</v>
      </c>
      <c r="E5596" t="s">
        <v>663</v>
      </c>
      <c r="F5596" s="152">
        <v>5</v>
      </c>
      <c r="G5596" t="s">
        <v>455</v>
      </c>
      <c r="H5596" t="s">
        <v>479</v>
      </c>
      <c r="I5596" t="s">
        <v>480</v>
      </c>
      <c r="J5596" t="s">
        <v>566</v>
      </c>
      <c r="K5596" t="s">
        <v>436</v>
      </c>
      <c r="L5596" t="s">
        <v>540</v>
      </c>
      <c r="M5596" t="s">
        <v>456</v>
      </c>
      <c r="N5596">
        <v>38</v>
      </c>
      <c r="O5596">
        <v>6356.8</v>
      </c>
      <c r="P5596">
        <v>19506</v>
      </c>
      <c r="Q5596" t="str">
        <f t="shared" si="90"/>
        <v>Street</v>
      </c>
    </row>
    <row r="5597" spans="1:17" x14ac:dyDescent="0.3">
      <c r="A5597">
        <v>5</v>
      </c>
      <c r="B5597" t="s">
        <v>181</v>
      </c>
      <c r="C5597">
        <v>2021</v>
      </c>
      <c r="D5597">
        <v>11</v>
      </c>
      <c r="E5597" t="s">
        <v>663</v>
      </c>
      <c r="F5597" s="152">
        <v>5</v>
      </c>
      <c r="G5597" t="s">
        <v>455</v>
      </c>
      <c r="H5597" t="s">
        <v>434</v>
      </c>
      <c r="I5597" t="s">
        <v>435</v>
      </c>
      <c r="J5597" t="s">
        <v>566</v>
      </c>
      <c r="K5597" t="s">
        <v>436</v>
      </c>
      <c r="L5597" t="s">
        <v>541</v>
      </c>
      <c r="M5597" t="s">
        <v>457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x14ac:dyDescent="0.3">
      <c r="A5598">
        <v>5</v>
      </c>
      <c r="B5598" t="s">
        <v>181</v>
      </c>
      <c r="C5598">
        <v>2021</v>
      </c>
      <c r="D5598">
        <v>11</v>
      </c>
      <c r="E5598" t="s">
        <v>663</v>
      </c>
      <c r="F5598" s="152">
        <v>5</v>
      </c>
      <c r="G5598" t="s">
        <v>455</v>
      </c>
      <c r="H5598" t="s">
        <v>490</v>
      </c>
      <c r="I5598" t="s">
        <v>491</v>
      </c>
      <c r="J5598" t="s">
        <v>572</v>
      </c>
      <c r="K5598" t="s">
        <v>443</v>
      </c>
      <c r="L5598" t="s">
        <v>540</v>
      </c>
      <c r="M5598" t="s">
        <v>456</v>
      </c>
      <c r="N5598">
        <v>2</v>
      </c>
      <c r="O5598">
        <v>139915.79</v>
      </c>
      <c r="P5598">
        <v>885500</v>
      </c>
      <c r="Q5598" t="str">
        <f t="shared" si="90"/>
        <v>5-Large C&amp;I</v>
      </c>
    </row>
    <row r="5599" spans="1:17" x14ac:dyDescent="0.3">
      <c r="A5599">
        <v>5</v>
      </c>
      <c r="B5599" t="s">
        <v>181</v>
      </c>
      <c r="C5599">
        <v>2021</v>
      </c>
      <c r="D5599">
        <v>11</v>
      </c>
      <c r="E5599" t="s">
        <v>663</v>
      </c>
      <c r="F5599" s="152">
        <v>5</v>
      </c>
      <c r="G5599" t="s">
        <v>455</v>
      </c>
      <c r="H5599" t="s">
        <v>441</v>
      </c>
      <c r="I5599" t="s">
        <v>442</v>
      </c>
      <c r="J5599" t="s">
        <v>572</v>
      </c>
      <c r="K5599" t="s">
        <v>443</v>
      </c>
      <c r="L5599" t="s">
        <v>540</v>
      </c>
      <c r="M5599" t="s">
        <v>456</v>
      </c>
      <c r="N5599">
        <v>66</v>
      </c>
      <c r="O5599">
        <v>989373.98</v>
      </c>
      <c r="P5599">
        <v>5455067</v>
      </c>
      <c r="Q5599" t="str">
        <f t="shared" si="90"/>
        <v>5-Large C&amp;I</v>
      </c>
    </row>
    <row r="5600" spans="1:17" x14ac:dyDescent="0.3">
      <c r="A5600">
        <v>5</v>
      </c>
      <c r="B5600" t="s">
        <v>181</v>
      </c>
      <c r="C5600">
        <v>2021</v>
      </c>
      <c r="D5600">
        <v>11</v>
      </c>
      <c r="E5600" t="s">
        <v>663</v>
      </c>
      <c r="F5600" s="152">
        <v>5</v>
      </c>
      <c r="G5600" t="s">
        <v>455</v>
      </c>
      <c r="H5600" t="s">
        <v>444</v>
      </c>
      <c r="I5600" t="s">
        <v>445</v>
      </c>
      <c r="J5600" t="s">
        <v>572</v>
      </c>
      <c r="K5600" t="s">
        <v>443</v>
      </c>
      <c r="L5600" t="s">
        <v>541</v>
      </c>
      <c r="M5600" t="s">
        <v>457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x14ac:dyDescent="0.3">
      <c r="A5601">
        <v>5</v>
      </c>
      <c r="B5601" t="s">
        <v>181</v>
      </c>
      <c r="C5601">
        <v>2021</v>
      </c>
      <c r="D5601">
        <v>11</v>
      </c>
      <c r="E5601" t="s">
        <v>663</v>
      </c>
      <c r="F5601" s="152">
        <v>5</v>
      </c>
      <c r="G5601" t="s">
        <v>455</v>
      </c>
      <c r="H5601" t="s">
        <v>417</v>
      </c>
      <c r="I5601" t="s">
        <v>418</v>
      </c>
      <c r="J5601" t="s">
        <v>562</v>
      </c>
      <c r="K5601" t="s">
        <v>405</v>
      </c>
      <c r="L5601" t="s">
        <v>541</v>
      </c>
      <c r="M5601" t="s">
        <v>457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x14ac:dyDescent="0.3">
      <c r="A5602">
        <v>5</v>
      </c>
      <c r="B5602" t="s">
        <v>181</v>
      </c>
      <c r="C5602">
        <v>2021</v>
      </c>
      <c r="D5602">
        <v>11</v>
      </c>
      <c r="E5602" t="s">
        <v>663</v>
      </c>
      <c r="F5602" s="152">
        <v>5</v>
      </c>
      <c r="G5602" t="s">
        <v>455</v>
      </c>
      <c r="H5602" t="s">
        <v>446</v>
      </c>
      <c r="I5602" t="s">
        <v>447</v>
      </c>
      <c r="J5602" t="s">
        <v>567</v>
      </c>
      <c r="K5602" t="s">
        <v>425</v>
      </c>
      <c r="L5602" t="s">
        <v>541</v>
      </c>
      <c r="M5602" t="s">
        <v>457</v>
      </c>
      <c r="N5602">
        <v>1</v>
      </c>
      <c r="O5602">
        <v>40.97</v>
      </c>
      <c r="P5602">
        <v>300</v>
      </c>
      <c r="Q5602" t="str">
        <f t="shared" si="90"/>
        <v>3-Small C&amp;I</v>
      </c>
    </row>
    <row r="5603" spans="1:17" x14ac:dyDescent="0.3">
      <c r="A5603">
        <v>5</v>
      </c>
      <c r="B5603" t="s">
        <v>181</v>
      </c>
      <c r="C5603">
        <v>2021</v>
      </c>
      <c r="D5603">
        <v>11</v>
      </c>
      <c r="E5603" t="s">
        <v>663</v>
      </c>
      <c r="F5603" s="152">
        <v>5</v>
      </c>
      <c r="G5603" t="s">
        <v>455</v>
      </c>
      <c r="H5603" t="s">
        <v>450</v>
      </c>
      <c r="I5603" t="s">
        <v>451</v>
      </c>
      <c r="J5603" t="s">
        <v>568</v>
      </c>
      <c r="K5603" t="s">
        <v>433</v>
      </c>
      <c r="L5603" t="s">
        <v>541</v>
      </c>
      <c r="M5603" t="s">
        <v>457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x14ac:dyDescent="0.3">
      <c r="A5604">
        <v>5</v>
      </c>
      <c r="B5604" t="s">
        <v>181</v>
      </c>
      <c r="C5604">
        <v>2021</v>
      </c>
      <c r="D5604">
        <v>11</v>
      </c>
      <c r="E5604" t="s">
        <v>663</v>
      </c>
      <c r="F5604" s="152">
        <v>6</v>
      </c>
      <c r="G5604" t="s">
        <v>458</v>
      </c>
      <c r="H5604" t="s">
        <v>403</v>
      </c>
      <c r="I5604" t="s">
        <v>404</v>
      </c>
      <c r="J5604" t="s">
        <v>562</v>
      </c>
      <c r="K5604" t="s">
        <v>405</v>
      </c>
      <c r="L5604" t="s">
        <v>548</v>
      </c>
      <c r="M5604" t="s">
        <v>193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x14ac:dyDescent="0.3">
      <c r="A5605">
        <v>5</v>
      </c>
      <c r="B5605" t="s">
        <v>181</v>
      </c>
      <c r="C5605">
        <v>2021</v>
      </c>
      <c r="D5605">
        <v>11</v>
      </c>
      <c r="E5605" t="s">
        <v>663</v>
      </c>
      <c r="F5605" s="152">
        <v>6</v>
      </c>
      <c r="G5605" t="s">
        <v>458</v>
      </c>
      <c r="H5605" t="s">
        <v>494</v>
      </c>
      <c r="I5605" t="s">
        <v>495</v>
      </c>
      <c r="J5605" t="s">
        <v>573</v>
      </c>
      <c r="K5605" t="s">
        <v>461</v>
      </c>
      <c r="L5605" t="s">
        <v>548</v>
      </c>
      <c r="M5605" t="s">
        <v>193</v>
      </c>
      <c r="N5605">
        <v>70</v>
      </c>
      <c r="O5605">
        <v>58466.97</v>
      </c>
      <c r="P5605">
        <v>133145</v>
      </c>
      <c r="Q5605" t="str">
        <f t="shared" si="90"/>
        <v>Street</v>
      </c>
    </row>
    <row r="5606" spans="1:17" x14ac:dyDescent="0.3">
      <c r="A5606">
        <v>5</v>
      </c>
      <c r="B5606" t="s">
        <v>181</v>
      </c>
      <c r="C5606">
        <v>2021</v>
      </c>
      <c r="D5606">
        <v>11</v>
      </c>
      <c r="E5606" t="s">
        <v>663</v>
      </c>
      <c r="F5606" s="152">
        <v>6</v>
      </c>
      <c r="G5606" t="s">
        <v>458</v>
      </c>
      <c r="H5606" t="s">
        <v>496</v>
      </c>
      <c r="I5606" t="s">
        <v>497</v>
      </c>
      <c r="J5606" t="s">
        <v>573</v>
      </c>
      <c r="K5606" t="s">
        <v>461</v>
      </c>
      <c r="L5606" t="s">
        <v>548</v>
      </c>
      <c r="M5606" t="s">
        <v>193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x14ac:dyDescent="0.3">
      <c r="A5607">
        <v>5</v>
      </c>
      <c r="B5607" t="s">
        <v>181</v>
      </c>
      <c r="C5607">
        <v>2021</v>
      </c>
      <c r="D5607">
        <v>11</v>
      </c>
      <c r="E5607" t="s">
        <v>663</v>
      </c>
      <c r="F5607" s="152">
        <v>6</v>
      </c>
      <c r="G5607" t="s">
        <v>458</v>
      </c>
      <c r="H5607" t="s">
        <v>477</v>
      </c>
      <c r="I5607" t="s">
        <v>478</v>
      </c>
      <c r="J5607" t="s">
        <v>566</v>
      </c>
      <c r="K5607" t="s">
        <v>436</v>
      </c>
      <c r="L5607" t="s">
        <v>548</v>
      </c>
      <c r="M5607" t="s">
        <v>193</v>
      </c>
      <c r="N5607">
        <v>315</v>
      </c>
      <c r="O5607">
        <v>35343.64</v>
      </c>
      <c r="P5607">
        <v>98086</v>
      </c>
      <c r="Q5607" t="str">
        <f t="shared" si="90"/>
        <v>Street</v>
      </c>
    </row>
    <row r="5608" spans="1:17" x14ac:dyDescent="0.3">
      <c r="A5608">
        <v>5</v>
      </c>
      <c r="B5608" t="s">
        <v>181</v>
      </c>
      <c r="C5608">
        <v>2021</v>
      </c>
      <c r="D5608">
        <v>11</v>
      </c>
      <c r="E5608" t="s">
        <v>663</v>
      </c>
      <c r="F5608" s="152">
        <v>6</v>
      </c>
      <c r="G5608" t="s">
        <v>458</v>
      </c>
      <c r="H5608" t="s">
        <v>479</v>
      </c>
      <c r="I5608" t="s">
        <v>480</v>
      </c>
      <c r="J5608" t="s">
        <v>566</v>
      </c>
      <c r="K5608" t="s">
        <v>436</v>
      </c>
      <c r="L5608" t="s">
        <v>548</v>
      </c>
      <c r="M5608" t="s">
        <v>193</v>
      </c>
      <c r="N5608">
        <v>583</v>
      </c>
      <c r="O5608">
        <v>53377.01</v>
      </c>
      <c r="P5608">
        <v>153222</v>
      </c>
      <c r="Q5608" t="str">
        <f t="shared" si="90"/>
        <v>Street</v>
      </c>
    </row>
    <row r="5609" spans="1:17" x14ac:dyDescent="0.3">
      <c r="A5609">
        <v>5</v>
      </c>
      <c r="B5609" t="s">
        <v>181</v>
      </c>
      <c r="C5609">
        <v>2021</v>
      </c>
      <c r="D5609">
        <v>11</v>
      </c>
      <c r="E5609" t="s">
        <v>663</v>
      </c>
      <c r="F5609" s="152">
        <v>6</v>
      </c>
      <c r="G5609" t="s">
        <v>458</v>
      </c>
      <c r="H5609" t="s">
        <v>498</v>
      </c>
      <c r="I5609" t="s">
        <v>499</v>
      </c>
      <c r="J5609" t="s">
        <v>574</v>
      </c>
      <c r="K5609" t="s">
        <v>500</v>
      </c>
      <c r="L5609" t="s">
        <v>548</v>
      </c>
      <c r="M5609" t="s">
        <v>193</v>
      </c>
      <c r="N5609">
        <v>2</v>
      </c>
      <c r="O5609">
        <v>853.6</v>
      </c>
      <c r="P5609">
        <v>1632</v>
      </c>
      <c r="Q5609" t="str">
        <f t="shared" si="90"/>
        <v>Street</v>
      </c>
    </row>
    <row r="5610" spans="1:17" x14ac:dyDescent="0.3">
      <c r="A5610">
        <v>5</v>
      </c>
      <c r="B5610" t="s">
        <v>181</v>
      </c>
      <c r="C5610">
        <v>2021</v>
      </c>
      <c r="D5610">
        <v>11</v>
      </c>
      <c r="E5610" t="s">
        <v>663</v>
      </c>
      <c r="F5610" s="152">
        <v>6</v>
      </c>
      <c r="G5610" t="s">
        <v>458</v>
      </c>
      <c r="H5610" t="s">
        <v>501</v>
      </c>
      <c r="I5610" t="s">
        <v>502</v>
      </c>
      <c r="J5610" t="s">
        <v>574</v>
      </c>
      <c r="K5610" t="s">
        <v>500</v>
      </c>
      <c r="L5610" t="s">
        <v>548</v>
      </c>
      <c r="M5610" t="s">
        <v>193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x14ac:dyDescent="0.3">
      <c r="A5611">
        <v>5</v>
      </c>
      <c r="B5611" t="s">
        <v>181</v>
      </c>
      <c r="C5611">
        <v>2021</v>
      </c>
      <c r="D5611">
        <v>11</v>
      </c>
      <c r="E5611" t="s">
        <v>663</v>
      </c>
      <c r="F5611" s="152">
        <v>6</v>
      </c>
      <c r="G5611" t="s">
        <v>458</v>
      </c>
      <c r="H5611" t="s">
        <v>503</v>
      </c>
      <c r="I5611" t="s">
        <v>504</v>
      </c>
      <c r="J5611" t="s">
        <v>575</v>
      </c>
      <c r="K5611" t="s">
        <v>475</v>
      </c>
      <c r="L5611" t="s">
        <v>548</v>
      </c>
      <c r="M5611" t="s">
        <v>193</v>
      </c>
      <c r="N5611">
        <v>76</v>
      </c>
      <c r="O5611">
        <v>45378.28</v>
      </c>
      <c r="P5611">
        <v>195786</v>
      </c>
      <c r="Q5611" t="str">
        <f t="shared" si="90"/>
        <v>Street</v>
      </c>
    </row>
    <row r="5612" spans="1:17" x14ac:dyDescent="0.3">
      <c r="A5612">
        <v>5</v>
      </c>
      <c r="B5612" t="s">
        <v>181</v>
      </c>
      <c r="C5612">
        <v>2021</v>
      </c>
      <c r="D5612">
        <v>11</v>
      </c>
      <c r="E5612" t="s">
        <v>663</v>
      </c>
      <c r="F5612" s="152">
        <v>6</v>
      </c>
      <c r="G5612" t="s">
        <v>458</v>
      </c>
      <c r="H5612" t="s">
        <v>505</v>
      </c>
      <c r="I5612" t="s">
        <v>506</v>
      </c>
      <c r="J5612" t="s">
        <v>575</v>
      </c>
      <c r="K5612" t="s">
        <v>475</v>
      </c>
      <c r="L5612" t="s">
        <v>548</v>
      </c>
      <c r="M5612" t="s">
        <v>193</v>
      </c>
      <c r="N5612">
        <v>13</v>
      </c>
      <c r="O5612">
        <v>5789.91</v>
      </c>
      <c r="P5612">
        <v>26854</v>
      </c>
      <c r="Q5612" t="str">
        <f t="shared" si="90"/>
        <v>Street</v>
      </c>
    </row>
    <row r="5613" spans="1:17" x14ac:dyDescent="0.3">
      <c r="A5613">
        <v>5</v>
      </c>
      <c r="B5613" t="s">
        <v>181</v>
      </c>
      <c r="C5613">
        <v>2021</v>
      </c>
      <c r="D5613">
        <v>11</v>
      </c>
      <c r="E5613" t="s">
        <v>663</v>
      </c>
      <c r="F5613" s="152">
        <v>6</v>
      </c>
      <c r="G5613" t="s">
        <v>458</v>
      </c>
      <c r="H5613" t="s">
        <v>507</v>
      </c>
      <c r="I5613" t="s">
        <v>508</v>
      </c>
      <c r="J5613" t="s">
        <v>571</v>
      </c>
      <c r="K5613" t="s">
        <v>439</v>
      </c>
      <c r="L5613" t="s">
        <v>548</v>
      </c>
      <c r="M5613" t="s">
        <v>193</v>
      </c>
      <c r="N5613">
        <v>2</v>
      </c>
      <c r="O5613">
        <v>82.07</v>
      </c>
      <c r="P5613">
        <v>301</v>
      </c>
      <c r="Q5613" t="str">
        <f t="shared" si="90"/>
        <v>3-Small C&amp;I</v>
      </c>
    </row>
    <row r="5614" spans="1:17" x14ac:dyDescent="0.3">
      <c r="A5614">
        <v>5</v>
      </c>
      <c r="B5614" t="s">
        <v>181</v>
      </c>
      <c r="C5614">
        <v>2021</v>
      </c>
      <c r="D5614">
        <v>11</v>
      </c>
      <c r="E5614" t="s">
        <v>663</v>
      </c>
      <c r="F5614" s="152">
        <v>6</v>
      </c>
      <c r="G5614" t="s">
        <v>458</v>
      </c>
      <c r="H5614" t="s">
        <v>509</v>
      </c>
      <c r="I5614" t="s">
        <v>510</v>
      </c>
      <c r="J5614" t="s">
        <v>571</v>
      </c>
      <c r="K5614" t="s">
        <v>439</v>
      </c>
      <c r="L5614" t="s">
        <v>548</v>
      </c>
      <c r="M5614" t="s">
        <v>193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x14ac:dyDescent="0.3">
      <c r="A5615">
        <v>5</v>
      </c>
      <c r="B5615" t="s">
        <v>181</v>
      </c>
      <c r="C5615">
        <v>2021</v>
      </c>
      <c r="D5615">
        <v>11</v>
      </c>
      <c r="E5615" t="s">
        <v>663</v>
      </c>
      <c r="F5615" s="152">
        <v>6</v>
      </c>
      <c r="G5615" t="s">
        <v>458</v>
      </c>
      <c r="H5615" t="s">
        <v>459</v>
      </c>
      <c r="I5615" t="s">
        <v>460</v>
      </c>
      <c r="J5615" t="s">
        <v>573</v>
      </c>
      <c r="K5615" t="s">
        <v>461</v>
      </c>
      <c r="L5615" t="s">
        <v>542</v>
      </c>
      <c r="M5615" t="s">
        <v>462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x14ac:dyDescent="0.3">
      <c r="A5616">
        <v>5</v>
      </c>
      <c r="B5616" t="s">
        <v>181</v>
      </c>
      <c r="C5616">
        <v>2021</v>
      </c>
      <c r="D5616">
        <v>11</v>
      </c>
      <c r="E5616" t="s">
        <v>663</v>
      </c>
      <c r="F5616" s="152">
        <v>6</v>
      </c>
      <c r="G5616" t="s">
        <v>458</v>
      </c>
      <c r="H5616" t="s">
        <v>434</v>
      </c>
      <c r="I5616" t="s">
        <v>435</v>
      </c>
      <c r="J5616" t="s">
        <v>566</v>
      </c>
      <c r="K5616" t="s">
        <v>436</v>
      </c>
      <c r="L5616" t="s">
        <v>542</v>
      </c>
      <c r="M5616" t="s">
        <v>462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x14ac:dyDescent="0.3">
      <c r="A5617">
        <v>5</v>
      </c>
      <c r="B5617" t="s">
        <v>181</v>
      </c>
      <c r="C5617">
        <v>2021</v>
      </c>
      <c r="D5617">
        <v>11</v>
      </c>
      <c r="E5617" t="s">
        <v>663</v>
      </c>
      <c r="F5617" s="152">
        <v>6</v>
      </c>
      <c r="G5617" t="s">
        <v>458</v>
      </c>
      <c r="H5617" t="s">
        <v>511</v>
      </c>
      <c r="I5617" t="s">
        <v>512</v>
      </c>
      <c r="J5617" t="s">
        <v>576</v>
      </c>
      <c r="K5617" t="s">
        <v>513</v>
      </c>
      <c r="L5617" t="s">
        <v>542</v>
      </c>
      <c r="M5617" t="s">
        <v>462</v>
      </c>
      <c r="N5617">
        <v>6</v>
      </c>
      <c r="O5617">
        <v>9251.76</v>
      </c>
      <c r="P5617">
        <v>43910</v>
      </c>
      <c r="Q5617" t="str">
        <f t="shared" si="90"/>
        <v>Street</v>
      </c>
    </row>
    <row r="5618" spans="1:17" x14ac:dyDescent="0.3">
      <c r="A5618">
        <v>5</v>
      </c>
      <c r="B5618" t="s">
        <v>181</v>
      </c>
      <c r="C5618">
        <v>2021</v>
      </c>
      <c r="D5618">
        <v>11</v>
      </c>
      <c r="E5618" t="s">
        <v>663</v>
      </c>
      <c r="F5618" s="152">
        <v>6</v>
      </c>
      <c r="G5618" t="s">
        <v>458</v>
      </c>
      <c r="H5618" t="s">
        <v>514</v>
      </c>
      <c r="I5618" t="s">
        <v>515</v>
      </c>
      <c r="J5618" t="s">
        <v>574</v>
      </c>
      <c r="K5618" t="s">
        <v>500</v>
      </c>
      <c r="L5618" t="s">
        <v>542</v>
      </c>
      <c r="M5618" t="s">
        <v>462</v>
      </c>
      <c r="N5618">
        <v>6</v>
      </c>
      <c r="O5618">
        <v>1740.39</v>
      </c>
      <c r="P5618">
        <v>4570</v>
      </c>
      <c r="Q5618" t="str">
        <f t="shared" si="90"/>
        <v>Street</v>
      </c>
    </row>
    <row r="5619" spans="1:17" x14ac:dyDescent="0.3">
      <c r="A5619">
        <v>5</v>
      </c>
      <c r="B5619" t="s">
        <v>181</v>
      </c>
      <c r="C5619">
        <v>2021</v>
      </c>
      <c r="D5619">
        <v>11</v>
      </c>
      <c r="E5619" t="s">
        <v>663</v>
      </c>
      <c r="F5619" s="152">
        <v>6</v>
      </c>
      <c r="G5619" t="s">
        <v>458</v>
      </c>
      <c r="H5619" t="s">
        <v>516</v>
      </c>
      <c r="I5619" t="s">
        <v>517</v>
      </c>
      <c r="J5619" t="s">
        <v>575</v>
      </c>
      <c r="K5619" t="s">
        <v>475</v>
      </c>
      <c r="L5619" t="s">
        <v>542</v>
      </c>
      <c r="M5619" t="s">
        <v>462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x14ac:dyDescent="0.3">
      <c r="A5620">
        <v>5</v>
      </c>
      <c r="B5620" t="s">
        <v>181</v>
      </c>
      <c r="C5620">
        <v>2021</v>
      </c>
      <c r="D5620">
        <v>11</v>
      </c>
      <c r="E5620" t="s">
        <v>663</v>
      </c>
      <c r="F5620" s="152">
        <v>6</v>
      </c>
      <c r="G5620" t="s">
        <v>458</v>
      </c>
      <c r="H5620" t="s">
        <v>437</v>
      </c>
      <c r="I5620" t="s">
        <v>438</v>
      </c>
      <c r="J5620" t="s">
        <v>571</v>
      </c>
      <c r="K5620" t="s">
        <v>439</v>
      </c>
      <c r="L5620" t="s">
        <v>542</v>
      </c>
      <c r="M5620" t="s">
        <v>462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x14ac:dyDescent="0.3">
      <c r="A5621">
        <v>5</v>
      </c>
      <c r="B5621" t="s">
        <v>181</v>
      </c>
      <c r="C5621">
        <v>2021</v>
      </c>
      <c r="D5621">
        <v>11</v>
      </c>
      <c r="E5621" t="s">
        <v>663</v>
      </c>
      <c r="F5621" s="152">
        <v>6</v>
      </c>
      <c r="G5621" t="s">
        <v>458</v>
      </c>
      <c r="H5621" t="s">
        <v>518</v>
      </c>
      <c r="I5621" t="s">
        <v>519</v>
      </c>
      <c r="J5621" t="s">
        <v>577</v>
      </c>
      <c r="K5621" t="s">
        <v>465</v>
      </c>
      <c r="L5621" t="s">
        <v>548</v>
      </c>
      <c r="M5621" t="s">
        <v>193</v>
      </c>
      <c r="N5621">
        <v>1</v>
      </c>
      <c r="O5621">
        <v>1731.06</v>
      </c>
      <c r="P5621">
        <v>6981</v>
      </c>
      <c r="Q5621" t="str">
        <f t="shared" si="90"/>
        <v>Street</v>
      </c>
    </row>
    <row r="5622" spans="1:17" x14ac:dyDescent="0.3">
      <c r="A5622">
        <v>5</v>
      </c>
      <c r="B5622" t="s">
        <v>181</v>
      </c>
      <c r="C5622">
        <v>2021</v>
      </c>
      <c r="D5622">
        <v>11</v>
      </c>
      <c r="E5622" t="s">
        <v>663</v>
      </c>
      <c r="F5622" s="152">
        <v>6</v>
      </c>
      <c r="G5622" t="s">
        <v>458</v>
      </c>
      <c r="H5622" t="s">
        <v>463</v>
      </c>
      <c r="I5622" t="s">
        <v>464</v>
      </c>
      <c r="J5622" t="s">
        <v>577</v>
      </c>
      <c r="K5622" t="s">
        <v>465</v>
      </c>
      <c r="L5622" t="s">
        <v>542</v>
      </c>
      <c r="M5622" t="s">
        <v>462</v>
      </c>
      <c r="N5622">
        <v>10</v>
      </c>
      <c r="O5622">
        <v>784.21</v>
      </c>
      <c r="P5622">
        <v>4720</v>
      </c>
      <c r="Q5622" t="str">
        <f t="shared" si="90"/>
        <v>Street</v>
      </c>
    </row>
    <row r="5623" spans="1:17" x14ac:dyDescent="0.3">
      <c r="A5623">
        <v>5</v>
      </c>
      <c r="B5623" t="s">
        <v>181</v>
      </c>
      <c r="C5623">
        <v>2021</v>
      </c>
      <c r="D5623">
        <v>11</v>
      </c>
      <c r="E5623" t="s">
        <v>663</v>
      </c>
      <c r="F5623" s="152">
        <v>6</v>
      </c>
      <c r="G5623" t="s">
        <v>458</v>
      </c>
      <c r="H5623" t="s">
        <v>522</v>
      </c>
      <c r="I5623" t="s">
        <v>523</v>
      </c>
      <c r="J5623" t="s">
        <v>578</v>
      </c>
      <c r="K5623" t="s">
        <v>475</v>
      </c>
      <c r="L5623" t="s">
        <v>548</v>
      </c>
      <c r="M5623" t="s">
        <v>193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x14ac:dyDescent="0.3">
      <c r="A5624">
        <v>5</v>
      </c>
      <c r="B5624" t="s">
        <v>181</v>
      </c>
      <c r="C5624">
        <v>2021</v>
      </c>
      <c r="D5624">
        <v>11</v>
      </c>
      <c r="E5624" t="s">
        <v>663</v>
      </c>
      <c r="F5624" s="152">
        <v>6</v>
      </c>
      <c r="G5624" t="s">
        <v>458</v>
      </c>
      <c r="H5624" t="s">
        <v>524</v>
      </c>
      <c r="I5624" t="s">
        <v>525</v>
      </c>
      <c r="J5624" t="s">
        <v>578</v>
      </c>
      <c r="K5624" t="s">
        <v>475</v>
      </c>
      <c r="L5624" t="s">
        <v>542</v>
      </c>
      <c r="M5624" t="s">
        <v>462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x14ac:dyDescent="0.3">
      <c r="A5625">
        <v>5</v>
      </c>
      <c r="B5625" t="s">
        <v>181</v>
      </c>
      <c r="C5625">
        <v>2021</v>
      </c>
      <c r="D5625">
        <v>11</v>
      </c>
      <c r="E5625" t="s">
        <v>663</v>
      </c>
      <c r="F5625" s="152">
        <v>6</v>
      </c>
      <c r="G5625" t="s">
        <v>458</v>
      </c>
      <c r="H5625" t="s">
        <v>417</v>
      </c>
      <c r="I5625" t="s">
        <v>418</v>
      </c>
      <c r="J5625" t="s">
        <v>562</v>
      </c>
      <c r="K5625" t="s">
        <v>405</v>
      </c>
      <c r="L5625" t="s">
        <v>542</v>
      </c>
      <c r="M5625" t="s">
        <v>462</v>
      </c>
      <c r="N5625">
        <v>30</v>
      </c>
      <c r="O5625">
        <v>821.64</v>
      </c>
      <c r="P5625">
        <v>5100</v>
      </c>
      <c r="Q5625" t="str">
        <f t="shared" si="90"/>
        <v>3-Small C&amp;I</v>
      </c>
    </row>
    <row r="5626" spans="1:17" x14ac:dyDescent="0.3">
      <c r="A5626">
        <v>5</v>
      </c>
      <c r="B5626" t="s">
        <v>181</v>
      </c>
      <c r="C5626">
        <v>2021</v>
      </c>
      <c r="D5626">
        <v>11</v>
      </c>
      <c r="E5626" t="s">
        <v>663</v>
      </c>
      <c r="F5626" s="152">
        <v>10</v>
      </c>
      <c r="G5626" t="s">
        <v>466</v>
      </c>
      <c r="H5626" t="s">
        <v>397</v>
      </c>
      <c r="I5626" t="s">
        <v>398</v>
      </c>
      <c r="J5626" t="s">
        <v>561</v>
      </c>
      <c r="K5626" t="s">
        <v>399</v>
      </c>
      <c r="L5626" t="s">
        <v>543</v>
      </c>
      <c r="M5626" t="s">
        <v>467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x14ac:dyDescent="0.3">
      <c r="A5627">
        <v>5</v>
      </c>
      <c r="B5627" t="s">
        <v>181</v>
      </c>
      <c r="C5627">
        <v>2021</v>
      </c>
      <c r="D5627">
        <v>11</v>
      </c>
      <c r="E5627" t="s">
        <v>663</v>
      </c>
      <c r="F5627" s="152">
        <v>10</v>
      </c>
      <c r="G5627" t="s">
        <v>466</v>
      </c>
      <c r="H5627" t="s">
        <v>401</v>
      </c>
      <c r="I5627" t="s">
        <v>402</v>
      </c>
      <c r="J5627" t="s">
        <v>561</v>
      </c>
      <c r="K5627" t="s">
        <v>399</v>
      </c>
      <c r="L5627" t="s">
        <v>543</v>
      </c>
      <c r="M5627" t="s">
        <v>467</v>
      </c>
      <c r="N5627">
        <v>28</v>
      </c>
      <c r="O5627">
        <v>4024.88</v>
      </c>
      <c r="P5627">
        <v>15510</v>
      </c>
      <c r="Q5627" t="str">
        <f t="shared" si="90"/>
        <v>1-Residential</v>
      </c>
    </row>
    <row r="5628" spans="1:17" x14ac:dyDescent="0.3">
      <c r="A5628">
        <v>5</v>
      </c>
      <c r="B5628" t="s">
        <v>181</v>
      </c>
      <c r="C5628">
        <v>2021</v>
      </c>
      <c r="D5628">
        <v>11</v>
      </c>
      <c r="E5628" t="s">
        <v>663</v>
      </c>
      <c r="F5628" s="152">
        <v>10</v>
      </c>
      <c r="G5628" t="s">
        <v>466</v>
      </c>
      <c r="H5628" t="s">
        <v>403</v>
      </c>
      <c r="I5628" t="s">
        <v>404</v>
      </c>
      <c r="J5628" t="s">
        <v>562</v>
      </c>
      <c r="K5628" t="s">
        <v>405</v>
      </c>
      <c r="L5628" t="s">
        <v>543</v>
      </c>
      <c r="M5628" t="s">
        <v>467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x14ac:dyDescent="0.3">
      <c r="A5629">
        <v>5</v>
      </c>
      <c r="B5629" t="s">
        <v>181</v>
      </c>
      <c r="C5629">
        <v>2021</v>
      </c>
      <c r="D5629">
        <v>11</v>
      </c>
      <c r="E5629" t="s">
        <v>663</v>
      </c>
      <c r="F5629" s="152">
        <v>10</v>
      </c>
      <c r="G5629" t="s">
        <v>466</v>
      </c>
      <c r="H5629" t="s">
        <v>406</v>
      </c>
      <c r="I5629" t="s">
        <v>407</v>
      </c>
      <c r="J5629" t="s">
        <v>563</v>
      </c>
      <c r="K5629" t="s">
        <v>408</v>
      </c>
      <c r="L5629" t="s">
        <v>543</v>
      </c>
      <c r="M5629" t="s">
        <v>467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x14ac:dyDescent="0.3">
      <c r="A5630">
        <v>5</v>
      </c>
      <c r="B5630" t="s">
        <v>181</v>
      </c>
      <c r="C5630">
        <v>2021</v>
      </c>
      <c r="D5630">
        <v>11</v>
      </c>
      <c r="E5630" t="s">
        <v>663</v>
      </c>
      <c r="F5630" s="152">
        <v>10</v>
      </c>
      <c r="G5630" t="s">
        <v>466</v>
      </c>
      <c r="H5630" t="s">
        <v>471</v>
      </c>
      <c r="I5630" t="s">
        <v>472</v>
      </c>
      <c r="J5630" t="s">
        <v>563</v>
      </c>
      <c r="K5630" t="s">
        <v>408</v>
      </c>
      <c r="L5630" t="s">
        <v>543</v>
      </c>
      <c r="M5630" t="s">
        <v>467</v>
      </c>
      <c r="N5630">
        <v>12</v>
      </c>
      <c r="O5630">
        <v>1163.57</v>
      </c>
      <c r="P5630">
        <v>7021</v>
      </c>
      <c r="Q5630" t="str">
        <f t="shared" si="90"/>
        <v>2-Low Income Residential</v>
      </c>
    </row>
    <row r="5631" spans="1:17" x14ac:dyDescent="0.3">
      <c r="A5631">
        <v>5</v>
      </c>
      <c r="B5631" t="s">
        <v>181</v>
      </c>
      <c r="C5631">
        <v>2021</v>
      </c>
      <c r="D5631">
        <v>11</v>
      </c>
      <c r="E5631" t="s">
        <v>663</v>
      </c>
      <c r="F5631" s="152">
        <v>10</v>
      </c>
      <c r="G5631" t="s">
        <v>466</v>
      </c>
      <c r="H5631" t="s">
        <v>477</v>
      </c>
      <c r="I5631" t="s">
        <v>478</v>
      </c>
      <c r="J5631" t="s">
        <v>566</v>
      </c>
      <c r="K5631" t="s">
        <v>436</v>
      </c>
      <c r="L5631" t="s">
        <v>543</v>
      </c>
      <c r="M5631" t="s">
        <v>467</v>
      </c>
      <c r="N5631">
        <v>2</v>
      </c>
      <c r="O5631">
        <v>82.13</v>
      </c>
      <c r="P5631">
        <v>172</v>
      </c>
      <c r="Q5631" t="str">
        <f t="shared" si="90"/>
        <v>Street</v>
      </c>
    </row>
    <row r="5632" spans="1:17" x14ac:dyDescent="0.3">
      <c r="A5632">
        <v>5</v>
      </c>
      <c r="B5632" t="s">
        <v>181</v>
      </c>
      <c r="C5632">
        <v>2021</v>
      </c>
      <c r="D5632">
        <v>11</v>
      </c>
      <c r="E5632" t="s">
        <v>663</v>
      </c>
      <c r="F5632" s="152">
        <v>10</v>
      </c>
      <c r="G5632" t="s">
        <v>466</v>
      </c>
      <c r="H5632" t="s">
        <v>479</v>
      </c>
      <c r="I5632" t="s">
        <v>480</v>
      </c>
      <c r="J5632" t="s">
        <v>566</v>
      </c>
      <c r="K5632" t="s">
        <v>436</v>
      </c>
      <c r="L5632" t="s">
        <v>543</v>
      </c>
      <c r="M5632" t="s">
        <v>467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x14ac:dyDescent="0.3">
      <c r="A5633">
        <v>5</v>
      </c>
      <c r="B5633" t="s">
        <v>181</v>
      </c>
      <c r="C5633">
        <v>2021</v>
      </c>
      <c r="D5633">
        <v>11</v>
      </c>
      <c r="E5633" t="s">
        <v>663</v>
      </c>
      <c r="F5633" s="152">
        <v>10</v>
      </c>
      <c r="G5633" t="s">
        <v>466</v>
      </c>
      <c r="H5633" t="s">
        <v>434</v>
      </c>
      <c r="I5633" t="s">
        <v>435</v>
      </c>
      <c r="J5633" t="s">
        <v>566</v>
      </c>
      <c r="K5633" t="s">
        <v>436</v>
      </c>
      <c r="L5633" t="s">
        <v>544</v>
      </c>
      <c r="M5633" t="s">
        <v>468</v>
      </c>
      <c r="N5633">
        <v>3</v>
      </c>
      <c r="O5633">
        <v>98.02</v>
      </c>
      <c r="P5633">
        <v>446</v>
      </c>
      <c r="Q5633" t="str">
        <f t="shared" si="90"/>
        <v>Street</v>
      </c>
    </row>
    <row r="5634" spans="1:17" x14ac:dyDescent="0.3">
      <c r="A5634">
        <v>5</v>
      </c>
      <c r="B5634" t="s">
        <v>181</v>
      </c>
      <c r="C5634">
        <v>2021</v>
      </c>
      <c r="D5634">
        <v>11</v>
      </c>
      <c r="E5634" t="s">
        <v>663</v>
      </c>
      <c r="F5634" s="152">
        <v>10</v>
      </c>
      <c r="G5634" t="s">
        <v>466</v>
      </c>
      <c r="H5634" t="s">
        <v>412</v>
      </c>
      <c r="I5634" t="s">
        <v>413</v>
      </c>
      <c r="J5634" t="s">
        <v>561</v>
      </c>
      <c r="K5634" t="s">
        <v>399</v>
      </c>
      <c r="L5634" t="s">
        <v>544</v>
      </c>
      <c r="M5634" t="s">
        <v>468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x14ac:dyDescent="0.3">
      <c r="A5635">
        <v>5</v>
      </c>
      <c r="B5635" t="s">
        <v>181</v>
      </c>
      <c r="C5635">
        <v>2021</v>
      </c>
      <c r="D5635">
        <v>11</v>
      </c>
      <c r="E5635" t="s">
        <v>663</v>
      </c>
      <c r="F5635" s="152">
        <v>10</v>
      </c>
      <c r="G5635" t="s">
        <v>466</v>
      </c>
      <c r="H5635" t="s">
        <v>415</v>
      </c>
      <c r="I5635" t="s">
        <v>416</v>
      </c>
      <c r="J5635" t="s">
        <v>563</v>
      </c>
      <c r="K5635" t="s">
        <v>408</v>
      </c>
      <c r="L5635" t="s">
        <v>544</v>
      </c>
      <c r="M5635" t="s">
        <v>468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x14ac:dyDescent="0.3">
      <c r="A5636">
        <v>5</v>
      </c>
      <c r="B5636" t="s">
        <v>181</v>
      </c>
      <c r="C5636">
        <v>2021</v>
      </c>
      <c r="D5636">
        <v>11</v>
      </c>
      <c r="E5636" t="s">
        <v>663</v>
      </c>
      <c r="F5636" s="152">
        <v>10</v>
      </c>
      <c r="G5636" t="s">
        <v>466</v>
      </c>
      <c r="H5636" t="s">
        <v>417</v>
      </c>
      <c r="I5636" t="s">
        <v>418</v>
      </c>
      <c r="J5636" t="s">
        <v>562</v>
      </c>
      <c r="K5636" t="s">
        <v>405</v>
      </c>
      <c r="L5636" t="s">
        <v>544</v>
      </c>
      <c r="M5636" t="s">
        <v>468</v>
      </c>
      <c r="N5636">
        <v>15</v>
      </c>
      <c r="O5636">
        <v>1986.65</v>
      </c>
      <c r="P5636">
        <v>16497</v>
      </c>
      <c r="Q5636" t="str">
        <f t="shared" si="90"/>
        <v>3-Small C&amp;I</v>
      </c>
    </row>
    <row r="5637" spans="1:17" x14ac:dyDescent="0.3">
      <c r="A5637">
        <v>5</v>
      </c>
      <c r="B5637" t="s">
        <v>181</v>
      </c>
      <c r="C5637">
        <v>2021</v>
      </c>
      <c r="D5637">
        <v>11</v>
      </c>
      <c r="E5637" t="s">
        <v>663</v>
      </c>
      <c r="F5637" s="152">
        <v>60</v>
      </c>
      <c r="G5637" t="s">
        <v>469</v>
      </c>
      <c r="H5637" t="s">
        <v>494</v>
      </c>
      <c r="I5637" t="s">
        <v>495</v>
      </c>
      <c r="J5637" t="s">
        <v>573</v>
      </c>
      <c r="K5637" t="s">
        <v>461</v>
      </c>
      <c r="L5637" t="s">
        <v>549</v>
      </c>
      <c r="M5637" t="s">
        <v>526</v>
      </c>
      <c r="N5637">
        <v>9</v>
      </c>
      <c r="O5637">
        <v>3509.83</v>
      </c>
      <c r="P5637">
        <v>5591</v>
      </c>
      <c r="Q5637" t="str">
        <f t="shared" si="90"/>
        <v>Street</v>
      </c>
    </row>
    <row r="5638" spans="1:17" x14ac:dyDescent="0.3">
      <c r="A5638">
        <v>5</v>
      </c>
      <c r="B5638" t="s">
        <v>181</v>
      </c>
      <c r="C5638">
        <v>2021</v>
      </c>
      <c r="D5638">
        <v>11</v>
      </c>
      <c r="E5638" t="s">
        <v>663</v>
      </c>
      <c r="F5638" s="152">
        <v>60</v>
      </c>
      <c r="G5638" t="s">
        <v>469</v>
      </c>
      <c r="H5638" t="s">
        <v>496</v>
      </c>
      <c r="I5638" t="s">
        <v>497</v>
      </c>
      <c r="J5638" t="s">
        <v>573</v>
      </c>
      <c r="K5638" t="s">
        <v>461</v>
      </c>
      <c r="L5638" t="s">
        <v>549</v>
      </c>
      <c r="M5638" t="s">
        <v>526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x14ac:dyDescent="0.3">
      <c r="A5639">
        <v>5</v>
      </c>
      <c r="B5639" t="s">
        <v>181</v>
      </c>
      <c r="C5639">
        <v>2021</v>
      </c>
      <c r="D5639">
        <v>11</v>
      </c>
      <c r="E5639" t="s">
        <v>663</v>
      </c>
      <c r="F5639" s="152">
        <v>60</v>
      </c>
      <c r="G5639" t="s">
        <v>469</v>
      </c>
      <c r="H5639" t="s">
        <v>459</v>
      </c>
      <c r="I5639" t="s">
        <v>460</v>
      </c>
      <c r="J5639" t="s">
        <v>573</v>
      </c>
      <c r="K5639" t="s">
        <v>461</v>
      </c>
      <c r="L5639" t="s">
        <v>545</v>
      </c>
      <c r="M5639" t="s">
        <v>470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x14ac:dyDescent="0.3">
      <c r="A5640">
        <v>5</v>
      </c>
      <c r="B5640" t="s">
        <v>181</v>
      </c>
      <c r="C5640">
        <v>2021</v>
      </c>
      <c r="D5640">
        <v>11</v>
      </c>
      <c r="E5640" t="s">
        <v>663</v>
      </c>
      <c r="F5640" s="152">
        <v>60</v>
      </c>
      <c r="G5640" t="s">
        <v>469</v>
      </c>
      <c r="H5640" t="s">
        <v>437</v>
      </c>
      <c r="I5640" t="s">
        <v>438</v>
      </c>
      <c r="J5640" t="s">
        <v>571</v>
      </c>
      <c r="K5640" t="s">
        <v>439</v>
      </c>
      <c r="L5640" t="s">
        <v>545</v>
      </c>
      <c r="M5640" t="s">
        <v>470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x14ac:dyDescent="0.3">
      <c r="A5641">
        <v>5</v>
      </c>
      <c r="B5641" t="s">
        <v>181</v>
      </c>
      <c r="C5641">
        <v>2021</v>
      </c>
      <c r="D5641">
        <v>11</v>
      </c>
      <c r="E5641" t="s">
        <v>663</v>
      </c>
      <c r="F5641" s="152">
        <v>60</v>
      </c>
      <c r="G5641" t="s">
        <v>469</v>
      </c>
      <c r="H5641" t="s">
        <v>463</v>
      </c>
      <c r="I5641" t="s">
        <v>464</v>
      </c>
      <c r="J5641" t="s">
        <v>577</v>
      </c>
      <c r="K5641" t="s">
        <v>465</v>
      </c>
      <c r="L5641" t="s">
        <v>545</v>
      </c>
      <c r="M5641" t="s">
        <v>470</v>
      </c>
      <c r="N5641">
        <v>4</v>
      </c>
      <c r="O5641">
        <v>75.94</v>
      </c>
      <c r="P5641">
        <v>458</v>
      </c>
      <c r="Q5641" t="str">
        <f t="shared" si="90"/>
        <v>Street</v>
      </c>
    </row>
    <row r="5642" spans="1:17" x14ac:dyDescent="0.3">
      <c r="A5642">
        <v>5</v>
      </c>
      <c r="B5642" t="s">
        <v>181</v>
      </c>
      <c r="C5642">
        <v>2021</v>
      </c>
      <c r="D5642">
        <v>11</v>
      </c>
      <c r="E5642" t="s">
        <v>663</v>
      </c>
      <c r="F5642" s="152">
        <v>71</v>
      </c>
      <c r="G5642" t="s">
        <v>469</v>
      </c>
      <c r="H5642" t="s">
        <v>397</v>
      </c>
      <c r="I5642" t="s">
        <v>398</v>
      </c>
      <c r="J5642" t="s">
        <v>561</v>
      </c>
      <c r="K5642" t="s">
        <v>399</v>
      </c>
      <c r="L5642" t="s">
        <v>550</v>
      </c>
      <c r="M5642" t="s">
        <v>527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x14ac:dyDescent="0.3">
      <c r="A5643">
        <v>5</v>
      </c>
      <c r="B5643" t="s">
        <v>181</v>
      </c>
      <c r="C5643">
        <v>2021</v>
      </c>
      <c r="D5643">
        <v>11</v>
      </c>
      <c r="E5643" t="s">
        <v>663</v>
      </c>
      <c r="F5643" s="152">
        <v>72</v>
      </c>
      <c r="G5643" t="s">
        <v>469</v>
      </c>
      <c r="H5643" t="s">
        <v>397</v>
      </c>
      <c r="I5643" t="s">
        <v>398</v>
      </c>
      <c r="J5643" t="s">
        <v>561</v>
      </c>
      <c r="K5643" t="s">
        <v>399</v>
      </c>
      <c r="L5643" t="s">
        <v>551</v>
      </c>
      <c r="M5643" t="s">
        <v>528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x14ac:dyDescent="0.3">
      <c r="A5644">
        <v>5</v>
      </c>
      <c r="B5644" t="s">
        <v>181</v>
      </c>
      <c r="C5644">
        <v>2021</v>
      </c>
      <c r="D5644">
        <v>11</v>
      </c>
      <c r="E5644" t="s">
        <v>663</v>
      </c>
      <c r="F5644" s="152">
        <v>72</v>
      </c>
      <c r="G5644" t="s">
        <v>469</v>
      </c>
      <c r="H5644" t="s">
        <v>403</v>
      </c>
      <c r="I5644" t="s">
        <v>404</v>
      </c>
      <c r="J5644" t="s">
        <v>562</v>
      </c>
      <c r="K5644" t="s">
        <v>405</v>
      </c>
      <c r="L5644" t="s">
        <v>551</v>
      </c>
      <c r="M5644" t="s">
        <v>528</v>
      </c>
      <c r="N5644">
        <v>1</v>
      </c>
      <c r="O5644">
        <v>1856.91</v>
      </c>
      <c r="P5644">
        <v>9435</v>
      </c>
      <c r="Q5644" t="str">
        <f t="shared" si="90"/>
        <v>3-Small C&amp;I</v>
      </c>
    </row>
    <row r="5645" spans="1:17" x14ac:dyDescent="0.3">
      <c r="A5645">
        <v>5</v>
      </c>
      <c r="B5645" t="s">
        <v>181</v>
      </c>
      <c r="C5645">
        <v>2021</v>
      </c>
      <c r="D5645">
        <v>11</v>
      </c>
      <c r="E5645" t="s">
        <v>663</v>
      </c>
      <c r="F5645" s="152">
        <v>75</v>
      </c>
      <c r="G5645" t="s">
        <v>469</v>
      </c>
      <c r="H5645" t="s">
        <v>481</v>
      </c>
      <c r="I5645" t="s">
        <v>482</v>
      </c>
      <c r="J5645" t="s">
        <v>568</v>
      </c>
      <c r="K5645" t="s">
        <v>433</v>
      </c>
      <c r="L5645" t="s">
        <v>552</v>
      </c>
      <c r="M5645" t="s">
        <v>529</v>
      </c>
      <c r="N5645">
        <v>1</v>
      </c>
      <c r="O5645">
        <v>702.96</v>
      </c>
      <c r="P5645">
        <v>3500</v>
      </c>
      <c r="Q5645" t="str">
        <f t="shared" si="90"/>
        <v>4-Medium C&amp;I</v>
      </c>
    </row>
    <row r="5646" spans="1:17" x14ac:dyDescent="0.3">
      <c r="A5646">
        <v>5</v>
      </c>
      <c r="B5646" t="s">
        <v>181</v>
      </c>
      <c r="C5646">
        <v>2021</v>
      </c>
      <c r="D5646">
        <v>11</v>
      </c>
      <c r="E5646" t="s">
        <v>663</v>
      </c>
      <c r="F5646" s="152">
        <v>75</v>
      </c>
      <c r="G5646" t="s">
        <v>469</v>
      </c>
      <c r="H5646" t="s">
        <v>441</v>
      </c>
      <c r="I5646" t="s">
        <v>442</v>
      </c>
      <c r="J5646" t="s">
        <v>572</v>
      </c>
      <c r="K5646" t="s">
        <v>443</v>
      </c>
      <c r="L5646" t="s">
        <v>552</v>
      </c>
      <c r="M5646" t="s">
        <v>529</v>
      </c>
      <c r="N5646">
        <v>1</v>
      </c>
      <c r="O5646">
        <v>25227.15</v>
      </c>
      <c r="P5646">
        <v>141400</v>
      </c>
      <c r="Q5646" t="str">
        <f t="shared" ref="Q5646:Q5709" si="91">VLOOKUP(TRIM(J5646),S:T,2,FALSE)</f>
        <v>5-Large C&amp;I</v>
      </c>
    </row>
    <row r="5647" spans="1:17" x14ac:dyDescent="0.3">
      <c r="A5647">
        <v>5</v>
      </c>
      <c r="B5647" t="s">
        <v>181</v>
      </c>
      <c r="C5647">
        <v>2021</v>
      </c>
      <c r="D5647">
        <v>11</v>
      </c>
      <c r="E5647" t="s">
        <v>663</v>
      </c>
      <c r="F5647" s="152">
        <v>75</v>
      </c>
      <c r="G5647" t="s">
        <v>469</v>
      </c>
      <c r="H5647" t="s">
        <v>417</v>
      </c>
      <c r="I5647" t="s">
        <v>418</v>
      </c>
      <c r="J5647" t="s">
        <v>562</v>
      </c>
      <c r="K5647" t="s">
        <v>405</v>
      </c>
      <c r="L5647" t="s">
        <v>553</v>
      </c>
      <c r="M5647" t="s">
        <v>476</v>
      </c>
      <c r="N5647">
        <v>7</v>
      </c>
      <c r="O5647">
        <v>2069.91</v>
      </c>
      <c r="P5647">
        <v>17940</v>
      </c>
      <c r="Q5647" t="str">
        <f t="shared" si="91"/>
        <v>3-Small C&amp;I</v>
      </c>
    </row>
    <row r="5648" spans="1:17" x14ac:dyDescent="0.3">
      <c r="A5648">
        <v>5</v>
      </c>
      <c r="B5648" t="s">
        <v>181</v>
      </c>
      <c r="C5648">
        <v>2021</v>
      </c>
      <c r="D5648">
        <v>11</v>
      </c>
      <c r="E5648" t="s">
        <v>663</v>
      </c>
      <c r="F5648" s="152">
        <v>75</v>
      </c>
      <c r="G5648" t="s">
        <v>469</v>
      </c>
      <c r="H5648" t="s">
        <v>450</v>
      </c>
      <c r="I5648" t="s">
        <v>451</v>
      </c>
      <c r="J5648" t="s">
        <v>568</v>
      </c>
      <c r="K5648" t="s">
        <v>433</v>
      </c>
      <c r="L5648" t="s">
        <v>553</v>
      </c>
      <c r="M5648" t="s">
        <v>476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x14ac:dyDescent="0.3">
      <c r="A5649">
        <v>5</v>
      </c>
      <c r="B5649" t="s">
        <v>181</v>
      </c>
      <c r="C5649">
        <v>2021</v>
      </c>
      <c r="D5649">
        <v>11</v>
      </c>
      <c r="E5649" t="s">
        <v>663</v>
      </c>
      <c r="F5649" s="152">
        <v>77</v>
      </c>
      <c r="G5649" t="s">
        <v>469</v>
      </c>
      <c r="H5649" t="s">
        <v>403</v>
      </c>
      <c r="I5649" t="s">
        <v>404</v>
      </c>
      <c r="J5649" t="s">
        <v>562</v>
      </c>
      <c r="K5649" t="s">
        <v>405</v>
      </c>
      <c r="L5649" t="s">
        <v>554</v>
      </c>
      <c r="M5649" t="s">
        <v>530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x14ac:dyDescent="0.3">
      <c r="A5650">
        <v>5</v>
      </c>
      <c r="B5650" t="s">
        <v>181</v>
      </c>
      <c r="C5650">
        <v>2021</v>
      </c>
      <c r="D5650">
        <v>11</v>
      </c>
      <c r="E5650" t="s">
        <v>663</v>
      </c>
      <c r="F5650" s="152">
        <v>77</v>
      </c>
      <c r="G5650" t="s">
        <v>469</v>
      </c>
      <c r="H5650" t="s">
        <v>431</v>
      </c>
      <c r="I5650" t="s">
        <v>432</v>
      </c>
      <c r="J5650" t="s">
        <v>568</v>
      </c>
      <c r="K5650" t="s">
        <v>433</v>
      </c>
      <c r="L5650" t="s">
        <v>554</v>
      </c>
      <c r="M5650" t="s">
        <v>530</v>
      </c>
      <c r="N5650">
        <v>1</v>
      </c>
      <c r="O5650">
        <v>2387.92</v>
      </c>
      <c r="P5650">
        <v>11400</v>
      </c>
      <c r="Q5650" t="str">
        <f t="shared" si="91"/>
        <v>4-Medium C&amp;I</v>
      </c>
    </row>
    <row r="5651" spans="1:17" x14ac:dyDescent="0.3">
      <c r="A5651">
        <v>5</v>
      </c>
      <c r="B5651" t="s">
        <v>181</v>
      </c>
      <c r="C5651">
        <v>2021</v>
      </c>
      <c r="D5651">
        <v>11</v>
      </c>
      <c r="E5651" t="s">
        <v>663</v>
      </c>
      <c r="F5651" s="152">
        <v>77</v>
      </c>
      <c r="G5651" t="s">
        <v>469</v>
      </c>
      <c r="H5651" t="s">
        <v>417</v>
      </c>
      <c r="I5651" t="s">
        <v>418</v>
      </c>
      <c r="J5651" t="s">
        <v>562</v>
      </c>
      <c r="K5651" t="s">
        <v>405</v>
      </c>
      <c r="L5651" t="s">
        <v>555</v>
      </c>
      <c r="M5651" t="s">
        <v>476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x14ac:dyDescent="0.3">
      <c r="A5652">
        <v>5</v>
      </c>
      <c r="B5652" t="s">
        <v>181</v>
      </c>
      <c r="C5652">
        <v>2021</v>
      </c>
      <c r="D5652">
        <v>11</v>
      </c>
      <c r="E5652" t="s">
        <v>663</v>
      </c>
      <c r="F5652" s="152">
        <v>79</v>
      </c>
      <c r="G5652" t="s">
        <v>469</v>
      </c>
      <c r="H5652" t="s">
        <v>403</v>
      </c>
      <c r="I5652" t="s">
        <v>404</v>
      </c>
      <c r="J5652" t="s">
        <v>562</v>
      </c>
      <c r="K5652" t="s">
        <v>405</v>
      </c>
      <c r="L5652" t="s">
        <v>556</v>
      </c>
      <c r="M5652" t="s">
        <v>531</v>
      </c>
      <c r="N5652">
        <v>1</v>
      </c>
      <c r="O5652">
        <v>9.64</v>
      </c>
      <c r="P5652">
        <v>0</v>
      </c>
      <c r="Q5652" t="str">
        <f t="shared" si="91"/>
        <v>3-Small C&amp;I</v>
      </c>
    </row>
    <row r="5653" spans="1:17" x14ac:dyDescent="0.3">
      <c r="A5653">
        <v>5</v>
      </c>
      <c r="B5653" t="s">
        <v>181</v>
      </c>
      <c r="C5653">
        <v>2021</v>
      </c>
      <c r="D5653">
        <v>11</v>
      </c>
      <c r="E5653" t="s">
        <v>663</v>
      </c>
      <c r="F5653" s="152">
        <v>79</v>
      </c>
      <c r="G5653" t="s">
        <v>469</v>
      </c>
      <c r="H5653" t="s">
        <v>431</v>
      </c>
      <c r="I5653" t="s">
        <v>432</v>
      </c>
      <c r="J5653" t="s">
        <v>568</v>
      </c>
      <c r="K5653" t="s">
        <v>433</v>
      </c>
      <c r="L5653" t="s">
        <v>556</v>
      </c>
      <c r="M5653" t="s">
        <v>531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x14ac:dyDescent="0.3">
      <c r="A5654">
        <v>5</v>
      </c>
      <c r="B5654" t="s">
        <v>181</v>
      </c>
      <c r="C5654">
        <v>2021</v>
      </c>
      <c r="D5654">
        <v>11</v>
      </c>
      <c r="E5654" t="s">
        <v>663</v>
      </c>
      <c r="F5654" s="152">
        <v>79</v>
      </c>
      <c r="G5654" t="s">
        <v>469</v>
      </c>
      <c r="H5654" t="s">
        <v>532</v>
      </c>
      <c r="I5654" t="s">
        <v>533</v>
      </c>
      <c r="J5654" t="s">
        <v>270</v>
      </c>
      <c r="K5654" t="s">
        <v>534</v>
      </c>
      <c r="L5654" t="s">
        <v>556</v>
      </c>
      <c r="M5654" t="s">
        <v>531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x14ac:dyDescent="0.3">
      <c r="A5655">
        <v>5</v>
      </c>
      <c r="B5655" t="s">
        <v>181</v>
      </c>
      <c r="C5655">
        <v>2021</v>
      </c>
      <c r="D5655">
        <v>11</v>
      </c>
      <c r="E5655" t="s">
        <v>663</v>
      </c>
      <c r="F5655" s="152">
        <v>79</v>
      </c>
      <c r="G5655" t="s">
        <v>469</v>
      </c>
      <c r="H5655" t="s">
        <v>444</v>
      </c>
      <c r="I5655" t="s">
        <v>445</v>
      </c>
      <c r="J5655" t="s">
        <v>572</v>
      </c>
      <c r="K5655" t="s">
        <v>443</v>
      </c>
      <c r="L5655" t="s">
        <v>557</v>
      </c>
      <c r="M5655" t="s">
        <v>535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x14ac:dyDescent="0.3">
      <c r="A5656">
        <v>5</v>
      </c>
      <c r="B5656" t="s">
        <v>181</v>
      </c>
      <c r="C5656">
        <v>2021</v>
      </c>
      <c r="D5656">
        <v>11</v>
      </c>
      <c r="E5656" t="s">
        <v>663</v>
      </c>
      <c r="F5656" s="152">
        <v>79</v>
      </c>
      <c r="G5656" t="s">
        <v>469</v>
      </c>
      <c r="H5656" t="s">
        <v>417</v>
      </c>
      <c r="I5656" t="s">
        <v>418</v>
      </c>
      <c r="J5656" t="s">
        <v>562</v>
      </c>
      <c r="K5656" t="s">
        <v>405</v>
      </c>
      <c r="L5656" t="s">
        <v>557</v>
      </c>
      <c r="M5656" t="s">
        <v>535</v>
      </c>
      <c r="N5656">
        <v>81</v>
      </c>
      <c r="O5656">
        <v>8542.27</v>
      </c>
      <c r="P5656">
        <v>69129</v>
      </c>
      <c r="Q5656" t="str">
        <f t="shared" si="91"/>
        <v>3-Small C&amp;I</v>
      </c>
    </row>
    <row r="5657" spans="1:17" x14ac:dyDescent="0.3">
      <c r="A5657">
        <v>5</v>
      </c>
      <c r="B5657" t="s">
        <v>181</v>
      </c>
      <c r="C5657">
        <v>2021</v>
      </c>
      <c r="D5657">
        <v>11</v>
      </c>
      <c r="E5657" t="s">
        <v>663</v>
      </c>
      <c r="F5657" s="152">
        <v>79</v>
      </c>
      <c r="G5657" t="s">
        <v>469</v>
      </c>
      <c r="H5657" t="s">
        <v>446</v>
      </c>
      <c r="I5657" t="s">
        <v>447</v>
      </c>
      <c r="J5657" t="s">
        <v>567</v>
      </c>
      <c r="K5657" t="s">
        <v>425</v>
      </c>
      <c r="L5657" t="s">
        <v>557</v>
      </c>
      <c r="M5657" t="s">
        <v>535</v>
      </c>
      <c r="N5657">
        <v>7</v>
      </c>
      <c r="O5657">
        <v>367.41</v>
      </c>
      <c r="P5657">
        <v>2844</v>
      </c>
      <c r="Q5657" t="str">
        <f t="shared" si="91"/>
        <v>3-Small C&amp;I</v>
      </c>
    </row>
    <row r="5658" spans="1:17" x14ac:dyDescent="0.3">
      <c r="A5658">
        <v>5</v>
      </c>
      <c r="B5658" t="s">
        <v>181</v>
      </c>
      <c r="C5658">
        <v>2021</v>
      </c>
      <c r="D5658">
        <v>11</v>
      </c>
      <c r="E5658" t="s">
        <v>663</v>
      </c>
      <c r="F5658" s="152">
        <v>79</v>
      </c>
      <c r="G5658" t="s">
        <v>469</v>
      </c>
      <c r="H5658" t="s">
        <v>450</v>
      </c>
      <c r="I5658" t="s">
        <v>451</v>
      </c>
      <c r="J5658" t="s">
        <v>568</v>
      </c>
      <c r="K5658" t="s">
        <v>433</v>
      </c>
      <c r="L5658" t="s">
        <v>557</v>
      </c>
      <c r="M5658" t="s">
        <v>535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x14ac:dyDescent="0.3">
      <c r="A5659">
        <v>4</v>
      </c>
      <c r="B5659" t="s">
        <v>187</v>
      </c>
      <c r="C5659">
        <v>2021</v>
      </c>
      <c r="D5659">
        <v>12</v>
      </c>
      <c r="E5659" t="s">
        <v>664</v>
      </c>
      <c r="F5659" s="152">
        <v>1</v>
      </c>
      <c r="G5659" t="s">
        <v>396</v>
      </c>
      <c r="H5659" t="s">
        <v>397</v>
      </c>
      <c r="I5659" t="s">
        <v>398</v>
      </c>
      <c r="J5659" t="s">
        <v>561</v>
      </c>
      <c r="K5659" t="s">
        <v>399</v>
      </c>
      <c r="L5659" t="s">
        <v>536</v>
      </c>
      <c r="M5659" t="s">
        <v>400</v>
      </c>
      <c r="N5659">
        <v>2001</v>
      </c>
      <c r="O5659">
        <v>397562.23</v>
      </c>
      <c r="P5659">
        <v>1325925</v>
      </c>
      <c r="Q5659" t="str">
        <f t="shared" si="91"/>
        <v>1-Residential</v>
      </c>
    </row>
    <row r="5660" spans="1:17" x14ac:dyDescent="0.3">
      <c r="A5660">
        <v>4</v>
      </c>
      <c r="B5660" t="s">
        <v>187</v>
      </c>
      <c r="C5660">
        <v>2021</v>
      </c>
      <c r="D5660">
        <v>12</v>
      </c>
      <c r="E5660" t="s">
        <v>664</v>
      </c>
      <c r="F5660" s="152">
        <v>1</v>
      </c>
      <c r="G5660" t="s">
        <v>396</v>
      </c>
      <c r="H5660" t="s">
        <v>401</v>
      </c>
      <c r="I5660" t="s">
        <v>402</v>
      </c>
      <c r="J5660" t="s">
        <v>561</v>
      </c>
      <c r="K5660" t="s">
        <v>399</v>
      </c>
      <c r="L5660" t="s">
        <v>536</v>
      </c>
      <c r="M5660" t="s">
        <v>400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x14ac:dyDescent="0.3">
      <c r="A5661">
        <v>4</v>
      </c>
      <c r="B5661" t="s">
        <v>187</v>
      </c>
      <c r="C5661">
        <v>2021</v>
      </c>
      <c r="D5661">
        <v>12</v>
      </c>
      <c r="E5661" t="s">
        <v>664</v>
      </c>
      <c r="F5661" s="152">
        <v>1</v>
      </c>
      <c r="G5661" t="s">
        <v>396</v>
      </c>
      <c r="H5661" t="s">
        <v>403</v>
      </c>
      <c r="I5661" t="s">
        <v>404</v>
      </c>
      <c r="J5661" t="s">
        <v>562</v>
      </c>
      <c r="K5661" t="s">
        <v>405</v>
      </c>
      <c r="L5661" t="s">
        <v>536</v>
      </c>
      <c r="M5661" t="s">
        <v>400</v>
      </c>
      <c r="N5661">
        <v>24</v>
      </c>
      <c r="O5661">
        <v>2684.33</v>
      </c>
      <c r="P5661">
        <v>9835</v>
      </c>
      <c r="Q5661" t="str">
        <f t="shared" si="91"/>
        <v>3-Small C&amp;I</v>
      </c>
    </row>
    <row r="5662" spans="1:17" x14ac:dyDescent="0.3">
      <c r="A5662">
        <v>4</v>
      </c>
      <c r="B5662" t="s">
        <v>187</v>
      </c>
      <c r="C5662">
        <v>2021</v>
      </c>
      <c r="D5662">
        <v>12</v>
      </c>
      <c r="E5662" t="s">
        <v>664</v>
      </c>
      <c r="F5662" s="152">
        <v>1</v>
      </c>
      <c r="G5662" t="s">
        <v>396</v>
      </c>
      <c r="H5662" t="s">
        <v>406</v>
      </c>
      <c r="I5662" t="s">
        <v>407</v>
      </c>
      <c r="J5662" t="s">
        <v>563</v>
      </c>
      <c r="K5662" t="s">
        <v>408</v>
      </c>
      <c r="L5662" t="s">
        <v>536</v>
      </c>
      <c r="M5662" t="s">
        <v>400</v>
      </c>
      <c r="N5662">
        <v>39</v>
      </c>
      <c r="O5662">
        <v>7373.98</v>
      </c>
      <c r="P5662">
        <v>38497</v>
      </c>
      <c r="Q5662" t="str">
        <f t="shared" si="91"/>
        <v>2-Low Income Residential</v>
      </c>
    </row>
    <row r="5663" spans="1:17" x14ac:dyDescent="0.3">
      <c r="A5663">
        <v>4</v>
      </c>
      <c r="B5663" t="s">
        <v>187</v>
      </c>
      <c r="C5663">
        <v>2021</v>
      </c>
      <c r="D5663">
        <v>12</v>
      </c>
      <c r="E5663" t="s">
        <v>664</v>
      </c>
      <c r="F5663" s="152">
        <v>1</v>
      </c>
      <c r="G5663" t="s">
        <v>396</v>
      </c>
      <c r="H5663" t="s">
        <v>409</v>
      </c>
      <c r="I5663" t="s">
        <v>410</v>
      </c>
      <c r="J5663" t="s">
        <v>565</v>
      </c>
      <c r="K5663" t="s">
        <v>411</v>
      </c>
      <c r="L5663" t="s">
        <v>536</v>
      </c>
      <c r="M5663" t="s">
        <v>400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x14ac:dyDescent="0.3">
      <c r="A5664">
        <v>4</v>
      </c>
      <c r="B5664" t="s">
        <v>187</v>
      </c>
      <c r="C5664">
        <v>2021</v>
      </c>
      <c r="D5664">
        <v>12</v>
      </c>
      <c r="E5664" t="s">
        <v>664</v>
      </c>
      <c r="F5664" s="152">
        <v>1</v>
      </c>
      <c r="G5664" t="s">
        <v>396</v>
      </c>
      <c r="H5664" t="s">
        <v>412</v>
      </c>
      <c r="I5664" t="s">
        <v>413</v>
      </c>
      <c r="J5664" t="s">
        <v>561</v>
      </c>
      <c r="K5664" t="s">
        <v>399</v>
      </c>
      <c r="L5664" t="s">
        <v>537</v>
      </c>
      <c r="M5664" t="s">
        <v>414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x14ac:dyDescent="0.3">
      <c r="A5665">
        <v>4</v>
      </c>
      <c r="B5665" t="s">
        <v>187</v>
      </c>
      <c r="C5665">
        <v>2021</v>
      </c>
      <c r="D5665">
        <v>12</v>
      </c>
      <c r="E5665" t="s">
        <v>664</v>
      </c>
      <c r="F5665" s="152">
        <v>1</v>
      </c>
      <c r="G5665" t="s">
        <v>396</v>
      </c>
      <c r="H5665" t="s">
        <v>415</v>
      </c>
      <c r="I5665" t="s">
        <v>416</v>
      </c>
      <c r="J5665" t="s">
        <v>563</v>
      </c>
      <c r="K5665" t="s">
        <v>408</v>
      </c>
      <c r="L5665" t="s">
        <v>537</v>
      </c>
      <c r="M5665" t="s">
        <v>414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x14ac:dyDescent="0.3">
      <c r="A5666">
        <v>4</v>
      </c>
      <c r="B5666" t="s">
        <v>187</v>
      </c>
      <c r="C5666">
        <v>2021</v>
      </c>
      <c r="D5666">
        <v>12</v>
      </c>
      <c r="E5666" t="s">
        <v>664</v>
      </c>
      <c r="F5666" s="152">
        <v>1</v>
      </c>
      <c r="G5666" t="s">
        <v>396</v>
      </c>
      <c r="H5666" t="s">
        <v>417</v>
      </c>
      <c r="I5666" t="s">
        <v>418</v>
      </c>
      <c r="J5666" t="s">
        <v>562</v>
      </c>
      <c r="K5666" t="s">
        <v>405</v>
      </c>
      <c r="L5666" t="s">
        <v>537</v>
      </c>
      <c r="M5666" t="s">
        <v>414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x14ac:dyDescent="0.3">
      <c r="A5667">
        <v>4</v>
      </c>
      <c r="B5667" t="s">
        <v>187</v>
      </c>
      <c r="C5667">
        <v>2021</v>
      </c>
      <c r="D5667">
        <v>12</v>
      </c>
      <c r="E5667" t="s">
        <v>664</v>
      </c>
      <c r="F5667" s="152">
        <v>1</v>
      </c>
      <c r="G5667" t="s">
        <v>396</v>
      </c>
      <c r="H5667" t="s">
        <v>419</v>
      </c>
      <c r="I5667" t="s">
        <v>420</v>
      </c>
      <c r="J5667" t="s">
        <v>565</v>
      </c>
      <c r="K5667" t="s">
        <v>411</v>
      </c>
      <c r="L5667" t="s">
        <v>537</v>
      </c>
      <c r="M5667" t="s">
        <v>414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x14ac:dyDescent="0.3">
      <c r="A5668">
        <v>4</v>
      </c>
      <c r="B5668" t="s">
        <v>187</v>
      </c>
      <c r="C5668">
        <v>2021</v>
      </c>
      <c r="D5668">
        <v>12</v>
      </c>
      <c r="E5668" t="s">
        <v>664</v>
      </c>
      <c r="F5668" s="152">
        <v>3</v>
      </c>
      <c r="G5668" t="s">
        <v>421</v>
      </c>
      <c r="H5668" t="s">
        <v>397</v>
      </c>
      <c r="I5668" t="s">
        <v>398</v>
      </c>
      <c r="J5668" t="s">
        <v>561</v>
      </c>
      <c r="K5668" t="s">
        <v>399</v>
      </c>
      <c r="L5668" t="s">
        <v>538</v>
      </c>
      <c r="M5668" t="s">
        <v>422</v>
      </c>
      <c r="N5668">
        <v>24</v>
      </c>
      <c r="O5668">
        <v>3101.08</v>
      </c>
      <c r="P5668">
        <v>10065</v>
      </c>
      <c r="Q5668" t="str">
        <f t="shared" si="91"/>
        <v>1-Residential</v>
      </c>
    </row>
    <row r="5669" spans="1:17" x14ac:dyDescent="0.3">
      <c r="A5669">
        <v>4</v>
      </c>
      <c r="B5669" t="s">
        <v>187</v>
      </c>
      <c r="C5669">
        <v>2021</v>
      </c>
      <c r="D5669">
        <v>12</v>
      </c>
      <c r="E5669" t="s">
        <v>664</v>
      </c>
      <c r="F5669" s="152">
        <v>3</v>
      </c>
      <c r="G5669" t="s">
        <v>421</v>
      </c>
      <c r="H5669" t="s">
        <v>403</v>
      </c>
      <c r="I5669" t="s">
        <v>404</v>
      </c>
      <c r="J5669" t="s">
        <v>562</v>
      </c>
      <c r="K5669" t="s">
        <v>405</v>
      </c>
      <c r="L5669" t="s">
        <v>538</v>
      </c>
      <c r="M5669" t="s">
        <v>422</v>
      </c>
      <c r="N5669">
        <v>210</v>
      </c>
      <c r="O5669">
        <v>49587.72</v>
      </c>
      <c r="P5669">
        <v>190701</v>
      </c>
      <c r="Q5669" t="str">
        <f t="shared" si="91"/>
        <v>3-Small C&amp;I</v>
      </c>
    </row>
    <row r="5670" spans="1:17" x14ac:dyDescent="0.3">
      <c r="A5670">
        <v>4</v>
      </c>
      <c r="B5670" t="s">
        <v>187</v>
      </c>
      <c r="C5670">
        <v>2021</v>
      </c>
      <c r="D5670">
        <v>12</v>
      </c>
      <c r="E5670" t="s">
        <v>664</v>
      </c>
      <c r="F5670" s="152">
        <v>3</v>
      </c>
      <c r="G5670" t="s">
        <v>421</v>
      </c>
      <c r="H5670" t="s">
        <v>426</v>
      </c>
      <c r="I5670" t="s">
        <v>427</v>
      </c>
      <c r="J5670" t="s">
        <v>564</v>
      </c>
      <c r="K5670" t="s">
        <v>428</v>
      </c>
      <c r="L5670" t="s">
        <v>538</v>
      </c>
      <c r="M5670" t="s">
        <v>422</v>
      </c>
      <c r="N5670">
        <v>2</v>
      </c>
      <c r="O5670">
        <v>98.83</v>
      </c>
      <c r="P5670">
        <v>318</v>
      </c>
      <c r="Q5670" t="str">
        <f t="shared" si="91"/>
        <v>3-Small C&amp;I</v>
      </c>
    </row>
    <row r="5671" spans="1:17" x14ac:dyDescent="0.3">
      <c r="A5671">
        <v>4</v>
      </c>
      <c r="B5671" t="s">
        <v>187</v>
      </c>
      <c r="C5671">
        <v>2021</v>
      </c>
      <c r="D5671">
        <v>12</v>
      </c>
      <c r="E5671" t="s">
        <v>664</v>
      </c>
      <c r="F5671" s="152">
        <v>3</v>
      </c>
      <c r="G5671" t="s">
        <v>421</v>
      </c>
      <c r="H5671" t="s">
        <v>409</v>
      </c>
      <c r="I5671" t="s">
        <v>410</v>
      </c>
      <c r="J5671" t="s">
        <v>565</v>
      </c>
      <c r="K5671" t="s">
        <v>411</v>
      </c>
      <c r="L5671" t="s">
        <v>538</v>
      </c>
      <c r="M5671" t="s">
        <v>422</v>
      </c>
      <c r="N5671">
        <v>23</v>
      </c>
      <c r="O5671">
        <v>2799.18</v>
      </c>
      <c r="P5671">
        <v>10291</v>
      </c>
      <c r="Q5671" t="str">
        <f t="shared" si="91"/>
        <v>3-Small C&amp;I</v>
      </c>
    </row>
    <row r="5672" spans="1:17" x14ac:dyDescent="0.3">
      <c r="A5672">
        <v>4</v>
      </c>
      <c r="B5672" t="s">
        <v>187</v>
      </c>
      <c r="C5672">
        <v>2021</v>
      </c>
      <c r="D5672">
        <v>12</v>
      </c>
      <c r="E5672" t="s">
        <v>664</v>
      </c>
      <c r="F5672" s="152">
        <v>3</v>
      </c>
      <c r="G5672" t="s">
        <v>421</v>
      </c>
      <c r="H5672" t="s">
        <v>431</v>
      </c>
      <c r="I5672" t="s">
        <v>432</v>
      </c>
      <c r="J5672" t="s">
        <v>568</v>
      </c>
      <c r="K5672" t="s">
        <v>433</v>
      </c>
      <c r="L5672" t="s">
        <v>538</v>
      </c>
      <c r="M5672" t="s">
        <v>422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x14ac:dyDescent="0.3">
      <c r="A5673">
        <v>4</v>
      </c>
      <c r="B5673" t="s">
        <v>187</v>
      </c>
      <c r="C5673">
        <v>2021</v>
      </c>
      <c r="D5673">
        <v>12</v>
      </c>
      <c r="E5673" t="s">
        <v>664</v>
      </c>
      <c r="F5673" s="152">
        <v>3</v>
      </c>
      <c r="G5673" t="s">
        <v>421</v>
      </c>
      <c r="H5673" t="s">
        <v>434</v>
      </c>
      <c r="I5673" t="s">
        <v>435</v>
      </c>
      <c r="J5673" t="s">
        <v>566</v>
      </c>
      <c r="K5673" t="s">
        <v>436</v>
      </c>
      <c r="L5673" t="s">
        <v>537</v>
      </c>
      <c r="M5673" t="s">
        <v>414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x14ac:dyDescent="0.3">
      <c r="A5674">
        <v>4</v>
      </c>
      <c r="B5674" t="s">
        <v>187</v>
      </c>
      <c r="C5674">
        <v>2021</v>
      </c>
      <c r="D5674">
        <v>12</v>
      </c>
      <c r="E5674" t="s">
        <v>664</v>
      </c>
      <c r="F5674" s="152">
        <v>3</v>
      </c>
      <c r="G5674" t="s">
        <v>421</v>
      </c>
      <c r="H5674" t="s">
        <v>437</v>
      </c>
      <c r="I5674" t="s">
        <v>438</v>
      </c>
      <c r="J5674" t="s">
        <v>571</v>
      </c>
      <c r="K5674" t="s">
        <v>439</v>
      </c>
      <c r="L5674" t="s">
        <v>539</v>
      </c>
      <c r="M5674" t="s">
        <v>440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x14ac:dyDescent="0.3">
      <c r="A5675">
        <v>4</v>
      </c>
      <c r="B5675" t="s">
        <v>187</v>
      </c>
      <c r="C5675">
        <v>2021</v>
      </c>
      <c r="D5675">
        <v>12</v>
      </c>
      <c r="E5675" t="s">
        <v>664</v>
      </c>
      <c r="F5675" s="152">
        <v>3</v>
      </c>
      <c r="G5675" t="s">
        <v>421</v>
      </c>
      <c r="H5675" t="s">
        <v>441</v>
      </c>
      <c r="I5675" t="s">
        <v>442</v>
      </c>
      <c r="J5675" t="s">
        <v>572</v>
      </c>
      <c r="K5675" t="s">
        <v>443</v>
      </c>
      <c r="L5675" t="s">
        <v>538</v>
      </c>
      <c r="M5675" t="s">
        <v>422</v>
      </c>
      <c r="N5675">
        <v>1</v>
      </c>
      <c r="O5675">
        <v>3884.51</v>
      </c>
      <c r="P5675">
        <v>7920</v>
      </c>
      <c r="Q5675" t="str">
        <f t="shared" si="91"/>
        <v>5-Large C&amp;I</v>
      </c>
    </row>
    <row r="5676" spans="1:17" x14ac:dyDescent="0.3">
      <c r="A5676">
        <v>4</v>
      </c>
      <c r="B5676" t="s">
        <v>187</v>
      </c>
      <c r="C5676">
        <v>2021</v>
      </c>
      <c r="D5676">
        <v>12</v>
      </c>
      <c r="E5676" t="s">
        <v>664</v>
      </c>
      <c r="F5676" s="152">
        <v>3</v>
      </c>
      <c r="G5676" t="s">
        <v>421</v>
      </c>
      <c r="H5676" t="s">
        <v>444</v>
      </c>
      <c r="I5676" t="s">
        <v>445</v>
      </c>
      <c r="J5676" t="s">
        <v>572</v>
      </c>
      <c r="K5676" t="s">
        <v>443</v>
      </c>
      <c r="L5676" t="s">
        <v>539</v>
      </c>
      <c r="M5676" t="s">
        <v>440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x14ac:dyDescent="0.3">
      <c r="A5677">
        <v>4</v>
      </c>
      <c r="B5677" t="s">
        <v>187</v>
      </c>
      <c r="C5677">
        <v>2021</v>
      </c>
      <c r="D5677">
        <v>12</v>
      </c>
      <c r="E5677" t="s">
        <v>664</v>
      </c>
      <c r="F5677" s="152">
        <v>3</v>
      </c>
      <c r="G5677" t="s">
        <v>421</v>
      </c>
      <c r="H5677" t="s">
        <v>412</v>
      </c>
      <c r="I5677" t="s">
        <v>413</v>
      </c>
      <c r="J5677" t="s">
        <v>561</v>
      </c>
      <c r="K5677" t="s">
        <v>399</v>
      </c>
      <c r="L5677" t="s">
        <v>539</v>
      </c>
      <c r="M5677" t="s">
        <v>440</v>
      </c>
      <c r="N5677">
        <v>29</v>
      </c>
      <c r="O5677">
        <v>3473.07</v>
      </c>
      <c r="P5677">
        <v>23204</v>
      </c>
      <c r="Q5677" t="str">
        <f t="shared" si="91"/>
        <v>1-Residential</v>
      </c>
    </row>
    <row r="5678" spans="1:17" x14ac:dyDescent="0.3">
      <c r="A5678">
        <v>4</v>
      </c>
      <c r="B5678" t="s">
        <v>187</v>
      </c>
      <c r="C5678">
        <v>2021</v>
      </c>
      <c r="D5678">
        <v>12</v>
      </c>
      <c r="E5678" t="s">
        <v>664</v>
      </c>
      <c r="F5678" s="152">
        <v>3</v>
      </c>
      <c r="G5678" t="s">
        <v>421</v>
      </c>
      <c r="H5678" t="s">
        <v>417</v>
      </c>
      <c r="I5678" t="s">
        <v>418</v>
      </c>
      <c r="J5678" t="s">
        <v>562</v>
      </c>
      <c r="K5678" t="s">
        <v>405</v>
      </c>
      <c r="L5678" t="s">
        <v>539</v>
      </c>
      <c r="M5678" t="s">
        <v>440</v>
      </c>
      <c r="N5678">
        <v>1238</v>
      </c>
      <c r="O5678">
        <v>183217.27</v>
      </c>
      <c r="P5678">
        <v>1476022</v>
      </c>
      <c r="Q5678" t="str">
        <f t="shared" si="91"/>
        <v>3-Small C&amp;I</v>
      </c>
    </row>
    <row r="5679" spans="1:17" x14ac:dyDescent="0.3">
      <c r="A5679">
        <v>4</v>
      </c>
      <c r="B5679" t="s">
        <v>187</v>
      </c>
      <c r="C5679">
        <v>2021</v>
      </c>
      <c r="D5679">
        <v>12</v>
      </c>
      <c r="E5679" t="s">
        <v>664</v>
      </c>
      <c r="F5679" s="152">
        <v>3</v>
      </c>
      <c r="G5679" t="s">
        <v>421</v>
      </c>
      <c r="H5679" t="s">
        <v>446</v>
      </c>
      <c r="I5679" t="s">
        <v>447</v>
      </c>
      <c r="J5679" t="s">
        <v>567</v>
      </c>
      <c r="K5679" t="s">
        <v>425</v>
      </c>
      <c r="L5679" t="s">
        <v>539</v>
      </c>
      <c r="M5679" t="s">
        <v>440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x14ac:dyDescent="0.3">
      <c r="A5680">
        <v>4</v>
      </c>
      <c r="B5680" t="s">
        <v>187</v>
      </c>
      <c r="C5680">
        <v>2021</v>
      </c>
      <c r="D5680">
        <v>12</v>
      </c>
      <c r="E5680" t="s">
        <v>664</v>
      </c>
      <c r="F5680" s="152">
        <v>3</v>
      </c>
      <c r="G5680" t="s">
        <v>421</v>
      </c>
      <c r="H5680" t="s">
        <v>448</v>
      </c>
      <c r="I5680" t="s">
        <v>449</v>
      </c>
      <c r="J5680" t="s">
        <v>564</v>
      </c>
      <c r="K5680" t="s">
        <v>428</v>
      </c>
      <c r="L5680" t="s">
        <v>539</v>
      </c>
      <c r="M5680" t="s">
        <v>440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x14ac:dyDescent="0.3">
      <c r="A5681">
        <v>4</v>
      </c>
      <c r="B5681" t="s">
        <v>187</v>
      </c>
      <c r="C5681">
        <v>2021</v>
      </c>
      <c r="D5681">
        <v>12</v>
      </c>
      <c r="E5681" t="s">
        <v>664</v>
      </c>
      <c r="F5681" s="152">
        <v>3</v>
      </c>
      <c r="G5681" t="s">
        <v>421</v>
      </c>
      <c r="H5681" t="s">
        <v>419</v>
      </c>
      <c r="I5681" t="s">
        <v>420</v>
      </c>
      <c r="J5681" t="s">
        <v>565</v>
      </c>
      <c r="K5681" t="s">
        <v>411</v>
      </c>
      <c r="L5681" t="s">
        <v>539</v>
      </c>
      <c r="M5681" t="s">
        <v>440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x14ac:dyDescent="0.3">
      <c r="A5682">
        <v>4</v>
      </c>
      <c r="B5682" t="s">
        <v>187</v>
      </c>
      <c r="C5682">
        <v>2021</v>
      </c>
      <c r="D5682">
        <v>12</v>
      </c>
      <c r="E5682" t="s">
        <v>664</v>
      </c>
      <c r="F5682" s="152">
        <v>3</v>
      </c>
      <c r="G5682" t="s">
        <v>421</v>
      </c>
      <c r="H5682" t="s">
        <v>450</v>
      </c>
      <c r="I5682" t="s">
        <v>451</v>
      </c>
      <c r="J5682" t="s">
        <v>568</v>
      </c>
      <c r="K5682" t="s">
        <v>433</v>
      </c>
      <c r="L5682" t="s">
        <v>539</v>
      </c>
      <c r="M5682" t="s">
        <v>440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x14ac:dyDescent="0.3">
      <c r="A5683">
        <v>4</v>
      </c>
      <c r="B5683" t="s">
        <v>187</v>
      </c>
      <c r="C5683">
        <v>2021</v>
      </c>
      <c r="D5683">
        <v>12</v>
      </c>
      <c r="E5683" t="s">
        <v>664</v>
      </c>
      <c r="F5683" s="152">
        <v>3</v>
      </c>
      <c r="G5683" t="s">
        <v>421</v>
      </c>
      <c r="H5683" t="s">
        <v>452</v>
      </c>
      <c r="I5683" t="s">
        <v>453</v>
      </c>
      <c r="J5683" t="s">
        <v>570</v>
      </c>
      <c r="K5683" t="s">
        <v>454</v>
      </c>
      <c r="L5683" t="s">
        <v>539</v>
      </c>
      <c r="M5683" t="s">
        <v>440</v>
      </c>
      <c r="N5683">
        <v>1</v>
      </c>
      <c r="O5683">
        <v>89.09</v>
      </c>
      <c r="P5683">
        <v>0</v>
      </c>
      <c r="Q5683" t="str">
        <f t="shared" si="91"/>
        <v>4-Medium C&amp;I</v>
      </c>
    </row>
    <row r="5684" spans="1:17" x14ac:dyDescent="0.3">
      <c r="A5684">
        <v>4</v>
      </c>
      <c r="B5684" t="s">
        <v>187</v>
      </c>
      <c r="C5684">
        <v>2021</v>
      </c>
      <c r="D5684">
        <v>12</v>
      </c>
      <c r="E5684" t="s">
        <v>664</v>
      </c>
      <c r="F5684" s="152">
        <v>5</v>
      </c>
      <c r="G5684" t="s">
        <v>455</v>
      </c>
      <c r="H5684" t="s">
        <v>431</v>
      </c>
      <c r="I5684" t="s">
        <v>432</v>
      </c>
      <c r="J5684" t="s">
        <v>568</v>
      </c>
      <c r="K5684" t="s">
        <v>433</v>
      </c>
      <c r="L5684" t="s">
        <v>540</v>
      </c>
      <c r="M5684" t="s">
        <v>456</v>
      </c>
      <c r="N5684">
        <v>1</v>
      </c>
      <c r="O5684">
        <v>600.01</v>
      </c>
      <c r="P5684">
        <v>1880</v>
      </c>
      <c r="Q5684" t="str">
        <f t="shared" si="91"/>
        <v>4-Medium C&amp;I</v>
      </c>
    </row>
    <row r="5685" spans="1:17" x14ac:dyDescent="0.3">
      <c r="A5685">
        <v>4</v>
      </c>
      <c r="B5685" t="s">
        <v>187</v>
      </c>
      <c r="C5685">
        <v>2021</v>
      </c>
      <c r="D5685">
        <v>12</v>
      </c>
      <c r="E5685" t="s">
        <v>664</v>
      </c>
      <c r="F5685" s="152">
        <v>5</v>
      </c>
      <c r="G5685" t="s">
        <v>455</v>
      </c>
      <c r="H5685" t="s">
        <v>441</v>
      </c>
      <c r="I5685" t="s">
        <v>442</v>
      </c>
      <c r="J5685" t="s">
        <v>547</v>
      </c>
      <c r="K5685" t="s">
        <v>475</v>
      </c>
      <c r="L5685" t="s">
        <v>547</v>
      </c>
      <c r="M5685" t="s">
        <v>476</v>
      </c>
      <c r="N5685">
        <v>1</v>
      </c>
      <c r="O5685">
        <v>17543.53</v>
      </c>
      <c r="P5685">
        <v>77615</v>
      </c>
      <c r="Q5685" t="str">
        <f t="shared" si="91"/>
        <v>OTHER</v>
      </c>
    </row>
    <row r="5686" spans="1:17" x14ac:dyDescent="0.3">
      <c r="A5686">
        <v>4</v>
      </c>
      <c r="B5686" t="s">
        <v>187</v>
      </c>
      <c r="C5686">
        <v>2021</v>
      </c>
      <c r="D5686">
        <v>12</v>
      </c>
      <c r="E5686" t="s">
        <v>664</v>
      </c>
      <c r="F5686" s="152">
        <v>5</v>
      </c>
      <c r="G5686" t="s">
        <v>455</v>
      </c>
      <c r="H5686" t="s">
        <v>417</v>
      </c>
      <c r="I5686" t="s">
        <v>418</v>
      </c>
      <c r="J5686" t="s">
        <v>562</v>
      </c>
      <c r="K5686" t="s">
        <v>405</v>
      </c>
      <c r="L5686" t="s">
        <v>541</v>
      </c>
      <c r="M5686" t="s">
        <v>457</v>
      </c>
      <c r="N5686">
        <v>2</v>
      </c>
      <c r="O5686">
        <v>132.15</v>
      </c>
      <c r="P5686">
        <v>954</v>
      </c>
      <c r="Q5686" t="str">
        <f t="shared" si="91"/>
        <v>3-Small C&amp;I</v>
      </c>
    </row>
    <row r="5687" spans="1:17" x14ac:dyDescent="0.3">
      <c r="A5687">
        <v>4</v>
      </c>
      <c r="B5687" t="s">
        <v>187</v>
      </c>
      <c r="C5687">
        <v>2021</v>
      </c>
      <c r="D5687">
        <v>12</v>
      </c>
      <c r="E5687" t="s">
        <v>664</v>
      </c>
      <c r="F5687" s="152">
        <v>6</v>
      </c>
      <c r="G5687" t="s">
        <v>458</v>
      </c>
      <c r="H5687" t="s">
        <v>459</v>
      </c>
      <c r="I5687" t="s">
        <v>460</v>
      </c>
      <c r="J5687" t="s">
        <v>573</v>
      </c>
      <c r="K5687" t="s">
        <v>461</v>
      </c>
      <c r="L5687" t="s">
        <v>542</v>
      </c>
      <c r="M5687" t="s">
        <v>462</v>
      </c>
      <c r="N5687">
        <v>1</v>
      </c>
      <c r="O5687">
        <v>6529.3</v>
      </c>
      <c r="P5687">
        <v>18993</v>
      </c>
      <c r="Q5687" t="str">
        <f t="shared" si="91"/>
        <v>Street</v>
      </c>
    </row>
    <row r="5688" spans="1:17" x14ac:dyDescent="0.3">
      <c r="A5688">
        <v>4</v>
      </c>
      <c r="B5688" t="s">
        <v>187</v>
      </c>
      <c r="C5688">
        <v>2021</v>
      </c>
      <c r="D5688">
        <v>12</v>
      </c>
      <c r="E5688" t="s">
        <v>664</v>
      </c>
      <c r="F5688" s="152">
        <v>6</v>
      </c>
      <c r="G5688" t="s">
        <v>458</v>
      </c>
      <c r="H5688" t="s">
        <v>463</v>
      </c>
      <c r="I5688" t="s">
        <v>464</v>
      </c>
      <c r="J5688" t="s">
        <v>577</v>
      </c>
      <c r="K5688" t="s">
        <v>465</v>
      </c>
      <c r="L5688" t="s">
        <v>542</v>
      </c>
      <c r="M5688" t="s">
        <v>462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x14ac:dyDescent="0.3">
      <c r="A5689">
        <v>4</v>
      </c>
      <c r="B5689" t="s">
        <v>187</v>
      </c>
      <c r="C5689">
        <v>2021</v>
      </c>
      <c r="D5689">
        <v>12</v>
      </c>
      <c r="E5689" t="s">
        <v>664</v>
      </c>
      <c r="F5689" s="152">
        <v>10</v>
      </c>
      <c r="G5689" t="s">
        <v>466</v>
      </c>
      <c r="H5689" t="s">
        <v>397</v>
      </c>
      <c r="I5689" t="s">
        <v>398</v>
      </c>
      <c r="J5689" t="s">
        <v>561</v>
      </c>
      <c r="K5689" t="s">
        <v>399</v>
      </c>
      <c r="L5689" t="s">
        <v>543</v>
      </c>
      <c r="M5689" t="s">
        <v>467</v>
      </c>
      <c r="N5689">
        <v>31</v>
      </c>
      <c r="O5689">
        <v>7052.77</v>
      </c>
      <c r="P5689">
        <v>23521</v>
      </c>
      <c r="Q5689" t="str">
        <f t="shared" si="91"/>
        <v>1-Residential</v>
      </c>
    </row>
    <row r="5690" spans="1:17" x14ac:dyDescent="0.3">
      <c r="A5690">
        <v>4</v>
      </c>
      <c r="B5690" t="s">
        <v>187</v>
      </c>
      <c r="C5690">
        <v>2021</v>
      </c>
      <c r="D5690">
        <v>12</v>
      </c>
      <c r="E5690" t="s">
        <v>664</v>
      </c>
      <c r="F5690" s="152">
        <v>10</v>
      </c>
      <c r="G5690" t="s">
        <v>466</v>
      </c>
      <c r="H5690" t="s">
        <v>406</v>
      </c>
      <c r="I5690" t="s">
        <v>407</v>
      </c>
      <c r="J5690" t="s">
        <v>563</v>
      </c>
      <c r="K5690" t="s">
        <v>408</v>
      </c>
      <c r="L5690" t="s">
        <v>543</v>
      </c>
      <c r="M5690" t="s">
        <v>467</v>
      </c>
      <c r="N5690">
        <v>1</v>
      </c>
      <c r="O5690">
        <v>28.33</v>
      </c>
      <c r="P5690">
        <v>126</v>
      </c>
      <c r="Q5690" t="str">
        <f t="shared" si="91"/>
        <v>2-Low Income Residential</v>
      </c>
    </row>
    <row r="5691" spans="1:17" x14ac:dyDescent="0.3">
      <c r="A5691">
        <v>4</v>
      </c>
      <c r="B5691" t="s">
        <v>187</v>
      </c>
      <c r="C5691">
        <v>2021</v>
      </c>
      <c r="D5691">
        <v>12</v>
      </c>
      <c r="E5691" t="s">
        <v>664</v>
      </c>
      <c r="F5691" s="152">
        <v>10</v>
      </c>
      <c r="G5691" t="s">
        <v>466</v>
      </c>
      <c r="H5691" t="s">
        <v>412</v>
      </c>
      <c r="I5691" t="s">
        <v>413</v>
      </c>
      <c r="J5691" t="s">
        <v>561</v>
      </c>
      <c r="K5691" t="s">
        <v>399</v>
      </c>
      <c r="L5691" t="s">
        <v>544</v>
      </c>
      <c r="M5691" t="s">
        <v>468</v>
      </c>
      <c r="N5691">
        <v>137</v>
      </c>
      <c r="O5691">
        <v>15540.53</v>
      </c>
      <c r="P5691">
        <v>101921</v>
      </c>
      <c r="Q5691" t="str">
        <f t="shared" si="91"/>
        <v>1-Residential</v>
      </c>
    </row>
    <row r="5692" spans="1:17" x14ac:dyDescent="0.3">
      <c r="A5692">
        <v>4</v>
      </c>
      <c r="B5692" t="s">
        <v>187</v>
      </c>
      <c r="C5692">
        <v>2021</v>
      </c>
      <c r="D5692">
        <v>12</v>
      </c>
      <c r="E5692" t="s">
        <v>664</v>
      </c>
      <c r="F5692" s="152">
        <v>10</v>
      </c>
      <c r="G5692" t="s">
        <v>466</v>
      </c>
      <c r="H5692" t="s">
        <v>415</v>
      </c>
      <c r="I5692" t="s">
        <v>416</v>
      </c>
      <c r="J5692" t="s">
        <v>563</v>
      </c>
      <c r="K5692" t="s">
        <v>408</v>
      </c>
      <c r="L5692" t="s">
        <v>544</v>
      </c>
      <c r="M5692" t="s">
        <v>468</v>
      </c>
      <c r="N5692">
        <v>3</v>
      </c>
      <c r="O5692">
        <v>154.07</v>
      </c>
      <c r="P5692">
        <v>2762</v>
      </c>
      <c r="Q5692" t="str">
        <f t="shared" si="91"/>
        <v>2-Low Income Residential</v>
      </c>
    </row>
    <row r="5693" spans="1:17" x14ac:dyDescent="0.3">
      <c r="A5693">
        <v>4</v>
      </c>
      <c r="B5693" t="s">
        <v>187</v>
      </c>
      <c r="C5693">
        <v>2021</v>
      </c>
      <c r="D5693">
        <v>12</v>
      </c>
      <c r="E5693" t="s">
        <v>664</v>
      </c>
      <c r="F5693" s="152">
        <v>60</v>
      </c>
      <c r="G5693" t="s">
        <v>469</v>
      </c>
      <c r="H5693" t="s">
        <v>459</v>
      </c>
      <c r="I5693" t="s">
        <v>460</v>
      </c>
      <c r="J5693" t="s">
        <v>573</v>
      </c>
      <c r="K5693" t="s">
        <v>461</v>
      </c>
      <c r="L5693" t="s">
        <v>545</v>
      </c>
      <c r="M5693" t="s">
        <v>470</v>
      </c>
      <c r="N5693">
        <v>1</v>
      </c>
      <c r="O5693">
        <v>12.3</v>
      </c>
      <c r="P5693">
        <v>36</v>
      </c>
      <c r="Q5693" t="str">
        <f t="shared" si="91"/>
        <v>Street</v>
      </c>
    </row>
    <row r="5694" spans="1:17" x14ac:dyDescent="0.3">
      <c r="A5694">
        <v>4</v>
      </c>
      <c r="B5694" t="s">
        <v>187</v>
      </c>
      <c r="C5694">
        <v>2021</v>
      </c>
      <c r="D5694">
        <v>12</v>
      </c>
      <c r="E5694" t="s">
        <v>664</v>
      </c>
      <c r="F5694" s="152">
        <v>60</v>
      </c>
      <c r="G5694" t="s">
        <v>469</v>
      </c>
      <c r="H5694" t="s">
        <v>463</v>
      </c>
      <c r="I5694" t="s">
        <v>464</v>
      </c>
      <c r="J5694" t="s">
        <v>577</v>
      </c>
      <c r="K5694" t="s">
        <v>465</v>
      </c>
      <c r="L5694" t="s">
        <v>545</v>
      </c>
      <c r="M5694" t="s">
        <v>470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x14ac:dyDescent="0.3">
      <c r="A5695">
        <v>5</v>
      </c>
      <c r="B5695" t="s">
        <v>181</v>
      </c>
      <c r="C5695">
        <v>2021</v>
      </c>
      <c r="D5695">
        <v>12</v>
      </c>
      <c r="E5695" t="s">
        <v>664</v>
      </c>
      <c r="F5695" s="152">
        <v>1</v>
      </c>
      <c r="G5695" t="s">
        <v>396</v>
      </c>
      <c r="H5695" t="s">
        <v>397</v>
      </c>
      <c r="I5695" t="s">
        <v>398</v>
      </c>
      <c r="J5695" t="s">
        <v>561</v>
      </c>
      <c r="K5695" t="s">
        <v>399</v>
      </c>
      <c r="L5695" t="s">
        <v>536</v>
      </c>
      <c r="M5695" t="s">
        <v>400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x14ac:dyDescent="0.3">
      <c r="A5696">
        <v>5</v>
      </c>
      <c r="B5696" t="s">
        <v>181</v>
      </c>
      <c r="C5696">
        <v>2021</v>
      </c>
      <c r="D5696">
        <v>12</v>
      </c>
      <c r="E5696" t="s">
        <v>664</v>
      </c>
      <c r="F5696" s="152">
        <v>1</v>
      </c>
      <c r="G5696" t="s">
        <v>396</v>
      </c>
      <c r="H5696" t="s">
        <v>401</v>
      </c>
      <c r="I5696" t="s">
        <v>402</v>
      </c>
      <c r="J5696" t="s">
        <v>561</v>
      </c>
      <c r="K5696" t="s">
        <v>399</v>
      </c>
      <c r="L5696" t="s">
        <v>536</v>
      </c>
      <c r="M5696" t="s">
        <v>400</v>
      </c>
      <c r="N5696">
        <v>328</v>
      </c>
      <c r="O5696">
        <v>49493.09</v>
      </c>
      <c r="P5696">
        <v>173442</v>
      </c>
      <c r="Q5696" t="str">
        <f t="shared" si="91"/>
        <v>1-Residential</v>
      </c>
    </row>
    <row r="5697" spans="1:17" x14ac:dyDescent="0.3">
      <c r="A5697">
        <v>5</v>
      </c>
      <c r="B5697" t="s">
        <v>181</v>
      </c>
      <c r="C5697">
        <v>2021</v>
      </c>
      <c r="D5697">
        <v>12</v>
      </c>
      <c r="E5697" t="s">
        <v>664</v>
      </c>
      <c r="F5697" s="152">
        <v>1</v>
      </c>
      <c r="G5697" t="s">
        <v>396</v>
      </c>
      <c r="H5697" t="s">
        <v>403</v>
      </c>
      <c r="I5697" t="s">
        <v>404</v>
      </c>
      <c r="J5697" t="s">
        <v>562</v>
      </c>
      <c r="K5697" t="s">
        <v>405</v>
      </c>
      <c r="L5697" t="s">
        <v>536</v>
      </c>
      <c r="M5697" t="s">
        <v>400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x14ac:dyDescent="0.3">
      <c r="A5698">
        <v>5</v>
      </c>
      <c r="B5698" t="s">
        <v>181</v>
      </c>
      <c r="C5698">
        <v>2021</v>
      </c>
      <c r="D5698">
        <v>12</v>
      </c>
      <c r="E5698" t="s">
        <v>664</v>
      </c>
      <c r="F5698" s="152">
        <v>1</v>
      </c>
      <c r="G5698" t="s">
        <v>396</v>
      </c>
      <c r="H5698" t="s">
        <v>406</v>
      </c>
      <c r="I5698" t="s">
        <v>407</v>
      </c>
      <c r="J5698" t="s">
        <v>563</v>
      </c>
      <c r="K5698" t="s">
        <v>408</v>
      </c>
      <c r="L5698" t="s">
        <v>536</v>
      </c>
      <c r="M5698" t="s">
        <v>400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x14ac:dyDescent="0.3">
      <c r="A5699">
        <v>5</v>
      </c>
      <c r="B5699" t="s">
        <v>181</v>
      </c>
      <c r="C5699">
        <v>2021</v>
      </c>
      <c r="D5699">
        <v>12</v>
      </c>
      <c r="E5699" t="s">
        <v>664</v>
      </c>
      <c r="F5699" s="152">
        <v>1</v>
      </c>
      <c r="G5699" t="s">
        <v>396</v>
      </c>
      <c r="H5699" t="s">
        <v>471</v>
      </c>
      <c r="I5699" t="s">
        <v>472</v>
      </c>
      <c r="J5699" t="s">
        <v>563</v>
      </c>
      <c r="K5699" t="s">
        <v>408</v>
      </c>
      <c r="L5699" t="s">
        <v>536</v>
      </c>
      <c r="M5699" t="s">
        <v>400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x14ac:dyDescent="0.3">
      <c r="A5700">
        <v>5</v>
      </c>
      <c r="B5700" t="s">
        <v>181</v>
      </c>
      <c r="C5700">
        <v>2021</v>
      </c>
      <c r="D5700">
        <v>12</v>
      </c>
      <c r="E5700" t="s">
        <v>664</v>
      </c>
      <c r="F5700" s="152">
        <v>1</v>
      </c>
      <c r="G5700" t="s">
        <v>396</v>
      </c>
      <c r="H5700" t="s">
        <v>409</v>
      </c>
      <c r="I5700" t="s">
        <v>410</v>
      </c>
      <c r="J5700" t="s">
        <v>564</v>
      </c>
      <c r="K5700" t="s">
        <v>428</v>
      </c>
      <c r="L5700" t="s">
        <v>536</v>
      </c>
      <c r="M5700" t="s">
        <v>400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x14ac:dyDescent="0.3">
      <c r="A5701">
        <v>5</v>
      </c>
      <c r="B5701" t="s">
        <v>181</v>
      </c>
      <c r="C5701">
        <v>2021</v>
      </c>
      <c r="D5701">
        <v>12</v>
      </c>
      <c r="E5701" t="s">
        <v>664</v>
      </c>
      <c r="F5701" s="152">
        <v>1</v>
      </c>
      <c r="G5701" t="s">
        <v>396</v>
      </c>
      <c r="H5701" t="s">
        <v>429</v>
      </c>
      <c r="I5701" t="s">
        <v>430</v>
      </c>
      <c r="J5701" t="s">
        <v>562</v>
      </c>
      <c r="K5701" t="s">
        <v>405</v>
      </c>
      <c r="L5701" t="s">
        <v>536</v>
      </c>
      <c r="M5701" t="s">
        <v>400</v>
      </c>
      <c r="N5701">
        <v>14</v>
      </c>
      <c r="O5701">
        <v>-9104.82</v>
      </c>
      <c r="P5701">
        <v>8054</v>
      </c>
      <c r="Q5701" t="str">
        <f t="shared" si="91"/>
        <v>3-Small C&amp;I</v>
      </c>
    </row>
    <row r="5702" spans="1:17" x14ac:dyDescent="0.3">
      <c r="A5702">
        <v>5</v>
      </c>
      <c r="B5702" t="s">
        <v>181</v>
      </c>
      <c r="C5702">
        <v>2021</v>
      </c>
      <c r="D5702">
        <v>12</v>
      </c>
      <c r="E5702" t="s">
        <v>664</v>
      </c>
      <c r="F5702" s="152">
        <v>1</v>
      </c>
      <c r="G5702" t="s">
        <v>396</v>
      </c>
      <c r="H5702" t="s">
        <v>473</v>
      </c>
      <c r="I5702" t="s">
        <v>474</v>
      </c>
      <c r="J5702" t="s">
        <v>565</v>
      </c>
      <c r="K5702" t="s">
        <v>411</v>
      </c>
      <c r="L5702" t="s">
        <v>536</v>
      </c>
      <c r="M5702" t="s">
        <v>400</v>
      </c>
      <c r="N5702">
        <v>2</v>
      </c>
      <c r="O5702">
        <v>90.22</v>
      </c>
      <c r="P5702">
        <v>322</v>
      </c>
      <c r="Q5702" t="str">
        <f t="shared" si="91"/>
        <v>3-Small C&amp;I</v>
      </c>
    </row>
    <row r="5703" spans="1:17" x14ac:dyDescent="0.3">
      <c r="A5703">
        <v>5</v>
      </c>
      <c r="B5703" t="s">
        <v>181</v>
      </c>
      <c r="C5703">
        <v>2021</v>
      </c>
      <c r="D5703">
        <v>12</v>
      </c>
      <c r="E5703" t="s">
        <v>664</v>
      </c>
      <c r="F5703" s="152">
        <v>1</v>
      </c>
      <c r="G5703" t="s">
        <v>396</v>
      </c>
      <c r="H5703" t="s">
        <v>477</v>
      </c>
      <c r="I5703" t="s">
        <v>478</v>
      </c>
      <c r="J5703" t="s">
        <v>566</v>
      </c>
      <c r="K5703" t="s">
        <v>436</v>
      </c>
      <c r="L5703" t="s">
        <v>536</v>
      </c>
      <c r="M5703" t="s">
        <v>400</v>
      </c>
      <c r="N5703">
        <v>199</v>
      </c>
      <c r="O5703">
        <v>8900.39</v>
      </c>
      <c r="P5703">
        <v>21669</v>
      </c>
      <c r="Q5703" t="str">
        <f t="shared" si="91"/>
        <v>Street</v>
      </c>
    </row>
    <row r="5704" spans="1:17" x14ac:dyDescent="0.3">
      <c r="A5704">
        <v>5</v>
      </c>
      <c r="B5704" t="s">
        <v>181</v>
      </c>
      <c r="C5704">
        <v>2021</v>
      </c>
      <c r="D5704">
        <v>12</v>
      </c>
      <c r="E5704" t="s">
        <v>664</v>
      </c>
      <c r="F5704" s="152">
        <v>1</v>
      </c>
      <c r="G5704" t="s">
        <v>396</v>
      </c>
      <c r="H5704" t="s">
        <v>479</v>
      </c>
      <c r="I5704" t="s">
        <v>480</v>
      </c>
      <c r="J5704" t="s">
        <v>566</v>
      </c>
      <c r="K5704" t="s">
        <v>436</v>
      </c>
      <c r="L5704" t="s">
        <v>536</v>
      </c>
      <c r="M5704" t="s">
        <v>400</v>
      </c>
      <c r="N5704">
        <v>593</v>
      </c>
      <c r="O5704">
        <v>22776.61</v>
      </c>
      <c r="P5704">
        <v>54882</v>
      </c>
      <c r="Q5704" t="str">
        <f t="shared" si="91"/>
        <v>Street</v>
      </c>
    </row>
    <row r="5705" spans="1:17" x14ac:dyDescent="0.3">
      <c r="A5705">
        <v>5</v>
      </c>
      <c r="B5705" t="s">
        <v>181</v>
      </c>
      <c r="C5705">
        <v>2021</v>
      </c>
      <c r="D5705">
        <v>12</v>
      </c>
      <c r="E5705" t="s">
        <v>664</v>
      </c>
      <c r="F5705" s="152">
        <v>1</v>
      </c>
      <c r="G5705" t="s">
        <v>396</v>
      </c>
      <c r="H5705" t="s">
        <v>434</v>
      </c>
      <c r="I5705" t="s">
        <v>435</v>
      </c>
      <c r="J5705" t="s">
        <v>566</v>
      </c>
      <c r="K5705" t="s">
        <v>436</v>
      </c>
      <c r="L5705" t="s">
        <v>537</v>
      </c>
      <c r="M5705" t="s">
        <v>414</v>
      </c>
      <c r="N5705">
        <v>636</v>
      </c>
      <c r="O5705">
        <v>24579.81</v>
      </c>
      <c r="P5705">
        <v>81096</v>
      </c>
      <c r="Q5705" t="str">
        <f t="shared" si="91"/>
        <v>Street</v>
      </c>
    </row>
    <row r="5706" spans="1:17" x14ac:dyDescent="0.3">
      <c r="A5706">
        <v>5</v>
      </c>
      <c r="B5706" t="s">
        <v>181</v>
      </c>
      <c r="C5706">
        <v>2021</v>
      </c>
      <c r="D5706">
        <v>12</v>
      </c>
      <c r="E5706" t="s">
        <v>664</v>
      </c>
      <c r="F5706" s="152">
        <v>1</v>
      </c>
      <c r="G5706" t="s">
        <v>396</v>
      </c>
      <c r="H5706" t="s">
        <v>412</v>
      </c>
      <c r="I5706" t="s">
        <v>413</v>
      </c>
      <c r="J5706" t="s">
        <v>561</v>
      </c>
      <c r="K5706" t="s">
        <v>399</v>
      </c>
      <c r="L5706" t="s">
        <v>537</v>
      </c>
      <c r="M5706" t="s">
        <v>414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x14ac:dyDescent="0.3">
      <c r="A5707">
        <v>5</v>
      </c>
      <c r="B5707" t="s">
        <v>181</v>
      </c>
      <c r="C5707">
        <v>2021</v>
      </c>
      <c r="D5707">
        <v>12</v>
      </c>
      <c r="E5707" t="s">
        <v>664</v>
      </c>
      <c r="F5707" s="152">
        <v>1</v>
      </c>
      <c r="G5707" t="s">
        <v>396</v>
      </c>
      <c r="H5707" t="s">
        <v>415</v>
      </c>
      <c r="I5707" t="s">
        <v>416</v>
      </c>
      <c r="J5707" t="s">
        <v>563</v>
      </c>
      <c r="K5707" t="s">
        <v>408</v>
      </c>
      <c r="L5707" t="s">
        <v>537</v>
      </c>
      <c r="M5707" t="s">
        <v>414</v>
      </c>
      <c r="N5707">
        <v>59096</v>
      </c>
      <c r="O5707">
        <v>1714868.56</v>
      </c>
      <c r="P5707">
        <v>33774031</v>
      </c>
      <c r="Q5707" t="str">
        <f t="shared" si="91"/>
        <v>2-Low Income Residential</v>
      </c>
    </row>
    <row r="5708" spans="1:17" x14ac:dyDescent="0.3">
      <c r="A5708">
        <v>5</v>
      </c>
      <c r="B5708" t="s">
        <v>181</v>
      </c>
      <c r="C5708">
        <v>2021</v>
      </c>
      <c r="D5708">
        <v>12</v>
      </c>
      <c r="E5708" t="s">
        <v>664</v>
      </c>
      <c r="F5708" s="152">
        <v>1</v>
      </c>
      <c r="G5708" t="s">
        <v>396</v>
      </c>
      <c r="H5708" t="s">
        <v>417</v>
      </c>
      <c r="I5708" t="s">
        <v>418</v>
      </c>
      <c r="J5708" t="s">
        <v>562</v>
      </c>
      <c r="K5708" t="s">
        <v>405</v>
      </c>
      <c r="L5708" t="s">
        <v>537</v>
      </c>
      <c r="M5708" t="s">
        <v>414</v>
      </c>
      <c r="N5708">
        <v>940</v>
      </c>
      <c r="O5708">
        <v>63436.13</v>
      </c>
      <c r="P5708">
        <v>510992</v>
      </c>
      <c r="Q5708" t="str">
        <f t="shared" si="91"/>
        <v>3-Small C&amp;I</v>
      </c>
    </row>
    <row r="5709" spans="1:17" x14ac:dyDescent="0.3">
      <c r="A5709">
        <v>5</v>
      </c>
      <c r="B5709" t="s">
        <v>181</v>
      </c>
      <c r="C5709">
        <v>2021</v>
      </c>
      <c r="D5709">
        <v>12</v>
      </c>
      <c r="E5709" t="s">
        <v>664</v>
      </c>
      <c r="F5709" s="152">
        <v>1</v>
      </c>
      <c r="G5709" t="s">
        <v>396</v>
      </c>
      <c r="H5709" t="s">
        <v>419</v>
      </c>
      <c r="I5709" t="s">
        <v>420</v>
      </c>
      <c r="J5709" t="s">
        <v>565</v>
      </c>
      <c r="K5709" t="s">
        <v>411</v>
      </c>
      <c r="L5709" t="s">
        <v>537</v>
      </c>
      <c r="M5709" t="s">
        <v>414</v>
      </c>
      <c r="N5709">
        <v>837</v>
      </c>
      <c r="O5709">
        <v>44087.22</v>
      </c>
      <c r="P5709">
        <v>321517</v>
      </c>
      <c r="Q5709" t="str">
        <f t="shared" si="91"/>
        <v>3-Small C&amp;I</v>
      </c>
    </row>
    <row r="5710" spans="1:17" x14ac:dyDescent="0.3">
      <c r="A5710">
        <v>5</v>
      </c>
      <c r="B5710" t="s">
        <v>181</v>
      </c>
      <c r="C5710">
        <v>2021</v>
      </c>
      <c r="D5710">
        <v>12</v>
      </c>
      <c r="E5710" t="s">
        <v>664</v>
      </c>
      <c r="F5710" s="152">
        <v>3</v>
      </c>
      <c r="G5710" t="s">
        <v>421</v>
      </c>
      <c r="H5710" t="s">
        <v>397</v>
      </c>
      <c r="I5710" t="s">
        <v>398</v>
      </c>
      <c r="J5710" t="s">
        <v>561</v>
      </c>
      <c r="K5710" t="s">
        <v>399</v>
      </c>
      <c r="L5710" t="s">
        <v>538</v>
      </c>
      <c r="M5710" t="s">
        <v>422</v>
      </c>
      <c r="N5710">
        <v>1150</v>
      </c>
      <c r="O5710">
        <v>401536.26</v>
      </c>
      <c r="P5710">
        <v>1379051</v>
      </c>
      <c r="Q5710" t="str">
        <f t="shared" ref="Q5710:Q5773" si="92">VLOOKUP(TRIM(J5710),S:T,2,FALSE)</f>
        <v>1-Residential</v>
      </c>
    </row>
    <row r="5711" spans="1:17" x14ac:dyDescent="0.3">
      <c r="A5711">
        <v>5</v>
      </c>
      <c r="B5711" t="s">
        <v>181</v>
      </c>
      <c r="C5711">
        <v>2021</v>
      </c>
      <c r="D5711">
        <v>12</v>
      </c>
      <c r="E5711" t="s">
        <v>664</v>
      </c>
      <c r="F5711" s="152">
        <v>3</v>
      </c>
      <c r="G5711" t="s">
        <v>421</v>
      </c>
      <c r="H5711" t="s">
        <v>401</v>
      </c>
      <c r="I5711" t="s">
        <v>402</v>
      </c>
      <c r="J5711" t="s">
        <v>561</v>
      </c>
      <c r="K5711" t="s">
        <v>399</v>
      </c>
      <c r="L5711" t="s">
        <v>538</v>
      </c>
      <c r="M5711" t="s">
        <v>422</v>
      </c>
      <c r="N5711">
        <v>1</v>
      </c>
      <c r="O5711">
        <v>33.53</v>
      </c>
      <c r="P5711">
        <v>100</v>
      </c>
      <c r="Q5711" t="str">
        <f t="shared" si="92"/>
        <v>1-Residential</v>
      </c>
    </row>
    <row r="5712" spans="1:17" x14ac:dyDescent="0.3">
      <c r="A5712">
        <v>5</v>
      </c>
      <c r="B5712" t="s">
        <v>181</v>
      </c>
      <c r="C5712">
        <v>2021</v>
      </c>
      <c r="D5712">
        <v>12</v>
      </c>
      <c r="E5712" t="s">
        <v>664</v>
      </c>
      <c r="F5712" s="152">
        <v>3</v>
      </c>
      <c r="G5712" t="s">
        <v>421</v>
      </c>
      <c r="H5712" t="s">
        <v>403</v>
      </c>
      <c r="I5712" t="s">
        <v>404</v>
      </c>
      <c r="J5712" t="s">
        <v>562</v>
      </c>
      <c r="K5712" t="s">
        <v>405</v>
      </c>
      <c r="L5712" t="s">
        <v>538</v>
      </c>
      <c r="M5712" t="s">
        <v>422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x14ac:dyDescent="0.3">
      <c r="A5713">
        <v>5</v>
      </c>
      <c r="B5713" t="s">
        <v>181</v>
      </c>
      <c r="C5713">
        <v>2021</v>
      </c>
      <c r="D5713">
        <v>12</v>
      </c>
      <c r="E5713" t="s">
        <v>664</v>
      </c>
      <c r="F5713" s="152">
        <v>3</v>
      </c>
      <c r="G5713" t="s">
        <v>421</v>
      </c>
      <c r="H5713" t="s">
        <v>406</v>
      </c>
      <c r="I5713" t="s">
        <v>407</v>
      </c>
      <c r="J5713" t="s">
        <v>563</v>
      </c>
      <c r="K5713" t="s">
        <v>408</v>
      </c>
      <c r="L5713" t="s">
        <v>538</v>
      </c>
      <c r="M5713" t="s">
        <v>422</v>
      </c>
      <c r="N5713">
        <v>1</v>
      </c>
      <c r="O5713">
        <v>61.38</v>
      </c>
      <c r="P5713">
        <v>305</v>
      </c>
      <c r="Q5713" t="str">
        <f t="shared" si="92"/>
        <v>2-Low Income Residential</v>
      </c>
    </row>
    <row r="5714" spans="1:17" x14ac:dyDescent="0.3">
      <c r="A5714">
        <v>5</v>
      </c>
      <c r="B5714" t="s">
        <v>181</v>
      </c>
      <c r="C5714">
        <v>2021</v>
      </c>
      <c r="D5714">
        <v>12</v>
      </c>
      <c r="E5714" t="s">
        <v>664</v>
      </c>
      <c r="F5714" s="152">
        <v>3</v>
      </c>
      <c r="G5714" t="s">
        <v>421</v>
      </c>
      <c r="H5714" t="s">
        <v>423</v>
      </c>
      <c r="I5714" t="s">
        <v>424</v>
      </c>
      <c r="J5714" t="s">
        <v>567</v>
      </c>
      <c r="K5714" t="s">
        <v>425</v>
      </c>
      <c r="L5714" t="s">
        <v>538</v>
      </c>
      <c r="M5714" t="s">
        <v>422</v>
      </c>
      <c r="N5714">
        <v>366</v>
      </c>
      <c r="O5714">
        <v>26300.33</v>
      </c>
      <c r="P5714">
        <v>97501</v>
      </c>
      <c r="Q5714" t="str">
        <f t="shared" si="92"/>
        <v>3-Small C&amp;I</v>
      </c>
    </row>
    <row r="5715" spans="1:17" x14ac:dyDescent="0.3">
      <c r="A5715">
        <v>5</v>
      </c>
      <c r="B5715" t="s">
        <v>181</v>
      </c>
      <c r="C5715">
        <v>2021</v>
      </c>
      <c r="D5715">
        <v>12</v>
      </c>
      <c r="E5715" t="s">
        <v>664</v>
      </c>
      <c r="F5715" s="152">
        <v>3</v>
      </c>
      <c r="G5715" t="s">
        <v>421</v>
      </c>
      <c r="H5715" t="s">
        <v>426</v>
      </c>
      <c r="I5715" t="s">
        <v>427</v>
      </c>
      <c r="J5715" t="s">
        <v>564</v>
      </c>
      <c r="K5715" t="s">
        <v>428</v>
      </c>
      <c r="L5715" t="s">
        <v>538</v>
      </c>
      <c r="M5715" t="s">
        <v>422</v>
      </c>
      <c r="N5715">
        <v>321</v>
      </c>
      <c r="O5715">
        <v>-264073.27</v>
      </c>
      <c r="P5715">
        <v>514926</v>
      </c>
      <c r="Q5715" t="str">
        <f t="shared" si="92"/>
        <v>3-Small C&amp;I</v>
      </c>
    </row>
    <row r="5716" spans="1:17" x14ac:dyDescent="0.3">
      <c r="A5716">
        <v>5</v>
      </c>
      <c r="B5716" t="s">
        <v>181</v>
      </c>
      <c r="C5716">
        <v>2021</v>
      </c>
      <c r="D5716">
        <v>12</v>
      </c>
      <c r="E5716" t="s">
        <v>664</v>
      </c>
      <c r="F5716" s="152">
        <v>3</v>
      </c>
      <c r="G5716" t="s">
        <v>421</v>
      </c>
      <c r="H5716" t="s">
        <v>409</v>
      </c>
      <c r="I5716" t="s">
        <v>410</v>
      </c>
      <c r="J5716" t="s">
        <v>564</v>
      </c>
      <c r="K5716" t="s">
        <v>428</v>
      </c>
      <c r="L5716" t="s">
        <v>538</v>
      </c>
      <c r="M5716" t="s">
        <v>422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x14ac:dyDescent="0.3">
      <c r="A5717">
        <v>5</v>
      </c>
      <c r="B5717" t="s">
        <v>181</v>
      </c>
      <c r="C5717">
        <v>2021</v>
      </c>
      <c r="D5717">
        <v>12</v>
      </c>
      <c r="E5717" t="s">
        <v>664</v>
      </c>
      <c r="F5717" s="152">
        <v>3</v>
      </c>
      <c r="G5717" t="s">
        <v>421</v>
      </c>
      <c r="H5717" t="s">
        <v>429</v>
      </c>
      <c r="I5717" t="s">
        <v>430</v>
      </c>
      <c r="J5717" t="s">
        <v>562</v>
      </c>
      <c r="K5717" t="s">
        <v>405</v>
      </c>
      <c r="L5717" t="s">
        <v>538</v>
      </c>
      <c r="M5717" t="s">
        <v>422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x14ac:dyDescent="0.3">
      <c r="A5718">
        <v>5</v>
      </c>
      <c r="B5718" t="s">
        <v>181</v>
      </c>
      <c r="C5718">
        <v>2021</v>
      </c>
      <c r="D5718">
        <v>12</v>
      </c>
      <c r="E5718" t="s">
        <v>664</v>
      </c>
      <c r="F5718" s="152">
        <v>3</v>
      </c>
      <c r="G5718" t="s">
        <v>421</v>
      </c>
      <c r="H5718" t="s">
        <v>584</v>
      </c>
      <c r="I5718" t="s">
        <v>585</v>
      </c>
      <c r="J5718" t="s">
        <v>567</v>
      </c>
      <c r="K5718" t="s">
        <v>425</v>
      </c>
      <c r="L5718" t="s">
        <v>538</v>
      </c>
      <c r="M5718" t="s">
        <v>422</v>
      </c>
      <c r="N5718">
        <v>1</v>
      </c>
      <c r="O5718">
        <v>413.79</v>
      </c>
      <c r="P5718">
        <v>1802</v>
      </c>
      <c r="Q5718" t="str">
        <f t="shared" si="92"/>
        <v>3-Small C&amp;I</v>
      </c>
    </row>
    <row r="5719" spans="1:17" x14ac:dyDescent="0.3">
      <c r="A5719">
        <v>5</v>
      </c>
      <c r="B5719" t="s">
        <v>181</v>
      </c>
      <c r="C5719">
        <v>2021</v>
      </c>
      <c r="D5719">
        <v>12</v>
      </c>
      <c r="E5719" t="s">
        <v>664</v>
      </c>
      <c r="F5719" s="152">
        <v>3</v>
      </c>
      <c r="G5719" t="s">
        <v>421</v>
      </c>
      <c r="H5719" t="s">
        <v>481</v>
      </c>
      <c r="I5719" t="s">
        <v>482</v>
      </c>
      <c r="J5719" t="s">
        <v>568</v>
      </c>
      <c r="K5719" t="s">
        <v>433</v>
      </c>
      <c r="L5719" t="s">
        <v>538</v>
      </c>
      <c r="M5719" t="s">
        <v>422</v>
      </c>
      <c r="N5719">
        <v>74</v>
      </c>
      <c r="O5719">
        <v>229911.23</v>
      </c>
      <c r="P5719">
        <v>859982</v>
      </c>
      <c r="Q5719" t="str">
        <f t="shared" si="92"/>
        <v>4-Medium C&amp;I</v>
      </c>
    </row>
    <row r="5720" spans="1:17" x14ac:dyDescent="0.3">
      <c r="A5720">
        <v>5</v>
      </c>
      <c r="B5720" t="s">
        <v>181</v>
      </c>
      <c r="C5720">
        <v>2021</v>
      </c>
      <c r="D5720">
        <v>12</v>
      </c>
      <c r="E5720" t="s">
        <v>664</v>
      </c>
      <c r="F5720" s="152">
        <v>3</v>
      </c>
      <c r="G5720" t="s">
        <v>421</v>
      </c>
      <c r="H5720" t="s">
        <v>649</v>
      </c>
      <c r="I5720" t="s">
        <v>650</v>
      </c>
      <c r="J5720" t="s">
        <v>564</v>
      </c>
      <c r="K5720" t="s">
        <v>428</v>
      </c>
      <c r="L5720" t="s">
        <v>538</v>
      </c>
      <c r="M5720" t="s">
        <v>422</v>
      </c>
      <c r="N5720">
        <v>1</v>
      </c>
      <c r="O5720">
        <v>10.54</v>
      </c>
      <c r="P5720">
        <v>0</v>
      </c>
      <c r="Q5720" t="str">
        <f t="shared" si="92"/>
        <v>3-Small C&amp;I</v>
      </c>
    </row>
    <row r="5721" spans="1:17" x14ac:dyDescent="0.3">
      <c r="A5721">
        <v>5</v>
      </c>
      <c r="B5721" t="s">
        <v>181</v>
      </c>
      <c r="C5721">
        <v>2021</v>
      </c>
      <c r="D5721">
        <v>12</v>
      </c>
      <c r="E5721" t="s">
        <v>664</v>
      </c>
      <c r="F5721" s="152">
        <v>3</v>
      </c>
      <c r="G5721" t="s">
        <v>421</v>
      </c>
      <c r="H5721" t="s">
        <v>473</v>
      </c>
      <c r="I5721" t="s">
        <v>474</v>
      </c>
      <c r="J5721" t="s">
        <v>565</v>
      </c>
      <c r="K5721" t="s">
        <v>411</v>
      </c>
      <c r="L5721" t="s">
        <v>538</v>
      </c>
      <c r="M5721" t="s">
        <v>422</v>
      </c>
      <c r="N5721">
        <v>96</v>
      </c>
      <c r="O5721">
        <v>6630.85</v>
      </c>
      <c r="P5721">
        <v>24712</v>
      </c>
      <c r="Q5721" t="str">
        <f t="shared" si="92"/>
        <v>3-Small C&amp;I</v>
      </c>
    </row>
    <row r="5722" spans="1:17" x14ac:dyDescent="0.3">
      <c r="A5722">
        <v>5</v>
      </c>
      <c r="B5722" t="s">
        <v>181</v>
      </c>
      <c r="C5722">
        <v>2021</v>
      </c>
      <c r="D5722">
        <v>12</v>
      </c>
      <c r="E5722" t="s">
        <v>664</v>
      </c>
      <c r="F5722" s="152">
        <v>3</v>
      </c>
      <c r="G5722" t="s">
        <v>421</v>
      </c>
      <c r="H5722" t="s">
        <v>483</v>
      </c>
      <c r="I5722" t="s">
        <v>484</v>
      </c>
      <c r="J5722" t="s">
        <v>569</v>
      </c>
      <c r="K5722" t="s">
        <v>485</v>
      </c>
      <c r="L5722" t="s">
        <v>538</v>
      </c>
      <c r="M5722" t="s">
        <v>422</v>
      </c>
      <c r="N5722">
        <v>2</v>
      </c>
      <c r="O5722">
        <v>3136.88</v>
      </c>
      <c r="P5722">
        <v>11640</v>
      </c>
      <c r="Q5722" t="str">
        <f t="shared" si="92"/>
        <v>4-Medium C&amp;I</v>
      </c>
    </row>
    <row r="5723" spans="1:17" x14ac:dyDescent="0.3">
      <c r="A5723">
        <v>5</v>
      </c>
      <c r="B5723" t="s">
        <v>181</v>
      </c>
      <c r="C5723">
        <v>2021</v>
      </c>
      <c r="D5723">
        <v>12</v>
      </c>
      <c r="E5723" t="s">
        <v>664</v>
      </c>
      <c r="F5723" s="152">
        <v>3</v>
      </c>
      <c r="G5723" t="s">
        <v>421</v>
      </c>
      <c r="H5723" t="s">
        <v>431</v>
      </c>
      <c r="I5723" t="s">
        <v>432</v>
      </c>
      <c r="J5723" t="s">
        <v>568</v>
      </c>
      <c r="K5723" t="s">
        <v>433</v>
      </c>
      <c r="L5723" t="s">
        <v>538</v>
      </c>
      <c r="M5723" t="s">
        <v>422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x14ac:dyDescent="0.3">
      <c r="A5724">
        <v>5</v>
      </c>
      <c r="B5724" t="s">
        <v>181</v>
      </c>
      <c r="C5724">
        <v>2021</v>
      </c>
      <c r="D5724">
        <v>12</v>
      </c>
      <c r="E5724" t="s">
        <v>664</v>
      </c>
      <c r="F5724" s="152">
        <v>3</v>
      </c>
      <c r="G5724" t="s">
        <v>421</v>
      </c>
      <c r="H5724" t="s">
        <v>486</v>
      </c>
      <c r="I5724" t="s">
        <v>487</v>
      </c>
      <c r="J5724" t="s">
        <v>570</v>
      </c>
      <c r="K5724" t="s">
        <v>454</v>
      </c>
      <c r="L5724" t="s">
        <v>538</v>
      </c>
      <c r="M5724" t="s">
        <v>422</v>
      </c>
      <c r="N5724">
        <v>44</v>
      </c>
      <c r="O5724">
        <v>184435.86</v>
      </c>
      <c r="P5724">
        <v>794680</v>
      </c>
      <c r="Q5724" t="str">
        <f t="shared" si="92"/>
        <v>4-Medium C&amp;I</v>
      </c>
    </row>
    <row r="5725" spans="1:17" x14ac:dyDescent="0.3">
      <c r="A5725">
        <v>5</v>
      </c>
      <c r="B5725" t="s">
        <v>181</v>
      </c>
      <c r="C5725">
        <v>2021</v>
      </c>
      <c r="D5725">
        <v>12</v>
      </c>
      <c r="E5725" t="s">
        <v>664</v>
      </c>
      <c r="F5725" s="152">
        <v>3</v>
      </c>
      <c r="G5725" t="s">
        <v>421</v>
      </c>
      <c r="H5725" t="s">
        <v>488</v>
      </c>
      <c r="I5725" t="s">
        <v>489</v>
      </c>
      <c r="J5725" t="s">
        <v>569</v>
      </c>
      <c r="K5725" t="s">
        <v>485</v>
      </c>
      <c r="L5725" t="s">
        <v>538</v>
      </c>
      <c r="M5725" t="s">
        <v>422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x14ac:dyDescent="0.3">
      <c r="A5726">
        <v>5</v>
      </c>
      <c r="B5726" t="s">
        <v>181</v>
      </c>
      <c r="C5726">
        <v>2021</v>
      </c>
      <c r="D5726">
        <v>12</v>
      </c>
      <c r="E5726" t="s">
        <v>664</v>
      </c>
      <c r="F5726" s="152">
        <v>3</v>
      </c>
      <c r="G5726" t="s">
        <v>421</v>
      </c>
      <c r="H5726" t="s">
        <v>477</v>
      </c>
      <c r="I5726" t="s">
        <v>478</v>
      </c>
      <c r="J5726" t="s">
        <v>566</v>
      </c>
      <c r="K5726" t="s">
        <v>436</v>
      </c>
      <c r="L5726" t="s">
        <v>538</v>
      </c>
      <c r="M5726" t="s">
        <v>422</v>
      </c>
      <c r="N5726">
        <v>908</v>
      </c>
      <c r="O5726">
        <v>123174.43</v>
      </c>
      <c r="P5726">
        <v>343528</v>
      </c>
      <c r="Q5726" t="str">
        <f t="shared" si="92"/>
        <v>Street</v>
      </c>
    </row>
    <row r="5727" spans="1:17" x14ac:dyDescent="0.3">
      <c r="A5727">
        <v>5</v>
      </c>
      <c r="B5727" t="s">
        <v>181</v>
      </c>
      <c r="C5727">
        <v>2021</v>
      </c>
      <c r="D5727">
        <v>12</v>
      </c>
      <c r="E5727" t="s">
        <v>664</v>
      </c>
      <c r="F5727" s="152">
        <v>3</v>
      </c>
      <c r="G5727" t="s">
        <v>421</v>
      </c>
      <c r="H5727" t="s">
        <v>479</v>
      </c>
      <c r="I5727" t="s">
        <v>480</v>
      </c>
      <c r="J5727" t="s">
        <v>566</v>
      </c>
      <c r="K5727" t="s">
        <v>436</v>
      </c>
      <c r="L5727" t="s">
        <v>538</v>
      </c>
      <c r="M5727" t="s">
        <v>422</v>
      </c>
      <c r="N5727">
        <v>1567</v>
      </c>
      <c r="O5727">
        <v>182741.98</v>
      </c>
      <c r="P5727">
        <v>517211</v>
      </c>
      <c r="Q5727" t="str">
        <f t="shared" si="92"/>
        <v>Street</v>
      </c>
    </row>
    <row r="5728" spans="1:17" x14ac:dyDescent="0.3">
      <c r="A5728">
        <v>5</v>
      </c>
      <c r="B5728" t="s">
        <v>181</v>
      </c>
      <c r="C5728">
        <v>2021</v>
      </c>
      <c r="D5728">
        <v>12</v>
      </c>
      <c r="E5728" t="s">
        <v>664</v>
      </c>
      <c r="F5728" s="152">
        <v>3</v>
      </c>
      <c r="G5728" t="s">
        <v>421</v>
      </c>
      <c r="H5728" t="s">
        <v>434</v>
      </c>
      <c r="I5728" t="s">
        <v>435</v>
      </c>
      <c r="J5728" t="s">
        <v>566</v>
      </c>
      <c r="K5728" t="s">
        <v>436</v>
      </c>
      <c r="L5728" t="s">
        <v>539</v>
      </c>
      <c r="M5728" t="s">
        <v>440</v>
      </c>
      <c r="N5728">
        <v>3382</v>
      </c>
      <c r="O5728">
        <v>314294.82</v>
      </c>
      <c r="P5728">
        <v>1377694</v>
      </c>
      <c r="Q5728" t="str">
        <f t="shared" si="92"/>
        <v>Street</v>
      </c>
    </row>
    <row r="5729" spans="1:17" x14ac:dyDescent="0.3">
      <c r="A5729">
        <v>5</v>
      </c>
      <c r="B5729" t="s">
        <v>181</v>
      </c>
      <c r="C5729">
        <v>2021</v>
      </c>
      <c r="D5729">
        <v>12</v>
      </c>
      <c r="E5729" t="s">
        <v>664</v>
      </c>
      <c r="F5729" s="152">
        <v>3</v>
      </c>
      <c r="G5729" t="s">
        <v>421</v>
      </c>
      <c r="H5729" t="s">
        <v>437</v>
      </c>
      <c r="I5729" t="s">
        <v>438</v>
      </c>
      <c r="J5729" t="s">
        <v>571</v>
      </c>
      <c r="K5729" t="s">
        <v>439</v>
      </c>
      <c r="L5729" t="s">
        <v>539</v>
      </c>
      <c r="M5729" t="s">
        <v>440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x14ac:dyDescent="0.3">
      <c r="A5730">
        <v>5</v>
      </c>
      <c r="B5730" t="s">
        <v>181</v>
      </c>
      <c r="C5730">
        <v>2021</v>
      </c>
      <c r="D5730">
        <v>12</v>
      </c>
      <c r="E5730" t="s">
        <v>664</v>
      </c>
      <c r="F5730" s="152">
        <v>3</v>
      </c>
      <c r="G5730" t="s">
        <v>421</v>
      </c>
      <c r="H5730" t="s">
        <v>490</v>
      </c>
      <c r="I5730" t="s">
        <v>491</v>
      </c>
      <c r="J5730" t="s">
        <v>572</v>
      </c>
      <c r="K5730" t="s">
        <v>443</v>
      </c>
      <c r="L5730" t="s">
        <v>538</v>
      </c>
      <c r="M5730" t="s">
        <v>422</v>
      </c>
      <c r="N5730">
        <v>3</v>
      </c>
      <c r="O5730">
        <v>24554.74</v>
      </c>
      <c r="P5730">
        <v>104740</v>
      </c>
      <c r="Q5730" t="str">
        <f t="shared" si="92"/>
        <v>5-Large C&amp;I</v>
      </c>
    </row>
    <row r="5731" spans="1:17" x14ac:dyDescent="0.3">
      <c r="A5731">
        <v>5</v>
      </c>
      <c r="B5731" t="s">
        <v>181</v>
      </c>
      <c r="C5731">
        <v>2021</v>
      </c>
      <c r="D5731">
        <v>12</v>
      </c>
      <c r="E5731" t="s">
        <v>664</v>
      </c>
      <c r="F5731" s="152">
        <v>3</v>
      </c>
      <c r="G5731" t="s">
        <v>421</v>
      </c>
      <c r="H5731" t="s">
        <v>441</v>
      </c>
      <c r="I5731" t="s">
        <v>442</v>
      </c>
      <c r="J5731" t="s">
        <v>572</v>
      </c>
      <c r="K5731" t="s">
        <v>443</v>
      </c>
      <c r="L5731" t="s">
        <v>538</v>
      </c>
      <c r="M5731" t="s">
        <v>422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x14ac:dyDescent="0.3">
      <c r="A5732">
        <v>5</v>
      </c>
      <c r="B5732" t="s">
        <v>181</v>
      </c>
      <c r="C5732">
        <v>2021</v>
      </c>
      <c r="D5732">
        <v>12</v>
      </c>
      <c r="E5732" t="s">
        <v>664</v>
      </c>
      <c r="F5732" s="152">
        <v>3</v>
      </c>
      <c r="G5732" t="s">
        <v>421</v>
      </c>
      <c r="H5732" t="s">
        <v>444</v>
      </c>
      <c r="I5732" t="s">
        <v>445</v>
      </c>
      <c r="J5732" t="s">
        <v>572</v>
      </c>
      <c r="K5732" t="s">
        <v>443</v>
      </c>
      <c r="L5732" t="s">
        <v>539</v>
      </c>
      <c r="M5732" t="s">
        <v>440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x14ac:dyDescent="0.3">
      <c r="A5733">
        <v>5</v>
      </c>
      <c r="B5733" t="s">
        <v>181</v>
      </c>
      <c r="C5733">
        <v>2021</v>
      </c>
      <c r="D5733">
        <v>12</v>
      </c>
      <c r="E5733" t="s">
        <v>664</v>
      </c>
      <c r="F5733" s="152">
        <v>3</v>
      </c>
      <c r="G5733" t="s">
        <v>421</v>
      </c>
      <c r="H5733" t="s">
        <v>412</v>
      </c>
      <c r="I5733" t="s">
        <v>413</v>
      </c>
      <c r="J5733" t="s">
        <v>561</v>
      </c>
      <c r="K5733" t="s">
        <v>399</v>
      </c>
      <c r="L5733" t="s">
        <v>539</v>
      </c>
      <c r="M5733" t="s">
        <v>440</v>
      </c>
      <c r="N5733">
        <v>1235</v>
      </c>
      <c r="O5733">
        <v>391415.82</v>
      </c>
      <c r="P5733">
        <v>2771850</v>
      </c>
      <c r="Q5733" t="str">
        <f t="shared" si="92"/>
        <v>1-Residential</v>
      </c>
    </row>
    <row r="5734" spans="1:17" x14ac:dyDescent="0.3">
      <c r="A5734">
        <v>5</v>
      </c>
      <c r="B5734" t="s">
        <v>181</v>
      </c>
      <c r="C5734">
        <v>2021</v>
      </c>
      <c r="D5734">
        <v>12</v>
      </c>
      <c r="E5734" t="s">
        <v>664</v>
      </c>
      <c r="F5734" s="152">
        <v>3</v>
      </c>
      <c r="G5734" t="s">
        <v>421</v>
      </c>
      <c r="H5734" t="s">
        <v>417</v>
      </c>
      <c r="I5734" t="s">
        <v>418</v>
      </c>
      <c r="J5734" t="s">
        <v>562</v>
      </c>
      <c r="K5734" t="s">
        <v>405</v>
      </c>
      <c r="L5734" t="s">
        <v>539</v>
      </c>
      <c r="M5734" t="s">
        <v>440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x14ac:dyDescent="0.3">
      <c r="A5735">
        <v>5</v>
      </c>
      <c r="B5735" t="s">
        <v>181</v>
      </c>
      <c r="C5735">
        <v>2021</v>
      </c>
      <c r="D5735">
        <v>12</v>
      </c>
      <c r="E5735" t="s">
        <v>664</v>
      </c>
      <c r="F5735" s="152">
        <v>3</v>
      </c>
      <c r="G5735" t="s">
        <v>421</v>
      </c>
      <c r="H5735" t="s">
        <v>446</v>
      </c>
      <c r="I5735" t="s">
        <v>447</v>
      </c>
      <c r="J5735" t="s">
        <v>567</v>
      </c>
      <c r="K5735" t="s">
        <v>425</v>
      </c>
      <c r="L5735" t="s">
        <v>539</v>
      </c>
      <c r="M5735" t="s">
        <v>440</v>
      </c>
      <c r="N5735">
        <v>1218</v>
      </c>
      <c r="O5735">
        <v>52288.88</v>
      </c>
      <c r="P5735">
        <v>388838</v>
      </c>
      <c r="Q5735" t="str">
        <f t="shared" si="92"/>
        <v>3-Small C&amp;I</v>
      </c>
    </row>
    <row r="5736" spans="1:17" x14ac:dyDescent="0.3">
      <c r="A5736">
        <v>5</v>
      </c>
      <c r="B5736" t="s">
        <v>181</v>
      </c>
      <c r="C5736">
        <v>2021</v>
      </c>
      <c r="D5736">
        <v>12</v>
      </c>
      <c r="E5736" t="s">
        <v>664</v>
      </c>
      <c r="F5736" s="152">
        <v>3</v>
      </c>
      <c r="G5736" t="s">
        <v>421</v>
      </c>
      <c r="H5736" t="s">
        <v>448</v>
      </c>
      <c r="I5736" t="s">
        <v>449</v>
      </c>
      <c r="J5736" t="s">
        <v>564</v>
      </c>
      <c r="K5736" t="s">
        <v>428</v>
      </c>
      <c r="L5736" t="s">
        <v>539</v>
      </c>
      <c r="M5736" t="s">
        <v>440</v>
      </c>
      <c r="N5736">
        <v>462</v>
      </c>
      <c r="O5736">
        <v>136669.96</v>
      </c>
      <c r="P5736">
        <v>1618343</v>
      </c>
      <c r="Q5736" t="str">
        <f t="shared" si="92"/>
        <v>3-Small C&amp;I</v>
      </c>
    </row>
    <row r="5737" spans="1:17" x14ac:dyDescent="0.3">
      <c r="A5737">
        <v>5</v>
      </c>
      <c r="B5737" t="s">
        <v>181</v>
      </c>
      <c r="C5737">
        <v>2021</v>
      </c>
      <c r="D5737">
        <v>12</v>
      </c>
      <c r="E5737" t="s">
        <v>664</v>
      </c>
      <c r="F5737" s="152">
        <v>3</v>
      </c>
      <c r="G5737" t="s">
        <v>421</v>
      </c>
      <c r="H5737" t="s">
        <v>419</v>
      </c>
      <c r="I5737" t="s">
        <v>420</v>
      </c>
      <c r="J5737" t="s">
        <v>565</v>
      </c>
      <c r="K5737" t="s">
        <v>411</v>
      </c>
      <c r="L5737" t="s">
        <v>539</v>
      </c>
      <c r="M5737" t="s">
        <v>440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x14ac:dyDescent="0.3">
      <c r="A5738">
        <v>5</v>
      </c>
      <c r="B5738" t="s">
        <v>181</v>
      </c>
      <c r="C5738">
        <v>2021</v>
      </c>
      <c r="D5738">
        <v>12</v>
      </c>
      <c r="E5738" t="s">
        <v>664</v>
      </c>
      <c r="F5738" s="152">
        <v>3</v>
      </c>
      <c r="G5738" t="s">
        <v>421</v>
      </c>
      <c r="H5738" t="s">
        <v>450</v>
      </c>
      <c r="I5738" t="s">
        <v>451</v>
      </c>
      <c r="J5738" t="s">
        <v>568</v>
      </c>
      <c r="K5738" t="s">
        <v>433</v>
      </c>
      <c r="L5738" t="s">
        <v>539</v>
      </c>
      <c r="M5738" t="s">
        <v>440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x14ac:dyDescent="0.3">
      <c r="A5739">
        <v>5</v>
      </c>
      <c r="B5739" t="s">
        <v>181</v>
      </c>
      <c r="C5739">
        <v>2021</v>
      </c>
      <c r="D5739">
        <v>12</v>
      </c>
      <c r="E5739" t="s">
        <v>664</v>
      </c>
      <c r="F5739" s="152">
        <v>3</v>
      </c>
      <c r="G5739" t="s">
        <v>421</v>
      </c>
      <c r="H5739" t="s">
        <v>452</v>
      </c>
      <c r="I5739" t="s">
        <v>453</v>
      </c>
      <c r="J5739" t="s">
        <v>568</v>
      </c>
      <c r="K5739" t="s">
        <v>433</v>
      </c>
      <c r="L5739" t="s">
        <v>539</v>
      </c>
      <c r="M5739" t="s">
        <v>440</v>
      </c>
      <c r="N5739">
        <v>329</v>
      </c>
      <c r="O5739">
        <v>690217.07</v>
      </c>
      <c r="P5739">
        <v>7519166</v>
      </c>
      <c r="Q5739" t="str">
        <f t="shared" si="92"/>
        <v>4-Medium C&amp;I</v>
      </c>
    </row>
    <row r="5740" spans="1:17" x14ac:dyDescent="0.3">
      <c r="A5740">
        <v>5</v>
      </c>
      <c r="B5740" t="s">
        <v>181</v>
      </c>
      <c r="C5740">
        <v>2021</v>
      </c>
      <c r="D5740">
        <v>12</v>
      </c>
      <c r="E5740" t="s">
        <v>664</v>
      </c>
      <c r="F5740" s="152">
        <v>3</v>
      </c>
      <c r="G5740" t="s">
        <v>421</v>
      </c>
      <c r="H5740" t="s">
        <v>492</v>
      </c>
      <c r="I5740" t="s">
        <v>493</v>
      </c>
      <c r="J5740" t="s">
        <v>568</v>
      </c>
      <c r="K5740" t="s">
        <v>433</v>
      </c>
      <c r="L5740" t="s">
        <v>539</v>
      </c>
      <c r="M5740" t="s">
        <v>440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x14ac:dyDescent="0.3">
      <c r="A5741">
        <v>5</v>
      </c>
      <c r="B5741" t="s">
        <v>181</v>
      </c>
      <c r="C5741">
        <v>2021</v>
      </c>
      <c r="D5741">
        <v>12</v>
      </c>
      <c r="E5741" t="s">
        <v>664</v>
      </c>
      <c r="F5741" s="152">
        <v>5</v>
      </c>
      <c r="G5741" t="s">
        <v>455</v>
      </c>
      <c r="H5741" t="s">
        <v>403</v>
      </c>
      <c r="I5741" t="s">
        <v>404</v>
      </c>
      <c r="J5741" t="s">
        <v>562</v>
      </c>
      <c r="K5741" t="s">
        <v>405</v>
      </c>
      <c r="L5741" t="s">
        <v>540</v>
      </c>
      <c r="M5741" t="s">
        <v>456</v>
      </c>
      <c r="N5741">
        <v>928</v>
      </c>
      <c r="O5741">
        <v>334621.58</v>
      </c>
      <c r="P5741">
        <v>1852966</v>
      </c>
      <c r="Q5741" t="str">
        <f t="shared" si="92"/>
        <v>3-Small C&amp;I</v>
      </c>
    </row>
    <row r="5742" spans="1:17" x14ac:dyDescent="0.3">
      <c r="A5742">
        <v>5</v>
      </c>
      <c r="B5742" t="s">
        <v>181</v>
      </c>
      <c r="C5742">
        <v>2021</v>
      </c>
      <c r="D5742">
        <v>12</v>
      </c>
      <c r="E5742" t="s">
        <v>664</v>
      </c>
      <c r="F5742" s="152">
        <v>5</v>
      </c>
      <c r="G5742" t="s">
        <v>455</v>
      </c>
      <c r="H5742" t="s">
        <v>423</v>
      </c>
      <c r="I5742" t="s">
        <v>424</v>
      </c>
      <c r="J5742" t="s">
        <v>567</v>
      </c>
      <c r="K5742" t="s">
        <v>425</v>
      </c>
      <c r="L5742" t="s">
        <v>540</v>
      </c>
      <c r="M5742" t="s">
        <v>456</v>
      </c>
      <c r="N5742">
        <v>1</v>
      </c>
      <c r="O5742">
        <v>78.37</v>
      </c>
      <c r="P5742">
        <v>292</v>
      </c>
      <c r="Q5742" t="str">
        <f t="shared" si="92"/>
        <v>3-Small C&amp;I</v>
      </c>
    </row>
    <row r="5743" spans="1:17" x14ac:dyDescent="0.3">
      <c r="A5743">
        <v>5</v>
      </c>
      <c r="B5743" t="s">
        <v>181</v>
      </c>
      <c r="C5743">
        <v>2021</v>
      </c>
      <c r="D5743">
        <v>12</v>
      </c>
      <c r="E5743" t="s">
        <v>664</v>
      </c>
      <c r="F5743" s="152">
        <v>5</v>
      </c>
      <c r="G5743" t="s">
        <v>455</v>
      </c>
      <c r="H5743" t="s">
        <v>429</v>
      </c>
      <c r="I5743" t="s">
        <v>430</v>
      </c>
      <c r="J5743" t="s">
        <v>562</v>
      </c>
      <c r="K5743" t="s">
        <v>405</v>
      </c>
      <c r="L5743" t="s">
        <v>540</v>
      </c>
      <c r="M5743" t="s">
        <v>456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x14ac:dyDescent="0.3">
      <c r="A5744">
        <v>5</v>
      </c>
      <c r="B5744" t="s">
        <v>181</v>
      </c>
      <c r="C5744">
        <v>2021</v>
      </c>
      <c r="D5744">
        <v>12</v>
      </c>
      <c r="E5744" t="s">
        <v>664</v>
      </c>
      <c r="F5744" s="152">
        <v>5</v>
      </c>
      <c r="G5744" t="s">
        <v>455</v>
      </c>
      <c r="H5744" t="s">
        <v>481</v>
      </c>
      <c r="I5744" t="s">
        <v>482</v>
      </c>
      <c r="J5744" t="s">
        <v>568</v>
      </c>
      <c r="K5744" t="s">
        <v>433</v>
      </c>
      <c r="L5744" t="s">
        <v>540</v>
      </c>
      <c r="M5744" t="s">
        <v>456</v>
      </c>
      <c r="N5744">
        <v>3</v>
      </c>
      <c r="O5744">
        <v>13921.78</v>
      </c>
      <c r="P5744">
        <v>53310</v>
      </c>
      <c r="Q5744" t="str">
        <f t="shared" si="92"/>
        <v>4-Medium C&amp;I</v>
      </c>
    </row>
    <row r="5745" spans="1:17" x14ac:dyDescent="0.3">
      <c r="A5745">
        <v>5</v>
      </c>
      <c r="B5745" t="s">
        <v>181</v>
      </c>
      <c r="C5745">
        <v>2021</v>
      </c>
      <c r="D5745">
        <v>12</v>
      </c>
      <c r="E5745" t="s">
        <v>664</v>
      </c>
      <c r="F5745" s="152">
        <v>5</v>
      </c>
      <c r="G5745" t="s">
        <v>455</v>
      </c>
      <c r="H5745" t="s">
        <v>431</v>
      </c>
      <c r="I5745" t="s">
        <v>432</v>
      </c>
      <c r="J5745" t="s">
        <v>568</v>
      </c>
      <c r="K5745" t="s">
        <v>433</v>
      </c>
      <c r="L5745" t="s">
        <v>540</v>
      </c>
      <c r="M5745" t="s">
        <v>456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x14ac:dyDescent="0.3">
      <c r="A5746">
        <v>5</v>
      </c>
      <c r="B5746" t="s">
        <v>181</v>
      </c>
      <c r="C5746">
        <v>2021</v>
      </c>
      <c r="D5746">
        <v>12</v>
      </c>
      <c r="E5746" t="s">
        <v>664</v>
      </c>
      <c r="F5746" s="152">
        <v>5</v>
      </c>
      <c r="G5746" t="s">
        <v>455</v>
      </c>
      <c r="H5746" t="s">
        <v>477</v>
      </c>
      <c r="I5746" t="s">
        <v>478</v>
      </c>
      <c r="J5746" t="s">
        <v>566</v>
      </c>
      <c r="K5746" t="s">
        <v>436</v>
      </c>
      <c r="L5746" t="s">
        <v>540</v>
      </c>
      <c r="M5746" t="s">
        <v>456</v>
      </c>
      <c r="N5746">
        <v>29</v>
      </c>
      <c r="O5746">
        <v>4076.94</v>
      </c>
      <c r="P5746">
        <v>11860</v>
      </c>
      <c r="Q5746" t="str">
        <f t="shared" si="92"/>
        <v>Street</v>
      </c>
    </row>
    <row r="5747" spans="1:17" x14ac:dyDescent="0.3">
      <c r="A5747">
        <v>5</v>
      </c>
      <c r="B5747" t="s">
        <v>181</v>
      </c>
      <c r="C5747">
        <v>2021</v>
      </c>
      <c r="D5747">
        <v>12</v>
      </c>
      <c r="E5747" t="s">
        <v>664</v>
      </c>
      <c r="F5747" s="152">
        <v>5</v>
      </c>
      <c r="G5747" t="s">
        <v>455</v>
      </c>
      <c r="H5747" t="s">
        <v>479</v>
      </c>
      <c r="I5747" t="s">
        <v>480</v>
      </c>
      <c r="J5747" t="s">
        <v>566</v>
      </c>
      <c r="K5747" t="s">
        <v>436</v>
      </c>
      <c r="L5747" t="s">
        <v>540</v>
      </c>
      <c r="M5747" t="s">
        <v>456</v>
      </c>
      <c r="N5747">
        <v>36</v>
      </c>
      <c r="O5747">
        <v>6309.8</v>
      </c>
      <c r="P5747">
        <v>18283</v>
      </c>
      <c r="Q5747" t="str">
        <f t="shared" si="92"/>
        <v>Street</v>
      </c>
    </row>
    <row r="5748" spans="1:17" x14ac:dyDescent="0.3">
      <c r="A5748">
        <v>5</v>
      </c>
      <c r="B5748" t="s">
        <v>181</v>
      </c>
      <c r="C5748">
        <v>2021</v>
      </c>
      <c r="D5748">
        <v>12</v>
      </c>
      <c r="E5748" t="s">
        <v>664</v>
      </c>
      <c r="F5748" s="152">
        <v>5</v>
      </c>
      <c r="G5748" t="s">
        <v>455</v>
      </c>
      <c r="H5748" t="s">
        <v>434</v>
      </c>
      <c r="I5748" t="s">
        <v>435</v>
      </c>
      <c r="J5748" t="s">
        <v>566</v>
      </c>
      <c r="K5748" t="s">
        <v>436</v>
      </c>
      <c r="L5748" t="s">
        <v>541</v>
      </c>
      <c r="M5748" t="s">
        <v>457</v>
      </c>
      <c r="N5748">
        <v>111</v>
      </c>
      <c r="O5748">
        <v>16966.88</v>
      </c>
      <c r="P5748">
        <v>76737</v>
      </c>
      <c r="Q5748" t="str">
        <f t="shared" si="92"/>
        <v>Street</v>
      </c>
    </row>
    <row r="5749" spans="1:17" x14ac:dyDescent="0.3">
      <c r="A5749">
        <v>5</v>
      </c>
      <c r="B5749" t="s">
        <v>181</v>
      </c>
      <c r="C5749">
        <v>2021</v>
      </c>
      <c r="D5749">
        <v>12</v>
      </c>
      <c r="E5749" t="s">
        <v>664</v>
      </c>
      <c r="F5749" s="152">
        <v>5</v>
      </c>
      <c r="G5749" t="s">
        <v>455</v>
      </c>
      <c r="H5749" t="s">
        <v>490</v>
      </c>
      <c r="I5749" t="s">
        <v>491</v>
      </c>
      <c r="J5749" t="s">
        <v>572</v>
      </c>
      <c r="K5749" t="s">
        <v>443</v>
      </c>
      <c r="L5749" t="s">
        <v>540</v>
      </c>
      <c r="M5749" t="s">
        <v>456</v>
      </c>
      <c r="N5749">
        <v>2</v>
      </c>
      <c r="O5749">
        <v>201189.17</v>
      </c>
      <c r="P5749">
        <v>880800</v>
      </c>
      <c r="Q5749" t="str">
        <f t="shared" si="92"/>
        <v>5-Large C&amp;I</v>
      </c>
    </row>
    <row r="5750" spans="1:17" x14ac:dyDescent="0.3">
      <c r="A5750">
        <v>5</v>
      </c>
      <c r="B5750" t="s">
        <v>181</v>
      </c>
      <c r="C5750">
        <v>2021</v>
      </c>
      <c r="D5750">
        <v>12</v>
      </c>
      <c r="E5750" t="s">
        <v>664</v>
      </c>
      <c r="F5750" s="152">
        <v>5</v>
      </c>
      <c r="G5750" t="s">
        <v>455</v>
      </c>
      <c r="H5750" t="s">
        <v>441</v>
      </c>
      <c r="I5750" t="s">
        <v>442</v>
      </c>
      <c r="J5750" t="s">
        <v>572</v>
      </c>
      <c r="K5750" t="s">
        <v>443</v>
      </c>
      <c r="L5750" t="s">
        <v>540</v>
      </c>
      <c r="M5750" t="s">
        <v>456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x14ac:dyDescent="0.3">
      <c r="A5751">
        <v>5</v>
      </c>
      <c r="B5751" t="s">
        <v>181</v>
      </c>
      <c r="C5751">
        <v>2021</v>
      </c>
      <c r="D5751">
        <v>12</v>
      </c>
      <c r="E5751" t="s">
        <v>664</v>
      </c>
      <c r="F5751" s="152">
        <v>5</v>
      </c>
      <c r="G5751" t="s">
        <v>455</v>
      </c>
      <c r="H5751" t="s">
        <v>444</v>
      </c>
      <c r="I5751" t="s">
        <v>445</v>
      </c>
      <c r="J5751" t="s">
        <v>572</v>
      </c>
      <c r="K5751" t="s">
        <v>443</v>
      </c>
      <c r="L5751" t="s">
        <v>541</v>
      </c>
      <c r="M5751" t="s">
        <v>457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x14ac:dyDescent="0.3">
      <c r="A5752">
        <v>5</v>
      </c>
      <c r="B5752" t="s">
        <v>181</v>
      </c>
      <c r="C5752">
        <v>2021</v>
      </c>
      <c r="D5752">
        <v>12</v>
      </c>
      <c r="E5752" t="s">
        <v>664</v>
      </c>
      <c r="F5752" s="152">
        <v>5</v>
      </c>
      <c r="G5752" t="s">
        <v>455</v>
      </c>
      <c r="H5752" t="s">
        <v>417</v>
      </c>
      <c r="I5752" t="s">
        <v>418</v>
      </c>
      <c r="J5752" t="s">
        <v>562</v>
      </c>
      <c r="K5752" t="s">
        <v>405</v>
      </c>
      <c r="L5752" t="s">
        <v>541</v>
      </c>
      <c r="M5752" t="s">
        <v>457</v>
      </c>
      <c r="N5752">
        <v>1328</v>
      </c>
      <c r="O5752">
        <v>435758.99</v>
      </c>
      <c r="P5752">
        <v>3794281</v>
      </c>
      <c r="Q5752" t="str">
        <f t="shared" si="92"/>
        <v>3-Small C&amp;I</v>
      </c>
    </row>
    <row r="5753" spans="1:17" x14ac:dyDescent="0.3">
      <c r="A5753">
        <v>5</v>
      </c>
      <c r="B5753" t="s">
        <v>181</v>
      </c>
      <c r="C5753">
        <v>2021</v>
      </c>
      <c r="D5753">
        <v>12</v>
      </c>
      <c r="E5753" t="s">
        <v>664</v>
      </c>
      <c r="F5753" s="152">
        <v>5</v>
      </c>
      <c r="G5753" t="s">
        <v>455</v>
      </c>
      <c r="H5753" t="s">
        <v>446</v>
      </c>
      <c r="I5753" t="s">
        <v>447</v>
      </c>
      <c r="J5753" t="s">
        <v>567</v>
      </c>
      <c r="K5753" t="s">
        <v>425</v>
      </c>
      <c r="L5753" t="s">
        <v>541</v>
      </c>
      <c r="M5753" t="s">
        <v>457</v>
      </c>
      <c r="N5753">
        <v>1</v>
      </c>
      <c r="O5753">
        <v>40.99</v>
      </c>
      <c r="P5753">
        <v>300</v>
      </c>
      <c r="Q5753" t="str">
        <f t="shared" si="92"/>
        <v>3-Small C&amp;I</v>
      </c>
    </row>
    <row r="5754" spans="1:17" x14ac:dyDescent="0.3">
      <c r="A5754">
        <v>5</v>
      </c>
      <c r="B5754" t="s">
        <v>181</v>
      </c>
      <c r="C5754">
        <v>2021</v>
      </c>
      <c r="D5754">
        <v>12</v>
      </c>
      <c r="E5754" t="s">
        <v>664</v>
      </c>
      <c r="F5754" s="152">
        <v>5</v>
      </c>
      <c r="G5754" t="s">
        <v>455</v>
      </c>
      <c r="H5754" t="s">
        <v>450</v>
      </c>
      <c r="I5754" t="s">
        <v>451</v>
      </c>
      <c r="J5754" t="s">
        <v>568</v>
      </c>
      <c r="K5754" t="s">
        <v>433</v>
      </c>
      <c r="L5754" t="s">
        <v>541</v>
      </c>
      <c r="M5754" t="s">
        <v>457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x14ac:dyDescent="0.3">
      <c r="A5755">
        <v>5</v>
      </c>
      <c r="B5755" t="s">
        <v>181</v>
      </c>
      <c r="C5755">
        <v>2021</v>
      </c>
      <c r="D5755">
        <v>12</v>
      </c>
      <c r="E5755" t="s">
        <v>664</v>
      </c>
      <c r="F5755" s="152">
        <v>6</v>
      </c>
      <c r="G5755" t="s">
        <v>458</v>
      </c>
      <c r="H5755" t="s">
        <v>403</v>
      </c>
      <c r="I5755" t="s">
        <v>404</v>
      </c>
      <c r="J5755" t="s">
        <v>562</v>
      </c>
      <c r="K5755" t="s">
        <v>405</v>
      </c>
      <c r="L5755" t="s">
        <v>548</v>
      </c>
      <c r="M5755" t="s">
        <v>193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x14ac:dyDescent="0.3">
      <c r="A5756">
        <v>5</v>
      </c>
      <c r="B5756" t="s">
        <v>181</v>
      </c>
      <c r="C5756">
        <v>2021</v>
      </c>
      <c r="D5756">
        <v>12</v>
      </c>
      <c r="E5756" t="s">
        <v>664</v>
      </c>
      <c r="F5756" s="152">
        <v>6</v>
      </c>
      <c r="G5756" t="s">
        <v>458</v>
      </c>
      <c r="H5756" t="s">
        <v>494</v>
      </c>
      <c r="I5756" t="s">
        <v>495</v>
      </c>
      <c r="J5756" t="s">
        <v>573</v>
      </c>
      <c r="K5756" t="s">
        <v>461</v>
      </c>
      <c r="L5756" t="s">
        <v>548</v>
      </c>
      <c r="M5756" t="s">
        <v>193</v>
      </c>
      <c r="N5756">
        <v>75</v>
      </c>
      <c r="O5756">
        <v>80941.31</v>
      </c>
      <c r="P5756">
        <v>158350</v>
      </c>
      <c r="Q5756" t="str">
        <f t="shared" si="92"/>
        <v>Street</v>
      </c>
    </row>
    <row r="5757" spans="1:17" x14ac:dyDescent="0.3">
      <c r="A5757">
        <v>5</v>
      </c>
      <c r="B5757" t="s">
        <v>181</v>
      </c>
      <c r="C5757">
        <v>2021</v>
      </c>
      <c r="D5757">
        <v>12</v>
      </c>
      <c r="E5757" t="s">
        <v>664</v>
      </c>
      <c r="F5757" s="152">
        <v>6</v>
      </c>
      <c r="G5757" t="s">
        <v>458</v>
      </c>
      <c r="H5757" t="s">
        <v>496</v>
      </c>
      <c r="I5757" t="s">
        <v>497</v>
      </c>
      <c r="J5757" t="s">
        <v>573</v>
      </c>
      <c r="K5757" t="s">
        <v>461</v>
      </c>
      <c r="L5757" t="s">
        <v>548</v>
      </c>
      <c r="M5757" t="s">
        <v>193</v>
      </c>
      <c r="N5757">
        <v>112</v>
      </c>
      <c r="O5757">
        <v>72475.61</v>
      </c>
      <c r="P5757">
        <v>119390</v>
      </c>
      <c r="Q5757" t="str">
        <f t="shared" si="92"/>
        <v>Street</v>
      </c>
    </row>
    <row r="5758" spans="1:17" x14ac:dyDescent="0.3">
      <c r="A5758">
        <v>5</v>
      </c>
      <c r="B5758" t="s">
        <v>181</v>
      </c>
      <c r="C5758">
        <v>2021</v>
      </c>
      <c r="D5758">
        <v>12</v>
      </c>
      <c r="E5758" t="s">
        <v>664</v>
      </c>
      <c r="F5758" s="152">
        <v>6</v>
      </c>
      <c r="G5758" t="s">
        <v>458</v>
      </c>
      <c r="H5758" t="s">
        <v>477</v>
      </c>
      <c r="I5758" t="s">
        <v>478</v>
      </c>
      <c r="J5758" t="s">
        <v>566</v>
      </c>
      <c r="K5758" t="s">
        <v>436</v>
      </c>
      <c r="L5758" t="s">
        <v>548</v>
      </c>
      <c r="M5758" t="s">
        <v>193</v>
      </c>
      <c r="N5758">
        <v>340</v>
      </c>
      <c r="O5758">
        <v>38824.86</v>
      </c>
      <c r="P5758">
        <v>105743</v>
      </c>
      <c r="Q5758" t="str">
        <f t="shared" si="92"/>
        <v>Street</v>
      </c>
    </row>
    <row r="5759" spans="1:17" x14ac:dyDescent="0.3">
      <c r="A5759">
        <v>5</v>
      </c>
      <c r="B5759" t="s">
        <v>181</v>
      </c>
      <c r="C5759">
        <v>2021</v>
      </c>
      <c r="D5759">
        <v>12</v>
      </c>
      <c r="E5759" t="s">
        <v>664</v>
      </c>
      <c r="F5759" s="152">
        <v>6</v>
      </c>
      <c r="G5759" t="s">
        <v>458</v>
      </c>
      <c r="H5759" t="s">
        <v>479</v>
      </c>
      <c r="I5759" t="s">
        <v>480</v>
      </c>
      <c r="J5759" t="s">
        <v>566</v>
      </c>
      <c r="K5759" t="s">
        <v>436</v>
      </c>
      <c r="L5759" t="s">
        <v>548</v>
      </c>
      <c r="M5759" t="s">
        <v>193</v>
      </c>
      <c r="N5759">
        <v>590</v>
      </c>
      <c r="O5759">
        <v>57279.71</v>
      </c>
      <c r="P5759">
        <v>156421</v>
      </c>
      <c r="Q5759" t="str">
        <f t="shared" si="92"/>
        <v>Street</v>
      </c>
    </row>
    <row r="5760" spans="1:17" x14ac:dyDescent="0.3">
      <c r="A5760">
        <v>5</v>
      </c>
      <c r="B5760" t="s">
        <v>181</v>
      </c>
      <c r="C5760">
        <v>2021</v>
      </c>
      <c r="D5760">
        <v>12</v>
      </c>
      <c r="E5760" t="s">
        <v>664</v>
      </c>
      <c r="F5760" s="152">
        <v>6</v>
      </c>
      <c r="G5760" t="s">
        <v>458</v>
      </c>
      <c r="H5760" t="s">
        <v>665</v>
      </c>
      <c r="I5760" t="s">
        <v>666</v>
      </c>
      <c r="J5760" t="s">
        <v>576</v>
      </c>
      <c r="K5760" t="s">
        <v>513</v>
      </c>
      <c r="L5760" t="s">
        <v>548</v>
      </c>
      <c r="M5760" t="s">
        <v>193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x14ac:dyDescent="0.3">
      <c r="A5761">
        <v>5</v>
      </c>
      <c r="B5761" t="s">
        <v>181</v>
      </c>
      <c r="C5761">
        <v>2021</v>
      </c>
      <c r="D5761">
        <v>12</v>
      </c>
      <c r="E5761" t="s">
        <v>664</v>
      </c>
      <c r="F5761" s="152">
        <v>6</v>
      </c>
      <c r="G5761" t="s">
        <v>458</v>
      </c>
      <c r="H5761" t="s">
        <v>498</v>
      </c>
      <c r="I5761" t="s">
        <v>499</v>
      </c>
      <c r="J5761" t="s">
        <v>574</v>
      </c>
      <c r="K5761" t="s">
        <v>500</v>
      </c>
      <c r="L5761" t="s">
        <v>548</v>
      </c>
      <c r="M5761" t="s">
        <v>193</v>
      </c>
      <c r="N5761">
        <v>2</v>
      </c>
      <c r="O5761">
        <v>864.06</v>
      </c>
      <c r="P5761">
        <v>1663</v>
      </c>
      <c r="Q5761" t="str">
        <f t="shared" si="92"/>
        <v>Street</v>
      </c>
    </row>
    <row r="5762" spans="1:17" x14ac:dyDescent="0.3">
      <c r="A5762">
        <v>5</v>
      </c>
      <c r="B5762" t="s">
        <v>181</v>
      </c>
      <c r="C5762">
        <v>2021</v>
      </c>
      <c r="D5762">
        <v>12</v>
      </c>
      <c r="E5762" t="s">
        <v>664</v>
      </c>
      <c r="F5762" s="152">
        <v>6</v>
      </c>
      <c r="G5762" t="s">
        <v>458</v>
      </c>
      <c r="H5762" t="s">
        <v>501</v>
      </c>
      <c r="I5762" t="s">
        <v>502</v>
      </c>
      <c r="J5762" t="s">
        <v>574</v>
      </c>
      <c r="K5762" t="s">
        <v>500</v>
      </c>
      <c r="L5762" t="s">
        <v>548</v>
      </c>
      <c r="M5762" t="s">
        <v>193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x14ac:dyDescent="0.3">
      <c r="A5763">
        <v>5</v>
      </c>
      <c r="B5763" t="s">
        <v>181</v>
      </c>
      <c r="C5763">
        <v>2021</v>
      </c>
      <c r="D5763">
        <v>12</v>
      </c>
      <c r="E5763" t="s">
        <v>664</v>
      </c>
      <c r="F5763" s="152">
        <v>6</v>
      </c>
      <c r="G5763" t="s">
        <v>458</v>
      </c>
      <c r="H5763" t="s">
        <v>503</v>
      </c>
      <c r="I5763" t="s">
        <v>504</v>
      </c>
      <c r="J5763" t="s">
        <v>575</v>
      </c>
      <c r="K5763" t="s">
        <v>475</v>
      </c>
      <c r="L5763" t="s">
        <v>548</v>
      </c>
      <c r="M5763" t="s">
        <v>193</v>
      </c>
      <c r="N5763">
        <v>99</v>
      </c>
      <c r="O5763">
        <v>64363.58</v>
      </c>
      <c r="P5763">
        <v>262269</v>
      </c>
      <c r="Q5763" t="str">
        <f t="shared" si="92"/>
        <v>Street</v>
      </c>
    </row>
    <row r="5764" spans="1:17" x14ac:dyDescent="0.3">
      <c r="A5764">
        <v>5</v>
      </c>
      <c r="B5764" t="s">
        <v>181</v>
      </c>
      <c r="C5764">
        <v>2021</v>
      </c>
      <c r="D5764">
        <v>12</v>
      </c>
      <c r="E5764" t="s">
        <v>664</v>
      </c>
      <c r="F5764" s="152">
        <v>6</v>
      </c>
      <c r="G5764" t="s">
        <v>458</v>
      </c>
      <c r="H5764" t="s">
        <v>505</v>
      </c>
      <c r="I5764" t="s">
        <v>506</v>
      </c>
      <c r="J5764" t="s">
        <v>575</v>
      </c>
      <c r="K5764" t="s">
        <v>475</v>
      </c>
      <c r="L5764" t="s">
        <v>548</v>
      </c>
      <c r="M5764" t="s">
        <v>193</v>
      </c>
      <c r="N5764">
        <v>13</v>
      </c>
      <c r="O5764">
        <v>6641.26</v>
      </c>
      <c r="P5764">
        <v>27391</v>
      </c>
      <c r="Q5764" t="str">
        <f t="shared" si="92"/>
        <v>Street</v>
      </c>
    </row>
    <row r="5765" spans="1:17" x14ac:dyDescent="0.3">
      <c r="A5765">
        <v>5</v>
      </c>
      <c r="B5765" t="s">
        <v>181</v>
      </c>
      <c r="C5765">
        <v>2021</v>
      </c>
      <c r="D5765">
        <v>12</v>
      </c>
      <c r="E5765" t="s">
        <v>664</v>
      </c>
      <c r="F5765" s="152">
        <v>6</v>
      </c>
      <c r="G5765" t="s">
        <v>458</v>
      </c>
      <c r="H5765" t="s">
        <v>507</v>
      </c>
      <c r="I5765" t="s">
        <v>508</v>
      </c>
      <c r="J5765" t="s">
        <v>571</v>
      </c>
      <c r="K5765" t="s">
        <v>439</v>
      </c>
      <c r="L5765" t="s">
        <v>548</v>
      </c>
      <c r="M5765" t="s">
        <v>193</v>
      </c>
      <c r="N5765">
        <v>2</v>
      </c>
      <c r="O5765">
        <v>90.12</v>
      </c>
      <c r="P5765">
        <v>311</v>
      </c>
      <c r="Q5765" t="str">
        <f t="shared" si="92"/>
        <v>3-Small C&amp;I</v>
      </c>
    </row>
    <row r="5766" spans="1:17" x14ac:dyDescent="0.3">
      <c r="A5766">
        <v>5</v>
      </c>
      <c r="B5766" t="s">
        <v>181</v>
      </c>
      <c r="C5766">
        <v>2021</v>
      </c>
      <c r="D5766">
        <v>12</v>
      </c>
      <c r="E5766" t="s">
        <v>664</v>
      </c>
      <c r="F5766" s="152">
        <v>6</v>
      </c>
      <c r="G5766" t="s">
        <v>458</v>
      </c>
      <c r="H5766" t="s">
        <v>509</v>
      </c>
      <c r="I5766" t="s">
        <v>510</v>
      </c>
      <c r="J5766" t="s">
        <v>571</v>
      </c>
      <c r="K5766" t="s">
        <v>439</v>
      </c>
      <c r="L5766" t="s">
        <v>548</v>
      </c>
      <c r="M5766" t="s">
        <v>193</v>
      </c>
      <c r="N5766">
        <v>3</v>
      </c>
      <c r="O5766">
        <v>178.83</v>
      </c>
      <c r="P5766">
        <v>675</v>
      </c>
      <c r="Q5766" t="str">
        <f t="shared" si="92"/>
        <v>3-Small C&amp;I</v>
      </c>
    </row>
    <row r="5767" spans="1:17" x14ac:dyDescent="0.3">
      <c r="A5767">
        <v>5</v>
      </c>
      <c r="B5767" t="s">
        <v>181</v>
      </c>
      <c r="C5767">
        <v>2021</v>
      </c>
      <c r="D5767">
        <v>12</v>
      </c>
      <c r="E5767" t="s">
        <v>664</v>
      </c>
      <c r="F5767" s="152">
        <v>6</v>
      </c>
      <c r="G5767" t="s">
        <v>458</v>
      </c>
      <c r="H5767" t="s">
        <v>459</v>
      </c>
      <c r="I5767" t="s">
        <v>460</v>
      </c>
      <c r="J5767" t="s">
        <v>573</v>
      </c>
      <c r="K5767" t="s">
        <v>461</v>
      </c>
      <c r="L5767" t="s">
        <v>542</v>
      </c>
      <c r="M5767" t="s">
        <v>462</v>
      </c>
      <c r="N5767">
        <v>515</v>
      </c>
      <c r="O5767">
        <v>562725.48</v>
      </c>
      <c r="P5767">
        <v>1137698</v>
      </c>
      <c r="Q5767" t="str">
        <f t="shared" si="92"/>
        <v>Street</v>
      </c>
    </row>
    <row r="5768" spans="1:17" x14ac:dyDescent="0.3">
      <c r="A5768">
        <v>5</v>
      </c>
      <c r="B5768" t="s">
        <v>181</v>
      </c>
      <c r="C5768">
        <v>2021</v>
      </c>
      <c r="D5768">
        <v>12</v>
      </c>
      <c r="E5768" t="s">
        <v>664</v>
      </c>
      <c r="F5768" s="152">
        <v>6</v>
      </c>
      <c r="G5768" t="s">
        <v>458</v>
      </c>
      <c r="H5768" t="s">
        <v>434</v>
      </c>
      <c r="I5768" t="s">
        <v>435</v>
      </c>
      <c r="J5768" t="s">
        <v>566</v>
      </c>
      <c r="K5768" t="s">
        <v>436</v>
      </c>
      <c r="L5768" t="s">
        <v>542</v>
      </c>
      <c r="M5768" t="s">
        <v>462</v>
      </c>
      <c r="N5768">
        <v>911</v>
      </c>
      <c r="O5768">
        <v>71308.53</v>
      </c>
      <c r="P5768">
        <v>301604</v>
      </c>
      <c r="Q5768" t="str">
        <f t="shared" si="92"/>
        <v>Street</v>
      </c>
    </row>
    <row r="5769" spans="1:17" x14ac:dyDescent="0.3">
      <c r="A5769">
        <v>5</v>
      </c>
      <c r="B5769" t="s">
        <v>181</v>
      </c>
      <c r="C5769">
        <v>2021</v>
      </c>
      <c r="D5769">
        <v>12</v>
      </c>
      <c r="E5769" t="s">
        <v>664</v>
      </c>
      <c r="F5769" s="152">
        <v>6</v>
      </c>
      <c r="G5769" t="s">
        <v>458</v>
      </c>
      <c r="H5769" t="s">
        <v>511</v>
      </c>
      <c r="I5769" t="s">
        <v>512</v>
      </c>
      <c r="J5769" t="s">
        <v>576</v>
      </c>
      <c r="K5769" t="s">
        <v>513</v>
      </c>
      <c r="L5769" t="s">
        <v>542</v>
      </c>
      <c r="M5769" t="s">
        <v>462</v>
      </c>
      <c r="N5769">
        <v>5</v>
      </c>
      <c r="O5769">
        <v>8932.58</v>
      </c>
      <c r="P5769">
        <v>43569</v>
      </c>
      <c r="Q5769" t="str">
        <f t="shared" si="92"/>
        <v>Street</v>
      </c>
    </row>
    <row r="5770" spans="1:17" x14ac:dyDescent="0.3">
      <c r="A5770">
        <v>5</v>
      </c>
      <c r="B5770" t="s">
        <v>181</v>
      </c>
      <c r="C5770">
        <v>2021</v>
      </c>
      <c r="D5770">
        <v>12</v>
      </c>
      <c r="E5770" t="s">
        <v>664</v>
      </c>
      <c r="F5770" s="152">
        <v>6</v>
      </c>
      <c r="G5770" t="s">
        <v>458</v>
      </c>
      <c r="H5770" t="s">
        <v>514</v>
      </c>
      <c r="I5770" t="s">
        <v>515</v>
      </c>
      <c r="J5770" t="s">
        <v>574</v>
      </c>
      <c r="K5770" t="s">
        <v>500</v>
      </c>
      <c r="L5770" t="s">
        <v>542</v>
      </c>
      <c r="M5770" t="s">
        <v>462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x14ac:dyDescent="0.3">
      <c r="A5771">
        <v>5</v>
      </c>
      <c r="B5771" t="s">
        <v>181</v>
      </c>
      <c r="C5771">
        <v>2021</v>
      </c>
      <c r="D5771">
        <v>12</v>
      </c>
      <c r="E5771" t="s">
        <v>664</v>
      </c>
      <c r="F5771" s="152">
        <v>6</v>
      </c>
      <c r="G5771" t="s">
        <v>458</v>
      </c>
      <c r="H5771" t="s">
        <v>516</v>
      </c>
      <c r="I5771" t="s">
        <v>517</v>
      </c>
      <c r="J5771" t="s">
        <v>575</v>
      </c>
      <c r="K5771" t="s">
        <v>475</v>
      </c>
      <c r="L5771" t="s">
        <v>542</v>
      </c>
      <c r="M5771" t="s">
        <v>462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x14ac:dyDescent="0.3">
      <c r="A5772">
        <v>5</v>
      </c>
      <c r="B5772" t="s">
        <v>181</v>
      </c>
      <c r="C5772">
        <v>2021</v>
      </c>
      <c r="D5772">
        <v>12</v>
      </c>
      <c r="E5772" t="s">
        <v>664</v>
      </c>
      <c r="F5772" s="152">
        <v>6</v>
      </c>
      <c r="G5772" t="s">
        <v>458</v>
      </c>
      <c r="H5772" t="s">
        <v>437</v>
      </c>
      <c r="I5772" t="s">
        <v>438</v>
      </c>
      <c r="J5772" t="s">
        <v>571</v>
      </c>
      <c r="K5772" t="s">
        <v>439</v>
      </c>
      <c r="L5772" t="s">
        <v>542</v>
      </c>
      <c r="M5772" t="s">
        <v>462</v>
      </c>
      <c r="N5772">
        <v>12</v>
      </c>
      <c r="O5772">
        <v>275.11</v>
      </c>
      <c r="P5772">
        <v>1663</v>
      </c>
      <c r="Q5772" t="str">
        <f t="shared" si="92"/>
        <v>3-Small C&amp;I</v>
      </c>
    </row>
    <row r="5773" spans="1:17" x14ac:dyDescent="0.3">
      <c r="A5773">
        <v>5</v>
      </c>
      <c r="B5773" t="s">
        <v>181</v>
      </c>
      <c r="C5773">
        <v>2021</v>
      </c>
      <c r="D5773">
        <v>12</v>
      </c>
      <c r="E5773" t="s">
        <v>664</v>
      </c>
      <c r="F5773" s="152">
        <v>6</v>
      </c>
      <c r="G5773" t="s">
        <v>458</v>
      </c>
      <c r="H5773" t="s">
        <v>518</v>
      </c>
      <c r="I5773" t="s">
        <v>519</v>
      </c>
      <c r="J5773" t="s">
        <v>577</v>
      </c>
      <c r="K5773" t="s">
        <v>465</v>
      </c>
      <c r="L5773" t="s">
        <v>548</v>
      </c>
      <c r="M5773" t="s">
        <v>193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x14ac:dyDescent="0.3">
      <c r="A5774">
        <v>5</v>
      </c>
      <c r="B5774" t="s">
        <v>181</v>
      </c>
      <c r="C5774">
        <v>2021</v>
      </c>
      <c r="D5774">
        <v>12</v>
      </c>
      <c r="E5774" t="s">
        <v>664</v>
      </c>
      <c r="F5774" s="152">
        <v>6</v>
      </c>
      <c r="G5774" t="s">
        <v>458</v>
      </c>
      <c r="H5774" t="s">
        <v>463</v>
      </c>
      <c r="I5774" t="s">
        <v>464</v>
      </c>
      <c r="J5774" t="s">
        <v>577</v>
      </c>
      <c r="K5774" t="s">
        <v>465</v>
      </c>
      <c r="L5774" t="s">
        <v>542</v>
      </c>
      <c r="M5774" t="s">
        <v>462</v>
      </c>
      <c r="N5774">
        <v>10</v>
      </c>
      <c r="O5774">
        <v>775.2</v>
      </c>
      <c r="P5774">
        <v>4809</v>
      </c>
      <c r="Q5774" t="str">
        <f t="shared" ref="Q5774:Q5837" si="93">VLOOKUP(TRIM(J5774),S:T,2,FALSE)</f>
        <v>Street</v>
      </c>
    </row>
    <row r="5775" spans="1:17" x14ac:dyDescent="0.3">
      <c r="A5775">
        <v>5</v>
      </c>
      <c r="B5775" t="s">
        <v>181</v>
      </c>
      <c r="C5775">
        <v>2021</v>
      </c>
      <c r="D5775">
        <v>12</v>
      </c>
      <c r="E5775" t="s">
        <v>664</v>
      </c>
      <c r="F5775" s="152">
        <v>6</v>
      </c>
      <c r="G5775" t="s">
        <v>458</v>
      </c>
      <c r="H5775" t="s">
        <v>522</v>
      </c>
      <c r="I5775" t="s">
        <v>523</v>
      </c>
      <c r="J5775" t="s">
        <v>578</v>
      </c>
      <c r="K5775" t="s">
        <v>475</v>
      </c>
      <c r="L5775" t="s">
        <v>548</v>
      </c>
      <c r="M5775" t="s">
        <v>193</v>
      </c>
      <c r="N5775">
        <v>3</v>
      </c>
      <c r="O5775">
        <v>2273.65</v>
      </c>
      <c r="P5775">
        <v>725</v>
      </c>
      <c r="Q5775" t="str">
        <f t="shared" si="93"/>
        <v>Street</v>
      </c>
    </row>
    <row r="5776" spans="1:17" x14ac:dyDescent="0.3">
      <c r="A5776">
        <v>5</v>
      </c>
      <c r="B5776" t="s">
        <v>181</v>
      </c>
      <c r="C5776">
        <v>2021</v>
      </c>
      <c r="D5776">
        <v>12</v>
      </c>
      <c r="E5776" t="s">
        <v>664</v>
      </c>
      <c r="F5776" s="152">
        <v>6</v>
      </c>
      <c r="G5776" t="s">
        <v>458</v>
      </c>
      <c r="H5776" t="s">
        <v>524</v>
      </c>
      <c r="I5776" t="s">
        <v>525</v>
      </c>
      <c r="J5776" t="s">
        <v>578</v>
      </c>
      <c r="K5776" t="s">
        <v>475</v>
      </c>
      <c r="L5776" t="s">
        <v>542</v>
      </c>
      <c r="M5776" t="s">
        <v>462</v>
      </c>
      <c r="N5776">
        <v>2</v>
      </c>
      <c r="O5776">
        <v>912.47</v>
      </c>
      <c r="P5776">
        <v>262</v>
      </c>
      <c r="Q5776" t="str">
        <f t="shared" si="93"/>
        <v>Street</v>
      </c>
    </row>
    <row r="5777" spans="1:17" x14ac:dyDescent="0.3">
      <c r="A5777">
        <v>5</v>
      </c>
      <c r="B5777" t="s">
        <v>181</v>
      </c>
      <c r="C5777">
        <v>2021</v>
      </c>
      <c r="D5777">
        <v>12</v>
      </c>
      <c r="E5777" t="s">
        <v>664</v>
      </c>
      <c r="F5777" s="152">
        <v>6</v>
      </c>
      <c r="G5777" t="s">
        <v>458</v>
      </c>
      <c r="H5777" t="s">
        <v>417</v>
      </c>
      <c r="I5777" t="s">
        <v>418</v>
      </c>
      <c r="J5777" t="s">
        <v>562</v>
      </c>
      <c r="K5777" t="s">
        <v>405</v>
      </c>
      <c r="L5777" t="s">
        <v>542</v>
      </c>
      <c r="M5777" t="s">
        <v>462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x14ac:dyDescent="0.3">
      <c r="A5778">
        <v>5</v>
      </c>
      <c r="B5778" t="s">
        <v>181</v>
      </c>
      <c r="C5778">
        <v>2021</v>
      </c>
      <c r="D5778">
        <v>12</v>
      </c>
      <c r="E5778" t="s">
        <v>664</v>
      </c>
      <c r="F5778" s="152">
        <v>10</v>
      </c>
      <c r="G5778" t="s">
        <v>466</v>
      </c>
      <c r="H5778" t="s">
        <v>397</v>
      </c>
      <c r="I5778" t="s">
        <v>398</v>
      </c>
      <c r="J5778" t="s">
        <v>561</v>
      </c>
      <c r="K5778" t="s">
        <v>399</v>
      </c>
      <c r="L5778" t="s">
        <v>543</v>
      </c>
      <c r="M5778" t="s">
        <v>467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x14ac:dyDescent="0.3">
      <c r="A5779">
        <v>5</v>
      </c>
      <c r="B5779" t="s">
        <v>181</v>
      </c>
      <c r="C5779">
        <v>2021</v>
      </c>
      <c r="D5779">
        <v>12</v>
      </c>
      <c r="E5779" t="s">
        <v>664</v>
      </c>
      <c r="F5779" s="152">
        <v>10</v>
      </c>
      <c r="G5779" t="s">
        <v>466</v>
      </c>
      <c r="H5779" t="s">
        <v>401</v>
      </c>
      <c r="I5779" t="s">
        <v>402</v>
      </c>
      <c r="J5779" t="s">
        <v>561</v>
      </c>
      <c r="K5779" t="s">
        <v>399</v>
      </c>
      <c r="L5779" t="s">
        <v>543</v>
      </c>
      <c r="M5779" t="s">
        <v>467</v>
      </c>
      <c r="N5779">
        <v>25</v>
      </c>
      <c r="O5779">
        <v>7435.09</v>
      </c>
      <c r="P5779">
        <v>26508</v>
      </c>
      <c r="Q5779" t="str">
        <f t="shared" si="93"/>
        <v>1-Residential</v>
      </c>
    </row>
    <row r="5780" spans="1:17" x14ac:dyDescent="0.3">
      <c r="A5780">
        <v>5</v>
      </c>
      <c r="B5780" t="s">
        <v>181</v>
      </c>
      <c r="C5780">
        <v>2021</v>
      </c>
      <c r="D5780">
        <v>12</v>
      </c>
      <c r="E5780" t="s">
        <v>664</v>
      </c>
      <c r="F5780" s="152">
        <v>10</v>
      </c>
      <c r="G5780" t="s">
        <v>466</v>
      </c>
      <c r="H5780" t="s">
        <v>403</v>
      </c>
      <c r="I5780" t="s">
        <v>404</v>
      </c>
      <c r="J5780" t="s">
        <v>562</v>
      </c>
      <c r="K5780" t="s">
        <v>405</v>
      </c>
      <c r="L5780" t="s">
        <v>543</v>
      </c>
      <c r="M5780" t="s">
        <v>467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x14ac:dyDescent="0.3">
      <c r="A5781">
        <v>5</v>
      </c>
      <c r="B5781" t="s">
        <v>181</v>
      </c>
      <c r="C5781">
        <v>2021</v>
      </c>
      <c r="D5781">
        <v>12</v>
      </c>
      <c r="E5781" t="s">
        <v>664</v>
      </c>
      <c r="F5781" s="152">
        <v>10</v>
      </c>
      <c r="G5781" t="s">
        <v>466</v>
      </c>
      <c r="H5781" t="s">
        <v>406</v>
      </c>
      <c r="I5781" t="s">
        <v>407</v>
      </c>
      <c r="J5781" t="s">
        <v>563</v>
      </c>
      <c r="K5781" t="s">
        <v>408</v>
      </c>
      <c r="L5781" t="s">
        <v>543</v>
      </c>
      <c r="M5781" t="s">
        <v>467</v>
      </c>
      <c r="N5781">
        <v>4874</v>
      </c>
      <c r="O5781">
        <v>883967.93</v>
      </c>
      <c r="P5781">
        <v>4650922</v>
      </c>
      <c r="Q5781" t="str">
        <f t="shared" si="93"/>
        <v>2-Low Income Residential</v>
      </c>
    </row>
    <row r="5782" spans="1:17" x14ac:dyDescent="0.3">
      <c r="A5782">
        <v>5</v>
      </c>
      <c r="B5782" t="s">
        <v>181</v>
      </c>
      <c r="C5782">
        <v>2021</v>
      </c>
      <c r="D5782">
        <v>12</v>
      </c>
      <c r="E5782" t="s">
        <v>664</v>
      </c>
      <c r="F5782" s="152">
        <v>10</v>
      </c>
      <c r="G5782" t="s">
        <v>466</v>
      </c>
      <c r="H5782" t="s">
        <v>471</v>
      </c>
      <c r="I5782" t="s">
        <v>472</v>
      </c>
      <c r="J5782" t="s">
        <v>563</v>
      </c>
      <c r="K5782" t="s">
        <v>408</v>
      </c>
      <c r="L5782" t="s">
        <v>543</v>
      </c>
      <c r="M5782" t="s">
        <v>467</v>
      </c>
      <c r="N5782">
        <v>13</v>
      </c>
      <c r="O5782">
        <v>1973.57</v>
      </c>
      <c r="P5782">
        <v>10975</v>
      </c>
      <c r="Q5782" t="str">
        <f t="shared" si="93"/>
        <v>2-Low Income Residential</v>
      </c>
    </row>
    <row r="5783" spans="1:17" x14ac:dyDescent="0.3">
      <c r="A5783">
        <v>5</v>
      </c>
      <c r="B5783" t="s">
        <v>181</v>
      </c>
      <c r="C5783">
        <v>2021</v>
      </c>
      <c r="D5783">
        <v>12</v>
      </c>
      <c r="E5783" t="s">
        <v>664</v>
      </c>
      <c r="F5783" s="152">
        <v>10</v>
      </c>
      <c r="G5783" t="s">
        <v>466</v>
      </c>
      <c r="H5783" t="s">
        <v>477</v>
      </c>
      <c r="I5783" t="s">
        <v>478</v>
      </c>
      <c r="J5783" t="s">
        <v>566</v>
      </c>
      <c r="K5783" t="s">
        <v>436</v>
      </c>
      <c r="L5783" t="s">
        <v>543</v>
      </c>
      <c r="M5783" t="s">
        <v>467</v>
      </c>
      <c r="N5783">
        <v>2</v>
      </c>
      <c r="O5783">
        <v>83.64</v>
      </c>
      <c r="P5783">
        <v>176</v>
      </c>
      <c r="Q5783" t="str">
        <f t="shared" si="93"/>
        <v>Street</v>
      </c>
    </row>
    <row r="5784" spans="1:17" x14ac:dyDescent="0.3">
      <c r="A5784">
        <v>5</v>
      </c>
      <c r="B5784" t="s">
        <v>181</v>
      </c>
      <c r="C5784">
        <v>2021</v>
      </c>
      <c r="D5784">
        <v>12</v>
      </c>
      <c r="E5784" t="s">
        <v>664</v>
      </c>
      <c r="F5784" s="152">
        <v>10</v>
      </c>
      <c r="G5784" t="s">
        <v>466</v>
      </c>
      <c r="H5784" t="s">
        <v>479</v>
      </c>
      <c r="I5784" t="s">
        <v>480</v>
      </c>
      <c r="J5784" t="s">
        <v>566</v>
      </c>
      <c r="K5784" t="s">
        <v>436</v>
      </c>
      <c r="L5784" t="s">
        <v>543</v>
      </c>
      <c r="M5784" t="s">
        <v>467</v>
      </c>
      <c r="N5784">
        <v>25</v>
      </c>
      <c r="O5784">
        <v>604.47</v>
      </c>
      <c r="P5784">
        <v>1491</v>
      </c>
      <c r="Q5784" t="str">
        <f t="shared" si="93"/>
        <v>Street</v>
      </c>
    </row>
    <row r="5785" spans="1:17" x14ac:dyDescent="0.3">
      <c r="A5785">
        <v>5</v>
      </c>
      <c r="B5785" t="s">
        <v>181</v>
      </c>
      <c r="C5785">
        <v>2021</v>
      </c>
      <c r="D5785">
        <v>12</v>
      </c>
      <c r="E5785" t="s">
        <v>664</v>
      </c>
      <c r="F5785" s="152">
        <v>10</v>
      </c>
      <c r="G5785" t="s">
        <v>466</v>
      </c>
      <c r="H5785" t="s">
        <v>434</v>
      </c>
      <c r="I5785" t="s">
        <v>435</v>
      </c>
      <c r="J5785" t="s">
        <v>566</v>
      </c>
      <c r="K5785" t="s">
        <v>436</v>
      </c>
      <c r="L5785" t="s">
        <v>544</v>
      </c>
      <c r="M5785" t="s">
        <v>468</v>
      </c>
      <c r="N5785">
        <v>3</v>
      </c>
      <c r="O5785">
        <v>96.37</v>
      </c>
      <c r="P5785">
        <v>454</v>
      </c>
      <c r="Q5785" t="str">
        <f t="shared" si="93"/>
        <v>Street</v>
      </c>
    </row>
    <row r="5786" spans="1:17" x14ac:dyDescent="0.3">
      <c r="A5786">
        <v>5</v>
      </c>
      <c r="B5786" t="s">
        <v>181</v>
      </c>
      <c r="C5786">
        <v>2021</v>
      </c>
      <c r="D5786">
        <v>12</v>
      </c>
      <c r="E5786" t="s">
        <v>664</v>
      </c>
      <c r="F5786" s="152">
        <v>10</v>
      </c>
      <c r="G5786" t="s">
        <v>466</v>
      </c>
      <c r="H5786" t="s">
        <v>412</v>
      </c>
      <c r="I5786" t="s">
        <v>413</v>
      </c>
      <c r="J5786" t="s">
        <v>561</v>
      </c>
      <c r="K5786" t="s">
        <v>399</v>
      </c>
      <c r="L5786" t="s">
        <v>544</v>
      </c>
      <c r="M5786" t="s">
        <v>468</v>
      </c>
      <c r="N5786">
        <v>32766</v>
      </c>
      <c r="O5786">
        <v>4661690.47</v>
      </c>
      <c r="P5786">
        <v>32175003</v>
      </c>
      <c r="Q5786" t="str">
        <f t="shared" si="93"/>
        <v>1-Residential</v>
      </c>
    </row>
    <row r="5787" spans="1:17" x14ac:dyDescent="0.3">
      <c r="A5787">
        <v>5</v>
      </c>
      <c r="B5787" t="s">
        <v>181</v>
      </c>
      <c r="C5787">
        <v>2021</v>
      </c>
      <c r="D5787">
        <v>12</v>
      </c>
      <c r="E5787" t="s">
        <v>664</v>
      </c>
      <c r="F5787" s="152">
        <v>10</v>
      </c>
      <c r="G5787" t="s">
        <v>466</v>
      </c>
      <c r="H5787" t="s">
        <v>415</v>
      </c>
      <c r="I5787" t="s">
        <v>416</v>
      </c>
      <c r="J5787" t="s">
        <v>563</v>
      </c>
      <c r="K5787" t="s">
        <v>408</v>
      </c>
      <c r="L5787" t="s">
        <v>544</v>
      </c>
      <c r="M5787" t="s">
        <v>468</v>
      </c>
      <c r="N5787">
        <v>4368</v>
      </c>
      <c r="O5787">
        <v>201026.93</v>
      </c>
      <c r="P5787">
        <v>4182430</v>
      </c>
      <c r="Q5787" t="str">
        <f t="shared" si="93"/>
        <v>2-Low Income Residential</v>
      </c>
    </row>
    <row r="5788" spans="1:17" x14ac:dyDescent="0.3">
      <c r="A5788">
        <v>5</v>
      </c>
      <c r="B5788" t="s">
        <v>181</v>
      </c>
      <c r="C5788">
        <v>2021</v>
      </c>
      <c r="D5788">
        <v>12</v>
      </c>
      <c r="E5788" t="s">
        <v>664</v>
      </c>
      <c r="F5788" s="152">
        <v>10</v>
      </c>
      <c r="G5788" t="s">
        <v>466</v>
      </c>
      <c r="H5788" t="s">
        <v>417</v>
      </c>
      <c r="I5788" t="s">
        <v>418</v>
      </c>
      <c r="J5788" t="s">
        <v>562</v>
      </c>
      <c r="K5788" t="s">
        <v>405</v>
      </c>
      <c r="L5788" t="s">
        <v>544</v>
      </c>
      <c r="M5788" t="s">
        <v>468</v>
      </c>
      <c r="N5788">
        <v>15</v>
      </c>
      <c r="O5788">
        <v>2589.85</v>
      </c>
      <c r="P5788">
        <v>21884</v>
      </c>
      <c r="Q5788" t="str">
        <f t="shared" si="93"/>
        <v>3-Small C&amp;I</v>
      </c>
    </row>
    <row r="5789" spans="1:17" x14ac:dyDescent="0.3">
      <c r="A5789">
        <v>5</v>
      </c>
      <c r="B5789" t="s">
        <v>181</v>
      </c>
      <c r="C5789">
        <v>2021</v>
      </c>
      <c r="D5789">
        <v>12</v>
      </c>
      <c r="E5789" t="s">
        <v>664</v>
      </c>
      <c r="F5789" s="152">
        <v>60</v>
      </c>
      <c r="G5789" t="s">
        <v>469</v>
      </c>
      <c r="H5789" t="s">
        <v>494</v>
      </c>
      <c r="I5789" t="s">
        <v>495</v>
      </c>
      <c r="J5789" t="s">
        <v>573</v>
      </c>
      <c r="K5789" t="s">
        <v>461</v>
      </c>
      <c r="L5789" t="s">
        <v>549</v>
      </c>
      <c r="M5789" t="s">
        <v>526</v>
      </c>
      <c r="N5789">
        <v>8</v>
      </c>
      <c r="O5789">
        <v>1648.62</v>
      </c>
      <c r="P5789">
        <v>3624</v>
      </c>
      <c r="Q5789" t="str">
        <f t="shared" si="93"/>
        <v>Street</v>
      </c>
    </row>
    <row r="5790" spans="1:17" x14ac:dyDescent="0.3">
      <c r="A5790">
        <v>5</v>
      </c>
      <c r="B5790" t="s">
        <v>181</v>
      </c>
      <c r="C5790">
        <v>2021</v>
      </c>
      <c r="D5790">
        <v>12</v>
      </c>
      <c r="E5790" t="s">
        <v>664</v>
      </c>
      <c r="F5790" s="152">
        <v>60</v>
      </c>
      <c r="G5790" t="s">
        <v>469</v>
      </c>
      <c r="H5790" t="s">
        <v>496</v>
      </c>
      <c r="I5790" t="s">
        <v>497</v>
      </c>
      <c r="J5790" t="s">
        <v>573</v>
      </c>
      <c r="K5790" t="s">
        <v>461</v>
      </c>
      <c r="L5790" t="s">
        <v>549</v>
      </c>
      <c r="M5790" t="s">
        <v>526</v>
      </c>
      <c r="N5790">
        <v>35</v>
      </c>
      <c r="O5790">
        <v>1345.16</v>
      </c>
      <c r="P5790">
        <v>2249</v>
      </c>
      <c r="Q5790" t="str">
        <f t="shared" si="93"/>
        <v>Street</v>
      </c>
    </row>
    <row r="5791" spans="1:17" x14ac:dyDescent="0.3">
      <c r="A5791">
        <v>5</v>
      </c>
      <c r="B5791" t="s">
        <v>181</v>
      </c>
      <c r="C5791">
        <v>2021</v>
      </c>
      <c r="D5791">
        <v>12</v>
      </c>
      <c r="E5791" t="s">
        <v>664</v>
      </c>
      <c r="F5791" s="152">
        <v>60</v>
      </c>
      <c r="G5791" t="s">
        <v>469</v>
      </c>
      <c r="H5791" t="s">
        <v>459</v>
      </c>
      <c r="I5791" t="s">
        <v>460</v>
      </c>
      <c r="J5791" t="s">
        <v>573</v>
      </c>
      <c r="K5791" t="s">
        <v>461</v>
      </c>
      <c r="L5791" t="s">
        <v>545</v>
      </c>
      <c r="M5791" t="s">
        <v>470</v>
      </c>
      <c r="N5791">
        <v>47</v>
      </c>
      <c r="O5791">
        <v>8020.16</v>
      </c>
      <c r="P5791">
        <v>14750</v>
      </c>
      <c r="Q5791" t="str">
        <f t="shared" si="93"/>
        <v>Street</v>
      </c>
    </row>
    <row r="5792" spans="1:17" x14ac:dyDescent="0.3">
      <c r="A5792">
        <v>5</v>
      </c>
      <c r="B5792" t="s">
        <v>181</v>
      </c>
      <c r="C5792">
        <v>2021</v>
      </c>
      <c r="D5792">
        <v>12</v>
      </c>
      <c r="E5792" t="s">
        <v>664</v>
      </c>
      <c r="F5792" s="152">
        <v>60</v>
      </c>
      <c r="G5792" t="s">
        <v>469</v>
      </c>
      <c r="H5792" t="s">
        <v>437</v>
      </c>
      <c r="I5792" t="s">
        <v>438</v>
      </c>
      <c r="J5792" t="s">
        <v>571</v>
      </c>
      <c r="K5792" t="s">
        <v>439</v>
      </c>
      <c r="L5792" t="s">
        <v>545</v>
      </c>
      <c r="M5792" t="s">
        <v>470</v>
      </c>
      <c r="N5792">
        <v>1</v>
      </c>
      <c r="O5792">
        <v>8.4</v>
      </c>
      <c r="P5792">
        <v>11</v>
      </c>
      <c r="Q5792" t="str">
        <f t="shared" si="93"/>
        <v>3-Small C&amp;I</v>
      </c>
    </row>
    <row r="5793" spans="1:17" x14ac:dyDescent="0.3">
      <c r="A5793">
        <v>5</v>
      </c>
      <c r="B5793" t="s">
        <v>181</v>
      </c>
      <c r="C5793">
        <v>2021</v>
      </c>
      <c r="D5793">
        <v>12</v>
      </c>
      <c r="E5793" t="s">
        <v>664</v>
      </c>
      <c r="F5793" s="152">
        <v>60</v>
      </c>
      <c r="G5793" t="s">
        <v>469</v>
      </c>
      <c r="H5793" t="s">
        <v>463</v>
      </c>
      <c r="I5793" t="s">
        <v>464</v>
      </c>
      <c r="J5793" t="s">
        <v>577</v>
      </c>
      <c r="K5793" t="s">
        <v>465</v>
      </c>
      <c r="L5793" t="s">
        <v>545</v>
      </c>
      <c r="M5793" t="s">
        <v>470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x14ac:dyDescent="0.3">
      <c r="A5794">
        <v>5</v>
      </c>
      <c r="B5794" t="s">
        <v>181</v>
      </c>
      <c r="C5794">
        <v>2021</v>
      </c>
      <c r="D5794">
        <v>12</v>
      </c>
      <c r="E5794" t="s">
        <v>664</v>
      </c>
      <c r="F5794" s="152">
        <v>71</v>
      </c>
      <c r="G5794" t="s">
        <v>469</v>
      </c>
      <c r="H5794" t="s">
        <v>397</v>
      </c>
      <c r="I5794" t="s">
        <v>398</v>
      </c>
      <c r="J5794" t="s">
        <v>561</v>
      </c>
      <c r="K5794" t="s">
        <v>399</v>
      </c>
      <c r="L5794" t="s">
        <v>550</v>
      </c>
      <c r="M5794" t="s">
        <v>527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x14ac:dyDescent="0.3">
      <c r="A5795">
        <v>5</v>
      </c>
      <c r="B5795" t="s">
        <v>181</v>
      </c>
      <c r="C5795">
        <v>2021</v>
      </c>
      <c r="D5795">
        <v>12</v>
      </c>
      <c r="E5795" t="s">
        <v>664</v>
      </c>
      <c r="F5795" s="152">
        <v>72</v>
      </c>
      <c r="G5795" t="s">
        <v>469</v>
      </c>
      <c r="H5795" t="s">
        <v>397</v>
      </c>
      <c r="I5795" t="s">
        <v>398</v>
      </c>
      <c r="J5795" t="s">
        <v>561</v>
      </c>
      <c r="K5795" t="s">
        <v>399</v>
      </c>
      <c r="L5795" t="s">
        <v>551</v>
      </c>
      <c r="M5795" t="s">
        <v>528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x14ac:dyDescent="0.3">
      <c r="A5796">
        <v>5</v>
      </c>
      <c r="B5796" t="s">
        <v>181</v>
      </c>
      <c r="C5796">
        <v>2021</v>
      </c>
      <c r="D5796">
        <v>12</v>
      </c>
      <c r="E5796" t="s">
        <v>664</v>
      </c>
      <c r="F5796" s="152">
        <v>72</v>
      </c>
      <c r="G5796" t="s">
        <v>469</v>
      </c>
      <c r="H5796" t="s">
        <v>403</v>
      </c>
      <c r="I5796" t="s">
        <v>404</v>
      </c>
      <c r="J5796" t="s">
        <v>562</v>
      </c>
      <c r="K5796" t="s">
        <v>405</v>
      </c>
      <c r="L5796" t="s">
        <v>551</v>
      </c>
      <c r="M5796" t="s">
        <v>528</v>
      </c>
      <c r="N5796">
        <v>1</v>
      </c>
      <c r="O5796">
        <v>3504.82</v>
      </c>
      <c r="P5796">
        <v>14595</v>
      </c>
      <c r="Q5796" t="str">
        <f t="shared" si="93"/>
        <v>3-Small C&amp;I</v>
      </c>
    </row>
    <row r="5797" spans="1:17" x14ac:dyDescent="0.3">
      <c r="A5797">
        <v>5</v>
      </c>
      <c r="B5797" t="s">
        <v>181</v>
      </c>
      <c r="C5797">
        <v>2021</v>
      </c>
      <c r="D5797">
        <v>12</v>
      </c>
      <c r="E5797" t="s">
        <v>664</v>
      </c>
      <c r="F5797" s="152">
        <v>75</v>
      </c>
      <c r="G5797" t="s">
        <v>469</v>
      </c>
      <c r="H5797" t="s">
        <v>481</v>
      </c>
      <c r="I5797" t="s">
        <v>482</v>
      </c>
      <c r="J5797" t="s">
        <v>568</v>
      </c>
      <c r="K5797" t="s">
        <v>433</v>
      </c>
      <c r="L5797" t="s">
        <v>552</v>
      </c>
      <c r="M5797" t="s">
        <v>529</v>
      </c>
      <c r="N5797">
        <v>1</v>
      </c>
      <c r="O5797">
        <v>893.74</v>
      </c>
      <c r="P5797">
        <v>3080</v>
      </c>
      <c r="Q5797" t="str">
        <f t="shared" si="93"/>
        <v>4-Medium C&amp;I</v>
      </c>
    </row>
    <row r="5798" spans="1:17" x14ac:dyDescent="0.3">
      <c r="A5798">
        <v>5</v>
      </c>
      <c r="B5798" t="s">
        <v>181</v>
      </c>
      <c r="C5798">
        <v>2021</v>
      </c>
      <c r="D5798">
        <v>12</v>
      </c>
      <c r="E5798" t="s">
        <v>664</v>
      </c>
      <c r="F5798" s="152">
        <v>75</v>
      </c>
      <c r="G5798" t="s">
        <v>469</v>
      </c>
      <c r="H5798" t="s">
        <v>441</v>
      </c>
      <c r="I5798" t="s">
        <v>442</v>
      </c>
      <c r="J5798" t="s">
        <v>572</v>
      </c>
      <c r="K5798" t="s">
        <v>443</v>
      </c>
      <c r="L5798" t="s">
        <v>552</v>
      </c>
      <c r="M5798" t="s">
        <v>529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x14ac:dyDescent="0.3">
      <c r="A5799">
        <v>5</v>
      </c>
      <c r="B5799" t="s">
        <v>181</v>
      </c>
      <c r="C5799">
        <v>2021</v>
      </c>
      <c r="D5799">
        <v>12</v>
      </c>
      <c r="E5799" t="s">
        <v>664</v>
      </c>
      <c r="F5799" s="152">
        <v>75</v>
      </c>
      <c r="G5799" t="s">
        <v>469</v>
      </c>
      <c r="H5799" t="s">
        <v>417</v>
      </c>
      <c r="I5799" t="s">
        <v>418</v>
      </c>
      <c r="J5799" t="s">
        <v>562</v>
      </c>
      <c r="K5799" t="s">
        <v>405</v>
      </c>
      <c r="L5799" t="s">
        <v>553</v>
      </c>
      <c r="M5799" t="s">
        <v>476</v>
      </c>
      <c r="N5799">
        <v>7</v>
      </c>
      <c r="O5799">
        <v>2399.36</v>
      </c>
      <c r="P5799">
        <v>20880</v>
      </c>
      <c r="Q5799" t="str">
        <f t="shared" si="93"/>
        <v>3-Small C&amp;I</v>
      </c>
    </row>
    <row r="5800" spans="1:17" x14ac:dyDescent="0.3">
      <c r="A5800">
        <v>5</v>
      </c>
      <c r="B5800" t="s">
        <v>181</v>
      </c>
      <c r="C5800">
        <v>2021</v>
      </c>
      <c r="D5800">
        <v>12</v>
      </c>
      <c r="E5800" t="s">
        <v>664</v>
      </c>
      <c r="F5800" s="152">
        <v>75</v>
      </c>
      <c r="G5800" t="s">
        <v>469</v>
      </c>
      <c r="H5800" t="s">
        <v>450</v>
      </c>
      <c r="I5800" t="s">
        <v>451</v>
      </c>
      <c r="J5800" t="s">
        <v>568</v>
      </c>
      <c r="K5800" t="s">
        <v>433</v>
      </c>
      <c r="L5800" t="s">
        <v>553</v>
      </c>
      <c r="M5800" t="s">
        <v>476</v>
      </c>
      <c r="N5800">
        <v>1</v>
      </c>
      <c r="O5800">
        <v>3259.53</v>
      </c>
      <c r="P5800">
        <v>37590</v>
      </c>
      <c r="Q5800" t="str">
        <f t="shared" si="93"/>
        <v>4-Medium C&amp;I</v>
      </c>
    </row>
    <row r="5801" spans="1:17" x14ac:dyDescent="0.3">
      <c r="A5801">
        <v>5</v>
      </c>
      <c r="B5801" t="s">
        <v>181</v>
      </c>
      <c r="C5801">
        <v>2021</v>
      </c>
      <c r="D5801">
        <v>12</v>
      </c>
      <c r="E5801" t="s">
        <v>664</v>
      </c>
      <c r="F5801" s="152">
        <v>77</v>
      </c>
      <c r="G5801" t="s">
        <v>469</v>
      </c>
      <c r="H5801" t="s">
        <v>431</v>
      </c>
      <c r="I5801" t="s">
        <v>432</v>
      </c>
      <c r="J5801" t="s">
        <v>568</v>
      </c>
      <c r="K5801" t="s">
        <v>433</v>
      </c>
      <c r="L5801" t="s">
        <v>554</v>
      </c>
      <c r="M5801" t="s">
        <v>530</v>
      </c>
      <c r="N5801">
        <v>1</v>
      </c>
      <c r="O5801">
        <v>4707.93</v>
      </c>
      <c r="P5801">
        <v>18200</v>
      </c>
      <c r="Q5801" t="str">
        <f t="shared" si="93"/>
        <v>4-Medium C&amp;I</v>
      </c>
    </row>
    <row r="5802" spans="1:17" x14ac:dyDescent="0.3">
      <c r="A5802">
        <v>5</v>
      </c>
      <c r="B5802" t="s">
        <v>181</v>
      </c>
      <c r="C5802">
        <v>2021</v>
      </c>
      <c r="D5802">
        <v>12</v>
      </c>
      <c r="E5802" t="s">
        <v>664</v>
      </c>
      <c r="F5802" s="152">
        <v>79</v>
      </c>
      <c r="G5802" t="s">
        <v>469</v>
      </c>
      <c r="H5802" t="s">
        <v>403</v>
      </c>
      <c r="I5802" t="s">
        <v>404</v>
      </c>
      <c r="J5802" t="s">
        <v>562</v>
      </c>
      <c r="K5802" t="s">
        <v>405</v>
      </c>
      <c r="L5802" t="s">
        <v>556</v>
      </c>
      <c r="M5802" t="s">
        <v>531</v>
      </c>
      <c r="N5802">
        <v>1</v>
      </c>
      <c r="O5802">
        <v>9.64</v>
      </c>
      <c r="P5802">
        <v>0</v>
      </c>
      <c r="Q5802" t="str">
        <f t="shared" si="93"/>
        <v>3-Small C&amp;I</v>
      </c>
    </row>
    <row r="5803" spans="1:17" x14ac:dyDescent="0.3">
      <c r="A5803">
        <v>5</v>
      </c>
      <c r="B5803" t="s">
        <v>181</v>
      </c>
      <c r="C5803">
        <v>2021</v>
      </c>
      <c r="D5803">
        <v>12</v>
      </c>
      <c r="E5803" t="s">
        <v>664</v>
      </c>
      <c r="F5803" s="152">
        <v>79</v>
      </c>
      <c r="G5803" t="s">
        <v>469</v>
      </c>
      <c r="H5803" t="s">
        <v>431</v>
      </c>
      <c r="I5803" t="s">
        <v>432</v>
      </c>
      <c r="J5803" t="s">
        <v>568</v>
      </c>
      <c r="K5803" t="s">
        <v>433</v>
      </c>
      <c r="L5803" t="s">
        <v>556</v>
      </c>
      <c r="M5803" t="s">
        <v>531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x14ac:dyDescent="0.3">
      <c r="A5804">
        <v>5</v>
      </c>
      <c r="B5804" t="s">
        <v>181</v>
      </c>
      <c r="C5804">
        <v>2021</v>
      </c>
      <c r="D5804">
        <v>12</v>
      </c>
      <c r="E5804" t="s">
        <v>664</v>
      </c>
      <c r="F5804" s="152">
        <v>79</v>
      </c>
      <c r="G5804" t="s">
        <v>469</v>
      </c>
      <c r="H5804" t="s">
        <v>532</v>
      </c>
      <c r="I5804" t="s">
        <v>533</v>
      </c>
      <c r="J5804" t="s">
        <v>270</v>
      </c>
      <c r="K5804" t="s">
        <v>534</v>
      </c>
      <c r="L5804" t="s">
        <v>556</v>
      </c>
      <c r="M5804" t="s">
        <v>531</v>
      </c>
      <c r="N5804">
        <v>16</v>
      </c>
      <c r="O5804">
        <v>4734.91</v>
      </c>
      <c r="P5804">
        <v>2537754</v>
      </c>
      <c r="Q5804" t="str">
        <f t="shared" si="93"/>
        <v>OTHER</v>
      </c>
    </row>
    <row r="5805" spans="1:17" x14ac:dyDescent="0.3">
      <c r="A5805">
        <v>5</v>
      </c>
      <c r="B5805" t="s">
        <v>181</v>
      </c>
      <c r="C5805">
        <v>2021</v>
      </c>
      <c r="D5805">
        <v>12</v>
      </c>
      <c r="E5805" t="s">
        <v>664</v>
      </c>
      <c r="F5805" s="152">
        <v>79</v>
      </c>
      <c r="G5805" t="s">
        <v>469</v>
      </c>
      <c r="H5805" t="s">
        <v>417</v>
      </c>
      <c r="I5805" t="s">
        <v>418</v>
      </c>
      <c r="J5805" t="s">
        <v>562</v>
      </c>
      <c r="K5805" t="s">
        <v>405</v>
      </c>
      <c r="L5805" t="s">
        <v>557</v>
      </c>
      <c r="M5805" t="s">
        <v>535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x14ac:dyDescent="0.3">
      <c r="A5806">
        <v>5</v>
      </c>
      <c r="B5806" t="s">
        <v>181</v>
      </c>
      <c r="C5806">
        <v>2021</v>
      </c>
      <c r="D5806">
        <v>12</v>
      </c>
      <c r="E5806" t="s">
        <v>664</v>
      </c>
      <c r="F5806" s="152">
        <v>79</v>
      </c>
      <c r="G5806" t="s">
        <v>469</v>
      </c>
      <c r="H5806" t="s">
        <v>446</v>
      </c>
      <c r="I5806" t="s">
        <v>447</v>
      </c>
      <c r="J5806" t="s">
        <v>567</v>
      </c>
      <c r="K5806" t="s">
        <v>425</v>
      </c>
      <c r="L5806" t="s">
        <v>557</v>
      </c>
      <c r="M5806" t="s">
        <v>535</v>
      </c>
      <c r="N5806">
        <v>7</v>
      </c>
      <c r="O5806">
        <v>367.72</v>
      </c>
      <c r="P5806">
        <v>2844</v>
      </c>
      <c r="Q5806" t="str">
        <f t="shared" si="93"/>
        <v>3-Small C&amp;I</v>
      </c>
    </row>
    <row r="5807" spans="1:17" x14ac:dyDescent="0.3">
      <c r="A5807">
        <v>5</v>
      </c>
      <c r="B5807" t="s">
        <v>181</v>
      </c>
      <c r="C5807">
        <v>2021</v>
      </c>
      <c r="D5807">
        <v>12</v>
      </c>
      <c r="E5807" t="s">
        <v>664</v>
      </c>
      <c r="F5807" s="152">
        <v>79</v>
      </c>
      <c r="G5807" t="s">
        <v>469</v>
      </c>
      <c r="H5807" t="s">
        <v>450</v>
      </c>
      <c r="I5807" t="s">
        <v>451</v>
      </c>
      <c r="J5807" t="s">
        <v>568</v>
      </c>
      <c r="K5807" t="s">
        <v>433</v>
      </c>
      <c r="L5807" t="s">
        <v>557</v>
      </c>
      <c r="M5807" t="s">
        <v>535</v>
      </c>
      <c r="N5807">
        <v>4</v>
      </c>
      <c r="O5807">
        <v>3894.78</v>
      </c>
      <c r="P5807">
        <v>42920</v>
      </c>
      <c r="Q5807" t="str">
        <f t="shared" si="93"/>
        <v>4-Medium C&amp;I</v>
      </c>
    </row>
    <row r="5808" spans="1:17" x14ac:dyDescent="0.3">
      <c r="A5808">
        <v>4</v>
      </c>
      <c r="B5808" t="s">
        <v>187</v>
      </c>
      <c r="C5808">
        <v>2022</v>
      </c>
      <c r="D5808">
        <v>1</v>
      </c>
      <c r="E5808" t="s">
        <v>395</v>
      </c>
      <c r="F5808" s="152">
        <v>1</v>
      </c>
      <c r="G5808" t="s">
        <v>396</v>
      </c>
      <c r="H5808" t="s">
        <v>397</v>
      </c>
      <c r="I5808" t="s">
        <v>398</v>
      </c>
      <c r="J5808" t="s">
        <v>561</v>
      </c>
      <c r="K5808" t="s">
        <v>399</v>
      </c>
      <c r="L5808" t="s">
        <v>536</v>
      </c>
      <c r="M5808" t="s">
        <v>400</v>
      </c>
      <c r="N5808">
        <v>2080</v>
      </c>
      <c r="O5808">
        <v>466280.8</v>
      </c>
      <c r="P5808">
        <v>1562574</v>
      </c>
      <c r="Q5808" t="str">
        <f t="shared" si="93"/>
        <v>1-Residential</v>
      </c>
    </row>
    <row r="5809" spans="1:17" x14ac:dyDescent="0.3">
      <c r="A5809">
        <v>4</v>
      </c>
      <c r="B5809" t="s">
        <v>187</v>
      </c>
      <c r="C5809">
        <v>2022</v>
      </c>
      <c r="D5809">
        <v>1</v>
      </c>
      <c r="E5809" t="s">
        <v>395</v>
      </c>
      <c r="F5809" s="152">
        <v>1</v>
      </c>
      <c r="G5809" t="s">
        <v>396</v>
      </c>
      <c r="H5809" t="s">
        <v>401</v>
      </c>
      <c r="I5809" t="s">
        <v>402</v>
      </c>
      <c r="J5809" t="s">
        <v>561</v>
      </c>
      <c r="K5809" t="s">
        <v>399</v>
      </c>
      <c r="L5809" t="s">
        <v>536</v>
      </c>
      <c r="M5809" t="s">
        <v>400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x14ac:dyDescent="0.3">
      <c r="A5810">
        <v>4</v>
      </c>
      <c r="B5810" t="s">
        <v>187</v>
      </c>
      <c r="C5810">
        <v>2022</v>
      </c>
      <c r="D5810">
        <v>1</v>
      </c>
      <c r="E5810" t="s">
        <v>395</v>
      </c>
      <c r="F5810" s="152">
        <v>1</v>
      </c>
      <c r="G5810" t="s">
        <v>396</v>
      </c>
      <c r="H5810" t="s">
        <v>403</v>
      </c>
      <c r="I5810" t="s">
        <v>404</v>
      </c>
      <c r="J5810" t="s">
        <v>562</v>
      </c>
      <c r="K5810" t="s">
        <v>405</v>
      </c>
      <c r="L5810" t="s">
        <v>536</v>
      </c>
      <c r="M5810" t="s">
        <v>400</v>
      </c>
      <c r="N5810">
        <v>26</v>
      </c>
      <c r="O5810">
        <v>3492.22</v>
      </c>
      <c r="P5810">
        <v>12999</v>
      </c>
      <c r="Q5810" t="str">
        <f t="shared" si="93"/>
        <v>3-Small C&amp;I</v>
      </c>
    </row>
    <row r="5811" spans="1:17" x14ac:dyDescent="0.3">
      <c r="A5811">
        <v>4</v>
      </c>
      <c r="B5811" t="s">
        <v>187</v>
      </c>
      <c r="C5811">
        <v>2022</v>
      </c>
      <c r="D5811">
        <v>1</v>
      </c>
      <c r="E5811" t="s">
        <v>395</v>
      </c>
      <c r="F5811" s="152">
        <v>1</v>
      </c>
      <c r="G5811" t="s">
        <v>396</v>
      </c>
      <c r="H5811" t="s">
        <v>406</v>
      </c>
      <c r="I5811" t="s">
        <v>407</v>
      </c>
      <c r="J5811" t="s">
        <v>563</v>
      </c>
      <c r="K5811" t="s">
        <v>408</v>
      </c>
      <c r="L5811" t="s">
        <v>536</v>
      </c>
      <c r="M5811" t="s">
        <v>400</v>
      </c>
      <c r="N5811">
        <v>39</v>
      </c>
      <c r="O5811">
        <v>7972.39</v>
      </c>
      <c r="P5811">
        <v>41628</v>
      </c>
      <c r="Q5811" t="str">
        <f t="shared" si="93"/>
        <v>2-Low Income Residential</v>
      </c>
    </row>
    <row r="5812" spans="1:17" x14ac:dyDescent="0.3">
      <c r="A5812">
        <v>4</v>
      </c>
      <c r="B5812" t="s">
        <v>187</v>
      </c>
      <c r="C5812">
        <v>2022</v>
      </c>
      <c r="D5812">
        <v>1</v>
      </c>
      <c r="E5812" t="s">
        <v>395</v>
      </c>
      <c r="F5812" s="152">
        <v>1</v>
      </c>
      <c r="G5812" t="s">
        <v>396</v>
      </c>
      <c r="H5812" t="s">
        <v>409</v>
      </c>
      <c r="I5812" t="s">
        <v>410</v>
      </c>
      <c r="J5812" t="s">
        <v>565</v>
      </c>
      <c r="K5812" t="s">
        <v>411</v>
      </c>
      <c r="L5812" t="s">
        <v>536</v>
      </c>
      <c r="M5812" t="s">
        <v>400</v>
      </c>
      <c r="N5812">
        <v>3</v>
      </c>
      <c r="O5812">
        <v>552.01</v>
      </c>
      <c r="P5812">
        <v>2096</v>
      </c>
      <c r="Q5812" t="str">
        <f t="shared" si="93"/>
        <v>3-Small C&amp;I</v>
      </c>
    </row>
    <row r="5813" spans="1:17" x14ac:dyDescent="0.3">
      <c r="A5813">
        <v>4</v>
      </c>
      <c r="B5813" t="s">
        <v>187</v>
      </c>
      <c r="C5813">
        <v>2022</v>
      </c>
      <c r="D5813">
        <v>1</v>
      </c>
      <c r="E5813" t="s">
        <v>395</v>
      </c>
      <c r="F5813" s="152">
        <v>1</v>
      </c>
      <c r="G5813" t="s">
        <v>396</v>
      </c>
      <c r="H5813" t="s">
        <v>412</v>
      </c>
      <c r="I5813" t="s">
        <v>413</v>
      </c>
      <c r="J5813" t="s">
        <v>561</v>
      </c>
      <c r="K5813" t="s">
        <v>399</v>
      </c>
      <c r="L5813" t="s">
        <v>537</v>
      </c>
      <c r="M5813" t="s">
        <v>414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x14ac:dyDescent="0.3">
      <c r="A5814">
        <v>4</v>
      </c>
      <c r="B5814" t="s">
        <v>187</v>
      </c>
      <c r="C5814">
        <v>2022</v>
      </c>
      <c r="D5814">
        <v>1</v>
      </c>
      <c r="E5814" t="s">
        <v>395</v>
      </c>
      <c r="F5814" s="152">
        <v>1</v>
      </c>
      <c r="G5814" t="s">
        <v>396</v>
      </c>
      <c r="H5814" t="s">
        <v>415</v>
      </c>
      <c r="I5814" t="s">
        <v>416</v>
      </c>
      <c r="J5814" t="s">
        <v>563</v>
      </c>
      <c r="K5814" t="s">
        <v>408</v>
      </c>
      <c r="L5814" t="s">
        <v>537</v>
      </c>
      <c r="M5814" t="s">
        <v>414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x14ac:dyDescent="0.3">
      <c r="A5815">
        <v>4</v>
      </c>
      <c r="B5815" t="s">
        <v>187</v>
      </c>
      <c r="C5815">
        <v>2022</v>
      </c>
      <c r="D5815">
        <v>1</v>
      </c>
      <c r="E5815" t="s">
        <v>395</v>
      </c>
      <c r="F5815" s="152">
        <v>1</v>
      </c>
      <c r="G5815" t="s">
        <v>396</v>
      </c>
      <c r="H5815" t="s">
        <v>417</v>
      </c>
      <c r="I5815" t="s">
        <v>418</v>
      </c>
      <c r="J5815" t="s">
        <v>562</v>
      </c>
      <c r="K5815" t="s">
        <v>405</v>
      </c>
      <c r="L5815" t="s">
        <v>537</v>
      </c>
      <c r="M5815" t="s">
        <v>414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x14ac:dyDescent="0.3">
      <c r="A5816">
        <v>4</v>
      </c>
      <c r="B5816" t="s">
        <v>187</v>
      </c>
      <c r="C5816">
        <v>2022</v>
      </c>
      <c r="D5816">
        <v>1</v>
      </c>
      <c r="E5816" t="s">
        <v>395</v>
      </c>
      <c r="F5816" s="152">
        <v>1</v>
      </c>
      <c r="G5816" t="s">
        <v>396</v>
      </c>
      <c r="H5816" t="s">
        <v>419</v>
      </c>
      <c r="I5816" t="s">
        <v>420</v>
      </c>
      <c r="J5816" t="s">
        <v>565</v>
      </c>
      <c r="K5816" t="s">
        <v>411</v>
      </c>
      <c r="L5816" t="s">
        <v>537</v>
      </c>
      <c r="M5816" t="s">
        <v>414</v>
      </c>
      <c r="N5816">
        <v>3</v>
      </c>
      <c r="O5816">
        <v>107.57</v>
      </c>
      <c r="P5816">
        <v>660</v>
      </c>
      <c r="Q5816" t="str">
        <f t="shared" si="93"/>
        <v>3-Small C&amp;I</v>
      </c>
    </row>
    <row r="5817" spans="1:17" x14ac:dyDescent="0.3">
      <c r="A5817">
        <v>4</v>
      </c>
      <c r="B5817" t="s">
        <v>187</v>
      </c>
      <c r="C5817">
        <v>2022</v>
      </c>
      <c r="D5817">
        <v>1</v>
      </c>
      <c r="E5817" t="s">
        <v>395</v>
      </c>
      <c r="F5817" s="152">
        <v>3</v>
      </c>
      <c r="G5817" t="s">
        <v>421</v>
      </c>
      <c r="H5817" t="s">
        <v>397</v>
      </c>
      <c r="I5817" t="s">
        <v>398</v>
      </c>
      <c r="J5817" t="s">
        <v>561</v>
      </c>
      <c r="K5817" t="s">
        <v>399</v>
      </c>
      <c r="L5817" t="s">
        <v>538</v>
      </c>
      <c r="M5817" t="s">
        <v>422</v>
      </c>
      <c r="N5817">
        <v>25</v>
      </c>
      <c r="O5817">
        <v>5604.32</v>
      </c>
      <c r="P5817">
        <v>18645</v>
      </c>
      <c r="Q5817" t="str">
        <f t="shared" si="93"/>
        <v>1-Residential</v>
      </c>
    </row>
    <row r="5818" spans="1:17" x14ac:dyDescent="0.3">
      <c r="A5818">
        <v>4</v>
      </c>
      <c r="B5818" t="s">
        <v>187</v>
      </c>
      <c r="C5818">
        <v>2022</v>
      </c>
      <c r="D5818">
        <v>1</v>
      </c>
      <c r="E5818" t="s">
        <v>395</v>
      </c>
      <c r="F5818" s="152">
        <v>3</v>
      </c>
      <c r="G5818" t="s">
        <v>421</v>
      </c>
      <c r="H5818" t="s">
        <v>403</v>
      </c>
      <c r="I5818" t="s">
        <v>404</v>
      </c>
      <c r="J5818" t="s">
        <v>562</v>
      </c>
      <c r="K5818" t="s">
        <v>405</v>
      </c>
      <c r="L5818" t="s">
        <v>538</v>
      </c>
      <c r="M5818" t="s">
        <v>422</v>
      </c>
      <c r="N5818">
        <v>213</v>
      </c>
      <c r="O5818">
        <v>49455.74</v>
      </c>
      <c r="P5818">
        <v>190286</v>
      </c>
      <c r="Q5818" t="str">
        <f t="shared" si="93"/>
        <v>3-Small C&amp;I</v>
      </c>
    </row>
    <row r="5819" spans="1:17" x14ac:dyDescent="0.3">
      <c r="A5819">
        <v>4</v>
      </c>
      <c r="B5819" t="s">
        <v>187</v>
      </c>
      <c r="C5819">
        <v>2022</v>
      </c>
      <c r="D5819">
        <v>1</v>
      </c>
      <c r="E5819" t="s">
        <v>395</v>
      </c>
      <c r="F5819" s="152">
        <v>3</v>
      </c>
      <c r="G5819" t="s">
        <v>421</v>
      </c>
      <c r="H5819" t="s">
        <v>426</v>
      </c>
      <c r="I5819" t="s">
        <v>427</v>
      </c>
      <c r="J5819" t="s">
        <v>564</v>
      </c>
      <c r="K5819" t="s">
        <v>428</v>
      </c>
      <c r="L5819" t="s">
        <v>538</v>
      </c>
      <c r="M5819" t="s">
        <v>422</v>
      </c>
      <c r="N5819">
        <v>2</v>
      </c>
      <c r="O5819">
        <v>124.49</v>
      </c>
      <c r="P5819">
        <v>421</v>
      </c>
      <c r="Q5819" t="str">
        <f t="shared" si="93"/>
        <v>3-Small C&amp;I</v>
      </c>
    </row>
    <row r="5820" spans="1:17" x14ac:dyDescent="0.3">
      <c r="A5820">
        <v>4</v>
      </c>
      <c r="B5820" t="s">
        <v>187</v>
      </c>
      <c r="C5820">
        <v>2022</v>
      </c>
      <c r="D5820">
        <v>1</v>
      </c>
      <c r="E5820" t="s">
        <v>395</v>
      </c>
      <c r="F5820" s="152">
        <v>3</v>
      </c>
      <c r="G5820" t="s">
        <v>421</v>
      </c>
      <c r="H5820" t="s">
        <v>409</v>
      </c>
      <c r="I5820" t="s">
        <v>410</v>
      </c>
      <c r="J5820" t="s">
        <v>565</v>
      </c>
      <c r="K5820" t="s">
        <v>411</v>
      </c>
      <c r="L5820" t="s">
        <v>538</v>
      </c>
      <c r="M5820" t="s">
        <v>422</v>
      </c>
      <c r="N5820">
        <v>23</v>
      </c>
      <c r="O5820">
        <v>2400.61</v>
      </c>
      <c r="P5820">
        <v>8748</v>
      </c>
      <c r="Q5820" t="str">
        <f t="shared" si="93"/>
        <v>3-Small C&amp;I</v>
      </c>
    </row>
    <row r="5821" spans="1:17" x14ac:dyDescent="0.3">
      <c r="A5821">
        <v>4</v>
      </c>
      <c r="B5821" t="s">
        <v>187</v>
      </c>
      <c r="C5821">
        <v>2022</v>
      </c>
      <c r="D5821">
        <v>1</v>
      </c>
      <c r="E5821" t="s">
        <v>395</v>
      </c>
      <c r="F5821" s="152">
        <v>3</v>
      </c>
      <c r="G5821" t="s">
        <v>421</v>
      </c>
      <c r="H5821" t="s">
        <v>431</v>
      </c>
      <c r="I5821" t="s">
        <v>432</v>
      </c>
      <c r="J5821" t="s">
        <v>568</v>
      </c>
      <c r="K5821" t="s">
        <v>433</v>
      </c>
      <c r="L5821" t="s">
        <v>538</v>
      </c>
      <c r="M5821" t="s">
        <v>422</v>
      </c>
      <c r="N5821">
        <v>6</v>
      </c>
      <c r="O5821">
        <v>21330.7</v>
      </c>
      <c r="P5821">
        <v>75813</v>
      </c>
      <c r="Q5821" t="str">
        <f t="shared" si="93"/>
        <v>4-Medium C&amp;I</v>
      </c>
    </row>
    <row r="5822" spans="1:17" x14ac:dyDescent="0.3">
      <c r="A5822">
        <v>4</v>
      </c>
      <c r="B5822" t="s">
        <v>187</v>
      </c>
      <c r="C5822">
        <v>2022</v>
      </c>
      <c r="D5822">
        <v>1</v>
      </c>
      <c r="E5822" t="s">
        <v>395</v>
      </c>
      <c r="F5822" s="152">
        <v>3</v>
      </c>
      <c r="G5822" t="s">
        <v>421</v>
      </c>
      <c r="H5822" t="s">
        <v>434</v>
      </c>
      <c r="I5822" t="s">
        <v>435</v>
      </c>
      <c r="J5822" t="s">
        <v>566</v>
      </c>
      <c r="K5822" t="s">
        <v>436</v>
      </c>
      <c r="L5822" t="s">
        <v>537</v>
      </c>
      <c r="M5822" t="s">
        <v>414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x14ac:dyDescent="0.3">
      <c r="A5823">
        <v>4</v>
      </c>
      <c r="B5823" t="s">
        <v>187</v>
      </c>
      <c r="C5823">
        <v>2022</v>
      </c>
      <c r="D5823">
        <v>1</v>
      </c>
      <c r="E5823" t="s">
        <v>395</v>
      </c>
      <c r="F5823" s="152">
        <v>3</v>
      </c>
      <c r="G5823" t="s">
        <v>421</v>
      </c>
      <c r="H5823" t="s">
        <v>437</v>
      </c>
      <c r="I5823" t="s">
        <v>438</v>
      </c>
      <c r="J5823" t="s">
        <v>571</v>
      </c>
      <c r="K5823" t="s">
        <v>439</v>
      </c>
      <c r="L5823" t="s">
        <v>539</v>
      </c>
      <c r="M5823" t="s">
        <v>440</v>
      </c>
      <c r="N5823">
        <v>8</v>
      </c>
      <c r="O5823">
        <v>244.89</v>
      </c>
      <c r="P5823">
        <v>1576</v>
      </c>
      <c r="Q5823" t="str">
        <f t="shared" si="93"/>
        <v>3-Small C&amp;I</v>
      </c>
    </row>
    <row r="5824" spans="1:17" x14ac:dyDescent="0.3">
      <c r="A5824">
        <v>4</v>
      </c>
      <c r="B5824" t="s">
        <v>187</v>
      </c>
      <c r="C5824">
        <v>2022</v>
      </c>
      <c r="D5824">
        <v>1</v>
      </c>
      <c r="E5824" t="s">
        <v>395</v>
      </c>
      <c r="F5824" s="152">
        <v>3</v>
      </c>
      <c r="G5824" t="s">
        <v>421</v>
      </c>
      <c r="H5824" t="s">
        <v>441</v>
      </c>
      <c r="I5824" t="s">
        <v>442</v>
      </c>
      <c r="J5824" t="s">
        <v>572</v>
      </c>
      <c r="K5824" t="s">
        <v>443</v>
      </c>
      <c r="L5824" t="s">
        <v>538</v>
      </c>
      <c r="M5824" t="s">
        <v>422</v>
      </c>
      <c r="N5824">
        <v>1</v>
      </c>
      <c r="O5824">
        <v>27259.86</v>
      </c>
      <c r="P5824">
        <v>108120</v>
      </c>
      <c r="Q5824" t="str">
        <f t="shared" si="93"/>
        <v>5-Large C&amp;I</v>
      </c>
    </row>
    <row r="5825" spans="1:17" x14ac:dyDescent="0.3">
      <c r="A5825">
        <v>4</v>
      </c>
      <c r="B5825" t="s">
        <v>187</v>
      </c>
      <c r="C5825">
        <v>2022</v>
      </c>
      <c r="D5825">
        <v>1</v>
      </c>
      <c r="E5825" t="s">
        <v>395</v>
      </c>
      <c r="F5825" s="152">
        <v>3</v>
      </c>
      <c r="G5825" t="s">
        <v>421</v>
      </c>
      <c r="H5825" t="s">
        <v>444</v>
      </c>
      <c r="I5825" t="s">
        <v>445</v>
      </c>
      <c r="J5825" t="s">
        <v>572</v>
      </c>
      <c r="K5825" t="s">
        <v>443</v>
      </c>
      <c r="L5825" t="s">
        <v>539</v>
      </c>
      <c r="M5825" t="s">
        <v>440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x14ac:dyDescent="0.3">
      <c r="A5826">
        <v>4</v>
      </c>
      <c r="B5826" t="s">
        <v>187</v>
      </c>
      <c r="C5826">
        <v>2022</v>
      </c>
      <c r="D5826">
        <v>1</v>
      </c>
      <c r="E5826" t="s">
        <v>395</v>
      </c>
      <c r="F5826" s="152">
        <v>3</v>
      </c>
      <c r="G5826" t="s">
        <v>421</v>
      </c>
      <c r="H5826" t="s">
        <v>412</v>
      </c>
      <c r="I5826" t="s">
        <v>413</v>
      </c>
      <c r="J5826" t="s">
        <v>561</v>
      </c>
      <c r="K5826" t="s">
        <v>399</v>
      </c>
      <c r="L5826" t="s">
        <v>539</v>
      </c>
      <c r="M5826" t="s">
        <v>440</v>
      </c>
      <c r="N5826">
        <v>30</v>
      </c>
      <c r="O5826">
        <v>4463.33</v>
      </c>
      <c r="P5826">
        <v>30032</v>
      </c>
      <c r="Q5826" t="str">
        <f t="shared" si="93"/>
        <v>1-Residential</v>
      </c>
    </row>
    <row r="5827" spans="1:17" x14ac:dyDescent="0.3">
      <c r="A5827">
        <v>4</v>
      </c>
      <c r="B5827" t="s">
        <v>187</v>
      </c>
      <c r="C5827">
        <v>2022</v>
      </c>
      <c r="D5827">
        <v>1</v>
      </c>
      <c r="E5827" t="s">
        <v>395</v>
      </c>
      <c r="F5827" s="152">
        <v>3</v>
      </c>
      <c r="G5827" t="s">
        <v>421</v>
      </c>
      <c r="H5827" t="s">
        <v>417</v>
      </c>
      <c r="I5827" t="s">
        <v>418</v>
      </c>
      <c r="J5827" t="s">
        <v>562</v>
      </c>
      <c r="K5827" t="s">
        <v>405</v>
      </c>
      <c r="L5827" t="s">
        <v>539</v>
      </c>
      <c r="M5827" t="s">
        <v>440</v>
      </c>
      <c r="N5827">
        <v>1227</v>
      </c>
      <c r="O5827">
        <v>195584.68</v>
      </c>
      <c r="P5827">
        <v>1565222</v>
      </c>
      <c r="Q5827" t="str">
        <f t="shared" si="93"/>
        <v>3-Small C&amp;I</v>
      </c>
    </row>
    <row r="5828" spans="1:17" x14ac:dyDescent="0.3">
      <c r="A5828">
        <v>4</v>
      </c>
      <c r="B5828" t="s">
        <v>187</v>
      </c>
      <c r="C5828">
        <v>2022</v>
      </c>
      <c r="D5828">
        <v>1</v>
      </c>
      <c r="E5828" t="s">
        <v>395</v>
      </c>
      <c r="F5828" s="152">
        <v>3</v>
      </c>
      <c r="G5828" t="s">
        <v>421</v>
      </c>
      <c r="H5828" t="s">
        <v>446</v>
      </c>
      <c r="I5828" t="s">
        <v>447</v>
      </c>
      <c r="J5828" t="s">
        <v>567</v>
      </c>
      <c r="K5828" t="s">
        <v>425</v>
      </c>
      <c r="L5828" t="s">
        <v>539</v>
      </c>
      <c r="M5828" t="s">
        <v>440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x14ac:dyDescent="0.3">
      <c r="A5829">
        <v>4</v>
      </c>
      <c r="B5829" t="s">
        <v>187</v>
      </c>
      <c r="C5829">
        <v>2022</v>
      </c>
      <c r="D5829">
        <v>1</v>
      </c>
      <c r="E5829" t="s">
        <v>395</v>
      </c>
      <c r="F5829" s="152">
        <v>3</v>
      </c>
      <c r="G5829" t="s">
        <v>421</v>
      </c>
      <c r="H5829" t="s">
        <v>448</v>
      </c>
      <c r="I5829" t="s">
        <v>449</v>
      </c>
      <c r="J5829" t="s">
        <v>564</v>
      </c>
      <c r="K5829" t="s">
        <v>428</v>
      </c>
      <c r="L5829" t="s">
        <v>539</v>
      </c>
      <c r="M5829" t="s">
        <v>440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x14ac:dyDescent="0.3">
      <c r="A5830">
        <v>4</v>
      </c>
      <c r="B5830" t="s">
        <v>187</v>
      </c>
      <c r="C5830">
        <v>2022</v>
      </c>
      <c r="D5830">
        <v>1</v>
      </c>
      <c r="E5830" t="s">
        <v>395</v>
      </c>
      <c r="F5830" s="152">
        <v>3</v>
      </c>
      <c r="G5830" t="s">
        <v>421</v>
      </c>
      <c r="H5830" t="s">
        <v>419</v>
      </c>
      <c r="I5830" t="s">
        <v>420</v>
      </c>
      <c r="J5830" t="s">
        <v>565</v>
      </c>
      <c r="K5830" t="s">
        <v>411</v>
      </c>
      <c r="L5830" t="s">
        <v>539</v>
      </c>
      <c r="M5830" t="s">
        <v>440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x14ac:dyDescent="0.3">
      <c r="A5831">
        <v>4</v>
      </c>
      <c r="B5831" t="s">
        <v>187</v>
      </c>
      <c r="C5831">
        <v>2022</v>
      </c>
      <c r="D5831">
        <v>1</v>
      </c>
      <c r="E5831" t="s">
        <v>395</v>
      </c>
      <c r="F5831" s="152">
        <v>3</v>
      </c>
      <c r="G5831" t="s">
        <v>421</v>
      </c>
      <c r="H5831" t="s">
        <v>450</v>
      </c>
      <c r="I5831" t="s">
        <v>451</v>
      </c>
      <c r="J5831" t="s">
        <v>568</v>
      </c>
      <c r="K5831" t="s">
        <v>433</v>
      </c>
      <c r="L5831" t="s">
        <v>539</v>
      </c>
      <c r="M5831" t="s">
        <v>440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x14ac:dyDescent="0.3">
      <c r="A5832">
        <v>4</v>
      </c>
      <c r="B5832" t="s">
        <v>187</v>
      </c>
      <c r="C5832">
        <v>2022</v>
      </c>
      <c r="D5832">
        <v>1</v>
      </c>
      <c r="E5832" t="s">
        <v>395</v>
      </c>
      <c r="F5832" s="152">
        <v>3</v>
      </c>
      <c r="G5832" t="s">
        <v>421</v>
      </c>
      <c r="H5832" t="s">
        <v>452</v>
      </c>
      <c r="I5832" t="s">
        <v>453</v>
      </c>
      <c r="J5832" t="s">
        <v>570</v>
      </c>
      <c r="K5832" t="s">
        <v>454</v>
      </c>
      <c r="L5832" t="s">
        <v>539</v>
      </c>
      <c r="M5832" t="s">
        <v>440</v>
      </c>
      <c r="N5832">
        <v>1</v>
      </c>
      <c r="O5832">
        <v>89.09</v>
      </c>
      <c r="P5832">
        <v>0</v>
      </c>
      <c r="Q5832" t="str">
        <f t="shared" si="93"/>
        <v>4-Medium C&amp;I</v>
      </c>
    </row>
    <row r="5833" spans="1:17" x14ac:dyDescent="0.3">
      <c r="A5833">
        <v>4</v>
      </c>
      <c r="B5833" t="s">
        <v>187</v>
      </c>
      <c r="C5833">
        <v>2022</v>
      </c>
      <c r="D5833">
        <v>1</v>
      </c>
      <c r="E5833" t="s">
        <v>395</v>
      </c>
      <c r="F5833" s="152">
        <v>5</v>
      </c>
      <c r="G5833" t="s">
        <v>455</v>
      </c>
      <c r="H5833" t="s">
        <v>431</v>
      </c>
      <c r="I5833" t="s">
        <v>432</v>
      </c>
      <c r="J5833" t="s">
        <v>568</v>
      </c>
      <c r="K5833" t="s">
        <v>433</v>
      </c>
      <c r="L5833" t="s">
        <v>540</v>
      </c>
      <c r="M5833" t="s">
        <v>456</v>
      </c>
      <c r="N5833">
        <v>1</v>
      </c>
      <c r="O5833">
        <v>737.92</v>
      </c>
      <c r="P5833">
        <v>2120</v>
      </c>
      <c r="Q5833" t="str">
        <f t="shared" si="93"/>
        <v>4-Medium C&amp;I</v>
      </c>
    </row>
    <row r="5834" spans="1:17" x14ac:dyDescent="0.3">
      <c r="A5834">
        <v>4</v>
      </c>
      <c r="B5834" t="s">
        <v>187</v>
      </c>
      <c r="C5834">
        <v>2022</v>
      </c>
      <c r="D5834">
        <v>1</v>
      </c>
      <c r="E5834" t="s">
        <v>395</v>
      </c>
      <c r="F5834" s="152">
        <v>5</v>
      </c>
      <c r="G5834" t="s">
        <v>455</v>
      </c>
      <c r="H5834" t="s">
        <v>441</v>
      </c>
      <c r="I5834" t="s">
        <v>442</v>
      </c>
      <c r="J5834" t="s">
        <v>547</v>
      </c>
      <c r="K5834" t="s">
        <v>475</v>
      </c>
      <c r="L5834" t="s">
        <v>547</v>
      </c>
      <c r="M5834" t="s">
        <v>476</v>
      </c>
      <c r="N5834">
        <v>1</v>
      </c>
      <c r="O5834">
        <v>19708.12</v>
      </c>
      <c r="P5834">
        <v>72101</v>
      </c>
      <c r="Q5834" t="str">
        <f t="shared" si="93"/>
        <v>OTHER</v>
      </c>
    </row>
    <row r="5835" spans="1:17" x14ac:dyDescent="0.3">
      <c r="A5835">
        <v>4</v>
      </c>
      <c r="B5835" t="s">
        <v>187</v>
      </c>
      <c r="C5835">
        <v>2022</v>
      </c>
      <c r="D5835">
        <v>1</v>
      </c>
      <c r="E5835" t="s">
        <v>395</v>
      </c>
      <c r="F5835" s="152">
        <v>5</v>
      </c>
      <c r="G5835" t="s">
        <v>455</v>
      </c>
      <c r="H5835" t="s">
        <v>417</v>
      </c>
      <c r="I5835" t="s">
        <v>418</v>
      </c>
      <c r="J5835" t="s">
        <v>562</v>
      </c>
      <c r="K5835" t="s">
        <v>405</v>
      </c>
      <c r="L5835" t="s">
        <v>541</v>
      </c>
      <c r="M5835" t="s">
        <v>457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x14ac:dyDescent="0.3">
      <c r="A5836">
        <v>4</v>
      </c>
      <c r="B5836" t="s">
        <v>187</v>
      </c>
      <c r="C5836">
        <v>2022</v>
      </c>
      <c r="D5836">
        <v>1</v>
      </c>
      <c r="E5836" t="s">
        <v>395</v>
      </c>
      <c r="F5836" s="152">
        <v>6</v>
      </c>
      <c r="G5836" t="s">
        <v>458</v>
      </c>
      <c r="H5836" t="s">
        <v>459</v>
      </c>
      <c r="I5836" t="s">
        <v>460</v>
      </c>
      <c r="J5836" t="s">
        <v>573</v>
      </c>
      <c r="K5836" t="s">
        <v>461</v>
      </c>
      <c r="L5836" t="s">
        <v>542</v>
      </c>
      <c r="M5836" t="s">
        <v>462</v>
      </c>
      <c r="N5836">
        <v>1</v>
      </c>
      <c r="O5836">
        <v>7197.67</v>
      </c>
      <c r="P5836">
        <v>20911</v>
      </c>
      <c r="Q5836" t="str">
        <f t="shared" si="93"/>
        <v>Street</v>
      </c>
    </row>
    <row r="5837" spans="1:17" x14ac:dyDescent="0.3">
      <c r="A5837">
        <v>4</v>
      </c>
      <c r="B5837" t="s">
        <v>187</v>
      </c>
      <c r="C5837">
        <v>2022</v>
      </c>
      <c r="D5837">
        <v>1</v>
      </c>
      <c r="E5837" t="s">
        <v>395</v>
      </c>
      <c r="F5837" s="152">
        <v>6</v>
      </c>
      <c r="G5837" t="s">
        <v>458</v>
      </c>
      <c r="H5837" t="s">
        <v>463</v>
      </c>
      <c r="I5837" t="s">
        <v>464</v>
      </c>
      <c r="J5837" t="s">
        <v>577</v>
      </c>
      <c r="K5837" t="s">
        <v>465</v>
      </c>
      <c r="L5837" t="s">
        <v>542</v>
      </c>
      <c r="M5837" t="s">
        <v>462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x14ac:dyDescent="0.3">
      <c r="A5838">
        <v>4</v>
      </c>
      <c r="B5838" t="s">
        <v>187</v>
      </c>
      <c r="C5838">
        <v>2022</v>
      </c>
      <c r="D5838">
        <v>1</v>
      </c>
      <c r="E5838" t="s">
        <v>395</v>
      </c>
      <c r="F5838" s="152">
        <v>10</v>
      </c>
      <c r="G5838" t="s">
        <v>466</v>
      </c>
      <c r="H5838" t="s">
        <v>397</v>
      </c>
      <c r="I5838" t="s">
        <v>398</v>
      </c>
      <c r="J5838" t="s">
        <v>561</v>
      </c>
      <c r="K5838" t="s">
        <v>399</v>
      </c>
      <c r="L5838" t="s">
        <v>543</v>
      </c>
      <c r="M5838" t="s">
        <v>467</v>
      </c>
      <c r="N5838">
        <v>32</v>
      </c>
      <c r="O5838">
        <v>9648.16</v>
      </c>
      <c r="P5838">
        <v>32314</v>
      </c>
      <c r="Q5838" t="str">
        <f t="shared" ref="Q5838:Q5901" si="94">VLOOKUP(TRIM(J5838),S:T,2,FALSE)</f>
        <v>1-Residential</v>
      </c>
    </row>
    <row r="5839" spans="1:17" x14ac:dyDescent="0.3">
      <c r="A5839">
        <v>4</v>
      </c>
      <c r="B5839" t="s">
        <v>187</v>
      </c>
      <c r="C5839">
        <v>2022</v>
      </c>
      <c r="D5839">
        <v>1</v>
      </c>
      <c r="E5839" t="s">
        <v>395</v>
      </c>
      <c r="F5839" s="152">
        <v>10</v>
      </c>
      <c r="G5839" t="s">
        <v>466</v>
      </c>
      <c r="H5839" t="s">
        <v>406</v>
      </c>
      <c r="I5839" t="s">
        <v>407</v>
      </c>
      <c r="J5839" t="s">
        <v>563</v>
      </c>
      <c r="K5839" t="s">
        <v>408</v>
      </c>
      <c r="L5839" t="s">
        <v>543</v>
      </c>
      <c r="M5839" t="s">
        <v>467</v>
      </c>
      <c r="N5839">
        <v>1</v>
      </c>
      <c r="O5839">
        <v>32.99</v>
      </c>
      <c r="P5839">
        <v>151</v>
      </c>
      <c r="Q5839" t="str">
        <f t="shared" si="94"/>
        <v>2-Low Income Residential</v>
      </c>
    </row>
    <row r="5840" spans="1:17" x14ac:dyDescent="0.3">
      <c r="A5840">
        <v>4</v>
      </c>
      <c r="B5840" t="s">
        <v>187</v>
      </c>
      <c r="C5840">
        <v>2022</v>
      </c>
      <c r="D5840">
        <v>1</v>
      </c>
      <c r="E5840" t="s">
        <v>395</v>
      </c>
      <c r="F5840" s="152">
        <v>10</v>
      </c>
      <c r="G5840" t="s">
        <v>466</v>
      </c>
      <c r="H5840" t="s">
        <v>412</v>
      </c>
      <c r="I5840" t="s">
        <v>413</v>
      </c>
      <c r="J5840" t="s">
        <v>561</v>
      </c>
      <c r="K5840" t="s">
        <v>399</v>
      </c>
      <c r="L5840" t="s">
        <v>544</v>
      </c>
      <c r="M5840" t="s">
        <v>468</v>
      </c>
      <c r="N5840">
        <v>135</v>
      </c>
      <c r="O5840">
        <v>17049.11</v>
      </c>
      <c r="P5840">
        <v>112679</v>
      </c>
      <c r="Q5840" t="str">
        <f t="shared" si="94"/>
        <v>1-Residential</v>
      </c>
    </row>
    <row r="5841" spans="1:17" x14ac:dyDescent="0.3">
      <c r="A5841">
        <v>4</v>
      </c>
      <c r="B5841" t="s">
        <v>187</v>
      </c>
      <c r="C5841">
        <v>2022</v>
      </c>
      <c r="D5841">
        <v>1</v>
      </c>
      <c r="E5841" t="s">
        <v>395</v>
      </c>
      <c r="F5841" s="152">
        <v>10</v>
      </c>
      <c r="G5841" t="s">
        <v>466</v>
      </c>
      <c r="H5841" t="s">
        <v>415</v>
      </c>
      <c r="I5841" t="s">
        <v>416</v>
      </c>
      <c r="J5841" t="s">
        <v>563</v>
      </c>
      <c r="K5841" t="s">
        <v>408</v>
      </c>
      <c r="L5841" t="s">
        <v>544</v>
      </c>
      <c r="M5841" t="s">
        <v>468</v>
      </c>
      <c r="N5841">
        <v>3</v>
      </c>
      <c r="O5841">
        <v>172.85</v>
      </c>
      <c r="P5841">
        <v>3110</v>
      </c>
      <c r="Q5841" t="str">
        <f t="shared" si="94"/>
        <v>2-Low Income Residential</v>
      </c>
    </row>
    <row r="5842" spans="1:17" x14ac:dyDescent="0.3">
      <c r="A5842">
        <v>4</v>
      </c>
      <c r="B5842" t="s">
        <v>187</v>
      </c>
      <c r="C5842">
        <v>2022</v>
      </c>
      <c r="D5842">
        <v>1</v>
      </c>
      <c r="E5842" t="s">
        <v>395</v>
      </c>
      <c r="F5842" s="152">
        <v>60</v>
      </c>
      <c r="G5842" t="s">
        <v>469</v>
      </c>
      <c r="H5842" t="s">
        <v>459</v>
      </c>
      <c r="I5842" t="s">
        <v>460</v>
      </c>
      <c r="J5842" t="s">
        <v>573</v>
      </c>
      <c r="K5842" t="s">
        <v>461</v>
      </c>
      <c r="L5842" t="s">
        <v>545</v>
      </c>
      <c r="M5842" t="s">
        <v>470</v>
      </c>
      <c r="N5842">
        <v>1</v>
      </c>
      <c r="O5842">
        <v>13.53</v>
      </c>
      <c r="P5842">
        <v>39</v>
      </c>
      <c r="Q5842" t="str">
        <f t="shared" si="94"/>
        <v>Street</v>
      </c>
    </row>
    <row r="5843" spans="1:17" x14ac:dyDescent="0.3">
      <c r="A5843">
        <v>4</v>
      </c>
      <c r="B5843" t="s">
        <v>187</v>
      </c>
      <c r="C5843">
        <v>2022</v>
      </c>
      <c r="D5843">
        <v>1</v>
      </c>
      <c r="E5843" t="s">
        <v>395</v>
      </c>
      <c r="F5843" s="152">
        <v>60</v>
      </c>
      <c r="G5843" t="s">
        <v>469</v>
      </c>
      <c r="H5843" t="s">
        <v>463</v>
      </c>
      <c r="I5843" t="s">
        <v>464</v>
      </c>
      <c r="J5843" t="s">
        <v>577</v>
      </c>
      <c r="K5843" t="s">
        <v>465</v>
      </c>
      <c r="L5843" t="s">
        <v>545</v>
      </c>
      <c r="M5843" t="s">
        <v>470</v>
      </c>
      <c r="N5843">
        <v>2</v>
      </c>
      <c r="O5843">
        <v>34.1</v>
      </c>
      <c r="P5843">
        <v>179</v>
      </c>
      <c r="Q5843" t="str">
        <f t="shared" si="94"/>
        <v>Street</v>
      </c>
    </row>
    <row r="5844" spans="1:17" x14ac:dyDescent="0.3">
      <c r="A5844">
        <v>5</v>
      </c>
      <c r="B5844" t="s">
        <v>181</v>
      </c>
      <c r="C5844">
        <v>2022</v>
      </c>
      <c r="D5844">
        <v>1</v>
      </c>
      <c r="E5844" t="s">
        <v>395</v>
      </c>
      <c r="F5844" s="152">
        <v>1</v>
      </c>
      <c r="G5844" t="s">
        <v>396</v>
      </c>
      <c r="H5844" t="s">
        <v>397</v>
      </c>
      <c r="I5844" t="s">
        <v>398</v>
      </c>
      <c r="J5844" t="s">
        <v>561</v>
      </c>
      <c r="K5844" t="s">
        <v>399</v>
      </c>
      <c r="L5844" t="s">
        <v>536</v>
      </c>
      <c r="M5844" t="s">
        <v>400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x14ac:dyDescent="0.3">
      <c r="A5845">
        <v>5</v>
      </c>
      <c r="B5845" t="s">
        <v>181</v>
      </c>
      <c r="C5845">
        <v>2022</v>
      </c>
      <c r="D5845">
        <v>1</v>
      </c>
      <c r="E5845" t="s">
        <v>395</v>
      </c>
      <c r="F5845" s="152">
        <v>1</v>
      </c>
      <c r="G5845" t="s">
        <v>396</v>
      </c>
      <c r="H5845" t="s">
        <v>401</v>
      </c>
      <c r="I5845" t="s">
        <v>402</v>
      </c>
      <c r="J5845" t="s">
        <v>561</v>
      </c>
      <c r="K5845" t="s">
        <v>399</v>
      </c>
      <c r="L5845" t="s">
        <v>536</v>
      </c>
      <c r="M5845" t="s">
        <v>400</v>
      </c>
      <c r="N5845">
        <v>323</v>
      </c>
      <c r="O5845">
        <v>56296.58</v>
      </c>
      <c r="P5845">
        <v>180210</v>
      </c>
      <c r="Q5845" t="str">
        <f t="shared" si="94"/>
        <v>1-Residential</v>
      </c>
    </row>
    <row r="5846" spans="1:17" x14ac:dyDescent="0.3">
      <c r="A5846">
        <v>5</v>
      </c>
      <c r="B5846" t="s">
        <v>181</v>
      </c>
      <c r="C5846">
        <v>2022</v>
      </c>
      <c r="D5846">
        <v>1</v>
      </c>
      <c r="E5846" t="s">
        <v>395</v>
      </c>
      <c r="F5846" s="152">
        <v>1</v>
      </c>
      <c r="G5846" t="s">
        <v>396</v>
      </c>
      <c r="H5846" t="s">
        <v>403</v>
      </c>
      <c r="I5846" t="s">
        <v>404</v>
      </c>
      <c r="J5846" t="s">
        <v>562</v>
      </c>
      <c r="K5846" t="s">
        <v>405</v>
      </c>
      <c r="L5846" t="s">
        <v>536</v>
      </c>
      <c r="M5846" t="s">
        <v>400</v>
      </c>
      <c r="N5846">
        <v>1276</v>
      </c>
      <c r="O5846">
        <v>-12040.38</v>
      </c>
      <c r="P5846">
        <v>805495</v>
      </c>
      <c r="Q5846" t="str">
        <f t="shared" si="94"/>
        <v>3-Small C&amp;I</v>
      </c>
    </row>
    <row r="5847" spans="1:17" x14ac:dyDescent="0.3">
      <c r="A5847">
        <v>5</v>
      </c>
      <c r="B5847" t="s">
        <v>181</v>
      </c>
      <c r="C5847">
        <v>2022</v>
      </c>
      <c r="D5847">
        <v>1</v>
      </c>
      <c r="E5847" t="s">
        <v>395</v>
      </c>
      <c r="F5847" s="152">
        <v>1</v>
      </c>
      <c r="G5847" t="s">
        <v>396</v>
      </c>
      <c r="H5847" t="s">
        <v>406</v>
      </c>
      <c r="I5847" t="s">
        <v>407</v>
      </c>
      <c r="J5847" t="s">
        <v>563</v>
      </c>
      <c r="K5847" t="s">
        <v>408</v>
      </c>
      <c r="L5847" t="s">
        <v>536</v>
      </c>
      <c r="M5847" t="s">
        <v>400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x14ac:dyDescent="0.3">
      <c r="A5848">
        <v>5</v>
      </c>
      <c r="B5848" t="s">
        <v>181</v>
      </c>
      <c r="C5848">
        <v>2022</v>
      </c>
      <c r="D5848">
        <v>1</v>
      </c>
      <c r="E5848" t="s">
        <v>395</v>
      </c>
      <c r="F5848" s="152">
        <v>1</v>
      </c>
      <c r="G5848" t="s">
        <v>396</v>
      </c>
      <c r="H5848" t="s">
        <v>471</v>
      </c>
      <c r="I5848" t="s">
        <v>472</v>
      </c>
      <c r="J5848" t="s">
        <v>563</v>
      </c>
      <c r="K5848" t="s">
        <v>408</v>
      </c>
      <c r="L5848" t="s">
        <v>536</v>
      </c>
      <c r="M5848" t="s">
        <v>400</v>
      </c>
      <c r="N5848">
        <v>165</v>
      </c>
      <c r="O5848">
        <v>30311.62</v>
      </c>
      <c r="P5848">
        <v>151987</v>
      </c>
      <c r="Q5848" t="str">
        <f t="shared" si="94"/>
        <v>2-Low Income Residential</v>
      </c>
    </row>
    <row r="5849" spans="1:17" x14ac:dyDescent="0.3">
      <c r="A5849">
        <v>5</v>
      </c>
      <c r="B5849" t="s">
        <v>181</v>
      </c>
      <c r="C5849">
        <v>2022</v>
      </c>
      <c r="D5849">
        <v>1</v>
      </c>
      <c r="E5849" t="s">
        <v>395</v>
      </c>
      <c r="F5849" s="152">
        <v>1</v>
      </c>
      <c r="G5849" t="s">
        <v>396</v>
      </c>
      <c r="H5849" t="s">
        <v>409</v>
      </c>
      <c r="I5849" t="s">
        <v>410</v>
      </c>
      <c r="J5849" t="s">
        <v>564</v>
      </c>
      <c r="K5849" t="s">
        <v>428</v>
      </c>
      <c r="L5849" t="s">
        <v>536</v>
      </c>
      <c r="M5849" t="s">
        <v>400</v>
      </c>
      <c r="N5849">
        <v>1049</v>
      </c>
      <c r="O5849">
        <v>111947.1</v>
      </c>
      <c r="P5849">
        <v>418868</v>
      </c>
      <c r="Q5849" t="str">
        <f t="shared" si="94"/>
        <v>3-Small C&amp;I</v>
      </c>
    </row>
    <row r="5850" spans="1:17" x14ac:dyDescent="0.3">
      <c r="A5850">
        <v>5</v>
      </c>
      <c r="B5850" t="s">
        <v>181</v>
      </c>
      <c r="C5850">
        <v>2022</v>
      </c>
      <c r="D5850">
        <v>1</v>
      </c>
      <c r="E5850" t="s">
        <v>395</v>
      </c>
      <c r="F5850" s="152">
        <v>1</v>
      </c>
      <c r="G5850" t="s">
        <v>396</v>
      </c>
      <c r="H5850" t="s">
        <v>429</v>
      </c>
      <c r="I5850" t="s">
        <v>430</v>
      </c>
      <c r="J5850" t="s">
        <v>562</v>
      </c>
      <c r="K5850" t="s">
        <v>405</v>
      </c>
      <c r="L5850" t="s">
        <v>536</v>
      </c>
      <c r="M5850" t="s">
        <v>400</v>
      </c>
      <c r="N5850">
        <v>10</v>
      </c>
      <c r="O5850">
        <v>-5547.18</v>
      </c>
      <c r="P5850">
        <v>10122</v>
      </c>
      <c r="Q5850" t="str">
        <f t="shared" si="94"/>
        <v>3-Small C&amp;I</v>
      </c>
    </row>
    <row r="5851" spans="1:17" x14ac:dyDescent="0.3">
      <c r="A5851">
        <v>5</v>
      </c>
      <c r="B5851" t="s">
        <v>181</v>
      </c>
      <c r="C5851">
        <v>2022</v>
      </c>
      <c r="D5851">
        <v>1</v>
      </c>
      <c r="E5851" t="s">
        <v>395</v>
      </c>
      <c r="F5851" s="152">
        <v>1</v>
      </c>
      <c r="G5851" t="s">
        <v>396</v>
      </c>
      <c r="H5851" t="s">
        <v>473</v>
      </c>
      <c r="I5851" t="s">
        <v>474</v>
      </c>
      <c r="J5851" t="s">
        <v>565</v>
      </c>
      <c r="K5851" t="s">
        <v>411</v>
      </c>
      <c r="L5851" t="s">
        <v>536</v>
      </c>
      <c r="M5851" t="s">
        <v>400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x14ac:dyDescent="0.3">
      <c r="A5852">
        <v>5</v>
      </c>
      <c r="B5852" t="s">
        <v>181</v>
      </c>
      <c r="C5852">
        <v>2022</v>
      </c>
      <c r="D5852">
        <v>1</v>
      </c>
      <c r="E5852" t="s">
        <v>395</v>
      </c>
      <c r="F5852" s="152">
        <v>1</v>
      </c>
      <c r="G5852" t="s">
        <v>396</v>
      </c>
      <c r="H5852" t="s">
        <v>477</v>
      </c>
      <c r="I5852" t="s">
        <v>478</v>
      </c>
      <c r="J5852" t="s">
        <v>566</v>
      </c>
      <c r="K5852" t="s">
        <v>436</v>
      </c>
      <c r="L5852" t="s">
        <v>536</v>
      </c>
      <c r="M5852" t="s">
        <v>400</v>
      </c>
      <c r="N5852">
        <v>194</v>
      </c>
      <c r="O5852">
        <v>9775.99</v>
      </c>
      <c r="P5852">
        <v>23795</v>
      </c>
      <c r="Q5852" t="str">
        <f t="shared" si="94"/>
        <v>Street</v>
      </c>
    </row>
    <row r="5853" spans="1:17" x14ac:dyDescent="0.3">
      <c r="A5853">
        <v>5</v>
      </c>
      <c r="B5853" t="s">
        <v>181</v>
      </c>
      <c r="C5853">
        <v>2022</v>
      </c>
      <c r="D5853">
        <v>1</v>
      </c>
      <c r="E5853" t="s">
        <v>395</v>
      </c>
      <c r="F5853" s="152">
        <v>1</v>
      </c>
      <c r="G5853" t="s">
        <v>396</v>
      </c>
      <c r="H5853" t="s">
        <v>479</v>
      </c>
      <c r="I5853" t="s">
        <v>480</v>
      </c>
      <c r="J5853" t="s">
        <v>566</v>
      </c>
      <c r="K5853" t="s">
        <v>436</v>
      </c>
      <c r="L5853" t="s">
        <v>536</v>
      </c>
      <c r="M5853" t="s">
        <v>400</v>
      </c>
      <c r="N5853">
        <v>586</v>
      </c>
      <c r="O5853">
        <v>26704.97</v>
      </c>
      <c r="P5853">
        <v>60019</v>
      </c>
      <c r="Q5853" t="str">
        <f t="shared" si="94"/>
        <v>Street</v>
      </c>
    </row>
    <row r="5854" spans="1:17" x14ac:dyDescent="0.3">
      <c r="A5854">
        <v>5</v>
      </c>
      <c r="B5854" t="s">
        <v>181</v>
      </c>
      <c r="C5854">
        <v>2022</v>
      </c>
      <c r="D5854">
        <v>1</v>
      </c>
      <c r="E5854" t="s">
        <v>395</v>
      </c>
      <c r="F5854" s="152">
        <v>1</v>
      </c>
      <c r="G5854" t="s">
        <v>396</v>
      </c>
      <c r="H5854" t="s">
        <v>434</v>
      </c>
      <c r="I5854" t="s">
        <v>435</v>
      </c>
      <c r="J5854" t="s">
        <v>566</v>
      </c>
      <c r="K5854" t="s">
        <v>436</v>
      </c>
      <c r="L5854" t="s">
        <v>537</v>
      </c>
      <c r="M5854" t="s">
        <v>414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x14ac:dyDescent="0.3">
      <c r="A5855">
        <v>5</v>
      </c>
      <c r="B5855" t="s">
        <v>181</v>
      </c>
      <c r="C5855">
        <v>2022</v>
      </c>
      <c r="D5855">
        <v>1</v>
      </c>
      <c r="E5855" t="s">
        <v>395</v>
      </c>
      <c r="F5855" s="152">
        <v>1</v>
      </c>
      <c r="G5855" t="s">
        <v>396</v>
      </c>
      <c r="H5855" t="s">
        <v>412</v>
      </c>
      <c r="I5855" t="s">
        <v>413</v>
      </c>
      <c r="J5855" t="s">
        <v>561</v>
      </c>
      <c r="K5855" t="s">
        <v>399</v>
      </c>
      <c r="L5855" t="s">
        <v>537</v>
      </c>
      <c r="M5855" t="s">
        <v>414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x14ac:dyDescent="0.3">
      <c r="A5856">
        <v>5</v>
      </c>
      <c r="B5856" t="s">
        <v>181</v>
      </c>
      <c r="C5856">
        <v>2022</v>
      </c>
      <c r="D5856">
        <v>1</v>
      </c>
      <c r="E5856" t="s">
        <v>395</v>
      </c>
      <c r="F5856" s="152">
        <v>1</v>
      </c>
      <c r="G5856" t="s">
        <v>396</v>
      </c>
      <c r="H5856" t="s">
        <v>415</v>
      </c>
      <c r="I5856" t="s">
        <v>416</v>
      </c>
      <c r="J5856" t="s">
        <v>563</v>
      </c>
      <c r="K5856" t="s">
        <v>408</v>
      </c>
      <c r="L5856" t="s">
        <v>537</v>
      </c>
      <c r="M5856" t="s">
        <v>414</v>
      </c>
      <c r="N5856">
        <v>67103</v>
      </c>
      <c r="O5856">
        <v>2052505.08</v>
      </c>
      <c r="P5856">
        <v>41995866</v>
      </c>
      <c r="Q5856" t="str">
        <f t="shared" si="94"/>
        <v>2-Low Income Residential</v>
      </c>
    </row>
    <row r="5857" spans="1:17" x14ac:dyDescent="0.3">
      <c r="A5857">
        <v>5</v>
      </c>
      <c r="B5857" t="s">
        <v>181</v>
      </c>
      <c r="C5857">
        <v>2022</v>
      </c>
      <c r="D5857">
        <v>1</v>
      </c>
      <c r="E5857" t="s">
        <v>395</v>
      </c>
      <c r="F5857" s="152">
        <v>1</v>
      </c>
      <c r="G5857" t="s">
        <v>396</v>
      </c>
      <c r="H5857" t="s">
        <v>417</v>
      </c>
      <c r="I5857" t="s">
        <v>418</v>
      </c>
      <c r="J5857" t="s">
        <v>562</v>
      </c>
      <c r="K5857" t="s">
        <v>405</v>
      </c>
      <c r="L5857" t="s">
        <v>537</v>
      </c>
      <c r="M5857" t="s">
        <v>414</v>
      </c>
      <c r="N5857">
        <v>965</v>
      </c>
      <c r="O5857">
        <v>-7055.78</v>
      </c>
      <c r="P5857">
        <v>590469</v>
      </c>
      <c r="Q5857" t="str">
        <f t="shared" si="94"/>
        <v>3-Small C&amp;I</v>
      </c>
    </row>
    <row r="5858" spans="1:17" x14ac:dyDescent="0.3">
      <c r="A5858">
        <v>5</v>
      </c>
      <c r="B5858" t="s">
        <v>181</v>
      </c>
      <c r="C5858">
        <v>2022</v>
      </c>
      <c r="D5858">
        <v>1</v>
      </c>
      <c r="E5858" t="s">
        <v>395</v>
      </c>
      <c r="F5858" s="152">
        <v>1</v>
      </c>
      <c r="G5858" t="s">
        <v>396</v>
      </c>
      <c r="H5858" t="s">
        <v>419</v>
      </c>
      <c r="I5858" t="s">
        <v>420</v>
      </c>
      <c r="J5858" t="s">
        <v>565</v>
      </c>
      <c r="K5858" t="s">
        <v>411</v>
      </c>
      <c r="L5858" t="s">
        <v>537</v>
      </c>
      <c r="M5858" t="s">
        <v>414</v>
      </c>
      <c r="N5858">
        <v>871</v>
      </c>
      <c r="O5858">
        <v>48248.34</v>
      </c>
      <c r="P5858">
        <v>355883</v>
      </c>
      <c r="Q5858" t="str">
        <f t="shared" si="94"/>
        <v>3-Small C&amp;I</v>
      </c>
    </row>
    <row r="5859" spans="1:17" x14ac:dyDescent="0.3">
      <c r="A5859">
        <v>5</v>
      </c>
      <c r="B5859" t="s">
        <v>181</v>
      </c>
      <c r="C5859">
        <v>2022</v>
      </c>
      <c r="D5859">
        <v>1</v>
      </c>
      <c r="E5859" t="s">
        <v>395</v>
      </c>
      <c r="F5859" s="152">
        <v>3</v>
      </c>
      <c r="G5859" t="s">
        <v>421</v>
      </c>
      <c r="H5859" t="s">
        <v>397</v>
      </c>
      <c r="I5859" t="s">
        <v>398</v>
      </c>
      <c r="J5859" t="s">
        <v>561</v>
      </c>
      <c r="K5859" t="s">
        <v>399</v>
      </c>
      <c r="L5859" t="s">
        <v>538</v>
      </c>
      <c r="M5859" t="s">
        <v>422</v>
      </c>
      <c r="N5859">
        <v>1118</v>
      </c>
      <c r="O5859">
        <v>397326.99</v>
      </c>
      <c r="P5859">
        <v>1361139</v>
      </c>
      <c r="Q5859" t="str">
        <f t="shared" si="94"/>
        <v>1-Residential</v>
      </c>
    </row>
    <row r="5860" spans="1:17" x14ac:dyDescent="0.3">
      <c r="A5860">
        <v>5</v>
      </c>
      <c r="B5860" t="s">
        <v>181</v>
      </c>
      <c r="C5860">
        <v>2022</v>
      </c>
      <c r="D5860">
        <v>1</v>
      </c>
      <c r="E5860" t="s">
        <v>395</v>
      </c>
      <c r="F5860" s="152">
        <v>3</v>
      </c>
      <c r="G5860" t="s">
        <v>421</v>
      </c>
      <c r="H5860" t="s">
        <v>401</v>
      </c>
      <c r="I5860" t="s">
        <v>402</v>
      </c>
      <c r="J5860" t="s">
        <v>561</v>
      </c>
      <c r="K5860" t="s">
        <v>399</v>
      </c>
      <c r="L5860" t="s">
        <v>538</v>
      </c>
      <c r="M5860" t="s">
        <v>422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x14ac:dyDescent="0.3">
      <c r="A5861">
        <v>5</v>
      </c>
      <c r="B5861" t="s">
        <v>181</v>
      </c>
      <c r="C5861">
        <v>2022</v>
      </c>
      <c r="D5861">
        <v>1</v>
      </c>
      <c r="E5861" t="s">
        <v>395</v>
      </c>
      <c r="F5861" s="152">
        <v>3</v>
      </c>
      <c r="G5861" t="s">
        <v>421</v>
      </c>
      <c r="H5861" t="s">
        <v>403</v>
      </c>
      <c r="I5861" t="s">
        <v>404</v>
      </c>
      <c r="J5861" t="s">
        <v>562</v>
      </c>
      <c r="K5861" t="s">
        <v>405</v>
      </c>
      <c r="L5861" t="s">
        <v>538</v>
      </c>
      <c r="M5861" t="s">
        <v>422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x14ac:dyDescent="0.3">
      <c r="A5862">
        <v>5</v>
      </c>
      <c r="B5862" t="s">
        <v>181</v>
      </c>
      <c r="C5862">
        <v>2022</v>
      </c>
      <c r="D5862">
        <v>1</v>
      </c>
      <c r="E5862" t="s">
        <v>395</v>
      </c>
      <c r="F5862" s="152">
        <v>3</v>
      </c>
      <c r="G5862" t="s">
        <v>421</v>
      </c>
      <c r="H5862" t="s">
        <v>406</v>
      </c>
      <c r="I5862" t="s">
        <v>407</v>
      </c>
      <c r="J5862" t="s">
        <v>563</v>
      </c>
      <c r="K5862" t="s">
        <v>408</v>
      </c>
      <c r="L5862" t="s">
        <v>538</v>
      </c>
      <c r="M5862" t="s">
        <v>422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x14ac:dyDescent="0.3">
      <c r="A5863">
        <v>5</v>
      </c>
      <c r="B5863" t="s">
        <v>181</v>
      </c>
      <c r="C5863">
        <v>2022</v>
      </c>
      <c r="D5863">
        <v>1</v>
      </c>
      <c r="E5863" t="s">
        <v>395</v>
      </c>
      <c r="F5863" s="152">
        <v>3</v>
      </c>
      <c r="G5863" t="s">
        <v>421</v>
      </c>
      <c r="H5863" t="s">
        <v>423</v>
      </c>
      <c r="I5863" t="s">
        <v>424</v>
      </c>
      <c r="J5863" t="s">
        <v>567</v>
      </c>
      <c r="K5863" t="s">
        <v>425</v>
      </c>
      <c r="L5863" t="s">
        <v>538</v>
      </c>
      <c r="M5863" t="s">
        <v>422</v>
      </c>
      <c r="N5863">
        <v>358</v>
      </c>
      <c r="O5863">
        <v>25482.87</v>
      </c>
      <c r="P5863">
        <v>94113</v>
      </c>
      <c r="Q5863" t="str">
        <f t="shared" si="94"/>
        <v>3-Small C&amp;I</v>
      </c>
    </row>
    <row r="5864" spans="1:17" x14ac:dyDescent="0.3">
      <c r="A5864">
        <v>5</v>
      </c>
      <c r="B5864" t="s">
        <v>181</v>
      </c>
      <c r="C5864">
        <v>2022</v>
      </c>
      <c r="D5864">
        <v>1</v>
      </c>
      <c r="E5864" t="s">
        <v>395</v>
      </c>
      <c r="F5864" s="152">
        <v>3</v>
      </c>
      <c r="G5864" t="s">
        <v>421</v>
      </c>
      <c r="H5864" t="s">
        <v>426</v>
      </c>
      <c r="I5864" t="s">
        <v>427</v>
      </c>
      <c r="J5864" t="s">
        <v>564</v>
      </c>
      <c r="K5864" t="s">
        <v>428</v>
      </c>
      <c r="L5864" t="s">
        <v>538</v>
      </c>
      <c r="M5864" t="s">
        <v>422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x14ac:dyDescent="0.3">
      <c r="A5865">
        <v>5</v>
      </c>
      <c r="B5865" t="s">
        <v>181</v>
      </c>
      <c r="C5865">
        <v>2022</v>
      </c>
      <c r="D5865">
        <v>1</v>
      </c>
      <c r="E5865" t="s">
        <v>395</v>
      </c>
      <c r="F5865" s="152">
        <v>3</v>
      </c>
      <c r="G5865" t="s">
        <v>421</v>
      </c>
      <c r="H5865" t="s">
        <v>409</v>
      </c>
      <c r="I5865" t="s">
        <v>410</v>
      </c>
      <c r="J5865" t="s">
        <v>564</v>
      </c>
      <c r="K5865" t="s">
        <v>428</v>
      </c>
      <c r="L5865" t="s">
        <v>538</v>
      </c>
      <c r="M5865" t="s">
        <v>422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x14ac:dyDescent="0.3">
      <c r="A5866">
        <v>5</v>
      </c>
      <c r="B5866" t="s">
        <v>181</v>
      </c>
      <c r="C5866">
        <v>2022</v>
      </c>
      <c r="D5866">
        <v>1</v>
      </c>
      <c r="E5866" t="s">
        <v>395</v>
      </c>
      <c r="F5866" s="152">
        <v>3</v>
      </c>
      <c r="G5866" t="s">
        <v>421</v>
      </c>
      <c r="H5866" t="s">
        <v>429</v>
      </c>
      <c r="I5866" t="s">
        <v>430</v>
      </c>
      <c r="J5866" t="s">
        <v>562</v>
      </c>
      <c r="K5866" t="s">
        <v>405</v>
      </c>
      <c r="L5866" t="s">
        <v>538</v>
      </c>
      <c r="M5866" t="s">
        <v>422</v>
      </c>
      <c r="N5866">
        <v>183</v>
      </c>
      <c r="O5866">
        <v>54120.19</v>
      </c>
      <c r="P5866">
        <v>250192</v>
      </c>
      <c r="Q5866" t="str">
        <f t="shared" si="94"/>
        <v>3-Small C&amp;I</v>
      </c>
    </row>
    <row r="5867" spans="1:17" x14ac:dyDescent="0.3">
      <c r="A5867">
        <v>5</v>
      </c>
      <c r="B5867" t="s">
        <v>181</v>
      </c>
      <c r="C5867">
        <v>2022</v>
      </c>
      <c r="D5867">
        <v>1</v>
      </c>
      <c r="E5867" t="s">
        <v>395</v>
      </c>
      <c r="F5867" s="152">
        <v>3</v>
      </c>
      <c r="G5867" t="s">
        <v>421</v>
      </c>
      <c r="H5867" t="s">
        <v>481</v>
      </c>
      <c r="I5867" t="s">
        <v>482</v>
      </c>
      <c r="J5867" t="s">
        <v>568</v>
      </c>
      <c r="K5867" t="s">
        <v>433</v>
      </c>
      <c r="L5867" t="s">
        <v>538</v>
      </c>
      <c r="M5867" t="s">
        <v>422</v>
      </c>
      <c r="N5867">
        <v>76</v>
      </c>
      <c r="O5867">
        <v>298837.58</v>
      </c>
      <c r="P5867">
        <v>1168363</v>
      </c>
      <c r="Q5867" t="str">
        <f t="shared" si="94"/>
        <v>4-Medium C&amp;I</v>
      </c>
    </row>
    <row r="5868" spans="1:17" x14ac:dyDescent="0.3">
      <c r="A5868">
        <v>5</v>
      </c>
      <c r="B5868" t="s">
        <v>181</v>
      </c>
      <c r="C5868">
        <v>2022</v>
      </c>
      <c r="D5868">
        <v>1</v>
      </c>
      <c r="E5868" t="s">
        <v>395</v>
      </c>
      <c r="F5868" s="152">
        <v>3</v>
      </c>
      <c r="G5868" t="s">
        <v>421</v>
      </c>
      <c r="H5868" t="s">
        <v>649</v>
      </c>
      <c r="I5868" t="s">
        <v>650</v>
      </c>
      <c r="J5868" t="s">
        <v>564</v>
      </c>
      <c r="K5868" t="s">
        <v>428</v>
      </c>
      <c r="L5868" t="s">
        <v>538</v>
      </c>
      <c r="M5868" t="s">
        <v>422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x14ac:dyDescent="0.3">
      <c r="A5869">
        <v>5</v>
      </c>
      <c r="B5869" t="s">
        <v>181</v>
      </c>
      <c r="C5869">
        <v>2022</v>
      </c>
      <c r="D5869">
        <v>1</v>
      </c>
      <c r="E5869" t="s">
        <v>395</v>
      </c>
      <c r="F5869" s="152">
        <v>3</v>
      </c>
      <c r="G5869" t="s">
        <v>421</v>
      </c>
      <c r="H5869" t="s">
        <v>473</v>
      </c>
      <c r="I5869" t="s">
        <v>474</v>
      </c>
      <c r="J5869" t="s">
        <v>565</v>
      </c>
      <c r="K5869" t="s">
        <v>411</v>
      </c>
      <c r="L5869" t="s">
        <v>538</v>
      </c>
      <c r="M5869" t="s">
        <v>422</v>
      </c>
      <c r="N5869">
        <v>95</v>
      </c>
      <c r="O5869">
        <v>8732.15</v>
      </c>
      <c r="P5869">
        <v>30220</v>
      </c>
      <c r="Q5869" t="str">
        <f t="shared" si="94"/>
        <v>3-Small C&amp;I</v>
      </c>
    </row>
    <row r="5870" spans="1:17" x14ac:dyDescent="0.3">
      <c r="A5870">
        <v>5</v>
      </c>
      <c r="B5870" t="s">
        <v>181</v>
      </c>
      <c r="C5870">
        <v>2022</v>
      </c>
      <c r="D5870">
        <v>1</v>
      </c>
      <c r="E5870" t="s">
        <v>395</v>
      </c>
      <c r="F5870" s="152">
        <v>3</v>
      </c>
      <c r="G5870" t="s">
        <v>421</v>
      </c>
      <c r="H5870" t="s">
        <v>483</v>
      </c>
      <c r="I5870" t="s">
        <v>484</v>
      </c>
      <c r="J5870" t="s">
        <v>569</v>
      </c>
      <c r="K5870" t="s">
        <v>485</v>
      </c>
      <c r="L5870" t="s">
        <v>538</v>
      </c>
      <c r="M5870" t="s">
        <v>422</v>
      </c>
      <c r="N5870">
        <v>2</v>
      </c>
      <c r="O5870">
        <v>3661.86</v>
      </c>
      <c r="P5870">
        <v>13400</v>
      </c>
      <c r="Q5870" t="str">
        <f t="shared" si="94"/>
        <v>4-Medium C&amp;I</v>
      </c>
    </row>
    <row r="5871" spans="1:17" x14ac:dyDescent="0.3">
      <c r="A5871">
        <v>5</v>
      </c>
      <c r="B5871" t="s">
        <v>181</v>
      </c>
      <c r="C5871">
        <v>2022</v>
      </c>
      <c r="D5871">
        <v>1</v>
      </c>
      <c r="E5871" t="s">
        <v>395</v>
      </c>
      <c r="F5871" s="152">
        <v>3</v>
      </c>
      <c r="G5871" t="s">
        <v>421</v>
      </c>
      <c r="H5871" t="s">
        <v>431</v>
      </c>
      <c r="I5871" t="s">
        <v>432</v>
      </c>
      <c r="J5871" t="s">
        <v>568</v>
      </c>
      <c r="K5871" t="s">
        <v>433</v>
      </c>
      <c r="L5871" t="s">
        <v>538</v>
      </c>
      <c r="M5871" t="s">
        <v>422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x14ac:dyDescent="0.3">
      <c r="A5872">
        <v>5</v>
      </c>
      <c r="B5872" t="s">
        <v>181</v>
      </c>
      <c r="C5872">
        <v>2022</v>
      </c>
      <c r="D5872">
        <v>1</v>
      </c>
      <c r="E5872" t="s">
        <v>395</v>
      </c>
      <c r="F5872" s="152">
        <v>3</v>
      </c>
      <c r="G5872" t="s">
        <v>421</v>
      </c>
      <c r="H5872" t="s">
        <v>486</v>
      </c>
      <c r="I5872" t="s">
        <v>487</v>
      </c>
      <c r="J5872" t="s">
        <v>570</v>
      </c>
      <c r="K5872" t="s">
        <v>454</v>
      </c>
      <c r="L5872" t="s">
        <v>538</v>
      </c>
      <c r="M5872" t="s">
        <v>422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x14ac:dyDescent="0.3">
      <c r="A5873">
        <v>5</v>
      </c>
      <c r="B5873" t="s">
        <v>181</v>
      </c>
      <c r="C5873">
        <v>2022</v>
      </c>
      <c r="D5873">
        <v>1</v>
      </c>
      <c r="E5873" t="s">
        <v>395</v>
      </c>
      <c r="F5873" s="152">
        <v>3</v>
      </c>
      <c r="G5873" t="s">
        <v>421</v>
      </c>
      <c r="H5873" t="s">
        <v>488</v>
      </c>
      <c r="I5873" t="s">
        <v>489</v>
      </c>
      <c r="J5873" t="s">
        <v>569</v>
      </c>
      <c r="K5873" t="s">
        <v>485</v>
      </c>
      <c r="L5873" t="s">
        <v>538</v>
      </c>
      <c r="M5873" t="s">
        <v>422</v>
      </c>
      <c r="N5873">
        <v>62</v>
      </c>
      <c r="O5873">
        <v>197030.07</v>
      </c>
      <c r="P5873">
        <v>722227</v>
      </c>
      <c r="Q5873" t="str">
        <f t="shared" si="94"/>
        <v>4-Medium C&amp;I</v>
      </c>
    </row>
    <row r="5874" spans="1:17" x14ac:dyDescent="0.3">
      <c r="A5874">
        <v>5</v>
      </c>
      <c r="B5874" t="s">
        <v>181</v>
      </c>
      <c r="C5874">
        <v>2022</v>
      </c>
      <c r="D5874">
        <v>1</v>
      </c>
      <c r="E5874" t="s">
        <v>395</v>
      </c>
      <c r="F5874" s="152">
        <v>3</v>
      </c>
      <c r="G5874" t="s">
        <v>421</v>
      </c>
      <c r="H5874" t="s">
        <v>477</v>
      </c>
      <c r="I5874" t="s">
        <v>478</v>
      </c>
      <c r="J5874" t="s">
        <v>566</v>
      </c>
      <c r="K5874" t="s">
        <v>436</v>
      </c>
      <c r="L5874" t="s">
        <v>538</v>
      </c>
      <c r="M5874" t="s">
        <v>422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x14ac:dyDescent="0.3">
      <c r="A5875">
        <v>5</v>
      </c>
      <c r="B5875" t="s">
        <v>181</v>
      </c>
      <c r="C5875">
        <v>2022</v>
      </c>
      <c r="D5875">
        <v>1</v>
      </c>
      <c r="E5875" t="s">
        <v>395</v>
      </c>
      <c r="F5875" s="152">
        <v>3</v>
      </c>
      <c r="G5875" t="s">
        <v>421</v>
      </c>
      <c r="H5875" t="s">
        <v>479</v>
      </c>
      <c r="I5875" t="s">
        <v>480</v>
      </c>
      <c r="J5875" t="s">
        <v>566</v>
      </c>
      <c r="K5875" t="s">
        <v>436</v>
      </c>
      <c r="L5875" t="s">
        <v>538</v>
      </c>
      <c r="M5875" t="s">
        <v>422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x14ac:dyDescent="0.3">
      <c r="A5876">
        <v>5</v>
      </c>
      <c r="B5876" t="s">
        <v>181</v>
      </c>
      <c r="C5876">
        <v>2022</v>
      </c>
      <c r="D5876">
        <v>1</v>
      </c>
      <c r="E5876" t="s">
        <v>395</v>
      </c>
      <c r="F5876" s="152">
        <v>3</v>
      </c>
      <c r="G5876" t="s">
        <v>421</v>
      </c>
      <c r="H5876" t="s">
        <v>434</v>
      </c>
      <c r="I5876" t="s">
        <v>435</v>
      </c>
      <c r="J5876" t="s">
        <v>566</v>
      </c>
      <c r="K5876" t="s">
        <v>436</v>
      </c>
      <c r="L5876" t="s">
        <v>539</v>
      </c>
      <c r="M5876" t="s">
        <v>440</v>
      </c>
      <c r="N5876">
        <v>3415</v>
      </c>
      <c r="O5876">
        <v>348751.52</v>
      </c>
      <c r="P5876">
        <v>1523790</v>
      </c>
      <c r="Q5876" t="str">
        <f t="shared" si="94"/>
        <v>Street</v>
      </c>
    </row>
    <row r="5877" spans="1:17" x14ac:dyDescent="0.3">
      <c r="A5877">
        <v>5</v>
      </c>
      <c r="B5877" t="s">
        <v>181</v>
      </c>
      <c r="C5877">
        <v>2022</v>
      </c>
      <c r="D5877">
        <v>1</v>
      </c>
      <c r="E5877" t="s">
        <v>395</v>
      </c>
      <c r="F5877" s="152">
        <v>3</v>
      </c>
      <c r="G5877" t="s">
        <v>421</v>
      </c>
      <c r="H5877" t="s">
        <v>437</v>
      </c>
      <c r="I5877" t="s">
        <v>438</v>
      </c>
      <c r="J5877" t="s">
        <v>571</v>
      </c>
      <c r="K5877" t="s">
        <v>439</v>
      </c>
      <c r="L5877" t="s">
        <v>539</v>
      </c>
      <c r="M5877" t="s">
        <v>440</v>
      </c>
      <c r="N5877">
        <v>6</v>
      </c>
      <c r="O5877">
        <v>770.01</v>
      </c>
      <c r="P5877">
        <v>6504</v>
      </c>
      <c r="Q5877" t="str">
        <f t="shared" si="94"/>
        <v>3-Small C&amp;I</v>
      </c>
    </row>
    <row r="5878" spans="1:17" x14ac:dyDescent="0.3">
      <c r="A5878">
        <v>5</v>
      </c>
      <c r="B5878" t="s">
        <v>181</v>
      </c>
      <c r="C5878">
        <v>2022</v>
      </c>
      <c r="D5878">
        <v>1</v>
      </c>
      <c r="E5878" t="s">
        <v>395</v>
      </c>
      <c r="F5878" s="152">
        <v>3</v>
      </c>
      <c r="G5878" t="s">
        <v>421</v>
      </c>
      <c r="H5878" t="s">
        <v>490</v>
      </c>
      <c r="I5878" t="s">
        <v>491</v>
      </c>
      <c r="J5878" t="s">
        <v>572</v>
      </c>
      <c r="K5878" t="s">
        <v>443</v>
      </c>
      <c r="L5878" t="s">
        <v>538</v>
      </c>
      <c r="M5878" t="s">
        <v>422</v>
      </c>
      <c r="N5878">
        <v>3</v>
      </c>
      <c r="O5878">
        <v>82399.97</v>
      </c>
      <c r="P5878">
        <v>547840</v>
      </c>
      <c r="Q5878" t="str">
        <f t="shared" si="94"/>
        <v>5-Large C&amp;I</v>
      </c>
    </row>
    <row r="5879" spans="1:17" x14ac:dyDescent="0.3">
      <c r="A5879">
        <v>5</v>
      </c>
      <c r="B5879" t="s">
        <v>181</v>
      </c>
      <c r="C5879">
        <v>2022</v>
      </c>
      <c r="D5879">
        <v>1</v>
      </c>
      <c r="E5879" t="s">
        <v>395</v>
      </c>
      <c r="F5879" s="152">
        <v>3</v>
      </c>
      <c r="G5879" t="s">
        <v>421</v>
      </c>
      <c r="H5879" t="s">
        <v>441</v>
      </c>
      <c r="I5879" t="s">
        <v>442</v>
      </c>
      <c r="J5879" t="s">
        <v>572</v>
      </c>
      <c r="K5879" t="s">
        <v>443</v>
      </c>
      <c r="L5879" t="s">
        <v>538</v>
      </c>
      <c r="M5879" t="s">
        <v>422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x14ac:dyDescent="0.3">
      <c r="A5880">
        <v>5</v>
      </c>
      <c r="B5880" t="s">
        <v>181</v>
      </c>
      <c r="C5880">
        <v>2022</v>
      </c>
      <c r="D5880">
        <v>1</v>
      </c>
      <c r="E5880" t="s">
        <v>395</v>
      </c>
      <c r="F5880" s="152">
        <v>3</v>
      </c>
      <c r="G5880" t="s">
        <v>421</v>
      </c>
      <c r="H5880" t="s">
        <v>444</v>
      </c>
      <c r="I5880" t="s">
        <v>445</v>
      </c>
      <c r="J5880" t="s">
        <v>572</v>
      </c>
      <c r="K5880" t="s">
        <v>443</v>
      </c>
      <c r="L5880" t="s">
        <v>539</v>
      </c>
      <c r="M5880" t="s">
        <v>440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x14ac:dyDescent="0.3">
      <c r="A5881">
        <v>5</v>
      </c>
      <c r="B5881" t="s">
        <v>181</v>
      </c>
      <c r="C5881">
        <v>2022</v>
      </c>
      <c r="D5881">
        <v>1</v>
      </c>
      <c r="E5881" t="s">
        <v>395</v>
      </c>
      <c r="F5881" s="152">
        <v>3</v>
      </c>
      <c r="G5881" t="s">
        <v>421</v>
      </c>
      <c r="H5881" t="s">
        <v>412</v>
      </c>
      <c r="I5881" t="s">
        <v>413</v>
      </c>
      <c r="J5881" t="s">
        <v>561</v>
      </c>
      <c r="K5881" t="s">
        <v>399</v>
      </c>
      <c r="L5881" t="s">
        <v>539</v>
      </c>
      <c r="M5881" t="s">
        <v>440</v>
      </c>
      <c r="N5881">
        <v>1265</v>
      </c>
      <c r="O5881">
        <v>410771.91</v>
      </c>
      <c r="P5881">
        <v>2909335</v>
      </c>
      <c r="Q5881" t="str">
        <f t="shared" si="94"/>
        <v>1-Residential</v>
      </c>
    </row>
    <row r="5882" spans="1:17" x14ac:dyDescent="0.3">
      <c r="A5882">
        <v>5</v>
      </c>
      <c r="B5882" t="s">
        <v>181</v>
      </c>
      <c r="C5882">
        <v>2022</v>
      </c>
      <c r="D5882">
        <v>1</v>
      </c>
      <c r="E5882" t="s">
        <v>395</v>
      </c>
      <c r="F5882" s="152">
        <v>3</v>
      </c>
      <c r="G5882" t="s">
        <v>421</v>
      </c>
      <c r="H5882" t="s">
        <v>417</v>
      </c>
      <c r="I5882" t="s">
        <v>418</v>
      </c>
      <c r="J5882" t="s">
        <v>562</v>
      </c>
      <c r="K5882" t="s">
        <v>405</v>
      </c>
      <c r="L5882" t="s">
        <v>539</v>
      </c>
      <c r="M5882" t="s">
        <v>440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x14ac:dyDescent="0.3">
      <c r="A5883">
        <v>5</v>
      </c>
      <c r="B5883" t="s">
        <v>181</v>
      </c>
      <c r="C5883">
        <v>2022</v>
      </c>
      <c r="D5883">
        <v>1</v>
      </c>
      <c r="E5883" t="s">
        <v>395</v>
      </c>
      <c r="F5883" s="152">
        <v>3</v>
      </c>
      <c r="G5883" t="s">
        <v>421</v>
      </c>
      <c r="H5883" t="s">
        <v>446</v>
      </c>
      <c r="I5883" t="s">
        <v>447</v>
      </c>
      <c r="J5883" t="s">
        <v>567</v>
      </c>
      <c r="K5883" t="s">
        <v>425</v>
      </c>
      <c r="L5883" t="s">
        <v>539</v>
      </c>
      <c r="M5883" t="s">
        <v>440</v>
      </c>
      <c r="N5883">
        <v>1225</v>
      </c>
      <c r="O5883">
        <v>53099.59</v>
      </c>
      <c r="P5883">
        <v>394502</v>
      </c>
      <c r="Q5883" t="str">
        <f t="shared" si="94"/>
        <v>3-Small C&amp;I</v>
      </c>
    </row>
    <row r="5884" spans="1:17" x14ac:dyDescent="0.3">
      <c r="A5884">
        <v>5</v>
      </c>
      <c r="B5884" t="s">
        <v>181</v>
      </c>
      <c r="C5884">
        <v>2022</v>
      </c>
      <c r="D5884">
        <v>1</v>
      </c>
      <c r="E5884" t="s">
        <v>395</v>
      </c>
      <c r="F5884" s="152">
        <v>3</v>
      </c>
      <c r="G5884" t="s">
        <v>421</v>
      </c>
      <c r="H5884" t="s">
        <v>448</v>
      </c>
      <c r="I5884" t="s">
        <v>449</v>
      </c>
      <c r="J5884" t="s">
        <v>564</v>
      </c>
      <c r="K5884" t="s">
        <v>428</v>
      </c>
      <c r="L5884" t="s">
        <v>539</v>
      </c>
      <c r="M5884" t="s">
        <v>440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x14ac:dyDescent="0.3">
      <c r="A5885">
        <v>5</v>
      </c>
      <c r="B5885" t="s">
        <v>181</v>
      </c>
      <c r="C5885">
        <v>2022</v>
      </c>
      <c r="D5885">
        <v>1</v>
      </c>
      <c r="E5885" t="s">
        <v>395</v>
      </c>
      <c r="F5885" s="152">
        <v>3</v>
      </c>
      <c r="G5885" t="s">
        <v>421</v>
      </c>
      <c r="H5885" t="s">
        <v>419</v>
      </c>
      <c r="I5885" t="s">
        <v>420</v>
      </c>
      <c r="J5885" t="s">
        <v>565</v>
      </c>
      <c r="K5885" t="s">
        <v>411</v>
      </c>
      <c r="L5885" t="s">
        <v>539</v>
      </c>
      <c r="M5885" t="s">
        <v>440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x14ac:dyDescent="0.3">
      <c r="A5886">
        <v>5</v>
      </c>
      <c r="B5886" t="s">
        <v>181</v>
      </c>
      <c r="C5886">
        <v>2022</v>
      </c>
      <c r="D5886">
        <v>1</v>
      </c>
      <c r="E5886" t="s">
        <v>395</v>
      </c>
      <c r="F5886" s="152">
        <v>3</v>
      </c>
      <c r="G5886" t="s">
        <v>421</v>
      </c>
      <c r="H5886" t="s">
        <v>450</v>
      </c>
      <c r="I5886" t="s">
        <v>451</v>
      </c>
      <c r="J5886" t="s">
        <v>568</v>
      </c>
      <c r="K5886" t="s">
        <v>433</v>
      </c>
      <c r="L5886" t="s">
        <v>539</v>
      </c>
      <c r="M5886" t="s">
        <v>440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x14ac:dyDescent="0.3">
      <c r="A5887">
        <v>5</v>
      </c>
      <c r="B5887" t="s">
        <v>181</v>
      </c>
      <c r="C5887">
        <v>2022</v>
      </c>
      <c r="D5887">
        <v>1</v>
      </c>
      <c r="E5887" t="s">
        <v>395</v>
      </c>
      <c r="F5887" s="152">
        <v>3</v>
      </c>
      <c r="G5887" t="s">
        <v>421</v>
      </c>
      <c r="H5887" t="s">
        <v>452</v>
      </c>
      <c r="I5887" t="s">
        <v>453</v>
      </c>
      <c r="J5887" t="s">
        <v>568</v>
      </c>
      <c r="K5887" t="s">
        <v>433</v>
      </c>
      <c r="L5887" t="s">
        <v>539</v>
      </c>
      <c r="M5887" t="s">
        <v>440</v>
      </c>
      <c r="N5887">
        <v>331</v>
      </c>
      <c r="O5887">
        <v>825647.07</v>
      </c>
      <c r="P5887">
        <v>8749930</v>
      </c>
      <c r="Q5887" t="str">
        <f t="shared" si="94"/>
        <v>4-Medium C&amp;I</v>
      </c>
    </row>
    <row r="5888" spans="1:17" x14ac:dyDescent="0.3">
      <c r="A5888">
        <v>5</v>
      </c>
      <c r="B5888" t="s">
        <v>181</v>
      </c>
      <c r="C5888">
        <v>2022</v>
      </c>
      <c r="D5888">
        <v>1</v>
      </c>
      <c r="E5888" t="s">
        <v>395</v>
      </c>
      <c r="F5888" s="152">
        <v>3</v>
      </c>
      <c r="G5888" t="s">
        <v>421</v>
      </c>
      <c r="H5888" t="s">
        <v>492</v>
      </c>
      <c r="I5888" t="s">
        <v>493</v>
      </c>
      <c r="J5888" t="s">
        <v>568</v>
      </c>
      <c r="K5888" t="s">
        <v>433</v>
      </c>
      <c r="L5888" t="s">
        <v>539</v>
      </c>
      <c r="M5888" t="s">
        <v>440</v>
      </c>
      <c r="N5888">
        <v>207</v>
      </c>
      <c r="O5888">
        <v>389862.32</v>
      </c>
      <c r="P5888">
        <v>4279159</v>
      </c>
      <c r="Q5888" t="str">
        <f t="shared" si="94"/>
        <v>4-Medium C&amp;I</v>
      </c>
    </row>
    <row r="5889" spans="1:17" x14ac:dyDescent="0.3">
      <c r="A5889">
        <v>5</v>
      </c>
      <c r="B5889" t="s">
        <v>181</v>
      </c>
      <c r="C5889">
        <v>2022</v>
      </c>
      <c r="D5889">
        <v>1</v>
      </c>
      <c r="E5889" t="s">
        <v>395</v>
      </c>
      <c r="F5889" s="152">
        <v>5</v>
      </c>
      <c r="G5889" t="s">
        <v>455</v>
      </c>
      <c r="H5889" t="s">
        <v>403</v>
      </c>
      <c r="I5889" t="s">
        <v>404</v>
      </c>
      <c r="J5889" t="s">
        <v>562</v>
      </c>
      <c r="K5889" t="s">
        <v>405</v>
      </c>
      <c r="L5889" t="s">
        <v>540</v>
      </c>
      <c r="M5889" t="s">
        <v>456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x14ac:dyDescent="0.3">
      <c r="A5890">
        <v>5</v>
      </c>
      <c r="B5890" t="s">
        <v>181</v>
      </c>
      <c r="C5890">
        <v>2022</v>
      </c>
      <c r="D5890">
        <v>1</v>
      </c>
      <c r="E5890" t="s">
        <v>395</v>
      </c>
      <c r="F5890" s="152">
        <v>5</v>
      </c>
      <c r="G5890" t="s">
        <v>455</v>
      </c>
      <c r="H5890" t="s">
        <v>423</v>
      </c>
      <c r="I5890" t="s">
        <v>424</v>
      </c>
      <c r="J5890" t="s">
        <v>567</v>
      </c>
      <c r="K5890" t="s">
        <v>425</v>
      </c>
      <c r="L5890" t="s">
        <v>540</v>
      </c>
      <c r="M5890" t="s">
        <v>456</v>
      </c>
      <c r="N5890">
        <v>1</v>
      </c>
      <c r="O5890">
        <v>78.42</v>
      </c>
      <c r="P5890">
        <v>292</v>
      </c>
      <c r="Q5890" t="str">
        <f t="shared" si="94"/>
        <v>3-Small C&amp;I</v>
      </c>
    </row>
    <row r="5891" spans="1:17" x14ac:dyDescent="0.3">
      <c r="A5891">
        <v>5</v>
      </c>
      <c r="B5891" t="s">
        <v>181</v>
      </c>
      <c r="C5891">
        <v>2022</v>
      </c>
      <c r="D5891">
        <v>1</v>
      </c>
      <c r="E5891" t="s">
        <v>395</v>
      </c>
      <c r="F5891" s="152">
        <v>5</v>
      </c>
      <c r="G5891" t="s">
        <v>455</v>
      </c>
      <c r="H5891" t="s">
        <v>429</v>
      </c>
      <c r="I5891" t="s">
        <v>430</v>
      </c>
      <c r="J5891" t="s">
        <v>562</v>
      </c>
      <c r="K5891" t="s">
        <v>405</v>
      </c>
      <c r="L5891" t="s">
        <v>540</v>
      </c>
      <c r="M5891" t="s">
        <v>456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x14ac:dyDescent="0.3">
      <c r="A5892">
        <v>5</v>
      </c>
      <c r="B5892" t="s">
        <v>181</v>
      </c>
      <c r="C5892">
        <v>2022</v>
      </c>
      <c r="D5892">
        <v>1</v>
      </c>
      <c r="E5892" t="s">
        <v>395</v>
      </c>
      <c r="F5892" s="152">
        <v>5</v>
      </c>
      <c r="G5892" t="s">
        <v>455</v>
      </c>
      <c r="H5892" t="s">
        <v>481</v>
      </c>
      <c r="I5892" t="s">
        <v>482</v>
      </c>
      <c r="J5892" t="s">
        <v>568</v>
      </c>
      <c r="K5892" t="s">
        <v>433</v>
      </c>
      <c r="L5892" t="s">
        <v>540</v>
      </c>
      <c r="M5892" t="s">
        <v>456</v>
      </c>
      <c r="N5892">
        <v>1</v>
      </c>
      <c r="O5892">
        <v>2055.69</v>
      </c>
      <c r="P5892">
        <v>7920</v>
      </c>
      <c r="Q5892" t="str">
        <f t="shared" si="94"/>
        <v>4-Medium C&amp;I</v>
      </c>
    </row>
    <row r="5893" spans="1:17" x14ac:dyDescent="0.3">
      <c r="A5893">
        <v>5</v>
      </c>
      <c r="B5893" t="s">
        <v>181</v>
      </c>
      <c r="C5893">
        <v>2022</v>
      </c>
      <c r="D5893">
        <v>1</v>
      </c>
      <c r="E5893" t="s">
        <v>395</v>
      </c>
      <c r="F5893" s="152">
        <v>5</v>
      </c>
      <c r="G5893" t="s">
        <v>455</v>
      </c>
      <c r="H5893" t="s">
        <v>431</v>
      </c>
      <c r="I5893" t="s">
        <v>432</v>
      </c>
      <c r="J5893" t="s">
        <v>568</v>
      </c>
      <c r="K5893" t="s">
        <v>433</v>
      </c>
      <c r="L5893" t="s">
        <v>540</v>
      </c>
      <c r="M5893" t="s">
        <v>456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x14ac:dyDescent="0.3">
      <c r="A5894">
        <v>5</v>
      </c>
      <c r="B5894" t="s">
        <v>181</v>
      </c>
      <c r="C5894">
        <v>2022</v>
      </c>
      <c r="D5894">
        <v>1</v>
      </c>
      <c r="E5894" t="s">
        <v>395</v>
      </c>
      <c r="F5894" s="152">
        <v>5</v>
      </c>
      <c r="G5894" t="s">
        <v>455</v>
      </c>
      <c r="H5894" t="s">
        <v>477</v>
      </c>
      <c r="I5894" t="s">
        <v>478</v>
      </c>
      <c r="J5894" t="s">
        <v>566</v>
      </c>
      <c r="K5894" t="s">
        <v>436</v>
      </c>
      <c r="L5894" t="s">
        <v>540</v>
      </c>
      <c r="M5894" t="s">
        <v>456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x14ac:dyDescent="0.3">
      <c r="A5895">
        <v>5</v>
      </c>
      <c r="B5895" t="s">
        <v>181</v>
      </c>
      <c r="C5895">
        <v>2022</v>
      </c>
      <c r="D5895">
        <v>1</v>
      </c>
      <c r="E5895" t="s">
        <v>395</v>
      </c>
      <c r="F5895" s="152">
        <v>5</v>
      </c>
      <c r="G5895" t="s">
        <v>455</v>
      </c>
      <c r="H5895" t="s">
        <v>479</v>
      </c>
      <c r="I5895" t="s">
        <v>480</v>
      </c>
      <c r="J5895" t="s">
        <v>566</v>
      </c>
      <c r="K5895" t="s">
        <v>436</v>
      </c>
      <c r="L5895" t="s">
        <v>540</v>
      </c>
      <c r="M5895" t="s">
        <v>456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x14ac:dyDescent="0.3">
      <c r="A5896">
        <v>5</v>
      </c>
      <c r="B5896" t="s">
        <v>181</v>
      </c>
      <c r="C5896">
        <v>2022</v>
      </c>
      <c r="D5896">
        <v>1</v>
      </c>
      <c r="E5896" t="s">
        <v>395</v>
      </c>
      <c r="F5896" s="152">
        <v>5</v>
      </c>
      <c r="G5896" t="s">
        <v>455</v>
      </c>
      <c r="H5896" t="s">
        <v>434</v>
      </c>
      <c r="I5896" t="s">
        <v>435</v>
      </c>
      <c r="J5896" t="s">
        <v>566</v>
      </c>
      <c r="K5896" t="s">
        <v>436</v>
      </c>
      <c r="L5896" t="s">
        <v>541</v>
      </c>
      <c r="M5896" t="s">
        <v>457</v>
      </c>
      <c r="N5896">
        <v>109</v>
      </c>
      <c r="O5896">
        <v>18493.89</v>
      </c>
      <c r="P5896">
        <v>83382</v>
      </c>
      <c r="Q5896" t="str">
        <f t="shared" si="94"/>
        <v>Street</v>
      </c>
    </row>
    <row r="5897" spans="1:17" x14ac:dyDescent="0.3">
      <c r="A5897">
        <v>5</v>
      </c>
      <c r="B5897" t="s">
        <v>181</v>
      </c>
      <c r="C5897">
        <v>2022</v>
      </c>
      <c r="D5897">
        <v>1</v>
      </c>
      <c r="E5897" t="s">
        <v>395</v>
      </c>
      <c r="F5897" s="152">
        <v>5</v>
      </c>
      <c r="G5897" t="s">
        <v>455</v>
      </c>
      <c r="H5897" t="s">
        <v>490</v>
      </c>
      <c r="I5897" t="s">
        <v>491</v>
      </c>
      <c r="J5897" t="s">
        <v>572</v>
      </c>
      <c r="K5897" t="s">
        <v>443</v>
      </c>
      <c r="L5897" t="s">
        <v>540</v>
      </c>
      <c r="M5897" t="s">
        <v>456</v>
      </c>
      <c r="N5897">
        <v>2</v>
      </c>
      <c r="O5897">
        <v>181527.4</v>
      </c>
      <c r="P5897">
        <v>791500</v>
      </c>
      <c r="Q5897" t="str">
        <f t="shared" si="94"/>
        <v>5-Large C&amp;I</v>
      </c>
    </row>
    <row r="5898" spans="1:17" x14ac:dyDescent="0.3">
      <c r="A5898">
        <v>5</v>
      </c>
      <c r="B5898" t="s">
        <v>181</v>
      </c>
      <c r="C5898">
        <v>2022</v>
      </c>
      <c r="D5898">
        <v>1</v>
      </c>
      <c r="E5898" t="s">
        <v>395</v>
      </c>
      <c r="F5898" s="152">
        <v>5</v>
      </c>
      <c r="G5898" t="s">
        <v>455</v>
      </c>
      <c r="H5898" t="s">
        <v>441</v>
      </c>
      <c r="I5898" t="s">
        <v>442</v>
      </c>
      <c r="J5898" t="s">
        <v>572</v>
      </c>
      <c r="K5898" t="s">
        <v>443</v>
      </c>
      <c r="L5898" t="s">
        <v>540</v>
      </c>
      <c r="M5898" t="s">
        <v>456</v>
      </c>
      <c r="N5898">
        <v>66</v>
      </c>
      <c r="O5898">
        <v>1369878.82</v>
      </c>
      <c r="P5898">
        <v>5369718</v>
      </c>
      <c r="Q5898" t="str">
        <f t="shared" si="94"/>
        <v>5-Large C&amp;I</v>
      </c>
    </row>
    <row r="5899" spans="1:17" x14ac:dyDescent="0.3">
      <c r="A5899">
        <v>5</v>
      </c>
      <c r="B5899" t="s">
        <v>181</v>
      </c>
      <c r="C5899">
        <v>2022</v>
      </c>
      <c r="D5899">
        <v>1</v>
      </c>
      <c r="E5899" t="s">
        <v>395</v>
      </c>
      <c r="F5899" s="152">
        <v>5</v>
      </c>
      <c r="G5899" t="s">
        <v>455</v>
      </c>
      <c r="H5899" t="s">
        <v>444</v>
      </c>
      <c r="I5899" t="s">
        <v>445</v>
      </c>
      <c r="J5899" t="s">
        <v>572</v>
      </c>
      <c r="K5899" t="s">
        <v>443</v>
      </c>
      <c r="L5899" t="s">
        <v>541</v>
      </c>
      <c r="M5899" t="s">
        <v>457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x14ac:dyDescent="0.3">
      <c r="A5900">
        <v>5</v>
      </c>
      <c r="B5900" t="s">
        <v>181</v>
      </c>
      <c r="C5900">
        <v>2022</v>
      </c>
      <c r="D5900">
        <v>1</v>
      </c>
      <c r="E5900" t="s">
        <v>395</v>
      </c>
      <c r="F5900" s="152">
        <v>5</v>
      </c>
      <c r="G5900" t="s">
        <v>455</v>
      </c>
      <c r="H5900" t="s">
        <v>417</v>
      </c>
      <c r="I5900" t="s">
        <v>418</v>
      </c>
      <c r="J5900" t="s">
        <v>562</v>
      </c>
      <c r="K5900" t="s">
        <v>405</v>
      </c>
      <c r="L5900" t="s">
        <v>541</v>
      </c>
      <c r="M5900" t="s">
        <v>457</v>
      </c>
      <c r="N5900">
        <v>1333</v>
      </c>
      <c r="O5900">
        <v>391082.65</v>
      </c>
      <c r="P5900">
        <v>3362075</v>
      </c>
      <c r="Q5900" t="str">
        <f t="shared" si="94"/>
        <v>3-Small C&amp;I</v>
      </c>
    </row>
    <row r="5901" spans="1:17" x14ac:dyDescent="0.3">
      <c r="A5901">
        <v>5</v>
      </c>
      <c r="B5901" t="s">
        <v>181</v>
      </c>
      <c r="C5901">
        <v>2022</v>
      </c>
      <c r="D5901">
        <v>1</v>
      </c>
      <c r="E5901" t="s">
        <v>395</v>
      </c>
      <c r="F5901" s="152">
        <v>5</v>
      </c>
      <c r="G5901" t="s">
        <v>455</v>
      </c>
      <c r="H5901" t="s">
        <v>446</v>
      </c>
      <c r="I5901" t="s">
        <v>447</v>
      </c>
      <c r="J5901" t="s">
        <v>567</v>
      </c>
      <c r="K5901" t="s">
        <v>425</v>
      </c>
      <c r="L5901" t="s">
        <v>541</v>
      </c>
      <c r="M5901" t="s">
        <v>457</v>
      </c>
      <c r="N5901">
        <v>1</v>
      </c>
      <c r="O5901">
        <v>41.15</v>
      </c>
      <c r="P5901">
        <v>300</v>
      </c>
      <c r="Q5901" t="str">
        <f t="shared" si="94"/>
        <v>3-Small C&amp;I</v>
      </c>
    </row>
    <row r="5902" spans="1:17" x14ac:dyDescent="0.3">
      <c r="A5902">
        <v>5</v>
      </c>
      <c r="B5902" t="s">
        <v>181</v>
      </c>
      <c r="C5902">
        <v>2022</v>
      </c>
      <c r="D5902">
        <v>1</v>
      </c>
      <c r="E5902" t="s">
        <v>395</v>
      </c>
      <c r="F5902" s="152">
        <v>5</v>
      </c>
      <c r="G5902" t="s">
        <v>455</v>
      </c>
      <c r="H5902" t="s">
        <v>450</v>
      </c>
      <c r="I5902" t="s">
        <v>451</v>
      </c>
      <c r="J5902" t="s">
        <v>568</v>
      </c>
      <c r="K5902" t="s">
        <v>433</v>
      </c>
      <c r="L5902" t="s">
        <v>541</v>
      </c>
      <c r="M5902" t="s">
        <v>457</v>
      </c>
      <c r="N5902">
        <v>479</v>
      </c>
      <c r="O5902">
        <v>1212781.93</v>
      </c>
      <c r="P5902">
        <v>11509659</v>
      </c>
      <c r="Q5902" t="str">
        <f t="shared" ref="Q5902:Q5965" si="95">VLOOKUP(TRIM(J5902),S:T,2,FALSE)</f>
        <v>4-Medium C&amp;I</v>
      </c>
    </row>
    <row r="5903" spans="1:17" x14ac:dyDescent="0.3">
      <c r="A5903">
        <v>5</v>
      </c>
      <c r="B5903" t="s">
        <v>181</v>
      </c>
      <c r="C5903">
        <v>2022</v>
      </c>
      <c r="D5903">
        <v>1</v>
      </c>
      <c r="E5903" t="s">
        <v>395</v>
      </c>
      <c r="F5903" s="152">
        <v>6</v>
      </c>
      <c r="G5903" t="s">
        <v>458</v>
      </c>
      <c r="H5903" t="s">
        <v>403</v>
      </c>
      <c r="I5903" t="s">
        <v>404</v>
      </c>
      <c r="J5903" t="s">
        <v>562</v>
      </c>
      <c r="K5903" t="s">
        <v>405</v>
      </c>
      <c r="L5903" t="s">
        <v>548</v>
      </c>
      <c r="M5903" t="s">
        <v>193</v>
      </c>
      <c r="N5903">
        <v>6</v>
      </c>
      <c r="O5903">
        <v>742.83</v>
      </c>
      <c r="P5903">
        <v>2813</v>
      </c>
      <c r="Q5903" t="str">
        <f t="shared" si="95"/>
        <v>3-Small C&amp;I</v>
      </c>
    </row>
    <row r="5904" spans="1:17" x14ac:dyDescent="0.3">
      <c r="A5904">
        <v>5</v>
      </c>
      <c r="B5904" t="s">
        <v>181</v>
      </c>
      <c r="C5904">
        <v>2022</v>
      </c>
      <c r="D5904">
        <v>1</v>
      </c>
      <c r="E5904" t="s">
        <v>395</v>
      </c>
      <c r="F5904" s="152">
        <v>6</v>
      </c>
      <c r="G5904" t="s">
        <v>458</v>
      </c>
      <c r="H5904" t="s">
        <v>494</v>
      </c>
      <c r="I5904" t="s">
        <v>495</v>
      </c>
      <c r="J5904" t="s">
        <v>573</v>
      </c>
      <c r="K5904" t="s">
        <v>461</v>
      </c>
      <c r="L5904" t="s">
        <v>548</v>
      </c>
      <c r="M5904" t="s">
        <v>193</v>
      </c>
      <c r="N5904">
        <v>77</v>
      </c>
      <c r="O5904">
        <v>92766.37</v>
      </c>
      <c r="P5904">
        <v>182612</v>
      </c>
      <c r="Q5904" t="str">
        <f t="shared" si="95"/>
        <v>Street</v>
      </c>
    </row>
    <row r="5905" spans="1:17" x14ac:dyDescent="0.3">
      <c r="A5905">
        <v>5</v>
      </c>
      <c r="B5905" t="s">
        <v>181</v>
      </c>
      <c r="C5905">
        <v>2022</v>
      </c>
      <c r="D5905">
        <v>1</v>
      </c>
      <c r="E5905" t="s">
        <v>395</v>
      </c>
      <c r="F5905" s="152">
        <v>6</v>
      </c>
      <c r="G5905" t="s">
        <v>458</v>
      </c>
      <c r="H5905" t="s">
        <v>496</v>
      </c>
      <c r="I5905" t="s">
        <v>497</v>
      </c>
      <c r="J5905" t="s">
        <v>573</v>
      </c>
      <c r="K5905" t="s">
        <v>461</v>
      </c>
      <c r="L5905" t="s">
        <v>548</v>
      </c>
      <c r="M5905" t="s">
        <v>193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x14ac:dyDescent="0.3">
      <c r="A5906">
        <v>5</v>
      </c>
      <c r="B5906" t="s">
        <v>181</v>
      </c>
      <c r="C5906">
        <v>2022</v>
      </c>
      <c r="D5906">
        <v>1</v>
      </c>
      <c r="E5906" t="s">
        <v>395</v>
      </c>
      <c r="F5906" s="152">
        <v>6</v>
      </c>
      <c r="G5906" t="s">
        <v>458</v>
      </c>
      <c r="H5906" t="s">
        <v>477</v>
      </c>
      <c r="I5906" t="s">
        <v>478</v>
      </c>
      <c r="J5906" t="s">
        <v>566</v>
      </c>
      <c r="K5906" t="s">
        <v>436</v>
      </c>
      <c r="L5906" t="s">
        <v>548</v>
      </c>
      <c r="M5906" t="s">
        <v>193</v>
      </c>
      <c r="N5906">
        <v>322</v>
      </c>
      <c r="O5906">
        <v>41475.47</v>
      </c>
      <c r="P5906">
        <v>113340</v>
      </c>
      <c r="Q5906" t="str">
        <f t="shared" si="95"/>
        <v>Street</v>
      </c>
    </row>
    <row r="5907" spans="1:17" x14ac:dyDescent="0.3">
      <c r="A5907">
        <v>5</v>
      </c>
      <c r="B5907" t="s">
        <v>181</v>
      </c>
      <c r="C5907">
        <v>2022</v>
      </c>
      <c r="D5907">
        <v>1</v>
      </c>
      <c r="E5907" t="s">
        <v>395</v>
      </c>
      <c r="F5907" s="152">
        <v>6</v>
      </c>
      <c r="G5907" t="s">
        <v>458</v>
      </c>
      <c r="H5907" t="s">
        <v>479</v>
      </c>
      <c r="I5907" t="s">
        <v>480</v>
      </c>
      <c r="J5907" t="s">
        <v>566</v>
      </c>
      <c r="K5907" t="s">
        <v>436</v>
      </c>
      <c r="L5907" t="s">
        <v>548</v>
      </c>
      <c r="M5907" t="s">
        <v>193</v>
      </c>
      <c r="N5907">
        <v>595</v>
      </c>
      <c r="O5907">
        <v>68532.88</v>
      </c>
      <c r="P5907">
        <v>174012</v>
      </c>
      <c r="Q5907" t="str">
        <f t="shared" si="95"/>
        <v>Street</v>
      </c>
    </row>
    <row r="5908" spans="1:17" x14ac:dyDescent="0.3">
      <c r="A5908">
        <v>5</v>
      </c>
      <c r="B5908" t="s">
        <v>181</v>
      </c>
      <c r="C5908">
        <v>2022</v>
      </c>
      <c r="D5908">
        <v>1</v>
      </c>
      <c r="E5908" t="s">
        <v>395</v>
      </c>
      <c r="F5908" s="152">
        <v>6</v>
      </c>
      <c r="G5908" t="s">
        <v>458</v>
      </c>
      <c r="H5908" t="s">
        <v>665</v>
      </c>
      <c r="I5908" t="s">
        <v>666</v>
      </c>
      <c r="J5908" t="s">
        <v>576</v>
      </c>
      <c r="K5908" t="s">
        <v>513</v>
      </c>
      <c r="L5908" t="s">
        <v>548</v>
      </c>
      <c r="M5908" t="s">
        <v>193</v>
      </c>
      <c r="N5908">
        <v>1</v>
      </c>
      <c r="O5908">
        <v>367.8</v>
      </c>
      <c r="P5908">
        <v>1335</v>
      </c>
      <c r="Q5908" t="str">
        <f t="shared" si="95"/>
        <v>Street</v>
      </c>
    </row>
    <row r="5909" spans="1:17" x14ac:dyDescent="0.3">
      <c r="A5909">
        <v>5</v>
      </c>
      <c r="B5909" t="s">
        <v>181</v>
      </c>
      <c r="C5909">
        <v>2022</v>
      </c>
      <c r="D5909">
        <v>1</v>
      </c>
      <c r="E5909" t="s">
        <v>395</v>
      </c>
      <c r="F5909" s="152">
        <v>6</v>
      </c>
      <c r="G5909" t="s">
        <v>458</v>
      </c>
      <c r="H5909" t="s">
        <v>498</v>
      </c>
      <c r="I5909" t="s">
        <v>499</v>
      </c>
      <c r="J5909" t="s">
        <v>574</v>
      </c>
      <c r="K5909" t="s">
        <v>500</v>
      </c>
      <c r="L5909" t="s">
        <v>548</v>
      </c>
      <c r="M5909" t="s">
        <v>193</v>
      </c>
      <c r="N5909">
        <v>2</v>
      </c>
      <c r="O5909">
        <v>952.28</v>
      </c>
      <c r="P5909">
        <v>1832</v>
      </c>
      <c r="Q5909" t="str">
        <f t="shared" si="95"/>
        <v>Street</v>
      </c>
    </row>
    <row r="5910" spans="1:17" x14ac:dyDescent="0.3">
      <c r="A5910">
        <v>5</v>
      </c>
      <c r="B5910" t="s">
        <v>181</v>
      </c>
      <c r="C5910">
        <v>2022</v>
      </c>
      <c r="D5910">
        <v>1</v>
      </c>
      <c r="E5910" t="s">
        <v>395</v>
      </c>
      <c r="F5910" s="152">
        <v>6</v>
      </c>
      <c r="G5910" t="s">
        <v>458</v>
      </c>
      <c r="H5910" t="s">
        <v>501</v>
      </c>
      <c r="I5910" t="s">
        <v>502</v>
      </c>
      <c r="J5910" t="s">
        <v>574</v>
      </c>
      <c r="K5910" t="s">
        <v>500</v>
      </c>
      <c r="L5910" t="s">
        <v>548</v>
      </c>
      <c r="M5910" t="s">
        <v>193</v>
      </c>
      <c r="N5910">
        <v>2</v>
      </c>
      <c r="O5910">
        <v>25892.86</v>
      </c>
      <c r="P5910">
        <v>59288</v>
      </c>
      <c r="Q5910" t="str">
        <f t="shared" si="95"/>
        <v>Street</v>
      </c>
    </row>
    <row r="5911" spans="1:17" x14ac:dyDescent="0.3">
      <c r="A5911">
        <v>5</v>
      </c>
      <c r="B5911" t="s">
        <v>181</v>
      </c>
      <c r="C5911">
        <v>2022</v>
      </c>
      <c r="D5911">
        <v>1</v>
      </c>
      <c r="E5911" t="s">
        <v>395</v>
      </c>
      <c r="F5911" s="152">
        <v>6</v>
      </c>
      <c r="G5911" t="s">
        <v>458</v>
      </c>
      <c r="H5911" t="s">
        <v>503</v>
      </c>
      <c r="I5911" t="s">
        <v>504</v>
      </c>
      <c r="J5911" t="s">
        <v>575</v>
      </c>
      <c r="K5911" t="s">
        <v>475</v>
      </c>
      <c r="L5911" t="s">
        <v>548</v>
      </c>
      <c r="M5911" t="s">
        <v>193</v>
      </c>
      <c r="N5911">
        <v>100</v>
      </c>
      <c r="O5911">
        <v>76777.61</v>
      </c>
      <c r="P5911">
        <v>311996</v>
      </c>
      <c r="Q5911" t="str">
        <f t="shared" si="95"/>
        <v>Street</v>
      </c>
    </row>
    <row r="5912" spans="1:17" x14ac:dyDescent="0.3">
      <c r="A5912">
        <v>5</v>
      </c>
      <c r="B5912" t="s">
        <v>181</v>
      </c>
      <c r="C5912">
        <v>2022</v>
      </c>
      <c r="D5912">
        <v>1</v>
      </c>
      <c r="E5912" t="s">
        <v>395</v>
      </c>
      <c r="F5912" s="152">
        <v>6</v>
      </c>
      <c r="G5912" t="s">
        <v>458</v>
      </c>
      <c r="H5912" t="s">
        <v>505</v>
      </c>
      <c r="I5912" t="s">
        <v>506</v>
      </c>
      <c r="J5912" t="s">
        <v>575</v>
      </c>
      <c r="K5912" t="s">
        <v>475</v>
      </c>
      <c r="L5912" t="s">
        <v>548</v>
      </c>
      <c r="M5912" t="s">
        <v>193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x14ac:dyDescent="0.3">
      <c r="A5913">
        <v>5</v>
      </c>
      <c r="B5913" t="s">
        <v>181</v>
      </c>
      <c r="C5913">
        <v>2022</v>
      </c>
      <c r="D5913">
        <v>1</v>
      </c>
      <c r="E5913" t="s">
        <v>395</v>
      </c>
      <c r="F5913" s="152">
        <v>6</v>
      </c>
      <c r="G5913" t="s">
        <v>458</v>
      </c>
      <c r="H5913" t="s">
        <v>507</v>
      </c>
      <c r="I5913" t="s">
        <v>508</v>
      </c>
      <c r="J5913" t="s">
        <v>571</v>
      </c>
      <c r="K5913" t="s">
        <v>439</v>
      </c>
      <c r="L5913" t="s">
        <v>548</v>
      </c>
      <c r="M5913" t="s">
        <v>193</v>
      </c>
      <c r="N5913">
        <v>2</v>
      </c>
      <c r="O5913">
        <v>97.58</v>
      </c>
      <c r="P5913">
        <v>341</v>
      </c>
      <c r="Q5913" t="str">
        <f t="shared" si="95"/>
        <v>3-Small C&amp;I</v>
      </c>
    </row>
    <row r="5914" spans="1:17" x14ac:dyDescent="0.3">
      <c r="A5914">
        <v>5</v>
      </c>
      <c r="B5914" t="s">
        <v>181</v>
      </c>
      <c r="C5914">
        <v>2022</v>
      </c>
      <c r="D5914">
        <v>1</v>
      </c>
      <c r="E5914" t="s">
        <v>395</v>
      </c>
      <c r="F5914" s="152">
        <v>6</v>
      </c>
      <c r="G5914" t="s">
        <v>458</v>
      </c>
      <c r="H5914" t="s">
        <v>509</v>
      </c>
      <c r="I5914" t="s">
        <v>510</v>
      </c>
      <c r="J5914" t="s">
        <v>571</v>
      </c>
      <c r="K5914" t="s">
        <v>439</v>
      </c>
      <c r="L5914" t="s">
        <v>548</v>
      </c>
      <c r="M5914" t="s">
        <v>193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x14ac:dyDescent="0.3">
      <c r="A5915">
        <v>5</v>
      </c>
      <c r="B5915" t="s">
        <v>181</v>
      </c>
      <c r="C5915">
        <v>2022</v>
      </c>
      <c r="D5915">
        <v>1</v>
      </c>
      <c r="E5915" t="s">
        <v>395</v>
      </c>
      <c r="F5915" s="152">
        <v>6</v>
      </c>
      <c r="G5915" t="s">
        <v>458</v>
      </c>
      <c r="H5915" t="s">
        <v>459</v>
      </c>
      <c r="I5915" t="s">
        <v>460</v>
      </c>
      <c r="J5915" t="s">
        <v>573</v>
      </c>
      <c r="K5915" t="s">
        <v>461</v>
      </c>
      <c r="L5915" t="s">
        <v>542</v>
      </c>
      <c r="M5915" t="s">
        <v>462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x14ac:dyDescent="0.3">
      <c r="A5916">
        <v>5</v>
      </c>
      <c r="B5916" t="s">
        <v>181</v>
      </c>
      <c r="C5916">
        <v>2022</v>
      </c>
      <c r="D5916">
        <v>1</v>
      </c>
      <c r="E5916" t="s">
        <v>395</v>
      </c>
      <c r="F5916" s="152">
        <v>6</v>
      </c>
      <c r="G5916" t="s">
        <v>458</v>
      </c>
      <c r="H5916" t="s">
        <v>434</v>
      </c>
      <c r="I5916" t="s">
        <v>435</v>
      </c>
      <c r="J5916" t="s">
        <v>566</v>
      </c>
      <c r="K5916" t="s">
        <v>436</v>
      </c>
      <c r="L5916" t="s">
        <v>542</v>
      </c>
      <c r="M5916" t="s">
        <v>462</v>
      </c>
      <c r="N5916">
        <v>929</v>
      </c>
      <c r="O5916">
        <v>79627.59</v>
      </c>
      <c r="P5916">
        <v>335267</v>
      </c>
      <c r="Q5916" t="str">
        <f t="shared" si="95"/>
        <v>Street</v>
      </c>
    </row>
    <row r="5917" spans="1:17" x14ac:dyDescent="0.3">
      <c r="A5917">
        <v>5</v>
      </c>
      <c r="B5917" t="s">
        <v>181</v>
      </c>
      <c r="C5917">
        <v>2022</v>
      </c>
      <c r="D5917">
        <v>1</v>
      </c>
      <c r="E5917" t="s">
        <v>395</v>
      </c>
      <c r="F5917" s="152">
        <v>6</v>
      </c>
      <c r="G5917" t="s">
        <v>458</v>
      </c>
      <c r="H5917" t="s">
        <v>511</v>
      </c>
      <c r="I5917" t="s">
        <v>512</v>
      </c>
      <c r="J5917" t="s">
        <v>576</v>
      </c>
      <c r="K5917" t="s">
        <v>513</v>
      </c>
      <c r="L5917" t="s">
        <v>542</v>
      </c>
      <c r="M5917" t="s">
        <v>462</v>
      </c>
      <c r="N5917">
        <v>5</v>
      </c>
      <c r="O5917">
        <v>9847.56</v>
      </c>
      <c r="P5917">
        <v>47886</v>
      </c>
      <c r="Q5917" t="str">
        <f t="shared" si="95"/>
        <v>Street</v>
      </c>
    </row>
    <row r="5918" spans="1:17" x14ac:dyDescent="0.3">
      <c r="A5918">
        <v>5</v>
      </c>
      <c r="B5918" t="s">
        <v>181</v>
      </c>
      <c r="C5918">
        <v>2022</v>
      </c>
      <c r="D5918">
        <v>1</v>
      </c>
      <c r="E5918" t="s">
        <v>395</v>
      </c>
      <c r="F5918" s="152">
        <v>6</v>
      </c>
      <c r="G5918" t="s">
        <v>458</v>
      </c>
      <c r="H5918" t="s">
        <v>514</v>
      </c>
      <c r="I5918" t="s">
        <v>515</v>
      </c>
      <c r="J5918" t="s">
        <v>574</v>
      </c>
      <c r="K5918" t="s">
        <v>500</v>
      </c>
      <c r="L5918" t="s">
        <v>542</v>
      </c>
      <c r="M5918" t="s">
        <v>462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x14ac:dyDescent="0.3">
      <c r="A5919">
        <v>5</v>
      </c>
      <c r="B5919" t="s">
        <v>181</v>
      </c>
      <c r="C5919">
        <v>2022</v>
      </c>
      <c r="D5919">
        <v>1</v>
      </c>
      <c r="E5919" t="s">
        <v>395</v>
      </c>
      <c r="F5919" s="152">
        <v>6</v>
      </c>
      <c r="G5919" t="s">
        <v>458</v>
      </c>
      <c r="H5919" t="s">
        <v>516</v>
      </c>
      <c r="I5919" t="s">
        <v>517</v>
      </c>
      <c r="J5919" t="s">
        <v>575</v>
      </c>
      <c r="K5919" t="s">
        <v>475</v>
      </c>
      <c r="L5919" t="s">
        <v>542</v>
      </c>
      <c r="M5919" t="s">
        <v>462</v>
      </c>
      <c r="N5919">
        <v>407</v>
      </c>
      <c r="O5919">
        <v>9422.65</v>
      </c>
      <c r="P5919">
        <v>214283</v>
      </c>
      <c r="Q5919" t="str">
        <f t="shared" si="95"/>
        <v>Street</v>
      </c>
    </row>
    <row r="5920" spans="1:17" x14ac:dyDescent="0.3">
      <c r="A5920">
        <v>5</v>
      </c>
      <c r="B5920" t="s">
        <v>181</v>
      </c>
      <c r="C5920">
        <v>2022</v>
      </c>
      <c r="D5920">
        <v>1</v>
      </c>
      <c r="E5920" t="s">
        <v>395</v>
      </c>
      <c r="F5920" s="152">
        <v>6</v>
      </c>
      <c r="G5920" t="s">
        <v>458</v>
      </c>
      <c r="H5920" t="s">
        <v>437</v>
      </c>
      <c r="I5920" t="s">
        <v>438</v>
      </c>
      <c r="J5920" t="s">
        <v>571</v>
      </c>
      <c r="K5920" t="s">
        <v>439</v>
      </c>
      <c r="L5920" t="s">
        <v>542</v>
      </c>
      <c r="M5920" t="s">
        <v>462</v>
      </c>
      <c r="N5920">
        <v>12</v>
      </c>
      <c r="O5920">
        <v>278.14</v>
      </c>
      <c r="P5920">
        <v>1683</v>
      </c>
      <c r="Q5920" t="str">
        <f t="shared" si="95"/>
        <v>3-Small C&amp;I</v>
      </c>
    </row>
    <row r="5921" spans="1:17" x14ac:dyDescent="0.3">
      <c r="A5921">
        <v>5</v>
      </c>
      <c r="B5921" t="s">
        <v>181</v>
      </c>
      <c r="C5921">
        <v>2022</v>
      </c>
      <c r="D5921">
        <v>1</v>
      </c>
      <c r="E5921" t="s">
        <v>395</v>
      </c>
      <c r="F5921" s="152">
        <v>6</v>
      </c>
      <c r="G5921" t="s">
        <v>458</v>
      </c>
      <c r="H5921" t="s">
        <v>518</v>
      </c>
      <c r="I5921" t="s">
        <v>519</v>
      </c>
      <c r="J5921" t="s">
        <v>577</v>
      </c>
      <c r="K5921" t="s">
        <v>465</v>
      </c>
      <c r="L5921" t="s">
        <v>548</v>
      </c>
      <c r="M5921" t="s">
        <v>193</v>
      </c>
      <c r="N5921">
        <v>1</v>
      </c>
      <c r="O5921">
        <v>2356.84</v>
      </c>
      <c r="P5921">
        <v>7838</v>
      </c>
      <c r="Q5921" t="str">
        <f t="shared" si="95"/>
        <v>Street</v>
      </c>
    </row>
    <row r="5922" spans="1:17" x14ac:dyDescent="0.3">
      <c r="A5922">
        <v>5</v>
      </c>
      <c r="B5922" t="s">
        <v>181</v>
      </c>
      <c r="C5922">
        <v>2022</v>
      </c>
      <c r="D5922">
        <v>1</v>
      </c>
      <c r="E5922" t="s">
        <v>395</v>
      </c>
      <c r="F5922" s="152">
        <v>6</v>
      </c>
      <c r="G5922" t="s">
        <v>458</v>
      </c>
      <c r="H5922" t="s">
        <v>463</v>
      </c>
      <c r="I5922" t="s">
        <v>464</v>
      </c>
      <c r="J5922" t="s">
        <v>577</v>
      </c>
      <c r="K5922" t="s">
        <v>465</v>
      </c>
      <c r="L5922" t="s">
        <v>542</v>
      </c>
      <c r="M5922" t="s">
        <v>462</v>
      </c>
      <c r="N5922">
        <v>10</v>
      </c>
      <c r="O5922">
        <v>856.68</v>
      </c>
      <c r="P5922">
        <v>5295</v>
      </c>
      <c r="Q5922" t="str">
        <f t="shared" si="95"/>
        <v>Street</v>
      </c>
    </row>
    <row r="5923" spans="1:17" x14ac:dyDescent="0.3">
      <c r="A5923">
        <v>5</v>
      </c>
      <c r="B5923" t="s">
        <v>181</v>
      </c>
      <c r="C5923">
        <v>2022</v>
      </c>
      <c r="D5923">
        <v>1</v>
      </c>
      <c r="E5923" t="s">
        <v>395</v>
      </c>
      <c r="F5923" s="152">
        <v>6</v>
      </c>
      <c r="G5923" t="s">
        <v>458</v>
      </c>
      <c r="H5923" t="s">
        <v>522</v>
      </c>
      <c r="I5923" t="s">
        <v>523</v>
      </c>
      <c r="J5923" t="s">
        <v>578</v>
      </c>
      <c r="K5923" t="s">
        <v>475</v>
      </c>
      <c r="L5923" t="s">
        <v>548</v>
      </c>
      <c r="M5923" t="s">
        <v>193</v>
      </c>
      <c r="N5923">
        <v>3</v>
      </c>
      <c r="O5923">
        <v>2524.86</v>
      </c>
      <c r="P5923">
        <v>797</v>
      </c>
      <c r="Q5923" t="str">
        <f t="shared" si="95"/>
        <v>Street</v>
      </c>
    </row>
    <row r="5924" spans="1:17" x14ac:dyDescent="0.3">
      <c r="A5924">
        <v>5</v>
      </c>
      <c r="B5924" t="s">
        <v>181</v>
      </c>
      <c r="C5924">
        <v>2022</v>
      </c>
      <c r="D5924">
        <v>1</v>
      </c>
      <c r="E5924" t="s">
        <v>395</v>
      </c>
      <c r="F5924" s="152">
        <v>6</v>
      </c>
      <c r="G5924" t="s">
        <v>458</v>
      </c>
      <c r="H5924" t="s">
        <v>524</v>
      </c>
      <c r="I5924" t="s">
        <v>525</v>
      </c>
      <c r="J5924" t="s">
        <v>578</v>
      </c>
      <c r="K5924" t="s">
        <v>475</v>
      </c>
      <c r="L5924" t="s">
        <v>542</v>
      </c>
      <c r="M5924" t="s">
        <v>462</v>
      </c>
      <c r="N5924">
        <v>2</v>
      </c>
      <c r="O5924">
        <v>1003.94</v>
      </c>
      <c r="P5924">
        <v>288</v>
      </c>
      <c r="Q5924" t="str">
        <f t="shared" si="95"/>
        <v>Street</v>
      </c>
    </row>
    <row r="5925" spans="1:17" x14ac:dyDescent="0.3">
      <c r="A5925">
        <v>5</v>
      </c>
      <c r="B5925" t="s">
        <v>181</v>
      </c>
      <c r="C5925">
        <v>2022</v>
      </c>
      <c r="D5925">
        <v>1</v>
      </c>
      <c r="E5925" t="s">
        <v>395</v>
      </c>
      <c r="F5925" s="152">
        <v>6</v>
      </c>
      <c r="G5925" t="s">
        <v>458</v>
      </c>
      <c r="H5925" t="s">
        <v>417</v>
      </c>
      <c r="I5925" t="s">
        <v>418</v>
      </c>
      <c r="J5925" t="s">
        <v>562</v>
      </c>
      <c r="K5925" t="s">
        <v>405</v>
      </c>
      <c r="L5925" t="s">
        <v>542</v>
      </c>
      <c r="M5925" t="s">
        <v>462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x14ac:dyDescent="0.3">
      <c r="A5926">
        <v>5</v>
      </c>
      <c r="B5926" t="s">
        <v>181</v>
      </c>
      <c r="C5926">
        <v>2022</v>
      </c>
      <c r="D5926">
        <v>1</v>
      </c>
      <c r="E5926" t="s">
        <v>395</v>
      </c>
      <c r="F5926" s="152">
        <v>10</v>
      </c>
      <c r="G5926" t="s">
        <v>466</v>
      </c>
      <c r="H5926" t="s">
        <v>397</v>
      </c>
      <c r="I5926" t="s">
        <v>398</v>
      </c>
      <c r="J5926" t="s">
        <v>561</v>
      </c>
      <c r="K5926" t="s">
        <v>399</v>
      </c>
      <c r="L5926" t="s">
        <v>543</v>
      </c>
      <c r="M5926" t="s">
        <v>467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x14ac:dyDescent="0.3">
      <c r="A5927">
        <v>5</v>
      </c>
      <c r="B5927" t="s">
        <v>181</v>
      </c>
      <c r="C5927">
        <v>2022</v>
      </c>
      <c r="D5927">
        <v>1</v>
      </c>
      <c r="E5927" t="s">
        <v>395</v>
      </c>
      <c r="F5927" s="152">
        <v>10</v>
      </c>
      <c r="G5927" t="s">
        <v>466</v>
      </c>
      <c r="H5927" t="s">
        <v>401</v>
      </c>
      <c r="I5927" t="s">
        <v>402</v>
      </c>
      <c r="J5927" t="s">
        <v>561</v>
      </c>
      <c r="K5927" t="s">
        <v>399</v>
      </c>
      <c r="L5927" t="s">
        <v>543</v>
      </c>
      <c r="M5927" t="s">
        <v>467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x14ac:dyDescent="0.3">
      <c r="A5928">
        <v>5</v>
      </c>
      <c r="B5928" t="s">
        <v>181</v>
      </c>
      <c r="C5928">
        <v>2022</v>
      </c>
      <c r="D5928">
        <v>1</v>
      </c>
      <c r="E5928" t="s">
        <v>395</v>
      </c>
      <c r="F5928" s="152">
        <v>10</v>
      </c>
      <c r="G5928" t="s">
        <v>466</v>
      </c>
      <c r="H5928" t="s">
        <v>403</v>
      </c>
      <c r="I5928" t="s">
        <v>404</v>
      </c>
      <c r="J5928" t="s">
        <v>562</v>
      </c>
      <c r="K5928" t="s">
        <v>405</v>
      </c>
      <c r="L5928" t="s">
        <v>543</v>
      </c>
      <c r="M5928" t="s">
        <v>467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x14ac:dyDescent="0.3">
      <c r="A5929">
        <v>5</v>
      </c>
      <c r="B5929" t="s">
        <v>181</v>
      </c>
      <c r="C5929">
        <v>2022</v>
      </c>
      <c r="D5929">
        <v>1</v>
      </c>
      <c r="E5929" t="s">
        <v>395</v>
      </c>
      <c r="F5929" s="152">
        <v>10</v>
      </c>
      <c r="G5929" t="s">
        <v>466</v>
      </c>
      <c r="H5929" t="s">
        <v>406</v>
      </c>
      <c r="I5929" t="s">
        <v>407</v>
      </c>
      <c r="J5929" t="s">
        <v>563</v>
      </c>
      <c r="K5929" t="s">
        <v>408</v>
      </c>
      <c r="L5929" t="s">
        <v>543</v>
      </c>
      <c r="M5929" t="s">
        <v>467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x14ac:dyDescent="0.3">
      <c r="A5930">
        <v>5</v>
      </c>
      <c r="B5930" t="s">
        <v>181</v>
      </c>
      <c r="C5930">
        <v>2022</v>
      </c>
      <c r="D5930">
        <v>1</v>
      </c>
      <c r="E5930" t="s">
        <v>395</v>
      </c>
      <c r="F5930" s="152">
        <v>10</v>
      </c>
      <c r="G5930" t="s">
        <v>466</v>
      </c>
      <c r="H5930" t="s">
        <v>471</v>
      </c>
      <c r="I5930" t="s">
        <v>472</v>
      </c>
      <c r="J5930" t="s">
        <v>563</v>
      </c>
      <c r="K5930" t="s">
        <v>408</v>
      </c>
      <c r="L5930" t="s">
        <v>543</v>
      </c>
      <c r="M5930" t="s">
        <v>467</v>
      </c>
      <c r="N5930">
        <v>14</v>
      </c>
      <c r="O5930">
        <v>2979.17</v>
      </c>
      <c r="P5930">
        <v>15169</v>
      </c>
      <c r="Q5930" t="str">
        <f t="shared" si="95"/>
        <v>2-Low Income Residential</v>
      </c>
    </row>
    <row r="5931" spans="1:17" x14ac:dyDescent="0.3">
      <c r="A5931">
        <v>5</v>
      </c>
      <c r="B5931" t="s">
        <v>181</v>
      </c>
      <c r="C5931">
        <v>2022</v>
      </c>
      <c r="D5931">
        <v>1</v>
      </c>
      <c r="E5931" t="s">
        <v>395</v>
      </c>
      <c r="F5931" s="152">
        <v>10</v>
      </c>
      <c r="G5931" t="s">
        <v>466</v>
      </c>
      <c r="H5931" t="s">
        <v>477</v>
      </c>
      <c r="I5931" t="s">
        <v>478</v>
      </c>
      <c r="J5931" t="s">
        <v>566</v>
      </c>
      <c r="K5931" t="s">
        <v>436</v>
      </c>
      <c r="L5931" t="s">
        <v>543</v>
      </c>
      <c r="M5931" t="s">
        <v>467</v>
      </c>
      <c r="N5931">
        <v>2</v>
      </c>
      <c r="O5931">
        <v>92.22</v>
      </c>
      <c r="P5931">
        <v>194</v>
      </c>
      <c r="Q5931" t="str">
        <f t="shared" si="95"/>
        <v>Street</v>
      </c>
    </row>
    <row r="5932" spans="1:17" x14ac:dyDescent="0.3">
      <c r="A5932">
        <v>5</v>
      </c>
      <c r="B5932" t="s">
        <v>181</v>
      </c>
      <c r="C5932">
        <v>2022</v>
      </c>
      <c r="D5932">
        <v>1</v>
      </c>
      <c r="E5932" t="s">
        <v>395</v>
      </c>
      <c r="F5932" s="152">
        <v>10</v>
      </c>
      <c r="G5932" t="s">
        <v>466</v>
      </c>
      <c r="H5932" t="s">
        <v>479</v>
      </c>
      <c r="I5932" t="s">
        <v>480</v>
      </c>
      <c r="J5932" t="s">
        <v>566</v>
      </c>
      <c r="K5932" t="s">
        <v>436</v>
      </c>
      <c r="L5932" t="s">
        <v>543</v>
      </c>
      <c r="M5932" t="s">
        <v>467</v>
      </c>
      <c r="N5932">
        <v>25</v>
      </c>
      <c r="O5932">
        <v>715.31</v>
      </c>
      <c r="P5932">
        <v>1645</v>
      </c>
      <c r="Q5932" t="str">
        <f t="shared" si="95"/>
        <v>Street</v>
      </c>
    </row>
    <row r="5933" spans="1:17" x14ac:dyDescent="0.3">
      <c r="A5933">
        <v>5</v>
      </c>
      <c r="B5933" t="s">
        <v>181</v>
      </c>
      <c r="C5933">
        <v>2022</v>
      </c>
      <c r="D5933">
        <v>1</v>
      </c>
      <c r="E5933" t="s">
        <v>395</v>
      </c>
      <c r="F5933" s="152">
        <v>10</v>
      </c>
      <c r="G5933" t="s">
        <v>466</v>
      </c>
      <c r="H5933" t="s">
        <v>434</v>
      </c>
      <c r="I5933" t="s">
        <v>435</v>
      </c>
      <c r="J5933" t="s">
        <v>566</v>
      </c>
      <c r="K5933" t="s">
        <v>436</v>
      </c>
      <c r="L5933" t="s">
        <v>544</v>
      </c>
      <c r="M5933" t="s">
        <v>468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x14ac:dyDescent="0.3">
      <c r="A5934">
        <v>5</v>
      </c>
      <c r="B5934" t="s">
        <v>181</v>
      </c>
      <c r="C5934">
        <v>2022</v>
      </c>
      <c r="D5934">
        <v>1</v>
      </c>
      <c r="E5934" t="s">
        <v>395</v>
      </c>
      <c r="F5934" s="152">
        <v>10</v>
      </c>
      <c r="G5934" t="s">
        <v>466</v>
      </c>
      <c r="H5934" t="s">
        <v>412</v>
      </c>
      <c r="I5934" t="s">
        <v>413</v>
      </c>
      <c r="J5934" t="s">
        <v>561</v>
      </c>
      <c r="K5934" t="s">
        <v>399</v>
      </c>
      <c r="L5934" t="s">
        <v>544</v>
      </c>
      <c r="M5934" t="s">
        <v>468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x14ac:dyDescent="0.3">
      <c r="A5935">
        <v>5</v>
      </c>
      <c r="B5935" t="s">
        <v>181</v>
      </c>
      <c r="C5935">
        <v>2022</v>
      </c>
      <c r="D5935">
        <v>1</v>
      </c>
      <c r="E5935" t="s">
        <v>395</v>
      </c>
      <c r="F5935" s="152">
        <v>10</v>
      </c>
      <c r="G5935" t="s">
        <v>466</v>
      </c>
      <c r="H5935" t="s">
        <v>415</v>
      </c>
      <c r="I5935" t="s">
        <v>416</v>
      </c>
      <c r="J5935" t="s">
        <v>563</v>
      </c>
      <c r="K5935" t="s">
        <v>408</v>
      </c>
      <c r="L5935" t="s">
        <v>544</v>
      </c>
      <c r="M5935" t="s">
        <v>468</v>
      </c>
      <c r="N5935">
        <v>4934</v>
      </c>
      <c r="O5935">
        <v>267547.02</v>
      </c>
      <c r="P5935">
        <v>5795065</v>
      </c>
      <c r="Q5935" t="str">
        <f t="shared" si="95"/>
        <v>2-Low Income Residential</v>
      </c>
    </row>
    <row r="5936" spans="1:17" x14ac:dyDescent="0.3">
      <c r="A5936">
        <v>5</v>
      </c>
      <c r="B5936" t="s">
        <v>181</v>
      </c>
      <c r="C5936">
        <v>2022</v>
      </c>
      <c r="D5936">
        <v>1</v>
      </c>
      <c r="E5936" t="s">
        <v>395</v>
      </c>
      <c r="F5936" s="152">
        <v>10</v>
      </c>
      <c r="G5936" t="s">
        <v>466</v>
      </c>
      <c r="H5936" t="s">
        <v>417</v>
      </c>
      <c r="I5936" t="s">
        <v>418</v>
      </c>
      <c r="J5936" t="s">
        <v>562</v>
      </c>
      <c r="K5936" t="s">
        <v>405</v>
      </c>
      <c r="L5936" t="s">
        <v>544</v>
      </c>
      <c r="M5936" t="s">
        <v>468</v>
      </c>
      <c r="N5936">
        <v>15</v>
      </c>
      <c r="O5936">
        <v>2707.6</v>
      </c>
      <c r="P5936">
        <v>22896</v>
      </c>
      <c r="Q5936" t="str">
        <f t="shared" si="95"/>
        <v>3-Small C&amp;I</v>
      </c>
    </row>
    <row r="5937" spans="1:17" x14ac:dyDescent="0.3">
      <c r="A5937">
        <v>5</v>
      </c>
      <c r="B5937" t="s">
        <v>181</v>
      </c>
      <c r="C5937">
        <v>2022</v>
      </c>
      <c r="D5937">
        <v>1</v>
      </c>
      <c r="E5937" t="s">
        <v>395</v>
      </c>
      <c r="F5937" s="152">
        <v>60</v>
      </c>
      <c r="G5937" t="s">
        <v>469</v>
      </c>
      <c r="H5937" t="s">
        <v>494</v>
      </c>
      <c r="I5937" t="s">
        <v>495</v>
      </c>
      <c r="J5937" t="s">
        <v>573</v>
      </c>
      <c r="K5937" t="s">
        <v>461</v>
      </c>
      <c r="L5937" t="s">
        <v>549</v>
      </c>
      <c r="M5937" t="s">
        <v>526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x14ac:dyDescent="0.3">
      <c r="A5938">
        <v>5</v>
      </c>
      <c r="B5938" t="s">
        <v>181</v>
      </c>
      <c r="C5938">
        <v>2022</v>
      </c>
      <c r="D5938">
        <v>1</v>
      </c>
      <c r="E5938" t="s">
        <v>395</v>
      </c>
      <c r="F5938" s="152">
        <v>60</v>
      </c>
      <c r="G5938" t="s">
        <v>469</v>
      </c>
      <c r="H5938" t="s">
        <v>496</v>
      </c>
      <c r="I5938" t="s">
        <v>497</v>
      </c>
      <c r="J5938" t="s">
        <v>573</v>
      </c>
      <c r="K5938" t="s">
        <v>461</v>
      </c>
      <c r="L5938" t="s">
        <v>549</v>
      </c>
      <c r="M5938" t="s">
        <v>526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x14ac:dyDescent="0.3">
      <c r="A5939">
        <v>5</v>
      </c>
      <c r="B5939" t="s">
        <v>181</v>
      </c>
      <c r="C5939">
        <v>2022</v>
      </c>
      <c r="D5939">
        <v>1</v>
      </c>
      <c r="E5939" t="s">
        <v>395</v>
      </c>
      <c r="F5939" s="152">
        <v>60</v>
      </c>
      <c r="G5939" t="s">
        <v>469</v>
      </c>
      <c r="H5939" t="s">
        <v>459</v>
      </c>
      <c r="I5939" t="s">
        <v>460</v>
      </c>
      <c r="J5939" t="s">
        <v>573</v>
      </c>
      <c r="K5939" t="s">
        <v>461</v>
      </c>
      <c r="L5939" t="s">
        <v>545</v>
      </c>
      <c r="M5939" t="s">
        <v>470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x14ac:dyDescent="0.3">
      <c r="A5940">
        <v>5</v>
      </c>
      <c r="B5940" t="s">
        <v>181</v>
      </c>
      <c r="C5940">
        <v>2022</v>
      </c>
      <c r="D5940">
        <v>1</v>
      </c>
      <c r="E5940" t="s">
        <v>395</v>
      </c>
      <c r="F5940" s="152">
        <v>60</v>
      </c>
      <c r="G5940" t="s">
        <v>469</v>
      </c>
      <c r="H5940" t="s">
        <v>437</v>
      </c>
      <c r="I5940" t="s">
        <v>438</v>
      </c>
      <c r="J5940" t="s">
        <v>571</v>
      </c>
      <c r="K5940" t="s">
        <v>439</v>
      </c>
      <c r="L5940" t="s">
        <v>545</v>
      </c>
      <c r="M5940" t="s">
        <v>470</v>
      </c>
      <c r="N5940">
        <v>1</v>
      </c>
      <c r="O5940">
        <v>8.51</v>
      </c>
      <c r="P5940">
        <v>12</v>
      </c>
      <c r="Q5940" t="str">
        <f t="shared" si="95"/>
        <v>3-Small C&amp;I</v>
      </c>
    </row>
    <row r="5941" spans="1:17" x14ac:dyDescent="0.3">
      <c r="A5941">
        <v>5</v>
      </c>
      <c r="B5941" t="s">
        <v>181</v>
      </c>
      <c r="C5941">
        <v>2022</v>
      </c>
      <c r="D5941">
        <v>1</v>
      </c>
      <c r="E5941" t="s">
        <v>395</v>
      </c>
      <c r="F5941" s="152">
        <v>60</v>
      </c>
      <c r="G5941" t="s">
        <v>469</v>
      </c>
      <c r="H5941" t="s">
        <v>463</v>
      </c>
      <c r="I5941" t="s">
        <v>464</v>
      </c>
      <c r="J5941" t="s">
        <v>577</v>
      </c>
      <c r="K5941" t="s">
        <v>465</v>
      </c>
      <c r="L5941" t="s">
        <v>545</v>
      </c>
      <c r="M5941" t="s">
        <v>470</v>
      </c>
      <c r="N5941">
        <v>4</v>
      </c>
      <c r="O5941">
        <v>82.82</v>
      </c>
      <c r="P5941">
        <v>513</v>
      </c>
      <c r="Q5941" t="str">
        <f t="shared" si="95"/>
        <v>Street</v>
      </c>
    </row>
    <row r="5942" spans="1:17" x14ac:dyDescent="0.3">
      <c r="A5942">
        <v>5</v>
      </c>
      <c r="B5942" t="s">
        <v>181</v>
      </c>
      <c r="C5942">
        <v>2022</v>
      </c>
      <c r="D5942">
        <v>1</v>
      </c>
      <c r="E5942" t="s">
        <v>395</v>
      </c>
      <c r="F5942" s="152">
        <v>71</v>
      </c>
      <c r="G5942" t="s">
        <v>469</v>
      </c>
      <c r="H5942" t="s">
        <v>397</v>
      </c>
      <c r="I5942" t="s">
        <v>398</v>
      </c>
      <c r="J5942" t="s">
        <v>561</v>
      </c>
      <c r="K5942" t="s">
        <v>399</v>
      </c>
      <c r="L5942" t="s">
        <v>550</v>
      </c>
      <c r="M5942" t="s">
        <v>527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x14ac:dyDescent="0.3">
      <c r="A5943">
        <v>5</v>
      </c>
      <c r="B5943" t="s">
        <v>181</v>
      </c>
      <c r="C5943">
        <v>2022</v>
      </c>
      <c r="D5943">
        <v>1</v>
      </c>
      <c r="E5943" t="s">
        <v>395</v>
      </c>
      <c r="F5943" s="152">
        <v>72</v>
      </c>
      <c r="G5943" t="s">
        <v>469</v>
      </c>
      <c r="H5943" t="s">
        <v>397</v>
      </c>
      <c r="I5943" t="s">
        <v>398</v>
      </c>
      <c r="J5943" t="s">
        <v>561</v>
      </c>
      <c r="K5943" t="s">
        <v>399</v>
      </c>
      <c r="L5943" t="s">
        <v>551</v>
      </c>
      <c r="M5943" t="s">
        <v>528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x14ac:dyDescent="0.3">
      <c r="A5944">
        <v>5</v>
      </c>
      <c r="B5944" t="s">
        <v>181</v>
      </c>
      <c r="C5944">
        <v>2022</v>
      </c>
      <c r="D5944">
        <v>1</v>
      </c>
      <c r="E5944" t="s">
        <v>395</v>
      </c>
      <c r="F5944" s="152">
        <v>72</v>
      </c>
      <c r="G5944" t="s">
        <v>469</v>
      </c>
      <c r="H5944" t="s">
        <v>403</v>
      </c>
      <c r="I5944" t="s">
        <v>404</v>
      </c>
      <c r="J5944" t="s">
        <v>562</v>
      </c>
      <c r="K5944" t="s">
        <v>405</v>
      </c>
      <c r="L5944" t="s">
        <v>551</v>
      </c>
      <c r="M5944" t="s">
        <v>528</v>
      </c>
      <c r="N5944">
        <v>1</v>
      </c>
      <c r="O5944">
        <v>3888.44</v>
      </c>
      <c r="P5944">
        <v>15981</v>
      </c>
      <c r="Q5944" t="str">
        <f t="shared" si="95"/>
        <v>3-Small C&amp;I</v>
      </c>
    </row>
    <row r="5945" spans="1:17" x14ac:dyDescent="0.3">
      <c r="A5945">
        <v>5</v>
      </c>
      <c r="B5945" t="s">
        <v>181</v>
      </c>
      <c r="C5945">
        <v>2022</v>
      </c>
      <c r="D5945">
        <v>1</v>
      </c>
      <c r="E5945" t="s">
        <v>395</v>
      </c>
      <c r="F5945" s="152">
        <v>75</v>
      </c>
      <c r="G5945" t="s">
        <v>469</v>
      </c>
      <c r="H5945" t="s">
        <v>481</v>
      </c>
      <c r="I5945" t="s">
        <v>482</v>
      </c>
      <c r="J5945" t="s">
        <v>568</v>
      </c>
      <c r="K5945" t="s">
        <v>433</v>
      </c>
      <c r="L5945" t="s">
        <v>552</v>
      </c>
      <c r="M5945" t="s">
        <v>529</v>
      </c>
      <c r="N5945">
        <v>1</v>
      </c>
      <c r="O5945">
        <v>1508.61</v>
      </c>
      <c r="P5945">
        <v>5530</v>
      </c>
      <c r="Q5945" t="str">
        <f t="shared" si="95"/>
        <v>4-Medium C&amp;I</v>
      </c>
    </row>
    <row r="5946" spans="1:17" x14ac:dyDescent="0.3">
      <c r="A5946">
        <v>5</v>
      </c>
      <c r="B5946" t="s">
        <v>181</v>
      </c>
      <c r="C5946">
        <v>2022</v>
      </c>
      <c r="D5946">
        <v>1</v>
      </c>
      <c r="E5946" t="s">
        <v>395</v>
      </c>
      <c r="F5946" s="152">
        <v>75</v>
      </c>
      <c r="G5946" t="s">
        <v>469</v>
      </c>
      <c r="H5946" t="s">
        <v>441</v>
      </c>
      <c r="I5946" t="s">
        <v>442</v>
      </c>
      <c r="J5946" t="s">
        <v>572</v>
      </c>
      <c r="K5946" t="s">
        <v>443</v>
      </c>
      <c r="L5946" t="s">
        <v>552</v>
      </c>
      <c r="M5946" t="s">
        <v>529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x14ac:dyDescent="0.3">
      <c r="A5947">
        <v>5</v>
      </c>
      <c r="B5947" t="s">
        <v>181</v>
      </c>
      <c r="C5947">
        <v>2022</v>
      </c>
      <c r="D5947">
        <v>1</v>
      </c>
      <c r="E5947" t="s">
        <v>395</v>
      </c>
      <c r="F5947" s="152">
        <v>75</v>
      </c>
      <c r="G5947" t="s">
        <v>469</v>
      </c>
      <c r="H5947" t="s">
        <v>417</v>
      </c>
      <c r="I5947" t="s">
        <v>418</v>
      </c>
      <c r="J5947" t="s">
        <v>562</v>
      </c>
      <c r="K5947" t="s">
        <v>405</v>
      </c>
      <c r="L5947" t="s">
        <v>553</v>
      </c>
      <c r="M5947" t="s">
        <v>476</v>
      </c>
      <c r="N5947">
        <v>7</v>
      </c>
      <c r="O5947">
        <v>2804.62</v>
      </c>
      <c r="P5947">
        <v>24400</v>
      </c>
      <c r="Q5947" t="str">
        <f t="shared" si="95"/>
        <v>3-Small C&amp;I</v>
      </c>
    </row>
    <row r="5948" spans="1:17" x14ac:dyDescent="0.3">
      <c r="A5948">
        <v>5</v>
      </c>
      <c r="B5948" t="s">
        <v>181</v>
      </c>
      <c r="C5948">
        <v>2022</v>
      </c>
      <c r="D5948">
        <v>1</v>
      </c>
      <c r="E5948" t="s">
        <v>395</v>
      </c>
      <c r="F5948" s="152">
        <v>75</v>
      </c>
      <c r="G5948" t="s">
        <v>469</v>
      </c>
      <c r="H5948" t="s">
        <v>450</v>
      </c>
      <c r="I5948" t="s">
        <v>451</v>
      </c>
      <c r="J5948" t="s">
        <v>568</v>
      </c>
      <c r="K5948" t="s">
        <v>433</v>
      </c>
      <c r="L5948" t="s">
        <v>553</v>
      </c>
      <c r="M5948" t="s">
        <v>476</v>
      </c>
      <c r="N5948">
        <v>1</v>
      </c>
      <c r="O5948">
        <v>3433.82</v>
      </c>
      <c r="P5948">
        <v>39060</v>
      </c>
      <c r="Q5948" t="str">
        <f t="shared" si="95"/>
        <v>4-Medium C&amp;I</v>
      </c>
    </row>
    <row r="5949" spans="1:17" x14ac:dyDescent="0.3">
      <c r="A5949">
        <v>5</v>
      </c>
      <c r="B5949" t="s">
        <v>181</v>
      </c>
      <c r="C5949">
        <v>2022</v>
      </c>
      <c r="D5949">
        <v>1</v>
      </c>
      <c r="E5949" t="s">
        <v>395</v>
      </c>
      <c r="F5949" s="152">
        <v>77</v>
      </c>
      <c r="G5949" t="s">
        <v>469</v>
      </c>
      <c r="H5949" t="s">
        <v>403</v>
      </c>
      <c r="I5949" t="s">
        <v>404</v>
      </c>
      <c r="J5949" t="s">
        <v>562</v>
      </c>
      <c r="K5949" t="s">
        <v>405</v>
      </c>
      <c r="L5949" t="s">
        <v>554</v>
      </c>
      <c r="M5949" t="s">
        <v>530</v>
      </c>
      <c r="N5949">
        <v>2</v>
      </c>
      <c r="O5949">
        <v>3618.6</v>
      </c>
      <c r="P5949">
        <v>14833</v>
      </c>
      <c r="Q5949" t="str">
        <f t="shared" si="95"/>
        <v>3-Small C&amp;I</v>
      </c>
    </row>
    <row r="5950" spans="1:17" x14ac:dyDescent="0.3">
      <c r="A5950">
        <v>5</v>
      </c>
      <c r="B5950" t="s">
        <v>181</v>
      </c>
      <c r="C5950">
        <v>2022</v>
      </c>
      <c r="D5950">
        <v>1</v>
      </c>
      <c r="E5950" t="s">
        <v>395</v>
      </c>
      <c r="F5950" s="152">
        <v>77</v>
      </c>
      <c r="G5950" t="s">
        <v>469</v>
      </c>
      <c r="H5950" t="s">
        <v>431</v>
      </c>
      <c r="I5950" t="s">
        <v>432</v>
      </c>
      <c r="J5950" t="s">
        <v>568</v>
      </c>
      <c r="K5950" t="s">
        <v>433</v>
      </c>
      <c r="L5950" t="s">
        <v>554</v>
      </c>
      <c r="M5950" t="s">
        <v>530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x14ac:dyDescent="0.3">
      <c r="A5951">
        <v>5</v>
      </c>
      <c r="B5951" t="s">
        <v>181</v>
      </c>
      <c r="C5951">
        <v>2022</v>
      </c>
      <c r="D5951">
        <v>1</v>
      </c>
      <c r="E5951" t="s">
        <v>395</v>
      </c>
      <c r="F5951" s="152">
        <v>77</v>
      </c>
      <c r="G5951" t="s">
        <v>469</v>
      </c>
      <c r="H5951" t="s">
        <v>417</v>
      </c>
      <c r="I5951" t="s">
        <v>418</v>
      </c>
      <c r="J5951" t="s">
        <v>562</v>
      </c>
      <c r="K5951" t="s">
        <v>405</v>
      </c>
      <c r="L5951" t="s">
        <v>555</v>
      </c>
      <c r="M5951" t="s">
        <v>476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x14ac:dyDescent="0.3">
      <c r="A5952">
        <v>5</v>
      </c>
      <c r="B5952" t="s">
        <v>181</v>
      </c>
      <c r="C5952">
        <v>2022</v>
      </c>
      <c r="D5952">
        <v>1</v>
      </c>
      <c r="E5952" t="s">
        <v>395</v>
      </c>
      <c r="F5952" s="152">
        <v>79</v>
      </c>
      <c r="G5952" t="s">
        <v>469</v>
      </c>
      <c r="H5952" t="s">
        <v>403</v>
      </c>
      <c r="I5952" t="s">
        <v>404</v>
      </c>
      <c r="J5952" t="s">
        <v>562</v>
      </c>
      <c r="K5952" t="s">
        <v>405</v>
      </c>
      <c r="L5952" t="s">
        <v>556</v>
      </c>
      <c r="M5952" t="s">
        <v>531</v>
      </c>
      <c r="N5952">
        <v>1</v>
      </c>
      <c r="O5952">
        <v>9.64</v>
      </c>
      <c r="P5952">
        <v>0</v>
      </c>
      <c r="Q5952" t="str">
        <f t="shared" si="95"/>
        <v>3-Small C&amp;I</v>
      </c>
    </row>
    <row r="5953" spans="1:17" x14ac:dyDescent="0.3">
      <c r="A5953">
        <v>5</v>
      </c>
      <c r="B5953" t="s">
        <v>181</v>
      </c>
      <c r="C5953">
        <v>2022</v>
      </c>
      <c r="D5953">
        <v>1</v>
      </c>
      <c r="E5953" t="s">
        <v>395</v>
      </c>
      <c r="F5953" s="152">
        <v>79</v>
      </c>
      <c r="G5953" t="s">
        <v>469</v>
      </c>
      <c r="H5953" t="s">
        <v>431</v>
      </c>
      <c r="I5953" t="s">
        <v>432</v>
      </c>
      <c r="J5953" t="s">
        <v>568</v>
      </c>
      <c r="K5953" t="s">
        <v>433</v>
      </c>
      <c r="L5953" t="s">
        <v>556</v>
      </c>
      <c r="M5953" t="s">
        <v>531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x14ac:dyDescent="0.3">
      <c r="A5954">
        <v>5</v>
      </c>
      <c r="B5954" t="s">
        <v>181</v>
      </c>
      <c r="C5954">
        <v>2022</v>
      </c>
      <c r="D5954">
        <v>1</v>
      </c>
      <c r="E5954" t="s">
        <v>395</v>
      </c>
      <c r="F5954" s="152">
        <v>79</v>
      </c>
      <c r="G5954" t="s">
        <v>469</v>
      </c>
      <c r="H5954" t="s">
        <v>532</v>
      </c>
      <c r="I5954" t="s">
        <v>533</v>
      </c>
      <c r="J5954" t="s">
        <v>270</v>
      </c>
      <c r="K5954" t="s">
        <v>534</v>
      </c>
      <c r="L5954" t="s">
        <v>556</v>
      </c>
      <c r="M5954" t="s">
        <v>531</v>
      </c>
      <c r="N5954">
        <v>18</v>
      </c>
      <c r="O5954">
        <v>6387.63</v>
      </c>
      <c r="P5954">
        <v>4089542</v>
      </c>
      <c r="Q5954" t="str">
        <f t="shared" si="95"/>
        <v>OTHER</v>
      </c>
    </row>
    <row r="5955" spans="1:17" x14ac:dyDescent="0.3">
      <c r="A5955">
        <v>5</v>
      </c>
      <c r="B5955" t="s">
        <v>181</v>
      </c>
      <c r="C5955">
        <v>2022</v>
      </c>
      <c r="D5955">
        <v>1</v>
      </c>
      <c r="E5955" t="s">
        <v>395</v>
      </c>
      <c r="F5955" s="152">
        <v>79</v>
      </c>
      <c r="G5955" t="s">
        <v>469</v>
      </c>
      <c r="H5955" t="s">
        <v>444</v>
      </c>
      <c r="I5955" t="s">
        <v>445</v>
      </c>
      <c r="J5955" t="s">
        <v>572</v>
      </c>
      <c r="K5955" t="s">
        <v>443</v>
      </c>
      <c r="L5955" t="s">
        <v>557</v>
      </c>
      <c r="M5955" t="s">
        <v>535</v>
      </c>
      <c r="N5955">
        <v>1</v>
      </c>
      <c r="O5955">
        <v>3858.31</v>
      </c>
      <c r="P5955">
        <v>57485</v>
      </c>
      <c r="Q5955" t="str">
        <f t="shared" si="95"/>
        <v>5-Large C&amp;I</v>
      </c>
    </row>
    <row r="5956" spans="1:17" x14ac:dyDescent="0.3">
      <c r="A5956">
        <v>5</v>
      </c>
      <c r="B5956" t="s">
        <v>181</v>
      </c>
      <c r="C5956">
        <v>2022</v>
      </c>
      <c r="D5956">
        <v>1</v>
      </c>
      <c r="E5956" t="s">
        <v>395</v>
      </c>
      <c r="F5956" s="152">
        <v>79</v>
      </c>
      <c r="G5956" t="s">
        <v>469</v>
      </c>
      <c r="H5956" t="s">
        <v>417</v>
      </c>
      <c r="I5956" t="s">
        <v>418</v>
      </c>
      <c r="J5956" t="s">
        <v>562</v>
      </c>
      <c r="K5956" t="s">
        <v>405</v>
      </c>
      <c r="L5956" t="s">
        <v>557</v>
      </c>
      <c r="M5956" t="s">
        <v>535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x14ac:dyDescent="0.3">
      <c r="A5957">
        <v>5</v>
      </c>
      <c r="B5957" t="s">
        <v>181</v>
      </c>
      <c r="C5957">
        <v>2022</v>
      </c>
      <c r="D5957">
        <v>1</v>
      </c>
      <c r="E5957" t="s">
        <v>395</v>
      </c>
      <c r="F5957" s="152">
        <v>79</v>
      </c>
      <c r="G5957" t="s">
        <v>469</v>
      </c>
      <c r="H5957" t="s">
        <v>446</v>
      </c>
      <c r="I5957" t="s">
        <v>447</v>
      </c>
      <c r="J5957" t="s">
        <v>567</v>
      </c>
      <c r="K5957" t="s">
        <v>425</v>
      </c>
      <c r="L5957" t="s">
        <v>557</v>
      </c>
      <c r="M5957" t="s">
        <v>535</v>
      </c>
      <c r="N5957">
        <v>7</v>
      </c>
      <c r="O5957">
        <v>368.93</v>
      </c>
      <c r="P5957">
        <v>2844</v>
      </c>
      <c r="Q5957" t="str">
        <f t="shared" si="95"/>
        <v>3-Small C&amp;I</v>
      </c>
    </row>
    <row r="5958" spans="1:17" x14ac:dyDescent="0.3">
      <c r="A5958">
        <v>5</v>
      </c>
      <c r="B5958" t="s">
        <v>181</v>
      </c>
      <c r="C5958">
        <v>2022</v>
      </c>
      <c r="D5958">
        <v>1</v>
      </c>
      <c r="E5958" t="s">
        <v>395</v>
      </c>
      <c r="F5958" s="152">
        <v>79</v>
      </c>
      <c r="G5958" t="s">
        <v>469</v>
      </c>
      <c r="H5958" t="s">
        <v>450</v>
      </c>
      <c r="I5958" t="s">
        <v>451</v>
      </c>
      <c r="J5958" t="s">
        <v>568</v>
      </c>
      <c r="K5958" t="s">
        <v>433</v>
      </c>
      <c r="L5958" t="s">
        <v>557</v>
      </c>
      <c r="M5958" t="s">
        <v>535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x14ac:dyDescent="0.3">
      <c r="A5959">
        <v>4</v>
      </c>
      <c r="B5959" t="s">
        <v>187</v>
      </c>
      <c r="C5959">
        <v>2022</v>
      </c>
      <c r="D5959">
        <v>2</v>
      </c>
      <c r="E5959" t="s">
        <v>546</v>
      </c>
      <c r="F5959" s="152">
        <v>1</v>
      </c>
      <c r="G5959" t="s">
        <v>396</v>
      </c>
      <c r="H5959" s="152" t="s">
        <v>397</v>
      </c>
      <c r="I5959" t="s">
        <v>398</v>
      </c>
      <c r="J5959" t="s">
        <v>561</v>
      </c>
      <c r="K5959" t="s">
        <v>399</v>
      </c>
      <c r="L5959" t="s">
        <v>536</v>
      </c>
      <c r="M5959" t="s">
        <v>400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x14ac:dyDescent="0.3">
      <c r="A5960">
        <v>4</v>
      </c>
      <c r="B5960" t="s">
        <v>187</v>
      </c>
      <c r="C5960">
        <v>2022</v>
      </c>
      <c r="D5960">
        <v>2</v>
      </c>
      <c r="E5960" t="s">
        <v>546</v>
      </c>
      <c r="F5960" s="152">
        <v>1</v>
      </c>
      <c r="G5960" t="s">
        <v>396</v>
      </c>
      <c r="H5960" s="152" t="s">
        <v>401</v>
      </c>
      <c r="I5960" t="s">
        <v>402</v>
      </c>
      <c r="J5960" t="s">
        <v>561</v>
      </c>
      <c r="K5960" t="s">
        <v>399</v>
      </c>
      <c r="L5960" t="s">
        <v>536</v>
      </c>
      <c r="M5960" t="s">
        <v>400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x14ac:dyDescent="0.3">
      <c r="A5961">
        <v>4</v>
      </c>
      <c r="B5961" t="s">
        <v>187</v>
      </c>
      <c r="C5961">
        <v>2022</v>
      </c>
      <c r="D5961">
        <v>2</v>
      </c>
      <c r="E5961" t="s">
        <v>546</v>
      </c>
      <c r="F5961" s="152">
        <v>1</v>
      </c>
      <c r="G5961" t="s">
        <v>396</v>
      </c>
      <c r="H5961" s="152" t="s">
        <v>403</v>
      </c>
      <c r="I5961" t="s">
        <v>404</v>
      </c>
      <c r="J5961" t="s">
        <v>562</v>
      </c>
      <c r="K5961" t="s">
        <v>405</v>
      </c>
      <c r="L5961" t="s">
        <v>536</v>
      </c>
      <c r="M5961" t="s">
        <v>400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x14ac:dyDescent="0.3">
      <c r="A5962">
        <v>4</v>
      </c>
      <c r="B5962" t="s">
        <v>187</v>
      </c>
      <c r="C5962">
        <v>2022</v>
      </c>
      <c r="D5962">
        <v>2</v>
      </c>
      <c r="E5962" t="s">
        <v>546</v>
      </c>
      <c r="F5962" s="152">
        <v>1</v>
      </c>
      <c r="G5962" t="s">
        <v>396</v>
      </c>
      <c r="H5962" s="152" t="s">
        <v>406</v>
      </c>
      <c r="I5962" t="s">
        <v>407</v>
      </c>
      <c r="J5962" t="s">
        <v>563</v>
      </c>
      <c r="K5962" t="s">
        <v>408</v>
      </c>
      <c r="L5962" t="s">
        <v>536</v>
      </c>
      <c r="M5962" t="s">
        <v>400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x14ac:dyDescent="0.3">
      <c r="A5963">
        <v>4</v>
      </c>
      <c r="B5963" t="s">
        <v>187</v>
      </c>
      <c r="C5963">
        <v>2022</v>
      </c>
      <c r="D5963">
        <v>2</v>
      </c>
      <c r="E5963" t="s">
        <v>546</v>
      </c>
      <c r="F5963" s="152">
        <v>1</v>
      </c>
      <c r="G5963" t="s">
        <v>396</v>
      </c>
      <c r="H5963" s="152" t="s">
        <v>409</v>
      </c>
      <c r="I5963" t="s">
        <v>410</v>
      </c>
      <c r="J5963" t="s">
        <v>565</v>
      </c>
      <c r="K5963" t="s">
        <v>411</v>
      </c>
      <c r="L5963" t="s">
        <v>536</v>
      </c>
      <c r="M5963" t="s">
        <v>400</v>
      </c>
      <c r="N5963">
        <v>3</v>
      </c>
      <c r="O5963">
        <v>584.21</v>
      </c>
      <c r="P5963">
        <v>2219</v>
      </c>
      <c r="Q5963" t="str">
        <f t="shared" si="95"/>
        <v>3-Small C&amp;I</v>
      </c>
    </row>
    <row r="5964" spans="1:17" x14ac:dyDescent="0.3">
      <c r="A5964">
        <v>4</v>
      </c>
      <c r="B5964" t="s">
        <v>187</v>
      </c>
      <c r="C5964">
        <v>2022</v>
      </c>
      <c r="D5964">
        <v>2</v>
      </c>
      <c r="E5964" t="s">
        <v>546</v>
      </c>
      <c r="F5964" s="152">
        <v>1</v>
      </c>
      <c r="G5964" t="s">
        <v>396</v>
      </c>
      <c r="H5964" s="152" t="s">
        <v>412</v>
      </c>
      <c r="I5964" t="s">
        <v>413</v>
      </c>
      <c r="J5964" t="s">
        <v>561</v>
      </c>
      <c r="K5964" t="s">
        <v>399</v>
      </c>
      <c r="L5964" t="s">
        <v>537</v>
      </c>
      <c r="M5964" t="s">
        <v>414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x14ac:dyDescent="0.3">
      <c r="A5965">
        <v>4</v>
      </c>
      <c r="B5965" t="s">
        <v>187</v>
      </c>
      <c r="C5965">
        <v>2022</v>
      </c>
      <c r="D5965">
        <v>2</v>
      </c>
      <c r="E5965" t="s">
        <v>546</v>
      </c>
      <c r="F5965" s="152">
        <v>1</v>
      </c>
      <c r="G5965" t="s">
        <v>396</v>
      </c>
      <c r="H5965" s="152" t="s">
        <v>415</v>
      </c>
      <c r="I5965" t="s">
        <v>416</v>
      </c>
      <c r="J5965" t="s">
        <v>563</v>
      </c>
      <c r="K5965" t="s">
        <v>408</v>
      </c>
      <c r="L5965" t="s">
        <v>537</v>
      </c>
      <c r="M5965" t="s">
        <v>414</v>
      </c>
      <c r="N5965">
        <v>108</v>
      </c>
      <c r="O5965">
        <v>5811.26</v>
      </c>
      <c r="P5965">
        <v>111888</v>
      </c>
      <c r="Q5965" t="str">
        <f t="shared" si="95"/>
        <v>2-Low Income Residential</v>
      </c>
    </row>
    <row r="5966" spans="1:17" x14ac:dyDescent="0.3">
      <c r="A5966">
        <v>4</v>
      </c>
      <c r="B5966" t="s">
        <v>187</v>
      </c>
      <c r="C5966">
        <v>2022</v>
      </c>
      <c r="D5966">
        <v>2</v>
      </c>
      <c r="E5966" t="s">
        <v>546</v>
      </c>
      <c r="F5966" s="152">
        <v>1</v>
      </c>
      <c r="G5966" t="s">
        <v>396</v>
      </c>
      <c r="H5966" s="152" t="s">
        <v>417</v>
      </c>
      <c r="I5966" t="s">
        <v>418</v>
      </c>
      <c r="J5966" t="s">
        <v>562</v>
      </c>
      <c r="K5966" t="s">
        <v>405</v>
      </c>
      <c r="L5966" t="s">
        <v>537</v>
      </c>
      <c r="M5966" t="s">
        <v>414</v>
      </c>
      <c r="N5966">
        <v>29</v>
      </c>
      <c r="O5966">
        <v>1962.78</v>
      </c>
      <c r="P5966">
        <v>15213</v>
      </c>
      <c r="Q5966" t="str">
        <f t="shared" ref="Q5966:Q6029" si="96">VLOOKUP(TRIM(J5966),S:T,2,FALSE)</f>
        <v>3-Small C&amp;I</v>
      </c>
    </row>
    <row r="5967" spans="1:17" x14ac:dyDescent="0.3">
      <c r="A5967">
        <v>4</v>
      </c>
      <c r="B5967" t="s">
        <v>187</v>
      </c>
      <c r="C5967">
        <v>2022</v>
      </c>
      <c r="D5967">
        <v>2</v>
      </c>
      <c r="E5967" t="s">
        <v>546</v>
      </c>
      <c r="F5967" s="152">
        <v>1</v>
      </c>
      <c r="G5967" t="s">
        <v>396</v>
      </c>
      <c r="H5967" s="152" t="s">
        <v>419</v>
      </c>
      <c r="I5967" t="s">
        <v>420</v>
      </c>
      <c r="J5967" t="s">
        <v>565</v>
      </c>
      <c r="K5967" t="s">
        <v>411</v>
      </c>
      <c r="L5967" t="s">
        <v>537</v>
      </c>
      <c r="M5967" t="s">
        <v>414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x14ac:dyDescent="0.3">
      <c r="A5968">
        <v>4</v>
      </c>
      <c r="B5968" t="s">
        <v>187</v>
      </c>
      <c r="C5968">
        <v>2022</v>
      </c>
      <c r="D5968">
        <v>2</v>
      </c>
      <c r="E5968" t="s">
        <v>546</v>
      </c>
      <c r="F5968" s="152">
        <v>3</v>
      </c>
      <c r="G5968" t="s">
        <v>421</v>
      </c>
      <c r="H5968" s="152" t="s">
        <v>397</v>
      </c>
      <c r="I5968" t="s">
        <v>398</v>
      </c>
      <c r="J5968" t="s">
        <v>561</v>
      </c>
      <c r="K5968" t="s">
        <v>399</v>
      </c>
      <c r="L5968" t="s">
        <v>538</v>
      </c>
      <c r="M5968" t="s">
        <v>422</v>
      </c>
      <c r="N5968">
        <v>29</v>
      </c>
      <c r="O5968">
        <v>5994.58</v>
      </c>
      <c r="P5968">
        <v>19786</v>
      </c>
      <c r="Q5968" t="str">
        <f t="shared" si="96"/>
        <v>1-Residential</v>
      </c>
    </row>
    <row r="5969" spans="1:17" x14ac:dyDescent="0.3">
      <c r="A5969">
        <v>4</v>
      </c>
      <c r="B5969" t="s">
        <v>187</v>
      </c>
      <c r="C5969">
        <v>2022</v>
      </c>
      <c r="D5969">
        <v>2</v>
      </c>
      <c r="E5969" t="s">
        <v>546</v>
      </c>
      <c r="F5969" s="152">
        <v>3</v>
      </c>
      <c r="G5969" t="s">
        <v>421</v>
      </c>
      <c r="H5969" s="152" t="s">
        <v>403</v>
      </c>
      <c r="I5969" t="s">
        <v>404</v>
      </c>
      <c r="J5969" t="s">
        <v>562</v>
      </c>
      <c r="K5969" t="s">
        <v>405</v>
      </c>
      <c r="L5969" t="s">
        <v>538</v>
      </c>
      <c r="M5969" t="s">
        <v>422</v>
      </c>
      <c r="N5969">
        <v>223</v>
      </c>
      <c r="O5969">
        <v>49784.47</v>
      </c>
      <c r="P5969">
        <v>190489</v>
      </c>
      <c r="Q5969" t="str">
        <f t="shared" si="96"/>
        <v>3-Small C&amp;I</v>
      </c>
    </row>
    <row r="5970" spans="1:17" x14ac:dyDescent="0.3">
      <c r="A5970">
        <v>4</v>
      </c>
      <c r="B5970" t="s">
        <v>187</v>
      </c>
      <c r="C5970">
        <v>2022</v>
      </c>
      <c r="D5970">
        <v>2</v>
      </c>
      <c r="E5970" t="s">
        <v>546</v>
      </c>
      <c r="F5970" s="152">
        <v>3</v>
      </c>
      <c r="G5970" t="s">
        <v>421</v>
      </c>
      <c r="H5970" s="152" t="s">
        <v>426</v>
      </c>
      <c r="I5970" t="s">
        <v>427</v>
      </c>
      <c r="J5970" t="s">
        <v>564</v>
      </c>
      <c r="K5970" t="s">
        <v>428</v>
      </c>
      <c r="L5970" t="s">
        <v>538</v>
      </c>
      <c r="M5970" t="s">
        <v>422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x14ac:dyDescent="0.3">
      <c r="A5971">
        <v>4</v>
      </c>
      <c r="B5971" t="s">
        <v>187</v>
      </c>
      <c r="C5971">
        <v>2022</v>
      </c>
      <c r="D5971">
        <v>2</v>
      </c>
      <c r="E5971" t="s">
        <v>546</v>
      </c>
      <c r="F5971" s="152">
        <v>3</v>
      </c>
      <c r="G5971" t="s">
        <v>421</v>
      </c>
      <c r="H5971" s="152" t="s">
        <v>409</v>
      </c>
      <c r="I5971" t="s">
        <v>410</v>
      </c>
      <c r="J5971" t="s">
        <v>565</v>
      </c>
      <c r="K5971" t="s">
        <v>411</v>
      </c>
      <c r="L5971" t="s">
        <v>538</v>
      </c>
      <c r="M5971" t="s">
        <v>422</v>
      </c>
      <c r="N5971">
        <v>26</v>
      </c>
      <c r="O5971">
        <v>2668.33</v>
      </c>
      <c r="P5971">
        <v>9647</v>
      </c>
      <c r="Q5971" t="str">
        <f t="shared" si="96"/>
        <v>3-Small C&amp;I</v>
      </c>
    </row>
    <row r="5972" spans="1:17" x14ac:dyDescent="0.3">
      <c r="A5972">
        <v>4</v>
      </c>
      <c r="B5972" t="s">
        <v>187</v>
      </c>
      <c r="C5972">
        <v>2022</v>
      </c>
      <c r="D5972">
        <v>2</v>
      </c>
      <c r="E5972" t="s">
        <v>546</v>
      </c>
      <c r="F5972" s="152">
        <v>3</v>
      </c>
      <c r="G5972" t="s">
        <v>421</v>
      </c>
      <c r="H5972" s="152" t="s">
        <v>431</v>
      </c>
      <c r="I5972" t="s">
        <v>432</v>
      </c>
      <c r="J5972" t="s">
        <v>568</v>
      </c>
      <c r="K5972" t="s">
        <v>433</v>
      </c>
      <c r="L5972" t="s">
        <v>538</v>
      </c>
      <c r="M5972" t="s">
        <v>422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x14ac:dyDescent="0.3">
      <c r="A5973">
        <v>4</v>
      </c>
      <c r="B5973" t="s">
        <v>187</v>
      </c>
      <c r="C5973">
        <v>2022</v>
      </c>
      <c r="D5973">
        <v>2</v>
      </c>
      <c r="E5973" t="s">
        <v>546</v>
      </c>
      <c r="F5973" s="152">
        <v>3</v>
      </c>
      <c r="G5973" t="s">
        <v>421</v>
      </c>
      <c r="H5973" s="152" t="s">
        <v>434</v>
      </c>
      <c r="I5973" t="s">
        <v>435</v>
      </c>
      <c r="J5973" t="s">
        <v>566</v>
      </c>
      <c r="K5973" t="s">
        <v>436</v>
      </c>
      <c r="L5973" t="s">
        <v>537</v>
      </c>
      <c r="M5973" t="s">
        <v>414</v>
      </c>
      <c r="N5973">
        <v>1</v>
      </c>
      <c r="O5973">
        <v>9.26</v>
      </c>
      <c r="P5973">
        <v>23</v>
      </c>
      <c r="Q5973" t="str">
        <f t="shared" si="96"/>
        <v>Street</v>
      </c>
    </row>
    <row r="5974" spans="1:17" x14ac:dyDescent="0.3">
      <c r="A5974">
        <v>4</v>
      </c>
      <c r="B5974" t="s">
        <v>187</v>
      </c>
      <c r="C5974">
        <v>2022</v>
      </c>
      <c r="D5974">
        <v>2</v>
      </c>
      <c r="E5974" t="s">
        <v>546</v>
      </c>
      <c r="F5974" s="152">
        <v>3</v>
      </c>
      <c r="G5974" t="s">
        <v>421</v>
      </c>
      <c r="H5974" s="152" t="s">
        <v>437</v>
      </c>
      <c r="I5974" t="s">
        <v>438</v>
      </c>
      <c r="J5974" t="s">
        <v>571</v>
      </c>
      <c r="K5974" t="s">
        <v>439</v>
      </c>
      <c r="L5974" t="s">
        <v>539</v>
      </c>
      <c r="M5974" t="s">
        <v>440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x14ac:dyDescent="0.3">
      <c r="A5975">
        <v>4</v>
      </c>
      <c r="B5975" t="s">
        <v>187</v>
      </c>
      <c r="C5975">
        <v>2022</v>
      </c>
      <c r="D5975">
        <v>2</v>
      </c>
      <c r="E5975" t="s">
        <v>546</v>
      </c>
      <c r="F5975" s="152">
        <v>3</v>
      </c>
      <c r="G5975" t="s">
        <v>421</v>
      </c>
      <c r="H5975" s="152" t="s">
        <v>441</v>
      </c>
      <c r="I5975" t="s">
        <v>442</v>
      </c>
      <c r="J5975" t="s">
        <v>572</v>
      </c>
      <c r="K5975" t="s">
        <v>443</v>
      </c>
      <c r="L5975" t="s">
        <v>538</v>
      </c>
      <c r="M5975" t="s">
        <v>422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x14ac:dyDescent="0.3">
      <c r="A5976">
        <v>4</v>
      </c>
      <c r="B5976" t="s">
        <v>187</v>
      </c>
      <c r="C5976">
        <v>2022</v>
      </c>
      <c r="D5976">
        <v>2</v>
      </c>
      <c r="E5976" t="s">
        <v>546</v>
      </c>
      <c r="F5976" s="152">
        <v>3</v>
      </c>
      <c r="G5976" t="s">
        <v>421</v>
      </c>
      <c r="H5976" s="152" t="s">
        <v>444</v>
      </c>
      <c r="I5976" t="s">
        <v>445</v>
      </c>
      <c r="J5976" t="s">
        <v>572</v>
      </c>
      <c r="K5976" t="s">
        <v>443</v>
      </c>
      <c r="L5976" t="s">
        <v>539</v>
      </c>
      <c r="M5976" t="s">
        <v>440</v>
      </c>
      <c r="N5976">
        <v>7</v>
      </c>
      <c r="O5976">
        <v>56929.79</v>
      </c>
      <c r="P5976">
        <v>658802</v>
      </c>
      <c r="Q5976" t="str">
        <f t="shared" si="96"/>
        <v>5-Large C&amp;I</v>
      </c>
    </row>
    <row r="5977" spans="1:17" x14ac:dyDescent="0.3">
      <c r="A5977">
        <v>4</v>
      </c>
      <c r="B5977" t="s">
        <v>187</v>
      </c>
      <c r="C5977">
        <v>2022</v>
      </c>
      <c r="D5977">
        <v>2</v>
      </c>
      <c r="E5977" t="s">
        <v>546</v>
      </c>
      <c r="F5977" s="152">
        <v>3</v>
      </c>
      <c r="G5977" t="s">
        <v>421</v>
      </c>
      <c r="H5977" s="152" t="s">
        <v>412</v>
      </c>
      <c r="I5977" t="s">
        <v>413</v>
      </c>
      <c r="J5977" t="s">
        <v>561</v>
      </c>
      <c r="K5977" t="s">
        <v>399</v>
      </c>
      <c r="L5977" t="s">
        <v>539</v>
      </c>
      <c r="M5977" t="s">
        <v>440</v>
      </c>
      <c r="N5977">
        <v>29</v>
      </c>
      <c r="O5977">
        <v>5499.45</v>
      </c>
      <c r="P5977">
        <v>37253</v>
      </c>
      <c r="Q5977" t="str">
        <f t="shared" si="96"/>
        <v>1-Residential</v>
      </c>
    </row>
    <row r="5978" spans="1:17" x14ac:dyDescent="0.3">
      <c r="A5978">
        <v>4</v>
      </c>
      <c r="B5978" t="s">
        <v>187</v>
      </c>
      <c r="C5978">
        <v>2022</v>
      </c>
      <c r="D5978">
        <v>2</v>
      </c>
      <c r="E5978" t="s">
        <v>546</v>
      </c>
      <c r="F5978" s="152">
        <v>3</v>
      </c>
      <c r="G5978" t="s">
        <v>421</v>
      </c>
      <c r="H5978" s="152" t="s">
        <v>417</v>
      </c>
      <c r="I5978" t="s">
        <v>418</v>
      </c>
      <c r="J5978" t="s">
        <v>562</v>
      </c>
      <c r="K5978" t="s">
        <v>405</v>
      </c>
      <c r="L5978" t="s">
        <v>539</v>
      </c>
      <c r="M5978" t="s">
        <v>440</v>
      </c>
      <c r="N5978">
        <v>1231</v>
      </c>
      <c r="O5978">
        <v>209707.36</v>
      </c>
      <c r="P5978">
        <v>1678456</v>
      </c>
      <c r="Q5978" t="str">
        <f t="shared" si="96"/>
        <v>3-Small C&amp;I</v>
      </c>
    </row>
    <row r="5979" spans="1:17" x14ac:dyDescent="0.3">
      <c r="A5979">
        <v>4</v>
      </c>
      <c r="B5979" t="s">
        <v>187</v>
      </c>
      <c r="C5979">
        <v>2022</v>
      </c>
      <c r="D5979">
        <v>2</v>
      </c>
      <c r="E5979" t="s">
        <v>546</v>
      </c>
      <c r="F5979" s="152">
        <v>3</v>
      </c>
      <c r="G5979" t="s">
        <v>421</v>
      </c>
      <c r="H5979" s="152" t="s">
        <v>446</v>
      </c>
      <c r="I5979" t="s">
        <v>447</v>
      </c>
      <c r="J5979" t="s">
        <v>567</v>
      </c>
      <c r="K5979" t="s">
        <v>425</v>
      </c>
      <c r="L5979" t="s">
        <v>539</v>
      </c>
      <c r="M5979" t="s">
        <v>440</v>
      </c>
      <c r="N5979">
        <v>7</v>
      </c>
      <c r="O5979">
        <v>247.65</v>
      </c>
      <c r="P5979">
        <v>1664</v>
      </c>
      <c r="Q5979" t="str">
        <f t="shared" si="96"/>
        <v>3-Small C&amp;I</v>
      </c>
    </row>
    <row r="5980" spans="1:17" x14ac:dyDescent="0.3">
      <c r="A5980">
        <v>4</v>
      </c>
      <c r="B5980" t="s">
        <v>187</v>
      </c>
      <c r="C5980">
        <v>2022</v>
      </c>
      <c r="D5980">
        <v>2</v>
      </c>
      <c r="E5980" t="s">
        <v>546</v>
      </c>
      <c r="F5980" s="152">
        <v>3</v>
      </c>
      <c r="G5980" t="s">
        <v>421</v>
      </c>
      <c r="H5980" s="152" t="s">
        <v>448</v>
      </c>
      <c r="I5980" t="s">
        <v>449</v>
      </c>
      <c r="J5980" t="s">
        <v>564</v>
      </c>
      <c r="K5980" t="s">
        <v>428</v>
      </c>
      <c r="L5980" t="s">
        <v>539</v>
      </c>
      <c r="M5980" t="s">
        <v>440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x14ac:dyDescent="0.3">
      <c r="A5981">
        <v>4</v>
      </c>
      <c r="B5981" t="s">
        <v>187</v>
      </c>
      <c r="C5981">
        <v>2022</v>
      </c>
      <c r="D5981">
        <v>2</v>
      </c>
      <c r="E5981" t="s">
        <v>546</v>
      </c>
      <c r="F5981" s="152">
        <v>3</v>
      </c>
      <c r="G5981" t="s">
        <v>421</v>
      </c>
      <c r="H5981" s="152" t="s">
        <v>419</v>
      </c>
      <c r="I5981" t="s">
        <v>420</v>
      </c>
      <c r="J5981" t="s">
        <v>565</v>
      </c>
      <c r="K5981" t="s">
        <v>411</v>
      </c>
      <c r="L5981" t="s">
        <v>539</v>
      </c>
      <c r="M5981" t="s">
        <v>440</v>
      </c>
      <c r="N5981">
        <v>54</v>
      </c>
      <c r="O5981">
        <v>4179.45</v>
      </c>
      <c r="P5981">
        <v>30680</v>
      </c>
      <c r="Q5981" t="str">
        <f t="shared" si="96"/>
        <v>3-Small C&amp;I</v>
      </c>
    </row>
    <row r="5982" spans="1:17" x14ac:dyDescent="0.3">
      <c r="A5982">
        <v>4</v>
      </c>
      <c r="B5982" t="s">
        <v>187</v>
      </c>
      <c r="C5982">
        <v>2022</v>
      </c>
      <c r="D5982">
        <v>2</v>
      </c>
      <c r="E5982" t="s">
        <v>546</v>
      </c>
      <c r="F5982" s="152">
        <v>3</v>
      </c>
      <c r="G5982" t="s">
        <v>421</v>
      </c>
      <c r="H5982" s="152" t="s">
        <v>450</v>
      </c>
      <c r="I5982" t="s">
        <v>451</v>
      </c>
      <c r="J5982" t="s">
        <v>568</v>
      </c>
      <c r="K5982" t="s">
        <v>433</v>
      </c>
      <c r="L5982" t="s">
        <v>539</v>
      </c>
      <c r="M5982" t="s">
        <v>440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x14ac:dyDescent="0.3">
      <c r="A5983">
        <v>4</v>
      </c>
      <c r="B5983" t="s">
        <v>187</v>
      </c>
      <c r="C5983">
        <v>2022</v>
      </c>
      <c r="D5983">
        <v>2</v>
      </c>
      <c r="E5983" t="s">
        <v>546</v>
      </c>
      <c r="F5983" s="152">
        <v>3</v>
      </c>
      <c r="G5983" t="s">
        <v>421</v>
      </c>
      <c r="H5983" s="152" t="s">
        <v>452</v>
      </c>
      <c r="I5983" t="s">
        <v>453</v>
      </c>
      <c r="J5983" t="s">
        <v>570</v>
      </c>
      <c r="K5983" t="s">
        <v>454</v>
      </c>
      <c r="L5983" t="s">
        <v>539</v>
      </c>
      <c r="M5983" t="s">
        <v>440</v>
      </c>
      <c r="N5983">
        <v>1</v>
      </c>
      <c r="O5983">
        <v>89.09</v>
      </c>
      <c r="P5983">
        <v>0</v>
      </c>
      <c r="Q5983" t="str">
        <f t="shared" si="96"/>
        <v>4-Medium C&amp;I</v>
      </c>
    </row>
    <row r="5984" spans="1:17" x14ac:dyDescent="0.3">
      <c r="A5984">
        <v>4</v>
      </c>
      <c r="B5984" t="s">
        <v>187</v>
      </c>
      <c r="C5984">
        <v>2022</v>
      </c>
      <c r="D5984">
        <v>2</v>
      </c>
      <c r="E5984" t="s">
        <v>546</v>
      </c>
      <c r="F5984" s="152">
        <v>5</v>
      </c>
      <c r="G5984" t="s">
        <v>455</v>
      </c>
      <c r="H5984" s="152" t="s">
        <v>431</v>
      </c>
      <c r="I5984" t="s">
        <v>432</v>
      </c>
      <c r="J5984" t="s">
        <v>568</v>
      </c>
      <c r="K5984" t="s">
        <v>433</v>
      </c>
      <c r="L5984" t="s">
        <v>540</v>
      </c>
      <c r="M5984" t="s">
        <v>456</v>
      </c>
      <c r="N5984">
        <v>1</v>
      </c>
      <c r="O5984">
        <v>781.54</v>
      </c>
      <c r="P5984">
        <v>2000</v>
      </c>
      <c r="Q5984" t="str">
        <f t="shared" si="96"/>
        <v>4-Medium C&amp;I</v>
      </c>
    </row>
    <row r="5985" spans="1:17" x14ac:dyDescent="0.3">
      <c r="A5985">
        <v>4</v>
      </c>
      <c r="B5985" t="s">
        <v>187</v>
      </c>
      <c r="C5985">
        <v>2022</v>
      </c>
      <c r="D5985">
        <v>2</v>
      </c>
      <c r="E5985" t="s">
        <v>546</v>
      </c>
      <c r="F5985" s="152">
        <v>5</v>
      </c>
      <c r="G5985" t="s">
        <v>455</v>
      </c>
      <c r="H5985" s="152" t="s">
        <v>444</v>
      </c>
      <c r="I5985" t="s">
        <v>445</v>
      </c>
      <c r="J5985" t="s">
        <v>572</v>
      </c>
      <c r="K5985" t="s">
        <v>443</v>
      </c>
      <c r="L5985" t="s">
        <v>541</v>
      </c>
      <c r="M5985" t="s">
        <v>457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x14ac:dyDescent="0.3">
      <c r="A5986">
        <v>4</v>
      </c>
      <c r="B5986" t="s">
        <v>187</v>
      </c>
      <c r="C5986">
        <v>2022</v>
      </c>
      <c r="D5986">
        <v>2</v>
      </c>
      <c r="E5986" t="s">
        <v>546</v>
      </c>
      <c r="F5986" s="152">
        <v>5</v>
      </c>
      <c r="G5986" t="s">
        <v>455</v>
      </c>
      <c r="H5986" s="152" t="s">
        <v>417</v>
      </c>
      <c r="I5986" t="s">
        <v>418</v>
      </c>
      <c r="J5986" t="s">
        <v>562</v>
      </c>
      <c r="K5986" t="s">
        <v>405</v>
      </c>
      <c r="L5986" t="s">
        <v>541</v>
      </c>
      <c r="M5986" t="s">
        <v>457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x14ac:dyDescent="0.3">
      <c r="A5987">
        <v>4</v>
      </c>
      <c r="B5987" t="s">
        <v>187</v>
      </c>
      <c r="C5987">
        <v>2022</v>
      </c>
      <c r="D5987">
        <v>2</v>
      </c>
      <c r="E5987" t="s">
        <v>546</v>
      </c>
      <c r="F5987" s="152">
        <v>6</v>
      </c>
      <c r="G5987" t="s">
        <v>458</v>
      </c>
      <c r="H5987" s="152" t="s">
        <v>459</v>
      </c>
      <c r="I5987" t="s">
        <v>460</v>
      </c>
      <c r="J5987" t="s">
        <v>573</v>
      </c>
      <c r="K5987" t="s">
        <v>461</v>
      </c>
      <c r="L5987" t="s">
        <v>542</v>
      </c>
      <c r="M5987" t="s">
        <v>462</v>
      </c>
      <c r="N5987">
        <v>1</v>
      </c>
      <c r="O5987">
        <v>6248.77</v>
      </c>
      <c r="P5987">
        <v>17198</v>
      </c>
      <c r="Q5987" t="str">
        <f t="shared" si="96"/>
        <v>Street</v>
      </c>
    </row>
    <row r="5988" spans="1:17" x14ac:dyDescent="0.3">
      <c r="A5988">
        <v>4</v>
      </c>
      <c r="B5988" t="s">
        <v>187</v>
      </c>
      <c r="C5988">
        <v>2022</v>
      </c>
      <c r="D5988">
        <v>2</v>
      </c>
      <c r="E5988" t="s">
        <v>546</v>
      </c>
      <c r="F5988" s="152">
        <v>6</v>
      </c>
      <c r="G5988" t="s">
        <v>458</v>
      </c>
      <c r="H5988" s="152" t="s">
        <v>463</v>
      </c>
      <c r="I5988" t="s">
        <v>464</v>
      </c>
      <c r="J5988" t="s">
        <v>577</v>
      </c>
      <c r="K5988" t="s">
        <v>465</v>
      </c>
      <c r="L5988" t="s">
        <v>542</v>
      </c>
      <c r="M5988" t="s">
        <v>462</v>
      </c>
      <c r="N5988">
        <v>2</v>
      </c>
      <c r="O5988">
        <v>1332.86</v>
      </c>
      <c r="P5988">
        <v>7232</v>
      </c>
      <c r="Q5988" t="str">
        <f t="shared" si="96"/>
        <v>Street</v>
      </c>
    </row>
    <row r="5989" spans="1:17" x14ac:dyDescent="0.3">
      <c r="A5989">
        <v>4</v>
      </c>
      <c r="B5989" t="s">
        <v>187</v>
      </c>
      <c r="C5989">
        <v>2022</v>
      </c>
      <c r="D5989">
        <v>2</v>
      </c>
      <c r="E5989" t="s">
        <v>546</v>
      </c>
      <c r="F5989" s="152">
        <v>10</v>
      </c>
      <c r="G5989" t="s">
        <v>466</v>
      </c>
      <c r="H5989" s="152" t="s">
        <v>397</v>
      </c>
      <c r="I5989" t="s">
        <v>398</v>
      </c>
      <c r="J5989" t="s">
        <v>561</v>
      </c>
      <c r="K5989" t="s">
        <v>399</v>
      </c>
      <c r="L5989" t="s">
        <v>543</v>
      </c>
      <c r="M5989" t="s">
        <v>467</v>
      </c>
      <c r="N5989">
        <v>33</v>
      </c>
      <c r="O5989">
        <v>10576.86</v>
      </c>
      <c r="P5989">
        <v>35454</v>
      </c>
      <c r="Q5989" t="str">
        <f t="shared" si="96"/>
        <v>1-Residential</v>
      </c>
    </row>
    <row r="5990" spans="1:17" x14ac:dyDescent="0.3">
      <c r="A5990">
        <v>4</v>
      </c>
      <c r="B5990" t="s">
        <v>187</v>
      </c>
      <c r="C5990">
        <v>2022</v>
      </c>
      <c r="D5990">
        <v>2</v>
      </c>
      <c r="E5990" t="s">
        <v>546</v>
      </c>
      <c r="F5990" s="152">
        <v>10</v>
      </c>
      <c r="G5990" t="s">
        <v>466</v>
      </c>
      <c r="H5990" s="152" t="s">
        <v>406</v>
      </c>
      <c r="I5990" t="s">
        <v>407</v>
      </c>
      <c r="J5990" t="s">
        <v>563</v>
      </c>
      <c r="K5990" t="s">
        <v>408</v>
      </c>
      <c r="L5990" t="s">
        <v>543</v>
      </c>
      <c r="M5990" t="s">
        <v>467</v>
      </c>
      <c r="N5990">
        <v>1</v>
      </c>
      <c r="O5990">
        <v>60.06</v>
      </c>
      <c r="P5990">
        <v>295</v>
      </c>
      <c r="Q5990" t="str">
        <f t="shared" si="96"/>
        <v>2-Low Income Residential</v>
      </c>
    </row>
    <row r="5991" spans="1:17" x14ac:dyDescent="0.3">
      <c r="A5991">
        <v>4</v>
      </c>
      <c r="B5991" t="s">
        <v>187</v>
      </c>
      <c r="C5991">
        <v>2022</v>
      </c>
      <c r="D5991">
        <v>2</v>
      </c>
      <c r="E5991" t="s">
        <v>546</v>
      </c>
      <c r="F5991" s="152">
        <v>10</v>
      </c>
      <c r="G5991" t="s">
        <v>466</v>
      </c>
      <c r="H5991" s="152" t="s">
        <v>412</v>
      </c>
      <c r="I5991" t="s">
        <v>413</v>
      </c>
      <c r="J5991" t="s">
        <v>561</v>
      </c>
      <c r="K5991" t="s">
        <v>399</v>
      </c>
      <c r="L5991" t="s">
        <v>544</v>
      </c>
      <c r="M5991" t="s">
        <v>468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x14ac:dyDescent="0.3">
      <c r="A5992">
        <v>4</v>
      </c>
      <c r="B5992" t="s">
        <v>187</v>
      </c>
      <c r="C5992">
        <v>2022</v>
      </c>
      <c r="D5992">
        <v>2</v>
      </c>
      <c r="E5992" t="s">
        <v>546</v>
      </c>
      <c r="F5992" s="152">
        <v>10</v>
      </c>
      <c r="G5992" t="s">
        <v>466</v>
      </c>
      <c r="H5992" s="152" t="s">
        <v>415</v>
      </c>
      <c r="I5992" t="s">
        <v>416</v>
      </c>
      <c r="J5992" t="s">
        <v>563</v>
      </c>
      <c r="K5992" t="s">
        <v>408</v>
      </c>
      <c r="L5992" t="s">
        <v>544</v>
      </c>
      <c r="M5992" t="s">
        <v>468</v>
      </c>
      <c r="N5992">
        <v>3</v>
      </c>
      <c r="O5992">
        <v>192.17</v>
      </c>
      <c r="P5992">
        <v>3475</v>
      </c>
      <c r="Q5992" t="str">
        <f t="shared" si="96"/>
        <v>2-Low Income Residential</v>
      </c>
    </row>
    <row r="5993" spans="1:17" x14ac:dyDescent="0.3">
      <c r="A5993">
        <v>4</v>
      </c>
      <c r="B5993" t="s">
        <v>187</v>
      </c>
      <c r="C5993">
        <v>2022</v>
      </c>
      <c r="D5993">
        <v>2</v>
      </c>
      <c r="E5993" t="s">
        <v>546</v>
      </c>
      <c r="F5993" s="152">
        <v>60</v>
      </c>
      <c r="G5993" t="s">
        <v>469</v>
      </c>
      <c r="H5993" s="152" t="s">
        <v>459</v>
      </c>
      <c r="I5993" t="s">
        <v>460</v>
      </c>
      <c r="J5993" t="s">
        <v>573</v>
      </c>
      <c r="K5993" t="s">
        <v>461</v>
      </c>
      <c r="L5993" t="s">
        <v>545</v>
      </c>
      <c r="M5993" t="s">
        <v>470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x14ac:dyDescent="0.3">
      <c r="A5994">
        <v>4</v>
      </c>
      <c r="B5994" t="s">
        <v>187</v>
      </c>
      <c r="C5994">
        <v>2022</v>
      </c>
      <c r="D5994">
        <v>2</v>
      </c>
      <c r="E5994" t="s">
        <v>546</v>
      </c>
      <c r="F5994" s="152">
        <v>60</v>
      </c>
      <c r="G5994" t="s">
        <v>469</v>
      </c>
      <c r="H5994" s="152" t="s">
        <v>463</v>
      </c>
      <c r="I5994" t="s">
        <v>464</v>
      </c>
      <c r="J5994" t="s">
        <v>577</v>
      </c>
      <c r="K5994" t="s">
        <v>465</v>
      </c>
      <c r="L5994" t="s">
        <v>545</v>
      </c>
      <c r="M5994" t="s">
        <v>470</v>
      </c>
      <c r="N5994">
        <v>2</v>
      </c>
      <c r="O5994">
        <v>29.28</v>
      </c>
      <c r="P5994">
        <v>147</v>
      </c>
      <c r="Q5994" t="str">
        <f t="shared" si="96"/>
        <v>Street</v>
      </c>
    </row>
    <row r="5995" spans="1:17" x14ac:dyDescent="0.3">
      <c r="A5995">
        <v>5</v>
      </c>
      <c r="B5995" t="s">
        <v>181</v>
      </c>
      <c r="C5995">
        <v>2022</v>
      </c>
      <c r="D5995">
        <v>2</v>
      </c>
      <c r="E5995" t="s">
        <v>546</v>
      </c>
      <c r="F5995" s="152">
        <v>1</v>
      </c>
      <c r="G5995" t="s">
        <v>396</v>
      </c>
      <c r="H5995" s="152" t="s">
        <v>397</v>
      </c>
      <c r="I5995" t="s">
        <v>398</v>
      </c>
      <c r="J5995" t="s">
        <v>561</v>
      </c>
      <c r="K5995" t="s">
        <v>399</v>
      </c>
      <c r="L5995" t="s">
        <v>536</v>
      </c>
      <c r="M5995" t="s">
        <v>400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x14ac:dyDescent="0.3">
      <c r="A5996">
        <v>5</v>
      </c>
      <c r="B5996" t="s">
        <v>181</v>
      </c>
      <c r="C5996">
        <v>2022</v>
      </c>
      <c r="D5996">
        <v>2</v>
      </c>
      <c r="E5996" t="s">
        <v>546</v>
      </c>
      <c r="F5996" s="152">
        <v>1</v>
      </c>
      <c r="G5996" t="s">
        <v>396</v>
      </c>
      <c r="H5996" s="152" t="s">
        <v>401</v>
      </c>
      <c r="I5996" t="s">
        <v>402</v>
      </c>
      <c r="J5996" t="s">
        <v>561</v>
      </c>
      <c r="K5996" t="s">
        <v>399</v>
      </c>
      <c r="L5996" t="s">
        <v>536</v>
      </c>
      <c r="M5996" t="s">
        <v>400</v>
      </c>
      <c r="N5996">
        <v>330</v>
      </c>
      <c r="O5996">
        <v>69174.03</v>
      </c>
      <c r="P5996">
        <v>211444</v>
      </c>
      <c r="Q5996" t="str">
        <f t="shared" si="96"/>
        <v>1-Residential</v>
      </c>
    </row>
    <row r="5997" spans="1:17" x14ac:dyDescent="0.3">
      <c r="A5997">
        <v>5</v>
      </c>
      <c r="B5997" t="s">
        <v>181</v>
      </c>
      <c r="C5997">
        <v>2022</v>
      </c>
      <c r="D5997">
        <v>2</v>
      </c>
      <c r="E5997" t="s">
        <v>546</v>
      </c>
      <c r="F5997" s="152">
        <v>1</v>
      </c>
      <c r="G5997" t="s">
        <v>396</v>
      </c>
      <c r="H5997" s="152" t="s">
        <v>403</v>
      </c>
      <c r="I5997" t="s">
        <v>404</v>
      </c>
      <c r="J5997" t="s">
        <v>562</v>
      </c>
      <c r="K5997" t="s">
        <v>405</v>
      </c>
      <c r="L5997" t="s">
        <v>536</v>
      </c>
      <c r="M5997" t="s">
        <v>400</v>
      </c>
      <c r="N5997">
        <v>1312</v>
      </c>
      <c r="O5997">
        <v>100126.74</v>
      </c>
      <c r="P5997">
        <v>831711</v>
      </c>
      <c r="Q5997" t="str">
        <f t="shared" si="96"/>
        <v>3-Small C&amp;I</v>
      </c>
    </row>
    <row r="5998" spans="1:17" x14ac:dyDescent="0.3">
      <c r="A5998">
        <v>5</v>
      </c>
      <c r="B5998" t="s">
        <v>181</v>
      </c>
      <c r="C5998">
        <v>2022</v>
      </c>
      <c r="D5998">
        <v>2</v>
      </c>
      <c r="E5998" t="s">
        <v>546</v>
      </c>
      <c r="F5998" s="152">
        <v>1</v>
      </c>
      <c r="G5998" t="s">
        <v>396</v>
      </c>
      <c r="H5998" s="152" t="s">
        <v>406</v>
      </c>
      <c r="I5998" t="s">
        <v>407</v>
      </c>
      <c r="J5998" t="s">
        <v>563</v>
      </c>
      <c r="K5998" t="s">
        <v>408</v>
      </c>
      <c r="L5998" t="s">
        <v>536</v>
      </c>
      <c r="M5998" t="s">
        <v>400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x14ac:dyDescent="0.3">
      <c r="A5999">
        <v>5</v>
      </c>
      <c r="B5999" t="s">
        <v>181</v>
      </c>
      <c r="C5999">
        <v>2022</v>
      </c>
      <c r="D5999">
        <v>2</v>
      </c>
      <c r="E5999" t="s">
        <v>546</v>
      </c>
      <c r="F5999" s="152">
        <v>1</v>
      </c>
      <c r="G5999" t="s">
        <v>396</v>
      </c>
      <c r="H5999" s="152" t="s">
        <v>471</v>
      </c>
      <c r="I5999" t="s">
        <v>472</v>
      </c>
      <c r="J5999" t="s">
        <v>563</v>
      </c>
      <c r="K5999" t="s">
        <v>408</v>
      </c>
      <c r="L5999" t="s">
        <v>536</v>
      </c>
      <c r="M5999" t="s">
        <v>400</v>
      </c>
      <c r="N5999">
        <v>162</v>
      </c>
      <c r="O5999">
        <v>30290.58</v>
      </c>
      <c r="P5999">
        <v>142783</v>
      </c>
      <c r="Q5999" t="str">
        <f t="shared" si="96"/>
        <v>2-Low Income Residential</v>
      </c>
    </row>
    <row r="6000" spans="1:17" x14ac:dyDescent="0.3">
      <c r="A6000">
        <v>5</v>
      </c>
      <c r="B6000" t="s">
        <v>181</v>
      </c>
      <c r="C6000">
        <v>2022</v>
      </c>
      <c r="D6000">
        <v>2</v>
      </c>
      <c r="E6000" t="s">
        <v>546</v>
      </c>
      <c r="F6000" s="152">
        <v>1</v>
      </c>
      <c r="G6000" t="s">
        <v>396</v>
      </c>
      <c r="H6000" s="152" t="s">
        <v>409</v>
      </c>
      <c r="I6000" t="s">
        <v>410</v>
      </c>
      <c r="J6000" t="s">
        <v>564</v>
      </c>
      <c r="K6000" t="s">
        <v>428</v>
      </c>
      <c r="L6000" t="s">
        <v>536</v>
      </c>
      <c r="M6000" t="s">
        <v>400</v>
      </c>
      <c r="N6000">
        <v>1054</v>
      </c>
      <c r="O6000">
        <v>113524.96</v>
      </c>
      <c r="P6000">
        <v>425018</v>
      </c>
      <c r="Q6000" t="str">
        <f t="shared" si="96"/>
        <v>3-Small C&amp;I</v>
      </c>
    </row>
    <row r="6001" spans="1:17" x14ac:dyDescent="0.3">
      <c r="A6001">
        <v>5</v>
      </c>
      <c r="B6001" t="s">
        <v>181</v>
      </c>
      <c r="C6001">
        <v>2022</v>
      </c>
      <c r="D6001">
        <v>2</v>
      </c>
      <c r="E6001" t="s">
        <v>546</v>
      </c>
      <c r="F6001" s="152">
        <v>1</v>
      </c>
      <c r="G6001" t="s">
        <v>396</v>
      </c>
      <c r="H6001" s="152" t="s">
        <v>429</v>
      </c>
      <c r="I6001" t="s">
        <v>430</v>
      </c>
      <c r="J6001" t="s">
        <v>562</v>
      </c>
      <c r="K6001" t="s">
        <v>405</v>
      </c>
      <c r="L6001" t="s">
        <v>536</v>
      </c>
      <c r="M6001" t="s">
        <v>400</v>
      </c>
      <c r="N6001">
        <v>13</v>
      </c>
      <c r="O6001">
        <v>-9456.43</v>
      </c>
      <c r="P6001">
        <v>7755</v>
      </c>
      <c r="Q6001" t="str">
        <f t="shared" si="96"/>
        <v>3-Small C&amp;I</v>
      </c>
    </row>
    <row r="6002" spans="1:17" x14ac:dyDescent="0.3">
      <c r="A6002">
        <v>5</v>
      </c>
      <c r="B6002" t="s">
        <v>181</v>
      </c>
      <c r="C6002">
        <v>2022</v>
      </c>
      <c r="D6002">
        <v>2</v>
      </c>
      <c r="E6002" t="s">
        <v>546</v>
      </c>
      <c r="F6002" s="152">
        <v>1</v>
      </c>
      <c r="G6002" t="s">
        <v>396</v>
      </c>
      <c r="H6002" s="152" t="s">
        <v>473</v>
      </c>
      <c r="I6002" t="s">
        <v>474</v>
      </c>
      <c r="J6002" t="s">
        <v>565</v>
      </c>
      <c r="K6002" t="s">
        <v>411</v>
      </c>
      <c r="L6002" t="s">
        <v>536</v>
      </c>
      <c r="M6002" t="s">
        <v>400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x14ac:dyDescent="0.3">
      <c r="A6003">
        <v>5</v>
      </c>
      <c r="B6003" t="s">
        <v>181</v>
      </c>
      <c r="C6003">
        <v>2022</v>
      </c>
      <c r="D6003">
        <v>2</v>
      </c>
      <c r="E6003" t="s">
        <v>546</v>
      </c>
      <c r="F6003" s="152">
        <v>1</v>
      </c>
      <c r="G6003" t="s">
        <v>396</v>
      </c>
      <c r="H6003" s="152" t="s">
        <v>477</v>
      </c>
      <c r="I6003" t="s">
        <v>478</v>
      </c>
      <c r="J6003" t="s">
        <v>566</v>
      </c>
      <c r="K6003" t="s">
        <v>436</v>
      </c>
      <c r="L6003" t="s">
        <v>536</v>
      </c>
      <c r="M6003" t="s">
        <v>400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x14ac:dyDescent="0.3">
      <c r="A6004">
        <v>5</v>
      </c>
      <c r="B6004" t="s">
        <v>181</v>
      </c>
      <c r="C6004">
        <v>2022</v>
      </c>
      <c r="D6004">
        <v>2</v>
      </c>
      <c r="E6004" t="s">
        <v>546</v>
      </c>
      <c r="F6004" s="152">
        <v>1</v>
      </c>
      <c r="G6004" t="s">
        <v>396</v>
      </c>
      <c r="H6004" s="152" t="s">
        <v>479</v>
      </c>
      <c r="I6004" t="s">
        <v>480</v>
      </c>
      <c r="J6004" t="s">
        <v>566</v>
      </c>
      <c r="K6004" t="s">
        <v>436</v>
      </c>
      <c r="L6004" t="s">
        <v>536</v>
      </c>
      <c r="M6004" t="s">
        <v>400</v>
      </c>
      <c r="N6004">
        <v>584</v>
      </c>
      <c r="O6004">
        <v>22933.7</v>
      </c>
      <c r="P6004">
        <v>49463</v>
      </c>
      <c r="Q6004" t="str">
        <f t="shared" si="96"/>
        <v>Street</v>
      </c>
    </row>
    <row r="6005" spans="1:17" x14ac:dyDescent="0.3">
      <c r="A6005">
        <v>5</v>
      </c>
      <c r="B6005" t="s">
        <v>181</v>
      </c>
      <c r="C6005">
        <v>2022</v>
      </c>
      <c r="D6005">
        <v>2</v>
      </c>
      <c r="E6005" t="s">
        <v>546</v>
      </c>
      <c r="F6005" s="152">
        <v>1</v>
      </c>
      <c r="G6005" t="s">
        <v>396</v>
      </c>
      <c r="H6005" s="152" t="s">
        <v>434</v>
      </c>
      <c r="I6005" t="s">
        <v>435</v>
      </c>
      <c r="J6005" t="s">
        <v>566</v>
      </c>
      <c r="K6005" t="s">
        <v>436</v>
      </c>
      <c r="L6005" t="s">
        <v>537</v>
      </c>
      <c r="M6005" t="s">
        <v>414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x14ac:dyDescent="0.3">
      <c r="A6006">
        <v>5</v>
      </c>
      <c r="B6006" t="s">
        <v>181</v>
      </c>
      <c r="C6006">
        <v>2022</v>
      </c>
      <c r="D6006">
        <v>2</v>
      </c>
      <c r="E6006" t="s">
        <v>546</v>
      </c>
      <c r="F6006" s="152">
        <v>1</v>
      </c>
      <c r="G6006" t="s">
        <v>396</v>
      </c>
      <c r="H6006" s="152" t="s">
        <v>412</v>
      </c>
      <c r="I6006" t="s">
        <v>413</v>
      </c>
      <c r="J6006" t="s">
        <v>561</v>
      </c>
      <c r="K6006" t="s">
        <v>399</v>
      </c>
      <c r="L6006" t="s">
        <v>537</v>
      </c>
      <c r="M6006" t="s">
        <v>414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x14ac:dyDescent="0.3">
      <c r="A6007">
        <v>5</v>
      </c>
      <c r="B6007" t="s">
        <v>181</v>
      </c>
      <c r="C6007">
        <v>2022</v>
      </c>
      <c r="D6007">
        <v>2</v>
      </c>
      <c r="E6007" t="s">
        <v>546</v>
      </c>
      <c r="F6007" s="152">
        <v>1</v>
      </c>
      <c r="G6007" t="s">
        <v>396</v>
      </c>
      <c r="H6007" s="152" t="s">
        <v>415</v>
      </c>
      <c r="I6007" t="s">
        <v>416</v>
      </c>
      <c r="J6007" t="s">
        <v>563</v>
      </c>
      <c r="K6007" t="s">
        <v>408</v>
      </c>
      <c r="L6007" t="s">
        <v>537</v>
      </c>
      <c r="M6007" t="s">
        <v>414</v>
      </c>
      <c r="N6007">
        <v>65256</v>
      </c>
      <c r="O6007">
        <v>2020820.39</v>
      </c>
      <c r="P6007">
        <v>41904844</v>
      </c>
      <c r="Q6007" t="str">
        <f t="shared" si="96"/>
        <v>2-Low Income Residential</v>
      </c>
    </row>
    <row r="6008" spans="1:17" x14ac:dyDescent="0.3">
      <c r="A6008">
        <v>5</v>
      </c>
      <c r="B6008" t="s">
        <v>181</v>
      </c>
      <c r="C6008">
        <v>2022</v>
      </c>
      <c r="D6008">
        <v>2</v>
      </c>
      <c r="E6008" t="s">
        <v>546</v>
      </c>
      <c r="F6008" s="152">
        <v>1</v>
      </c>
      <c r="G6008" t="s">
        <v>396</v>
      </c>
      <c r="H6008" s="152" t="s">
        <v>417</v>
      </c>
      <c r="I6008" t="s">
        <v>418</v>
      </c>
      <c r="J6008" t="s">
        <v>562</v>
      </c>
      <c r="K6008" t="s">
        <v>405</v>
      </c>
      <c r="L6008" t="s">
        <v>537</v>
      </c>
      <c r="M6008" t="s">
        <v>414</v>
      </c>
      <c r="N6008">
        <v>947</v>
      </c>
      <c r="O6008">
        <v>2566.4</v>
      </c>
      <c r="P6008">
        <v>629162</v>
      </c>
      <c r="Q6008" t="str">
        <f t="shared" si="96"/>
        <v>3-Small C&amp;I</v>
      </c>
    </row>
    <row r="6009" spans="1:17" x14ac:dyDescent="0.3">
      <c r="A6009">
        <v>5</v>
      </c>
      <c r="B6009" t="s">
        <v>181</v>
      </c>
      <c r="C6009">
        <v>2022</v>
      </c>
      <c r="D6009">
        <v>2</v>
      </c>
      <c r="E6009" t="s">
        <v>546</v>
      </c>
      <c r="F6009" s="152">
        <v>1</v>
      </c>
      <c r="G6009" t="s">
        <v>396</v>
      </c>
      <c r="H6009" s="152" t="s">
        <v>419</v>
      </c>
      <c r="I6009" t="s">
        <v>420</v>
      </c>
      <c r="J6009" t="s">
        <v>565</v>
      </c>
      <c r="K6009" t="s">
        <v>411</v>
      </c>
      <c r="L6009" t="s">
        <v>537</v>
      </c>
      <c r="M6009" t="s">
        <v>414</v>
      </c>
      <c r="N6009">
        <v>871</v>
      </c>
      <c r="O6009">
        <v>48703.06</v>
      </c>
      <c r="P6009">
        <v>357700</v>
      </c>
      <c r="Q6009" t="str">
        <f t="shared" si="96"/>
        <v>3-Small C&amp;I</v>
      </c>
    </row>
    <row r="6010" spans="1:17" x14ac:dyDescent="0.3">
      <c r="A6010">
        <v>5</v>
      </c>
      <c r="B6010" t="s">
        <v>181</v>
      </c>
      <c r="C6010">
        <v>2022</v>
      </c>
      <c r="D6010">
        <v>2</v>
      </c>
      <c r="E6010" t="s">
        <v>546</v>
      </c>
      <c r="F6010" s="152">
        <v>3</v>
      </c>
      <c r="G6010" t="s">
        <v>421</v>
      </c>
      <c r="H6010" s="152" t="s">
        <v>397</v>
      </c>
      <c r="I6010" t="s">
        <v>398</v>
      </c>
      <c r="J6010" t="s">
        <v>561</v>
      </c>
      <c r="K6010" t="s">
        <v>399</v>
      </c>
      <c r="L6010" t="s">
        <v>538</v>
      </c>
      <c r="M6010" t="s">
        <v>422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x14ac:dyDescent="0.3">
      <c r="A6011">
        <v>5</v>
      </c>
      <c r="B6011" t="s">
        <v>181</v>
      </c>
      <c r="C6011">
        <v>2022</v>
      </c>
      <c r="D6011">
        <v>2</v>
      </c>
      <c r="E6011" t="s">
        <v>546</v>
      </c>
      <c r="F6011" s="152">
        <v>3</v>
      </c>
      <c r="G6011" t="s">
        <v>421</v>
      </c>
      <c r="H6011" s="152" t="s">
        <v>401</v>
      </c>
      <c r="I6011" t="s">
        <v>402</v>
      </c>
      <c r="J6011" t="s">
        <v>561</v>
      </c>
      <c r="K6011" t="s">
        <v>399</v>
      </c>
      <c r="L6011" t="s">
        <v>538</v>
      </c>
      <c r="M6011" t="s">
        <v>422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x14ac:dyDescent="0.3">
      <c r="A6012">
        <v>5</v>
      </c>
      <c r="B6012" t="s">
        <v>181</v>
      </c>
      <c r="C6012">
        <v>2022</v>
      </c>
      <c r="D6012">
        <v>2</v>
      </c>
      <c r="E6012" t="s">
        <v>546</v>
      </c>
      <c r="F6012" s="152">
        <v>3</v>
      </c>
      <c r="G6012" t="s">
        <v>421</v>
      </c>
      <c r="H6012" s="152" t="s">
        <v>403</v>
      </c>
      <c r="I6012" t="s">
        <v>404</v>
      </c>
      <c r="J6012" t="s">
        <v>562</v>
      </c>
      <c r="K6012" t="s">
        <v>405</v>
      </c>
      <c r="L6012" t="s">
        <v>538</v>
      </c>
      <c r="M6012" t="s">
        <v>422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x14ac:dyDescent="0.3">
      <c r="A6013">
        <v>5</v>
      </c>
      <c r="B6013" t="s">
        <v>181</v>
      </c>
      <c r="C6013">
        <v>2022</v>
      </c>
      <c r="D6013">
        <v>2</v>
      </c>
      <c r="E6013" t="s">
        <v>546</v>
      </c>
      <c r="F6013" s="152">
        <v>3</v>
      </c>
      <c r="G6013" t="s">
        <v>421</v>
      </c>
      <c r="H6013" s="152" t="s">
        <v>406</v>
      </c>
      <c r="I6013" t="s">
        <v>407</v>
      </c>
      <c r="J6013" t="s">
        <v>563</v>
      </c>
      <c r="K6013" t="s">
        <v>408</v>
      </c>
      <c r="L6013" t="s">
        <v>538</v>
      </c>
      <c r="M6013" t="s">
        <v>422</v>
      </c>
      <c r="N6013">
        <v>1</v>
      </c>
      <c r="O6013">
        <v>53.38</v>
      </c>
      <c r="P6013">
        <v>261</v>
      </c>
      <c r="Q6013" t="str">
        <f t="shared" si="96"/>
        <v>2-Low Income Residential</v>
      </c>
    </row>
    <row r="6014" spans="1:17" x14ac:dyDescent="0.3">
      <c r="A6014">
        <v>5</v>
      </c>
      <c r="B6014" t="s">
        <v>181</v>
      </c>
      <c r="C6014">
        <v>2022</v>
      </c>
      <c r="D6014">
        <v>2</v>
      </c>
      <c r="E6014" t="s">
        <v>546</v>
      </c>
      <c r="F6014" s="152">
        <v>3</v>
      </c>
      <c r="G6014" t="s">
        <v>421</v>
      </c>
      <c r="H6014" s="152" t="s">
        <v>423</v>
      </c>
      <c r="I6014" t="s">
        <v>424</v>
      </c>
      <c r="J6014" t="s">
        <v>567</v>
      </c>
      <c r="K6014" t="s">
        <v>425</v>
      </c>
      <c r="L6014" t="s">
        <v>538</v>
      </c>
      <c r="M6014" t="s">
        <v>422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x14ac:dyDescent="0.3">
      <c r="A6015">
        <v>5</v>
      </c>
      <c r="B6015" t="s">
        <v>181</v>
      </c>
      <c r="C6015">
        <v>2022</v>
      </c>
      <c r="D6015">
        <v>2</v>
      </c>
      <c r="E6015" t="s">
        <v>546</v>
      </c>
      <c r="F6015" s="152">
        <v>3</v>
      </c>
      <c r="G6015" t="s">
        <v>421</v>
      </c>
      <c r="H6015" s="152" t="s">
        <v>426</v>
      </c>
      <c r="I6015" t="s">
        <v>427</v>
      </c>
      <c r="J6015" t="s">
        <v>564</v>
      </c>
      <c r="K6015" t="s">
        <v>428</v>
      </c>
      <c r="L6015" t="s">
        <v>538</v>
      </c>
      <c r="M6015" t="s">
        <v>422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x14ac:dyDescent="0.3">
      <c r="A6016">
        <v>5</v>
      </c>
      <c r="B6016" t="s">
        <v>181</v>
      </c>
      <c r="C6016">
        <v>2022</v>
      </c>
      <c r="D6016">
        <v>2</v>
      </c>
      <c r="E6016" t="s">
        <v>546</v>
      </c>
      <c r="F6016" s="152">
        <v>3</v>
      </c>
      <c r="G6016" t="s">
        <v>421</v>
      </c>
      <c r="H6016" s="152" t="s">
        <v>409</v>
      </c>
      <c r="I6016" t="s">
        <v>410</v>
      </c>
      <c r="J6016" t="s">
        <v>564</v>
      </c>
      <c r="K6016" t="s">
        <v>428</v>
      </c>
      <c r="L6016" t="s">
        <v>538</v>
      </c>
      <c r="M6016" t="s">
        <v>422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x14ac:dyDescent="0.3">
      <c r="A6017">
        <v>5</v>
      </c>
      <c r="B6017" t="s">
        <v>181</v>
      </c>
      <c r="C6017">
        <v>2022</v>
      </c>
      <c r="D6017">
        <v>2</v>
      </c>
      <c r="E6017" t="s">
        <v>546</v>
      </c>
      <c r="F6017" s="152">
        <v>3</v>
      </c>
      <c r="G6017" t="s">
        <v>421</v>
      </c>
      <c r="H6017" s="152" t="s">
        <v>429</v>
      </c>
      <c r="I6017" t="s">
        <v>430</v>
      </c>
      <c r="J6017" t="s">
        <v>562</v>
      </c>
      <c r="K6017" t="s">
        <v>405</v>
      </c>
      <c r="L6017" t="s">
        <v>538</v>
      </c>
      <c r="M6017" t="s">
        <v>422</v>
      </c>
      <c r="N6017">
        <v>178</v>
      </c>
      <c r="O6017">
        <v>42847.4</v>
      </c>
      <c r="P6017">
        <v>212547</v>
      </c>
      <c r="Q6017" t="str">
        <f t="shared" si="96"/>
        <v>3-Small C&amp;I</v>
      </c>
    </row>
    <row r="6018" spans="1:17" x14ac:dyDescent="0.3">
      <c r="A6018">
        <v>5</v>
      </c>
      <c r="B6018" t="s">
        <v>181</v>
      </c>
      <c r="C6018">
        <v>2022</v>
      </c>
      <c r="D6018">
        <v>2</v>
      </c>
      <c r="E6018" t="s">
        <v>546</v>
      </c>
      <c r="F6018" s="152">
        <v>3</v>
      </c>
      <c r="G6018" t="s">
        <v>421</v>
      </c>
      <c r="H6018" s="152" t="s">
        <v>481</v>
      </c>
      <c r="I6018" t="s">
        <v>482</v>
      </c>
      <c r="J6018" t="s">
        <v>568</v>
      </c>
      <c r="K6018" t="s">
        <v>433</v>
      </c>
      <c r="L6018" t="s">
        <v>538</v>
      </c>
      <c r="M6018" t="s">
        <v>422</v>
      </c>
      <c r="N6018">
        <v>119</v>
      </c>
      <c r="O6018">
        <v>485755.64</v>
      </c>
      <c r="P6018">
        <v>1851664</v>
      </c>
      <c r="Q6018" t="str">
        <f t="shared" si="96"/>
        <v>4-Medium C&amp;I</v>
      </c>
    </row>
    <row r="6019" spans="1:17" x14ac:dyDescent="0.3">
      <c r="A6019">
        <v>5</v>
      </c>
      <c r="B6019" t="s">
        <v>181</v>
      </c>
      <c r="C6019">
        <v>2022</v>
      </c>
      <c r="D6019">
        <v>2</v>
      </c>
      <c r="E6019" t="s">
        <v>546</v>
      </c>
      <c r="F6019" s="152">
        <v>3</v>
      </c>
      <c r="G6019" t="s">
        <v>421</v>
      </c>
      <c r="H6019" s="152" t="s">
        <v>649</v>
      </c>
      <c r="I6019" t="s">
        <v>650</v>
      </c>
      <c r="J6019" t="s">
        <v>564</v>
      </c>
      <c r="K6019" t="s">
        <v>428</v>
      </c>
      <c r="L6019" t="s">
        <v>538</v>
      </c>
      <c r="M6019" t="s">
        <v>422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x14ac:dyDescent="0.3">
      <c r="A6020">
        <v>5</v>
      </c>
      <c r="B6020" t="s">
        <v>181</v>
      </c>
      <c r="C6020">
        <v>2022</v>
      </c>
      <c r="D6020">
        <v>2</v>
      </c>
      <c r="E6020" t="s">
        <v>546</v>
      </c>
      <c r="F6020" s="152">
        <v>3</v>
      </c>
      <c r="G6020" t="s">
        <v>421</v>
      </c>
      <c r="H6020" s="152" t="s">
        <v>473</v>
      </c>
      <c r="I6020" t="s">
        <v>474</v>
      </c>
      <c r="J6020" t="s">
        <v>565</v>
      </c>
      <c r="K6020" t="s">
        <v>411</v>
      </c>
      <c r="L6020" t="s">
        <v>538</v>
      </c>
      <c r="M6020" t="s">
        <v>422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x14ac:dyDescent="0.3">
      <c r="A6021">
        <v>5</v>
      </c>
      <c r="B6021" t="s">
        <v>181</v>
      </c>
      <c r="C6021">
        <v>2022</v>
      </c>
      <c r="D6021">
        <v>2</v>
      </c>
      <c r="E6021" t="s">
        <v>546</v>
      </c>
      <c r="F6021" s="152">
        <v>3</v>
      </c>
      <c r="G6021" t="s">
        <v>421</v>
      </c>
      <c r="H6021" s="152" t="s">
        <v>586</v>
      </c>
      <c r="I6021" t="s">
        <v>587</v>
      </c>
      <c r="J6021" t="s">
        <v>570</v>
      </c>
      <c r="K6021" t="s">
        <v>454</v>
      </c>
      <c r="L6021" t="s">
        <v>538</v>
      </c>
      <c r="M6021" t="s">
        <v>422</v>
      </c>
      <c r="N6021">
        <v>1</v>
      </c>
      <c r="O6021">
        <v>89.45</v>
      </c>
      <c r="P6021">
        <v>0</v>
      </c>
      <c r="Q6021" t="str">
        <f t="shared" si="96"/>
        <v>4-Medium C&amp;I</v>
      </c>
    </row>
    <row r="6022" spans="1:17" x14ac:dyDescent="0.3">
      <c r="A6022">
        <v>5</v>
      </c>
      <c r="B6022" t="s">
        <v>181</v>
      </c>
      <c r="C6022">
        <v>2022</v>
      </c>
      <c r="D6022">
        <v>2</v>
      </c>
      <c r="E6022" t="s">
        <v>546</v>
      </c>
      <c r="F6022" s="152">
        <v>3</v>
      </c>
      <c r="G6022" t="s">
        <v>421</v>
      </c>
      <c r="H6022" s="152" t="s">
        <v>483</v>
      </c>
      <c r="I6022" t="s">
        <v>484</v>
      </c>
      <c r="J6022" t="s">
        <v>569</v>
      </c>
      <c r="K6022" t="s">
        <v>485</v>
      </c>
      <c r="L6022" t="s">
        <v>538</v>
      </c>
      <c r="M6022" t="s">
        <v>422</v>
      </c>
      <c r="N6022">
        <v>2</v>
      </c>
      <c r="O6022">
        <v>3504.08</v>
      </c>
      <c r="P6022">
        <v>12760</v>
      </c>
      <c r="Q6022" t="str">
        <f t="shared" si="96"/>
        <v>4-Medium C&amp;I</v>
      </c>
    </row>
    <row r="6023" spans="1:17" x14ac:dyDescent="0.3">
      <c r="A6023">
        <v>5</v>
      </c>
      <c r="B6023" t="s">
        <v>181</v>
      </c>
      <c r="C6023">
        <v>2022</v>
      </c>
      <c r="D6023">
        <v>2</v>
      </c>
      <c r="E6023" t="s">
        <v>546</v>
      </c>
      <c r="F6023" s="152">
        <v>3</v>
      </c>
      <c r="G6023" t="s">
        <v>421</v>
      </c>
      <c r="H6023" s="152" t="s">
        <v>431</v>
      </c>
      <c r="I6023" t="s">
        <v>432</v>
      </c>
      <c r="J6023" t="s">
        <v>568</v>
      </c>
      <c r="K6023" t="s">
        <v>433</v>
      </c>
      <c r="L6023" t="s">
        <v>538</v>
      </c>
      <c r="M6023" t="s">
        <v>422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x14ac:dyDescent="0.3">
      <c r="A6024">
        <v>5</v>
      </c>
      <c r="B6024" t="s">
        <v>181</v>
      </c>
      <c r="C6024">
        <v>2022</v>
      </c>
      <c r="D6024">
        <v>2</v>
      </c>
      <c r="E6024" t="s">
        <v>546</v>
      </c>
      <c r="F6024" s="152">
        <v>3</v>
      </c>
      <c r="G6024" t="s">
        <v>421</v>
      </c>
      <c r="H6024" s="152" t="s">
        <v>486</v>
      </c>
      <c r="I6024" t="s">
        <v>487</v>
      </c>
      <c r="J6024" t="s">
        <v>570</v>
      </c>
      <c r="K6024" t="s">
        <v>454</v>
      </c>
      <c r="L6024" t="s">
        <v>538</v>
      </c>
      <c r="M6024" t="s">
        <v>422</v>
      </c>
      <c r="N6024">
        <v>46</v>
      </c>
      <c r="O6024">
        <v>322477.98</v>
      </c>
      <c r="P6024">
        <v>1086694</v>
      </c>
      <c r="Q6024" t="str">
        <f t="shared" si="96"/>
        <v>4-Medium C&amp;I</v>
      </c>
    </row>
    <row r="6025" spans="1:17" x14ac:dyDescent="0.3">
      <c r="A6025">
        <v>5</v>
      </c>
      <c r="B6025" t="s">
        <v>181</v>
      </c>
      <c r="C6025">
        <v>2022</v>
      </c>
      <c r="D6025">
        <v>2</v>
      </c>
      <c r="E6025" t="s">
        <v>546</v>
      </c>
      <c r="F6025" s="152">
        <v>3</v>
      </c>
      <c r="G6025" t="s">
        <v>421</v>
      </c>
      <c r="H6025" s="152" t="s">
        <v>488</v>
      </c>
      <c r="I6025" t="s">
        <v>489</v>
      </c>
      <c r="J6025" t="s">
        <v>569</v>
      </c>
      <c r="K6025" t="s">
        <v>485</v>
      </c>
      <c r="L6025" t="s">
        <v>538</v>
      </c>
      <c r="M6025" t="s">
        <v>422</v>
      </c>
      <c r="N6025">
        <v>68</v>
      </c>
      <c r="O6025">
        <v>276241.76</v>
      </c>
      <c r="P6025">
        <v>921425</v>
      </c>
      <c r="Q6025" t="str">
        <f t="shared" si="96"/>
        <v>4-Medium C&amp;I</v>
      </c>
    </row>
    <row r="6026" spans="1:17" x14ac:dyDescent="0.3">
      <c r="A6026">
        <v>5</v>
      </c>
      <c r="B6026" t="s">
        <v>181</v>
      </c>
      <c r="C6026">
        <v>2022</v>
      </c>
      <c r="D6026">
        <v>2</v>
      </c>
      <c r="E6026" t="s">
        <v>546</v>
      </c>
      <c r="F6026" s="152">
        <v>3</v>
      </c>
      <c r="G6026" t="s">
        <v>421</v>
      </c>
      <c r="H6026" s="152" t="s">
        <v>477</v>
      </c>
      <c r="I6026" t="s">
        <v>478</v>
      </c>
      <c r="J6026" t="s">
        <v>566</v>
      </c>
      <c r="K6026" t="s">
        <v>436</v>
      </c>
      <c r="L6026" t="s">
        <v>538</v>
      </c>
      <c r="M6026" t="s">
        <v>422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x14ac:dyDescent="0.3">
      <c r="A6027">
        <v>5</v>
      </c>
      <c r="B6027" t="s">
        <v>181</v>
      </c>
      <c r="C6027">
        <v>2022</v>
      </c>
      <c r="D6027">
        <v>2</v>
      </c>
      <c r="E6027" t="s">
        <v>546</v>
      </c>
      <c r="F6027" s="152">
        <v>3</v>
      </c>
      <c r="G6027" t="s">
        <v>421</v>
      </c>
      <c r="H6027" s="152" t="s">
        <v>479</v>
      </c>
      <c r="I6027" t="s">
        <v>480</v>
      </c>
      <c r="J6027" t="s">
        <v>566</v>
      </c>
      <c r="K6027" t="s">
        <v>436</v>
      </c>
      <c r="L6027" t="s">
        <v>538</v>
      </c>
      <c r="M6027" t="s">
        <v>422</v>
      </c>
      <c r="N6027">
        <v>1559</v>
      </c>
      <c r="O6027">
        <v>188957.93</v>
      </c>
      <c r="P6027">
        <v>474971</v>
      </c>
      <c r="Q6027" t="str">
        <f t="shared" si="96"/>
        <v>Street</v>
      </c>
    </row>
    <row r="6028" spans="1:17" x14ac:dyDescent="0.3">
      <c r="A6028">
        <v>5</v>
      </c>
      <c r="B6028" t="s">
        <v>181</v>
      </c>
      <c r="C6028">
        <v>2022</v>
      </c>
      <c r="D6028">
        <v>2</v>
      </c>
      <c r="E6028" t="s">
        <v>546</v>
      </c>
      <c r="F6028" s="152">
        <v>3</v>
      </c>
      <c r="G6028" t="s">
        <v>421</v>
      </c>
      <c r="H6028" s="152" t="s">
        <v>434</v>
      </c>
      <c r="I6028" t="s">
        <v>435</v>
      </c>
      <c r="J6028" t="s">
        <v>566</v>
      </c>
      <c r="K6028" t="s">
        <v>436</v>
      </c>
      <c r="L6028" t="s">
        <v>539</v>
      </c>
      <c r="M6028" t="s">
        <v>440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x14ac:dyDescent="0.3">
      <c r="A6029">
        <v>5</v>
      </c>
      <c r="B6029" t="s">
        <v>181</v>
      </c>
      <c r="C6029">
        <v>2022</v>
      </c>
      <c r="D6029">
        <v>2</v>
      </c>
      <c r="E6029" t="s">
        <v>546</v>
      </c>
      <c r="F6029" s="152">
        <v>3</v>
      </c>
      <c r="G6029" t="s">
        <v>421</v>
      </c>
      <c r="H6029" s="152" t="s">
        <v>437</v>
      </c>
      <c r="I6029" t="s">
        <v>438</v>
      </c>
      <c r="J6029" t="s">
        <v>571</v>
      </c>
      <c r="K6029" t="s">
        <v>439</v>
      </c>
      <c r="L6029" t="s">
        <v>539</v>
      </c>
      <c r="M6029" t="s">
        <v>440</v>
      </c>
      <c r="N6029">
        <v>6</v>
      </c>
      <c r="O6029">
        <v>917.56</v>
      </c>
      <c r="P6029">
        <v>7774</v>
      </c>
      <c r="Q6029" t="str">
        <f t="shared" si="96"/>
        <v>3-Small C&amp;I</v>
      </c>
    </row>
    <row r="6030" spans="1:17" x14ac:dyDescent="0.3">
      <c r="A6030">
        <v>5</v>
      </c>
      <c r="B6030" t="s">
        <v>181</v>
      </c>
      <c r="C6030">
        <v>2022</v>
      </c>
      <c r="D6030">
        <v>2</v>
      </c>
      <c r="E6030" t="s">
        <v>546</v>
      </c>
      <c r="F6030" s="152">
        <v>3</v>
      </c>
      <c r="G6030" t="s">
        <v>421</v>
      </c>
      <c r="H6030" s="152" t="s">
        <v>490</v>
      </c>
      <c r="I6030" t="s">
        <v>491</v>
      </c>
      <c r="J6030" t="s">
        <v>572</v>
      </c>
      <c r="K6030" t="s">
        <v>443</v>
      </c>
      <c r="L6030" t="s">
        <v>538</v>
      </c>
      <c r="M6030" t="s">
        <v>422</v>
      </c>
      <c r="N6030">
        <v>2</v>
      </c>
      <c r="O6030">
        <v>10515.49</v>
      </c>
      <c r="P6030">
        <v>40520</v>
      </c>
      <c r="Q6030" t="str">
        <f t="shared" ref="Q6030:Q6093" si="97">VLOOKUP(TRIM(J6030),S:T,2,FALSE)</f>
        <v>5-Large C&amp;I</v>
      </c>
    </row>
    <row r="6031" spans="1:17" x14ac:dyDescent="0.3">
      <c r="A6031">
        <v>5</v>
      </c>
      <c r="B6031" t="s">
        <v>181</v>
      </c>
      <c r="C6031">
        <v>2022</v>
      </c>
      <c r="D6031">
        <v>2</v>
      </c>
      <c r="E6031" t="s">
        <v>546</v>
      </c>
      <c r="F6031" s="152">
        <v>3</v>
      </c>
      <c r="G6031" t="s">
        <v>421</v>
      </c>
      <c r="H6031" s="152" t="s">
        <v>441</v>
      </c>
      <c r="I6031" t="s">
        <v>442</v>
      </c>
      <c r="J6031" t="s">
        <v>572</v>
      </c>
      <c r="K6031" t="s">
        <v>443</v>
      </c>
      <c r="L6031" t="s">
        <v>538</v>
      </c>
      <c r="M6031" t="s">
        <v>422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x14ac:dyDescent="0.3">
      <c r="A6032">
        <v>5</v>
      </c>
      <c r="B6032" t="s">
        <v>181</v>
      </c>
      <c r="C6032">
        <v>2022</v>
      </c>
      <c r="D6032">
        <v>2</v>
      </c>
      <c r="E6032" t="s">
        <v>546</v>
      </c>
      <c r="F6032" s="152">
        <v>3</v>
      </c>
      <c r="G6032" t="s">
        <v>421</v>
      </c>
      <c r="H6032" s="152" t="s">
        <v>444</v>
      </c>
      <c r="I6032" t="s">
        <v>445</v>
      </c>
      <c r="J6032" t="s">
        <v>572</v>
      </c>
      <c r="K6032" t="s">
        <v>443</v>
      </c>
      <c r="L6032" t="s">
        <v>539</v>
      </c>
      <c r="M6032" t="s">
        <v>440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x14ac:dyDescent="0.3">
      <c r="A6033">
        <v>5</v>
      </c>
      <c r="B6033" t="s">
        <v>181</v>
      </c>
      <c r="C6033">
        <v>2022</v>
      </c>
      <c r="D6033">
        <v>2</v>
      </c>
      <c r="E6033" t="s">
        <v>546</v>
      </c>
      <c r="F6033" s="152">
        <v>3</v>
      </c>
      <c r="G6033" t="s">
        <v>421</v>
      </c>
      <c r="H6033" s="152" t="s">
        <v>412</v>
      </c>
      <c r="I6033" t="s">
        <v>413</v>
      </c>
      <c r="J6033" t="s">
        <v>561</v>
      </c>
      <c r="K6033" t="s">
        <v>399</v>
      </c>
      <c r="L6033" t="s">
        <v>539</v>
      </c>
      <c r="M6033" t="s">
        <v>440</v>
      </c>
      <c r="N6033">
        <v>1270</v>
      </c>
      <c r="O6033">
        <v>472959.3</v>
      </c>
      <c r="P6033">
        <v>3350099</v>
      </c>
      <c r="Q6033" t="str">
        <f t="shared" si="97"/>
        <v>1-Residential</v>
      </c>
    </row>
    <row r="6034" spans="1:17" x14ac:dyDescent="0.3">
      <c r="A6034">
        <v>5</v>
      </c>
      <c r="B6034" t="s">
        <v>181</v>
      </c>
      <c r="C6034">
        <v>2022</v>
      </c>
      <c r="D6034">
        <v>2</v>
      </c>
      <c r="E6034" t="s">
        <v>546</v>
      </c>
      <c r="F6034" s="152">
        <v>3</v>
      </c>
      <c r="G6034" t="s">
        <v>421</v>
      </c>
      <c r="H6034" s="152" t="s">
        <v>417</v>
      </c>
      <c r="I6034" t="s">
        <v>418</v>
      </c>
      <c r="J6034" t="s">
        <v>562</v>
      </c>
      <c r="K6034" t="s">
        <v>405</v>
      </c>
      <c r="L6034" t="s">
        <v>539</v>
      </c>
      <c r="M6034" t="s">
        <v>440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x14ac:dyDescent="0.3">
      <c r="A6035">
        <v>5</v>
      </c>
      <c r="B6035" t="s">
        <v>181</v>
      </c>
      <c r="C6035">
        <v>2022</v>
      </c>
      <c r="D6035">
        <v>2</v>
      </c>
      <c r="E6035" t="s">
        <v>546</v>
      </c>
      <c r="F6035" s="152">
        <v>3</v>
      </c>
      <c r="G6035" t="s">
        <v>421</v>
      </c>
      <c r="H6035" s="152" t="s">
        <v>446</v>
      </c>
      <c r="I6035" t="s">
        <v>447</v>
      </c>
      <c r="J6035" t="s">
        <v>567</v>
      </c>
      <c r="K6035" t="s">
        <v>425</v>
      </c>
      <c r="L6035" t="s">
        <v>539</v>
      </c>
      <c r="M6035" t="s">
        <v>440</v>
      </c>
      <c r="N6035">
        <v>1225</v>
      </c>
      <c r="O6035">
        <v>53384.77</v>
      </c>
      <c r="P6035">
        <v>395173</v>
      </c>
      <c r="Q6035" t="str">
        <f t="shared" si="97"/>
        <v>3-Small C&amp;I</v>
      </c>
    </row>
    <row r="6036" spans="1:17" x14ac:dyDescent="0.3">
      <c r="A6036">
        <v>5</v>
      </c>
      <c r="B6036" t="s">
        <v>181</v>
      </c>
      <c r="C6036">
        <v>2022</v>
      </c>
      <c r="D6036">
        <v>2</v>
      </c>
      <c r="E6036" t="s">
        <v>546</v>
      </c>
      <c r="F6036" s="152">
        <v>3</v>
      </c>
      <c r="G6036" t="s">
        <v>421</v>
      </c>
      <c r="H6036" s="152" t="s">
        <v>448</v>
      </c>
      <c r="I6036" t="s">
        <v>449</v>
      </c>
      <c r="J6036" t="s">
        <v>564</v>
      </c>
      <c r="K6036" t="s">
        <v>428</v>
      </c>
      <c r="L6036" t="s">
        <v>539</v>
      </c>
      <c r="M6036" t="s">
        <v>440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x14ac:dyDescent="0.3">
      <c r="A6037">
        <v>5</v>
      </c>
      <c r="B6037" t="s">
        <v>181</v>
      </c>
      <c r="C6037">
        <v>2022</v>
      </c>
      <c r="D6037">
        <v>2</v>
      </c>
      <c r="E6037" t="s">
        <v>546</v>
      </c>
      <c r="F6037" s="152">
        <v>3</v>
      </c>
      <c r="G6037" t="s">
        <v>421</v>
      </c>
      <c r="H6037" s="152" t="s">
        <v>419</v>
      </c>
      <c r="I6037" t="s">
        <v>420</v>
      </c>
      <c r="J6037" t="s">
        <v>565</v>
      </c>
      <c r="K6037" t="s">
        <v>411</v>
      </c>
      <c r="L6037" t="s">
        <v>539</v>
      </c>
      <c r="M6037" t="s">
        <v>440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x14ac:dyDescent="0.3">
      <c r="A6038">
        <v>5</v>
      </c>
      <c r="B6038" t="s">
        <v>181</v>
      </c>
      <c r="C6038">
        <v>2022</v>
      </c>
      <c r="D6038">
        <v>2</v>
      </c>
      <c r="E6038" t="s">
        <v>546</v>
      </c>
      <c r="F6038" s="152">
        <v>3</v>
      </c>
      <c r="G6038" t="s">
        <v>421</v>
      </c>
      <c r="H6038" s="152" t="s">
        <v>450</v>
      </c>
      <c r="I6038" t="s">
        <v>451</v>
      </c>
      <c r="J6038" t="s">
        <v>568</v>
      </c>
      <c r="K6038" t="s">
        <v>433</v>
      </c>
      <c r="L6038" t="s">
        <v>539</v>
      </c>
      <c r="M6038" t="s">
        <v>440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x14ac:dyDescent="0.3">
      <c r="A6039">
        <v>5</v>
      </c>
      <c r="B6039" t="s">
        <v>181</v>
      </c>
      <c r="C6039">
        <v>2022</v>
      </c>
      <c r="D6039">
        <v>2</v>
      </c>
      <c r="E6039" t="s">
        <v>546</v>
      </c>
      <c r="F6039" s="152">
        <v>3</v>
      </c>
      <c r="G6039" t="s">
        <v>421</v>
      </c>
      <c r="H6039" s="152" t="s">
        <v>452</v>
      </c>
      <c r="I6039" t="s">
        <v>453</v>
      </c>
      <c r="J6039" t="s">
        <v>568</v>
      </c>
      <c r="K6039" t="s">
        <v>433</v>
      </c>
      <c r="L6039" t="s">
        <v>539</v>
      </c>
      <c r="M6039" t="s">
        <v>440</v>
      </c>
      <c r="N6039">
        <v>334</v>
      </c>
      <c r="O6039">
        <v>871406.04</v>
      </c>
      <c r="P6039">
        <v>9525123</v>
      </c>
      <c r="Q6039" t="str">
        <f t="shared" si="97"/>
        <v>4-Medium C&amp;I</v>
      </c>
    </row>
    <row r="6040" spans="1:17" x14ac:dyDescent="0.3">
      <c r="A6040">
        <v>5</v>
      </c>
      <c r="B6040" t="s">
        <v>181</v>
      </c>
      <c r="C6040">
        <v>2022</v>
      </c>
      <c r="D6040">
        <v>2</v>
      </c>
      <c r="E6040" t="s">
        <v>546</v>
      </c>
      <c r="F6040" s="152">
        <v>3</v>
      </c>
      <c r="G6040" t="s">
        <v>421</v>
      </c>
      <c r="H6040" s="152" t="s">
        <v>492</v>
      </c>
      <c r="I6040" t="s">
        <v>493</v>
      </c>
      <c r="J6040" t="s">
        <v>568</v>
      </c>
      <c r="K6040" t="s">
        <v>433</v>
      </c>
      <c r="L6040" t="s">
        <v>539</v>
      </c>
      <c r="M6040" t="s">
        <v>440</v>
      </c>
      <c r="N6040">
        <v>212</v>
      </c>
      <c r="O6040">
        <v>418199.96</v>
      </c>
      <c r="P6040">
        <v>4488248</v>
      </c>
      <c r="Q6040" t="str">
        <f t="shared" si="97"/>
        <v>4-Medium C&amp;I</v>
      </c>
    </row>
    <row r="6041" spans="1:17" x14ac:dyDescent="0.3">
      <c r="A6041">
        <v>5</v>
      </c>
      <c r="B6041" t="s">
        <v>181</v>
      </c>
      <c r="C6041">
        <v>2022</v>
      </c>
      <c r="D6041">
        <v>2</v>
      </c>
      <c r="E6041" t="s">
        <v>546</v>
      </c>
      <c r="F6041" s="152">
        <v>5</v>
      </c>
      <c r="G6041" t="s">
        <v>455</v>
      </c>
      <c r="H6041" s="152" t="s">
        <v>403</v>
      </c>
      <c r="I6041" t="s">
        <v>404</v>
      </c>
      <c r="J6041" t="s">
        <v>562</v>
      </c>
      <c r="K6041" t="s">
        <v>405</v>
      </c>
      <c r="L6041" t="s">
        <v>540</v>
      </c>
      <c r="M6041" t="s">
        <v>456</v>
      </c>
      <c r="N6041">
        <v>909</v>
      </c>
      <c r="O6041">
        <v>344431.14</v>
      </c>
      <c r="P6041">
        <v>1975693</v>
      </c>
      <c r="Q6041" t="str">
        <f t="shared" si="97"/>
        <v>3-Small C&amp;I</v>
      </c>
    </row>
    <row r="6042" spans="1:17" x14ac:dyDescent="0.3">
      <c r="A6042">
        <v>5</v>
      </c>
      <c r="B6042" t="s">
        <v>181</v>
      </c>
      <c r="C6042">
        <v>2022</v>
      </c>
      <c r="D6042">
        <v>2</v>
      </c>
      <c r="E6042" t="s">
        <v>546</v>
      </c>
      <c r="F6042" s="152">
        <v>5</v>
      </c>
      <c r="G6042" t="s">
        <v>455</v>
      </c>
      <c r="H6042" s="152" t="s">
        <v>423</v>
      </c>
      <c r="I6042" t="s">
        <v>424</v>
      </c>
      <c r="J6042" t="s">
        <v>567</v>
      </c>
      <c r="K6042" t="s">
        <v>425</v>
      </c>
      <c r="L6042" t="s">
        <v>540</v>
      </c>
      <c r="M6042" t="s">
        <v>456</v>
      </c>
      <c r="N6042">
        <v>1</v>
      </c>
      <c r="O6042">
        <v>78.62</v>
      </c>
      <c r="P6042">
        <v>292</v>
      </c>
      <c r="Q6042" t="str">
        <f t="shared" si="97"/>
        <v>3-Small C&amp;I</v>
      </c>
    </row>
    <row r="6043" spans="1:17" x14ac:dyDescent="0.3">
      <c r="A6043">
        <v>5</v>
      </c>
      <c r="B6043" t="s">
        <v>181</v>
      </c>
      <c r="C6043">
        <v>2022</v>
      </c>
      <c r="D6043">
        <v>2</v>
      </c>
      <c r="E6043" t="s">
        <v>546</v>
      </c>
      <c r="F6043" s="152">
        <v>5</v>
      </c>
      <c r="G6043" t="s">
        <v>455</v>
      </c>
      <c r="H6043" s="152" t="s">
        <v>429</v>
      </c>
      <c r="I6043" t="s">
        <v>430</v>
      </c>
      <c r="J6043" t="s">
        <v>562</v>
      </c>
      <c r="K6043" t="s">
        <v>405</v>
      </c>
      <c r="L6043" t="s">
        <v>540</v>
      </c>
      <c r="M6043" t="s">
        <v>456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x14ac:dyDescent="0.3">
      <c r="A6044">
        <v>5</v>
      </c>
      <c r="B6044" t="s">
        <v>181</v>
      </c>
      <c r="C6044">
        <v>2022</v>
      </c>
      <c r="D6044">
        <v>2</v>
      </c>
      <c r="E6044" t="s">
        <v>546</v>
      </c>
      <c r="F6044" s="152">
        <v>5</v>
      </c>
      <c r="G6044" t="s">
        <v>455</v>
      </c>
      <c r="H6044" s="152" t="s">
        <v>481</v>
      </c>
      <c r="I6044" t="s">
        <v>482</v>
      </c>
      <c r="J6044" t="s">
        <v>568</v>
      </c>
      <c r="K6044" t="s">
        <v>433</v>
      </c>
      <c r="L6044" t="s">
        <v>540</v>
      </c>
      <c r="M6044" t="s">
        <v>456</v>
      </c>
      <c r="N6044">
        <v>6</v>
      </c>
      <c r="O6044">
        <v>20186.36</v>
      </c>
      <c r="P6044">
        <v>73520</v>
      </c>
      <c r="Q6044" t="str">
        <f t="shared" si="97"/>
        <v>4-Medium C&amp;I</v>
      </c>
    </row>
    <row r="6045" spans="1:17" x14ac:dyDescent="0.3">
      <c r="A6045">
        <v>5</v>
      </c>
      <c r="B6045" t="s">
        <v>181</v>
      </c>
      <c r="C6045">
        <v>2022</v>
      </c>
      <c r="D6045">
        <v>2</v>
      </c>
      <c r="E6045" t="s">
        <v>546</v>
      </c>
      <c r="F6045" s="152">
        <v>5</v>
      </c>
      <c r="G6045" t="s">
        <v>455</v>
      </c>
      <c r="H6045" s="152" t="s">
        <v>431</v>
      </c>
      <c r="I6045" t="s">
        <v>432</v>
      </c>
      <c r="J6045" t="s">
        <v>568</v>
      </c>
      <c r="K6045" t="s">
        <v>433</v>
      </c>
      <c r="L6045" t="s">
        <v>540</v>
      </c>
      <c r="M6045" t="s">
        <v>456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x14ac:dyDescent="0.3">
      <c r="A6046">
        <v>5</v>
      </c>
      <c r="B6046" t="s">
        <v>181</v>
      </c>
      <c r="C6046">
        <v>2022</v>
      </c>
      <c r="D6046">
        <v>2</v>
      </c>
      <c r="E6046" t="s">
        <v>546</v>
      </c>
      <c r="F6046" s="152">
        <v>5</v>
      </c>
      <c r="G6046" t="s">
        <v>455</v>
      </c>
      <c r="H6046" s="152" t="s">
        <v>477</v>
      </c>
      <c r="I6046" t="s">
        <v>478</v>
      </c>
      <c r="J6046" t="s">
        <v>566</v>
      </c>
      <c r="K6046" t="s">
        <v>436</v>
      </c>
      <c r="L6046" t="s">
        <v>540</v>
      </c>
      <c r="M6046" t="s">
        <v>456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x14ac:dyDescent="0.3">
      <c r="A6047">
        <v>5</v>
      </c>
      <c r="B6047" t="s">
        <v>181</v>
      </c>
      <c r="C6047">
        <v>2022</v>
      </c>
      <c r="D6047">
        <v>2</v>
      </c>
      <c r="E6047" t="s">
        <v>546</v>
      </c>
      <c r="F6047" s="152">
        <v>5</v>
      </c>
      <c r="G6047" t="s">
        <v>455</v>
      </c>
      <c r="H6047" s="152" t="s">
        <v>479</v>
      </c>
      <c r="I6047" t="s">
        <v>480</v>
      </c>
      <c r="J6047" t="s">
        <v>566</v>
      </c>
      <c r="K6047" t="s">
        <v>436</v>
      </c>
      <c r="L6047" t="s">
        <v>540</v>
      </c>
      <c r="M6047" t="s">
        <v>456</v>
      </c>
      <c r="N6047">
        <v>36</v>
      </c>
      <c r="O6047">
        <v>6454.44</v>
      </c>
      <c r="P6047">
        <v>16559</v>
      </c>
      <c r="Q6047" t="str">
        <f t="shared" si="97"/>
        <v>Street</v>
      </c>
    </row>
    <row r="6048" spans="1:17" x14ac:dyDescent="0.3">
      <c r="A6048">
        <v>5</v>
      </c>
      <c r="B6048" t="s">
        <v>181</v>
      </c>
      <c r="C6048">
        <v>2022</v>
      </c>
      <c r="D6048">
        <v>2</v>
      </c>
      <c r="E6048" t="s">
        <v>546</v>
      </c>
      <c r="F6048" s="152">
        <v>5</v>
      </c>
      <c r="G6048" t="s">
        <v>455</v>
      </c>
      <c r="H6048" s="152" t="s">
        <v>434</v>
      </c>
      <c r="I6048" t="s">
        <v>435</v>
      </c>
      <c r="J6048" t="s">
        <v>566</v>
      </c>
      <c r="K6048" t="s">
        <v>436</v>
      </c>
      <c r="L6048" t="s">
        <v>541</v>
      </c>
      <c r="M6048" t="s">
        <v>457</v>
      </c>
      <c r="N6048">
        <v>111</v>
      </c>
      <c r="O6048">
        <v>16067.71</v>
      </c>
      <c r="P6048">
        <v>69145</v>
      </c>
      <c r="Q6048" t="str">
        <f t="shared" si="97"/>
        <v>Street</v>
      </c>
    </row>
    <row r="6049" spans="1:17" x14ac:dyDescent="0.3">
      <c r="A6049">
        <v>5</v>
      </c>
      <c r="B6049" t="s">
        <v>181</v>
      </c>
      <c r="C6049">
        <v>2022</v>
      </c>
      <c r="D6049">
        <v>2</v>
      </c>
      <c r="E6049" t="s">
        <v>546</v>
      </c>
      <c r="F6049" s="152">
        <v>5</v>
      </c>
      <c r="G6049" t="s">
        <v>455</v>
      </c>
      <c r="H6049" s="152" t="s">
        <v>490</v>
      </c>
      <c r="I6049" t="s">
        <v>491</v>
      </c>
      <c r="J6049" t="s">
        <v>572</v>
      </c>
      <c r="K6049" t="s">
        <v>443</v>
      </c>
      <c r="L6049" t="s">
        <v>540</v>
      </c>
      <c r="M6049" t="s">
        <v>456</v>
      </c>
      <c r="N6049">
        <v>3</v>
      </c>
      <c r="O6049">
        <v>175567.4</v>
      </c>
      <c r="P6049">
        <v>761400</v>
      </c>
      <c r="Q6049" t="str">
        <f t="shared" si="97"/>
        <v>5-Large C&amp;I</v>
      </c>
    </row>
    <row r="6050" spans="1:17" x14ac:dyDescent="0.3">
      <c r="A6050">
        <v>5</v>
      </c>
      <c r="B6050" t="s">
        <v>181</v>
      </c>
      <c r="C6050">
        <v>2022</v>
      </c>
      <c r="D6050">
        <v>2</v>
      </c>
      <c r="E6050" t="s">
        <v>546</v>
      </c>
      <c r="F6050" s="152">
        <v>5</v>
      </c>
      <c r="G6050" t="s">
        <v>455</v>
      </c>
      <c r="H6050" s="152" t="s">
        <v>441</v>
      </c>
      <c r="I6050" t="s">
        <v>442</v>
      </c>
      <c r="J6050" t="s">
        <v>572</v>
      </c>
      <c r="K6050" t="s">
        <v>443</v>
      </c>
      <c r="L6050" t="s">
        <v>540</v>
      </c>
      <c r="M6050" t="s">
        <v>456</v>
      </c>
      <c r="N6050">
        <v>72</v>
      </c>
      <c r="O6050">
        <v>1758906.15</v>
      </c>
      <c r="P6050">
        <v>6275219</v>
      </c>
      <c r="Q6050" t="str">
        <f t="shared" si="97"/>
        <v>5-Large C&amp;I</v>
      </c>
    </row>
    <row r="6051" spans="1:17" x14ac:dyDescent="0.3">
      <c r="A6051">
        <v>5</v>
      </c>
      <c r="B6051" t="s">
        <v>181</v>
      </c>
      <c r="C6051">
        <v>2022</v>
      </c>
      <c r="D6051">
        <v>2</v>
      </c>
      <c r="E6051" t="s">
        <v>546</v>
      </c>
      <c r="F6051" s="152">
        <v>5</v>
      </c>
      <c r="G6051" t="s">
        <v>455</v>
      </c>
      <c r="H6051" s="152" t="s">
        <v>444</v>
      </c>
      <c r="I6051" t="s">
        <v>445</v>
      </c>
      <c r="J6051" t="s">
        <v>572</v>
      </c>
      <c r="K6051" t="s">
        <v>443</v>
      </c>
      <c r="L6051" t="s">
        <v>541</v>
      </c>
      <c r="M6051" t="s">
        <v>457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x14ac:dyDescent="0.3">
      <c r="A6052">
        <v>5</v>
      </c>
      <c r="B6052" t="s">
        <v>181</v>
      </c>
      <c r="C6052">
        <v>2022</v>
      </c>
      <c r="D6052">
        <v>2</v>
      </c>
      <c r="E6052" t="s">
        <v>546</v>
      </c>
      <c r="F6052" s="152">
        <v>5</v>
      </c>
      <c r="G6052" t="s">
        <v>455</v>
      </c>
      <c r="H6052" s="152" t="s">
        <v>417</v>
      </c>
      <c r="I6052" t="s">
        <v>418</v>
      </c>
      <c r="J6052" t="s">
        <v>562</v>
      </c>
      <c r="K6052" t="s">
        <v>405</v>
      </c>
      <c r="L6052" t="s">
        <v>541</v>
      </c>
      <c r="M6052" t="s">
        <v>457</v>
      </c>
      <c r="N6052">
        <v>1331</v>
      </c>
      <c r="O6052">
        <v>479186.04</v>
      </c>
      <c r="P6052">
        <v>4143956</v>
      </c>
      <c r="Q6052" t="str">
        <f t="shared" si="97"/>
        <v>3-Small C&amp;I</v>
      </c>
    </row>
    <row r="6053" spans="1:17" x14ac:dyDescent="0.3">
      <c r="A6053">
        <v>5</v>
      </c>
      <c r="B6053" t="s">
        <v>181</v>
      </c>
      <c r="C6053">
        <v>2022</v>
      </c>
      <c r="D6053">
        <v>2</v>
      </c>
      <c r="E6053" t="s">
        <v>546</v>
      </c>
      <c r="F6053" s="152">
        <v>5</v>
      </c>
      <c r="G6053" t="s">
        <v>455</v>
      </c>
      <c r="H6053" s="152" t="s">
        <v>446</v>
      </c>
      <c r="I6053" t="s">
        <v>447</v>
      </c>
      <c r="J6053" t="s">
        <v>567</v>
      </c>
      <c r="K6053" t="s">
        <v>425</v>
      </c>
      <c r="L6053" t="s">
        <v>541</v>
      </c>
      <c r="M6053" t="s">
        <v>457</v>
      </c>
      <c r="N6053">
        <v>1</v>
      </c>
      <c r="O6053">
        <v>41.24</v>
      </c>
      <c r="P6053">
        <v>300</v>
      </c>
      <c r="Q6053" t="str">
        <f t="shared" si="97"/>
        <v>3-Small C&amp;I</v>
      </c>
    </row>
    <row r="6054" spans="1:17" x14ac:dyDescent="0.3">
      <c r="A6054">
        <v>5</v>
      </c>
      <c r="B6054" t="s">
        <v>181</v>
      </c>
      <c r="C6054">
        <v>2022</v>
      </c>
      <c r="D6054">
        <v>2</v>
      </c>
      <c r="E6054" t="s">
        <v>546</v>
      </c>
      <c r="F6054" s="152">
        <v>5</v>
      </c>
      <c r="G6054" t="s">
        <v>455</v>
      </c>
      <c r="H6054" s="152" t="s">
        <v>450</v>
      </c>
      <c r="I6054" t="s">
        <v>451</v>
      </c>
      <c r="J6054" t="s">
        <v>568</v>
      </c>
      <c r="K6054" t="s">
        <v>433</v>
      </c>
      <c r="L6054" t="s">
        <v>541</v>
      </c>
      <c r="M6054" t="s">
        <v>457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x14ac:dyDescent="0.3">
      <c r="A6055">
        <v>5</v>
      </c>
      <c r="B6055" t="s">
        <v>181</v>
      </c>
      <c r="C6055">
        <v>2022</v>
      </c>
      <c r="D6055">
        <v>2</v>
      </c>
      <c r="E6055" t="s">
        <v>546</v>
      </c>
      <c r="F6055" s="152">
        <v>6</v>
      </c>
      <c r="G6055" t="s">
        <v>458</v>
      </c>
      <c r="H6055" s="152" t="s">
        <v>403</v>
      </c>
      <c r="I6055" t="s">
        <v>404</v>
      </c>
      <c r="J6055" t="s">
        <v>562</v>
      </c>
      <c r="K6055" t="s">
        <v>405</v>
      </c>
      <c r="L6055" t="s">
        <v>548</v>
      </c>
      <c r="M6055" t="s">
        <v>193</v>
      </c>
      <c r="N6055">
        <v>6</v>
      </c>
      <c r="O6055">
        <v>996.91</v>
      </c>
      <c r="P6055">
        <v>3848</v>
      </c>
      <c r="Q6055" t="str">
        <f t="shared" si="97"/>
        <v>3-Small C&amp;I</v>
      </c>
    </row>
    <row r="6056" spans="1:17" x14ac:dyDescent="0.3">
      <c r="A6056">
        <v>5</v>
      </c>
      <c r="B6056" t="s">
        <v>181</v>
      </c>
      <c r="C6056">
        <v>2022</v>
      </c>
      <c r="D6056">
        <v>2</v>
      </c>
      <c r="E6056" t="s">
        <v>546</v>
      </c>
      <c r="F6056" s="152">
        <v>6</v>
      </c>
      <c r="G6056" t="s">
        <v>458</v>
      </c>
      <c r="H6056" s="152" t="s">
        <v>494</v>
      </c>
      <c r="I6056" t="s">
        <v>495</v>
      </c>
      <c r="J6056" t="s">
        <v>573</v>
      </c>
      <c r="K6056" t="s">
        <v>461</v>
      </c>
      <c r="L6056" t="s">
        <v>548</v>
      </c>
      <c r="M6056" t="s">
        <v>193</v>
      </c>
      <c r="N6056">
        <v>71</v>
      </c>
      <c r="O6056">
        <v>59760.24</v>
      </c>
      <c r="P6056">
        <v>131148</v>
      </c>
      <c r="Q6056" t="str">
        <f t="shared" si="97"/>
        <v>Street</v>
      </c>
    </row>
    <row r="6057" spans="1:17" x14ac:dyDescent="0.3">
      <c r="A6057">
        <v>5</v>
      </c>
      <c r="B6057" t="s">
        <v>181</v>
      </c>
      <c r="C6057">
        <v>2022</v>
      </c>
      <c r="D6057">
        <v>2</v>
      </c>
      <c r="E6057" t="s">
        <v>546</v>
      </c>
      <c r="F6057" s="152">
        <v>6</v>
      </c>
      <c r="G6057" t="s">
        <v>458</v>
      </c>
      <c r="H6057" s="152" t="s">
        <v>496</v>
      </c>
      <c r="I6057" t="s">
        <v>497</v>
      </c>
      <c r="J6057" t="s">
        <v>573</v>
      </c>
      <c r="K6057" t="s">
        <v>461</v>
      </c>
      <c r="L6057" t="s">
        <v>548</v>
      </c>
      <c r="M6057" t="s">
        <v>193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x14ac:dyDescent="0.3">
      <c r="A6058">
        <v>5</v>
      </c>
      <c r="B6058" t="s">
        <v>181</v>
      </c>
      <c r="C6058">
        <v>2022</v>
      </c>
      <c r="D6058">
        <v>2</v>
      </c>
      <c r="E6058" t="s">
        <v>546</v>
      </c>
      <c r="F6058" s="152">
        <v>6</v>
      </c>
      <c r="G6058" t="s">
        <v>458</v>
      </c>
      <c r="H6058" s="152" t="s">
        <v>477</v>
      </c>
      <c r="I6058" t="s">
        <v>478</v>
      </c>
      <c r="J6058" t="s">
        <v>566</v>
      </c>
      <c r="K6058" t="s">
        <v>436</v>
      </c>
      <c r="L6058" t="s">
        <v>548</v>
      </c>
      <c r="M6058" t="s">
        <v>193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x14ac:dyDescent="0.3">
      <c r="A6059">
        <v>5</v>
      </c>
      <c r="B6059" t="s">
        <v>181</v>
      </c>
      <c r="C6059">
        <v>2022</v>
      </c>
      <c r="D6059">
        <v>2</v>
      </c>
      <c r="E6059" t="s">
        <v>546</v>
      </c>
      <c r="F6059" s="152">
        <v>6</v>
      </c>
      <c r="G6059" t="s">
        <v>458</v>
      </c>
      <c r="H6059" s="152" t="s">
        <v>479</v>
      </c>
      <c r="I6059" t="s">
        <v>480</v>
      </c>
      <c r="J6059" t="s">
        <v>566</v>
      </c>
      <c r="K6059" t="s">
        <v>436</v>
      </c>
      <c r="L6059" t="s">
        <v>548</v>
      </c>
      <c r="M6059" t="s">
        <v>193</v>
      </c>
      <c r="N6059">
        <v>595</v>
      </c>
      <c r="O6059">
        <v>59352.21</v>
      </c>
      <c r="P6059">
        <v>144422</v>
      </c>
      <c r="Q6059" t="str">
        <f t="shared" si="97"/>
        <v>Street</v>
      </c>
    </row>
    <row r="6060" spans="1:17" x14ac:dyDescent="0.3">
      <c r="A6060">
        <v>5</v>
      </c>
      <c r="B6060" t="s">
        <v>181</v>
      </c>
      <c r="C6060">
        <v>2022</v>
      </c>
      <c r="D6060">
        <v>2</v>
      </c>
      <c r="E6060" t="s">
        <v>546</v>
      </c>
      <c r="F6060" s="152">
        <v>6</v>
      </c>
      <c r="G6060" t="s">
        <v>458</v>
      </c>
      <c r="H6060" s="152" t="s">
        <v>665</v>
      </c>
      <c r="I6060" t="s">
        <v>666</v>
      </c>
      <c r="J6060" t="s">
        <v>576</v>
      </c>
      <c r="K6060" t="s">
        <v>513</v>
      </c>
      <c r="L6060" t="s">
        <v>548</v>
      </c>
      <c r="M6060" t="s">
        <v>193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x14ac:dyDescent="0.3">
      <c r="A6061">
        <v>5</v>
      </c>
      <c r="B6061" t="s">
        <v>181</v>
      </c>
      <c r="C6061">
        <v>2022</v>
      </c>
      <c r="D6061">
        <v>2</v>
      </c>
      <c r="E6061" t="s">
        <v>546</v>
      </c>
      <c r="F6061" s="152">
        <v>6</v>
      </c>
      <c r="G6061" t="s">
        <v>458</v>
      </c>
      <c r="H6061" s="152" t="s">
        <v>498</v>
      </c>
      <c r="I6061" t="s">
        <v>499</v>
      </c>
      <c r="J6061" t="s">
        <v>574</v>
      </c>
      <c r="K6061" t="s">
        <v>500</v>
      </c>
      <c r="L6061" t="s">
        <v>548</v>
      </c>
      <c r="M6061" t="s">
        <v>193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x14ac:dyDescent="0.3">
      <c r="A6062">
        <v>5</v>
      </c>
      <c r="B6062" t="s">
        <v>181</v>
      </c>
      <c r="C6062">
        <v>2022</v>
      </c>
      <c r="D6062">
        <v>2</v>
      </c>
      <c r="E6062" t="s">
        <v>546</v>
      </c>
      <c r="F6062" s="152">
        <v>6</v>
      </c>
      <c r="G6062" t="s">
        <v>458</v>
      </c>
      <c r="H6062" s="152" t="s">
        <v>501</v>
      </c>
      <c r="I6062" t="s">
        <v>502</v>
      </c>
      <c r="J6062" t="s">
        <v>574</v>
      </c>
      <c r="K6062" t="s">
        <v>500</v>
      </c>
      <c r="L6062" t="s">
        <v>548</v>
      </c>
      <c r="M6062" t="s">
        <v>193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x14ac:dyDescent="0.3">
      <c r="A6063">
        <v>5</v>
      </c>
      <c r="B6063" t="s">
        <v>181</v>
      </c>
      <c r="C6063">
        <v>2022</v>
      </c>
      <c r="D6063">
        <v>2</v>
      </c>
      <c r="E6063" t="s">
        <v>546</v>
      </c>
      <c r="F6063" s="152">
        <v>6</v>
      </c>
      <c r="G6063" t="s">
        <v>458</v>
      </c>
      <c r="H6063" s="152" t="s">
        <v>503</v>
      </c>
      <c r="I6063" t="s">
        <v>504</v>
      </c>
      <c r="J6063" t="s">
        <v>575</v>
      </c>
      <c r="K6063" t="s">
        <v>475</v>
      </c>
      <c r="L6063" t="s">
        <v>548</v>
      </c>
      <c r="M6063" t="s">
        <v>193</v>
      </c>
      <c r="N6063">
        <v>98</v>
      </c>
      <c r="O6063">
        <v>58622.27</v>
      </c>
      <c r="P6063">
        <v>237974</v>
      </c>
      <c r="Q6063" t="str">
        <f t="shared" si="97"/>
        <v>Street</v>
      </c>
    </row>
    <row r="6064" spans="1:17" x14ac:dyDescent="0.3">
      <c r="A6064">
        <v>5</v>
      </c>
      <c r="B6064" t="s">
        <v>181</v>
      </c>
      <c r="C6064">
        <v>2022</v>
      </c>
      <c r="D6064">
        <v>2</v>
      </c>
      <c r="E6064" t="s">
        <v>546</v>
      </c>
      <c r="F6064" s="152">
        <v>6</v>
      </c>
      <c r="G6064" t="s">
        <v>458</v>
      </c>
      <c r="H6064" s="152" t="s">
        <v>505</v>
      </c>
      <c r="I6064" t="s">
        <v>506</v>
      </c>
      <c r="J6064" t="s">
        <v>575</v>
      </c>
      <c r="K6064" t="s">
        <v>475</v>
      </c>
      <c r="L6064" t="s">
        <v>548</v>
      </c>
      <c r="M6064" t="s">
        <v>193</v>
      </c>
      <c r="N6064">
        <v>13</v>
      </c>
      <c r="O6064">
        <v>6870.02</v>
      </c>
      <c r="P6064">
        <v>24804</v>
      </c>
      <c r="Q6064" t="str">
        <f t="shared" si="97"/>
        <v>Street</v>
      </c>
    </row>
    <row r="6065" spans="1:17" x14ac:dyDescent="0.3">
      <c r="A6065">
        <v>5</v>
      </c>
      <c r="B6065" t="s">
        <v>181</v>
      </c>
      <c r="C6065">
        <v>2022</v>
      </c>
      <c r="D6065">
        <v>2</v>
      </c>
      <c r="E6065" t="s">
        <v>546</v>
      </c>
      <c r="F6065" s="152">
        <v>6</v>
      </c>
      <c r="G6065" t="s">
        <v>458</v>
      </c>
      <c r="H6065" s="152" t="s">
        <v>507</v>
      </c>
      <c r="I6065" t="s">
        <v>508</v>
      </c>
      <c r="J6065" t="s">
        <v>571</v>
      </c>
      <c r="K6065" t="s">
        <v>439</v>
      </c>
      <c r="L6065" t="s">
        <v>548</v>
      </c>
      <c r="M6065" t="s">
        <v>193</v>
      </c>
      <c r="N6065">
        <v>2</v>
      </c>
      <c r="O6065">
        <v>84.08</v>
      </c>
      <c r="P6065">
        <v>285</v>
      </c>
      <c r="Q6065" t="str">
        <f t="shared" si="97"/>
        <v>3-Small C&amp;I</v>
      </c>
    </row>
    <row r="6066" spans="1:17" x14ac:dyDescent="0.3">
      <c r="A6066">
        <v>5</v>
      </c>
      <c r="B6066" t="s">
        <v>181</v>
      </c>
      <c r="C6066">
        <v>2022</v>
      </c>
      <c r="D6066">
        <v>2</v>
      </c>
      <c r="E6066" t="s">
        <v>546</v>
      </c>
      <c r="F6066" s="152">
        <v>6</v>
      </c>
      <c r="G6066" t="s">
        <v>458</v>
      </c>
      <c r="H6066" s="152" t="s">
        <v>509</v>
      </c>
      <c r="I6066" t="s">
        <v>510</v>
      </c>
      <c r="J6066" t="s">
        <v>571</v>
      </c>
      <c r="K6066" t="s">
        <v>439</v>
      </c>
      <c r="L6066" t="s">
        <v>548</v>
      </c>
      <c r="M6066" t="s">
        <v>193</v>
      </c>
      <c r="N6066">
        <v>4</v>
      </c>
      <c r="O6066">
        <v>206.17</v>
      </c>
      <c r="P6066">
        <v>644</v>
      </c>
      <c r="Q6066" t="str">
        <f t="shared" si="97"/>
        <v>3-Small C&amp;I</v>
      </c>
    </row>
    <row r="6067" spans="1:17" x14ac:dyDescent="0.3">
      <c r="A6067">
        <v>5</v>
      </c>
      <c r="B6067" t="s">
        <v>181</v>
      </c>
      <c r="C6067">
        <v>2022</v>
      </c>
      <c r="D6067">
        <v>2</v>
      </c>
      <c r="E6067" t="s">
        <v>546</v>
      </c>
      <c r="F6067" s="152">
        <v>6</v>
      </c>
      <c r="G6067" t="s">
        <v>458</v>
      </c>
      <c r="H6067" s="152" t="s">
        <v>459</v>
      </c>
      <c r="I6067" t="s">
        <v>460</v>
      </c>
      <c r="J6067" t="s">
        <v>573</v>
      </c>
      <c r="K6067" t="s">
        <v>461</v>
      </c>
      <c r="L6067" t="s">
        <v>542</v>
      </c>
      <c r="M6067" t="s">
        <v>462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x14ac:dyDescent="0.3">
      <c r="A6068">
        <v>5</v>
      </c>
      <c r="B6068" t="s">
        <v>181</v>
      </c>
      <c r="C6068">
        <v>2022</v>
      </c>
      <c r="D6068">
        <v>2</v>
      </c>
      <c r="E6068" t="s">
        <v>546</v>
      </c>
      <c r="F6068" s="152">
        <v>6</v>
      </c>
      <c r="G6068" t="s">
        <v>458</v>
      </c>
      <c r="H6068" s="152" t="s">
        <v>434</v>
      </c>
      <c r="I6068" t="s">
        <v>435</v>
      </c>
      <c r="J6068" t="s">
        <v>566</v>
      </c>
      <c r="K6068" t="s">
        <v>436</v>
      </c>
      <c r="L6068" t="s">
        <v>542</v>
      </c>
      <c r="M6068" t="s">
        <v>462</v>
      </c>
      <c r="N6068">
        <v>926</v>
      </c>
      <c r="O6068">
        <v>69196.91</v>
      </c>
      <c r="P6068">
        <v>277781</v>
      </c>
      <c r="Q6068" t="str">
        <f t="shared" si="97"/>
        <v>Street</v>
      </c>
    </row>
    <row r="6069" spans="1:17" x14ac:dyDescent="0.3">
      <c r="A6069">
        <v>5</v>
      </c>
      <c r="B6069" t="s">
        <v>181</v>
      </c>
      <c r="C6069">
        <v>2022</v>
      </c>
      <c r="D6069">
        <v>2</v>
      </c>
      <c r="E6069" t="s">
        <v>546</v>
      </c>
      <c r="F6069" s="152">
        <v>6</v>
      </c>
      <c r="G6069" t="s">
        <v>458</v>
      </c>
      <c r="H6069" s="152" t="s">
        <v>511</v>
      </c>
      <c r="I6069" t="s">
        <v>512</v>
      </c>
      <c r="J6069" t="s">
        <v>576</v>
      </c>
      <c r="K6069" t="s">
        <v>513</v>
      </c>
      <c r="L6069" t="s">
        <v>542</v>
      </c>
      <c r="M6069" t="s">
        <v>462</v>
      </c>
      <c r="N6069">
        <v>5</v>
      </c>
      <c r="O6069">
        <v>8474.93</v>
      </c>
      <c r="P6069">
        <v>39336</v>
      </c>
      <c r="Q6069" t="str">
        <f t="shared" si="97"/>
        <v>Street</v>
      </c>
    </row>
    <row r="6070" spans="1:17" x14ac:dyDescent="0.3">
      <c r="A6070">
        <v>5</v>
      </c>
      <c r="B6070" t="s">
        <v>181</v>
      </c>
      <c r="C6070">
        <v>2022</v>
      </c>
      <c r="D6070">
        <v>2</v>
      </c>
      <c r="E6070" t="s">
        <v>546</v>
      </c>
      <c r="F6070" s="152">
        <v>6</v>
      </c>
      <c r="G6070" t="s">
        <v>458</v>
      </c>
      <c r="H6070" s="152" t="s">
        <v>514</v>
      </c>
      <c r="I6070" t="s">
        <v>515</v>
      </c>
      <c r="J6070" t="s">
        <v>574</v>
      </c>
      <c r="K6070" t="s">
        <v>500</v>
      </c>
      <c r="L6070" t="s">
        <v>542</v>
      </c>
      <c r="M6070" t="s">
        <v>462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x14ac:dyDescent="0.3">
      <c r="A6071">
        <v>5</v>
      </c>
      <c r="B6071" t="s">
        <v>181</v>
      </c>
      <c r="C6071">
        <v>2022</v>
      </c>
      <c r="D6071">
        <v>2</v>
      </c>
      <c r="E6071" t="s">
        <v>546</v>
      </c>
      <c r="F6071" s="152">
        <v>6</v>
      </c>
      <c r="G6071" t="s">
        <v>458</v>
      </c>
      <c r="H6071" s="152" t="s">
        <v>516</v>
      </c>
      <c r="I6071" t="s">
        <v>517</v>
      </c>
      <c r="J6071" t="s">
        <v>575</v>
      </c>
      <c r="K6071" t="s">
        <v>475</v>
      </c>
      <c r="L6071" t="s">
        <v>542</v>
      </c>
      <c r="M6071" t="s">
        <v>462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x14ac:dyDescent="0.3">
      <c r="A6072">
        <v>5</v>
      </c>
      <c r="B6072" t="s">
        <v>181</v>
      </c>
      <c r="C6072">
        <v>2022</v>
      </c>
      <c r="D6072">
        <v>2</v>
      </c>
      <c r="E6072" t="s">
        <v>546</v>
      </c>
      <c r="F6072" s="152">
        <v>6</v>
      </c>
      <c r="G6072" t="s">
        <v>458</v>
      </c>
      <c r="H6072" s="152" t="s">
        <v>437</v>
      </c>
      <c r="I6072" t="s">
        <v>438</v>
      </c>
      <c r="J6072" t="s">
        <v>571</v>
      </c>
      <c r="K6072" t="s">
        <v>439</v>
      </c>
      <c r="L6072" t="s">
        <v>542</v>
      </c>
      <c r="M6072" t="s">
        <v>462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x14ac:dyDescent="0.3">
      <c r="A6073">
        <v>5</v>
      </c>
      <c r="B6073" t="s">
        <v>181</v>
      </c>
      <c r="C6073">
        <v>2022</v>
      </c>
      <c r="D6073">
        <v>2</v>
      </c>
      <c r="E6073" t="s">
        <v>546</v>
      </c>
      <c r="F6073" s="152">
        <v>6</v>
      </c>
      <c r="G6073" t="s">
        <v>458</v>
      </c>
      <c r="H6073" s="152" t="s">
        <v>518</v>
      </c>
      <c r="I6073" t="s">
        <v>519</v>
      </c>
      <c r="J6073" t="s">
        <v>577</v>
      </c>
      <c r="K6073" t="s">
        <v>465</v>
      </c>
      <c r="L6073" t="s">
        <v>548</v>
      </c>
      <c r="M6073" t="s">
        <v>193</v>
      </c>
      <c r="N6073">
        <v>1</v>
      </c>
      <c r="O6073">
        <v>2000.81</v>
      </c>
      <c r="P6073">
        <v>6446</v>
      </c>
      <c r="Q6073" t="str">
        <f t="shared" si="97"/>
        <v>Street</v>
      </c>
    </row>
    <row r="6074" spans="1:17" x14ac:dyDescent="0.3">
      <c r="A6074">
        <v>5</v>
      </c>
      <c r="B6074" t="s">
        <v>181</v>
      </c>
      <c r="C6074">
        <v>2022</v>
      </c>
      <c r="D6074">
        <v>2</v>
      </c>
      <c r="E6074" t="s">
        <v>546</v>
      </c>
      <c r="F6074" s="152">
        <v>6</v>
      </c>
      <c r="G6074" t="s">
        <v>458</v>
      </c>
      <c r="H6074" s="152" t="s">
        <v>463</v>
      </c>
      <c r="I6074" t="s">
        <v>464</v>
      </c>
      <c r="J6074" t="s">
        <v>577</v>
      </c>
      <c r="K6074" t="s">
        <v>465</v>
      </c>
      <c r="L6074" t="s">
        <v>542</v>
      </c>
      <c r="M6074" t="s">
        <v>462</v>
      </c>
      <c r="N6074">
        <v>10</v>
      </c>
      <c r="O6074">
        <v>734.03</v>
      </c>
      <c r="P6074">
        <v>4358</v>
      </c>
      <c r="Q6074" t="str">
        <f t="shared" si="97"/>
        <v>Street</v>
      </c>
    </row>
    <row r="6075" spans="1:17" x14ac:dyDescent="0.3">
      <c r="A6075">
        <v>5</v>
      </c>
      <c r="B6075" t="s">
        <v>181</v>
      </c>
      <c r="C6075">
        <v>2022</v>
      </c>
      <c r="D6075">
        <v>2</v>
      </c>
      <c r="E6075" t="s">
        <v>546</v>
      </c>
      <c r="F6075" s="152">
        <v>6</v>
      </c>
      <c r="G6075" t="s">
        <v>458</v>
      </c>
      <c r="H6075" s="152" t="s">
        <v>522</v>
      </c>
      <c r="I6075" t="s">
        <v>523</v>
      </c>
      <c r="J6075" t="s">
        <v>578</v>
      </c>
      <c r="K6075" t="s">
        <v>475</v>
      </c>
      <c r="L6075" t="s">
        <v>548</v>
      </c>
      <c r="M6075" t="s">
        <v>193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x14ac:dyDescent="0.3">
      <c r="A6076">
        <v>5</v>
      </c>
      <c r="B6076" t="s">
        <v>181</v>
      </c>
      <c r="C6076">
        <v>2022</v>
      </c>
      <c r="D6076">
        <v>2</v>
      </c>
      <c r="E6076" t="s">
        <v>546</v>
      </c>
      <c r="F6076" s="152">
        <v>6</v>
      </c>
      <c r="G6076" t="s">
        <v>458</v>
      </c>
      <c r="H6076" s="152" t="s">
        <v>524</v>
      </c>
      <c r="I6076" t="s">
        <v>525</v>
      </c>
      <c r="J6076" t="s">
        <v>578</v>
      </c>
      <c r="K6076" t="s">
        <v>475</v>
      </c>
      <c r="L6076" t="s">
        <v>542</v>
      </c>
      <c r="M6076" t="s">
        <v>462</v>
      </c>
      <c r="N6076">
        <v>2</v>
      </c>
      <c r="O6076">
        <v>881.23</v>
      </c>
      <c r="P6076">
        <v>237</v>
      </c>
      <c r="Q6076" t="str">
        <f t="shared" si="97"/>
        <v>Street</v>
      </c>
    </row>
    <row r="6077" spans="1:17" x14ac:dyDescent="0.3">
      <c r="A6077">
        <v>5</v>
      </c>
      <c r="B6077" t="s">
        <v>181</v>
      </c>
      <c r="C6077">
        <v>2022</v>
      </c>
      <c r="D6077">
        <v>2</v>
      </c>
      <c r="E6077" t="s">
        <v>546</v>
      </c>
      <c r="F6077" s="152">
        <v>6</v>
      </c>
      <c r="G6077" t="s">
        <v>458</v>
      </c>
      <c r="H6077" s="152" t="s">
        <v>417</v>
      </c>
      <c r="I6077" t="s">
        <v>418</v>
      </c>
      <c r="J6077" t="s">
        <v>562</v>
      </c>
      <c r="K6077" t="s">
        <v>405</v>
      </c>
      <c r="L6077" t="s">
        <v>542</v>
      </c>
      <c r="M6077" t="s">
        <v>462</v>
      </c>
      <c r="N6077">
        <v>30</v>
      </c>
      <c r="O6077">
        <v>1029.56</v>
      </c>
      <c r="P6077">
        <v>6559</v>
      </c>
      <c r="Q6077" t="str">
        <f t="shared" si="97"/>
        <v>3-Small C&amp;I</v>
      </c>
    </row>
    <row r="6078" spans="1:17" x14ac:dyDescent="0.3">
      <c r="A6078">
        <v>5</v>
      </c>
      <c r="B6078" t="s">
        <v>181</v>
      </c>
      <c r="C6078">
        <v>2022</v>
      </c>
      <c r="D6078">
        <v>2</v>
      </c>
      <c r="E6078" t="s">
        <v>546</v>
      </c>
      <c r="F6078" s="152">
        <v>10</v>
      </c>
      <c r="G6078" t="s">
        <v>466</v>
      </c>
      <c r="H6078" s="152" t="s">
        <v>397</v>
      </c>
      <c r="I6078" t="s">
        <v>398</v>
      </c>
      <c r="J6078" t="s">
        <v>561</v>
      </c>
      <c r="K6078" t="s">
        <v>399</v>
      </c>
      <c r="L6078" t="s">
        <v>543</v>
      </c>
      <c r="M6078" t="s">
        <v>467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x14ac:dyDescent="0.3">
      <c r="A6079">
        <v>5</v>
      </c>
      <c r="B6079" t="s">
        <v>181</v>
      </c>
      <c r="C6079">
        <v>2022</v>
      </c>
      <c r="D6079">
        <v>2</v>
      </c>
      <c r="E6079" t="s">
        <v>546</v>
      </c>
      <c r="F6079" s="152">
        <v>10</v>
      </c>
      <c r="G6079" t="s">
        <v>466</v>
      </c>
      <c r="H6079" s="152" t="s">
        <v>401</v>
      </c>
      <c r="I6079" t="s">
        <v>402</v>
      </c>
      <c r="J6079" t="s">
        <v>561</v>
      </c>
      <c r="K6079" t="s">
        <v>399</v>
      </c>
      <c r="L6079" t="s">
        <v>543</v>
      </c>
      <c r="M6079" t="s">
        <v>467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x14ac:dyDescent="0.3">
      <c r="A6080">
        <v>5</v>
      </c>
      <c r="B6080" t="s">
        <v>181</v>
      </c>
      <c r="C6080">
        <v>2022</v>
      </c>
      <c r="D6080">
        <v>2</v>
      </c>
      <c r="E6080" t="s">
        <v>546</v>
      </c>
      <c r="F6080" s="152">
        <v>10</v>
      </c>
      <c r="G6080" t="s">
        <v>466</v>
      </c>
      <c r="H6080" s="152" t="s">
        <v>403</v>
      </c>
      <c r="I6080" t="s">
        <v>404</v>
      </c>
      <c r="J6080" t="s">
        <v>562</v>
      </c>
      <c r="K6080" t="s">
        <v>405</v>
      </c>
      <c r="L6080" t="s">
        <v>543</v>
      </c>
      <c r="M6080" t="s">
        <v>467</v>
      </c>
      <c r="N6080">
        <v>12</v>
      </c>
      <c r="O6080">
        <v>7826.02</v>
      </c>
      <c r="P6080">
        <v>34574</v>
      </c>
      <c r="Q6080" t="str">
        <f t="shared" si="97"/>
        <v>3-Small C&amp;I</v>
      </c>
    </row>
    <row r="6081" spans="1:17" x14ac:dyDescent="0.3">
      <c r="A6081">
        <v>5</v>
      </c>
      <c r="B6081" t="s">
        <v>181</v>
      </c>
      <c r="C6081">
        <v>2022</v>
      </c>
      <c r="D6081">
        <v>2</v>
      </c>
      <c r="E6081" t="s">
        <v>546</v>
      </c>
      <c r="F6081" s="152">
        <v>10</v>
      </c>
      <c r="G6081" t="s">
        <v>466</v>
      </c>
      <c r="H6081" s="152" t="s">
        <v>406</v>
      </c>
      <c r="I6081" t="s">
        <v>407</v>
      </c>
      <c r="J6081" t="s">
        <v>563</v>
      </c>
      <c r="K6081" t="s">
        <v>408</v>
      </c>
      <c r="L6081" t="s">
        <v>543</v>
      </c>
      <c r="M6081" t="s">
        <v>467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x14ac:dyDescent="0.3">
      <c r="A6082">
        <v>5</v>
      </c>
      <c r="B6082" t="s">
        <v>181</v>
      </c>
      <c r="C6082">
        <v>2022</v>
      </c>
      <c r="D6082">
        <v>2</v>
      </c>
      <c r="E6082" t="s">
        <v>546</v>
      </c>
      <c r="F6082" s="152">
        <v>10</v>
      </c>
      <c r="G6082" t="s">
        <v>466</v>
      </c>
      <c r="H6082" s="152" t="s">
        <v>471</v>
      </c>
      <c r="I6082" t="s">
        <v>472</v>
      </c>
      <c r="J6082" t="s">
        <v>563</v>
      </c>
      <c r="K6082" t="s">
        <v>408</v>
      </c>
      <c r="L6082" t="s">
        <v>543</v>
      </c>
      <c r="M6082" t="s">
        <v>467</v>
      </c>
      <c r="N6082">
        <v>14</v>
      </c>
      <c r="O6082">
        <v>3528.89</v>
      </c>
      <c r="P6082">
        <v>16708</v>
      </c>
      <c r="Q6082" t="str">
        <f t="shared" si="97"/>
        <v>2-Low Income Residential</v>
      </c>
    </row>
    <row r="6083" spans="1:17" x14ac:dyDescent="0.3">
      <c r="A6083">
        <v>5</v>
      </c>
      <c r="B6083" t="s">
        <v>181</v>
      </c>
      <c r="C6083">
        <v>2022</v>
      </c>
      <c r="D6083">
        <v>2</v>
      </c>
      <c r="E6083" t="s">
        <v>546</v>
      </c>
      <c r="F6083" s="152">
        <v>10</v>
      </c>
      <c r="G6083" t="s">
        <v>466</v>
      </c>
      <c r="H6083" s="152" t="s">
        <v>477</v>
      </c>
      <c r="I6083" t="s">
        <v>478</v>
      </c>
      <c r="J6083" t="s">
        <v>566</v>
      </c>
      <c r="K6083" t="s">
        <v>436</v>
      </c>
      <c r="L6083" t="s">
        <v>543</v>
      </c>
      <c r="M6083" t="s">
        <v>467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x14ac:dyDescent="0.3">
      <c r="A6084">
        <v>5</v>
      </c>
      <c r="B6084" t="s">
        <v>181</v>
      </c>
      <c r="C6084">
        <v>2022</v>
      </c>
      <c r="D6084">
        <v>2</v>
      </c>
      <c r="E6084" t="s">
        <v>546</v>
      </c>
      <c r="F6084" s="152">
        <v>10</v>
      </c>
      <c r="G6084" t="s">
        <v>466</v>
      </c>
      <c r="H6084" s="152" t="s">
        <v>479</v>
      </c>
      <c r="I6084" t="s">
        <v>480</v>
      </c>
      <c r="J6084" t="s">
        <v>566</v>
      </c>
      <c r="K6084" t="s">
        <v>436</v>
      </c>
      <c r="L6084" t="s">
        <v>543</v>
      </c>
      <c r="M6084" t="s">
        <v>467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x14ac:dyDescent="0.3">
      <c r="A6085">
        <v>5</v>
      </c>
      <c r="B6085" t="s">
        <v>181</v>
      </c>
      <c r="C6085">
        <v>2022</v>
      </c>
      <c r="D6085">
        <v>2</v>
      </c>
      <c r="E6085" t="s">
        <v>546</v>
      </c>
      <c r="F6085" s="152">
        <v>10</v>
      </c>
      <c r="G6085" t="s">
        <v>466</v>
      </c>
      <c r="H6085" s="152" t="s">
        <v>434</v>
      </c>
      <c r="I6085" t="s">
        <v>435</v>
      </c>
      <c r="J6085" t="s">
        <v>566</v>
      </c>
      <c r="K6085" t="s">
        <v>436</v>
      </c>
      <c r="L6085" t="s">
        <v>544</v>
      </c>
      <c r="M6085" t="s">
        <v>468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x14ac:dyDescent="0.3">
      <c r="A6086">
        <v>5</v>
      </c>
      <c r="B6086" t="s">
        <v>181</v>
      </c>
      <c r="C6086">
        <v>2022</v>
      </c>
      <c r="D6086">
        <v>2</v>
      </c>
      <c r="E6086" t="s">
        <v>546</v>
      </c>
      <c r="F6086" s="152">
        <v>10</v>
      </c>
      <c r="G6086" t="s">
        <v>466</v>
      </c>
      <c r="H6086" s="152" t="s">
        <v>412</v>
      </c>
      <c r="I6086" t="s">
        <v>413</v>
      </c>
      <c r="J6086" t="s">
        <v>561</v>
      </c>
      <c r="K6086" t="s">
        <v>399</v>
      </c>
      <c r="L6086" t="s">
        <v>544</v>
      </c>
      <c r="M6086" t="s">
        <v>468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x14ac:dyDescent="0.3">
      <c r="A6087">
        <v>5</v>
      </c>
      <c r="B6087" t="s">
        <v>181</v>
      </c>
      <c r="C6087">
        <v>2022</v>
      </c>
      <c r="D6087">
        <v>2</v>
      </c>
      <c r="E6087" t="s">
        <v>546</v>
      </c>
      <c r="F6087" s="152">
        <v>10</v>
      </c>
      <c r="G6087" t="s">
        <v>466</v>
      </c>
      <c r="H6087" s="152" t="s">
        <v>415</v>
      </c>
      <c r="I6087" t="s">
        <v>416</v>
      </c>
      <c r="J6087" t="s">
        <v>563</v>
      </c>
      <c r="K6087" t="s">
        <v>408</v>
      </c>
      <c r="L6087" t="s">
        <v>544</v>
      </c>
      <c r="M6087" t="s">
        <v>468</v>
      </c>
      <c r="N6087">
        <v>4842</v>
      </c>
      <c r="O6087">
        <v>290891.3</v>
      </c>
      <c r="P6087">
        <v>6429681</v>
      </c>
      <c r="Q6087" t="str">
        <f t="shared" si="97"/>
        <v>2-Low Income Residential</v>
      </c>
    </row>
    <row r="6088" spans="1:17" x14ac:dyDescent="0.3">
      <c r="A6088">
        <v>5</v>
      </c>
      <c r="B6088" t="s">
        <v>181</v>
      </c>
      <c r="C6088">
        <v>2022</v>
      </c>
      <c r="D6088">
        <v>2</v>
      </c>
      <c r="E6088" t="s">
        <v>546</v>
      </c>
      <c r="F6088" s="152">
        <v>10</v>
      </c>
      <c r="G6088" t="s">
        <v>466</v>
      </c>
      <c r="H6088" s="152" t="s">
        <v>417</v>
      </c>
      <c r="I6088" t="s">
        <v>418</v>
      </c>
      <c r="J6088" t="s">
        <v>562</v>
      </c>
      <c r="K6088" t="s">
        <v>405</v>
      </c>
      <c r="L6088" t="s">
        <v>544</v>
      </c>
      <c r="M6088" t="s">
        <v>468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x14ac:dyDescent="0.3">
      <c r="A6089">
        <v>5</v>
      </c>
      <c r="B6089" t="s">
        <v>181</v>
      </c>
      <c r="C6089">
        <v>2022</v>
      </c>
      <c r="D6089">
        <v>2</v>
      </c>
      <c r="E6089" t="s">
        <v>546</v>
      </c>
      <c r="F6089" s="152">
        <v>60</v>
      </c>
      <c r="G6089" t="s">
        <v>469</v>
      </c>
      <c r="H6089" s="152" t="s">
        <v>494</v>
      </c>
      <c r="I6089" t="s">
        <v>495</v>
      </c>
      <c r="J6089" t="s">
        <v>573</v>
      </c>
      <c r="K6089" t="s">
        <v>461</v>
      </c>
      <c r="L6089" t="s">
        <v>549</v>
      </c>
      <c r="M6089" t="s">
        <v>526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x14ac:dyDescent="0.3">
      <c r="A6090">
        <v>5</v>
      </c>
      <c r="B6090" t="s">
        <v>181</v>
      </c>
      <c r="C6090">
        <v>2022</v>
      </c>
      <c r="D6090">
        <v>2</v>
      </c>
      <c r="E6090" t="s">
        <v>546</v>
      </c>
      <c r="F6090" s="152">
        <v>60</v>
      </c>
      <c r="G6090" t="s">
        <v>469</v>
      </c>
      <c r="H6090" s="152" t="s">
        <v>496</v>
      </c>
      <c r="I6090" t="s">
        <v>497</v>
      </c>
      <c r="J6090" t="s">
        <v>573</v>
      </c>
      <c r="K6090" t="s">
        <v>461</v>
      </c>
      <c r="L6090" t="s">
        <v>549</v>
      </c>
      <c r="M6090" t="s">
        <v>526</v>
      </c>
      <c r="N6090">
        <v>35</v>
      </c>
      <c r="O6090">
        <v>1346.32</v>
      </c>
      <c r="P6090">
        <v>2046</v>
      </c>
      <c r="Q6090" t="str">
        <f t="shared" si="97"/>
        <v>Street</v>
      </c>
    </row>
    <row r="6091" spans="1:17" x14ac:dyDescent="0.3">
      <c r="A6091">
        <v>5</v>
      </c>
      <c r="B6091" t="s">
        <v>181</v>
      </c>
      <c r="C6091">
        <v>2022</v>
      </c>
      <c r="D6091">
        <v>2</v>
      </c>
      <c r="E6091" t="s">
        <v>546</v>
      </c>
      <c r="F6091" s="152">
        <v>60</v>
      </c>
      <c r="G6091" t="s">
        <v>469</v>
      </c>
      <c r="H6091" s="152" t="s">
        <v>459</v>
      </c>
      <c r="I6091" t="s">
        <v>460</v>
      </c>
      <c r="J6091" t="s">
        <v>573</v>
      </c>
      <c r="K6091" t="s">
        <v>461</v>
      </c>
      <c r="L6091" t="s">
        <v>545</v>
      </c>
      <c r="M6091" t="s">
        <v>470</v>
      </c>
      <c r="N6091">
        <v>48</v>
      </c>
      <c r="O6091">
        <v>7715.65</v>
      </c>
      <c r="P6091">
        <v>13442</v>
      </c>
      <c r="Q6091" t="str">
        <f t="shared" si="97"/>
        <v>Street</v>
      </c>
    </row>
    <row r="6092" spans="1:17" x14ac:dyDescent="0.3">
      <c r="A6092">
        <v>5</v>
      </c>
      <c r="B6092" t="s">
        <v>181</v>
      </c>
      <c r="C6092">
        <v>2022</v>
      </c>
      <c r="D6092">
        <v>2</v>
      </c>
      <c r="E6092" t="s">
        <v>546</v>
      </c>
      <c r="F6092" s="152">
        <v>60</v>
      </c>
      <c r="G6092" t="s">
        <v>469</v>
      </c>
      <c r="H6092" s="152" t="s">
        <v>437</v>
      </c>
      <c r="I6092" t="s">
        <v>438</v>
      </c>
      <c r="J6092" t="s">
        <v>571</v>
      </c>
      <c r="K6092" t="s">
        <v>439</v>
      </c>
      <c r="L6092" t="s">
        <v>545</v>
      </c>
      <c r="M6092" t="s">
        <v>470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x14ac:dyDescent="0.3">
      <c r="A6093">
        <v>5</v>
      </c>
      <c r="B6093" t="s">
        <v>181</v>
      </c>
      <c r="C6093">
        <v>2022</v>
      </c>
      <c r="D6093">
        <v>2</v>
      </c>
      <c r="E6093" t="s">
        <v>546</v>
      </c>
      <c r="F6093" s="152">
        <v>60</v>
      </c>
      <c r="G6093" t="s">
        <v>469</v>
      </c>
      <c r="H6093" s="152" t="s">
        <v>463</v>
      </c>
      <c r="I6093" t="s">
        <v>464</v>
      </c>
      <c r="J6093" t="s">
        <v>577</v>
      </c>
      <c r="K6093" t="s">
        <v>465</v>
      </c>
      <c r="L6093" t="s">
        <v>545</v>
      </c>
      <c r="M6093" t="s">
        <v>470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x14ac:dyDescent="0.3">
      <c r="A6094">
        <v>5</v>
      </c>
      <c r="B6094" t="s">
        <v>181</v>
      </c>
      <c r="C6094">
        <v>2022</v>
      </c>
      <c r="D6094">
        <v>2</v>
      </c>
      <c r="E6094" t="s">
        <v>546</v>
      </c>
      <c r="F6094" s="152">
        <v>71</v>
      </c>
      <c r="G6094" t="s">
        <v>469</v>
      </c>
      <c r="H6094" s="152" t="s">
        <v>397</v>
      </c>
      <c r="I6094" t="s">
        <v>398</v>
      </c>
      <c r="J6094" t="s">
        <v>561</v>
      </c>
      <c r="K6094" t="s">
        <v>399</v>
      </c>
      <c r="L6094" t="s">
        <v>550</v>
      </c>
      <c r="M6094" t="s">
        <v>527</v>
      </c>
      <c r="N6094">
        <v>1</v>
      </c>
      <c r="O6094">
        <v>7</v>
      </c>
      <c r="P6094">
        <v>0</v>
      </c>
      <c r="Q6094" t="str">
        <f t="shared" ref="Q6094:Q6157" si="98">VLOOKUP(TRIM(J6094),S:T,2,FALSE)</f>
        <v>1-Residential</v>
      </c>
    </row>
    <row r="6095" spans="1:17" x14ac:dyDescent="0.3">
      <c r="A6095">
        <v>5</v>
      </c>
      <c r="B6095" t="s">
        <v>181</v>
      </c>
      <c r="C6095">
        <v>2022</v>
      </c>
      <c r="D6095">
        <v>2</v>
      </c>
      <c r="E6095" t="s">
        <v>546</v>
      </c>
      <c r="F6095" s="152">
        <v>72</v>
      </c>
      <c r="G6095" t="s">
        <v>469</v>
      </c>
      <c r="H6095" s="152" t="s">
        <v>397</v>
      </c>
      <c r="I6095" t="s">
        <v>398</v>
      </c>
      <c r="J6095" t="s">
        <v>561</v>
      </c>
      <c r="K6095" t="s">
        <v>399</v>
      </c>
      <c r="L6095" t="s">
        <v>551</v>
      </c>
      <c r="M6095" t="s">
        <v>528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x14ac:dyDescent="0.3">
      <c r="A6096">
        <v>5</v>
      </c>
      <c r="B6096" t="s">
        <v>181</v>
      </c>
      <c r="C6096">
        <v>2022</v>
      </c>
      <c r="D6096">
        <v>2</v>
      </c>
      <c r="E6096" t="s">
        <v>546</v>
      </c>
      <c r="F6096" s="152">
        <v>72</v>
      </c>
      <c r="G6096" t="s">
        <v>469</v>
      </c>
      <c r="H6096" s="152" t="s">
        <v>403</v>
      </c>
      <c r="I6096" t="s">
        <v>404</v>
      </c>
      <c r="J6096" t="s">
        <v>562</v>
      </c>
      <c r="K6096" t="s">
        <v>405</v>
      </c>
      <c r="L6096" t="s">
        <v>551</v>
      </c>
      <c r="M6096" t="s">
        <v>528</v>
      </c>
      <c r="N6096">
        <v>1</v>
      </c>
      <c r="O6096">
        <v>4698.13</v>
      </c>
      <c r="P6096">
        <v>19255</v>
      </c>
      <c r="Q6096" t="str">
        <f t="shared" si="98"/>
        <v>3-Small C&amp;I</v>
      </c>
    </row>
    <row r="6097" spans="1:17" x14ac:dyDescent="0.3">
      <c r="A6097">
        <v>5</v>
      </c>
      <c r="B6097" t="s">
        <v>181</v>
      </c>
      <c r="C6097">
        <v>2022</v>
      </c>
      <c r="D6097">
        <v>2</v>
      </c>
      <c r="E6097" t="s">
        <v>546</v>
      </c>
      <c r="F6097" s="152">
        <v>75</v>
      </c>
      <c r="G6097" t="s">
        <v>469</v>
      </c>
      <c r="H6097" s="152" t="s">
        <v>481</v>
      </c>
      <c r="I6097" t="s">
        <v>482</v>
      </c>
      <c r="J6097" t="s">
        <v>568</v>
      </c>
      <c r="K6097" t="s">
        <v>433</v>
      </c>
      <c r="L6097" t="s">
        <v>552</v>
      </c>
      <c r="M6097" t="s">
        <v>529</v>
      </c>
      <c r="N6097">
        <v>1</v>
      </c>
      <c r="O6097">
        <v>1655.82</v>
      </c>
      <c r="P6097">
        <v>6020</v>
      </c>
      <c r="Q6097" t="str">
        <f t="shared" si="98"/>
        <v>4-Medium C&amp;I</v>
      </c>
    </row>
    <row r="6098" spans="1:17" x14ac:dyDescent="0.3">
      <c r="A6098">
        <v>5</v>
      </c>
      <c r="B6098" t="s">
        <v>181</v>
      </c>
      <c r="C6098">
        <v>2022</v>
      </c>
      <c r="D6098">
        <v>2</v>
      </c>
      <c r="E6098" t="s">
        <v>546</v>
      </c>
      <c r="F6098" s="152">
        <v>75</v>
      </c>
      <c r="G6098" t="s">
        <v>469</v>
      </c>
      <c r="H6098" s="152" t="s">
        <v>441</v>
      </c>
      <c r="I6098" t="s">
        <v>442</v>
      </c>
      <c r="J6098" t="s">
        <v>572</v>
      </c>
      <c r="K6098" t="s">
        <v>443</v>
      </c>
      <c r="L6098" t="s">
        <v>552</v>
      </c>
      <c r="M6098" t="s">
        <v>529</v>
      </c>
      <c r="N6098">
        <v>1</v>
      </c>
      <c r="O6098">
        <v>46980.02</v>
      </c>
      <c r="P6098">
        <v>170800</v>
      </c>
      <c r="Q6098" t="str">
        <f t="shared" si="98"/>
        <v>5-Large C&amp;I</v>
      </c>
    </row>
    <row r="6099" spans="1:17" x14ac:dyDescent="0.3">
      <c r="A6099">
        <v>5</v>
      </c>
      <c r="B6099" t="s">
        <v>181</v>
      </c>
      <c r="C6099">
        <v>2022</v>
      </c>
      <c r="D6099">
        <v>2</v>
      </c>
      <c r="E6099" t="s">
        <v>546</v>
      </c>
      <c r="F6099" s="152">
        <v>75</v>
      </c>
      <c r="G6099" t="s">
        <v>469</v>
      </c>
      <c r="H6099" s="152" t="s">
        <v>417</v>
      </c>
      <c r="I6099" t="s">
        <v>418</v>
      </c>
      <c r="J6099" t="s">
        <v>562</v>
      </c>
      <c r="K6099" t="s">
        <v>405</v>
      </c>
      <c r="L6099" t="s">
        <v>553</v>
      </c>
      <c r="M6099" t="s">
        <v>476</v>
      </c>
      <c r="N6099">
        <v>7</v>
      </c>
      <c r="O6099">
        <v>2808.82</v>
      </c>
      <c r="P6099">
        <v>24360</v>
      </c>
      <c r="Q6099" t="str">
        <f t="shared" si="98"/>
        <v>3-Small C&amp;I</v>
      </c>
    </row>
    <row r="6100" spans="1:17" x14ac:dyDescent="0.3">
      <c r="A6100">
        <v>5</v>
      </c>
      <c r="B6100" t="s">
        <v>181</v>
      </c>
      <c r="C6100">
        <v>2022</v>
      </c>
      <c r="D6100">
        <v>2</v>
      </c>
      <c r="E6100" t="s">
        <v>546</v>
      </c>
      <c r="F6100" s="152">
        <v>75</v>
      </c>
      <c r="G6100" t="s">
        <v>469</v>
      </c>
      <c r="H6100" s="152" t="s">
        <v>450</v>
      </c>
      <c r="I6100" t="s">
        <v>451</v>
      </c>
      <c r="J6100" t="s">
        <v>568</v>
      </c>
      <c r="K6100" t="s">
        <v>433</v>
      </c>
      <c r="L6100" t="s">
        <v>553</v>
      </c>
      <c r="M6100" t="s">
        <v>476</v>
      </c>
      <c r="N6100">
        <v>1</v>
      </c>
      <c r="O6100">
        <v>3669.94</v>
      </c>
      <c r="P6100">
        <v>40110</v>
      </c>
      <c r="Q6100" t="str">
        <f t="shared" si="98"/>
        <v>4-Medium C&amp;I</v>
      </c>
    </row>
    <row r="6101" spans="1:17" x14ac:dyDescent="0.3">
      <c r="A6101">
        <v>5</v>
      </c>
      <c r="B6101" t="s">
        <v>181</v>
      </c>
      <c r="C6101">
        <v>2022</v>
      </c>
      <c r="D6101">
        <v>2</v>
      </c>
      <c r="E6101" t="s">
        <v>546</v>
      </c>
      <c r="F6101" s="152">
        <v>77</v>
      </c>
      <c r="G6101" t="s">
        <v>469</v>
      </c>
      <c r="H6101" s="152" t="s">
        <v>403</v>
      </c>
      <c r="I6101" t="s">
        <v>404</v>
      </c>
      <c r="J6101" t="s">
        <v>562</v>
      </c>
      <c r="K6101" t="s">
        <v>405</v>
      </c>
      <c r="L6101" t="s">
        <v>554</v>
      </c>
      <c r="M6101" t="s">
        <v>530</v>
      </c>
      <c r="N6101">
        <v>2</v>
      </c>
      <c r="O6101">
        <v>2057.41</v>
      </c>
      <c r="P6101">
        <v>8367</v>
      </c>
      <c r="Q6101" t="str">
        <f t="shared" si="98"/>
        <v>3-Small C&amp;I</v>
      </c>
    </row>
    <row r="6102" spans="1:17" x14ac:dyDescent="0.3">
      <c r="A6102">
        <v>5</v>
      </c>
      <c r="B6102" t="s">
        <v>181</v>
      </c>
      <c r="C6102">
        <v>2022</v>
      </c>
      <c r="D6102">
        <v>2</v>
      </c>
      <c r="E6102" t="s">
        <v>546</v>
      </c>
      <c r="F6102" s="152">
        <v>77</v>
      </c>
      <c r="G6102" t="s">
        <v>469</v>
      </c>
      <c r="H6102" s="152" t="s">
        <v>417</v>
      </c>
      <c r="I6102" t="s">
        <v>418</v>
      </c>
      <c r="J6102" t="s">
        <v>562</v>
      </c>
      <c r="K6102" t="s">
        <v>405</v>
      </c>
      <c r="L6102" t="s">
        <v>555</v>
      </c>
      <c r="M6102" t="s">
        <v>476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x14ac:dyDescent="0.3">
      <c r="A6103">
        <v>5</v>
      </c>
      <c r="B6103" t="s">
        <v>181</v>
      </c>
      <c r="C6103">
        <v>2022</v>
      </c>
      <c r="D6103">
        <v>2</v>
      </c>
      <c r="E6103" t="s">
        <v>546</v>
      </c>
      <c r="F6103" s="152">
        <v>79</v>
      </c>
      <c r="G6103" t="s">
        <v>469</v>
      </c>
      <c r="H6103" s="152" t="s">
        <v>403</v>
      </c>
      <c r="I6103" t="s">
        <v>404</v>
      </c>
      <c r="J6103" t="s">
        <v>562</v>
      </c>
      <c r="K6103" t="s">
        <v>405</v>
      </c>
      <c r="L6103" t="s">
        <v>556</v>
      </c>
      <c r="M6103" t="s">
        <v>531</v>
      </c>
      <c r="N6103">
        <v>1</v>
      </c>
      <c r="O6103">
        <v>9.64</v>
      </c>
      <c r="P6103">
        <v>0</v>
      </c>
      <c r="Q6103" t="str">
        <f t="shared" si="98"/>
        <v>3-Small C&amp;I</v>
      </c>
    </row>
    <row r="6104" spans="1:17" x14ac:dyDescent="0.3">
      <c r="A6104">
        <v>5</v>
      </c>
      <c r="B6104" t="s">
        <v>181</v>
      </c>
      <c r="C6104">
        <v>2022</v>
      </c>
      <c r="D6104">
        <v>2</v>
      </c>
      <c r="E6104" t="s">
        <v>546</v>
      </c>
      <c r="F6104" s="152">
        <v>79</v>
      </c>
      <c r="G6104" t="s">
        <v>469</v>
      </c>
      <c r="H6104" s="152" t="s">
        <v>431</v>
      </c>
      <c r="I6104" t="s">
        <v>432</v>
      </c>
      <c r="J6104" t="s">
        <v>568</v>
      </c>
      <c r="K6104" t="s">
        <v>433</v>
      </c>
      <c r="L6104" t="s">
        <v>556</v>
      </c>
      <c r="M6104" t="s">
        <v>531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x14ac:dyDescent="0.3">
      <c r="A6105">
        <v>5</v>
      </c>
      <c r="B6105" t="s">
        <v>181</v>
      </c>
      <c r="C6105">
        <v>2022</v>
      </c>
      <c r="D6105">
        <v>2</v>
      </c>
      <c r="E6105" t="s">
        <v>546</v>
      </c>
      <c r="F6105" s="152">
        <v>79</v>
      </c>
      <c r="G6105" t="s">
        <v>469</v>
      </c>
      <c r="H6105" s="152" t="s">
        <v>532</v>
      </c>
      <c r="I6105" t="s">
        <v>533</v>
      </c>
      <c r="J6105" t="s">
        <v>270</v>
      </c>
      <c r="K6105" t="s">
        <v>534</v>
      </c>
      <c r="L6105" t="s">
        <v>556</v>
      </c>
      <c r="M6105" t="s">
        <v>531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x14ac:dyDescent="0.3">
      <c r="A6106">
        <v>5</v>
      </c>
      <c r="B6106" t="s">
        <v>181</v>
      </c>
      <c r="C6106">
        <v>2022</v>
      </c>
      <c r="D6106">
        <v>2</v>
      </c>
      <c r="E6106" t="s">
        <v>546</v>
      </c>
      <c r="F6106" s="152">
        <v>79</v>
      </c>
      <c r="G6106" t="s">
        <v>469</v>
      </c>
      <c r="H6106" s="152" t="s">
        <v>444</v>
      </c>
      <c r="I6106" t="s">
        <v>445</v>
      </c>
      <c r="J6106" t="s">
        <v>572</v>
      </c>
      <c r="K6106" t="s">
        <v>443</v>
      </c>
      <c r="L6106" t="s">
        <v>557</v>
      </c>
      <c r="M6106" t="s">
        <v>535</v>
      </c>
      <c r="N6106">
        <v>1</v>
      </c>
      <c r="O6106">
        <v>8003.23</v>
      </c>
      <c r="P6106">
        <v>120291</v>
      </c>
      <c r="Q6106" t="str">
        <f t="shared" si="98"/>
        <v>5-Large C&amp;I</v>
      </c>
    </row>
    <row r="6107" spans="1:17" x14ac:dyDescent="0.3">
      <c r="A6107">
        <v>5</v>
      </c>
      <c r="B6107" t="s">
        <v>181</v>
      </c>
      <c r="C6107">
        <v>2022</v>
      </c>
      <c r="D6107">
        <v>2</v>
      </c>
      <c r="E6107" t="s">
        <v>546</v>
      </c>
      <c r="F6107" s="152">
        <v>79</v>
      </c>
      <c r="G6107" t="s">
        <v>469</v>
      </c>
      <c r="H6107" s="152" t="s">
        <v>417</v>
      </c>
      <c r="I6107" t="s">
        <v>418</v>
      </c>
      <c r="J6107" t="s">
        <v>562</v>
      </c>
      <c r="K6107" t="s">
        <v>405</v>
      </c>
      <c r="L6107" t="s">
        <v>557</v>
      </c>
      <c r="M6107" t="s">
        <v>535</v>
      </c>
      <c r="N6107">
        <v>82</v>
      </c>
      <c r="O6107">
        <v>34040.76</v>
      </c>
      <c r="P6107">
        <v>295891</v>
      </c>
      <c r="Q6107" t="str">
        <f t="shared" si="98"/>
        <v>3-Small C&amp;I</v>
      </c>
    </row>
    <row r="6108" spans="1:17" x14ac:dyDescent="0.3">
      <c r="A6108">
        <v>5</v>
      </c>
      <c r="B6108" t="s">
        <v>181</v>
      </c>
      <c r="C6108">
        <v>2022</v>
      </c>
      <c r="D6108">
        <v>2</v>
      </c>
      <c r="E6108" t="s">
        <v>546</v>
      </c>
      <c r="F6108" s="152">
        <v>79</v>
      </c>
      <c r="G6108" t="s">
        <v>469</v>
      </c>
      <c r="H6108" s="152" t="s">
        <v>446</v>
      </c>
      <c r="I6108" t="s">
        <v>447</v>
      </c>
      <c r="J6108" t="s">
        <v>567</v>
      </c>
      <c r="K6108" t="s">
        <v>425</v>
      </c>
      <c r="L6108" t="s">
        <v>557</v>
      </c>
      <c r="M6108" t="s">
        <v>535</v>
      </c>
      <c r="N6108">
        <v>7</v>
      </c>
      <c r="O6108">
        <v>370.18</v>
      </c>
      <c r="P6108">
        <v>2844</v>
      </c>
      <c r="Q6108" t="str">
        <f t="shared" si="98"/>
        <v>3-Small C&amp;I</v>
      </c>
    </row>
    <row r="6109" spans="1:17" x14ac:dyDescent="0.3">
      <c r="A6109">
        <v>5</v>
      </c>
      <c r="B6109" t="s">
        <v>181</v>
      </c>
      <c r="C6109">
        <v>2022</v>
      </c>
      <c r="D6109">
        <v>2</v>
      </c>
      <c r="E6109" t="s">
        <v>546</v>
      </c>
      <c r="F6109" s="152">
        <v>79</v>
      </c>
      <c r="G6109" t="s">
        <v>469</v>
      </c>
      <c r="H6109" s="152" t="s">
        <v>450</v>
      </c>
      <c r="I6109" t="s">
        <v>451</v>
      </c>
      <c r="J6109" t="s">
        <v>568</v>
      </c>
      <c r="K6109" t="s">
        <v>433</v>
      </c>
      <c r="L6109" t="s">
        <v>557</v>
      </c>
      <c r="M6109" t="s">
        <v>535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x14ac:dyDescent="0.3">
      <c r="A6110" s="332">
        <v>4</v>
      </c>
      <c r="B6110" s="333" t="s">
        <v>187</v>
      </c>
      <c r="C6110" s="334">
        <v>2022</v>
      </c>
      <c r="D6110" s="334">
        <v>3</v>
      </c>
      <c r="E6110" s="333" t="s">
        <v>560</v>
      </c>
      <c r="F6110" s="344">
        <v>1</v>
      </c>
      <c r="G6110" s="333" t="s">
        <v>396</v>
      </c>
      <c r="H6110" s="333" t="s">
        <v>397</v>
      </c>
      <c r="I6110" s="333" t="s">
        <v>398</v>
      </c>
      <c r="J6110" s="333" t="s">
        <v>561</v>
      </c>
      <c r="K6110" s="333" t="s">
        <v>399</v>
      </c>
      <c r="L6110" s="333" t="s">
        <v>536</v>
      </c>
      <c r="M6110" s="333" t="s">
        <v>400</v>
      </c>
      <c r="N6110" s="335">
        <v>2176</v>
      </c>
      <c r="O6110" s="336">
        <v>492862.44</v>
      </c>
      <c r="P6110" s="335">
        <v>1654028</v>
      </c>
      <c r="Q6110" t="str">
        <f t="shared" si="98"/>
        <v>1-Residential</v>
      </c>
    </row>
    <row r="6111" spans="1:17" x14ac:dyDescent="0.3">
      <c r="A6111" s="337">
        <v>4</v>
      </c>
      <c r="B6111" s="338" t="s">
        <v>187</v>
      </c>
      <c r="C6111" s="339">
        <v>2022</v>
      </c>
      <c r="D6111" s="339">
        <v>3</v>
      </c>
      <c r="E6111" s="338" t="s">
        <v>560</v>
      </c>
      <c r="F6111" s="345">
        <v>1</v>
      </c>
      <c r="G6111" s="338" t="s">
        <v>396</v>
      </c>
      <c r="H6111" s="338" t="s">
        <v>401</v>
      </c>
      <c r="I6111" s="338" t="s">
        <v>402</v>
      </c>
      <c r="J6111" s="338" t="s">
        <v>561</v>
      </c>
      <c r="K6111" s="338" t="s">
        <v>399</v>
      </c>
      <c r="L6111" s="338" t="s">
        <v>536</v>
      </c>
      <c r="M6111" s="338" t="s">
        <v>400</v>
      </c>
      <c r="N6111" s="340">
        <v>2</v>
      </c>
      <c r="O6111" s="341">
        <v>861.29</v>
      </c>
      <c r="P6111" s="340">
        <v>2984</v>
      </c>
      <c r="Q6111" t="str">
        <f t="shared" si="98"/>
        <v>1-Residential</v>
      </c>
    </row>
    <row r="6112" spans="1:17" x14ac:dyDescent="0.3">
      <c r="A6112" s="332">
        <v>4</v>
      </c>
      <c r="B6112" s="333" t="s">
        <v>187</v>
      </c>
      <c r="C6112" s="334">
        <v>2022</v>
      </c>
      <c r="D6112" s="334">
        <v>3</v>
      </c>
      <c r="E6112" s="333" t="s">
        <v>560</v>
      </c>
      <c r="F6112" s="344">
        <v>1</v>
      </c>
      <c r="G6112" s="333" t="s">
        <v>396</v>
      </c>
      <c r="H6112" s="333" t="s">
        <v>403</v>
      </c>
      <c r="I6112" s="333" t="s">
        <v>404</v>
      </c>
      <c r="J6112" s="333" t="s">
        <v>562</v>
      </c>
      <c r="K6112" s="333" t="s">
        <v>405</v>
      </c>
      <c r="L6112" s="333" t="s">
        <v>536</v>
      </c>
      <c r="M6112" s="333" t="s">
        <v>400</v>
      </c>
      <c r="N6112" s="335">
        <v>27</v>
      </c>
      <c r="O6112" s="336">
        <v>2414.71</v>
      </c>
      <c r="P6112" s="335">
        <v>7953</v>
      </c>
      <c r="Q6112" t="str">
        <f t="shared" si="98"/>
        <v>3-Small C&amp;I</v>
      </c>
    </row>
    <row r="6113" spans="1:17" x14ac:dyDescent="0.3">
      <c r="A6113" s="337">
        <v>4</v>
      </c>
      <c r="B6113" s="338" t="s">
        <v>187</v>
      </c>
      <c r="C6113" s="339">
        <v>2022</v>
      </c>
      <c r="D6113" s="339">
        <v>3</v>
      </c>
      <c r="E6113" s="338" t="s">
        <v>560</v>
      </c>
      <c r="F6113" s="345">
        <v>1</v>
      </c>
      <c r="G6113" s="338" t="s">
        <v>396</v>
      </c>
      <c r="H6113" s="338" t="s">
        <v>406</v>
      </c>
      <c r="I6113" s="338" t="s">
        <v>407</v>
      </c>
      <c r="J6113" s="338" t="s">
        <v>563</v>
      </c>
      <c r="K6113" s="338" t="s">
        <v>408</v>
      </c>
      <c r="L6113" s="338" t="s">
        <v>536</v>
      </c>
      <c r="M6113" s="338" t="s">
        <v>400</v>
      </c>
      <c r="N6113" s="340">
        <v>46</v>
      </c>
      <c r="O6113" s="341">
        <v>8923.65</v>
      </c>
      <c r="P6113" s="340">
        <v>46751</v>
      </c>
      <c r="Q6113" t="str">
        <f t="shared" si="98"/>
        <v>2-Low Income Residential</v>
      </c>
    </row>
    <row r="6114" spans="1:17" x14ac:dyDescent="0.3">
      <c r="A6114" s="332">
        <v>4</v>
      </c>
      <c r="B6114" s="333" t="s">
        <v>187</v>
      </c>
      <c r="C6114" s="334">
        <v>2022</v>
      </c>
      <c r="D6114" s="334">
        <v>3</v>
      </c>
      <c r="E6114" s="333" t="s">
        <v>560</v>
      </c>
      <c r="F6114" s="344">
        <v>1</v>
      </c>
      <c r="G6114" s="333" t="s">
        <v>396</v>
      </c>
      <c r="H6114" s="333" t="s">
        <v>409</v>
      </c>
      <c r="I6114" s="333" t="s">
        <v>410</v>
      </c>
      <c r="J6114" s="333" t="s">
        <v>565</v>
      </c>
      <c r="K6114" s="333" t="s">
        <v>411</v>
      </c>
      <c r="L6114" s="333" t="s">
        <v>536</v>
      </c>
      <c r="M6114" s="333" t="s">
        <v>400</v>
      </c>
      <c r="N6114" s="335">
        <v>3</v>
      </c>
      <c r="O6114" s="336">
        <v>568.26</v>
      </c>
      <c r="P6114" s="335">
        <v>2163</v>
      </c>
      <c r="Q6114" t="str">
        <f t="shared" si="98"/>
        <v>3-Small C&amp;I</v>
      </c>
    </row>
    <row r="6115" spans="1:17" x14ac:dyDescent="0.3">
      <c r="A6115" s="337">
        <v>4</v>
      </c>
      <c r="B6115" s="338" t="s">
        <v>187</v>
      </c>
      <c r="C6115" s="339">
        <v>2022</v>
      </c>
      <c r="D6115" s="339">
        <v>3</v>
      </c>
      <c r="E6115" s="338" t="s">
        <v>560</v>
      </c>
      <c r="F6115" s="345">
        <v>1</v>
      </c>
      <c r="G6115" s="338" t="s">
        <v>396</v>
      </c>
      <c r="H6115" s="338" t="s">
        <v>412</v>
      </c>
      <c r="I6115" s="338" t="s">
        <v>413</v>
      </c>
      <c r="J6115" s="338" t="s">
        <v>561</v>
      </c>
      <c r="K6115" s="338" t="s">
        <v>399</v>
      </c>
      <c r="L6115" s="338" t="s">
        <v>537</v>
      </c>
      <c r="M6115" s="338" t="s">
        <v>414</v>
      </c>
      <c r="N6115" s="340">
        <v>9710</v>
      </c>
      <c r="O6115" s="341">
        <v>1048887.1299999999</v>
      </c>
      <c r="P6115" s="340">
        <v>6967823</v>
      </c>
      <c r="Q6115" t="str">
        <f t="shared" si="98"/>
        <v>1-Residential</v>
      </c>
    </row>
    <row r="6116" spans="1:17" x14ac:dyDescent="0.3">
      <c r="A6116" s="332">
        <v>4</v>
      </c>
      <c r="B6116" s="333" t="s">
        <v>187</v>
      </c>
      <c r="C6116" s="334">
        <v>2022</v>
      </c>
      <c r="D6116" s="334">
        <v>3</v>
      </c>
      <c r="E6116" s="333" t="s">
        <v>560</v>
      </c>
      <c r="F6116" s="344">
        <v>1</v>
      </c>
      <c r="G6116" s="333" t="s">
        <v>396</v>
      </c>
      <c r="H6116" s="333" t="s">
        <v>415</v>
      </c>
      <c r="I6116" s="333" t="s">
        <v>416</v>
      </c>
      <c r="J6116" s="333" t="s">
        <v>563</v>
      </c>
      <c r="K6116" s="333" t="s">
        <v>408</v>
      </c>
      <c r="L6116" s="333" t="s">
        <v>537</v>
      </c>
      <c r="M6116" s="333" t="s">
        <v>414</v>
      </c>
      <c r="N6116" s="335">
        <v>108</v>
      </c>
      <c r="O6116" s="336">
        <v>5133.42</v>
      </c>
      <c r="P6116" s="335">
        <v>98700</v>
      </c>
      <c r="Q6116" t="str">
        <f t="shared" si="98"/>
        <v>2-Low Income Residential</v>
      </c>
    </row>
    <row r="6117" spans="1:17" x14ac:dyDescent="0.3">
      <c r="A6117" s="337">
        <v>4</v>
      </c>
      <c r="B6117" s="338" t="s">
        <v>187</v>
      </c>
      <c r="C6117" s="339">
        <v>2022</v>
      </c>
      <c r="D6117" s="339">
        <v>3</v>
      </c>
      <c r="E6117" s="338" t="s">
        <v>560</v>
      </c>
      <c r="F6117" s="345">
        <v>1</v>
      </c>
      <c r="G6117" s="338" t="s">
        <v>396</v>
      </c>
      <c r="H6117" s="338" t="s">
        <v>417</v>
      </c>
      <c r="I6117" s="338" t="s">
        <v>418</v>
      </c>
      <c r="J6117" s="338" t="s">
        <v>562</v>
      </c>
      <c r="K6117" s="338" t="s">
        <v>405</v>
      </c>
      <c r="L6117" s="338" t="s">
        <v>537</v>
      </c>
      <c r="M6117" s="338" t="s">
        <v>414</v>
      </c>
      <c r="N6117" s="340">
        <v>29</v>
      </c>
      <c r="O6117" s="341">
        <v>1806.42</v>
      </c>
      <c r="P6117" s="340">
        <v>14999</v>
      </c>
      <c r="Q6117" t="str">
        <f t="shared" si="98"/>
        <v>3-Small C&amp;I</v>
      </c>
    </row>
    <row r="6118" spans="1:17" x14ac:dyDescent="0.3">
      <c r="A6118" s="332">
        <v>4</v>
      </c>
      <c r="B6118" s="333" t="s">
        <v>187</v>
      </c>
      <c r="C6118" s="334">
        <v>2022</v>
      </c>
      <c r="D6118" s="334">
        <v>3</v>
      </c>
      <c r="E6118" s="333" t="s">
        <v>560</v>
      </c>
      <c r="F6118" s="344">
        <v>1</v>
      </c>
      <c r="G6118" s="333" t="s">
        <v>396</v>
      </c>
      <c r="H6118" s="333" t="s">
        <v>419</v>
      </c>
      <c r="I6118" s="333" t="s">
        <v>420</v>
      </c>
      <c r="J6118" s="333" t="s">
        <v>565</v>
      </c>
      <c r="K6118" s="333" t="s">
        <v>411</v>
      </c>
      <c r="L6118" s="333" t="s">
        <v>537</v>
      </c>
      <c r="M6118" s="333" t="s">
        <v>414</v>
      </c>
      <c r="N6118" s="335">
        <v>3</v>
      </c>
      <c r="O6118" s="336">
        <v>87.5</v>
      </c>
      <c r="P6118" s="335">
        <v>491</v>
      </c>
      <c r="Q6118" t="str">
        <f t="shared" si="98"/>
        <v>3-Small C&amp;I</v>
      </c>
    </row>
    <row r="6119" spans="1:17" x14ac:dyDescent="0.3">
      <c r="A6119" s="337">
        <v>4</v>
      </c>
      <c r="B6119" s="338" t="s">
        <v>187</v>
      </c>
      <c r="C6119" s="339">
        <v>2022</v>
      </c>
      <c r="D6119" s="339">
        <v>3</v>
      </c>
      <c r="E6119" s="338" t="s">
        <v>560</v>
      </c>
      <c r="F6119" s="345">
        <v>3</v>
      </c>
      <c r="G6119" s="338" t="s">
        <v>421</v>
      </c>
      <c r="H6119" s="338" t="s">
        <v>397</v>
      </c>
      <c r="I6119" s="338" t="s">
        <v>398</v>
      </c>
      <c r="J6119" s="338" t="s">
        <v>561</v>
      </c>
      <c r="K6119" s="338" t="s">
        <v>399</v>
      </c>
      <c r="L6119" s="338" t="s">
        <v>538</v>
      </c>
      <c r="M6119" s="338" t="s">
        <v>422</v>
      </c>
      <c r="N6119" s="340">
        <v>28</v>
      </c>
      <c r="O6119" s="341">
        <v>5456.79</v>
      </c>
      <c r="P6119" s="340">
        <v>18218</v>
      </c>
      <c r="Q6119" t="str">
        <f t="shared" si="98"/>
        <v>1-Residential</v>
      </c>
    </row>
    <row r="6120" spans="1:17" x14ac:dyDescent="0.3">
      <c r="A6120" s="332">
        <v>4</v>
      </c>
      <c r="B6120" s="333" t="s">
        <v>187</v>
      </c>
      <c r="C6120" s="334">
        <v>2022</v>
      </c>
      <c r="D6120" s="334">
        <v>3</v>
      </c>
      <c r="E6120" s="333" t="s">
        <v>560</v>
      </c>
      <c r="F6120" s="344">
        <v>3</v>
      </c>
      <c r="G6120" s="333" t="s">
        <v>421</v>
      </c>
      <c r="H6120" s="333" t="s">
        <v>403</v>
      </c>
      <c r="I6120" s="333" t="s">
        <v>404</v>
      </c>
      <c r="J6120" s="333" t="s">
        <v>562</v>
      </c>
      <c r="K6120" s="333" t="s">
        <v>405</v>
      </c>
      <c r="L6120" s="333" t="s">
        <v>538</v>
      </c>
      <c r="M6120" s="333" t="s">
        <v>422</v>
      </c>
      <c r="N6120" s="335">
        <v>222</v>
      </c>
      <c r="O6120" s="336">
        <v>48236.17</v>
      </c>
      <c r="P6120" s="335">
        <v>185370</v>
      </c>
      <c r="Q6120" t="str">
        <f t="shared" si="98"/>
        <v>3-Small C&amp;I</v>
      </c>
    </row>
    <row r="6121" spans="1:17" x14ac:dyDescent="0.3">
      <c r="A6121" s="337">
        <v>4</v>
      </c>
      <c r="B6121" s="338" t="s">
        <v>187</v>
      </c>
      <c r="C6121" s="339">
        <v>2022</v>
      </c>
      <c r="D6121" s="339">
        <v>3</v>
      </c>
      <c r="E6121" s="338" t="s">
        <v>560</v>
      </c>
      <c r="F6121" s="345">
        <v>3</v>
      </c>
      <c r="G6121" s="338" t="s">
        <v>421</v>
      </c>
      <c r="H6121" s="338" t="s">
        <v>426</v>
      </c>
      <c r="I6121" s="338" t="s">
        <v>427</v>
      </c>
      <c r="J6121" s="338" t="s">
        <v>564</v>
      </c>
      <c r="K6121" s="338" t="s">
        <v>428</v>
      </c>
      <c r="L6121" s="338" t="s">
        <v>538</v>
      </c>
      <c r="M6121" s="338" t="s">
        <v>422</v>
      </c>
      <c r="N6121" s="340">
        <v>2</v>
      </c>
      <c r="O6121" s="341">
        <v>289.8</v>
      </c>
      <c r="P6121" s="340">
        <v>1081</v>
      </c>
      <c r="Q6121" t="str">
        <f t="shared" si="98"/>
        <v>3-Small C&amp;I</v>
      </c>
    </row>
    <row r="6122" spans="1:17" x14ac:dyDescent="0.3">
      <c r="A6122" s="332">
        <v>4</v>
      </c>
      <c r="B6122" s="333" t="s">
        <v>187</v>
      </c>
      <c r="C6122" s="334">
        <v>2022</v>
      </c>
      <c r="D6122" s="334">
        <v>3</v>
      </c>
      <c r="E6122" s="333" t="s">
        <v>560</v>
      </c>
      <c r="F6122" s="344">
        <v>3</v>
      </c>
      <c r="G6122" s="333" t="s">
        <v>421</v>
      </c>
      <c r="H6122" s="333" t="s">
        <v>409</v>
      </c>
      <c r="I6122" s="333" t="s">
        <v>410</v>
      </c>
      <c r="J6122" s="333" t="s">
        <v>565</v>
      </c>
      <c r="K6122" s="333" t="s">
        <v>411</v>
      </c>
      <c r="L6122" s="333" t="s">
        <v>538</v>
      </c>
      <c r="M6122" s="333" t="s">
        <v>422</v>
      </c>
      <c r="N6122" s="335">
        <v>26</v>
      </c>
      <c r="O6122" s="336">
        <v>2563.46</v>
      </c>
      <c r="P6122" s="335">
        <v>9281</v>
      </c>
      <c r="Q6122" t="str">
        <f t="shared" si="98"/>
        <v>3-Small C&amp;I</v>
      </c>
    </row>
    <row r="6123" spans="1:17" x14ac:dyDescent="0.3">
      <c r="A6123" s="337">
        <v>4</v>
      </c>
      <c r="B6123" s="338" t="s">
        <v>187</v>
      </c>
      <c r="C6123" s="339">
        <v>2022</v>
      </c>
      <c r="D6123" s="339">
        <v>3</v>
      </c>
      <c r="E6123" s="338" t="s">
        <v>560</v>
      </c>
      <c r="F6123" s="345">
        <v>3</v>
      </c>
      <c r="G6123" s="338" t="s">
        <v>421</v>
      </c>
      <c r="H6123" s="338" t="s">
        <v>431</v>
      </c>
      <c r="I6123" s="338" t="s">
        <v>432</v>
      </c>
      <c r="J6123" s="338" t="s">
        <v>568</v>
      </c>
      <c r="K6123" s="338" t="s">
        <v>433</v>
      </c>
      <c r="L6123" s="338" t="s">
        <v>538</v>
      </c>
      <c r="M6123" s="338" t="s">
        <v>422</v>
      </c>
      <c r="N6123" s="340">
        <v>4</v>
      </c>
      <c r="O6123" s="341">
        <v>9629.7199999999993</v>
      </c>
      <c r="P6123" s="340">
        <v>28285</v>
      </c>
      <c r="Q6123" t="str">
        <f t="shared" si="98"/>
        <v>4-Medium C&amp;I</v>
      </c>
    </row>
    <row r="6124" spans="1:17" x14ac:dyDescent="0.3">
      <c r="A6124" s="332">
        <v>4</v>
      </c>
      <c r="B6124" s="333" t="s">
        <v>187</v>
      </c>
      <c r="C6124" s="334">
        <v>2022</v>
      </c>
      <c r="D6124" s="334">
        <v>3</v>
      </c>
      <c r="E6124" s="333" t="s">
        <v>560</v>
      </c>
      <c r="F6124" s="344">
        <v>3</v>
      </c>
      <c r="G6124" s="333" t="s">
        <v>421</v>
      </c>
      <c r="H6124" s="333" t="s">
        <v>434</v>
      </c>
      <c r="I6124" s="333" t="s">
        <v>435</v>
      </c>
      <c r="J6124" s="333" t="s">
        <v>566</v>
      </c>
      <c r="K6124" s="333" t="s">
        <v>436</v>
      </c>
      <c r="L6124" s="333" t="s">
        <v>537</v>
      </c>
      <c r="M6124" s="333" t="s">
        <v>414</v>
      </c>
      <c r="N6124" s="335">
        <v>1</v>
      </c>
      <c r="O6124" s="336">
        <v>8.9600000000000009</v>
      </c>
      <c r="P6124" s="335">
        <v>21</v>
      </c>
      <c r="Q6124" t="str">
        <f t="shared" si="98"/>
        <v>Street</v>
      </c>
    </row>
    <row r="6125" spans="1:17" x14ac:dyDescent="0.3">
      <c r="A6125" s="337">
        <v>4</v>
      </c>
      <c r="B6125" s="338" t="s">
        <v>187</v>
      </c>
      <c r="C6125" s="339">
        <v>2022</v>
      </c>
      <c r="D6125" s="339">
        <v>3</v>
      </c>
      <c r="E6125" s="338" t="s">
        <v>560</v>
      </c>
      <c r="F6125" s="345">
        <v>3</v>
      </c>
      <c r="G6125" s="338" t="s">
        <v>421</v>
      </c>
      <c r="H6125" s="338" t="s">
        <v>437</v>
      </c>
      <c r="I6125" s="338" t="s">
        <v>438</v>
      </c>
      <c r="J6125" s="338" t="s">
        <v>571</v>
      </c>
      <c r="K6125" s="338" t="s">
        <v>439</v>
      </c>
      <c r="L6125" s="338" t="s">
        <v>539</v>
      </c>
      <c r="M6125" s="338" t="s">
        <v>440</v>
      </c>
      <c r="N6125" s="340">
        <v>8</v>
      </c>
      <c r="O6125" s="341">
        <v>211.81</v>
      </c>
      <c r="P6125" s="340">
        <v>1289</v>
      </c>
      <c r="Q6125" t="str">
        <f t="shared" si="98"/>
        <v>3-Small C&amp;I</v>
      </c>
    </row>
    <row r="6126" spans="1:17" x14ac:dyDescent="0.3">
      <c r="A6126" s="332">
        <v>4</v>
      </c>
      <c r="B6126" s="333" t="s">
        <v>187</v>
      </c>
      <c r="C6126" s="334">
        <v>2022</v>
      </c>
      <c r="D6126" s="334">
        <v>3</v>
      </c>
      <c r="E6126" s="333" t="s">
        <v>560</v>
      </c>
      <c r="F6126" s="344">
        <v>3</v>
      </c>
      <c r="G6126" s="333" t="s">
        <v>421</v>
      </c>
      <c r="H6126" s="333" t="s">
        <v>441</v>
      </c>
      <c r="I6126" s="333" t="s">
        <v>442</v>
      </c>
      <c r="J6126" s="333" t="s">
        <v>572</v>
      </c>
      <c r="K6126" s="333" t="s">
        <v>443</v>
      </c>
      <c r="L6126" s="333" t="s">
        <v>538</v>
      </c>
      <c r="M6126" s="333" t="s">
        <v>422</v>
      </c>
      <c r="N6126" s="335">
        <v>1</v>
      </c>
      <c r="O6126" s="336">
        <v>11038.54</v>
      </c>
      <c r="P6126" s="335">
        <v>41400</v>
      </c>
      <c r="Q6126" t="str">
        <f t="shared" si="98"/>
        <v>5-Large C&amp;I</v>
      </c>
    </row>
    <row r="6127" spans="1:17" x14ac:dyDescent="0.3">
      <c r="A6127" s="337">
        <v>4</v>
      </c>
      <c r="B6127" s="338" t="s">
        <v>187</v>
      </c>
      <c r="C6127" s="339">
        <v>2022</v>
      </c>
      <c r="D6127" s="339">
        <v>3</v>
      </c>
      <c r="E6127" s="338" t="s">
        <v>560</v>
      </c>
      <c r="F6127" s="345">
        <v>3</v>
      </c>
      <c r="G6127" s="338" t="s">
        <v>421</v>
      </c>
      <c r="H6127" s="338" t="s">
        <v>444</v>
      </c>
      <c r="I6127" s="338" t="s">
        <v>445</v>
      </c>
      <c r="J6127" s="338" t="s">
        <v>572</v>
      </c>
      <c r="K6127" s="338" t="s">
        <v>443</v>
      </c>
      <c r="L6127" s="338" t="s">
        <v>539</v>
      </c>
      <c r="M6127" s="338" t="s">
        <v>440</v>
      </c>
      <c r="N6127" s="340">
        <v>8</v>
      </c>
      <c r="O6127" s="341">
        <v>141042.32</v>
      </c>
      <c r="P6127" s="340">
        <v>1922372</v>
      </c>
      <c r="Q6127" t="str">
        <f t="shared" si="98"/>
        <v>5-Large C&amp;I</v>
      </c>
    </row>
    <row r="6128" spans="1:17" x14ac:dyDescent="0.3">
      <c r="A6128" s="332">
        <v>4</v>
      </c>
      <c r="B6128" s="333" t="s">
        <v>187</v>
      </c>
      <c r="C6128" s="334">
        <v>2022</v>
      </c>
      <c r="D6128" s="334">
        <v>3</v>
      </c>
      <c r="E6128" s="333" t="s">
        <v>560</v>
      </c>
      <c r="F6128" s="344">
        <v>3</v>
      </c>
      <c r="G6128" s="333" t="s">
        <v>421</v>
      </c>
      <c r="H6128" s="333" t="s">
        <v>412</v>
      </c>
      <c r="I6128" s="333" t="s">
        <v>413</v>
      </c>
      <c r="J6128" s="333" t="s">
        <v>561</v>
      </c>
      <c r="K6128" s="333" t="s">
        <v>399</v>
      </c>
      <c r="L6128" s="333" t="s">
        <v>539</v>
      </c>
      <c r="M6128" s="333" t="s">
        <v>440</v>
      </c>
      <c r="N6128" s="335">
        <v>29</v>
      </c>
      <c r="O6128" s="336">
        <v>5958.8</v>
      </c>
      <c r="P6128" s="335">
        <v>40656</v>
      </c>
      <c r="Q6128" t="str">
        <f t="shared" si="98"/>
        <v>1-Residential</v>
      </c>
    </row>
    <row r="6129" spans="1:17" x14ac:dyDescent="0.3">
      <c r="A6129" s="337">
        <v>4</v>
      </c>
      <c r="B6129" s="338" t="s">
        <v>187</v>
      </c>
      <c r="C6129" s="339">
        <v>2022</v>
      </c>
      <c r="D6129" s="339">
        <v>3</v>
      </c>
      <c r="E6129" s="338" t="s">
        <v>560</v>
      </c>
      <c r="F6129" s="345">
        <v>3</v>
      </c>
      <c r="G6129" s="338" t="s">
        <v>421</v>
      </c>
      <c r="H6129" s="338" t="s">
        <v>417</v>
      </c>
      <c r="I6129" s="338" t="s">
        <v>418</v>
      </c>
      <c r="J6129" s="338" t="s">
        <v>562</v>
      </c>
      <c r="K6129" s="338" t="s">
        <v>405</v>
      </c>
      <c r="L6129" s="338" t="s">
        <v>539</v>
      </c>
      <c r="M6129" s="338" t="s">
        <v>440</v>
      </c>
      <c r="N6129" s="340">
        <v>1223</v>
      </c>
      <c r="O6129" s="341">
        <v>197962.46</v>
      </c>
      <c r="P6129" s="340">
        <v>1605855</v>
      </c>
      <c r="Q6129" t="str">
        <f t="shared" si="98"/>
        <v>3-Small C&amp;I</v>
      </c>
    </row>
    <row r="6130" spans="1:17" x14ac:dyDescent="0.3">
      <c r="A6130" s="332">
        <v>4</v>
      </c>
      <c r="B6130" s="333" t="s">
        <v>187</v>
      </c>
      <c r="C6130" s="334">
        <v>2022</v>
      </c>
      <c r="D6130" s="334">
        <v>3</v>
      </c>
      <c r="E6130" s="333" t="s">
        <v>560</v>
      </c>
      <c r="F6130" s="344">
        <v>3</v>
      </c>
      <c r="G6130" s="333" t="s">
        <v>421</v>
      </c>
      <c r="H6130" s="333" t="s">
        <v>446</v>
      </c>
      <c r="I6130" s="333" t="s">
        <v>447</v>
      </c>
      <c r="J6130" s="333" t="s">
        <v>567</v>
      </c>
      <c r="K6130" s="333" t="s">
        <v>425</v>
      </c>
      <c r="L6130" s="333" t="s">
        <v>539</v>
      </c>
      <c r="M6130" s="333" t="s">
        <v>440</v>
      </c>
      <c r="N6130" s="335">
        <v>7</v>
      </c>
      <c r="O6130" s="336">
        <v>244.66</v>
      </c>
      <c r="P6130" s="335">
        <v>1664</v>
      </c>
      <c r="Q6130" t="str">
        <f t="shared" si="98"/>
        <v>3-Small C&amp;I</v>
      </c>
    </row>
    <row r="6131" spans="1:17" x14ac:dyDescent="0.3">
      <c r="A6131" s="337">
        <v>4</v>
      </c>
      <c r="B6131" s="338" t="s">
        <v>187</v>
      </c>
      <c r="C6131" s="339">
        <v>2022</v>
      </c>
      <c r="D6131" s="339">
        <v>3</v>
      </c>
      <c r="E6131" s="338" t="s">
        <v>560</v>
      </c>
      <c r="F6131" s="345">
        <v>3</v>
      </c>
      <c r="G6131" s="338" t="s">
        <v>421</v>
      </c>
      <c r="H6131" s="338" t="s">
        <v>448</v>
      </c>
      <c r="I6131" s="338" t="s">
        <v>449</v>
      </c>
      <c r="J6131" s="338" t="s">
        <v>564</v>
      </c>
      <c r="K6131" s="338" t="s">
        <v>428</v>
      </c>
      <c r="L6131" s="338" t="s">
        <v>539</v>
      </c>
      <c r="M6131" s="338" t="s">
        <v>440</v>
      </c>
      <c r="N6131" s="340">
        <v>10</v>
      </c>
      <c r="O6131" s="341">
        <v>356.9</v>
      </c>
      <c r="P6131" s="340">
        <v>2330</v>
      </c>
      <c r="Q6131" t="str">
        <f t="shared" si="98"/>
        <v>3-Small C&amp;I</v>
      </c>
    </row>
    <row r="6132" spans="1:17" x14ac:dyDescent="0.3">
      <c r="A6132" s="332">
        <v>4</v>
      </c>
      <c r="B6132" s="333" t="s">
        <v>187</v>
      </c>
      <c r="C6132" s="334">
        <v>2022</v>
      </c>
      <c r="D6132" s="334">
        <v>3</v>
      </c>
      <c r="E6132" s="333" t="s">
        <v>560</v>
      </c>
      <c r="F6132" s="344">
        <v>3</v>
      </c>
      <c r="G6132" s="333" t="s">
        <v>421</v>
      </c>
      <c r="H6132" s="333" t="s">
        <v>419</v>
      </c>
      <c r="I6132" s="333" t="s">
        <v>420</v>
      </c>
      <c r="J6132" s="333" t="s">
        <v>565</v>
      </c>
      <c r="K6132" s="333" t="s">
        <v>411</v>
      </c>
      <c r="L6132" s="333" t="s">
        <v>539</v>
      </c>
      <c r="M6132" s="333" t="s">
        <v>440</v>
      </c>
      <c r="N6132" s="335">
        <v>54</v>
      </c>
      <c r="O6132" s="336">
        <v>4049.85</v>
      </c>
      <c r="P6132" s="335">
        <v>29703</v>
      </c>
      <c r="Q6132" t="str">
        <f t="shared" si="98"/>
        <v>3-Small C&amp;I</v>
      </c>
    </row>
    <row r="6133" spans="1:17" x14ac:dyDescent="0.3">
      <c r="A6133" s="337">
        <v>4</v>
      </c>
      <c r="B6133" s="338" t="s">
        <v>187</v>
      </c>
      <c r="C6133" s="339">
        <v>2022</v>
      </c>
      <c r="D6133" s="339">
        <v>3</v>
      </c>
      <c r="E6133" s="338" t="s">
        <v>560</v>
      </c>
      <c r="F6133" s="345">
        <v>3</v>
      </c>
      <c r="G6133" s="338" t="s">
        <v>421</v>
      </c>
      <c r="H6133" s="338" t="s">
        <v>450</v>
      </c>
      <c r="I6133" s="338" t="s">
        <v>451</v>
      </c>
      <c r="J6133" s="338" t="s">
        <v>568</v>
      </c>
      <c r="K6133" s="338" t="s">
        <v>433</v>
      </c>
      <c r="L6133" s="338" t="s">
        <v>539</v>
      </c>
      <c r="M6133" s="338" t="s">
        <v>440</v>
      </c>
      <c r="N6133" s="340">
        <v>65</v>
      </c>
      <c r="O6133" s="341">
        <v>123167.21</v>
      </c>
      <c r="P6133" s="340">
        <v>1176807</v>
      </c>
      <c r="Q6133" t="str">
        <f t="shared" si="98"/>
        <v>4-Medium C&amp;I</v>
      </c>
    </row>
    <row r="6134" spans="1:17" x14ac:dyDescent="0.3">
      <c r="A6134" s="332">
        <v>4</v>
      </c>
      <c r="B6134" s="333" t="s">
        <v>187</v>
      </c>
      <c r="C6134" s="334">
        <v>2022</v>
      </c>
      <c r="D6134" s="334">
        <v>3</v>
      </c>
      <c r="E6134" s="333" t="s">
        <v>560</v>
      </c>
      <c r="F6134" s="344">
        <v>3</v>
      </c>
      <c r="G6134" s="333" t="s">
        <v>421</v>
      </c>
      <c r="H6134" s="333" t="s">
        <v>452</v>
      </c>
      <c r="I6134" s="333" t="s">
        <v>453</v>
      </c>
      <c r="J6134" s="333" t="s">
        <v>570</v>
      </c>
      <c r="K6134" s="333" t="s">
        <v>454</v>
      </c>
      <c r="L6134" s="333" t="s">
        <v>539</v>
      </c>
      <c r="M6134" s="333" t="s">
        <v>440</v>
      </c>
      <c r="N6134" s="335">
        <v>1</v>
      </c>
      <c r="O6134" s="336">
        <v>89.09</v>
      </c>
      <c r="P6134" s="335">
        <v>0</v>
      </c>
      <c r="Q6134" t="str">
        <f t="shared" si="98"/>
        <v>4-Medium C&amp;I</v>
      </c>
    </row>
    <row r="6135" spans="1:17" x14ac:dyDescent="0.3">
      <c r="A6135" s="337">
        <v>4</v>
      </c>
      <c r="B6135" s="338" t="s">
        <v>187</v>
      </c>
      <c r="C6135" s="339">
        <v>2022</v>
      </c>
      <c r="D6135" s="339">
        <v>3</v>
      </c>
      <c r="E6135" s="338" t="s">
        <v>560</v>
      </c>
      <c r="F6135" s="345">
        <v>5</v>
      </c>
      <c r="G6135" s="338" t="s">
        <v>455</v>
      </c>
      <c r="H6135" s="338" t="s">
        <v>431</v>
      </c>
      <c r="I6135" s="338" t="s">
        <v>432</v>
      </c>
      <c r="J6135" s="338" t="s">
        <v>568</v>
      </c>
      <c r="K6135" s="338" t="s">
        <v>433</v>
      </c>
      <c r="L6135" s="338" t="s">
        <v>540</v>
      </c>
      <c r="M6135" s="338" t="s">
        <v>456</v>
      </c>
      <c r="N6135" s="340">
        <v>1</v>
      </c>
      <c r="O6135" s="341">
        <v>783.35</v>
      </c>
      <c r="P6135" s="340">
        <v>2080</v>
      </c>
      <c r="Q6135" t="str">
        <f t="shared" si="98"/>
        <v>4-Medium C&amp;I</v>
      </c>
    </row>
    <row r="6136" spans="1:17" x14ac:dyDescent="0.3">
      <c r="A6136" s="332">
        <v>4</v>
      </c>
      <c r="B6136" s="333" t="s">
        <v>187</v>
      </c>
      <c r="C6136" s="334">
        <v>2022</v>
      </c>
      <c r="D6136" s="334">
        <v>3</v>
      </c>
      <c r="E6136" s="333" t="s">
        <v>560</v>
      </c>
      <c r="F6136" s="344">
        <v>5</v>
      </c>
      <c r="G6136" s="333" t="s">
        <v>455</v>
      </c>
      <c r="H6136" s="333" t="s">
        <v>444</v>
      </c>
      <c r="I6136" s="333" t="s">
        <v>445</v>
      </c>
      <c r="J6136" s="333" t="s">
        <v>572</v>
      </c>
      <c r="K6136" s="333" t="s">
        <v>443</v>
      </c>
      <c r="L6136" s="333" t="s">
        <v>541</v>
      </c>
      <c r="M6136" s="333" t="s">
        <v>457</v>
      </c>
      <c r="N6136" s="335">
        <v>1</v>
      </c>
      <c r="O6136" s="336">
        <v>5324.91</v>
      </c>
      <c r="P6136" s="335">
        <v>56320</v>
      </c>
      <c r="Q6136" t="str">
        <f t="shared" si="98"/>
        <v>5-Large C&amp;I</v>
      </c>
    </row>
    <row r="6137" spans="1:17" x14ac:dyDescent="0.3">
      <c r="A6137" s="337">
        <v>4</v>
      </c>
      <c r="B6137" s="338" t="s">
        <v>187</v>
      </c>
      <c r="C6137" s="339">
        <v>2022</v>
      </c>
      <c r="D6137" s="339">
        <v>3</v>
      </c>
      <c r="E6137" s="338" t="s">
        <v>560</v>
      </c>
      <c r="F6137" s="345">
        <v>5</v>
      </c>
      <c r="G6137" s="338" t="s">
        <v>455</v>
      </c>
      <c r="H6137" s="338" t="s">
        <v>417</v>
      </c>
      <c r="I6137" s="338" t="s">
        <v>418</v>
      </c>
      <c r="J6137" s="338" t="s">
        <v>562</v>
      </c>
      <c r="K6137" s="338" t="s">
        <v>405</v>
      </c>
      <c r="L6137" s="338" t="s">
        <v>541</v>
      </c>
      <c r="M6137" s="338" t="s">
        <v>457</v>
      </c>
      <c r="N6137" s="340">
        <v>2</v>
      </c>
      <c r="O6137" s="341">
        <v>242.02</v>
      </c>
      <c r="P6137" s="340">
        <v>1884</v>
      </c>
      <c r="Q6137" t="str">
        <f t="shared" si="98"/>
        <v>3-Small C&amp;I</v>
      </c>
    </row>
    <row r="6138" spans="1:17" x14ac:dyDescent="0.3">
      <c r="A6138" s="332">
        <v>4</v>
      </c>
      <c r="B6138" s="333" t="s">
        <v>187</v>
      </c>
      <c r="C6138" s="334">
        <v>2022</v>
      </c>
      <c r="D6138" s="334">
        <v>3</v>
      </c>
      <c r="E6138" s="333" t="s">
        <v>560</v>
      </c>
      <c r="F6138" s="344">
        <v>6</v>
      </c>
      <c r="G6138" s="333" t="s">
        <v>458</v>
      </c>
      <c r="H6138" s="333" t="s">
        <v>459</v>
      </c>
      <c r="I6138" s="333" t="s">
        <v>460</v>
      </c>
      <c r="J6138" s="333" t="s">
        <v>573</v>
      </c>
      <c r="K6138" s="333" t="s">
        <v>461</v>
      </c>
      <c r="L6138" s="333" t="s">
        <v>542</v>
      </c>
      <c r="M6138" s="333" t="s">
        <v>462</v>
      </c>
      <c r="N6138" s="335">
        <v>1</v>
      </c>
      <c r="O6138" s="336">
        <v>6002.25</v>
      </c>
      <c r="P6138" s="335">
        <v>15418</v>
      </c>
      <c r="Q6138" t="str">
        <f t="shared" si="98"/>
        <v>Street</v>
      </c>
    </row>
    <row r="6139" spans="1:17" x14ac:dyDescent="0.3">
      <c r="A6139" s="337">
        <v>4</v>
      </c>
      <c r="B6139" s="338" t="s">
        <v>187</v>
      </c>
      <c r="C6139" s="339">
        <v>2022</v>
      </c>
      <c r="D6139" s="339">
        <v>3</v>
      </c>
      <c r="E6139" s="338" t="s">
        <v>560</v>
      </c>
      <c r="F6139" s="345">
        <v>6</v>
      </c>
      <c r="G6139" s="338" t="s">
        <v>458</v>
      </c>
      <c r="H6139" s="338" t="s">
        <v>463</v>
      </c>
      <c r="I6139" s="338" t="s">
        <v>464</v>
      </c>
      <c r="J6139" s="338" t="s">
        <v>577</v>
      </c>
      <c r="K6139" s="338" t="s">
        <v>465</v>
      </c>
      <c r="L6139" s="338" t="s">
        <v>542</v>
      </c>
      <c r="M6139" s="338" t="s">
        <v>462</v>
      </c>
      <c r="N6139" s="340">
        <v>2</v>
      </c>
      <c r="O6139" s="341">
        <v>1236.3599999999999</v>
      </c>
      <c r="P6139" s="340">
        <v>6483</v>
      </c>
      <c r="Q6139" t="str">
        <f t="shared" si="98"/>
        <v>Street</v>
      </c>
    </row>
    <row r="6140" spans="1:17" x14ac:dyDescent="0.3">
      <c r="A6140" s="332">
        <v>4</v>
      </c>
      <c r="B6140" s="333" t="s">
        <v>187</v>
      </c>
      <c r="C6140" s="334">
        <v>2022</v>
      </c>
      <c r="D6140" s="334">
        <v>3</v>
      </c>
      <c r="E6140" s="333" t="s">
        <v>560</v>
      </c>
      <c r="F6140" s="344">
        <v>10</v>
      </c>
      <c r="G6140" s="333" t="s">
        <v>466</v>
      </c>
      <c r="H6140" s="333" t="s">
        <v>397</v>
      </c>
      <c r="I6140" s="333" t="s">
        <v>398</v>
      </c>
      <c r="J6140" s="333" t="s">
        <v>561</v>
      </c>
      <c r="K6140" s="333" t="s">
        <v>399</v>
      </c>
      <c r="L6140" s="333" t="s">
        <v>543</v>
      </c>
      <c r="M6140" s="333" t="s">
        <v>467</v>
      </c>
      <c r="N6140" s="335">
        <v>32</v>
      </c>
      <c r="O6140" s="336">
        <v>9419.7000000000007</v>
      </c>
      <c r="P6140" s="335">
        <v>31555</v>
      </c>
      <c r="Q6140" t="str">
        <f t="shared" si="98"/>
        <v>1-Residential</v>
      </c>
    </row>
    <row r="6141" spans="1:17" x14ac:dyDescent="0.3">
      <c r="A6141" s="337">
        <v>4</v>
      </c>
      <c r="B6141" s="338" t="s">
        <v>187</v>
      </c>
      <c r="C6141" s="339">
        <v>2022</v>
      </c>
      <c r="D6141" s="339">
        <v>3</v>
      </c>
      <c r="E6141" s="338" t="s">
        <v>560</v>
      </c>
      <c r="F6141" s="345">
        <v>10</v>
      </c>
      <c r="G6141" s="338" t="s">
        <v>466</v>
      </c>
      <c r="H6141" s="338" t="s">
        <v>406</v>
      </c>
      <c r="I6141" s="338" t="s">
        <v>407</v>
      </c>
      <c r="J6141" s="338" t="s">
        <v>563</v>
      </c>
      <c r="K6141" s="338" t="s">
        <v>408</v>
      </c>
      <c r="L6141" s="338" t="s">
        <v>543</v>
      </c>
      <c r="M6141" s="338" t="s">
        <v>467</v>
      </c>
      <c r="N6141" s="340">
        <v>1</v>
      </c>
      <c r="O6141" s="341">
        <v>69.22</v>
      </c>
      <c r="P6141" s="340">
        <v>344</v>
      </c>
      <c r="Q6141" t="str">
        <f t="shared" si="98"/>
        <v>2-Low Income Residential</v>
      </c>
    </row>
    <row r="6142" spans="1:17" x14ac:dyDescent="0.3">
      <c r="A6142" s="332">
        <v>4</v>
      </c>
      <c r="B6142" s="333" t="s">
        <v>187</v>
      </c>
      <c r="C6142" s="334">
        <v>2022</v>
      </c>
      <c r="D6142" s="334">
        <v>3</v>
      </c>
      <c r="E6142" s="333" t="s">
        <v>560</v>
      </c>
      <c r="F6142" s="344">
        <v>10</v>
      </c>
      <c r="G6142" s="333" t="s">
        <v>466</v>
      </c>
      <c r="H6142" s="333" t="s">
        <v>412</v>
      </c>
      <c r="I6142" s="333" t="s">
        <v>413</v>
      </c>
      <c r="J6142" s="333" t="s">
        <v>561</v>
      </c>
      <c r="K6142" s="333" t="s">
        <v>399</v>
      </c>
      <c r="L6142" s="333" t="s">
        <v>544</v>
      </c>
      <c r="M6142" s="333" t="s">
        <v>468</v>
      </c>
      <c r="N6142" s="335">
        <v>133</v>
      </c>
      <c r="O6142" s="336">
        <v>17577.91</v>
      </c>
      <c r="P6142" s="335">
        <v>116870</v>
      </c>
      <c r="Q6142" t="str">
        <f t="shared" si="98"/>
        <v>1-Residential</v>
      </c>
    </row>
    <row r="6143" spans="1:17" x14ac:dyDescent="0.3">
      <c r="A6143" s="337">
        <v>4</v>
      </c>
      <c r="B6143" s="338" t="s">
        <v>187</v>
      </c>
      <c r="C6143" s="339">
        <v>2022</v>
      </c>
      <c r="D6143" s="339">
        <v>3</v>
      </c>
      <c r="E6143" s="338" t="s">
        <v>560</v>
      </c>
      <c r="F6143" s="345">
        <v>10</v>
      </c>
      <c r="G6143" s="338" t="s">
        <v>466</v>
      </c>
      <c r="H6143" s="338" t="s">
        <v>415</v>
      </c>
      <c r="I6143" s="338" t="s">
        <v>416</v>
      </c>
      <c r="J6143" s="338" t="s">
        <v>563</v>
      </c>
      <c r="K6143" s="338" t="s">
        <v>408</v>
      </c>
      <c r="L6143" s="338" t="s">
        <v>544</v>
      </c>
      <c r="M6143" s="338" t="s">
        <v>468</v>
      </c>
      <c r="N6143" s="340">
        <v>3</v>
      </c>
      <c r="O6143" s="341">
        <v>146.72</v>
      </c>
      <c r="P6143" s="340">
        <v>2696</v>
      </c>
      <c r="Q6143" t="str">
        <f t="shared" si="98"/>
        <v>2-Low Income Residential</v>
      </c>
    </row>
    <row r="6144" spans="1:17" x14ac:dyDescent="0.3">
      <c r="A6144" s="332">
        <v>4</v>
      </c>
      <c r="B6144" s="333" t="s">
        <v>187</v>
      </c>
      <c r="C6144" s="334">
        <v>2022</v>
      </c>
      <c r="D6144" s="334">
        <v>3</v>
      </c>
      <c r="E6144" s="333" t="s">
        <v>560</v>
      </c>
      <c r="F6144" s="344">
        <v>60</v>
      </c>
      <c r="G6144" s="333" t="s">
        <v>469</v>
      </c>
      <c r="H6144" s="333" t="s">
        <v>459</v>
      </c>
      <c r="I6144" s="333" t="s">
        <v>460</v>
      </c>
      <c r="J6144" s="333" t="s">
        <v>573</v>
      </c>
      <c r="K6144" s="333" t="s">
        <v>461</v>
      </c>
      <c r="L6144" s="333" t="s">
        <v>545</v>
      </c>
      <c r="M6144" s="333" t="s">
        <v>470</v>
      </c>
      <c r="N6144" s="335">
        <v>1</v>
      </c>
      <c r="O6144" s="336">
        <v>11.33</v>
      </c>
      <c r="P6144" s="335">
        <v>29</v>
      </c>
      <c r="Q6144" t="str">
        <f t="shared" si="98"/>
        <v>Street</v>
      </c>
    </row>
    <row r="6145" spans="1:17" x14ac:dyDescent="0.3">
      <c r="A6145" s="337">
        <v>4</v>
      </c>
      <c r="B6145" s="338" t="s">
        <v>187</v>
      </c>
      <c r="C6145" s="339">
        <v>2022</v>
      </c>
      <c r="D6145" s="339">
        <v>3</v>
      </c>
      <c r="E6145" s="338" t="s">
        <v>560</v>
      </c>
      <c r="F6145" s="345">
        <v>60</v>
      </c>
      <c r="G6145" s="338" t="s">
        <v>469</v>
      </c>
      <c r="H6145" s="338" t="s">
        <v>463</v>
      </c>
      <c r="I6145" s="338" t="s">
        <v>464</v>
      </c>
      <c r="J6145" s="338" t="s">
        <v>577</v>
      </c>
      <c r="K6145" s="338" t="s">
        <v>465</v>
      </c>
      <c r="L6145" s="338" t="s">
        <v>545</v>
      </c>
      <c r="M6145" s="338" t="s">
        <v>470</v>
      </c>
      <c r="N6145" s="340">
        <v>2</v>
      </c>
      <c r="O6145" s="341">
        <v>27.38</v>
      </c>
      <c r="P6145" s="340">
        <v>132</v>
      </c>
      <c r="Q6145" t="str">
        <f t="shared" si="98"/>
        <v>Street</v>
      </c>
    </row>
    <row r="6146" spans="1:17" x14ac:dyDescent="0.3">
      <c r="A6146" s="332">
        <v>5</v>
      </c>
      <c r="B6146" s="333" t="s">
        <v>181</v>
      </c>
      <c r="C6146" s="334">
        <v>2022</v>
      </c>
      <c r="D6146" s="334">
        <v>3</v>
      </c>
      <c r="E6146" s="333" t="s">
        <v>560</v>
      </c>
      <c r="F6146" s="344">
        <v>1</v>
      </c>
      <c r="G6146" s="333" t="s">
        <v>396</v>
      </c>
      <c r="H6146" s="333" t="s">
        <v>397</v>
      </c>
      <c r="I6146" s="333" t="s">
        <v>398</v>
      </c>
      <c r="J6146" s="333" t="s">
        <v>561</v>
      </c>
      <c r="K6146" s="333" t="s">
        <v>399</v>
      </c>
      <c r="L6146" s="333" t="s">
        <v>536</v>
      </c>
      <c r="M6146" s="333" t="s">
        <v>400</v>
      </c>
      <c r="N6146" s="335">
        <v>484818</v>
      </c>
      <c r="O6146" s="336">
        <v>76116470.900000006</v>
      </c>
      <c r="P6146" s="335">
        <v>256208432</v>
      </c>
      <c r="Q6146" t="str">
        <f t="shared" si="98"/>
        <v>1-Residential</v>
      </c>
    </row>
    <row r="6147" spans="1:17" x14ac:dyDescent="0.3">
      <c r="A6147" s="337">
        <v>5</v>
      </c>
      <c r="B6147" s="338" t="s">
        <v>181</v>
      </c>
      <c r="C6147" s="339">
        <v>2022</v>
      </c>
      <c r="D6147" s="339">
        <v>3</v>
      </c>
      <c r="E6147" s="338" t="s">
        <v>560</v>
      </c>
      <c r="F6147" s="345">
        <v>1</v>
      </c>
      <c r="G6147" s="338" t="s">
        <v>396</v>
      </c>
      <c r="H6147" s="338" t="s">
        <v>401</v>
      </c>
      <c r="I6147" s="338" t="s">
        <v>402</v>
      </c>
      <c r="J6147" s="338" t="s">
        <v>561</v>
      </c>
      <c r="K6147" s="338" t="s">
        <v>399</v>
      </c>
      <c r="L6147" s="338" t="s">
        <v>536</v>
      </c>
      <c r="M6147" s="338" t="s">
        <v>400</v>
      </c>
      <c r="N6147" s="340">
        <v>344</v>
      </c>
      <c r="O6147" s="341">
        <v>57463.47</v>
      </c>
      <c r="P6147" s="340">
        <v>186870</v>
      </c>
      <c r="Q6147" t="str">
        <f t="shared" si="98"/>
        <v>1-Residential</v>
      </c>
    </row>
    <row r="6148" spans="1:17" x14ac:dyDescent="0.3">
      <c r="A6148" s="332">
        <v>5</v>
      </c>
      <c r="B6148" s="333" t="s">
        <v>181</v>
      </c>
      <c r="C6148" s="334">
        <v>2022</v>
      </c>
      <c r="D6148" s="334">
        <v>3</v>
      </c>
      <c r="E6148" s="333" t="s">
        <v>560</v>
      </c>
      <c r="F6148" s="344">
        <v>1</v>
      </c>
      <c r="G6148" s="333" t="s">
        <v>396</v>
      </c>
      <c r="H6148" s="333" t="s">
        <v>403</v>
      </c>
      <c r="I6148" s="333" t="s">
        <v>404</v>
      </c>
      <c r="J6148" s="333" t="s">
        <v>562</v>
      </c>
      <c r="K6148" s="333" t="s">
        <v>405</v>
      </c>
      <c r="L6148" s="333" t="s">
        <v>536</v>
      </c>
      <c r="M6148" s="333" t="s">
        <v>400</v>
      </c>
      <c r="N6148" s="335">
        <v>1330</v>
      </c>
      <c r="O6148" s="342">
        <v>-9325.09</v>
      </c>
      <c r="P6148" s="335">
        <v>727126</v>
      </c>
      <c r="Q6148" t="str">
        <f t="shared" si="98"/>
        <v>3-Small C&amp;I</v>
      </c>
    </row>
    <row r="6149" spans="1:17" x14ac:dyDescent="0.3">
      <c r="A6149" s="337">
        <v>5</v>
      </c>
      <c r="B6149" s="338" t="s">
        <v>181</v>
      </c>
      <c r="C6149" s="339">
        <v>2022</v>
      </c>
      <c r="D6149" s="339">
        <v>3</v>
      </c>
      <c r="E6149" s="338" t="s">
        <v>560</v>
      </c>
      <c r="F6149" s="345">
        <v>1</v>
      </c>
      <c r="G6149" s="338" t="s">
        <v>396</v>
      </c>
      <c r="H6149" s="338" t="s">
        <v>406</v>
      </c>
      <c r="I6149" s="338" t="s">
        <v>407</v>
      </c>
      <c r="J6149" s="338" t="s">
        <v>563</v>
      </c>
      <c r="K6149" s="338" t="s">
        <v>408</v>
      </c>
      <c r="L6149" s="338" t="s">
        <v>536</v>
      </c>
      <c r="M6149" s="338" t="s">
        <v>400</v>
      </c>
      <c r="N6149" s="340">
        <v>56338</v>
      </c>
      <c r="O6149" s="341">
        <v>6640702.5899999999</v>
      </c>
      <c r="P6149" s="340">
        <v>34525673</v>
      </c>
      <c r="Q6149" t="str">
        <f t="shared" si="98"/>
        <v>2-Low Income Residential</v>
      </c>
    </row>
    <row r="6150" spans="1:17" x14ac:dyDescent="0.3">
      <c r="A6150" s="332">
        <v>5</v>
      </c>
      <c r="B6150" s="333" t="s">
        <v>181</v>
      </c>
      <c r="C6150" s="334">
        <v>2022</v>
      </c>
      <c r="D6150" s="334">
        <v>3</v>
      </c>
      <c r="E6150" s="333" t="s">
        <v>560</v>
      </c>
      <c r="F6150" s="344">
        <v>1</v>
      </c>
      <c r="G6150" s="333" t="s">
        <v>396</v>
      </c>
      <c r="H6150" s="333" t="s">
        <v>471</v>
      </c>
      <c r="I6150" s="333" t="s">
        <v>472</v>
      </c>
      <c r="J6150" s="333" t="s">
        <v>563</v>
      </c>
      <c r="K6150" s="333" t="s">
        <v>408</v>
      </c>
      <c r="L6150" s="333" t="s">
        <v>536</v>
      </c>
      <c r="M6150" s="333" t="s">
        <v>400</v>
      </c>
      <c r="N6150" s="335">
        <v>156</v>
      </c>
      <c r="O6150" s="336">
        <v>23873.17</v>
      </c>
      <c r="P6150" s="335">
        <v>120726</v>
      </c>
      <c r="Q6150" t="str">
        <f t="shared" si="98"/>
        <v>2-Low Income Residential</v>
      </c>
    </row>
    <row r="6151" spans="1:17" x14ac:dyDescent="0.3">
      <c r="A6151" s="337">
        <v>5</v>
      </c>
      <c r="B6151" s="338" t="s">
        <v>181</v>
      </c>
      <c r="C6151" s="339">
        <v>2022</v>
      </c>
      <c r="D6151" s="339">
        <v>3</v>
      </c>
      <c r="E6151" s="338" t="s">
        <v>560</v>
      </c>
      <c r="F6151" s="345">
        <v>1</v>
      </c>
      <c r="G6151" s="338" t="s">
        <v>396</v>
      </c>
      <c r="H6151" s="338" t="s">
        <v>409</v>
      </c>
      <c r="I6151" s="338" t="s">
        <v>410</v>
      </c>
      <c r="J6151" s="338" t="s">
        <v>564</v>
      </c>
      <c r="K6151" s="338" t="s">
        <v>428</v>
      </c>
      <c r="L6151" s="338" t="s">
        <v>536</v>
      </c>
      <c r="M6151" s="338" t="s">
        <v>400</v>
      </c>
      <c r="N6151" s="340">
        <v>1066</v>
      </c>
      <c r="O6151" s="341">
        <v>104952.46</v>
      </c>
      <c r="P6151" s="340">
        <v>392984</v>
      </c>
      <c r="Q6151" t="str">
        <f t="shared" si="98"/>
        <v>3-Small C&amp;I</v>
      </c>
    </row>
    <row r="6152" spans="1:17" x14ac:dyDescent="0.3">
      <c r="A6152" s="332">
        <v>5</v>
      </c>
      <c r="B6152" s="333" t="s">
        <v>181</v>
      </c>
      <c r="C6152" s="334">
        <v>2022</v>
      </c>
      <c r="D6152" s="334">
        <v>3</v>
      </c>
      <c r="E6152" s="333" t="s">
        <v>560</v>
      </c>
      <c r="F6152" s="344">
        <v>1</v>
      </c>
      <c r="G6152" s="333" t="s">
        <v>396</v>
      </c>
      <c r="H6152" s="333" t="s">
        <v>429</v>
      </c>
      <c r="I6152" s="333" t="s">
        <v>430</v>
      </c>
      <c r="J6152" s="333" t="s">
        <v>562</v>
      </c>
      <c r="K6152" s="333" t="s">
        <v>405</v>
      </c>
      <c r="L6152" s="333" t="s">
        <v>536</v>
      </c>
      <c r="M6152" s="333" t="s">
        <v>400</v>
      </c>
      <c r="N6152" s="335">
        <v>15</v>
      </c>
      <c r="O6152" s="342">
        <v>-17346.650000000001</v>
      </c>
      <c r="P6152" s="335">
        <v>8392</v>
      </c>
      <c r="Q6152" t="str">
        <f t="shared" si="98"/>
        <v>3-Small C&amp;I</v>
      </c>
    </row>
    <row r="6153" spans="1:17" x14ac:dyDescent="0.3">
      <c r="A6153" s="337">
        <v>5</v>
      </c>
      <c r="B6153" s="338" t="s">
        <v>181</v>
      </c>
      <c r="C6153" s="339">
        <v>2022</v>
      </c>
      <c r="D6153" s="339">
        <v>3</v>
      </c>
      <c r="E6153" s="338" t="s">
        <v>560</v>
      </c>
      <c r="F6153" s="345">
        <v>1</v>
      </c>
      <c r="G6153" s="338" t="s">
        <v>396</v>
      </c>
      <c r="H6153" s="338" t="s">
        <v>473</v>
      </c>
      <c r="I6153" s="338" t="s">
        <v>474</v>
      </c>
      <c r="J6153" s="338" t="s">
        <v>565</v>
      </c>
      <c r="K6153" s="338" t="s">
        <v>411</v>
      </c>
      <c r="L6153" s="338" t="s">
        <v>536</v>
      </c>
      <c r="M6153" s="338" t="s">
        <v>400</v>
      </c>
      <c r="N6153" s="340">
        <v>3</v>
      </c>
      <c r="O6153" s="341">
        <v>142.11000000000001</v>
      </c>
      <c r="P6153" s="340">
        <v>382</v>
      </c>
      <c r="Q6153" t="str">
        <f t="shared" si="98"/>
        <v>3-Small C&amp;I</v>
      </c>
    </row>
    <row r="6154" spans="1:17" x14ac:dyDescent="0.3">
      <c r="A6154" s="332">
        <v>5</v>
      </c>
      <c r="B6154" s="333" t="s">
        <v>181</v>
      </c>
      <c r="C6154" s="334">
        <v>2022</v>
      </c>
      <c r="D6154" s="334">
        <v>3</v>
      </c>
      <c r="E6154" s="333" t="s">
        <v>560</v>
      </c>
      <c r="F6154" s="344">
        <v>1</v>
      </c>
      <c r="G6154" s="333" t="s">
        <v>396</v>
      </c>
      <c r="H6154" s="333" t="s">
        <v>477</v>
      </c>
      <c r="I6154" s="333" t="s">
        <v>478</v>
      </c>
      <c r="J6154" s="333" t="s">
        <v>566</v>
      </c>
      <c r="K6154" s="333" t="s">
        <v>436</v>
      </c>
      <c r="L6154" s="333" t="s">
        <v>536</v>
      </c>
      <c r="M6154" s="333" t="s">
        <v>400</v>
      </c>
      <c r="N6154" s="335">
        <v>194</v>
      </c>
      <c r="O6154" s="336">
        <v>8308.82</v>
      </c>
      <c r="P6154" s="335">
        <v>19087</v>
      </c>
      <c r="Q6154" t="str">
        <f t="shared" si="98"/>
        <v>Street</v>
      </c>
    </row>
    <row r="6155" spans="1:17" x14ac:dyDescent="0.3">
      <c r="A6155" s="337">
        <v>5</v>
      </c>
      <c r="B6155" s="338" t="s">
        <v>181</v>
      </c>
      <c r="C6155" s="339">
        <v>2022</v>
      </c>
      <c r="D6155" s="339">
        <v>3</v>
      </c>
      <c r="E6155" s="338" t="s">
        <v>560</v>
      </c>
      <c r="F6155" s="345">
        <v>1</v>
      </c>
      <c r="G6155" s="338" t="s">
        <v>396</v>
      </c>
      <c r="H6155" s="338" t="s">
        <v>479</v>
      </c>
      <c r="I6155" s="338" t="s">
        <v>480</v>
      </c>
      <c r="J6155" s="338" t="s">
        <v>566</v>
      </c>
      <c r="K6155" s="338" t="s">
        <v>436</v>
      </c>
      <c r="L6155" s="338" t="s">
        <v>536</v>
      </c>
      <c r="M6155" s="338" t="s">
        <v>400</v>
      </c>
      <c r="N6155" s="340">
        <v>586</v>
      </c>
      <c r="O6155" s="341">
        <v>19956.919999999998</v>
      </c>
      <c r="P6155" s="340">
        <v>44855</v>
      </c>
      <c r="Q6155" t="str">
        <f t="shared" si="98"/>
        <v>Street</v>
      </c>
    </row>
    <row r="6156" spans="1:17" x14ac:dyDescent="0.3">
      <c r="A6156" s="332">
        <v>5</v>
      </c>
      <c r="B6156" s="333" t="s">
        <v>181</v>
      </c>
      <c r="C6156" s="334">
        <v>2022</v>
      </c>
      <c r="D6156" s="334">
        <v>3</v>
      </c>
      <c r="E6156" s="333" t="s">
        <v>560</v>
      </c>
      <c r="F6156" s="344">
        <v>1</v>
      </c>
      <c r="G6156" s="333" t="s">
        <v>396</v>
      </c>
      <c r="H6156" s="333" t="s">
        <v>434</v>
      </c>
      <c r="I6156" s="333" t="s">
        <v>435</v>
      </c>
      <c r="J6156" s="333" t="s">
        <v>566</v>
      </c>
      <c r="K6156" s="333" t="s">
        <v>436</v>
      </c>
      <c r="L6156" s="333" t="s">
        <v>537</v>
      </c>
      <c r="M6156" s="333" t="s">
        <v>414</v>
      </c>
      <c r="N6156" s="335">
        <v>631</v>
      </c>
      <c r="O6156" s="336">
        <v>22262.12</v>
      </c>
      <c r="P6156" s="335">
        <v>65589</v>
      </c>
      <c r="Q6156" t="str">
        <f t="shared" si="98"/>
        <v>Street</v>
      </c>
    </row>
    <row r="6157" spans="1:17" x14ac:dyDescent="0.3">
      <c r="A6157" s="337">
        <v>5</v>
      </c>
      <c r="B6157" s="338" t="s">
        <v>181</v>
      </c>
      <c r="C6157" s="339">
        <v>2022</v>
      </c>
      <c r="D6157" s="339">
        <v>3</v>
      </c>
      <c r="E6157" s="338" t="s">
        <v>560</v>
      </c>
      <c r="F6157" s="345">
        <v>1</v>
      </c>
      <c r="G6157" s="338" t="s">
        <v>396</v>
      </c>
      <c r="H6157" s="338" t="s">
        <v>412</v>
      </c>
      <c r="I6157" s="338" t="s">
        <v>413</v>
      </c>
      <c r="J6157" s="338" t="s">
        <v>561</v>
      </c>
      <c r="K6157" s="338" t="s">
        <v>399</v>
      </c>
      <c r="L6157" s="338" t="s">
        <v>537</v>
      </c>
      <c r="M6157" s="338" t="s">
        <v>414</v>
      </c>
      <c r="N6157" s="340">
        <v>486952</v>
      </c>
      <c r="O6157" s="341">
        <v>41061391</v>
      </c>
      <c r="P6157" s="340">
        <v>277463599</v>
      </c>
      <c r="Q6157" t="str">
        <f t="shared" si="98"/>
        <v>1-Residential</v>
      </c>
    </row>
    <row r="6158" spans="1:17" x14ac:dyDescent="0.3">
      <c r="A6158" s="332">
        <v>5</v>
      </c>
      <c r="B6158" s="333" t="s">
        <v>181</v>
      </c>
      <c r="C6158" s="334">
        <v>2022</v>
      </c>
      <c r="D6158" s="334">
        <v>3</v>
      </c>
      <c r="E6158" s="333" t="s">
        <v>560</v>
      </c>
      <c r="F6158" s="344">
        <v>1</v>
      </c>
      <c r="G6158" s="333" t="s">
        <v>396</v>
      </c>
      <c r="H6158" s="333" t="s">
        <v>415</v>
      </c>
      <c r="I6158" s="333" t="s">
        <v>416</v>
      </c>
      <c r="J6158" s="333" t="s">
        <v>563</v>
      </c>
      <c r="K6158" s="333" t="s">
        <v>408</v>
      </c>
      <c r="L6158" s="333" t="s">
        <v>537</v>
      </c>
      <c r="M6158" s="333" t="s">
        <v>414</v>
      </c>
      <c r="N6158" s="335">
        <v>64711</v>
      </c>
      <c r="O6158" s="336">
        <v>1812657.28</v>
      </c>
      <c r="P6158" s="335">
        <v>38591180</v>
      </c>
      <c r="Q6158" t="str">
        <f t="shared" ref="Q6158:Q6221" si="99">VLOOKUP(TRIM(J6158),S:T,2,FALSE)</f>
        <v>2-Low Income Residential</v>
      </c>
    </row>
    <row r="6159" spans="1:17" x14ac:dyDescent="0.3">
      <c r="A6159" s="337">
        <v>5</v>
      </c>
      <c r="B6159" s="338" t="s">
        <v>181</v>
      </c>
      <c r="C6159" s="339">
        <v>2022</v>
      </c>
      <c r="D6159" s="339">
        <v>3</v>
      </c>
      <c r="E6159" s="338" t="s">
        <v>560</v>
      </c>
      <c r="F6159" s="345">
        <v>1</v>
      </c>
      <c r="G6159" s="338" t="s">
        <v>396</v>
      </c>
      <c r="H6159" s="338" t="s">
        <v>417</v>
      </c>
      <c r="I6159" s="338" t="s">
        <v>418</v>
      </c>
      <c r="J6159" s="338" t="s">
        <v>562</v>
      </c>
      <c r="K6159" s="338" t="s">
        <v>405</v>
      </c>
      <c r="L6159" s="338" t="s">
        <v>537</v>
      </c>
      <c r="M6159" s="338" t="s">
        <v>414</v>
      </c>
      <c r="N6159" s="340">
        <v>976</v>
      </c>
      <c r="O6159" s="343">
        <v>-6110.22</v>
      </c>
      <c r="P6159" s="340">
        <v>584614</v>
      </c>
      <c r="Q6159" t="str">
        <f t="shared" si="99"/>
        <v>3-Small C&amp;I</v>
      </c>
    </row>
    <row r="6160" spans="1:17" x14ac:dyDescent="0.3">
      <c r="A6160" s="332">
        <v>5</v>
      </c>
      <c r="B6160" s="333" t="s">
        <v>181</v>
      </c>
      <c r="C6160" s="334">
        <v>2022</v>
      </c>
      <c r="D6160" s="334">
        <v>3</v>
      </c>
      <c r="E6160" s="333" t="s">
        <v>560</v>
      </c>
      <c r="F6160" s="344">
        <v>1</v>
      </c>
      <c r="G6160" s="333" t="s">
        <v>396</v>
      </c>
      <c r="H6160" s="333" t="s">
        <v>419</v>
      </c>
      <c r="I6160" s="333" t="s">
        <v>420</v>
      </c>
      <c r="J6160" s="333" t="s">
        <v>565</v>
      </c>
      <c r="K6160" s="333" t="s">
        <v>411</v>
      </c>
      <c r="L6160" s="333" t="s">
        <v>537</v>
      </c>
      <c r="M6160" s="333" t="s">
        <v>414</v>
      </c>
      <c r="N6160" s="335">
        <v>890</v>
      </c>
      <c r="O6160" s="336">
        <v>45637.7</v>
      </c>
      <c r="P6160" s="335">
        <v>333628</v>
      </c>
      <c r="Q6160" t="str">
        <f t="shared" si="99"/>
        <v>3-Small C&amp;I</v>
      </c>
    </row>
    <row r="6161" spans="1:17" x14ac:dyDescent="0.3">
      <c r="A6161" s="337">
        <v>5</v>
      </c>
      <c r="B6161" s="338" t="s">
        <v>181</v>
      </c>
      <c r="C6161" s="339">
        <v>2022</v>
      </c>
      <c r="D6161" s="339">
        <v>3</v>
      </c>
      <c r="E6161" s="338" t="s">
        <v>560</v>
      </c>
      <c r="F6161" s="345">
        <v>3</v>
      </c>
      <c r="G6161" s="338" t="s">
        <v>421</v>
      </c>
      <c r="H6161" s="338" t="s">
        <v>397</v>
      </c>
      <c r="I6161" s="338" t="s">
        <v>398</v>
      </c>
      <c r="J6161" s="338" t="s">
        <v>561</v>
      </c>
      <c r="K6161" s="338" t="s">
        <v>399</v>
      </c>
      <c r="L6161" s="338" t="s">
        <v>538</v>
      </c>
      <c r="M6161" s="338" t="s">
        <v>422</v>
      </c>
      <c r="N6161" s="340">
        <v>1151</v>
      </c>
      <c r="O6161" s="341">
        <v>424676.64</v>
      </c>
      <c r="P6161" s="340">
        <v>1460936</v>
      </c>
      <c r="Q6161" t="str">
        <f t="shared" si="99"/>
        <v>1-Residential</v>
      </c>
    </row>
    <row r="6162" spans="1:17" x14ac:dyDescent="0.3">
      <c r="A6162" s="332">
        <v>5</v>
      </c>
      <c r="B6162" s="333" t="s">
        <v>181</v>
      </c>
      <c r="C6162" s="334">
        <v>2022</v>
      </c>
      <c r="D6162" s="334">
        <v>3</v>
      </c>
      <c r="E6162" s="333" t="s">
        <v>560</v>
      </c>
      <c r="F6162" s="344">
        <v>3</v>
      </c>
      <c r="G6162" s="333" t="s">
        <v>421</v>
      </c>
      <c r="H6162" s="333" t="s">
        <v>401</v>
      </c>
      <c r="I6162" s="333" t="s">
        <v>402</v>
      </c>
      <c r="J6162" s="333" t="s">
        <v>561</v>
      </c>
      <c r="K6162" s="333" t="s">
        <v>399</v>
      </c>
      <c r="L6162" s="333" t="s">
        <v>538</v>
      </c>
      <c r="M6162" s="333" t="s">
        <v>422</v>
      </c>
      <c r="N6162" s="335">
        <v>2</v>
      </c>
      <c r="O6162" s="336">
        <v>90.32</v>
      </c>
      <c r="P6162" s="335">
        <v>208</v>
      </c>
      <c r="Q6162" t="str">
        <f t="shared" si="99"/>
        <v>1-Residential</v>
      </c>
    </row>
    <row r="6163" spans="1:17" x14ac:dyDescent="0.3">
      <c r="A6163" s="337">
        <v>5</v>
      </c>
      <c r="B6163" s="338" t="s">
        <v>181</v>
      </c>
      <c r="C6163" s="339">
        <v>2022</v>
      </c>
      <c r="D6163" s="339">
        <v>3</v>
      </c>
      <c r="E6163" s="338" t="s">
        <v>560</v>
      </c>
      <c r="F6163" s="345">
        <v>3</v>
      </c>
      <c r="G6163" s="338" t="s">
        <v>421</v>
      </c>
      <c r="H6163" s="338" t="s">
        <v>403</v>
      </c>
      <c r="I6163" s="338" t="s">
        <v>404</v>
      </c>
      <c r="J6163" s="338" t="s">
        <v>562</v>
      </c>
      <c r="K6163" s="338" t="s">
        <v>405</v>
      </c>
      <c r="L6163" s="338" t="s">
        <v>538</v>
      </c>
      <c r="M6163" s="338" t="s">
        <v>422</v>
      </c>
      <c r="N6163" s="340">
        <v>42009</v>
      </c>
      <c r="O6163" s="341">
        <v>5247225.54</v>
      </c>
      <c r="P6163" s="340">
        <v>55155153</v>
      </c>
      <c r="Q6163" t="str">
        <f t="shared" si="99"/>
        <v>3-Small C&amp;I</v>
      </c>
    </row>
    <row r="6164" spans="1:17" x14ac:dyDescent="0.3">
      <c r="A6164" s="332">
        <v>5</v>
      </c>
      <c r="B6164" s="333" t="s">
        <v>181</v>
      </c>
      <c r="C6164" s="334">
        <v>2022</v>
      </c>
      <c r="D6164" s="334">
        <v>3</v>
      </c>
      <c r="E6164" s="333" t="s">
        <v>560</v>
      </c>
      <c r="F6164" s="344">
        <v>3</v>
      </c>
      <c r="G6164" s="333" t="s">
        <v>421</v>
      </c>
      <c r="H6164" s="333" t="s">
        <v>406</v>
      </c>
      <c r="I6164" s="333" t="s">
        <v>407</v>
      </c>
      <c r="J6164" s="333" t="s">
        <v>563</v>
      </c>
      <c r="K6164" s="333" t="s">
        <v>408</v>
      </c>
      <c r="L6164" s="333" t="s">
        <v>538</v>
      </c>
      <c r="M6164" s="333" t="s">
        <v>422</v>
      </c>
      <c r="N6164" s="335">
        <v>1</v>
      </c>
      <c r="O6164" s="336">
        <v>55.63</v>
      </c>
      <c r="P6164" s="335">
        <v>276</v>
      </c>
      <c r="Q6164" t="str">
        <f t="shared" si="99"/>
        <v>2-Low Income Residential</v>
      </c>
    </row>
    <row r="6165" spans="1:17" x14ac:dyDescent="0.3">
      <c r="A6165" s="337">
        <v>5</v>
      </c>
      <c r="B6165" s="338" t="s">
        <v>181</v>
      </c>
      <c r="C6165" s="339">
        <v>2022</v>
      </c>
      <c r="D6165" s="339">
        <v>3</v>
      </c>
      <c r="E6165" s="338" t="s">
        <v>560</v>
      </c>
      <c r="F6165" s="345">
        <v>3</v>
      </c>
      <c r="G6165" s="338" t="s">
        <v>421</v>
      </c>
      <c r="H6165" s="338" t="s">
        <v>423</v>
      </c>
      <c r="I6165" s="338" t="s">
        <v>424</v>
      </c>
      <c r="J6165" s="338" t="s">
        <v>567</v>
      </c>
      <c r="K6165" s="338" t="s">
        <v>425</v>
      </c>
      <c r="L6165" s="338" t="s">
        <v>538</v>
      </c>
      <c r="M6165" s="338" t="s">
        <v>422</v>
      </c>
      <c r="N6165" s="340">
        <v>358</v>
      </c>
      <c r="O6165" s="341">
        <v>25518.61</v>
      </c>
      <c r="P6165" s="340">
        <v>94774</v>
      </c>
      <c r="Q6165" t="str">
        <f t="shared" si="99"/>
        <v>3-Small C&amp;I</v>
      </c>
    </row>
    <row r="6166" spans="1:17" x14ac:dyDescent="0.3">
      <c r="A6166" s="332">
        <v>5</v>
      </c>
      <c r="B6166" s="333" t="s">
        <v>181</v>
      </c>
      <c r="C6166" s="334">
        <v>2022</v>
      </c>
      <c r="D6166" s="334">
        <v>3</v>
      </c>
      <c r="E6166" s="333" t="s">
        <v>560</v>
      </c>
      <c r="F6166" s="344">
        <v>3</v>
      </c>
      <c r="G6166" s="333" t="s">
        <v>421</v>
      </c>
      <c r="H6166" s="333" t="s">
        <v>426</v>
      </c>
      <c r="I6166" s="333" t="s">
        <v>427</v>
      </c>
      <c r="J6166" s="333" t="s">
        <v>564</v>
      </c>
      <c r="K6166" s="333" t="s">
        <v>428</v>
      </c>
      <c r="L6166" s="333" t="s">
        <v>538</v>
      </c>
      <c r="M6166" s="333" t="s">
        <v>422</v>
      </c>
      <c r="N6166" s="335">
        <v>326</v>
      </c>
      <c r="O6166" s="342">
        <v>-368979.42</v>
      </c>
      <c r="P6166" s="335">
        <v>173733</v>
      </c>
      <c r="Q6166" t="str">
        <f t="shared" si="99"/>
        <v>3-Small C&amp;I</v>
      </c>
    </row>
    <row r="6167" spans="1:17" x14ac:dyDescent="0.3">
      <c r="A6167" s="337">
        <v>5</v>
      </c>
      <c r="B6167" s="338" t="s">
        <v>181</v>
      </c>
      <c r="C6167" s="339">
        <v>2022</v>
      </c>
      <c r="D6167" s="339">
        <v>3</v>
      </c>
      <c r="E6167" s="338" t="s">
        <v>560</v>
      </c>
      <c r="F6167" s="345">
        <v>3</v>
      </c>
      <c r="G6167" s="338" t="s">
        <v>421</v>
      </c>
      <c r="H6167" s="338" t="s">
        <v>409</v>
      </c>
      <c r="I6167" s="338" t="s">
        <v>410</v>
      </c>
      <c r="J6167" s="338" t="s">
        <v>564</v>
      </c>
      <c r="K6167" s="338" t="s">
        <v>428</v>
      </c>
      <c r="L6167" s="338" t="s">
        <v>538</v>
      </c>
      <c r="M6167" s="338" t="s">
        <v>422</v>
      </c>
      <c r="N6167" s="340">
        <v>20203</v>
      </c>
      <c r="O6167" s="341">
        <v>2029862.67</v>
      </c>
      <c r="P6167" s="340">
        <v>8773114</v>
      </c>
      <c r="Q6167" t="str">
        <f t="shared" si="99"/>
        <v>3-Small C&amp;I</v>
      </c>
    </row>
    <row r="6168" spans="1:17" x14ac:dyDescent="0.3">
      <c r="A6168" s="332">
        <v>5</v>
      </c>
      <c r="B6168" s="333" t="s">
        <v>181</v>
      </c>
      <c r="C6168" s="334">
        <v>2022</v>
      </c>
      <c r="D6168" s="334">
        <v>3</v>
      </c>
      <c r="E6168" s="333" t="s">
        <v>560</v>
      </c>
      <c r="F6168" s="344">
        <v>3</v>
      </c>
      <c r="G6168" s="333" t="s">
        <v>421</v>
      </c>
      <c r="H6168" s="333" t="s">
        <v>429</v>
      </c>
      <c r="I6168" s="333" t="s">
        <v>430</v>
      </c>
      <c r="J6168" s="333" t="s">
        <v>562</v>
      </c>
      <c r="K6168" s="333" t="s">
        <v>405</v>
      </c>
      <c r="L6168" s="333" t="s">
        <v>538</v>
      </c>
      <c r="M6168" s="333" t="s">
        <v>422</v>
      </c>
      <c r="N6168" s="335">
        <v>187</v>
      </c>
      <c r="O6168" s="336">
        <v>8125.43</v>
      </c>
      <c r="P6168" s="335">
        <v>216350</v>
      </c>
      <c r="Q6168" t="str">
        <f t="shared" si="99"/>
        <v>3-Small C&amp;I</v>
      </c>
    </row>
    <row r="6169" spans="1:17" x14ac:dyDescent="0.3">
      <c r="A6169" s="337">
        <v>5</v>
      </c>
      <c r="B6169" s="338" t="s">
        <v>181</v>
      </c>
      <c r="C6169" s="339">
        <v>2022</v>
      </c>
      <c r="D6169" s="339">
        <v>3</v>
      </c>
      <c r="E6169" s="338" t="s">
        <v>560</v>
      </c>
      <c r="F6169" s="345">
        <v>3</v>
      </c>
      <c r="G6169" s="338" t="s">
        <v>421</v>
      </c>
      <c r="H6169" s="338" t="s">
        <v>481</v>
      </c>
      <c r="I6169" s="338" t="s">
        <v>482</v>
      </c>
      <c r="J6169" s="338" t="s">
        <v>568</v>
      </c>
      <c r="K6169" s="338" t="s">
        <v>433</v>
      </c>
      <c r="L6169" s="338" t="s">
        <v>538</v>
      </c>
      <c r="M6169" s="338" t="s">
        <v>422</v>
      </c>
      <c r="N6169" s="340">
        <v>121</v>
      </c>
      <c r="O6169" s="341">
        <v>497411.51</v>
      </c>
      <c r="P6169" s="340">
        <v>1905670</v>
      </c>
      <c r="Q6169" t="str">
        <f t="shared" si="99"/>
        <v>4-Medium C&amp;I</v>
      </c>
    </row>
    <row r="6170" spans="1:17" x14ac:dyDescent="0.3">
      <c r="A6170" s="332">
        <v>5</v>
      </c>
      <c r="B6170" s="333" t="s">
        <v>181</v>
      </c>
      <c r="C6170" s="334">
        <v>2022</v>
      </c>
      <c r="D6170" s="334">
        <v>3</v>
      </c>
      <c r="E6170" s="333" t="s">
        <v>560</v>
      </c>
      <c r="F6170" s="344">
        <v>3</v>
      </c>
      <c r="G6170" s="333" t="s">
        <v>421</v>
      </c>
      <c r="H6170" s="333" t="s">
        <v>649</v>
      </c>
      <c r="I6170" s="333" t="s">
        <v>650</v>
      </c>
      <c r="J6170" s="333" t="s">
        <v>564</v>
      </c>
      <c r="K6170" s="333" t="s">
        <v>428</v>
      </c>
      <c r="L6170" s="333" t="s">
        <v>538</v>
      </c>
      <c r="M6170" s="333" t="s">
        <v>422</v>
      </c>
      <c r="N6170" s="335">
        <v>1</v>
      </c>
      <c r="O6170" s="336">
        <v>10.66</v>
      </c>
      <c r="P6170" s="335">
        <v>0</v>
      </c>
      <c r="Q6170" t="str">
        <f t="shared" si="99"/>
        <v>3-Small C&amp;I</v>
      </c>
    </row>
    <row r="6171" spans="1:17" x14ac:dyDescent="0.3">
      <c r="A6171" s="337">
        <v>5</v>
      </c>
      <c r="B6171" s="338" t="s">
        <v>181</v>
      </c>
      <c r="C6171" s="339">
        <v>2022</v>
      </c>
      <c r="D6171" s="339">
        <v>3</v>
      </c>
      <c r="E6171" s="338" t="s">
        <v>560</v>
      </c>
      <c r="F6171" s="345">
        <v>3</v>
      </c>
      <c r="G6171" s="338" t="s">
        <v>421</v>
      </c>
      <c r="H6171" s="338" t="s">
        <v>473</v>
      </c>
      <c r="I6171" s="338" t="s">
        <v>474</v>
      </c>
      <c r="J6171" s="338" t="s">
        <v>565</v>
      </c>
      <c r="K6171" s="338" t="s">
        <v>411</v>
      </c>
      <c r="L6171" s="338" t="s">
        <v>538</v>
      </c>
      <c r="M6171" s="338" t="s">
        <v>422</v>
      </c>
      <c r="N6171" s="340">
        <v>96</v>
      </c>
      <c r="O6171" s="341">
        <v>9111.81</v>
      </c>
      <c r="P6171" s="340">
        <v>31849</v>
      </c>
      <c r="Q6171" t="str">
        <f t="shared" si="99"/>
        <v>3-Small C&amp;I</v>
      </c>
    </row>
    <row r="6172" spans="1:17" x14ac:dyDescent="0.3">
      <c r="A6172" s="332">
        <v>5</v>
      </c>
      <c r="B6172" s="333" t="s">
        <v>181</v>
      </c>
      <c r="C6172" s="334">
        <v>2022</v>
      </c>
      <c r="D6172" s="334">
        <v>3</v>
      </c>
      <c r="E6172" s="333" t="s">
        <v>560</v>
      </c>
      <c r="F6172" s="344">
        <v>3</v>
      </c>
      <c r="G6172" s="333" t="s">
        <v>421</v>
      </c>
      <c r="H6172" s="333" t="s">
        <v>483</v>
      </c>
      <c r="I6172" s="333" t="s">
        <v>484</v>
      </c>
      <c r="J6172" s="333" t="s">
        <v>569</v>
      </c>
      <c r="K6172" s="333" t="s">
        <v>485</v>
      </c>
      <c r="L6172" s="333" t="s">
        <v>538</v>
      </c>
      <c r="M6172" s="333" t="s">
        <v>422</v>
      </c>
      <c r="N6172" s="335">
        <v>2</v>
      </c>
      <c r="O6172" s="336">
        <v>3179.5</v>
      </c>
      <c r="P6172" s="335">
        <v>12200</v>
      </c>
      <c r="Q6172" t="str">
        <f t="shared" si="99"/>
        <v>4-Medium C&amp;I</v>
      </c>
    </row>
    <row r="6173" spans="1:17" x14ac:dyDescent="0.3">
      <c r="A6173" s="337">
        <v>5</v>
      </c>
      <c r="B6173" s="338" t="s">
        <v>181</v>
      </c>
      <c r="C6173" s="339">
        <v>2022</v>
      </c>
      <c r="D6173" s="339">
        <v>3</v>
      </c>
      <c r="E6173" s="338" t="s">
        <v>560</v>
      </c>
      <c r="F6173" s="345">
        <v>3</v>
      </c>
      <c r="G6173" s="338" t="s">
        <v>421</v>
      </c>
      <c r="H6173" s="338" t="s">
        <v>431</v>
      </c>
      <c r="I6173" s="338" t="s">
        <v>432</v>
      </c>
      <c r="J6173" s="338" t="s">
        <v>568</v>
      </c>
      <c r="K6173" s="338" t="s">
        <v>433</v>
      </c>
      <c r="L6173" s="338" t="s">
        <v>538</v>
      </c>
      <c r="M6173" s="338" t="s">
        <v>422</v>
      </c>
      <c r="N6173" s="340">
        <v>1832</v>
      </c>
      <c r="O6173" s="341">
        <v>8220363.3700000001</v>
      </c>
      <c r="P6173" s="340">
        <v>28570463</v>
      </c>
      <c r="Q6173" t="str">
        <f t="shared" si="99"/>
        <v>4-Medium C&amp;I</v>
      </c>
    </row>
    <row r="6174" spans="1:17" x14ac:dyDescent="0.3">
      <c r="A6174" s="332">
        <v>5</v>
      </c>
      <c r="B6174" s="333" t="s">
        <v>181</v>
      </c>
      <c r="C6174" s="334">
        <v>2022</v>
      </c>
      <c r="D6174" s="334">
        <v>3</v>
      </c>
      <c r="E6174" s="333" t="s">
        <v>560</v>
      </c>
      <c r="F6174" s="344">
        <v>3</v>
      </c>
      <c r="G6174" s="333" t="s">
        <v>421</v>
      </c>
      <c r="H6174" s="333" t="s">
        <v>486</v>
      </c>
      <c r="I6174" s="333" t="s">
        <v>487</v>
      </c>
      <c r="J6174" s="333" t="s">
        <v>570</v>
      </c>
      <c r="K6174" s="333" t="s">
        <v>454</v>
      </c>
      <c r="L6174" s="333" t="s">
        <v>538</v>
      </c>
      <c r="M6174" s="333" t="s">
        <v>422</v>
      </c>
      <c r="N6174" s="335">
        <v>47</v>
      </c>
      <c r="O6174" s="336">
        <v>289762.23</v>
      </c>
      <c r="P6174" s="335">
        <v>985649</v>
      </c>
      <c r="Q6174" t="str">
        <f t="shared" si="99"/>
        <v>4-Medium C&amp;I</v>
      </c>
    </row>
    <row r="6175" spans="1:17" x14ac:dyDescent="0.3">
      <c r="A6175" s="337">
        <v>5</v>
      </c>
      <c r="B6175" s="338" t="s">
        <v>181</v>
      </c>
      <c r="C6175" s="339">
        <v>2022</v>
      </c>
      <c r="D6175" s="339">
        <v>3</v>
      </c>
      <c r="E6175" s="338" t="s">
        <v>560</v>
      </c>
      <c r="F6175" s="345">
        <v>3</v>
      </c>
      <c r="G6175" s="338" t="s">
        <v>421</v>
      </c>
      <c r="H6175" s="338" t="s">
        <v>488</v>
      </c>
      <c r="I6175" s="338" t="s">
        <v>489</v>
      </c>
      <c r="J6175" s="338" t="s">
        <v>569</v>
      </c>
      <c r="K6175" s="338" t="s">
        <v>485</v>
      </c>
      <c r="L6175" s="338" t="s">
        <v>538</v>
      </c>
      <c r="M6175" s="338" t="s">
        <v>422</v>
      </c>
      <c r="N6175" s="340">
        <v>67</v>
      </c>
      <c r="O6175" s="341">
        <v>222281.46</v>
      </c>
      <c r="P6175" s="340">
        <v>793759</v>
      </c>
      <c r="Q6175" t="str">
        <f t="shared" si="99"/>
        <v>4-Medium C&amp;I</v>
      </c>
    </row>
    <row r="6176" spans="1:17" x14ac:dyDescent="0.3">
      <c r="A6176" s="332">
        <v>5</v>
      </c>
      <c r="B6176" s="333" t="s">
        <v>181</v>
      </c>
      <c r="C6176" s="334">
        <v>2022</v>
      </c>
      <c r="D6176" s="334">
        <v>3</v>
      </c>
      <c r="E6176" s="333" t="s">
        <v>560</v>
      </c>
      <c r="F6176" s="344">
        <v>3</v>
      </c>
      <c r="G6176" s="333" t="s">
        <v>421</v>
      </c>
      <c r="H6176" s="333" t="s">
        <v>477</v>
      </c>
      <c r="I6176" s="333" t="s">
        <v>478</v>
      </c>
      <c r="J6176" s="333" t="s">
        <v>566</v>
      </c>
      <c r="K6176" s="333" t="s">
        <v>436</v>
      </c>
      <c r="L6176" s="333" t="s">
        <v>538</v>
      </c>
      <c r="M6176" s="333" t="s">
        <v>422</v>
      </c>
      <c r="N6176" s="335">
        <v>877</v>
      </c>
      <c r="O6176" s="336">
        <v>102823.67</v>
      </c>
      <c r="P6176" s="335">
        <v>268600</v>
      </c>
      <c r="Q6176" t="str">
        <f t="shared" si="99"/>
        <v>Street</v>
      </c>
    </row>
    <row r="6177" spans="1:17" x14ac:dyDescent="0.3">
      <c r="A6177" s="337">
        <v>5</v>
      </c>
      <c r="B6177" s="338" t="s">
        <v>181</v>
      </c>
      <c r="C6177" s="339">
        <v>2022</v>
      </c>
      <c r="D6177" s="339">
        <v>3</v>
      </c>
      <c r="E6177" s="338" t="s">
        <v>560</v>
      </c>
      <c r="F6177" s="345">
        <v>3</v>
      </c>
      <c r="G6177" s="338" t="s">
        <v>421</v>
      </c>
      <c r="H6177" s="338" t="s">
        <v>479</v>
      </c>
      <c r="I6177" s="338" t="s">
        <v>480</v>
      </c>
      <c r="J6177" s="338" t="s">
        <v>566</v>
      </c>
      <c r="K6177" s="338" t="s">
        <v>436</v>
      </c>
      <c r="L6177" s="338" t="s">
        <v>538</v>
      </c>
      <c r="M6177" s="338" t="s">
        <v>422</v>
      </c>
      <c r="N6177" s="340">
        <v>1548</v>
      </c>
      <c r="O6177" s="341">
        <v>153788.97</v>
      </c>
      <c r="P6177" s="340">
        <v>410389</v>
      </c>
      <c r="Q6177" t="str">
        <f t="shared" si="99"/>
        <v>Street</v>
      </c>
    </row>
    <row r="6178" spans="1:17" x14ac:dyDescent="0.3">
      <c r="A6178" s="332">
        <v>5</v>
      </c>
      <c r="B6178" s="333" t="s">
        <v>181</v>
      </c>
      <c r="C6178" s="334">
        <v>2022</v>
      </c>
      <c r="D6178" s="334">
        <v>3</v>
      </c>
      <c r="E6178" s="333" t="s">
        <v>560</v>
      </c>
      <c r="F6178" s="344">
        <v>3</v>
      </c>
      <c r="G6178" s="333" t="s">
        <v>421</v>
      </c>
      <c r="H6178" s="333" t="s">
        <v>434</v>
      </c>
      <c r="I6178" s="333" t="s">
        <v>435</v>
      </c>
      <c r="J6178" s="333" t="s">
        <v>566</v>
      </c>
      <c r="K6178" s="333" t="s">
        <v>436</v>
      </c>
      <c r="L6178" s="333" t="s">
        <v>539</v>
      </c>
      <c r="M6178" s="333" t="s">
        <v>440</v>
      </c>
      <c r="N6178" s="335">
        <v>3396</v>
      </c>
      <c r="O6178" s="336">
        <v>283765.58</v>
      </c>
      <c r="P6178" s="335">
        <v>1123375</v>
      </c>
      <c r="Q6178" t="str">
        <f t="shared" si="99"/>
        <v>Street</v>
      </c>
    </row>
    <row r="6179" spans="1:17" x14ac:dyDescent="0.3">
      <c r="A6179" s="337">
        <v>5</v>
      </c>
      <c r="B6179" s="338" t="s">
        <v>181</v>
      </c>
      <c r="C6179" s="339">
        <v>2022</v>
      </c>
      <c r="D6179" s="339">
        <v>3</v>
      </c>
      <c r="E6179" s="338" t="s">
        <v>560</v>
      </c>
      <c r="F6179" s="345">
        <v>3</v>
      </c>
      <c r="G6179" s="338" t="s">
        <v>421</v>
      </c>
      <c r="H6179" s="338" t="s">
        <v>437</v>
      </c>
      <c r="I6179" s="338" t="s">
        <v>438</v>
      </c>
      <c r="J6179" s="338" t="s">
        <v>571</v>
      </c>
      <c r="K6179" s="338" t="s">
        <v>439</v>
      </c>
      <c r="L6179" s="338" t="s">
        <v>539</v>
      </c>
      <c r="M6179" s="338" t="s">
        <v>440</v>
      </c>
      <c r="N6179" s="340">
        <v>6</v>
      </c>
      <c r="O6179" s="341">
        <v>640.45000000000005</v>
      </c>
      <c r="P6179" s="340">
        <v>5330</v>
      </c>
      <c r="Q6179" t="str">
        <f t="shared" si="99"/>
        <v>3-Small C&amp;I</v>
      </c>
    </row>
    <row r="6180" spans="1:17" x14ac:dyDescent="0.3">
      <c r="A6180" s="332">
        <v>5</v>
      </c>
      <c r="B6180" s="333" t="s">
        <v>181</v>
      </c>
      <c r="C6180" s="334">
        <v>2022</v>
      </c>
      <c r="D6180" s="334">
        <v>3</v>
      </c>
      <c r="E6180" s="333" t="s">
        <v>560</v>
      </c>
      <c r="F6180" s="344">
        <v>3</v>
      </c>
      <c r="G6180" s="333" t="s">
        <v>421</v>
      </c>
      <c r="H6180" s="333" t="s">
        <v>490</v>
      </c>
      <c r="I6180" s="333" t="s">
        <v>491</v>
      </c>
      <c r="J6180" s="333" t="s">
        <v>572</v>
      </c>
      <c r="K6180" s="333" t="s">
        <v>443</v>
      </c>
      <c r="L6180" s="333" t="s">
        <v>538</v>
      </c>
      <c r="M6180" s="333" t="s">
        <v>422</v>
      </c>
      <c r="N6180" s="335">
        <v>3</v>
      </c>
      <c r="O6180" s="336">
        <v>26208.18</v>
      </c>
      <c r="P6180" s="335">
        <v>107740</v>
      </c>
      <c r="Q6180" t="str">
        <f t="shared" si="99"/>
        <v>5-Large C&amp;I</v>
      </c>
    </row>
    <row r="6181" spans="1:17" x14ac:dyDescent="0.3">
      <c r="A6181" s="337">
        <v>5</v>
      </c>
      <c r="B6181" s="338" t="s">
        <v>181</v>
      </c>
      <c r="C6181" s="339">
        <v>2022</v>
      </c>
      <c r="D6181" s="339">
        <v>3</v>
      </c>
      <c r="E6181" s="338" t="s">
        <v>560</v>
      </c>
      <c r="F6181" s="345">
        <v>3</v>
      </c>
      <c r="G6181" s="338" t="s">
        <v>421</v>
      </c>
      <c r="H6181" s="338" t="s">
        <v>441</v>
      </c>
      <c r="I6181" s="338" t="s">
        <v>442</v>
      </c>
      <c r="J6181" s="338" t="s">
        <v>572</v>
      </c>
      <c r="K6181" s="338" t="s">
        <v>443</v>
      </c>
      <c r="L6181" s="338" t="s">
        <v>538</v>
      </c>
      <c r="M6181" s="338" t="s">
        <v>422</v>
      </c>
      <c r="N6181" s="340">
        <v>169</v>
      </c>
      <c r="O6181" s="341">
        <v>4147654.95</v>
      </c>
      <c r="P6181" s="340">
        <v>16742354</v>
      </c>
      <c r="Q6181" t="str">
        <f t="shared" si="99"/>
        <v>5-Large C&amp;I</v>
      </c>
    </row>
    <row r="6182" spans="1:17" x14ac:dyDescent="0.3">
      <c r="A6182" s="332">
        <v>5</v>
      </c>
      <c r="B6182" s="333" t="s">
        <v>181</v>
      </c>
      <c r="C6182" s="334">
        <v>2022</v>
      </c>
      <c r="D6182" s="334">
        <v>3</v>
      </c>
      <c r="E6182" s="333" t="s">
        <v>560</v>
      </c>
      <c r="F6182" s="344">
        <v>3</v>
      </c>
      <c r="G6182" s="333" t="s">
        <v>421</v>
      </c>
      <c r="H6182" s="333" t="s">
        <v>444</v>
      </c>
      <c r="I6182" s="333" t="s">
        <v>445</v>
      </c>
      <c r="J6182" s="333" t="s">
        <v>572</v>
      </c>
      <c r="K6182" s="333" t="s">
        <v>443</v>
      </c>
      <c r="L6182" s="333" t="s">
        <v>539</v>
      </c>
      <c r="M6182" s="333" t="s">
        <v>440</v>
      </c>
      <c r="N6182" s="335">
        <v>1921</v>
      </c>
      <c r="O6182" s="336">
        <v>21716354.079999998</v>
      </c>
      <c r="P6182" s="335">
        <v>310722300</v>
      </c>
      <c r="Q6182" t="str">
        <f t="shared" si="99"/>
        <v>5-Large C&amp;I</v>
      </c>
    </row>
    <row r="6183" spans="1:17" x14ac:dyDescent="0.3">
      <c r="A6183" s="337">
        <v>5</v>
      </c>
      <c r="B6183" s="338" t="s">
        <v>181</v>
      </c>
      <c r="C6183" s="339">
        <v>2022</v>
      </c>
      <c r="D6183" s="339">
        <v>3</v>
      </c>
      <c r="E6183" s="338" t="s">
        <v>560</v>
      </c>
      <c r="F6183" s="345">
        <v>3</v>
      </c>
      <c r="G6183" s="338" t="s">
        <v>421</v>
      </c>
      <c r="H6183" s="338" t="s">
        <v>412</v>
      </c>
      <c r="I6183" s="338" t="s">
        <v>413</v>
      </c>
      <c r="J6183" s="338" t="s">
        <v>561</v>
      </c>
      <c r="K6183" s="338" t="s">
        <v>399</v>
      </c>
      <c r="L6183" s="338" t="s">
        <v>539</v>
      </c>
      <c r="M6183" s="338" t="s">
        <v>440</v>
      </c>
      <c r="N6183" s="340">
        <v>1269</v>
      </c>
      <c r="O6183" s="341">
        <v>422633.91</v>
      </c>
      <c r="P6183" s="340">
        <v>3019993</v>
      </c>
      <c r="Q6183" t="str">
        <f t="shared" si="99"/>
        <v>1-Residential</v>
      </c>
    </row>
    <row r="6184" spans="1:17" x14ac:dyDescent="0.3">
      <c r="A6184" s="332">
        <v>5</v>
      </c>
      <c r="B6184" s="333" t="s">
        <v>181</v>
      </c>
      <c r="C6184" s="334">
        <v>2022</v>
      </c>
      <c r="D6184" s="334">
        <v>3</v>
      </c>
      <c r="E6184" s="333" t="s">
        <v>560</v>
      </c>
      <c r="F6184" s="344">
        <v>3</v>
      </c>
      <c r="G6184" s="333" t="s">
        <v>421</v>
      </c>
      <c r="H6184" s="333" t="s">
        <v>417</v>
      </c>
      <c r="I6184" s="333" t="s">
        <v>418</v>
      </c>
      <c r="J6184" s="333" t="s">
        <v>562</v>
      </c>
      <c r="K6184" s="333" t="s">
        <v>405</v>
      </c>
      <c r="L6184" s="333" t="s">
        <v>539</v>
      </c>
      <c r="M6184" s="333" t="s">
        <v>440</v>
      </c>
      <c r="N6184" s="335">
        <v>60868</v>
      </c>
      <c r="O6184" s="336">
        <v>6086997.5099999998</v>
      </c>
      <c r="P6184" s="335">
        <v>96845920</v>
      </c>
      <c r="Q6184" t="str">
        <f t="shared" si="99"/>
        <v>3-Small C&amp;I</v>
      </c>
    </row>
    <row r="6185" spans="1:17" x14ac:dyDescent="0.3">
      <c r="A6185" s="337">
        <v>5</v>
      </c>
      <c r="B6185" s="338" t="s">
        <v>181</v>
      </c>
      <c r="C6185" s="339">
        <v>2022</v>
      </c>
      <c r="D6185" s="339">
        <v>3</v>
      </c>
      <c r="E6185" s="338" t="s">
        <v>560</v>
      </c>
      <c r="F6185" s="345">
        <v>3</v>
      </c>
      <c r="G6185" s="338" t="s">
        <v>421</v>
      </c>
      <c r="H6185" s="338" t="s">
        <v>446</v>
      </c>
      <c r="I6185" s="338" t="s">
        <v>447</v>
      </c>
      <c r="J6185" s="338" t="s">
        <v>567</v>
      </c>
      <c r="K6185" s="338" t="s">
        <v>425</v>
      </c>
      <c r="L6185" s="338" t="s">
        <v>539</v>
      </c>
      <c r="M6185" s="338" t="s">
        <v>440</v>
      </c>
      <c r="N6185" s="340">
        <v>1225</v>
      </c>
      <c r="O6185" s="341">
        <v>52452.81</v>
      </c>
      <c r="P6185" s="340">
        <v>393659</v>
      </c>
      <c r="Q6185" t="str">
        <f t="shared" si="99"/>
        <v>3-Small C&amp;I</v>
      </c>
    </row>
    <row r="6186" spans="1:17" x14ac:dyDescent="0.3">
      <c r="A6186" s="332">
        <v>5</v>
      </c>
      <c r="B6186" s="333" t="s">
        <v>181</v>
      </c>
      <c r="C6186" s="334">
        <v>2022</v>
      </c>
      <c r="D6186" s="334">
        <v>3</v>
      </c>
      <c r="E6186" s="333" t="s">
        <v>560</v>
      </c>
      <c r="F6186" s="344">
        <v>3</v>
      </c>
      <c r="G6186" s="333" t="s">
        <v>421</v>
      </c>
      <c r="H6186" s="333" t="s">
        <v>448</v>
      </c>
      <c r="I6186" s="333" t="s">
        <v>449</v>
      </c>
      <c r="J6186" s="333" t="s">
        <v>564</v>
      </c>
      <c r="K6186" s="333" t="s">
        <v>428</v>
      </c>
      <c r="L6186" s="333" t="s">
        <v>539</v>
      </c>
      <c r="M6186" s="333" t="s">
        <v>440</v>
      </c>
      <c r="N6186" s="335">
        <v>470</v>
      </c>
      <c r="O6186" s="336">
        <v>149586.71</v>
      </c>
      <c r="P6186" s="335">
        <v>1824835</v>
      </c>
      <c r="Q6186" t="str">
        <f t="shared" si="99"/>
        <v>3-Small C&amp;I</v>
      </c>
    </row>
    <row r="6187" spans="1:17" x14ac:dyDescent="0.3">
      <c r="A6187" s="337">
        <v>5</v>
      </c>
      <c r="B6187" s="338" t="s">
        <v>181</v>
      </c>
      <c r="C6187" s="339">
        <v>2022</v>
      </c>
      <c r="D6187" s="339">
        <v>3</v>
      </c>
      <c r="E6187" s="338" t="s">
        <v>560</v>
      </c>
      <c r="F6187" s="345">
        <v>3</v>
      </c>
      <c r="G6187" s="338" t="s">
        <v>421</v>
      </c>
      <c r="H6187" s="338" t="s">
        <v>419</v>
      </c>
      <c r="I6187" s="338" t="s">
        <v>420</v>
      </c>
      <c r="J6187" s="338" t="s">
        <v>565</v>
      </c>
      <c r="K6187" s="338" t="s">
        <v>411</v>
      </c>
      <c r="L6187" s="338" t="s">
        <v>539</v>
      </c>
      <c r="M6187" s="338" t="s">
        <v>440</v>
      </c>
      <c r="N6187" s="340">
        <v>20234</v>
      </c>
      <c r="O6187" s="341">
        <v>1285850.3600000001</v>
      </c>
      <c r="P6187" s="340">
        <v>12024538</v>
      </c>
      <c r="Q6187" t="str">
        <f t="shared" si="99"/>
        <v>3-Small C&amp;I</v>
      </c>
    </row>
    <row r="6188" spans="1:17" x14ac:dyDescent="0.3">
      <c r="A6188" s="332">
        <v>5</v>
      </c>
      <c r="B6188" s="333" t="s">
        <v>181</v>
      </c>
      <c r="C6188" s="334">
        <v>2022</v>
      </c>
      <c r="D6188" s="334">
        <v>3</v>
      </c>
      <c r="E6188" s="333" t="s">
        <v>560</v>
      </c>
      <c r="F6188" s="344">
        <v>3</v>
      </c>
      <c r="G6188" s="333" t="s">
        <v>421</v>
      </c>
      <c r="H6188" s="333" t="s">
        <v>450</v>
      </c>
      <c r="I6188" s="333" t="s">
        <v>451</v>
      </c>
      <c r="J6188" s="333" t="s">
        <v>568</v>
      </c>
      <c r="K6188" s="333" t="s">
        <v>433</v>
      </c>
      <c r="L6188" s="333" t="s">
        <v>539</v>
      </c>
      <c r="M6188" s="333" t="s">
        <v>440</v>
      </c>
      <c r="N6188" s="335">
        <v>7448</v>
      </c>
      <c r="O6188" s="336">
        <v>14235931.390000001</v>
      </c>
      <c r="P6188" s="335">
        <v>151862155</v>
      </c>
      <c r="Q6188" t="str">
        <f t="shared" si="99"/>
        <v>4-Medium C&amp;I</v>
      </c>
    </row>
    <row r="6189" spans="1:17" x14ac:dyDescent="0.3">
      <c r="A6189" s="337">
        <v>5</v>
      </c>
      <c r="B6189" s="338" t="s">
        <v>181</v>
      </c>
      <c r="C6189" s="339">
        <v>2022</v>
      </c>
      <c r="D6189" s="339">
        <v>3</v>
      </c>
      <c r="E6189" s="338" t="s">
        <v>560</v>
      </c>
      <c r="F6189" s="345">
        <v>3</v>
      </c>
      <c r="G6189" s="338" t="s">
        <v>421</v>
      </c>
      <c r="H6189" s="338" t="s">
        <v>452</v>
      </c>
      <c r="I6189" s="338" t="s">
        <v>453</v>
      </c>
      <c r="J6189" s="338" t="s">
        <v>568</v>
      </c>
      <c r="K6189" s="338" t="s">
        <v>433</v>
      </c>
      <c r="L6189" s="338" t="s">
        <v>539</v>
      </c>
      <c r="M6189" s="338" t="s">
        <v>440</v>
      </c>
      <c r="N6189" s="340">
        <v>339</v>
      </c>
      <c r="O6189" s="341">
        <v>738767.97</v>
      </c>
      <c r="P6189" s="340">
        <v>8144736</v>
      </c>
      <c r="Q6189" t="str">
        <f t="shared" si="99"/>
        <v>4-Medium C&amp;I</v>
      </c>
    </row>
    <row r="6190" spans="1:17" x14ac:dyDescent="0.3">
      <c r="A6190" s="332">
        <v>5</v>
      </c>
      <c r="B6190" s="333" t="s">
        <v>181</v>
      </c>
      <c r="C6190" s="334">
        <v>2022</v>
      </c>
      <c r="D6190" s="334">
        <v>3</v>
      </c>
      <c r="E6190" s="333" t="s">
        <v>560</v>
      </c>
      <c r="F6190" s="344">
        <v>3</v>
      </c>
      <c r="G6190" s="333" t="s">
        <v>421</v>
      </c>
      <c r="H6190" s="333" t="s">
        <v>492</v>
      </c>
      <c r="I6190" s="333" t="s">
        <v>493</v>
      </c>
      <c r="J6190" s="333" t="s">
        <v>568</v>
      </c>
      <c r="K6190" s="333" t="s">
        <v>433</v>
      </c>
      <c r="L6190" s="333" t="s">
        <v>539</v>
      </c>
      <c r="M6190" s="333" t="s">
        <v>440</v>
      </c>
      <c r="N6190" s="335">
        <v>206</v>
      </c>
      <c r="O6190" s="336">
        <v>398295.62</v>
      </c>
      <c r="P6190" s="335">
        <v>4416446</v>
      </c>
      <c r="Q6190" t="str">
        <f t="shared" si="99"/>
        <v>4-Medium C&amp;I</v>
      </c>
    </row>
    <row r="6191" spans="1:17" x14ac:dyDescent="0.3">
      <c r="A6191" s="337">
        <v>5</v>
      </c>
      <c r="B6191" s="338" t="s">
        <v>181</v>
      </c>
      <c r="C6191" s="339">
        <v>2022</v>
      </c>
      <c r="D6191" s="339">
        <v>3</v>
      </c>
      <c r="E6191" s="338" t="s">
        <v>560</v>
      </c>
      <c r="F6191" s="345">
        <v>5</v>
      </c>
      <c r="G6191" s="338" t="s">
        <v>455</v>
      </c>
      <c r="H6191" s="338" t="s">
        <v>403</v>
      </c>
      <c r="I6191" s="338" t="s">
        <v>404</v>
      </c>
      <c r="J6191" s="338" t="s">
        <v>562</v>
      </c>
      <c r="K6191" s="338" t="s">
        <v>405</v>
      </c>
      <c r="L6191" s="338" t="s">
        <v>540</v>
      </c>
      <c r="M6191" s="338" t="s">
        <v>456</v>
      </c>
      <c r="N6191" s="340">
        <v>940</v>
      </c>
      <c r="O6191" s="341">
        <v>299249.14</v>
      </c>
      <c r="P6191" s="340">
        <v>1916577</v>
      </c>
      <c r="Q6191" t="str">
        <f t="shared" si="99"/>
        <v>3-Small C&amp;I</v>
      </c>
    </row>
    <row r="6192" spans="1:17" x14ac:dyDescent="0.3">
      <c r="A6192" s="332">
        <v>5</v>
      </c>
      <c r="B6192" s="333" t="s">
        <v>181</v>
      </c>
      <c r="C6192" s="334">
        <v>2022</v>
      </c>
      <c r="D6192" s="334">
        <v>3</v>
      </c>
      <c r="E6192" s="333" t="s">
        <v>560</v>
      </c>
      <c r="F6192" s="344">
        <v>5</v>
      </c>
      <c r="G6192" s="333" t="s">
        <v>455</v>
      </c>
      <c r="H6192" s="333" t="s">
        <v>423</v>
      </c>
      <c r="I6192" s="333" t="s">
        <v>424</v>
      </c>
      <c r="J6192" s="333" t="s">
        <v>567</v>
      </c>
      <c r="K6192" s="333" t="s">
        <v>425</v>
      </c>
      <c r="L6192" s="333" t="s">
        <v>540</v>
      </c>
      <c r="M6192" s="333" t="s">
        <v>456</v>
      </c>
      <c r="N6192" s="335">
        <v>1</v>
      </c>
      <c r="O6192" s="336">
        <v>78.39</v>
      </c>
      <c r="P6192" s="335">
        <v>292</v>
      </c>
      <c r="Q6192" t="str">
        <f t="shared" si="99"/>
        <v>3-Small C&amp;I</v>
      </c>
    </row>
    <row r="6193" spans="1:17" x14ac:dyDescent="0.3">
      <c r="A6193" s="337">
        <v>5</v>
      </c>
      <c r="B6193" s="338" t="s">
        <v>181</v>
      </c>
      <c r="C6193" s="339">
        <v>2022</v>
      </c>
      <c r="D6193" s="339">
        <v>3</v>
      </c>
      <c r="E6193" s="338" t="s">
        <v>560</v>
      </c>
      <c r="F6193" s="345">
        <v>5</v>
      </c>
      <c r="G6193" s="338" t="s">
        <v>455</v>
      </c>
      <c r="H6193" s="338" t="s">
        <v>429</v>
      </c>
      <c r="I6193" s="338" t="s">
        <v>430</v>
      </c>
      <c r="J6193" s="338" t="s">
        <v>562</v>
      </c>
      <c r="K6193" s="338" t="s">
        <v>405</v>
      </c>
      <c r="L6193" s="338" t="s">
        <v>540</v>
      </c>
      <c r="M6193" s="338" t="s">
        <v>456</v>
      </c>
      <c r="N6193" s="340">
        <v>2</v>
      </c>
      <c r="O6193" s="341">
        <v>143.80000000000001</v>
      </c>
      <c r="P6193" s="340">
        <v>529</v>
      </c>
      <c r="Q6193" t="str">
        <f t="shared" si="99"/>
        <v>3-Small C&amp;I</v>
      </c>
    </row>
    <row r="6194" spans="1:17" x14ac:dyDescent="0.3">
      <c r="A6194" s="332">
        <v>5</v>
      </c>
      <c r="B6194" s="333" t="s">
        <v>181</v>
      </c>
      <c r="C6194" s="334">
        <v>2022</v>
      </c>
      <c r="D6194" s="334">
        <v>3</v>
      </c>
      <c r="E6194" s="333" t="s">
        <v>560</v>
      </c>
      <c r="F6194" s="344">
        <v>5</v>
      </c>
      <c r="G6194" s="333" t="s">
        <v>455</v>
      </c>
      <c r="H6194" s="333" t="s">
        <v>481</v>
      </c>
      <c r="I6194" s="333" t="s">
        <v>482</v>
      </c>
      <c r="J6194" s="333" t="s">
        <v>568</v>
      </c>
      <c r="K6194" s="333" t="s">
        <v>433</v>
      </c>
      <c r="L6194" s="333" t="s">
        <v>540</v>
      </c>
      <c r="M6194" s="333" t="s">
        <v>456</v>
      </c>
      <c r="N6194" s="335">
        <v>8</v>
      </c>
      <c r="O6194" s="336">
        <v>36850.97</v>
      </c>
      <c r="P6194" s="335">
        <v>119560</v>
      </c>
      <c r="Q6194" t="str">
        <f t="shared" si="99"/>
        <v>4-Medium C&amp;I</v>
      </c>
    </row>
    <row r="6195" spans="1:17" x14ac:dyDescent="0.3">
      <c r="A6195" s="337">
        <v>5</v>
      </c>
      <c r="B6195" s="338" t="s">
        <v>181</v>
      </c>
      <c r="C6195" s="339">
        <v>2022</v>
      </c>
      <c r="D6195" s="339">
        <v>3</v>
      </c>
      <c r="E6195" s="338" t="s">
        <v>560</v>
      </c>
      <c r="F6195" s="345">
        <v>5</v>
      </c>
      <c r="G6195" s="338" t="s">
        <v>455</v>
      </c>
      <c r="H6195" s="338" t="s">
        <v>431</v>
      </c>
      <c r="I6195" s="338" t="s">
        <v>432</v>
      </c>
      <c r="J6195" s="338" t="s">
        <v>568</v>
      </c>
      <c r="K6195" s="338" t="s">
        <v>433</v>
      </c>
      <c r="L6195" s="338" t="s">
        <v>540</v>
      </c>
      <c r="M6195" s="338" t="s">
        <v>456</v>
      </c>
      <c r="N6195" s="340">
        <v>169</v>
      </c>
      <c r="O6195" s="341">
        <v>1059078</v>
      </c>
      <c r="P6195" s="340">
        <v>3585627</v>
      </c>
      <c r="Q6195" t="str">
        <f t="shared" si="99"/>
        <v>4-Medium C&amp;I</v>
      </c>
    </row>
    <row r="6196" spans="1:17" x14ac:dyDescent="0.3">
      <c r="A6196" s="332">
        <v>5</v>
      </c>
      <c r="B6196" s="333" t="s">
        <v>181</v>
      </c>
      <c r="C6196" s="334">
        <v>2022</v>
      </c>
      <c r="D6196" s="334">
        <v>3</v>
      </c>
      <c r="E6196" s="333" t="s">
        <v>560</v>
      </c>
      <c r="F6196" s="344">
        <v>5</v>
      </c>
      <c r="G6196" s="333" t="s">
        <v>455</v>
      </c>
      <c r="H6196" s="333" t="s">
        <v>477</v>
      </c>
      <c r="I6196" s="333" t="s">
        <v>478</v>
      </c>
      <c r="J6196" s="333" t="s">
        <v>566</v>
      </c>
      <c r="K6196" s="333" t="s">
        <v>436</v>
      </c>
      <c r="L6196" s="333" t="s">
        <v>540</v>
      </c>
      <c r="M6196" s="333" t="s">
        <v>456</v>
      </c>
      <c r="N6196" s="335">
        <v>28</v>
      </c>
      <c r="O6196" s="336">
        <v>3585.05</v>
      </c>
      <c r="P6196" s="335">
        <v>9780</v>
      </c>
      <c r="Q6196" t="str">
        <f t="shared" si="99"/>
        <v>Street</v>
      </c>
    </row>
    <row r="6197" spans="1:17" x14ac:dyDescent="0.3">
      <c r="A6197" s="337">
        <v>5</v>
      </c>
      <c r="B6197" s="338" t="s">
        <v>181</v>
      </c>
      <c r="C6197" s="339">
        <v>2022</v>
      </c>
      <c r="D6197" s="339">
        <v>3</v>
      </c>
      <c r="E6197" s="338" t="s">
        <v>560</v>
      </c>
      <c r="F6197" s="345">
        <v>5</v>
      </c>
      <c r="G6197" s="338" t="s">
        <v>455</v>
      </c>
      <c r="H6197" s="338" t="s">
        <v>479</v>
      </c>
      <c r="I6197" s="338" t="s">
        <v>480</v>
      </c>
      <c r="J6197" s="338" t="s">
        <v>566</v>
      </c>
      <c r="K6197" s="338" t="s">
        <v>436</v>
      </c>
      <c r="L6197" s="338" t="s">
        <v>540</v>
      </c>
      <c r="M6197" s="338" t="s">
        <v>456</v>
      </c>
      <c r="N6197" s="340">
        <v>36</v>
      </c>
      <c r="O6197" s="341">
        <v>5413.85</v>
      </c>
      <c r="P6197" s="340">
        <v>14844</v>
      </c>
      <c r="Q6197" t="str">
        <f t="shared" si="99"/>
        <v>Street</v>
      </c>
    </row>
    <row r="6198" spans="1:17" x14ac:dyDescent="0.3">
      <c r="A6198" s="332">
        <v>5</v>
      </c>
      <c r="B6198" s="333" t="s">
        <v>181</v>
      </c>
      <c r="C6198" s="334">
        <v>2022</v>
      </c>
      <c r="D6198" s="334">
        <v>3</v>
      </c>
      <c r="E6198" s="333" t="s">
        <v>560</v>
      </c>
      <c r="F6198" s="344">
        <v>5</v>
      </c>
      <c r="G6198" s="333" t="s">
        <v>455</v>
      </c>
      <c r="H6198" s="333" t="s">
        <v>434</v>
      </c>
      <c r="I6198" s="333" t="s">
        <v>435</v>
      </c>
      <c r="J6198" s="333" t="s">
        <v>566</v>
      </c>
      <c r="K6198" s="333" t="s">
        <v>436</v>
      </c>
      <c r="L6198" s="333" t="s">
        <v>541</v>
      </c>
      <c r="M6198" s="333" t="s">
        <v>457</v>
      </c>
      <c r="N6198" s="335">
        <v>111</v>
      </c>
      <c r="O6198" s="336">
        <v>15156.84</v>
      </c>
      <c r="P6198" s="335">
        <v>61977</v>
      </c>
      <c r="Q6198" t="str">
        <f t="shared" si="99"/>
        <v>Street</v>
      </c>
    </row>
    <row r="6199" spans="1:17" x14ac:dyDescent="0.3">
      <c r="A6199" s="337">
        <v>5</v>
      </c>
      <c r="B6199" s="338" t="s">
        <v>181</v>
      </c>
      <c r="C6199" s="339">
        <v>2022</v>
      </c>
      <c r="D6199" s="339">
        <v>3</v>
      </c>
      <c r="E6199" s="338" t="s">
        <v>560</v>
      </c>
      <c r="F6199" s="345">
        <v>5</v>
      </c>
      <c r="G6199" s="338" t="s">
        <v>455</v>
      </c>
      <c r="H6199" s="338" t="s">
        <v>490</v>
      </c>
      <c r="I6199" s="338" t="s">
        <v>491</v>
      </c>
      <c r="J6199" s="338" t="s">
        <v>572</v>
      </c>
      <c r="K6199" s="338" t="s">
        <v>443</v>
      </c>
      <c r="L6199" s="338" t="s">
        <v>540</v>
      </c>
      <c r="M6199" s="338" t="s">
        <v>456</v>
      </c>
      <c r="N6199" s="340">
        <v>4</v>
      </c>
      <c r="O6199" s="341">
        <v>373227.02</v>
      </c>
      <c r="P6199" s="340">
        <v>1626450</v>
      </c>
      <c r="Q6199" t="str">
        <f t="shared" si="99"/>
        <v>5-Large C&amp;I</v>
      </c>
    </row>
    <row r="6200" spans="1:17" x14ac:dyDescent="0.3">
      <c r="A6200" s="332">
        <v>5</v>
      </c>
      <c r="B6200" s="333" t="s">
        <v>181</v>
      </c>
      <c r="C6200" s="334">
        <v>2022</v>
      </c>
      <c r="D6200" s="334">
        <v>3</v>
      </c>
      <c r="E6200" s="333" t="s">
        <v>560</v>
      </c>
      <c r="F6200" s="344">
        <v>5</v>
      </c>
      <c r="G6200" s="333" t="s">
        <v>455</v>
      </c>
      <c r="H6200" s="333" t="s">
        <v>441</v>
      </c>
      <c r="I6200" s="333" t="s">
        <v>442</v>
      </c>
      <c r="J6200" s="333" t="s">
        <v>572</v>
      </c>
      <c r="K6200" s="333" t="s">
        <v>443</v>
      </c>
      <c r="L6200" s="333" t="s">
        <v>540</v>
      </c>
      <c r="M6200" s="333" t="s">
        <v>456</v>
      </c>
      <c r="N6200" s="335">
        <v>64</v>
      </c>
      <c r="O6200" s="336">
        <v>1446112.73</v>
      </c>
      <c r="P6200" s="335">
        <v>5575624</v>
      </c>
      <c r="Q6200" t="str">
        <f t="shared" si="99"/>
        <v>5-Large C&amp;I</v>
      </c>
    </row>
    <row r="6201" spans="1:17" x14ac:dyDescent="0.3">
      <c r="A6201" s="337">
        <v>5</v>
      </c>
      <c r="B6201" s="338" t="s">
        <v>181</v>
      </c>
      <c r="C6201" s="339">
        <v>2022</v>
      </c>
      <c r="D6201" s="339">
        <v>3</v>
      </c>
      <c r="E6201" s="338" t="s">
        <v>560</v>
      </c>
      <c r="F6201" s="345">
        <v>5</v>
      </c>
      <c r="G6201" s="338" t="s">
        <v>455</v>
      </c>
      <c r="H6201" s="338" t="s">
        <v>444</v>
      </c>
      <c r="I6201" s="338" t="s">
        <v>445</v>
      </c>
      <c r="J6201" s="338" t="s">
        <v>572</v>
      </c>
      <c r="K6201" s="338" t="s">
        <v>443</v>
      </c>
      <c r="L6201" s="338" t="s">
        <v>541</v>
      </c>
      <c r="M6201" s="338" t="s">
        <v>457</v>
      </c>
      <c r="N6201" s="340">
        <v>606</v>
      </c>
      <c r="O6201" s="341">
        <v>11636397.550000001</v>
      </c>
      <c r="P6201" s="340">
        <v>171086844</v>
      </c>
      <c r="Q6201" t="str">
        <f t="shared" si="99"/>
        <v>5-Large C&amp;I</v>
      </c>
    </row>
    <row r="6202" spans="1:17" x14ac:dyDescent="0.3">
      <c r="A6202" s="332">
        <v>5</v>
      </c>
      <c r="B6202" s="333" t="s">
        <v>181</v>
      </c>
      <c r="C6202" s="334">
        <v>2022</v>
      </c>
      <c r="D6202" s="334">
        <v>3</v>
      </c>
      <c r="E6202" s="333" t="s">
        <v>560</v>
      </c>
      <c r="F6202" s="344">
        <v>5</v>
      </c>
      <c r="G6202" s="333" t="s">
        <v>455</v>
      </c>
      <c r="H6202" s="333" t="s">
        <v>417</v>
      </c>
      <c r="I6202" s="333" t="s">
        <v>418</v>
      </c>
      <c r="J6202" s="333" t="s">
        <v>562</v>
      </c>
      <c r="K6202" s="333" t="s">
        <v>405</v>
      </c>
      <c r="L6202" s="333" t="s">
        <v>541</v>
      </c>
      <c r="M6202" s="333" t="s">
        <v>457</v>
      </c>
      <c r="N6202" s="335">
        <v>1342</v>
      </c>
      <c r="O6202" s="336">
        <v>517060.73</v>
      </c>
      <c r="P6202" s="335">
        <v>4535320</v>
      </c>
      <c r="Q6202" t="str">
        <f t="shared" si="99"/>
        <v>3-Small C&amp;I</v>
      </c>
    </row>
    <row r="6203" spans="1:17" x14ac:dyDescent="0.3">
      <c r="A6203" s="337">
        <v>5</v>
      </c>
      <c r="B6203" s="338" t="s">
        <v>181</v>
      </c>
      <c r="C6203" s="339">
        <v>2022</v>
      </c>
      <c r="D6203" s="339">
        <v>3</v>
      </c>
      <c r="E6203" s="338" t="s">
        <v>560</v>
      </c>
      <c r="F6203" s="345">
        <v>5</v>
      </c>
      <c r="G6203" s="338" t="s">
        <v>455</v>
      </c>
      <c r="H6203" s="338" t="s">
        <v>446</v>
      </c>
      <c r="I6203" s="338" t="s">
        <v>447</v>
      </c>
      <c r="J6203" s="338" t="s">
        <v>567</v>
      </c>
      <c r="K6203" s="338" t="s">
        <v>425</v>
      </c>
      <c r="L6203" s="338" t="s">
        <v>541</v>
      </c>
      <c r="M6203" s="338" t="s">
        <v>457</v>
      </c>
      <c r="N6203" s="340">
        <v>1</v>
      </c>
      <c r="O6203" s="341">
        <v>40.57</v>
      </c>
      <c r="P6203" s="340">
        <v>300</v>
      </c>
      <c r="Q6203" t="str">
        <f t="shared" si="99"/>
        <v>3-Small C&amp;I</v>
      </c>
    </row>
    <row r="6204" spans="1:17" x14ac:dyDescent="0.3">
      <c r="A6204" s="332">
        <v>5</v>
      </c>
      <c r="B6204" s="333" t="s">
        <v>181</v>
      </c>
      <c r="C6204" s="334">
        <v>2022</v>
      </c>
      <c r="D6204" s="334">
        <v>3</v>
      </c>
      <c r="E6204" s="333" t="s">
        <v>560</v>
      </c>
      <c r="F6204" s="344">
        <v>5</v>
      </c>
      <c r="G6204" s="333" t="s">
        <v>455</v>
      </c>
      <c r="H6204" s="333" t="s">
        <v>450</v>
      </c>
      <c r="I6204" s="333" t="s">
        <v>451</v>
      </c>
      <c r="J6204" s="333" t="s">
        <v>568</v>
      </c>
      <c r="K6204" s="333" t="s">
        <v>433</v>
      </c>
      <c r="L6204" s="333" t="s">
        <v>541</v>
      </c>
      <c r="M6204" s="333" t="s">
        <v>457</v>
      </c>
      <c r="N6204" s="335">
        <v>470</v>
      </c>
      <c r="O6204" s="336">
        <v>1270949.49</v>
      </c>
      <c r="P6204" s="335">
        <v>12582993</v>
      </c>
      <c r="Q6204" t="str">
        <f t="shared" si="99"/>
        <v>4-Medium C&amp;I</v>
      </c>
    </row>
    <row r="6205" spans="1:17" x14ac:dyDescent="0.3">
      <c r="A6205" s="337">
        <v>5</v>
      </c>
      <c r="B6205" s="338" t="s">
        <v>181</v>
      </c>
      <c r="C6205" s="339">
        <v>2022</v>
      </c>
      <c r="D6205" s="339">
        <v>3</v>
      </c>
      <c r="E6205" s="338" t="s">
        <v>560</v>
      </c>
      <c r="F6205" s="345">
        <v>6</v>
      </c>
      <c r="G6205" s="338" t="s">
        <v>458</v>
      </c>
      <c r="H6205" s="338" t="s">
        <v>403</v>
      </c>
      <c r="I6205" s="338" t="s">
        <v>404</v>
      </c>
      <c r="J6205" s="338" t="s">
        <v>562</v>
      </c>
      <c r="K6205" s="338" t="s">
        <v>405</v>
      </c>
      <c r="L6205" s="338" t="s">
        <v>548</v>
      </c>
      <c r="M6205" s="338" t="s">
        <v>193</v>
      </c>
      <c r="N6205" s="340">
        <v>6</v>
      </c>
      <c r="O6205" s="341">
        <v>935.32</v>
      </c>
      <c r="P6205" s="340">
        <v>3605</v>
      </c>
      <c r="Q6205" t="str">
        <f t="shared" si="99"/>
        <v>3-Small C&amp;I</v>
      </c>
    </row>
    <row r="6206" spans="1:17" x14ac:dyDescent="0.3">
      <c r="A6206" s="332">
        <v>5</v>
      </c>
      <c r="B6206" s="333" t="s">
        <v>181</v>
      </c>
      <c r="C6206" s="334">
        <v>2022</v>
      </c>
      <c r="D6206" s="334">
        <v>3</v>
      </c>
      <c r="E6206" s="333" t="s">
        <v>560</v>
      </c>
      <c r="F6206" s="344">
        <v>6</v>
      </c>
      <c r="G6206" s="333" t="s">
        <v>458</v>
      </c>
      <c r="H6206" s="333" t="s">
        <v>494</v>
      </c>
      <c r="I6206" s="333" t="s">
        <v>495</v>
      </c>
      <c r="J6206" s="333" t="s">
        <v>573</v>
      </c>
      <c r="K6206" s="333" t="s">
        <v>461</v>
      </c>
      <c r="L6206" s="333" t="s">
        <v>548</v>
      </c>
      <c r="M6206" s="333" t="s">
        <v>193</v>
      </c>
      <c r="N6206" s="335">
        <v>71</v>
      </c>
      <c r="O6206" s="336">
        <v>55682.53</v>
      </c>
      <c r="P6206" s="335">
        <v>118496</v>
      </c>
      <c r="Q6206" t="str">
        <f t="shared" si="99"/>
        <v>Street</v>
      </c>
    </row>
    <row r="6207" spans="1:17" x14ac:dyDescent="0.3">
      <c r="A6207" s="337">
        <v>5</v>
      </c>
      <c r="B6207" s="338" t="s">
        <v>181</v>
      </c>
      <c r="C6207" s="339">
        <v>2022</v>
      </c>
      <c r="D6207" s="339">
        <v>3</v>
      </c>
      <c r="E6207" s="338" t="s">
        <v>560</v>
      </c>
      <c r="F6207" s="345">
        <v>6</v>
      </c>
      <c r="G6207" s="338" t="s">
        <v>458</v>
      </c>
      <c r="H6207" s="338" t="s">
        <v>496</v>
      </c>
      <c r="I6207" s="338" t="s">
        <v>497</v>
      </c>
      <c r="J6207" s="338" t="s">
        <v>573</v>
      </c>
      <c r="K6207" s="338" t="s">
        <v>461</v>
      </c>
      <c r="L6207" s="338" t="s">
        <v>548</v>
      </c>
      <c r="M6207" s="338" t="s">
        <v>193</v>
      </c>
      <c r="N6207" s="340">
        <v>109</v>
      </c>
      <c r="O6207" s="341">
        <v>60556.26</v>
      </c>
      <c r="P6207" s="340">
        <v>95102</v>
      </c>
      <c r="Q6207" t="str">
        <f t="shared" si="99"/>
        <v>Street</v>
      </c>
    </row>
    <row r="6208" spans="1:17" x14ac:dyDescent="0.3">
      <c r="A6208" s="332">
        <v>5</v>
      </c>
      <c r="B6208" s="333" t="s">
        <v>181</v>
      </c>
      <c r="C6208" s="334">
        <v>2022</v>
      </c>
      <c r="D6208" s="334">
        <v>3</v>
      </c>
      <c r="E6208" s="333" t="s">
        <v>560</v>
      </c>
      <c r="F6208" s="344">
        <v>6</v>
      </c>
      <c r="G6208" s="333" t="s">
        <v>458</v>
      </c>
      <c r="H6208" s="333" t="s">
        <v>477</v>
      </c>
      <c r="I6208" s="333" t="s">
        <v>478</v>
      </c>
      <c r="J6208" s="333" t="s">
        <v>566</v>
      </c>
      <c r="K6208" s="333" t="s">
        <v>436</v>
      </c>
      <c r="L6208" s="333" t="s">
        <v>548</v>
      </c>
      <c r="M6208" s="333" t="s">
        <v>193</v>
      </c>
      <c r="N6208" s="335">
        <v>325</v>
      </c>
      <c r="O6208" s="336">
        <v>32741.35</v>
      </c>
      <c r="P6208" s="335">
        <v>82383</v>
      </c>
      <c r="Q6208" t="str">
        <f t="shared" si="99"/>
        <v>Street</v>
      </c>
    </row>
    <row r="6209" spans="1:17" x14ac:dyDescent="0.3">
      <c r="A6209" s="337">
        <v>5</v>
      </c>
      <c r="B6209" s="338" t="s">
        <v>181</v>
      </c>
      <c r="C6209" s="339">
        <v>2022</v>
      </c>
      <c r="D6209" s="339">
        <v>3</v>
      </c>
      <c r="E6209" s="338" t="s">
        <v>560</v>
      </c>
      <c r="F6209" s="345">
        <v>6</v>
      </c>
      <c r="G6209" s="338" t="s">
        <v>458</v>
      </c>
      <c r="H6209" s="338" t="s">
        <v>479</v>
      </c>
      <c r="I6209" s="338" t="s">
        <v>480</v>
      </c>
      <c r="J6209" s="338" t="s">
        <v>566</v>
      </c>
      <c r="K6209" s="338" t="s">
        <v>436</v>
      </c>
      <c r="L6209" s="338" t="s">
        <v>548</v>
      </c>
      <c r="M6209" s="338" t="s">
        <v>193</v>
      </c>
      <c r="N6209" s="340">
        <v>595</v>
      </c>
      <c r="O6209" s="341">
        <v>49063.55</v>
      </c>
      <c r="P6209" s="340">
        <v>128688</v>
      </c>
      <c r="Q6209" t="str">
        <f t="shared" si="99"/>
        <v>Street</v>
      </c>
    </row>
    <row r="6210" spans="1:17" x14ac:dyDescent="0.3">
      <c r="A6210" s="332">
        <v>5</v>
      </c>
      <c r="B6210" s="333" t="s">
        <v>181</v>
      </c>
      <c r="C6210" s="334">
        <v>2022</v>
      </c>
      <c r="D6210" s="334">
        <v>3</v>
      </c>
      <c r="E6210" s="333" t="s">
        <v>560</v>
      </c>
      <c r="F6210" s="344">
        <v>6</v>
      </c>
      <c r="G6210" s="333" t="s">
        <v>458</v>
      </c>
      <c r="H6210" s="333" t="s">
        <v>665</v>
      </c>
      <c r="I6210" s="333" t="s">
        <v>666</v>
      </c>
      <c r="J6210" s="333" t="s">
        <v>576</v>
      </c>
      <c r="K6210" s="333" t="s">
        <v>513</v>
      </c>
      <c r="L6210" s="333" t="s">
        <v>548</v>
      </c>
      <c r="M6210" s="333" t="s">
        <v>193</v>
      </c>
      <c r="N6210" s="335">
        <v>1</v>
      </c>
      <c r="O6210" s="336">
        <v>91.14</v>
      </c>
      <c r="P6210" s="335">
        <v>322</v>
      </c>
      <c r="Q6210" t="str">
        <f t="shared" si="99"/>
        <v>Street</v>
      </c>
    </row>
    <row r="6211" spans="1:17" x14ac:dyDescent="0.3">
      <c r="A6211" s="337">
        <v>5</v>
      </c>
      <c r="B6211" s="338" t="s">
        <v>181</v>
      </c>
      <c r="C6211" s="339">
        <v>2022</v>
      </c>
      <c r="D6211" s="339">
        <v>3</v>
      </c>
      <c r="E6211" s="338" t="s">
        <v>560</v>
      </c>
      <c r="F6211" s="345">
        <v>6</v>
      </c>
      <c r="G6211" s="338" t="s">
        <v>458</v>
      </c>
      <c r="H6211" s="338" t="s">
        <v>498</v>
      </c>
      <c r="I6211" s="338" t="s">
        <v>499</v>
      </c>
      <c r="J6211" s="338" t="s">
        <v>574</v>
      </c>
      <c r="K6211" s="338" t="s">
        <v>500</v>
      </c>
      <c r="L6211" s="338" t="s">
        <v>548</v>
      </c>
      <c r="M6211" s="338" t="s">
        <v>193</v>
      </c>
      <c r="N6211" s="340">
        <v>2</v>
      </c>
      <c r="O6211" s="341">
        <v>776.34</v>
      </c>
      <c r="P6211" s="340">
        <v>1350</v>
      </c>
      <c r="Q6211" t="str">
        <f t="shared" si="99"/>
        <v>Street</v>
      </c>
    </row>
    <row r="6212" spans="1:17" x14ac:dyDescent="0.3">
      <c r="A6212" s="332">
        <v>5</v>
      </c>
      <c r="B6212" s="333" t="s">
        <v>181</v>
      </c>
      <c r="C6212" s="334">
        <v>2022</v>
      </c>
      <c r="D6212" s="334">
        <v>3</v>
      </c>
      <c r="E6212" s="333" t="s">
        <v>560</v>
      </c>
      <c r="F6212" s="344">
        <v>6</v>
      </c>
      <c r="G6212" s="333" t="s">
        <v>458</v>
      </c>
      <c r="H6212" s="333" t="s">
        <v>501</v>
      </c>
      <c r="I6212" s="333" t="s">
        <v>502</v>
      </c>
      <c r="J6212" s="333" t="s">
        <v>574</v>
      </c>
      <c r="K6212" s="333" t="s">
        <v>500</v>
      </c>
      <c r="L6212" s="333" t="s">
        <v>548</v>
      </c>
      <c r="M6212" s="333" t="s">
        <v>193</v>
      </c>
      <c r="N6212" s="335">
        <v>2</v>
      </c>
      <c r="O6212" s="336">
        <v>19166.099999999999</v>
      </c>
      <c r="P6212" s="335">
        <v>43711</v>
      </c>
      <c r="Q6212" t="str">
        <f t="shared" si="99"/>
        <v>Street</v>
      </c>
    </row>
    <row r="6213" spans="1:17" x14ac:dyDescent="0.3">
      <c r="A6213" s="337">
        <v>5</v>
      </c>
      <c r="B6213" s="338" t="s">
        <v>181</v>
      </c>
      <c r="C6213" s="339">
        <v>2022</v>
      </c>
      <c r="D6213" s="339">
        <v>3</v>
      </c>
      <c r="E6213" s="338" t="s">
        <v>560</v>
      </c>
      <c r="F6213" s="345">
        <v>6</v>
      </c>
      <c r="G6213" s="338" t="s">
        <v>458</v>
      </c>
      <c r="H6213" s="338" t="s">
        <v>503</v>
      </c>
      <c r="I6213" s="338" t="s">
        <v>504</v>
      </c>
      <c r="J6213" s="338" t="s">
        <v>575</v>
      </c>
      <c r="K6213" s="338" t="s">
        <v>475</v>
      </c>
      <c r="L6213" s="338" t="s">
        <v>548</v>
      </c>
      <c r="M6213" s="338" t="s">
        <v>193</v>
      </c>
      <c r="N6213" s="340">
        <v>98</v>
      </c>
      <c r="O6213" s="341">
        <v>48874.84</v>
      </c>
      <c r="P6213" s="340">
        <v>216245</v>
      </c>
      <c r="Q6213" t="str">
        <f t="shared" si="99"/>
        <v>Street</v>
      </c>
    </row>
    <row r="6214" spans="1:17" x14ac:dyDescent="0.3">
      <c r="A6214" s="332">
        <v>5</v>
      </c>
      <c r="B6214" s="333" t="s">
        <v>181</v>
      </c>
      <c r="C6214" s="334">
        <v>2022</v>
      </c>
      <c r="D6214" s="334">
        <v>3</v>
      </c>
      <c r="E6214" s="333" t="s">
        <v>560</v>
      </c>
      <c r="F6214" s="344">
        <v>6</v>
      </c>
      <c r="G6214" s="333" t="s">
        <v>458</v>
      </c>
      <c r="H6214" s="333" t="s">
        <v>505</v>
      </c>
      <c r="I6214" s="333" t="s">
        <v>506</v>
      </c>
      <c r="J6214" s="333" t="s">
        <v>575</v>
      </c>
      <c r="K6214" s="333" t="s">
        <v>475</v>
      </c>
      <c r="L6214" s="333" t="s">
        <v>548</v>
      </c>
      <c r="M6214" s="333" t="s">
        <v>193</v>
      </c>
      <c r="N6214" s="335">
        <v>13</v>
      </c>
      <c r="O6214" s="336">
        <v>5189.9799999999996</v>
      </c>
      <c r="P6214" s="335">
        <v>22228</v>
      </c>
      <c r="Q6214" t="str">
        <f t="shared" si="99"/>
        <v>Street</v>
      </c>
    </row>
    <row r="6215" spans="1:17" x14ac:dyDescent="0.3">
      <c r="A6215" s="337">
        <v>5</v>
      </c>
      <c r="B6215" s="338" t="s">
        <v>181</v>
      </c>
      <c r="C6215" s="339">
        <v>2022</v>
      </c>
      <c r="D6215" s="339">
        <v>3</v>
      </c>
      <c r="E6215" s="338" t="s">
        <v>560</v>
      </c>
      <c r="F6215" s="345">
        <v>6</v>
      </c>
      <c r="G6215" s="338" t="s">
        <v>458</v>
      </c>
      <c r="H6215" s="338" t="s">
        <v>507</v>
      </c>
      <c r="I6215" s="338" t="s">
        <v>508</v>
      </c>
      <c r="J6215" s="338" t="s">
        <v>571</v>
      </c>
      <c r="K6215" s="338" t="s">
        <v>439</v>
      </c>
      <c r="L6215" s="338" t="s">
        <v>548</v>
      </c>
      <c r="M6215" s="338" t="s">
        <v>193</v>
      </c>
      <c r="N6215" s="340">
        <v>2</v>
      </c>
      <c r="O6215" s="341">
        <v>76.42</v>
      </c>
      <c r="P6215" s="340">
        <v>256</v>
      </c>
      <c r="Q6215" t="str">
        <f t="shared" si="99"/>
        <v>3-Small C&amp;I</v>
      </c>
    </row>
    <row r="6216" spans="1:17" x14ac:dyDescent="0.3">
      <c r="A6216" s="332">
        <v>5</v>
      </c>
      <c r="B6216" s="333" t="s">
        <v>181</v>
      </c>
      <c r="C6216" s="334">
        <v>2022</v>
      </c>
      <c r="D6216" s="334">
        <v>3</v>
      </c>
      <c r="E6216" s="333" t="s">
        <v>560</v>
      </c>
      <c r="F6216" s="344">
        <v>6</v>
      </c>
      <c r="G6216" s="333" t="s">
        <v>458</v>
      </c>
      <c r="H6216" s="333" t="s">
        <v>509</v>
      </c>
      <c r="I6216" s="333" t="s">
        <v>510</v>
      </c>
      <c r="J6216" s="333" t="s">
        <v>571</v>
      </c>
      <c r="K6216" s="333" t="s">
        <v>439</v>
      </c>
      <c r="L6216" s="333" t="s">
        <v>548</v>
      </c>
      <c r="M6216" s="333" t="s">
        <v>193</v>
      </c>
      <c r="N6216" s="335">
        <v>4</v>
      </c>
      <c r="O6216" s="336">
        <v>180.02</v>
      </c>
      <c r="P6216" s="335">
        <v>609</v>
      </c>
      <c r="Q6216" t="str">
        <f t="shared" si="99"/>
        <v>3-Small C&amp;I</v>
      </c>
    </row>
    <row r="6217" spans="1:17" x14ac:dyDescent="0.3">
      <c r="A6217" s="337">
        <v>5</v>
      </c>
      <c r="B6217" s="338" t="s">
        <v>181</v>
      </c>
      <c r="C6217" s="339">
        <v>2022</v>
      </c>
      <c r="D6217" s="339">
        <v>3</v>
      </c>
      <c r="E6217" s="338" t="s">
        <v>560</v>
      </c>
      <c r="F6217" s="345">
        <v>6</v>
      </c>
      <c r="G6217" s="338" t="s">
        <v>458</v>
      </c>
      <c r="H6217" s="338" t="s">
        <v>459</v>
      </c>
      <c r="I6217" s="338" t="s">
        <v>460</v>
      </c>
      <c r="J6217" s="338" t="s">
        <v>573</v>
      </c>
      <c r="K6217" s="338" t="s">
        <v>461</v>
      </c>
      <c r="L6217" s="338" t="s">
        <v>542</v>
      </c>
      <c r="M6217" s="338" t="s">
        <v>462</v>
      </c>
      <c r="N6217" s="340">
        <v>521</v>
      </c>
      <c r="O6217" s="341">
        <v>490481.84</v>
      </c>
      <c r="P6217" s="340">
        <v>930927</v>
      </c>
      <c r="Q6217" t="str">
        <f t="shared" si="99"/>
        <v>Street</v>
      </c>
    </row>
    <row r="6218" spans="1:17" x14ac:dyDescent="0.3">
      <c r="A6218" s="332">
        <v>5</v>
      </c>
      <c r="B6218" s="333" t="s">
        <v>181</v>
      </c>
      <c r="C6218" s="334">
        <v>2022</v>
      </c>
      <c r="D6218" s="334">
        <v>3</v>
      </c>
      <c r="E6218" s="333" t="s">
        <v>560</v>
      </c>
      <c r="F6218" s="344">
        <v>6</v>
      </c>
      <c r="G6218" s="333" t="s">
        <v>458</v>
      </c>
      <c r="H6218" s="333" t="s">
        <v>434</v>
      </c>
      <c r="I6218" s="333" t="s">
        <v>435</v>
      </c>
      <c r="J6218" s="333" t="s">
        <v>566</v>
      </c>
      <c r="K6218" s="333" t="s">
        <v>436</v>
      </c>
      <c r="L6218" s="333" t="s">
        <v>542</v>
      </c>
      <c r="M6218" s="333" t="s">
        <v>462</v>
      </c>
      <c r="N6218" s="335">
        <v>922</v>
      </c>
      <c r="O6218" s="336">
        <v>64439.44</v>
      </c>
      <c r="P6218" s="335">
        <v>247931</v>
      </c>
      <c r="Q6218" t="str">
        <f t="shared" si="99"/>
        <v>Street</v>
      </c>
    </row>
    <row r="6219" spans="1:17" x14ac:dyDescent="0.3">
      <c r="A6219" s="337">
        <v>5</v>
      </c>
      <c r="B6219" s="338" t="s">
        <v>181</v>
      </c>
      <c r="C6219" s="339">
        <v>2022</v>
      </c>
      <c r="D6219" s="339">
        <v>3</v>
      </c>
      <c r="E6219" s="338" t="s">
        <v>560</v>
      </c>
      <c r="F6219" s="345">
        <v>6</v>
      </c>
      <c r="G6219" s="338" t="s">
        <v>458</v>
      </c>
      <c r="H6219" s="338" t="s">
        <v>511</v>
      </c>
      <c r="I6219" s="338" t="s">
        <v>512</v>
      </c>
      <c r="J6219" s="338" t="s">
        <v>576</v>
      </c>
      <c r="K6219" s="338" t="s">
        <v>513</v>
      </c>
      <c r="L6219" s="338" t="s">
        <v>542</v>
      </c>
      <c r="M6219" s="338" t="s">
        <v>462</v>
      </c>
      <c r="N6219" s="340">
        <v>5</v>
      </c>
      <c r="O6219" s="341">
        <v>7956.77</v>
      </c>
      <c r="P6219" s="340">
        <v>35261</v>
      </c>
      <c r="Q6219" t="str">
        <f t="shared" si="99"/>
        <v>Street</v>
      </c>
    </row>
    <row r="6220" spans="1:17" x14ac:dyDescent="0.3">
      <c r="A6220" s="332">
        <v>5</v>
      </c>
      <c r="B6220" s="333" t="s">
        <v>181</v>
      </c>
      <c r="C6220" s="334">
        <v>2022</v>
      </c>
      <c r="D6220" s="334">
        <v>3</v>
      </c>
      <c r="E6220" s="333" t="s">
        <v>560</v>
      </c>
      <c r="F6220" s="344">
        <v>6</v>
      </c>
      <c r="G6220" s="333" t="s">
        <v>458</v>
      </c>
      <c r="H6220" s="333" t="s">
        <v>514</v>
      </c>
      <c r="I6220" s="333" t="s">
        <v>515</v>
      </c>
      <c r="J6220" s="333" t="s">
        <v>574</v>
      </c>
      <c r="K6220" s="333" t="s">
        <v>500</v>
      </c>
      <c r="L6220" s="333" t="s">
        <v>542</v>
      </c>
      <c r="M6220" s="333" t="s">
        <v>462</v>
      </c>
      <c r="N6220" s="335">
        <v>6</v>
      </c>
      <c r="O6220" s="336">
        <v>1572.95</v>
      </c>
      <c r="P6220" s="335">
        <v>3782</v>
      </c>
      <c r="Q6220" t="str">
        <f t="shared" si="99"/>
        <v>Street</v>
      </c>
    </row>
    <row r="6221" spans="1:17" x14ac:dyDescent="0.3">
      <c r="A6221" s="337">
        <v>5</v>
      </c>
      <c r="B6221" s="338" t="s">
        <v>181</v>
      </c>
      <c r="C6221" s="339">
        <v>2022</v>
      </c>
      <c r="D6221" s="339">
        <v>3</v>
      </c>
      <c r="E6221" s="338" t="s">
        <v>560</v>
      </c>
      <c r="F6221" s="345">
        <v>6</v>
      </c>
      <c r="G6221" s="338" t="s">
        <v>458</v>
      </c>
      <c r="H6221" s="338" t="s">
        <v>516</v>
      </c>
      <c r="I6221" s="338" t="s">
        <v>517</v>
      </c>
      <c r="J6221" s="338" t="s">
        <v>575</v>
      </c>
      <c r="K6221" s="338" t="s">
        <v>475</v>
      </c>
      <c r="L6221" s="338" t="s">
        <v>542</v>
      </c>
      <c r="M6221" s="338" t="s">
        <v>462</v>
      </c>
      <c r="N6221" s="340">
        <v>408</v>
      </c>
      <c r="O6221" s="341">
        <v>459530.05</v>
      </c>
      <c r="P6221" s="340">
        <v>4062560</v>
      </c>
      <c r="Q6221" t="str">
        <f t="shared" si="99"/>
        <v>Street</v>
      </c>
    </row>
    <row r="6222" spans="1:17" x14ac:dyDescent="0.3">
      <c r="A6222" s="332">
        <v>5</v>
      </c>
      <c r="B6222" s="333" t="s">
        <v>181</v>
      </c>
      <c r="C6222" s="334">
        <v>2022</v>
      </c>
      <c r="D6222" s="334">
        <v>3</v>
      </c>
      <c r="E6222" s="333" t="s">
        <v>560</v>
      </c>
      <c r="F6222" s="344">
        <v>6</v>
      </c>
      <c r="G6222" s="333" t="s">
        <v>458</v>
      </c>
      <c r="H6222" s="333" t="s">
        <v>437</v>
      </c>
      <c r="I6222" s="333" t="s">
        <v>438</v>
      </c>
      <c r="J6222" s="333" t="s">
        <v>571</v>
      </c>
      <c r="K6222" s="333" t="s">
        <v>439</v>
      </c>
      <c r="L6222" s="333" t="s">
        <v>542</v>
      </c>
      <c r="M6222" s="333" t="s">
        <v>462</v>
      </c>
      <c r="N6222" s="335">
        <v>12</v>
      </c>
      <c r="O6222" s="336">
        <v>244.4</v>
      </c>
      <c r="P6222" s="335">
        <v>1399</v>
      </c>
      <c r="Q6222" t="str">
        <f t="shared" ref="Q6222:Q6285" si="100">VLOOKUP(TRIM(J6222),S:T,2,FALSE)</f>
        <v>3-Small C&amp;I</v>
      </c>
    </row>
    <row r="6223" spans="1:17" x14ac:dyDescent="0.3">
      <c r="A6223" s="337">
        <v>5</v>
      </c>
      <c r="B6223" s="338" t="s">
        <v>181</v>
      </c>
      <c r="C6223" s="339">
        <v>2022</v>
      </c>
      <c r="D6223" s="339">
        <v>3</v>
      </c>
      <c r="E6223" s="338" t="s">
        <v>560</v>
      </c>
      <c r="F6223" s="345">
        <v>6</v>
      </c>
      <c r="G6223" s="338" t="s">
        <v>458</v>
      </c>
      <c r="H6223" s="338" t="s">
        <v>518</v>
      </c>
      <c r="I6223" s="338" t="s">
        <v>519</v>
      </c>
      <c r="J6223" s="338" t="s">
        <v>577</v>
      </c>
      <c r="K6223" s="338" t="s">
        <v>465</v>
      </c>
      <c r="L6223" s="338" t="s">
        <v>548</v>
      </c>
      <c r="M6223" s="338" t="s">
        <v>193</v>
      </c>
      <c r="N6223" s="340">
        <v>1</v>
      </c>
      <c r="O6223" s="341">
        <v>1596.78</v>
      </c>
      <c r="P6223" s="340">
        <v>5779</v>
      </c>
      <c r="Q6223" t="str">
        <f t="shared" si="100"/>
        <v>Street</v>
      </c>
    </row>
    <row r="6224" spans="1:17" x14ac:dyDescent="0.3">
      <c r="A6224" s="332">
        <v>5</v>
      </c>
      <c r="B6224" s="333" t="s">
        <v>181</v>
      </c>
      <c r="C6224" s="334">
        <v>2022</v>
      </c>
      <c r="D6224" s="334">
        <v>3</v>
      </c>
      <c r="E6224" s="333" t="s">
        <v>560</v>
      </c>
      <c r="F6224" s="344">
        <v>6</v>
      </c>
      <c r="G6224" s="333" t="s">
        <v>458</v>
      </c>
      <c r="H6224" s="333" t="s">
        <v>463</v>
      </c>
      <c r="I6224" s="333" t="s">
        <v>464</v>
      </c>
      <c r="J6224" s="333" t="s">
        <v>577</v>
      </c>
      <c r="K6224" s="333" t="s">
        <v>465</v>
      </c>
      <c r="L6224" s="333" t="s">
        <v>542</v>
      </c>
      <c r="M6224" s="333" t="s">
        <v>462</v>
      </c>
      <c r="N6224" s="335">
        <v>10</v>
      </c>
      <c r="O6224" s="336">
        <v>676.62</v>
      </c>
      <c r="P6224" s="335">
        <v>3907</v>
      </c>
      <c r="Q6224" t="str">
        <f t="shared" si="100"/>
        <v>Street</v>
      </c>
    </row>
    <row r="6225" spans="1:17" x14ac:dyDescent="0.3">
      <c r="A6225" s="337">
        <v>5</v>
      </c>
      <c r="B6225" s="338" t="s">
        <v>181</v>
      </c>
      <c r="C6225" s="339">
        <v>2022</v>
      </c>
      <c r="D6225" s="339">
        <v>3</v>
      </c>
      <c r="E6225" s="338" t="s">
        <v>560</v>
      </c>
      <c r="F6225" s="345">
        <v>6</v>
      </c>
      <c r="G6225" s="338" t="s">
        <v>458</v>
      </c>
      <c r="H6225" s="338" t="s">
        <v>522</v>
      </c>
      <c r="I6225" s="338" t="s">
        <v>523</v>
      </c>
      <c r="J6225" s="338" t="s">
        <v>578</v>
      </c>
      <c r="K6225" s="338" t="s">
        <v>475</v>
      </c>
      <c r="L6225" s="338" t="s">
        <v>548</v>
      </c>
      <c r="M6225" s="338" t="s">
        <v>193</v>
      </c>
      <c r="N6225" s="340">
        <v>3</v>
      </c>
      <c r="O6225" s="341">
        <v>2170.69</v>
      </c>
      <c r="P6225" s="340">
        <v>588</v>
      </c>
      <c r="Q6225" t="str">
        <f t="shared" si="100"/>
        <v>Street</v>
      </c>
    </row>
    <row r="6226" spans="1:17" x14ac:dyDescent="0.3">
      <c r="A6226" s="332">
        <v>5</v>
      </c>
      <c r="B6226" s="333" t="s">
        <v>181</v>
      </c>
      <c r="C6226" s="334">
        <v>2022</v>
      </c>
      <c r="D6226" s="334">
        <v>3</v>
      </c>
      <c r="E6226" s="333" t="s">
        <v>560</v>
      </c>
      <c r="F6226" s="344">
        <v>6</v>
      </c>
      <c r="G6226" s="333" t="s">
        <v>458</v>
      </c>
      <c r="H6226" s="333" t="s">
        <v>524</v>
      </c>
      <c r="I6226" s="333" t="s">
        <v>525</v>
      </c>
      <c r="J6226" s="333" t="s">
        <v>578</v>
      </c>
      <c r="K6226" s="333" t="s">
        <v>475</v>
      </c>
      <c r="L6226" s="333" t="s">
        <v>542</v>
      </c>
      <c r="M6226" s="333" t="s">
        <v>462</v>
      </c>
      <c r="N6226" s="335">
        <v>2</v>
      </c>
      <c r="O6226" s="336">
        <v>878.08</v>
      </c>
      <c r="P6226" s="335">
        <v>212</v>
      </c>
      <c r="Q6226" t="str">
        <f t="shared" si="100"/>
        <v>Street</v>
      </c>
    </row>
    <row r="6227" spans="1:17" x14ac:dyDescent="0.3">
      <c r="A6227" s="337">
        <v>5</v>
      </c>
      <c r="B6227" s="338" t="s">
        <v>181</v>
      </c>
      <c r="C6227" s="339">
        <v>2022</v>
      </c>
      <c r="D6227" s="339">
        <v>3</v>
      </c>
      <c r="E6227" s="338" t="s">
        <v>560</v>
      </c>
      <c r="F6227" s="345">
        <v>6</v>
      </c>
      <c r="G6227" s="338" t="s">
        <v>458</v>
      </c>
      <c r="H6227" s="338" t="s">
        <v>417</v>
      </c>
      <c r="I6227" s="338" t="s">
        <v>418</v>
      </c>
      <c r="J6227" s="338" t="s">
        <v>562</v>
      </c>
      <c r="K6227" s="338" t="s">
        <v>405</v>
      </c>
      <c r="L6227" s="338" t="s">
        <v>542</v>
      </c>
      <c r="M6227" s="338" t="s">
        <v>462</v>
      </c>
      <c r="N6227" s="340">
        <v>30</v>
      </c>
      <c r="O6227" s="341">
        <v>941.31</v>
      </c>
      <c r="P6227" s="340">
        <v>5816</v>
      </c>
      <c r="Q6227" t="str">
        <f t="shared" si="100"/>
        <v>3-Small C&amp;I</v>
      </c>
    </row>
    <row r="6228" spans="1:17" x14ac:dyDescent="0.3">
      <c r="A6228" s="332">
        <v>5</v>
      </c>
      <c r="B6228" s="333" t="s">
        <v>181</v>
      </c>
      <c r="C6228" s="334">
        <v>2022</v>
      </c>
      <c r="D6228" s="334">
        <v>3</v>
      </c>
      <c r="E6228" s="333" t="s">
        <v>560</v>
      </c>
      <c r="F6228" s="344">
        <v>10</v>
      </c>
      <c r="G6228" s="333" t="s">
        <v>466</v>
      </c>
      <c r="H6228" s="333" t="s">
        <v>397</v>
      </c>
      <c r="I6228" s="333" t="s">
        <v>398</v>
      </c>
      <c r="J6228" s="333" t="s">
        <v>561</v>
      </c>
      <c r="K6228" s="333" t="s">
        <v>399</v>
      </c>
      <c r="L6228" s="333" t="s">
        <v>543</v>
      </c>
      <c r="M6228" s="333" t="s">
        <v>467</v>
      </c>
      <c r="N6228" s="335">
        <v>35678</v>
      </c>
      <c r="O6228" s="336">
        <v>10234616.220000001</v>
      </c>
      <c r="P6228" s="335">
        <v>35093407</v>
      </c>
      <c r="Q6228" t="str">
        <f t="shared" si="100"/>
        <v>1-Residential</v>
      </c>
    </row>
    <row r="6229" spans="1:17" x14ac:dyDescent="0.3">
      <c r="A6229" s="337">
        <v>5</v>
      </c>
      <c r="B6229" s="338" t="s">
        <v>181</v>
      </c>
      <c r="C6229" s="339">
        <v>2022</v>
      </c>
      <c r="D6229" s="339">
        <v>3</v>
      </c>
      <c r="E6229" s="338" t="s">
        <v>560</v>
      </c>
      <c r="F6229" s="345">
        <v>10</v>
      </c>
      <c r="G6229" s="338" t="s">
        <v>466</v>
      </c>
      <c r="H6229" s="338" t="s">
        <v>401</v>
      </c>
      <c r="I6229" s="338" t="s">
        <v>402</v>
      </c>
      <c r="J6229" s="338" t="s">
        <v>561</v>
      </c>
      <c r="K6229" s="338" t="s">
        <v>399</v>
      </c>
      <c r="L6229" s="338" t="s">
        <v>543</v>
      </c>
      <c r="M6229" s="338" t="s">
        <v>467</v>
      </c>
      <c r="N6229" s="340">
        <v>24</v>
      </c>
      <c r="O6229" s="341">
        <v>6538.97</v>
      </c>
      <c r="P6229" s="340">
        <v>21690</v>
      </c>
      <c r="Q6229" t="str">
        <f t="shared" si="100"/>
        <v>1-Residential</v>
      </c>
    </row>
    <row r="6230" spans="1:17" x14ac:dyDescent="0.3">
      <c r="A6230" s="332">
        <v>5</v>
      </c>
      <c r="B6230" s="333" t="s">
        <v>181</v>
      </c>
      <c r="C6230" s="334">
        <v>2022</v>
      </c>
      <c r="D6230" s="334">
        <v>3</v>
      </c>
      <c r="E6230" s="333" t="s">
        <v>560</v>
      </c>
      <c r="F6230" s="344">
        <v>10</v>
      </c>
      <c r="G6230" s="333" t="s">
        <v>466</v>
      </c>
      <c r="H6230" s="333" t="s">
        <v>403</v>
      </c>
      <c r="I6230" s="333" t="s">
        <v>404</v>
      </c>
      <c r="J6230" s="333" t="s">
        <v>562</v>
      </c>
      <c r="K6230" s="333" t="s">
        <v>405</v>
      </c>
      <c r="L6230" s="333" t="s">
        <v>543</v>
      </c>
      <c r="M6230" s="333" t="s">
        <v>467</v>
      </c>
      <c r="N6230" s="335">
        <v>12</v>
      </c>
      <c r="O6230" s="336">
        <v>2244.58</v>
      </c>
      <c r="P6230" s="335">
        <v>8778</v>
      </c>
      <c r="Q6230" t="str">
        <f t="shared" si="100"/>
        <v>3-Small C&amp;I</v>
      </c>
    </row>
    <row r="6231" spans="1:17" x14ac:dyDescent="0.3">
      <c r="A6231" s="337">
        <v>5</v>
      </c>
      <c r="B6231" s="338" t="s">
        <v>181</v>
      </c>
      <c r="C6231" s="339">
        <v>2022</v>
      </c>
      <c r="D6231" s="339">
        <v>3</v>
      </c>
      <c r="E6231" s="338" t="s">
        <v>560</v>
      </c>
      <c r="F6231" s="345">
        <v>10</v>
      </c>
      <c r="G6231" s="338" t="s">
        <v>466</v>
      </c>
      <c r="H6231" s="338" t="s">
        <v>406</v>
      </c>
      <c r="I6231" s="338" t="s">
        <v>407</v>
      </c>
      <c r="J6231" s="338" t="s">
        <v>563</v>
      </c>
      <c r="K6231" s="338" t="s">
        <v>408</v>
      </c>
      <c r="L6231" s="338" t="s">
        <v>543</v>
      </c>
      <c r="M6231" s="338" t="s">
        <v>467</v>
      </c>
      <c r="N6231" s="340">
        <v>5226</v>
      </c>
      <c r="O6231" s="341">
        <v>1129586.45</v>
      </c>
      <c r="P6231" s="340">
        <v>5972453</v>
      </c>
      <c r="Q6231" t="str">
        <f t="shared" si="100"/>
        <v>2-Low Income Residential</v>
      </c>
    </row>
    <row r="6232" spans="1:17" x14ac:dyDescent="0.3">
      <c r="A6232" s="332">
        <v>5</v>
      </c>
      <c r="B6232" s="333" t="s">
        <v>181</v>
      </c>
      <c r="C6232" s="334">
        <v>2022</v>
      </c>
      <c r="D6232" s="334">
        <v>3</v>
      </c>
      <c r="E6232" s="333" t="s">
        <v>560</v>
      </c>
      <c r="F6232" s="344">
        <v>10</v>
      </c>
      <c r="G6232" s="333" t="s">
        <v>466</v>
      </c>
      <c r="H6232" s="333" t="s">
        <v>471</v>
      </c>
      <c r="I6232" s="333" t="s">
        <v>472</v>
      </c>
      <c r="J6232" s="333" t="s">
        <v>563</v>
      </c>
      <c r="K6232" s="333" t="s">
        <v>408</v>
      </c>
      <c r="L6232" s="333" t="s">
        <v>543</v>
      </c>
      <c r="M6232" s="333" t="s">
        <v>467</v>
      </c>
      <c r="N6232" s="335">
        <v>14</v>
      </c>
      <c r="O6232" s="336">
        <v>2933.94</v>
      </c>
      <c r="P6232" s="335">
        <v>14500</v>
      </c>
      <c r="Q6232" t="str">
        <f t="shared" si="100"/>
        <v>2-Low Income Residential</v>
      </c>
    </row>
    <row r="6233" spans="1:17" x14ac:dyDescent="0.3">
      <c r="A6233" s="337">
        <v>5</v>
      </c>
      <c r="B6233" s="338" t="s">
        <v>181</v>
      </c>
      <c r="C6233" s="339">
        <v>2022</v>
      </c>
      <c r="D6233" s="339">
        <v>3</v>
      </c>
      <c r="E6233" s="338" t="s">
        <v>560</v>
      </c>
      <c r="F6233" s="345">
        <v>10</v>
      </c>
      <c r="G6233" s="338" t="s">
        <v>466</v>
      </c>
      <c r="H6233" s="338" t="s">
        <v>477</v>
      </c>
      <c r="I6233" s="338" t="s">
        <v>478</v>
      </c>
      <c r="J6233" s="338" t="s">
        <v>566</v>
      </c>
      <c r="K6233" s="338" t="s">
        <v>436</v>
      </c>
      <c r="L6233" s="338" t="s">
        <v>543</v>
      </c>
      <c r="M6233" s="338" t="s">
        <v>467</v>
      </c>
      <c r="N6233" s="340">
        <v>2</v>
      </c>
      <c r="O6233" s="341">
        <v>74.84</v>
      </c>
      <c r="P6233" s="340">
        <v>144</v>
      </c>
      <c r="Q6233" t="str">
        <f t="shared" si="100"/>
        <v>Street</v>
      </c>
    </row>
    <row r="6234" spans="1:17" x14ac:dyDescent="0.3">
      <c r="A6234" s="332">
        <v>5</v>
      </c>
      <c r="B6234" s="333" t="s">
        <v>181</v>
      </c>
      <c r="C6234" s="334">
        <v>2022</v>
      </c>
      <c r="D6234" s="334">
        <v>3</v>
      </c>
      <c r="E6234" s="333" t="s">
        <v>560</v>
      </c>
      <c r="F6234" s="344">
        <v>10</v>
      </c>
      <c r="G6234" s="333" t="s">
        <v>466</v>
      </c>
      <c r="H6234" s="333" t="s">
        <v>479</v>
      </c>
      <c r="I6234" s="333" t="s">
        <v>480</v>
      </c>
      <c r="J6234" s="333" t="s">
        <v>566</v>
      </c>
      <c r="K6234" s="333" t="s">
        <v>436</v>
      </c>
      <c r="L6234" s="333" t="s">
        <v>543</v>
      </c>
      <c r="M6234" s="333" t="s">
        <v>467</v>
      </c>
      <c r="N6234" s="335">
        <v>25</v>
      </c>
      <c r="O6234" s="336">
        <v>528.98</v>
      </c>
      <c r="P6234" s="335">
        <v>1222</v>
      </c>
      <c r="Q6234" t="str">
        <f t="shared" si="100"/>
        <v>Street</v>
      </c>
    </row>
    <row r="6235" spans="1:17" x14ac:dyDescent="0.3">
      <c r="A6235" s="337">
        <v>5</v>
      </c>
      <c r="B6235" s="338" t="s">
        <v>181</v>
      </c>
      <c r="C6235" s="339">
        <v>2022</v>
      </c>
      <c r="D6235" s="339">
        <v>3</v>
      </c>
      <c r="E6235" s="338" t="s">
        <v>560</v>
      </c>
      <c r="F6235" s="345">
        <v>10</v>
      </c>
      <c r="G6235" s="338" t="s">
        <v>466</v>
      </c>
      <c r="H6235" s="338" t="s">
        <v>434</v>
      </c>
      <c r="I6235" s="338" t="s">
        <v>435</v>
      </c>
      <c r="J6235" s="338" t="s">
        <v>566</v>
      </c>
      <c r="K6235" s="338" t="s">
        <v>436</v>
      </c>
      <c r="L6235" s="338" t="s">
        <v>544</v>
      </c>
      <c r="M6235" s="338" t="s">
        <v>468</v>
      </c>
      <c r="N6235" s="340">
        <v>3</v>
      </c>
      <c r="O6235" s="341">
        <v>86.34</v>
      </c>
      <c r="P6235" s="340">
        <v>370</v>
      </c>
      <c r="Q6235" t="str">
        <f t="shared" si="100"/>
        <v>Street</v>
      </c>
    </row>
    <row r="6236" spans="1:17" x14ac:dyDescent="0.3">
      <c r="A6236" s="332">
        <v>5</v>
      </c>
      <c r="B6236" s="333" t="s">
        <v>181</v>
      </c>
      <c r="C6236" s="334">
        <v>2022</v>
      </c>
      <c r="D6236" s="334">
        <v>3</v>
      </c>
      <c r="E6236" s="333" t="s">
        <v>560</v>
      </c>
      <c r="F6236" s="344">
        <v>10</v>
      </c>
      <c r="G6236" s="333" t="s">
        <v>466</v>
      </c>
      <c r="H6236" s="333" t="s">
        <v>412</v>
      </c>
      <c r="I6236" s="333" t="s">
        <v>413</v>
      </c>
      <c r="J6236" s="333" t="s">
        <v>561</v>
      </c>
      <c r="K6236" s="333" t="s">
        <v>399</v>
      </c>
      <c r="L6236" s="333" t="s">
        <v>544</v>
      </c>
      <c r="M6236" s="333" t="s">
        <v>468</v>
      </c>
      <c r="N6236" s="335">
        <v>33872</v>
      </c>
      <c r="O6236" s="336">
        <v>5494357.8600000003</v>
      </c>
      <c r="P6236" s="335">
        <v>38465870</v>
      </c>
      <c r="Q6236" t="str">
        <f t="shared" si="100"/>
        <v>1-Residential</v>
      </c>
    </row>
    <row r="6237" spans="1:17" x14ac:dyDescent="0.3">
      <c r="A6237" s="337">
        <v>5</v>
      </c>
      <c r="B6237" s="338" t="s">
        <v>181</v>
      </c>
      <c r="C6237" s="339">
        <v>2022</v>
      </c>
      <c r="D6237" s="339">
        <v>3</v>
      </c>
      <c r="E6237" s="338" t="s">
        <v>560</v>
      </c>
      <c r="F6237" s="345">
        <v>10</v>
      </c>
      <c r="G6237" s="338" t="s">
        <v>466</v>
      </c>
      <c r="H6237" s="338" t="s">
        <v>415</v>
      </c>
      <c r="I6237" s="338" t="s">
        <v>416</v>
      </c>
      <c r="J6237" s="338" t="s">
        <v>563</v>
      </c>
      <c r="K6237" s="338" t="s">
        <v>408</v>
      </c>
      <c r="L6237" s="338" t="s">
        <v>544</v>
      </c>
      <c r="M6237" s="338" t="s">
        <v>468</v>
      </c>
      <c r="N6237" s="340">
        <v>4889</v>
      </c>
      <c r="O6237" s="341">
        <v>246289.75</v>
      </c>
      <c r="P6237" s="340">
        <v>5593979</v>
      </c>
      <c r="Q6237" t="str">
        <f t="shared" si="100"/>
        <v>2-Low Income Residential</v>
      </c>
    </row>
    <row r="6238" spans="1:17" x14ac:dyDescent="0.3">
      <c r="A6238" s="332">
        <v>5</v>
      </c>
      <c r="B6238" s="333" t="s">
        <v>181</v>
      </c>
      <c r="C6238" s="334">
        <v>2022</v>
      </c>
      <c r="D6238" s="334">
        <v>3</v>
      </c>
      <c r="E6238" s="333" t="s">
        <v>560</v>
      </c>
      <c r="F6238" s="344">
        <v>10</v>
      </c>
      <c r="G6238" s="333" t="s">
        <v>466</v>
      </c>
      <c r="H6238" s="333" t="s">
        <v>417</v>
      </c>
      <c r="I6238" s="333" t="s">
        <v>418</v>
      </c>
      <c r="J6238" s="333" t="s">
        <v>562</v>
      </c>
      <c r="K6238" s="333" t="s">
        <v>405</v>
      </c>
      <c r="L6238" s="333" t="s">
        <v>544</v>
      </c>
      <c r="M6238" s="333" t="s">
        <v>468</v>
      </c>
      <c r="N6238" s="335">
        <v>15</v>
      </c>
      <c r="O6238" s="336">
        <v>2564.6</v>
      </c>
      <c r="P6238" s="335">
        <v>21702</v>
      </c>
      <c r="Q6238" t="str">
        <f t="shared" si="100"/>
        <v>3-Small C&amp;I</v>
      </c>
    </row>
    <row r="6239" spans="1:17" x14ac:dyDescent="0.3">
      <c r="A6239" s="337">
        <v>5</v>
      </c>
      <c r="B6239" s="338" t="s">
        <v>181</v>
      </c>
      <c r="C6239" s="339">
        <v>2022</v>
      </c>
      <c r="D6239" s="339">
        <v>3</v>
      </c>
      <c r="E6239" s="338" t="s">
        <v>560</v>
      </c>
      <c r="F6239" s="345">
        <v>60</v>
      </c>
      <c r="G6239" s="338" t="s">
        <v>469</v>
      </c>
      <c r="H6239" s="338" t="s">
        <v>494</v>
      </c>
      <c r="I6239" s="338" t="s">
        <v>495</v>
      </c>
      <c r="J6239" s="338" t="s">
        <v>573</v>
      </c>
      <c r="K6239" s="338" t="s">
        <v>461</v>
      </c>
      <c r="L6239" s="338" t="s">
        <v>549</v>
      </c>
      <c r="M6239" s="338" t="s">
        <v>526</v>
      </c>
      <c r="N6239" s="340">
        <v>6</v>
      </c>
      <c r="O6239" s="341">
        <v>1212.53</v>
      </c>
      <c r="P6239" s="340">
        <v>2285</v>
      </c>
      <c r="Q6239" t="str">
        <f t="shared" si="100"/>
        <v>Street</v>
      </c>
    </row>
    <row r="6240" spans="1:17" x14ac:dyDescent="0.3">
      <c r="A6240" s="332">
        <v>5</v>
      </c>
      <c r="B6240" s="333" t="s">
        <v>181</v>
      </c>
      <c r="C6240" s="334">
        <v>2022</v>
      </c>
      <c r="D6240" s="334">
        <v>3</v>
      </c>
      <c r="E6240" s="333" t="s">
        <v>560</v>
      </c>
      <c r="F6240" s="344">
        <v>60</v>
      </c>
      <c r="G6240" s="333" t="s">
        <v>469</v>
      </c>
      <c r="H6240" s="333" t="s">
        <v>496</v>
      </c>
      <c r="I6240" s="333" t="s">
        <v>497</v>
      </c>
      <c r="J6240" s="333" t="s">
        <v>573</v>
      </c>
      <c r="K6240" s="333" t="s">
        <v>461</v>
      </c>
      <c r="L6240" s="333" t="s">
        <v>549</v>
      </c>
      <c r="M6240" s="333" t="s">
        <v>526</v>
      </c>
      <c r="N6240" s="335">
        <v>35</v>
      </c>
      <c r="O6240" s="336">
        <v>1209.9100000000001</v>
      </c>
      <c r="P6240" s="335">
        <v>1841</v>
      </c>
      <c r="Q6240" t="str">
        <f t="shared" si="100"/>
        <v>Street</v>
      </c>
    </row>
    <row r="6241" spans="1:17" x14ac:dyDescent="0.3">
      <c r="A6241" s="337">
        <v>5</v>
      </c>
      <c r="B6241" s="338" t="s">
        <v>181</v>
      </c>
      <c r="C6241" s="339">
        <v>2022</v>
      </c>
      <c r="D6241" s="339">
        <v>3</v>
      </c>
      <c r="E6241" s="338" t="s">
        <v>560</v>
      </c>
      <c r="F6241" s="345">
        <v>60</v>
      </c>
      <c r="G6241" s="338" t="s">
        <v>469</v>
      </c>
      <c r="H6241" s="338" t="s">
        <v>459</v>
      </c>
      <c r="I6241" s="338" t="s">
        <v>460</v>
      </c>
      <c r="J6241" s="338" t="s">
        <v>573</v>
      </c>
      <c r="K6241" s="338" t="s">
        <v>461</v>
      </c>
      <c r="L6241" s="338" t="s">
        <v>545</v>
      </c>
      <c r="M6241" s="338" t="s">
        <v>470</v>
      </c>
      <c r="N6241" s="340">
        <v>47</v>
      </c>
      <c r="O6241" s="341">
        <v>7474.05</v>
      </c>
      <c r="P6241" s="340">
        <v>11854</v>
      </c>
      <c r="Q6241" t="str">
        <f t="shared" si="100"/>
        <v>Street</v>
      </c>
    </row>
    <row r="6242" spans="1:17" x14ac:dyDescent="0.3">
      <c r="A6242" s="332">
        <v>5</v>
      </c>
      <c r="B6242" s="333" t="s">
        <v>181</v>
      </c>
      <c r="C6242" s="334">
        <v>2022</v>
      </c>
      <c r="D6242" s="334">
        <v>3</v>
      </c>
      <c r="E6242" s="333" t="s">
        <v>560</v>
      </c>
      <c r="F6242" s="344">
        <v>60</v>
      </c>
      <c r="G6242" s="333" t="s">
        <v>469</v>
      </c>
      <c r="H6242" s="333" t="s">
        <v>437</v>
      </c>
      <c r="I6242" s="333" t="s">
        <v>438</v>
      </c>
      <c r="J6242" s="333" t="s">
        <v>571</v>
      </c>
      <c r="K6242" s="333" t="s">
        <v>439</v>
      </c>
      <c r="L6242" s="333" t="s">
        <v>545</v>
      </c>
      <c r="M6242" s="333" t="s">
        <v>470</v>
      </c>
      <c r="N6242" s="335">
        <v>1</v>
      </c>
      <c r="O6242" s="336">
        <v>8.11</v>
      </c>
      <c r="P6242" s="335">
        <v>9</v>
      </c>
      <c r="Q6242" t="str">
        <f t="shared" si="100"/>
        <v>3-Small C&amp;I</v>
      </c>
    </row>
    <row r="6243" spans="1:17" x14ac:dyDescent="0.3">
      <c r="A6243" s="337">
        <v>5</v>
      </c>
      <c r="B6243" s="338" t="s">
        <v>181</v>
      </c>
      <c r="C6243" s="339">
        <v>2022</v>
      </c>
      <c r="D6243" s="339">
        <v>3</v>
      </c>
      <c r="E6243" s="338" t="s">
        <v>560</v>
      </c>
      <c r="F6243" s="345">
        <v>60</v>
      </c>
      <c r="G6243" s="338" t="s">
        <v>469</v>
      </c>
      <c r="H6243" s="338" t="s">
        <v>463</v>
      </c>
      <c r="I6243" s="338" t="s">
        <v>464</v>
      </c>
      <c r="J6243" s="338" t="s">
        <v>577</v>
      </c>
      <c r="K6243" s="338" t="s">
        <v>465</v>
      </c>
      <c r="L6243" s="338" t="s">
        <v>545</v>
      </c>
      <c r="M6243" s="338" t="s">
        <v>470</v>
      </c>
      <c r="N6243" s="340">
        <v>4</v>
      </c>
      <c r="O6243" s="341">
        <v>65.459999999999994</v>
      </c>
      <c r="P6243" s="340">
        <v>379</v>
      </c>
      <c r="Q6243" t="str">
        <f t="shared" si="100"/>
        <v>Street</v>
      </c>
    </row>
    <row r="6244" spans="1:17" x14ac:dyDescent="0.3">
      <c r="A6244" s="332">
        <v>5</v>
      </c>
      <c r="B6244" s="333" t="s">
        <v>181</v>
      </c>
      <c r="C6244" s="334">
        <v>2022</v>
      </c>
      <c r="D6244" s="334">
        <v>3</v>
      </c>
      <c r="E6244" s="333" t="s">
        <v>560</v>
      </c>
      <c r="F6244" s="344">
        <v>71</v>
      </c>
      <c r="G6244" s="333" t="s">
        <v>469</v>
      </c>
      <c r="H6244" s="333" t="s">
        <v>397</v>
      </c>
      <c r="I6244" s="333" t="s">
        <v>398</v>
      </c>
      <c r="J6244" s="333" t="s">
        <v>561</v>
      </c>
      <c r="K6244" s="333" t="s">
        <v>399</v>
      </c>
      <c r="L6244" s="333" t="s">
        <v>550</v>
      </c>
      <c r="M6244" s="333" t="s">
        <v>527</v>
      </c>
      <c r="N6244" s="335">
        <v>1</v>
      </c>
      <c r="O6244" s="336">
        <v>7</v>
      </c>
      <c r="P6244" s="335">
        <v>0</v>
      </c>
      <c r="Q6244" t="str">
        <f t="shared" si="100"/>
        <v>1-Residential</v>
      </c>
    </row>
    <row r="6245" spans="1:17" x14ac:dyDescent="0.3">
      <c r="A6245" s="337">
        <v>5</v>
      </c>
      <c r="B6245" s="338" t="s">
        <v>181</v>
      </c>
      <c r="C6245" s="339">
        <v>2022</v>
      </c>
      <c r="D6245" s="339">
        <v>3</v>
      </c>
      <c r="E6245" s="338" t="s">
        <v>560</v>
      </c>
      <c r="F6245" s="345">
        <v>72</v>
      </c>
      <c r="G6245" s="338" t="s">
        <v>469</v>
      </c>
      <c r="H6245" s="338" t="s">
        <v>397</v>
      </c>
      <c r="I6245" s="338" t="s">
        <v>398</v>
      </c>
      <c r="J6245" s="338" t="s">
        <v>561</v>
      </c>
      <c r="K6245" s="338" t="s">
        <v>399</v>
      </c>
      <c r="L6245" s="338" t="s">
        <v>551</v>
      </c>
      <c r="M6245" s="338" t="s">
        <v>528</v>
      </c>
      <c r="N6245" s="340">
        <v>1</v>
      </c>
      <c r="O6245" s="341">
        <v>134.46</v>
      </c>
      <c r="P6245" s="340">
        <v>444</v>
      </c>
      <c r="Q6245" t="str">
        <f t="shared" si="100"/>
        <v>1-Residential</v>
      </c>
    </row>
    <row r="6246" spans="1:17" x14ac:dyDescent="0.3">
      <c r="A6246" s="332">
        <v>5</v>
      </c>
      <c r="B6246" s="333" t="s">
        <v>181</v>
      </c>
      <c r="C6246" s="334">
        <v>2022</v>
      </c>
      <c r="D6246" s="334">
        <v>3</v>
      </c>
      <c r="E6246" s="333" t="s">
        <v>560</v>
      </c>
      <c r="F6246" s="344">
        <v>72</v>
      </c>
      <c r="G6246" s="333" t="s">
        <v>469</v>
      </c>
      <c r="H6246" s="333" t="s">
        <v>403</v>
      </c>
      <c r="I6246" s="333" t="s">
        <v>404</v>
      </c>
      <c r="J6246" s="333" t="s">
        <v>562</v>
      </c>
      <c r="K6246" s="333" t="s">
        <v>405</v>
      </c>
      <c r="L6246" s="333" t="s">
        <v>551</v>
      </c>
      <c r="M6246" s="333" t="s">
        <v>528</v>
      </c>
      <c r="N6246" s="335">
        <v>1</v>
      </c>
      <c r="O6246" s="336">
        <v>3031.61</v>
      </c>
      <c r="P6246" s="335">
        <v>12406</v>
      </c>
      <c r="Q6246" t="str">
        <f t="shared" si="100"/>
        <v>3-Small C&amp;I</v>
      </c>
    </row>
    <row r="6247" spans="1:17" x14ac:dyDescent="0.3">
      <c r="A6247" s="337">
        <v>5</v>
      </c>
      <c r="B6247" s="338" t="s">
        <v>181</v>
      </c>
      <c r="C6247" s="339">
        <v>2022</v>
      </c>
      <c r="D6247" s="339">
        <v>3</v>
      </c>
      <c r="E6247" s="338" t="s">
        <v>560</v>
      </c>
      <c r="F6247" s="345">
        <v>75</v>
      </c>
      <c r="G6247" s="338" t="s">
        <v>469</v>
      </c>
      <c r="H6247" s="338" t="s">
        <v>481</v>
      </c>
      <c r="I6247" s="338" t="s">
        <v>482</v>
      </c>
      <c r="J6247" s="338" t="s">
        <v>568</v>
      </c>
      <c r="K6247" s="338" t="s">
        <v>433</v>
      </c>
      <c r="L6247" s="338" t="s">
        <v>552</v>
      </c>
      <c r="M6247" s="338" t="s">
        <v>529</v>
      </c>
      <c r="N6247" s="340">
        <v>1</v>
      </c>
      <c r="O6247" s="341">
        <v>1677.36</v>
      </c>
      <c r="P6247" s="340">
        <v>6300</v>
      </c>
      <c r="Q6247" t="str">
        <f t="shared" si="100"/>
        <v>4-Medium C&amp;I</v>
      </c>
    </row>
    <row r="6248" spans="1:17" x14ac:dyDescent="0.3">
      <c r="A6248" s="332">
        <v>5</v>
      </c>
      <c r="B6248" s="333" t="s">
        <v>181</v>
      </c>
      <c r="C6248" s="334">
        <v>2022</v>
      </c>
      <c r="D6248" s="334">
        <v>3</v>
      </c>
      <c r="E6248" s="333" t="s">
        <v>560</v>
      </c>
      <c r="F6248" s="344">
        <v>75</v>
      </c>
      <c r="G6248" s="333" t="s">
        <v>469</v>
      </c>
      <c r="H6248" s="333" t="s">
        <v>441</v>
      </c>
      <c r="I6248" s="333" t="s">
        <v>442</v>
      </c>
      <c r="J6248" s="333" t="s">
        <v>572</v>
      </c>
      <c r="K6248" s="333" t="s">
        <v>443</v>
      </c>
      <c r="L6248" s="333" t="s">
        <v>552</v>
      </c>
      <c r="M6248" s="333" t="s">
        <v>529</v>
      </c>
      <c r="N6248" s="335">
        <v>1</v>
      </c>
      <c r="O6248" s="336">
        <v>30856.46</v>
      </c>
      <c r="P6248" s="335">
        <v>138600</v>
      </c>
      <c r="Q6248" t="str">
        <f t="shared" si="100"/>
        <v>5-Large C&amp;I</v>
      </c>
    </row>
    <row r="6249" spans="1:17" x14ac:dyDescent="0.3">
      <c r="A6249" s="337">
        <v>5</v>
      </c>
      <c r="B6249" s="338" t="s">
        <v>181</v>
      </c>
      <c r="C6249" s="339">
        <v>2022</v>
      </c>
      <c r="D6249" s="339">
        <v>3</v>
      </c>
      <c r="E6249" s="338" t="s">
        <v>560</v>
      </c>
      <c r="F6249" s="345">
        <v>75</v>
      </c>
      <c r="G6249" s="338" t="s">
        <v>469</v>
      </c>
      <c r="H6249" s="338" t="s">
        <v>417</v>
      </c>
      <c r="I6249" s="338" t="s">
        <v>418</v>
      </c>
      <c r="J6249" s="338" t="s">
        <v>562</v>
      </c>
      <c r="K6249" s="338" t="s">
        <v>405</v>
      </c>
      <c r="L6249" s="338" t="s">
        <v>553</v>
      </c>
      <c r="M6249" s="338" t="s">
        <v>476</v>
      </c>
      <c r="N6249" s="340">
        <v>6</v>
      </c>
      <c r="O6249" s="341">
        <v>1759.9</v>
      </c>
      <c r="P6249" s="340">
        <v>15430</v>
      </c>
      <c r="Q6249" t="str">
        <f t="shared" si="100"/>
        <v>3-Small C&amp;I</v>
      </c>
    </row>
    <row r="6250" spans="1:17" x14ac:dyDescent="0.3">
      <c r="A6250" s="332">
        <v>5</v>
      </c>
      <c r="B6250" s="333" t="s">
        <v>181</v>
      </c>
      <c r="C6250" s="334">
        <v>2022</v>
      </c>
      <c r="D6250" s="334">
        <v>3</v>
      </c>
      <c r="E6250" s="333" t="s">
        <v>560</v>
      </c>
      <c r="F6250" s="344">
        <v>75</v>
      </c>
      <c r="G6250" s="333" t="s">
        <v>469</v>
      </c>
      <c r="H6250" s="333" t="s">
        <v>450</v>
      </c>
      <c r="I6250" s="333" t="s">
        <v>451</v>
      </c>
      <c r="J6250" s="333" t="s">
        <v>568</v>
      </c>
      <c r="K6250" s="333" t="s">
        <v>433</v>
      </c>
      <c r="L6250" s="333" t="s">
        <v>553</v>
      </c>
      <c r="M6250" s="333" t="s">
        <v>476</v>
      </c>
      <c r="N6250" s="335">
        <v>1</v>
      </c>
      <c r="O6250" s="336">
        <v>3024.42</v>
      </c>
      <c r="P6250" s="335">
        <v>35280</v>
      </c>
      <c r="Q6250" t="str">
        <f t="shared" si="100"/>
        <v>4-Medium C&amp;I</v>
      </c>
    </row>
    <row r="6251" spans="1:17" x14ac:dyDescent="0.3">
      <c r="A6251" s="337">
        <v>5</v>
      </c>
      <c r="B6251" s="338" t="s">
        <v>181</v>
      </c>
      <c r="C6251" s="339">
        <v>2022</v>
      </c>
      <c r="D6251" s="339">
        <v>3</v>
      </c>
      <c r="E6251" s="338" t="s">
        <v>560</v>
      </c>
      <c r="F6251" s="345">
        <v>77</v>
      </c>
      <c r="G6251" s="338" t="s">
        <v>469</v>
      </c>
      <c r="H6251" s="338" t="s">
        <v>403</v>
      </c>
      <c r="I6251" s="338" t="s">
        <v>404</v>
      </c>
      <c r="J6251" s="338" t="s">
        <v>562</v>
      </c>
      <c r="K6251" s="338" t="s">
        <v>405</v>
      </c>
      <c r="L6251" s="338" t="s">
        <v>554</v>
      </c>
      <c r="M6251" s="338" t="s">
        <v>530</v>
      </c>
      <c r="N6251" s="340">
        <v>2</v>
      </c>
      <c r="O6251" s="341">
        <v>1896.88</v>
      </c>
      <c r="P6251" s="340">
        <v>7706</v>
      </c>
      <c r="Q6251" t="str">
        <f t="shared" si="100"/>
        <v>3-Small C&amp;I</v>
      </c>
    </row>
    <row r="6252" spans="1:17" x14ac:dyDescent="0.3">
      <c r="A6252" s="332">
        <v>5</v>
      </c>
      <c r="B6252" s="333" t="s">
        <v>181</v>
      </c>
      <c r="C6252" s="334">
        <v>2022</v>
      </c>
      <c r="D6252" s="334">
        <v>3</v>
      </c>
      <c r="E6252" s="333" t="s">
        <v>560</v>
      </c>
      <c r="F6252" s="344">
        <v>77</v>
      </c>
      <c r="G6252" s="333" t="s">
        <v>469</v>
      </c>
      <c r="H6252" s="333" t="s">
        <v>431</v>
      </c>
      <c r="I6252" s="333" t="s">
        <v>432</v>
      </c>
      <c r="J6252" s="333" t="s">
        <v>568</v>
      </c>
      <c r="K6252" s="333" t="s">
        <v>433</v>
      </c>
      <c r="L6252" s="333" t="s">
        <v>554</v>
      </c>
      <c r="M6252" s="333" t="s">
        <v>530</v>
      </c>
      <c r="N6252" s="335">
        <v>1</v>
      </c>
      <c r="O6252" s="336">
        <v>4588.1099999999997</v>
      </c>
      <c r="P6252" s="335">
        <v>16800</v>
      </c>
      <c r="Q6252" t="str">
        <f t="shared" si="100"/>
        <v>4-Medium C&amp;I</v>
      </c>
    </row>
    <row r="6253" spans="1:17" x14ac:dyDescent="0.3">
      <c r="A6253" s="337">
        <v>5</v>
      </c>
      <c r="B6253" s="338" t="s">
        <v>181</v>
      </c>
      <c r="C6253" s="339">
        <v>2022</v>
      </c>
      <c r="D6253" s="339">
        <v>3</v>
      </c>
      <c r="E6253" s="338" t="s">
        <v>560</v>
      </c>
      <c r="F6253" s="345">
        <v>77</v>
      </c>
      <c r="G6253" s="338" t="s">
        <v>469</v>
      </c>
      <c r="H6253" s="338" t="s">
        <v>417</v>
      </c>
      <c r="I6253" s="338" t="s">
        <v>418</v>
      </c>
      <c r="J6253" s="338" t="s">
        <v>562</v>
      </c>
      <c r="K6253" s="338" t="s">
        <v>405</v>
      </c>
      <c r="L6253" s="338" t="s">
        <v>555</v>
      </c>
      <c r="M6253" s="338" t="s">
        <v>476</v>
      </c>
      <c r="N6253" s="340">
        <v>1</v>
      </c>
      <c r="O6253" s="341">
        <v>347.19</v>
      </c>
      <c r="P6253" s="340">
        <v>2999</v>
      </c>
      <c r="Q6253" t="str">
        <f t="shared" si="100"/>
        <v>3-Small C&amp;I</v>
      </c>
    </row>
    <row r="6254" spans="1:17" x14ac:dyDescent="0.3">
      <c r="A6254" s="332">
        <v>5</v>
      </c>
      <c r="B6254" s="333" t="s">
        <v>181</v>
      </c>
      <c r="C6254" s="334">
        <v>2022</v>
      </c>
      <c r="D6254" s="334">
        <v>3</v>
      </c>
      <c r="E6254" s="333" t="s">
        <v>560</v>
      </c>
      <c r="F6254" s="344">
        <v>79</v>
      </c>
      <c r="G6254" s="333" t="s">
        <v>469</v>
      </c>
      <c r="H6254" s="333" t="s">
        <v>403</v>
      </c>
      <c r="I6254" s="333" t="s">
        <v>404</v>
      </c>
      <c r="J6254" s="333" t="s">
        <v>562</v>
      </c>
      <c r="K6254" s="333" t="s">
        <v>405</v>
      </c>
      <c r="L6254" s="333" t="s">
        <v>556</v>
      </c>
      <c r="M6254" s="333" t="s">
        <v>531</v>
      </c>
      <c r="N6254" s="335">
        <v>1</v>
      </c>
      <c r="O6254" s="336">
        <v>9.64</v>
      </c>
      <c r="P6254" s="335">
        <v>0</v>
      </c>
      <c r="Q6254" t="str">
        <f t="shared" si="100"/>
        <v>3-Small C&amp;I</v>
      </c>
    </row>
    <row r="6255" spans="1:17" x14ac:dyDescent="0.3">
      <c r="A6255" s="337">
        <v>5</v>
      </c>
      <c r="B6255" s="338" t="s">
        <v>181</v>
      </c>
      <c r="C6255" s="339">
        <v>2022</v>
      </c>
      <c r="D6255" s="339">
        <v>3</v>
      </c>
      <c r="E6255" s="338" t="s">
        <v>560</v>
      </c>
      <c r="F6255" s="345">
        <v>79</v>
      </c>
      <c r="G6255" s="338" t="s">
        <v>469</v>
      </c>
      <c r="H6255" s="338" t="s">
        <v>431</v>
      </c>
      <c r="I6255" s="338" t="s">
        <v>432</v>
      </c>
      <c r="J6255" s="338" t="s">
        <v>568</v>
      </c>
      <c r="K6255" s="338" t="s">
        <v>433</v>
      </c>
      <c r="L6255" s="338" t="s">
        <v>556</v>
      </c>
      <c r="M6255" s="338" t="s">
        <v>531</v>
      </c>
      <c r="N6255" s="340">
        <v>1</v>
      </c>
      <c r="O6255" s="341">
        <v>14811.06</v>
      </c>
      <c r="P6255" s="340">
        <v>50800</v>
      </c>
      <c r="Q6255" t="str">
        <f t="shared" si="100"/>
        <v>4-Medium C&amp;I</v>
      </c>
    </row>
    <row r="6256" spans="1:17" x14ac:dyDescent="0.3">
      <c r="A6256" s="332">
        <v>5</v>
      </c>
      <c r="B6256" s="333" t="s">
        <v>181</v>
      </c>
      <c r="C6256" s="334">
        <v>2022</v>
      </c>
      <c r="D6256" s="334">
        <v>3</v>
      </c>
      <c r="E6256" s="333" t="s">
        <v>560</v>
      </c>
      <c r="F6256" s="344">
        <v>79</v>
      </c>
      <c r="G6256" s="333" t="s">
        <v>469</v>
      </c>
      <c r="H6256" s="333" t="s">
        <v>532</v>
      </c>
      <c r="I6256" s="333" t="s">
        <v>533</v>
      </c>
      <c r="J6256" s="333" t="s">
        <v>270</v>
      </c>
      <c r="K6256" s="333" t="s">
        <v>534</v>
      </c>
      <c r="L6256" s="333" t="s">
        <v>556</v>
      </c>
      <c r="M6256" s="333" t="s">
        <v>531</v>
      </c>
      <c r="N6256" s="335">
        <v>17</v>
      </c>
      <c r="O6256" s="336">
        <v>6248.38</v>
      </c>
      <c r="P6256" s="335">
        <v>2390388</v>
      </c>
      <c r="Q6256" t="str">
        <f t="shared" si="100"/>
        <v>OTHER</v>
      </c>
    </row>
    <row r="6257" spans="1:17" x14ac:dyDescent="0.3">
      <c r="A6257" s="337">
        <v>5</v>
      </c>
      <c r="B6257" s="338" t="s">
        <v>181</v>
      </c>
      <c r="C6257" s="339">
        <v>2022</v>
      </c>
      <c r="D6257" s="339">
        <v>3</v>
      </c>
      <c r="E6257" s="338" t="s">
        <v>560</v>
      </c>
      <c r="F6257" s="345">
        <v>79</v>
      </c>
      <c r="G6257" s="338" t="s">
        <v>469</v>
      </c>
      <c r="H6257" s="338" t="s">
        <v>417</v>
      </c>
      <c r="I6257" s="338" t="s">
        <v>418</v>
      </c>
      <c r="J6257" s="338" t="s">
        <v>562</v>
      </c>
      <c r="K6257" s="338" t="s">
        <v>405</v>
      </c>
      <c r="L6257" s="338" t="s">
        <v>557</v>
      </c>
      <c r="M6257" s="338" t="s">
        <v>535</v>
      </c>
      <c r="N6257" s="340">
        <v>82</v>
      </c>
      <c r="O6257" s="341">
        <v>24579.71</v>
      </c>
      <c r="P6257" s="340">
        <v>213743</v>
      </c>
      <c r="Q6257" t="str">
        <f t="shared" si="100"/>
        <v>3-Small C&amp;I</v>
      </c>
    </row>
    <row r="6258" spans="1:17" x14ac:dyDescent="0.3">
      <c r="A6258" s="332">
        <v>5</v>
      </c>
      <c r="B6258" s="333" t="s">
        <v>181</v>
      </c>
      <c r="C6258" s="334">
        <v>2022</v>
      </c>
      <c r="D6258" s="334">
        <v>3</v>
      </c>
      <c r="E6258" s="333" t="s">
        <v>560</v>
      </c>
      <c r="F6258" s="344">
        <v>79</v>
      </c>
      <c r="G6258" s="333" t="s">
        <v>469</v>
      </c>
      <c r="H6258" s="333" t="s">
        <v>446</v>
      </c>
      <c r="I6258" s="333" t="s">
        <v>447</v>
      </c>
      <c r="J6258" s="333" t="s">
        <v>567</v>
      </c>
      <c r="K6258" s="333" t="s">
        <v>425</v>
      </c>
      <c r="L6258" s="333" t="s">
        <v>557</v>
      </c>
      <c r="M6258" s="333" t="s">
        <v>535</v>
      </c>
      <c r="N6258" s="335">
        <v>7</v>
      </c>
      <c r="O6258" s="336">
        <v>365.03</v>
      </c>
      <c r="P6258" s="335">
        <v>2844</v>
      </c>
      <c r="Q6258" t="str">
        <f t="shared" si="100"/>
        <v>3-Small C&amp;I</v>
      </c>
    </row>
    <row r="6259" spans="1:17" x14ac:dyDescent="0.3">
      <c r="A6259" s="337">
        <v>5</v>
      </c>
      <c r="B6259" s="338" t="s">
        <v>181</v>
      </c>
      <c r="C6259" s="339">
        <v>2022</v>
      </c>
      <c r="D6259" s="339">
        <v>3</v>
      </c>
      <c r="E6259" s="338" t="s">
        <v>560</v>
      </c>
      <c r="F6259" s="345">
        <v>79</v>
      </c>
      <c r="G6259" s="338" t="s">
        <v>469</v>
      </c>
      <c r="H6259" s="338" t="s">
        <v>450</v>
      </c>
      <c r="I6259" s="338" t="s">
        <v>451</v>
      </c>
      <c r="J6259" s="338" t="s">
        <v>568</v>
      </c>
      <c r="K6259" s="338" t="s">
        <v>433</v>
      </c>
      <c r="L6259" s="338" t="s">
        <v>557</v>
      </c>
      <c r="M6259" s="338" t="s">
        <v>535</v>
      </c>
      <c r="N6259" s="340">
        <v>3</v>
      </c>
      <c r="O6259" s="341">
        <v>6315.06</v>
      </c>
      <c r="P6259" s="340">
        <v>61300</v>
      </c>
      <c r="Q6259" t="str">
        <f t="shared" si="100"/>
        <v>4-Medium C&amp;I</v>
      </c>
    </row>
    <row r="6260" spans="1:17" x14ac:dyDescent="0.3">
      <c r="A6260">
        <v>4</v>
      </c>
      <c r="B6260" t="s">
        <v>187</v>
      </c>
      <c r="C6260">
        <v>2022</v>
      </c>
      <c r="D6260">
        <v>4</v>
      </c>
      <c r="E6260" t="s">
        <v>583</v>
      </c>
      <c r="F6260" s="152">
        <v>1</v>
      </c>
      <c r="G6260" t="s">
        <v>396</v>
      </c>
      <c r="H6260" t="s">
        <v>397</v>
      </c>
      <c r="I6260" t="s">
        <v>398</v>
      </c>
      <c r="J6260" t="s">
        <v>561</v>
      </c>
      <c r="K6260" t="s">
        <v>399</v>
      </c>
      <c r="L6260" t="s">
        <v>536</v>
      </c>
      <c r="M6260" t="s">
        <v>400</v>
      </c>
      <c r="N6260">
        <v>2248</v>
      </c>
      <c r="O6260">
        <v>460517.27</v>
      </c>
      <c r="P6260">
        <v>1562066</v>
      </c>
      <c r="Q6260" t="str">
        <f t="shared" si="100"/>
        <v>1-Residential</v>
      </c>
    </row>
    <row r="6261" spans="1:17" x14ac:dyDescent="0.3">
      <c r="A6261">
        <v>4</v>
      </c>
      <c r="B6261" t="s">
        <v>187</v>
      </c>
      <c r="C6261">
        <v>2022</v>
      </c>
      <c r="D6261">
        <v>4</v>
      </c>
      <c r="E6261" t="s">
        <v>583</v>
      </c>
      <c r="F6261" s="152">
        <v>1</v>
      </c>
      <c r="G6261" t="s">
        <v>396</v>
      </c>
      <c r="H6261" t="s">
        <v>401</v>
      </c>
      <c r="I6261" t="s">
        <v>402</v>
      </c>
      <c r="J6261" t="s">
        <v>561</v>
      </c>
      <c r="K6261" t="s">
        <v>399</v>
      </c>
      <c r="L6261" t="s">
        <v>536</v>
      </c>
      <c r="M6261" t="s">
        <v>400</v>
      </c>
      <c r="N6261">
        <v>2</v>
      </c>
      <c r="O6261">
        <v>929.08</v>
      </c>
      <c r="P6261">
        <v>3513</v>
      </c>
      <c r="Q6261" t="str">
        <f t="shared" si="100"/>
        <v>1-Residential</v>
      </c>
    </row>
    <row r="6262" spans="1:17" x14ac:dyDescent="0.3">
      <c r="A6262">
        <v>4</v>
      </c>
      <c r="B6262" t="s">
        <v>187</v>
      </c>
      <c r="C6262">
        <v>2022</v>
      </c>
      <c r="D6262">
        <v>4</v>
      </c>
      <c r="E6262" t="s">
        <v>583</v>
      </c>
      <c r="F6262" s="152">
        <v>1</v>
      </c>
      <c r="G6262" t="s">
        <v>396</v>
      </c>
      <c r="H6262" t="s">
        <v>403</v>
      </c>
      <c r="I6262" t="s">
        <v>404</v>
      </c>
      <c r="J6262" t="s">
        <v>562</v>
      </c>
      <c r="K6262" t="s">
        <v>405</v>
      </c>
      <c r="L6262" t="s">
        <v>536</v>
      </c>
      <c r="M6262" t="s">
        <v>400</v>
      </c>
      <c r="N6262">
        <v>26</v>
      </c>
      <c r="O6262">
        <v>3702.44</v>
      </c>
      <c r="P6262">
        <v>13960</v>
      </c>
      <c r="Q6262" t="str">
        <f t="shared" si="100"/>
        <v>3-Small C&amp;I</v>
      </c>
    </row>
    <row r="6263" spans="1:17" x14ac:dyDescent="0.3">
      <c r="A6263">
        <v>4</v>
      </c>
      <c r="B6263" t="s">
        <v>187</v>
      </c>
      <c r="C6263">
        <v>2022</v>
      </c>
      <c r="D6263">
        <v>4</v>
      </c>
      <c r="E6263" t="s">
        <v>583</v>
      </c>
      <c r="F6263" s="152">
        <v>1</v>
      </c>
      <c r="G6263" t="s">
        <v>396</v>
      </c>
      <c r="H6263" t="s">
        <v>406</v>
      </c>
      <c r="I6263" t="s">
        <v>407</v>
      </c>
      <c r="J6263" t="s">
        <v>563</v>
      </c>
      <c r="K6263" t="s">
        <v>408</v>
      </c>
      <c r="L6263" t="s">
        <v>536</v>
      </c>
      <c r="M6263" t="s">
        <v>400</v>
      </c>
      <c r="N6263">
        <v>48</v>
      </c>
      <c r="O6263">
        <v>7714.27</v>
      </c>
      <c r="P6263">
        <v>40638</v>
      </c>
      <c r="Q6263" t="str">
        <f t="shared" si="100"/>
        <v>2-Low Income Residential</v>
      </c>
    </row>
    <row r="6264" spans="1:17" x14ac:dyDescent="0.3">
      <c r="A6264">
        <v>4</v>
      </c>
      <c r="B6264" t="s">
        <v>187</v>
      </c>
      <c r="C6264">
        <v>2022</v>
      </c>
      <c r="D6264">
        <v>4</v>
      </c>
      <c r="E6264" t="s">
        <v>583</v>
      </c>
      <c r="F6264" s="152">
        <v>1</v>
      </c>
      <c r="G6264" t="s">
        <v>396</v>
      </c>
      <c r="H6264" t="s">
        <v>409</v>
      </c>
      <c r="I6264" t="s">
        <v>410</v>
      </c>
      <c r="J6264" t="s">
        <v>565</v>
      </c>
      <c r="K6264" t="s">
        <v>411</v>
      </c>
      <c r="L6264" t="s">
        <v>536</v>
      </c>
      <c r="M6264" t="s">
        <v>400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x14ac:dyDescent="0.3">
      <c r="A6265">
        <v>4</v>
      </c>
      <c r="B6265" t="s">
        <v>187</v>
      </c>
      <c r="C6265">
        <v>2022</v>
      </c>
      <c r="D6265">
        <v>4</v>
      </c>
      <c r="E6265" t="s">
        <v>583</v>
      </c>
      <c r="F6265" s="152">
        <v>1</v>
      </c>
      <c r="G6265" t="s">
        <v>396</v>
      </c>
      <c r="H6265" t="s">
        <v>412</v>
      </c>
      <c r="I6265" t="s">
        <v>413</v>
      </c>
      <c r="J6265" t="s">
        <v>561</v>
      </c>
      <c r="K6265" t="s">
        <v>399</v>
      </c>
      <c r="L6265" t="s">
        <v>537</v>
      </c>
      <c r="M6265" t="s">
        <v>414</v>
      </c>
      <c r="N6265">
        <v>9668</v>
      </c>
      <c r="O6265">
        <v>940991.54</v>
      </c>
      <c r="P6265">
        <v>6402425</v>
      </c>
      <c r="Q6265" t="str">
        <f t="shared" si="100"/>
        <v>1-Residential</v>
      </c>
    </row>
    <row r="6266" spans="1:17" x14ac:dyDescent="0.3">
      <c r="A6266">
        <v>4</v>
      </c>
      <c r="B6266" t="s">
        <v>187</v>
      </c>
      <c r="C6266">
        <v>2022</v>
      </c>
      <c r="D6266">
        <v>4</v>
      </c>
      <c r="E6266" t="s">
        <v>583</v>
      </c>
      <c r="F6266" s="152">
        <v>1</v>
      </c>
      <c r="G6266" t="s">
        <v>396</v>
      </c>
      <c r="H6266" t="s">
        <v>415</v>
      </c>
      <c r="I6266" t="s">
        <v>416</v>
      </c>
      <c r="J6266" t="s">
        <v>563</v>
      </c>
      <c r="K6266" t="s">
        <v>408</v>
      </c>
      <c r="L6266" t="s">
        <v>537</v>
      </c>
      <c r="M6266" t="s">
        <v>414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x14ac:dyDescent="0.3">
      <c r="A6267">
        <v>4</v>
      </c>
      <c r="B6267" t="s">
        <v>187</v>
      </c>
      <c r="C6267">
        <v>2022</v>
      </c>
      <c r="D6267">
        <v>4</v>
      </c>
      <c r="E6267" t="s">
        <v>583</v>
      </c>
      <c r="F6267" s="152">
        <v>1</v>
      </c>
      <c r="G6267" t="s">
        <v>396</v>
      </c>
      <c r="H6267" t="s">
        <v>417</v>
      </c>
      <c r="I6267" t="s">
        <v>418</v>
      </c>
      <c r="J6267" t="s">
        <v>562</v>
      </c>
      <c r="K6267" t="s">
        <v>405</v>
      </c>
      <c r="L6267" t="s">
        <v>537</v>
      </c>
      <c r="M6267" t="s">
        <v>414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x14ac:dyDescent="0.3">
      <c r="A6268">
        <v>4</v>
      </c>
      <c r="B6268" t="s">
        <v>187</v>
      </c>
      <c r="C6268">
        <v>2022</v>
      </c>
      <c r="D6268">
        <v>4</v>
      </c>
      <c r="E6268" t="s">
        <v>583</v>
      </c>
      <c r="F6268" s="152">
        <v>1</v>
      </c>
      <c r="G6268" t="s">
        <v>396</v>
      </c>
      <c r="H6268" t="s">
        <v>419</v>
      </c>
      <c r="I6268" t="s">
        <v>420</v>
      </c>
      <c r="J6268" t="s">
        <v>565</v>
      </c>
      <c r="K6268" t="s">
        <v>411</v>
      </c>
      <c r="L6268" t="s">
        <v>537</v>
      </c>
      <c r="M6268" t="s">
        <v>414</v>
      </c>
      <c r="N6268">
        <v>3</v>
      </c>
      <c r="O6268">
        <v>82.15</v>
      </c>
      <c r="P6268">
        <v>438</v>
      </c>
      <c r="Q6268" t="str">
        <f t="shared" si="100"/>
        <v>3-Small C&amp;I</v>
      </c>
    </row>
    <row r="6269" spans="1:17" x14ac:dyDescent="0.3">
      <c r="A6269">
        <v>4</v>
      </c>
      <c r="B6269" t="s">
        <v>187</v>
      </c>
      <c r="C6269">
        <v>2022</v>
      </c>
      <c r="D6269">
        <v>4</v>
      </c>
      <c r="E6269" t="s">
        <v>583</v>
      </c>
      <c r="F6269" s="152">
        <v>3</v>
      </c>
      <c r="G6269" t="s">
        <v>421</v>
      </c>
      <c r="H6269" t="s">
        <v>397</v>
      </c>
      <c r="I6269" t="s">
        <v>398</v>
      </c>
      <c r="J6269" t="s">
        <v>561</v>
      </c>
      <c r="K6269" t="s">
        <v>399</v>
      </c>
      <c r="L6269" t="s">
        <v>538</v>
      </c>
      <c r="M6269" t="s">
        <v>422</v>
      </c>
      <c r="N6269">
        <v>26</v>
      </c>
      <c r="O6269">
        <v>3385.91</v>
      </c>
      <c r="P6269">
        <v>11152</v>
      </c>
      <c r="Q6269" t="str">
        <f t="shared" si="100"/>
        <v>1-Residential</v>
      </c>
    </row>
    <row r="6270" spans="1:17" x14ac:dyDescent="0.3">
      <c r="A6270">
        <v>4</v>
      </c>
      <c r="B6270" t="s">
        <v>187</v>
      </c>
      <c r="C6270">
        <v>2022</v>
      </c>
      <c r="D6270">
        <v>4</v>
      </c>
      <c r="E6270" t="s">
        <v>583</v>
      </c>
      <c r="F6270" s="152">
        <v>3</v>
      </c>
      <c r="G6270" t="s">
        <v>421</v>
      </c>
      <c r="H6270" t="s">
        <v>403</v>
      </c>
      <c r="I6270" t="s">
        <v>404</v>
      </c>
      <c r="J6270" t="s">
        <v>562</v>
      </c>
      <c r="K6270" t="s">
        <v>405</v>
      </c>
      <c r="L6270" t="s">
        <v>538</v>
      </c>
      <c r="M6270" t="s">
        <v>422</v>
      </c>
      <c r="N6270">
        <v>227</v>
      </c>
      <c r="O6270">
        <v>44975.1</v>
      </c>
      <c r="P6270">
        <v>174244</v>
      </c>
      <c r="Q6270" t="str">
        <f t="shared" si="100"/>
        <v>3-Small C&amp;I</v>
      </c>
    </row>
    <row r="6271" spans="1:17" x14ac:dyDescent="0.3">
      <c r="A6271">
        <v>4</v>
      </c>
      <c r="B6271" t="s">
        <v>187</v>
      </c>
      <c r="C6271">
        <v>2022</v>
      </c>
      <c r="D6271">
        <v>4</v>
      </c>
      <c r="E6271" t="s">
        <v>583</v>
      </c>
      <c r="F6271" s="152">
        <v>3</v>
      </c>
      <c r="G6271" t="s">
        <v>421</v>
      </c>
      <c r="H6271" t="s">
        <v>426</v>
      </c>
      <c r="I6271" t="s">
        <v>427</v>
      </c>
      <c r="J6271" t="s">
        <v>564</v>
      </c>
      <c r="K6271" t="s">
        <v>428</v>
      </c>
      <c r="L6271" t="s">
        <v>538</v>
      </c>
      <c r="M6271" t="s">
        <v>422</v>
      </c>
      <c r="N6271">
        <v>2</v>
      </c>
      <c r="O6271">
        <v>253.9</v>
      </c>
      <c r="P6271">
        <v>950</v>
      </c>
      <c r="Q6271" t="str">
        <f t="shared" si="100"/>
        <v>3-Small C&amp;I</v>
      </c>
    </row>
    <row r="6272" spans="1:17" x14ac:dyDescent="0.3">
      <c r="A6272">
        <v>4</v>
      </c>
      <c r="B6272" t="s">
        <v>187</v>
      </c>
      <c r="C6272">
        <v>2022</v>
      </c>
      <c r="D6272">
        <v>4</v>
      </c>
      <c r="E6272" t="s">
        <v>583</v>
      </c>
      <c r="F6272" s="152">
        <v>3</v>
      </c>
      <c r="G6272" t="s">
        <v>421</v>
      </c>
      <c r="H6272" t="s">
        <v>409</v>
      </c>
      <c r="I6272" t="s">
        <v>410</v>
      </c>
      <c r="J6272" t="s">
        <v>565</v>
      </c>
      <c r="K6272" t="s">
        <v>411</v>
      </c>
      <c r="L6272" t="s">
        <v>538</v>
      </c>
      <c r="M6272" t="s">
        <v>422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x14ac:dyDescent="0.3">
      <c r="A6273">
        <v>4</v>
      </c>
      <c r="B6273" t="s">
        <v>187</v>
      </c>
      <c r="C6273">
        <v>2022</v>
      </c>
      <c r="D6273">
        <v>4</v>
      </c>
      <c r="E6273" t="s">
        <v>583</v>
      </c>
      <c r="F6273" s="152">
        <v>3</v>
      </c>
      <c r="G6273" t="s">
        <v>421</v>
      </c>
      <c r="H6273" t="s">
        <v>431</v>
      </c>
      <c r="I6273" t="s">
        <v>432</v>
      </c>
      <c r="J6273" t="s">
        <v>568</v>
      </c>
      <c r="K6273" t="s">
        <v>433</v>
      </c>
      <c r="L6273" t="s">
        <v>538</v>
      </c>
      <c r="M6273" t="s">
        <v>422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x14ac:dyDescent="0.3">
      <c r="A6274">
        <v>4</v>
      </c>
      <c r="B6274" t="s">
        <v>187</v>
      </c>
      <c r="C6274">
        <v>2022</v>
      </c>
      <c r="D6274">
        <v>4</v>
      </c>
      <c r="E6274" t="s">
        <v>583</v>
      </c>
      <c r="F6274" s="152">
        <v>3</v>
      </c>
      <c r="G6274" t="s">
        <v>421</v>
      </c>
      <c r="H6274" t="s">
        <v>434</v>
      </c>
      <c r="I6274" t="s">
        <v>435</v>
      </c>
      <c r="J6274" t="s">
        <v>566</v>
      </c>
      <c r="K6274" t="s">
        <v>436</v>
      </c>
      <c r="L6274" t="s">
        <v>537</v>
      </c>
      <c r="M6274" t="s">
        <v>414</v>
      </c>
      <c r="N6274">
        <v>1</v>
      </c>
      <c r="O6274">
        <v>9.98</v>
      </c>
      <c r="P6274">
        <v>21</v>
      </c>
      <c r="Q6274" t="str">
        <f t="shared" si="100"/>
        <v>Street</v>
      </c>
    </row>
    <row r="6275" spans="1:17" x14ac:dyDescent="0.3">
      <c r="A6275">
        <v>4</v>
      </c>
      <c r="B6275" t="s">
        <v>187</v>
      </c>
      <c r="C6275">
        <v>2022</v>
      </c>
      <c r="D6275">
        <v>4</v>
      </c>
      <c r="E6275" t="s">
        <v>583</v>
      </c>
      <c r="F6275" s="152">
        <v>3</v>
      </c>
      <c r="G6275" t="s">
        <v>421</v>
      </c>
      <c r="H6275" t="s">
        <v>437</v>
      </c>
      <c r="I6275" t="s">
        <v>438</v>
      </c>
      <c r="J6275" t="s">
        <v>571</v>
      </c>
      <c r="K6275" t="s">
        <v>439</v>
      </c>
      <c r="L6275" t="s">
        <v>539</v>
      </c>
      <c r="M6275" t="s">
        <v>440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x14ac:dyDescent="0.3">
      <c r="A6276">
        <v>4</v>
      </c>
      <c r="B6276" t="s">
        <v>187</v>
      </c>
      <c r="C6276">
        <v>2022</v>
      </c>
      <c r="D6276">
        <v>4</v>
      </c>
      <c r="E6276" t="s">
        <v>583</v>
      </c>
      <c r="F6276" s="152">
        <v>3</v>
      </c>
      <c r="G6276" t="s">
        <v>421</v>
      </c>
      <c r="H6276" t="s">
        <v>441</v>
      </c>
      <c r="I6276" t="s">
        <v>442</v>
      </c>
      <c r="J6276" t="s">
        <v>572</v>
      </c>
      <c r="K6276" t="s">
        <v>443</v>
      </c>
      <c r="L6276" t="s">
        <v>538</v>
      </c>
      <c r="M6276" t="s">
        <v>422</v>
      </c>
      <c r="N6276">
        <v>1</v>
      </c>
      <c r="O6276">
        <v>10605.71</v>
      </c>
      <c r="P6276">
        <v>48840</v>
      </c>
      <c r="Q6276" t="str">
        <f t="shared" si="100"/>
        <v>5-Large C&amp;I</v>
      </c>
    </row>
    <row r="6277" spans="1:17" x14ac:dyDescent="0.3">
      <c r="A6277">
        <v>4</v>
      </c>
      <c r="B6277" t="s">
        <v>187</v>
      </c>
      <c r="C6277">
        <v>2022</v>
      </c>
      <c r="D6277">
        <v>4</v>
      </c>
      <c r="E6277" t="s">
        <v>583</v>
      </c>
      <c r="F6277" s="152">
        <v>3</v>
      </c>
      <c r="G6277" t="s">
        <v>421</v>
      </c>
      <c r="H6277" t="s">
        <v>444</v>
      </c>
      <c r="I6277" t="s">
        <v>445</v>
      </c>
      <c r="J6277" t="s">
        <v>572</v>
      </c>
      <c r="K6277" t="s">
        <v>443</v>
      </c>
      <c r="L6277" t="s">
        <v>539</v>
      </c>
      <c r="M6277" t="s">
        <v>440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x14ac:dyDescent="0.3">
      <c r="A6278">
        <v>4</v>
      </c>
      <c r="B6278" t="s">
        <v>187</v>
      </c>
      <c r="C6278">
        <v>2022</v>
      </c>
      <c r="D6278">
        <v>4</v>
      </c>
      <c r="E6278" t="s">
        <v>583</v>
      </c>
      <c r="F6278" s="152">
        <v>3</v>
      </c>
      <c r="G6278" t="s">
        <v>421</v>
      </c>
      <c r="H6278" t="s">
        <v>412</v>
      </c>
      <c r="I6278" t="s">
        <v>413</v>
      </c>
      <c r="J6278" t="s">
        <v>561</v>
      </c>
      <c r="K6278" t="s">
        <v>399</v>
      </c>
      <c r="L6278" t="s">
        <v>539</v>
      </c>
      <c r="M6278" t="s">
        <v>440</v>
      </c>
      <c r="N6278">
        <v>28</v>
      </c>
      <c r="O6278">
        <v>4250.08</v>
      </c>
      <c r="P6278">
        <v>29519</v>
      </c>
      <c r="Q6278" t="str">
        <f t="shared" si="100"/>
        <v>1-Residential</v>
      </c>
    </row>
    <row r="6279" spans="1:17" x14ac:dyDescent="0.3">
      <c r="A6279">
        <v>4</v>
      </c>
      <c r="B6279" t="s">
        <v>187</v>
      </c>
      <c r="C6279">
        <v>2022</v>
      </c>
      <c r="D6279">
        <v>4</v>
      </c>
      <c r="E6279" t="s">
        <v>583</v>
      </c>
      <c r="F6279" s="152">
        <v>3</v>
      </c>
      <c r="G6279" t="s">
        <v>421</v>
      </c>
      <c r="H6279" t="s">
        <v>417</v>
      </c>
      <c r="I6279" t="s">
        <v>418</v>
      </c>
      <c r="J6279" t="s">
        <v>562</v>
      </c>
      <c r="K6279" t="s">
        <v>405</v>
      </c>
      <c r="L6279" t="s">
        <v>539</v>
      </c>
      <c r="M6279" t="s">
        <v>440</v>
      </c>
      <c r="N6279">
        <v>1224</v>
      </c>
      <c r="O6279">
        <v>188353.49</v>
      </c>
      <c r="P6279">
        <v>1576232</v>
      </c>
      <c r="Q6279" t="str">
        <f t="shared" si="100"/>
        <v>3-Small C&amp;I</v>
      </c>
    </row>
    <row r="6280" spans="1:17" x14ac:dyDescent="0.3">
      <c r="A6280">
        <v>4</v>
      </c>
      <c r="B6280" t="s">
        <v>187</v>
      </c>
      <c r="C6280">
        <v>2022</v>
      </c>
      <c r="D6280">
        <v>4</v>
      </c>
      <c r="E6280" t="s">
        <v>583</v>
      </c>
      <c r="F6280" s="152">
        <v>3</v>
      </c>
      <c r="G6280" t="s">
        <v>421</v>
      </c>
      <c r="H6280" t="s">
        <v>446</v>
      </c>
      <c r="I6280" t="s">
        <v>447</v>
      </c>
      <c r="J6280" t="s">
        <v>567</v>
      </c>
      <c r="K6280" t="s">
        <v>425</v>
      </c>
      <c r="L6280" t="s">
        <v>539</v>
      </c>
      <c r="M6280" t="s">
        <v>440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x14ac:dyDescent="0.3">
      <c r="A6281">
        <v>4</v>
      </c>
      <c r="B6281" t="s">
        <v>187</v>
      </c>
      <c r="C6281">
        <v>2022</v>
      </c>
      <c r="D6281">
        <v>4</v>
      </c>
      <c r="E6281" t="s">
        <v>583</v>
      </c>
      <c r="F6281" s="152">
        <v>3</v>
      </c>
      <c r="G6281" t="s">
        <v>421</v>
      </c>
      <c r="H6281" t="s">
        <v>448</v>
      </c>
      <c r="I6281" t="s">
        <v>449</v>
      </c>
      <c r="J6281" t="s">
        <v>564</v>
      </c>
      <c r="K6281" t="s">
        <v>428</v>
      </c>
      <c r="L6281" t="s">
        <v>539</v>
      </c>
      <c r="M6281" t="s">
        <v>440</v>
      </c>
      <c r="N6281">
        <v>10</v>
      </c>
      <c r="O6281">
        <v>283.24</v>
      </c>
      <c r="P6281">
        <v>2116</v>
      </c>
      <c r="Q6281" t="str">
        <f t="shared" si="100"/>
        <v>3-Small C&amp;I</v>
      </c>
    </row>
    <row r="6282" spans="1:17" x14ac:dyDescent="0.3">
      <c r="A6282">
        <v>4</v>
      </c>
      <c r="B6282" t="s">
        <v>187</v>
      </c>
      <c r="C6282">
        <v>2022</v>
      </c>
      <c r="D6282">
        <v>4</v>
      </c>
      <c r="E6282" t="s">
        <v>583</v>
      </c>
      <c r="F6282" s="152">
        <v>3</v>
      </c>
      <c r="G6282" t="s">
        <v>421</v>
      </c>
      <c r="H6282" t="s">
        <v>419</v>
      </c>
      <c r="I6282" t="s">
        <v>420</v>
      </c>
      <c r="J6282" t="s">
        <v>565</v>
      </c>
      <c r="K6282" t="s">
        <v>411</v>
      </c>
      <c r="L6282" t="s">
        <v>539</v>
      </c>
      <c r="M6282" t="s">
        <v>440</v>
      </c>
      <c r="N6282">
        <v>54</v>
      </c>
      <c r="O6282">
        <v>3761.9</v>
      </c>
      <c r="P6282">
        <v>27946</v>
      </c>
      <c r="Q6282" t="str">
        <f t="shared" si="100"/>
        <v>3-Small C&amp;I</v>
      </c>
    </row>
    <row r="6283" spans="1:17" x14ac:dyDescent="0.3">
      <c r="A6283">
        <v>4</v>
      </c>
      <c r="B6283" t="s">
        <v>187</v>
      </c>
      <c r="C6283">
        <v>2022</v>
      </c>
      <c r="D6283">
        <v>4</v>
      </c>
      <c r="E6283" t="s">
        <v>583</v>
      </c>
      <c r="F6283" s="152">
        <v>3</v>
      </c>
      <c r="G6283" t="s">
        <v>421</v>
      </c>
      <c r="H6283" t="s">
        <v>450</v>
      </c>
      <c r="I6283" t="s">
        <v>451</v>
      </c>
      <c r="J6283" t="s">
        <v>568</v>
      </c>
      <c r="K6283" t="s">
        <v>433</v>
      </c>
      <c r="L6283" t="s">
        <v>539</v>
      </c>
      <c r="M6283" t="s">
        <v>440</v>
      </c>
      <c r="N6283">
        <v>65</v>
      </c>
      <c r="O6283">
        <v>126696.26</v>
      </c>
      <c r="P6283">
        <v>1264394</v>
      </c>
      <c r="Q6283" t="str">
        <f t="shared" si="100"/>
        <v>4-Medium C&amp;I</v>
      </c>
    </row>
    <row r="6284" spans="1:17" x14ac:dyDescent="0.3">
      <c r="A6284">
        <v>4</v>
      </c>
      <c r="B6284" t="s">
        <v>187</v>
      </c>
      <c r="C6284">
        <v>2022</v>
      </c>
      <c r="D6284">
        <v>4</v>
      </c>
      <c r="E6284" t="s">
        <v>583</v>
      </c>
      <c r="F6284" s="152">
        <v>3</v>
      </c>
      <c r="G6284" t="s">
        <v>421</v>
      </c>
      <c r="H6284" t="s">
        <v>452</v>
      </c>
      <c r="I6284" t="s">
        <v>453</v>
      </c>
      <c r="J6284" t="s">
        <v>570</v>
      </c>
      <c r="K6284" t="s">
        <v>454</v>
      </c>
      <c r="L6284" t="s">
        <v>539</v>
      </c>
      <c r="M6284" t="s">
        <v>440</v>
      </c>
      <c r="N6284">
        <v>1</v>
      </c>
      <c r="O6284">
        <v>89.09</v>
      </c>
      <c r="P6284">
        <v>0</v>
      </c>
      <c r="Q6284" t="str">
        <f t="shared" si="100"/>
        <v>4-Medium C&amp;I</v>
      </c>
    </row>
    <row r="6285" spans="1:17" x14ac:dyDescent="0.3">
      <c r="A6285">
        <v>4</v>
      </c>
      <c r="B6285" t="s">
        <v>187</v>
      </c>
      <c r="C6285">
        <v>2022</v>
      </c>
      <c r="D6285">
        <v>4</v>
      </c>
      <c r="E6285" t="s">
        <v>583</v>
      </c>
      <c r="F6285" s="152">
        <v>5</v>
      </c>
      <c r="G6285" t="s">
        <v>455</v>
      </c>
      <c r="H6285" t="s">
        <v>431</v>
      </c>
      <c r="I6285" t="s">
        <v>432</v>
      </c>
      <c r="J6285" t="s">
        <v>568</v>
      </c>
      <c r="K6285" t="s">
        <v>433</v>
      </c>
      <c r="L6285" t="s">
        <v>540</v>
      </c>
      <c r="M6285" t="s">
        <v>456</v>
      </c>
      <c r="N6285">
        <v>1</v>
      </c>
      <c r="O6285">
        <v>700.53</v>
      </c>
      <c r="P6285">
        <v>2400</v>
      </c>
      <c r="Q6285" t="str">
        <f t="shared" si="100"/>
        <v>4-Medium C&amp;I</v>
      </c>
    </row>
    <row r="6286" spans="1:17" x14ac:dyDescent="0.3">
      <c r="A6286">
        <v>4</v>
      </c>
      <c r="B6286" t="s">
        <v>187</v>
      </c>
      <c r="C6286">
        <v>2022</v>
      </c>
      <c r="D6286">
        <v>4</v>
      </c>
      <c r="E6286" t="s">
        <v>583</v>
      </c>
      <c r="F6286" s="152">
        <v>5</v>
      </c>
      <c r="G6286" t="s">
        <v>455</v>
      </c>
      <c r="H6286" t="s">
        <v>444</v>
      </c>
      <c r="I6286" t="s">
        <v>445</v>
      </c>
      <c r="J6286" t="s">
        <v>572</v>
      </c>
      <c r="K6286" t="s">
        <v>443</v>
      </c>
      <c r="L6286" t="s">
        <v>541</v>
      </c>
      <c r="M6286" t="s">
        <v>457</v>
      </c>
      <c r="N6286">
        <v>1</v>
      </c>
      <c r="O6286">
        <v>4748.3500000000004</v>
      </c>
      <c r="P6286">
        <v>54438</v>
      </c>
      <c r="Q6286" t="str">
        <f t="shared" ref="Q6286:Q6349" si="101">VLOOKUP(TRIM(J6286),S:T,2,FALSE)</f>
        <v>5-Large C&amp;I</v>
      </c>
    </row>
    <row r="6287" spans="1:17" x14ac:dyDescent="0.3">
      <c r="A6287">
        <v>4</v>
      </c>
      <c r="B6287" t="s">
        <v>187</v>
      </c>
      <c r="C6287">
        <v>2022</v>
      </c>
      <c r="D6287">
        <v>4</v>
      </c>
      <c r="E6287" t="s">
        <v>583</v>
      </c>
      <c r="F6287" s="152">
        <v>5</v>
      </c>
      <c r="G6287" t="s">
        <v>455</v>
      </c>
      <c r="H6287" t="s">
        <v>417</v>
      </c>
      <c r="I6287" t="s">
        <v>418</v>
      </c>
      <c r="J6287" t="s">
        <v>562</v>
      </c>
      <c r="K6287" t="s">
        <v>405</v>
      </c>
      <c r="L6287" t="s">
        <v>541</v>
      </c>
      <c r="M6287" t="s">
        <v>457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x14ac:dyDescent="0.3">
      <c r="A6288">
        <v>4</v>
      </c>
      <c r="B6288" t="s">
        <v>187</v>
      </c>
      <c r="C6288">
        <v>2022</v>
      </c>
      <c r="D6288">
        <v>4</v>
      </c>
      <c r="E6288" t="s">
        <v>583</v>
      </c>
      <c r="F6288" s="152">
        <v>6</v>
      </c>
      <c r="G6288" t="s">
        <v>458</v>
      </c>
      <c r="H6288" t="s">
        <v>459</v>
      </c>
      <c r="I6288" t="s">
        <v>460</v>
      </c>
      <c r="J6288" t="s">
        <v>573</v>
      </c>
      <c r="K6288" t="s">
        <v>461</v>
      </c>
      <c r="L6288" t="s">
        <v>542</v>
      </c>
      <c r="M6288" t="s">
        <v>462</v>
      </c>
      <c r="N6288">
        <v>1</v>
      </c>
      <c r="O6288">
        <v>6673.99</v>
      </c>
      <c r="P6288">
        <v>15559</v>
      </c>
      <c r="Q6288" t="str">
        <f t="shared" si="101"/>
        <v>Street</v>
      </c>
    </row>
    <row r="6289" spans="1:17" x14ac:dyDescent="0.3">
      <c r="A6289">
        <v>4</v>
      </c>
      <c r="B6289" t="s">
        <v>187</v>
      </c>
      <c r="C6289">
        <v>2022</v>
      </c>
      <c r="D6289">
        <v>4</v>
      </c>
      <c r="E6289" t="s">
        <v>583</v>
      </c>
      <c r="F6289" s="152">
        <v>6</v>
      </c>
      <c r="G6289" t="s">
        <v>458</v>
      </c>
      <c r="H6289" t="s">
        <v>463</v>
      </c>
      <c r="I6289" t="s">
        <v>464</v>
      </c>
      <c r="J6289" t="s">
        <v>577</v>
      </c>
      <c r="K6289" t="s">
        <v>465</v>
      </c>
      <c r="L6289" t="s">
        <v>542</v>
      </c>
      <c r="M6289" t="s">
        <v>462</v>
      </c>
      <c r="N6289">
        <v>2</v>
      </c>
      <c r="O6289">
        <v>1343.42</v>
      </c>
      <c r="P6289">
        <v>6543</v>
      </c>
      <c r="Q6289" t="str">
        <f t="shared" si="101"/>
        <v>Street</v>
      </c>
    </row>
    <row r="6290" spans="1:17" x14ac:dyDescent="0.3">
      <c r="A6290">
        <v>4</v>
      </c>
      <c r="B6290" t="s">
        <v>187</v>
      </c>
      <c r="C6290">
        <v>2022</v>
      </c>
      <c r="D6290">
        <v>4</v>
      </c>
      <c r="E6290" t="s">
        <v>583</v>
      </c>
      <c r="F6290" s="152">
        <v>10</v>
      </c>
      <c r="G6290" t="s">
        <v>466</v>
      </c>
      <c r="H6290" t="s">
        <v>397</v>
      </c>
      <c r="I6290" t="s">
        <v>398</v>
      </c>
      <c r="J6290" t="s">
        <v>561</v>
      </c>
      <c r="K6290" t="s">
        <v>399</v>
      </c>
      <c r="L6290" t="s">
        <v>543</v>
      </c>
      <c r="M6290" t="s">
        <v>467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x14ac:dyDescent="0.3">
      <c r="A6291">
        <v>4</v>
      </c>
      <c r="B6291" t="s">
        <v>187</v>
      </c>
      <c r="C6291">
        <v>2022</v>
      </c>
      <c r="D6291">
        <v>4</v>
      </c>
      <c r="E6291" t="s">
        <v>583</v>
      </c>
      <c r="F6291" s="152">
        <v>10</v>
      </c>
      <c r="G6291" t="s">
        <v>466</v>
      </c>
      <c r="H6291" t="s">
        <v>406</v>
      </c>
      <c r="I6291" t="s">
        <v>407</v>
      </c>
      <c r="J6291" t="s">
        <v>563</v>
      </c>
      <c r="K6291" t="s">
        <v>408</v>
      </c>
      <c r="L6291" t="s">
        <v>543</v>
      </c>
      <c r="M6291" t="s">
        <v>467</v>
      </c>
      <c r="N6291">
        <v>1</v>
      </c>
      <c r="O6291">
        <v>31.28</v>
      </c>
      <c r="P6291">
        <v>144</v>
      </c>
      <c r="Q6291" t="str">
        <f t="shared" si="101"/>
        <v>2-Low Income Residential</v>
      </c>
    </row>
    <row r="6292" spans="1:17" x14ac:dyDescent="0.3">
      <c r="A6292">
        <v>4</v>
      </c>
      <c r="B6292" t="s">
        <v>187</v>
      </c>
      <c r="C6292">
        <v>2022</v>
      </c>
      <c r="D6292">
        <v>4</v>
      </c>
      <c r="E6292" t="s">
        <v>583</v>
      </c>
      <c r="F6292" s="152">
        <v>10</v>
      </c>
      <c r="G6292" t="s">
        <v>466</v>
      </c>
      <c r="H6292" t="s">
        <v>412</v>
      </c>
      <c r="I6292" t="s">
        <v>413</v>
      </c>
      <c r="J6292" t="s">
        <v>561</v>
      </c>
      <c r="K6292" t="s">
        <v>399</v>
      </c>
      <c r="L6292" t="s">
        <v>544</v>
      </c>
      <c r="M6292" t="s">
        <v>468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x14ac:dyDescent="0.3">
      <c r="A6293">
        <v>4</v>
      </c>
      <c r="B6293" t="s">
        <v>187</v>
      </c>
      <c r="C6293">
        <v>2022</v>
      </c>
      <c r="D6293">
        <v>4</v>
      </c>
      <c r="E6293" t="s">
        <v>583</v>
      </c>
      <c r="F6293" s="152">
        <v>10</v>
      </c>
      <c r="G6293" t="s">
        <v>466</v>
      </c>
      <c r="H6293" t="s">
        <v>415</v>
      </c>
      <c r="I6293" t="s">
        <v>416</v>
      </c>
      <c r="J6293" t="s">
        <v>563</v>
      </c>
      <c r="K6293" t="s">
        <v>408</v>
      </c>
      <c r="L6293" t="s">
        <v>544</v>
      </c>
      <c r="M6293" t="s">
        <v>468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x14ac:dyDescent="0.3">
      <c r="A6294">
        <v>4</v>
      </c>
      <c r="B6294" t="s">
        <v>187</v>
      </c>
      <c r="C6294">
        <v>2022</v>
      </c>
      <c r="D6294">
        <v>4</v>
      </c>
      <c r="E6294" t="s">
        <v>583</v>
      </c>
      <c r="F6294" s="152">
        <v>60</v>
      </c>
      <c r="G6294" t="s">
        <v>469</v>
      </c>
      <c r="H6294" t="s">
        <v>459</v>
      </c>
      <c r="I6294" t="s">
        <v>460</v>
      </c>
      <c r="J6294" t="s">
        <v>573</v>
      </c>
      <c r="K6294" t="s">
        <v>461</v>
      </c>
      <c r="L6294" t="s">
        <v>545</v>
      </c>
      <c r="M6294" t="s">
        <v>470</v>
      </c>
      <c r="N6294">
        <v>1</v>
      </c>
      <c r="O6294">
        <v>12.61</v>
      </c>
      <c r="P6294">
        <v>29</v>
      </c>
      <c r="Q6294" t="str">
        <f t="shared" si="101"/>
        <v>Street</v>
      </c>
    </row>
    <row r="6295" spans="1:17" x14ac:dyDescent="0.3">
      <c r="A6295">
        <v>4</v>
      </c>
      <c r="B6295" t="s">
        <v>187</v>
      </c>
      <c r="C6295">
        <v>2022</v>
      </c>
      <c r="D6295">
        <v>4</v>
      </c>
      <c r="E6295" t="s">
        <v>583</v>
      </c>
      <c r="F6295" s="152">
        <v>60</v>
      </c>
      <c r="G6295" t="s">
        <v>469</v>
      </c>
      <c r="H6295" t="s">
        <v>463</v>
      </c>
      <c r="I6295" t="s">
        <v>464</v>
      </c>
      <c r="J6295" t="s">
        <v>577</v>
      </c>
      <c r="K6295" t="s">
        <v>465</v>
      </c>
      <c r="L6295" t="s">
        <v>545</v>
      </c>
      <c r="M6295" t="s">
        <v>470</v>
      </c>
      <c r="N6295">
        <v>2</v>
      </c>
      <c r="O6295">
        <v>29.83</v>
      </c>
      <c r="P6295">
        <v>133</v>
      </c>
      <c r="Q6295" t="str">
        <f t="shared" si="101"/>
        <v>Street</v>
      </c>
    </row>
    <row r="6296" spans="1:17" x14ac:dyDescent="0.3">
      <c r="A6296">
        <v>5</v>
      </c>
      <c r="B6296" t="s">
        <v>181</v>
      </c>
      <c r="C6296">
        <v>2022</v>
      </c>
      <c r="D6296">
        <v>4</v>
      </c>
      <c r="E6296" t="s">
        <v>583</v>
      </c>
      <c r="F6296" s="152">
        <v>1</v>
      </c>
      <c r="G6296" t="s">
        <v>396</v>
      </c>
      <c r="H6296" t="s">
        <v>397</v>
      </c>
      <c r="I6296" t="s">
        <v>398</v>
      </c>
      <c r="J6296" t="s">
        <v>561</v>
      </c>
      <c r="K6296" t="s">
        <v>399</v>
      </c>
      <c r="L6296" t="s">
        <v>536</v>
      </c>
      <c r="M6296" t="s">
        <v>400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x14ac:dyDescent="0.3">
      <c r="A6297">
        <v>5</v>
      </c>
      <c r="B6297" t="s">
        <v>181</v>
      </c>
      <c r="C6297">
        <v>2022</v>
      </c>
      <c r="D6297">
        <v>4</v>
      </c>
      <c r="E6297" t="s">
        <v>583</v>
      </c>
      <c r="F6297" s="152">
        <v>1</v>
      </c>
      <c r="G6297" t="s">
        <v>396</v>
      </c>
      <c r="H6297" t="s">
        <v>401</v>
      </c>
      <c r="I6297" t="s">
        <v>402</v>
      </c>
      <c r="J6297" t="s">
        <v>561</v>
      </c>
      <c r="K6297" t="s">
        <v>399</v>
      </c>
      <c r="L6297" t="s">
        <v>536</v>
      </c>
      <c r="M6297" t="s">
        <v>400</v>
      </c>
      <c r="N6297">
        <v>340</v>
      </c>
      <c r="O6297">
        <v>48792.45</v>
      </c>
      <c r="P6297">
        <v>182879</v>
      </c>
      <c r="Q6297" t="str">
        <f t="shared" si="101"/>
        <v>1-Residential</v>
      </c>
    </row>
    <row r="6298" spans="1:17" x14ac:dyDescent="0.3">
      <c r="A6298">
        <v>5</v>
      </c>
      <c r="B6298" t="s">
        <v>181</v>
      </c>
      <c r="C6298">
        <v>2022</v>
      </c>
      <c r="D6298">
        <v>4</v>
      </c>
      <c r="E6298" t="s">
        <v>583</v>
      </c>
      <c r="F6298" s="152">
        <v>1</v>
      </c>
      <c r="G6298" t="s">
        <v>396</v>
      </c>
      <c r="H6298" t="s">
        <v>403</v>
      </c>
      <c r="I6298" t="s">
        <v>404</v>
      </c>
      <c r="J6298" t="s">
        <v>562</v>
      </c>
      <c r="K6298" t="s">
        <v>405</v>
      </c>
      <c r="L6298" t="s">
        <v>536</v>
      </c>
      <c r="M6298" t="s">
        <v>400</v>
      </c>
      <c r="N6298">
        <v>1322</v>
      </c>
      <c r="O6298">
        <v>-53000.91</v>
      </c>
      <c r="P6298">
        <v>688246</v>
      </c>
      <c r="Q6298" t="str">
        <f t="shared" si="101"/>
        <v>3-Small C&amp;I</v>
      </c>
    </row>
    <row r="6299" spans="1:17" x14ac:dyDescent="0.3">
      <c r="A6299">
        <v>5</v>
      </c>
      <c r="B6299" t="s">
        <v>181</v>
      </c>
      <c r="C6299">
        <v>2022</v>
      </c>
      <c r="D6299">
        <v>4</v>
      </c>
      <c r="E6299" t="s">
        <v>583</v>
      </c>
      <c r="F6299" s="152">
        <v>1</v>
      </c>
      <c r="G6299" t="s">
        <v>396</v>
      </c>
      <c r="H6299" t="s">
        <v>406</v>
      </c>
      <c r="I6299" t="s">
        <v>407</v>
      </c>
      <c r="J6299" t="s">
        <v>563</v>
      </c>
      <c r="K6299" t="s">
        <v>408</v>
      </c>
      <c r="L6299" t="s">
        <v>536</v>
      </c>
      <c r="M6299" t="s">
        <v>400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x14ac:dyDescent="0.3">
      <c r="A6300">
        <v>5</v>
      </c>
      <c r="B6300" t="s">
        <v>181</v>
      </c>
      <c r="C6300">
        <v>2022</v>
      </c>
      <c r="D6300">
        <v>4</v>
      </c>
      <c r="E6300" t="s">
        <v>583</v>
      </c>
      <c r="F6300" s="152">
        <v>1</v>
      </c>
      <c r="G6300" t="s">
        <v>396</v>
      </c>
      <c r="H6300" t="s">
        <v>471</v>
      </c>
      <c r="I6300" t="s">
        <v>472</v>
      </c>
      <c r="J6300" t="s">
        <v>563</v>
      </c>
      <c r="K6300" t="s">
        <v>408</v>
      </c>
      <c r="L6300" t="s">
        <v>536</v>
      </c>
      <c r="M6300" t="s">
        <v>400</v>
      </c>
      <c r="N6300">
        <v>144</v>
      </c>
      <c r="O6300">
        <v>15718.05</v>
      </c>
      <c r="P6300">
        <v>90871</v>
      </c>
      <c r="Q6300" t="str">
        <f t="shared" si="101"/>
        <v>2-Low Income Residential</v>
      </c>
    </row>
    <row r="6301" spans="1:17" x14ac:dyDescent="0.3">
      <c r="A6301">
        <v>5</v>
      </c>
      <c r="B6301" t="s">
        <v>181</v>
      </c>
      <c r="C6301">
        <v>2022</v>
      </c>
      <c r="D6301">
        <v>4</v>
      </c>
      <c r="E6301" t="s">
        <v>583</v>
      </c>
      <c r="F6301" s="152">
        <v>1</v>
      </c>
      <c r="G6301" t="s">
        <v>396</v>
      </c>
      <c r="H6301" t="s">
        <v>409</v>
      </c>
      <c r="I6301" t="s">
        <v>410</v>
      </c>
      <c r="J6301" t="s">
        <v>564</v>
      </c>
      <c r="K6301" t="s">
        <v>428</v>
      </c>
      <c r="L6301" t="s">
        <v>536</v>
      </c>
      <c r="M6301" t="s">
        <v>400</v>
      </c>
      <c r="N6301">
        <v>1083</v>
      </c>
      <c r="O6301">
        <v>90748.28</v>
      </c>
      <c r="P6301">
        <v>348835</v>
      </c>
      <c r="Q6301" t="str">
        <f t="shared" si="101"/>
        <v>3-Small C&amp;I</v>
      </c>
    </row>
    <row r="6302" spans="1:17" x14ac:dyDescent="0.3">
      <c r="A6302">
        <v>5</v>
      </c>
      <c r="B6302" t="s">
        <v>181</v>
      </c>
      <c r="C6302">
        <v>2022</v>
      </c>
      <c r="D6302">
        <v>4</v>
      </c>
      <c r="E6302" t="s">
        <v>583</v>
      </c>
      <c r="F6302" s="152">
        <v>1</v>
      </c>
      <c r="G6302" t="s">
        <v>396</v>
      </c>
      <c r="H6302" t="s">
        <v>429</v>
      </c>
      <c r="I6302" t="s">
        <v>430</v>
      </c>
      <c r="J6302" t="s">
        <v>562</v>
      </c>
      <c r="K6302" t="s">
        <v>405</v>
      </c>
      <c r="L6302" t="s">
        <v>536</v>
      </c>
      <c r="M6302" t="s">
        <v>400</v>
      </c>
      <c r="N6302">
        <v>15</v>
      </c>
      <c r="O6302">
        <v>-8170.94</v>
      </c>
      <c r="P6302">
        <v>6614</v>
      </c>
      <c r="Q6302" t="str">
        <f t="shared" si="101"/>
        <v>3-Small C&amp;I</v>
      </c>
    </row>
    <row r="6303" spans="1:17" x14ac:dyDescent="0.3">
      <c r="A6303">
        <v>5</v>
      </c>
      <c r="B6303" t="s">
        <v>181</v>
      </c>
      <c r="C6303">
        <v>2022</v>
      </c>
      <c r="D6303">
        <v>4</v>
      </c>
      <c r="E6303" t="s">
        <v>583</v>
      </c>
      <c r="F6303" s="152">
        <v>1</v>
      </c>
      <c r="G6303" t="s">
        <v>396</v>
      </c>
      <c r="H6303" t="s">
        <v>473</v>
      </c>
      <c r="I6303" t="s">
        <v>474</v>
      </c>
      <c r="J6303" t="s">
        <v>565</v>
      </c>
      <c r="K6303" t="s">
        <v>411</v>
      </c>
      <c r="L6303" t="s">
        <v>536</v>
      </c>
      <c r="M6303" t="s">
        <v>400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x14ac:dyDescent="0.3">
      <c r="A6304">
        <v>5</v>
      </c>
      <c r="B6304" t="s">
        <v>181</v>
      </c>
      <c r="C6304">
        <v>2022</v>
      </c>
      <c r="D6304">
        <v>4</v>
      </c>
      <c r="E6304" t="s">
        <v>583</v>
      </c>
      <c r="F6304" s="152">
        <v>1</v>
      </c>
      <c r="G6304" t="s">
        <v>396</v>
      </c>
      <c r="H6304" t="s">
        <v>477</v>
      </c>
      <c r="I6304" t="s">
        <v>478</v>
      </c>
      <c r="J6304" t="s">
        <v>566</v>
      </c>
      <c r="K6304" t="s">
        <v>436</v>
      </c>
      <c r="L6304" t="s">
        <v>536</v>
      </c>
      <c r="M6304" t="s">
        <v>400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x14ac:dyDescent="0.3">
      <c r="A6305">
        <v>5</v>
      </c>
      <c r="B6305" t="s">
        <v>181</v>
      </c>
      <c r="C6305">
        <v>2022</v>
      </c>
      <c r="D6305">
        <v>4</v>
      </c>
      <c r="E6305" t="s">
        <v>583</v>
      </c>
      <c r="F6305" s="152">
        <v>1</v>
      </c>
      <c r="G6305" t="s">
        <v>396</v>
      </c>
      <c r="H6305" t="s">
        <v>479</v>
      </c>
      <c r="I6305" t="s">
        <v>480</v>
      </c>
      <c r="J6305" t="s">
        <v>566</v>
      </c>
      <c r="K6305" t="s">
        <v>436</v>
      </c>
      <c r="L6305" t="s">
        <v>536</v>
      </c>
      <c r="M6305" t="s">
        <v>400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x14ac:dyDescent="0.3">
      <c r="A6306">
        <v>5</v>
      </c>
      <c r="B6306" t="s">
        <v>181</v>
      </c>
      <c r="C6306">
        <v>2022</v>
      </c>
      <c r="D6306">
        <v>4</v>
      </c>
      <c r="E6306" t="s">
        <v>583</v>
      </c>
      <c r="F6306" s="152">
        <v>1</v>
      </c>
      <c r="G6306" t="s">
        <v>396</v>
      </c>
      <c r="H6306" t="s">
        <v>434</v>
      </c>
      <c r="I6306" t="s">
        <v>435</v>
      </c>
      <c r="J6306" t="s">
        <v>566</v>
      </c>
      <c r="K6306" t="s">
        <v>436</v>
      </c>
      <c r="L6306" t="s">
        <v>537</v>
      </c>
      <c r="M6306" t="s">
        <v>414</v>
      </c>
      <c r="N6306">
        <v>629</v>
      </c>
      <c r="O6306">
        <v>24601.13</v>
      </c>
      <c r="P6306">
        <v>65872</v>
      </c>
      <c r="Q6306" t="str">
        <f t="shared" si="101"/>
        <v>Street</v>
      </c>
    </row>
    <row r="6307" spans="1:17" x14ac:dyDescent="0.3">
      <c r="A6307">
        <v>5</v>
      </c>
      <c r="B6307" t="s">
        <v>181</v>
      </c>
      <c r="C6307">
        <v>2022</v>
      </c>
      <c r="D6307">
        <v>4</v>
      </c>
      <c r="E6307" t="s">
        <v>583</v>
      </c>
      <c r="F6307" s="152">
        <v>1</v>
      </c>
      <c r="G6307" t="s">
        <v>396</v>
      </c>
      <c r="H6307" t="s">
        <v>412</v>
      </c>
      <c r="I6307" t="s">
        <v>413</v>
      </c>
      <c r="J6307" t="s">
        <v>561</v>
      </c>
      <c r="K6307" t="s">
        <v>399</v>
      </c>
      <c r="L6307" t="s">
        <v>537</v>
      </c>
      <c r="M6307" t="s">
        <v>414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x14ac:dyDescent="0.3">
      <c r="A6308">
        <v>5</v>
      </c>
      <c r="B6308" t="s">
        <v>181</v>
      </c>
      <c r="C6308">
        <v>2022</v>
      </c>
      <c r="D6308">
        <v>4</v>
      </c>
      <c r="E6308" t="s">
        <v>583</v>
      </c>
      <c r="F6308" s="152">
        <v>1</v>
      </c>
      <c r="G6308" t="s">
        <v>396</v>
      </c>
      <c r="H6308" t="s">
        <v>415</v>
      </c>
      <c r="I6308" t="s">
        <v>416</v>
      </c>
      <c r="J6308" t="s">
        <v>563</v>
      </c>
      <c r="K6308" t="s">
        <v>408</v>
      </c>
      <c r="L6308" t="s">
        <v>537</v>
      </c>
      <c r="M6308" t="s">
        <v>414</v>
      </c>
      <c r="N6308">
        <v>68220</v>
      </c>
      <c r="O6308">
        <v>1608742.9</v>
      </c>
      <c r="P6308">
        <v>35481085</v>
      </c>
      <c r="Q6308" t="str">
        <f t="shared" si="101"/>
        <v>2-Low Income Residential</v>
      </c>
    </row>
    <row r="6309" spans="1:17" x14ac:dyDescent="0.3">
      <c r="A6309">
        <v>5</v>
      </c>
      <c r="B6309" t="s">
        <v>181</v>
      </c>
      <c r="C6309">
        <v>2022</v>
      </c>
      <c r="D6309">
        <v>4</v>
      </c>
      <c r="E6309" t="s">
        <v>583</v>
      </c>
      <c r="F6309" s="152">
        <v>1</v>
      </c>
      <c r="G6309" t="s">
        <v>396</v>
      </c>
      <c r="H6309" t="s">
        <v>417</v>
      </c>
      <c r="I6309" t="s">
        <v>418</v>
      </c>
      <c r="J6309" t="s">
        <v>562</v>
      </c>
      <c r="K6309" t="s">
        <v>405</v>
      </c>
      <c r="L6309" t="s">
        <v>537</v>
      </c>
      <c r="M6309" t="s">
        <v>414</v>
      </c>
      <c r="N6309">
        <v>981</v>
      </c>
      <c r="O6309">
        <v>-65102.1</v>
      </c>
      <c r="P6309">
        <v>517106</v>
      </c>
      <c r="Q6309" t="str">
        <f t="shared" si="101"/>
        <v>3-Small C&amp;I</v>
      </c>
    </row>
    <row r="6310" spans="1:17" x14ac:dyDescent="0.3">
      <c r="A6310">
        <v>5</v>
      </c>
      <c r="B6310" t="s">
        <v>181</v>
      </c>
      <c r="C6310">
        <v>2022</v>
      </c>
      <c r="D6310">
        <v>4</v>
      </c>
      <c r="E6310" t="s">
        <v>583</v>
      </c>
      <c r="F6310" s="152">
        <v>1</v>
      </c>
      <c r="G6310" t="s">
        <v>396</v>
      </c>
      <c r="H6310" t="s">
        <v>419</v>
      </c>
      <c r="I6310" t="s">
        <v>420</v>
      </c>
      <c r="J6310" t="s">
        <v>565</v>
      </c>
      <c r="K6310" t="s">
        <v>411</v>
      </c>
      <c r="L6310" t="s">
        <v>537</v>
      </c>
      <c r="M6310" t="s">
        <v>414</v>
      </c>
      <c r="N6310">
        <v>908</v>
      </c>
      <c r="O6310">
        <v>35249.42</v>
      </c>
      <c r="P6310">
        <v>253633</v>
      </c>
      <c r="Q6310" t="str">
        <f t="shared" si="101"/>
        <v>3-Small C&amp;I</v>
      </c>
    </row>
    <row r="6311" spans="1:17" x14ac:dyDescent="0.3">
      <c r="A6311">
        <v>5</v>
      </c>
      <c r="B6311" t="s">
        <v>181</v>
      </c>
      <c r="C6311">
        <v>2022</v>
      </c>
      <c r="D6311">
        <v>4</v>
      </c>
      <c r="E6311" t="s">
        <v>583</v>
      </c>
      <c r="F6311" s="152">
        <v>3</v>
      </c>
      <c r="G6311" t="s">
        <v>421</v>
      </c>
      <c r="H6311" t="s">
        <v>397</v>
      </c>
      <c r="I6311" t="s">
        <v>398</v>
      </c>
      <c r="J6311" t="s">
        <v>561</v>
      </c>
      <c r="K6311" t="s">
        <v>399</v>
      </c>
      <c r="L6311" t="s">
        <v>538</v>
      </c>
      <c r="M6311" t="s">
        <v>422</v>
      </c>
      <c r="N6311">
        <v>1135</v>
      </c>
      <c r="O6311">
        <v>370543.42</v>
      </c>
      <c r="P6311">
        <v>1286610</v>
      </c>
      <c r="Q6311" t="str">
        <f t="shared" si="101"/>
        <v>1-Residential</v>
      </c>
    </row>
    <row r="6312" spans="1:17" x14ac:dyDescent="0.3">
      <c r="A6312">
        <v>5</v>
      </c>
      <c r="B6312" t="s">
        <v>181</v>
      </c>
      <c r="C6312">
        <v>2022</v>
      </c>
      <c r="D6312">
        <v>4</v>
      </c>
      <c r="E6312" t="s">
        <v>583</v>
      </c>
      <c r="F6312" s="152">
        <v>3</v>
      </c>
      <c r="G6312" t="s">
        <v>421</v>
      </c>
      <c r="H6312" t="s">
        <v>401</v>
      </c>
      <c r="I6312" t="s">
        <v>402</v>
      </c>
      <c r="J6312" t="s">
        <v>561</v>
      </c>
      <c r="K6312" t="s">
        <v>399</v>
      </c>
      <c r="L6312" t="s">
        <v>538</v>
      </c>
      <c r="M6312" t="s">
        <v>422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x14ac:dyDescent="0.3">
      <c r="A6313">
        <v>5</v>
      </c>
      <c r="B6313" t="s">
        <v>181</v>
      </c>
      <c r="C6313">
        <v>2022</v>
      </c>
      <c r="D6313">
        <v>4</v>
      </c>
      <c r="E6313" t="s">
        <v>583</v>
      </c>
      <c r="F6313" s="152">
        <v>3</v>
      </c>
      <c r="G6313" t="s">
        <v>421</v>
      </c>
      <c r="H6313" t="s">
        <v>403</v>
      </c>
      <c r="I6313" t="s">
        <v>404</v>
      </c>
      <c r="J6313" t="s">
        <v>562</v>
      </c>
      <c r="K6313" t="s">
        <v>405</v>
      </c>
      <c r="L6313" t="s">
        <v>538</v>
      </c>
      <c r="M6313" t="s">
        <v>422</v>
      </c>
      <c r="N6313">
        <v>41707</v>
      </c>
      <c r="O6313">
        <v>-261869.26</v>
      </c>
      <c r="P6313">
        <v>50262989</v>
      </c>
      <c r="Q6313" t="str">
        <f t="shared" si="101"/>
        <v>3-Small C&amp;I</v>
      </c>
    </row>
    <row r="6314" spans="1:17" x14ac:dyDescent="0.3">
      <c r="A6314">
        <v>5</v>
      </c>
      <c r="B6314" t="s">
        <v>181</v>
      </c>
      <c r="C6314">
        <v>2022</v>
      </c>
      <c r="D6314">
        <v>4</v>
      </c>
      <c r="E6314" t="s">
        <v>583</v>
      </c>
      <c r="F6314" s="152">
        <v>3</v>
      </c>
      <c r="G6314" t="s">
        <v>421</v>
      </c>
      <c r="H6314" t="s">
        <v>406</v>
      </c>
      <c r="I6314" t="s">
        <v>407</v>
      </c>
      <c r="J6314" t="s">
        <v>563</v>
      </c>
      <c r="K6314" t="s">
        <v>408</v>
      </c>
      <c r="L6314" t="s">
        <v>538</v>
      </c>
      <c r="M6314" t="s">
        <v>422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x14ac:dyDescent="0.3">
      <c r="A6315">
        <v>5</v>
      </c>
      <c r="B6315" t="s">
        <v>181</v>
      </c>
      <c r="C6315">
        <v>2022</v>
      </c>
      <c r="D6315">
        <v>4</v>
      </c>
      <c r="E6315" t="s">
        <v>583</v>
      </c>
      <c r="F6315" s="152">
        <v>3</v>
      </c>
      <c r="G6315" t="s">
        <v>421</v>
      </c>
      <c r="H6315" t="s">
        <v>423</v>
      </c>
      <c r="I6315" t="s">
        <v>424</v>
      </c>
      <c r="J6315" t="s">
        <v>567</v>
      </c>
      <c r="K6315" t="s">
        <v>425</v>
      </c>
      <c r="L6315" t="s">
        <v>538</v>
      </c>
      <c r="M6315" t="s">
        <v>422</v>
      </c>
      <c r="N6315">
        <v>358</v>
      </c>
      <c r="O6315">
        <v>25323.74</v>
      </c>
      <c r="P6315">
        <v>94580</v>
      </c>
      <c r="Q6315" t="str">
        <f t="shared" si="101"/>
        <v>3-Small C&amp;I</v>
      </c>
    </row>
    <row r="6316" spans="1:17" x14ac:dyDescent="0.3">
      <c r="A6316">
        <v>5</v>
      </c>
      <c r="B6316" t="s">
        <v>181</v>
      </c>
      <c r="C6316">
        <v>2022</v>
      </c>
      <c r="D6316">
        <v>4</v>
      </c>
      <c r="E6316" t="s">
        <v>583</v>
      </c>
      <c r="F6316" s="152">
        <v>3</v>
      </c>
      <c r="G6316" t="s">
        <v>421</v>
      </c>
      <c r="H6316" t="s">
        <v>426</v>
      </c>
      <c r="I6316" t="s">
        <v>427</v>
      </c>
      <c r="J6316" t="s">
        <v>564</v>
      </c>
      <c r="K6316" t="s">
        <v>428</v>
      </c>
      <c r="L6316" t="s">
        <v>538</v>
      </c>
      <c r="M6316" t="s">
        <v>422</v>
      </c>
      <c r="N6316">
        <v>338</v>
      </c>
      <c r="O6316">
        <v>-445892.74</v>
      </c>
      <c r="P6316">
        <v>632992</v>
      </c>
      <c r="Q6316" t="str">
        <f t="shared" si="101"/>
        <v>3-Small C&amp;I</v>
      </c>
    </row>
    <row r="6317" spans="1:17" x14ac:dyDescent="0.3">
      <c r="A6317">
        <v>5</v>
      </c>
      <c r="B6317" t="s">
        <v>181</v>
      </c>
      <c r="C6317">
        <v>2022</v>
      </c>
      <c r="D6317">
        <v>4</v>
      </c>
      <c r="E6317" t="s">
        <v>583</v>
      </c>
      <c r="F6317" s="152">
        <v>3</v>
      </c>
      <c r="G6317" t="s">
        <v>421</v>
      </c>
      <c r="H6317" t="s">
        <v>409</v>
      </c>
      <c r="I6317" t="s">
        <v>410</v>
      </c>
      <c r="J6317" t="s">
        <v>564</v>
      </c>
      <c r="K6317" t="s">
        <v>428</v>
      </c>
      <c r="L6317" t="s">
        <v>538</v>
      </c>
      <c r="M6317" t="s">
        <v>422</v>
      </c>
      <c r="N6317">
        <v>20116</v>
      </c>
      <c r="O6317">
        <v>1451885.9</v>
      </c>
      <c r="P6317">
        <v>7413697</v>
      </c>
      <c r="Q6317" t="str">
        <f t="shared" si="101"/>
        <v>3-Small C&amp;I</v>
      </c>
    </row>
    <row r="6318" spans="1:17" x14ac:dyDescent="0.3">
      <c r="A6318">
        <v>5</v>
      </c>
      <c r="B6318" t="s">
        <v>181</v>
      </c>
      <c r="C6318">
        <v>2022</v>
      </c>
      <c r="D6318">
        <v>4</v>
      </c>
      <c r="E6318" t="s">
        <v>583</v>
      </c>
      <c r="F6318" s="152">
        <v>3</v>
      </c>
      <c r="G6318" t="s">
        <v>421</v>
      </c>
      <c r="H6318" t="s">
        <v>429</v>
      </c>
      <c r="I6318" t="s">
        <v>430</v>
      </c>
      <c r="J6318" t="s">
        <v>562</v>
      </c>
      <c r="K6318" t="s">
        <v>405</v>
      </c>
      <c r="L6318" t="s">
        <v>538</v>
      </c>
      <c r="M6318" t="s">
        <v>422</v>
      </c>
      <c r="N6318">
        <v>188</v>
      </c>
      <c r="O6318">
        <v>13333.11</v>
      </c>
      <c r="P6318">
        <v>189184</v>
      </c>
      <c r="Q6318" t="str">
        <f t="shared" si="101"/>
        <v>3-Small C&amp;I</v>
      </c>
    </row>
    <row r="6319" spans="1:17" x14ac:dyDescent="0.3">
      <c r="A6319">
        <v>5</v>
      </c>
      <c r="B6319" t="s">
        <v>181</v>
      </c>
      <c r="C6319">
        <v>2022</v>
      </c>
      <c r="D6319">
        <v>4</v>
      </c>
      <c r="E6319" t="s">
        <v>583</v>
      </c>
      <c r="F6319" s="152">
        <v>3</v>
      </c>
      <c r="G6319" t="s">
        <v>421</v>
      </c>
      <c r="H6319" t="s">
        <v>481</v>
      </c>
      <c r="I6319" t="s">
        <v>482</v>
      </c>
      <c r="J6319" t="s">
        <v>568</v>
      </c>
      <c r="K6319" t="s">
        <v>433</v>
      </c>
      <c r="L6319" t="s">
        <v>538</v>
      </c>
      <c r="M6319" t="s">
        <v>422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x14ac:dyDescent="0.3">
      <c r="A6320">
        <v>5</v>
      </c>
      <c r="B6320" t="s">
        <v>181</v>
      </c>
      <c r="C6320">
        <v>2022</v>
      </c>
      <c r="D6320">
        <v>4</v>
      </c>
      <c r="E6320" t="s">
        <v>583</v>
      </c>
      <c r="F6320" s="152">
        <v>3</v>
      </c>
      <c r="G6320" t="s">
        <v>421</v>
      </c>
      <c r="H6320" t="s">
        <v>649</v>
      </c>
      <c r="I6320" t="s">
        <v>650</v>
      </c>
      <c r="J6320" t="s">
        <v>564</v>
      </c>
      <c r="K6320" t="s">
        <v>428</v>
      </c>
      <c r="L6320" t="s">
        <v>538</v>
      </c>
      <c r="M6320" t="s">
        <v>422</v>
      </c>
      <c r="N6320">
        <v>1</v>
      </c>
      <c r="O6320">
        <v>10.62</v>
      </c>
      <c r="P6320">
        <v>0</v>
      </c>
      <c r="Q6320" t="str">
        <f t="shared" si="101"/>
        <v>3-Small C&amp;I</v>
      </c>
    </row>
    <row r="6321" spans="1:17" x14ac:dyDescent="0.3">
      <c r="A6321">
        <v>5</v>
      </c>
      <c r="B6321" t="s">
        <v>181</v>
      </c>
      <c r="C6321">
        <v>2022</v>
      </c>
      <c r="D6321">
        <v>4</v>
      </c>
      <c r="E6321" t="s">
        <v>583</v>
      </c>
      <c r="F6321" s="152">
        <v>3</v>
      </c>
      <c r="G6321" t="s">
        <v>421</v>
      </c>
      <c r="H6321" t="s">
        <v>473</v>
      </c>
      <c r="I6321" t="s">
        <v>474</v>
      </c>
      <c r="J6321" t="s">
        <v>565</v>
      </c>
      <c r="K6321" t="s">
        <v>411</v>
      </c>
      <c r="L6321" t="s">
        <v>538</v>
      </c>
      <c r="M6321" t="s">
        <v>422</v>
      </c>
      <c r="N6321">
        <v>94</v>
      </c>
      <c r="O6321">
        <v>5214.66</v>
      </c>
      <c r="P6321">
        <v>19779</v>
      </c>
      <c r="Q6321" t="str">
        <f t="shared" si="101"/>
        <v>3-Small C&amp;I</v>
      </c>
    </row>
    <row r="6322" spans="1:17" x14ac:dyDescent="0.3">
      <c r="A6322">
        <v>5</v>
      </c>
      <c r="B6322" t="s">
        <v>181</v>
      </c>
      <c r="C6322">
        <v>2022</v>
      </c>
      <c r="D6322">
        <v>4</v>
      </c>
      <c r="E6322" t="s">
        <v>583</v>
      </c>
      <c r="F6322" s="152">
        <v>3</v>
      </c>
      <c r="G6322" t="s">
        <v>421</v>
      </c>
      <c r="H6322" t="s">
        <v>483</v>
      </c>
      <c r="I6322" t="s">
        <v>484</v>
      </c>
      <c r="J6322" t="s">
        <v>569</v>
      </c>
      <c r="K6322" t="s">
        <v>485</v>
      </c>
      <c r="L6322" t="s">
        <v>538</v>
      </c>
      <c r="M6322" t="s">
        <v>422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x14ac:dyDescent="0.3">
      <c r="A6323">
        <v>5</v>
      </c>
      <c r="B6323" t="s">
        <v>181</v>
      </c>
      <c r="C6323">
        <v>2022</v>
      </c>
      <c r="D6323">
        <v>4</v>
      </c>
      <c r="E6323" t="s">
        <v>583</v>
      </c>
      <c r="F6323" s="152">
        <v>3</v>
      </c>
      <c r="G6323" t="s">
        <v>421</v>
      </c>
      <c r="H6323" t="s">
        <v>431</v>
      </c>
      <c r="I6323" t="s">
        <v>432</v>
      </c>
      <c r="J6323" t="s">
        <v>568</v>
      </c>
      <c r="K6323" t="s">
        <v>433</v>
      </c>
      <c r="L6323" t="s">
        <v>538</v>
      </c>
      <c r="M6323" t="s">
        <v>422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x14ac:dyDescent="0.3">
      <c r="A6324">
        <v>5</v>
      </c>
      <c r="B6324" t="s">
        <v>181</v>
      </c>
      <c r="C6324">
        <v>2022</v>
      </c>
      <c r="D6324">
        <v>4</v>
      </c>
      <c r="E6324" t="s">
        <v>583</v>
      </c>
      <c r="F6324" s="152">
        <v>3</v>
      </c>
      <c r="G6324" t="s">
        <v>421</v>
      </c>
      <c r="H6324" t="s">
        <v>486</v>
      </c>
      <c r="I6324" t="s">
        <v>487</v>
      </c>
      <c r="J6324" t="s">
        <v>570</v>
      </c>
      <c r="K6324" t="s">
        <v>454</v>
      </c>
      <c r="L6324" t="s">
        <v>538</v>
      </c>
      <c r="M6324" t="s">
        <v>422</v>
      </c>
      <c r="N6324">
        <v>48</v>
      </c>
      <c r="O6324">
        <v>214675.6</v>
      </c>
      <c r="P6324">
        <v>901665</v>
      </c>
      <c r="Q6324" t="str">
        <f t="shared" si="101"/>
        <v>4-Medium C&amp;I</v>
      </c>
    </row>
    <row r="6325" spans="1:17" x14ac:dyDescent="0.3">
      <c r="A6325">
        <v>5</v>
      </c>
      <c r="B6325" t="s">
        <v>181</v>
      </c>
      <c r="C6325">
        <v>2022</v>
      </c>
      <c r="D6325">
        <v>4</v>
      </c>
      <c r="E6325" t="s">
        <v>583</v>
      </c>
      <c r="F6325" s="152">
        <v>3</v>
      </c>
      <c r="G6325" t="s">
        <v>421</v>
      </c>
      <c r="H6325" t="s">
        <v>488</v>
      </c>
      <c r="I6325" t="s">
        <v>489</v>
      </c>
      <c r="J6325" t="s">
        <v>569</v>
      </c>
      <c r="K6325" t="s">
        <v>485</v>
      </c>
      <c r="L6325" t="s">
        <v>538</v>
      </c>
      <c r="M6325" t="s">
        <v>422</v>
      </c>
      <c r="N6325">
        <v>65</v>
      </c>
      <c r="O6325">
        <v>129150.24</v>
      </c>
      <c r="P6325">
        <v>444973</v>
      </c>
      <c r="Q6325" t="str">
        <f t="shared" si="101"/>
        <v>4-Medium C&amp;I</v>
      </c>
    </row>
    <row r="6326" spans="1:17" x14ac:dyDescent="0.3">
      <c r="A6326">
        <v>5</v>
      </c>
      <c r="B6326" t="s">
        <v>181</v>
      </c>
      <c r="C6326">
        <v>2022</v>
      </c>
      <c r="D6326">
        <v>4</v>
      </c>
      <c r="E6326" t="s">
        <v>583</v>
      </c>
      <c r="F6326" s="152">
        <v>3</v>
      </c>
      <c r="G6326" t="s">
        <v>421</v>
      </c>
      <c r="H6326" t="s">
        <v>477</v>
      </c>
      <c r="I6326" t="s">
        <v>478</v>
      </c>
      <c r="J6326" t="s">
        <v>566</v>
      </c>
      <c r="K6326" t="s">
        <v>436</v>
      </c>
      <c r="L6326" t="s">
        <v>538</v>
      </c>
      <c r="M6326" t="s">
        <v>422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x14ac:dyDescent="0.3">
      <c r="A6327">
        <v>5</v>
      </c>
      <c r="B6327" t="s">
        <v>181</v>
      </c>
      <c r="C6327">
        <v>2022</v>
      </c>
      <c r="D6327">
        <v>4</v>
      </c>
      <c r="E6327" t="s">
        <v>583</v>
      </c>
      <c r="F6327" s="152">
        <v>3</v>
      </c>
      <c r="G6327" t="s">
        <v>421</v>
      </c>
      <c r="H6327" t="s">
        <v>479</v>
      </c>
      <c r="I6327" t="s">
        <v>480</v>
      </c>
      <c r="J6327" t="s">
        <v>566</v>
      </c>
      <c r="K6327" t="s">
        <v>436</v>
      </c>
      <c r="L6327" t="s">
        <v>538</v>
      </c>
      <c r="M6327" t="s">
        <v>422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x14ac:dyDescent="0.3">
      <c r="A6328">
        <v>5</v>
      </c>
      <c r="B6328" t="s">
        <v>181</v>
      </c>
      <c r="C6328">
        <v>2022</v>
      </c>
      <c r="D6328">
        <v>4</v>
      </c>
      <c r="E6328" t="s">
        <v>583</v>
      </c>
      <c r="F6328" s="152">
        <v>3</v>
      </c>
      <c r="G6328" t="s">
        <v>421</v>
      </c>
      <c r="H6328" t="s">
        <v>434</v>
      </c>
      <c r="I6328" t="s">
        <v>435</v>
      </c>
      <c r="J6328" t="s">
        <v>566</v>
      </c>
      <c r="K6328" t="s">
        <v>436</v>
      </c>
      <c r="L6328" t="s">
        <v>539</v>
      </c>
      <c r="M6328" t="s">
        <v>440</v>
      </c>
      <c r="N6328">
        <v>3392</v>
      </c>
      <c r="O6328">
        <v>311250.67</v>
      </c>
      <c r="P6328">
        <v>1129951</v>
      </c>
      <c r="Q6328" t="str">
        <f t="shared" si="101"/>
        <v>Street</v>
      </c>
    </row>
    <row r="6329" spans="1:17" x14ac:dyDescent="0.3">
      <c r="A6329">
        <v>5</v>
      </c>
      <c r="B6329" t="s">
        <v>181</v>
      </c>
      <c r="C6329">
        <v>2022</v>
      </c>
      <c r="D6329">
        <v>4</v>
      </c>
      <c r="E6329" t="s">
        <v>583</v>
      </c>
      <c r="F6329" s="152">
        <v>3</v>
      </c>
      <c r="G6329" t="s">
        <v>421</v>
      </c>
      <c r="H6329" t="s">
        <v>437</v>
      </c>
      <c r="I6329" t="s">
        <v>438</v>
      </c>
      <c r="J6329" t="s">
        <v>571</v>
      </c>
      <c r="K6329" t="s">
        <v>439</v>
      </c>
      <c r="L6329" t="s">
        <v>539</v>
      </c>
      <c r="M6329" t="s">
        <v>440</v>
      </c>
      <c r="N6329">
        <v>6</v>
      </c>
      <c r="O6329">
        <v>541.39</v>
      </c>
      <c r="P6329">
        <v>4564</v>
      </c>
      <c r="Q6329" t="str">
        <f t="shared" si="101"/>
        <v>3-Small C&amp;I</v>
      </c>
    </row>
    <row r="6330" spans="1:17" x14ac:dyDescent="0.3">
      <c r="A6330">
        <v>5</v>
      </c>
      <c r="B6330" t="s">
        <v>181</v>
      </c>
      <c r="C6330">
        <v>2022</v>
      </c>
      <c r="D6330">
        <v>4</v>
      </c>
      <c r="E6330" t="s">
        <v>583</v>
      </c>
      <c r="F6330" s="152">
        <v>3</v>
      </c>
      <c r="G6330" t="s">
        <v>421</v>
      </c>
      <c r="H6330" t="s">
        <v>490</v>
      </c>
      <c r="I6330" t="s">
        <v>491</v>
      </c>
      <c r="J6330" t="s">
        <v>572</v>
      </c>
      <c r="K6330" t="s">
        <v>443</v>
      </c>
      <c r="L6330" t="s">
        <v>538</v>
      </c>
      <c r="M6330" t="s">
        <v>422</v>
      </c>
      <c r="N6330">
        <v>4</v>
      </c>
      <c r="O6330">
        <v>60148.72</v>
      </c>
      <c r="P6330">
        <v>254000</v>
      </c>
      <c r="Q6330" t="str">
        <f t="shared" si="101"/>
        <v>5-Large C&amp;I</v>
      </c>
    </row>
    <row r="6331" spans="1:17" x14ac:dyDescent="0.3">
      <c r="A6331">
        <v>5</v>
      </c>
      <c r="B6331" t="s">
        <v>181</v>
      </c>
      <c r="C6331">
        <v>2022</v>
      </c>
      <c r="D6331">
        <v>4</v>
      </c>
      <c r="E6331" t="s">
        <v>583</v>
      </c>
      <c r="F6331" s="152">
        <v>3</v>
      </c>
      <c r="G6331" t="s">
        <v>421</v>
      </c>
      <c r="H6331" t="s">
        <v>441</v>
      </c>
      <c r="I6331" t="s">
        <v>442</v>
      </c>
      <c r="J6331" t="s">
        <v>572</v>
      </c>
      <c r="K6331" t="s">
        <v>443</v>
      </c>
      <c r="L6331" t="s">
        <v>538</v>
      </c>
      <c r="M6331" t="s">
        <v>422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x14ac:dyDescent="0.3">
      <c r="A6332">
        <v>5</v>
      </c>
      <c r="B6332" t="s">
        <v>181</v>
      </c>
      <c r="C6332">
        <v>2022</v>
      </c>
      <c r="D6332">
        <v>4</v>
      </c>
      <c r="E6332" t="s">
        <v>583</v>
      </c>
      <c r="F6332" s="152">
        <v>3</v>
      </c>
      <c r="G6332" t="s">
        <v>421</v>
      </c>
      <c r="H6332" t="s">
        <v>444</v>
      </c>
      <c r="I6332" t="s">
        <v>445</v>
      </c>
      <c r="J6332" t="s">
        <v>572</v>
      </c>
      <c r="K6332" t="s">
        <v>443</v>
      </c>
      <c r="L6332" t="s">
        <v>539</v>
      </c>
      <c r="M6332" t="s">
        <v>440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x14ac:dyDescent="0.3">
      <c r="A6333">
        <v>5</v>
      </c>
      <c r="B6333" t="s">
        <v>181</v>
      </c>
      <c r="C6333">
        <v>2022</v>
      </c>
      <c r="D6333">
        <v>4</v>
      </c>
      <c r="E6333" t="s">
        <v>583</v>
      </c>
      <c r="F6333" s="152">
        <v>3</v>
      </c>
      <c r="G6333" t="s">
        <v>421</v>
      </c>
      <c r="H6333" t="s">
        <v>412</v>
      </c>
      <c r="I6333" t="s">
        <v>413</v>
      </c>
      <c r="J6333" t="s">
        <v>561</v>
      </c>
      <c r="K6333" t="s">
        <v>399</v>
      </c>
      <c r="L6333" t="s">
        <v>539</v>
      </c>
      <c r="M6333" t="s">
        <v>440</v>
      </c>
      <c r="N6333">
        <v>1299</v>
      </c>
      <c r="O6333">
        <v>365961.77</v>
      </c>
      <c r="P6333">
        <v>2680964</v>
      </c>
      <c r="Q6333" t="str">
        <f t="shared" si="101"/>
        <v>1-Residential</v>
      </c>
    </row>
    <row r="6334" spans="1:17" x14ac:dyDescent="0.3">
      <c r="A6334">
        <v>5</v>
      </c>
      <c r="B6334" t="s">
        <v>181</v>
      </c>
      <c r="C6334">
        <v>2022</v>
      </c>
      <c r="D6334">
        <v>4</v>
      </c>
      <c r="E6334" t="s">
        <v>583</v>
      </c>
      <c r="F6334" s="152">
        <v>3</v>
      </c>
      <c r="G6334" t="s">
        <v>421</v>
      </c>
      <c r="H6334" t="s">
        <v>415</v>
      </c>
      <c r="I6334" t="s">
        <v>416</v>
      </c>
      <c r="J6334" t="s">
        <v>547</v>
      </c>
      <c r="K6334" t="s">
        <v>475</v>
      </c>
      <c r="L6334" t="s">
        <v>547</v>
      </c>
      <c r="M6334" t="s">
        <v>476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x14ac:dyDescent="0.3">
      <c r="A6335">
        <v>5</v>
      </c>
      <c r="B6335" t="s">
        <v>181</v>
      </c>
      <c r="C6335">
        <v>2022</v>
      </c>
      <c r="D6335">
        <v>4</v>
      </c>
      <c r="E6335" t="s">
        <v>583</v>
      </c>
      <c r="F6335" s="152">
        <v>3</v>
      </c>
      <c r="G6335" t="s">
        <v>421</v>
      </c>
      <c r="H6335" t="s">
        <v>417</v>
      </c>
      <c r="I6335" t="s">
        <v>418</v>
      </c>
      <c r="J6335" t="s">
        <v>562</v>
      </c>
      <c r="K6335" t="s">
        <v>405</v>
      </c>
      <c r="L6335" t="s">
        <v>539</v>
      </c>
      <c r="M6335" t="s">
        <v>440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x14ac:dyDescent="0.3">
      <c r="A6336">
        <v>5</v>
      </c>
      <c r="B6336" t="s">
        <v>181</v>
      </c>
      <c r="C6336">
        <v>2022</v>
      </c>
      <c r="D6336">
        <v>4</v>
      </c>
      <c r="E6336" t="s">
        <v>583</v>
      </c>
      <c r="F6336" s="152">
        <v>3</v>
      </c>
      <c r="G6336" t="s">
        <v>421</v>
      </c>
      <c r="H6336" t="s">
        <v>446</v>
      </c>
      <c r="I6336" t="s">
        <v>447</v>
      </c>
      <c r="J6336" t="s">
        <v>567</v>
      </c>
      <c r="K6336" t="s">
        <v>425</v>
      </c>
      <c r="L6336" t="s">
        <v>539</v>
      </c>
      <c r="M6336" t="s">
        <v>440</v>
      </c>
      <c r="N6336">
        <v>1224</v>
      </c>
      <c r="O6336">
        <v>52856.87</v>
      </c>
      <c r="P6336">
        <v>402016</v>
      </c>
      <c r="Q6336" t="str">
        <f t="shared" si="101"/>
        <v>3-Small C&amp;I</v>
      </c>
    </row>
    <row r="6337" spans="1:17" x14ac:dyDescent="0.3">
      <c r="A6337">
        <v>5</v>
      </c>
      <c r="B6337" t="s">
        <v>181</v>
      </c>
      <c r="C6337">
        <v>2022</v>
      </c>
      <c r="D6337">
        <v>4</v>
      </c>
      <c r="E6337" t="s">
        <v>583</v>
      </c>
      <c r="F6337" s="152">
        <v>3</v>
      </c>
      <c r="G6337" t="s">
        <v>421</v>
      </c>
      <c r="H6337" t="s">
        <v>448</v>
      </c>
      <c r="I6337" t="s">
        <v>449</v>
      </c>
      <c r="J6337" t="s">
        <v>564</v>
      </c>
      <c r="K6337" t="s">
        <v>428</v>
      </c>
      <c r="L6337" t="s">
        <v>539</v>
      </c>
      <c r="M6337" t="s">
        <v>440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x14ac:dyDescent="0.3">
      <c r="A6338">
        <v>5</v>
      </c>
      <c r="B6338" t="s">
        <v>181</v>
      </c>
      <c r="C6338">
        <v>2022</v>
      </c>
      <c r="D6338">
        <v>4</v>
      </c>
      <c r="E6338" t="s">
        <v>583</v>
      </c>
      <c r="F6338" s="152">
        <v>3</v>
      </c>
      <c r="G6338" t="s">
        <v>421</v>
      </c>
      <c r="H6338" t="s">
        <v>419</v>
      </c>
      <c r="I6338" t="s">
        <v>420</v>
      </c>
      <c r="J6338" t="s">
        <v>565</v>
      </c>
      <c r="K6338" t="s">
        <v>411</v>
      </c>
      <c r="L6338" t="s">
        <v>539</v>
      </c>
      <c r="M6338" t="s">
        <v>440</v>
      </c>
      <c r="N6338">
        <v>20403</v>
      </c>
      <c r="O6338">
        <v>972015.29</v>
      </c>
      <c r="P6338">
        <v>9877051</v>
      </c>
      <c r="Q6338" t="str">
        <f t="shared" si="101"/>
        <v>3-Small C&amp;I</v>
      </c>
    </row>
    <row r="6339" spans="1:17" x14ac:dyDescent="0.3">
      <c r="A6339">
        <v>5</v>
      </c>
      <c r="B6339" t="s">
        <v>181</v>
      </c>
      <c r="C6339">
        <v>2022</v>
      </c>
      <c r="D6339">
        <v>4</v>
      </c>
      <c r="E6339" t="s">
        <v>583</v>
      </c>
      <c r="F6339" s="152">
        <v>3</v>
      </c>
      <c r="G6339" t="s">
        <v>421</v>
      </c>
      <c r="H6339" t="s">
        <v>450</v>
      </c>
      <c r="I6339" t="s">
        <v>451</v>
      </c>
      <c r="J6339" t="s">
        <v>568</v>
      </c>
      <c r="K6339" t="s">
        <v>433</v>
      </c>
      <c r="L6339" t="s">
        <v>539</v>
      </c>
      <c r="M6339" t="s">
        <v>440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x14ac:dyDescent="0.3">
      <c r="A6340">
        <v>5</v>
      </c>
      <c r="B6340" t="s">
        <v>181</v>
      </c>
      <c r="C6340">
        <v>2022</v>
      </c>
      <c r="D6340">
        <v>4</v>
      </c>
      <c r="E6340" t="s">
        <v>583</v>
      </c>
      <c r="F6340" s="152">
        <v>3</v>
      </c>
      <c r="G6340" t="s">
        <v>421</v>
      </c>
      <c r="H6340" t="s">
        <v>452</v>
      </c>
      <c r="I6340" t="s">
        <v>453</v>
      </c>
      <c r="J6340" t="s">
        <v>568</v>
      </c>
      <c r="K6340" t="s">
        <v>433</v>
      </c>
      <c r="L6340" t="s">
        <v>539</v>
      </c>
      <c r="M6340" t="s">
        <v>440</v>
      </c>
      <c r="N6340">
        <v>355</v>
      </c>
      <c r="O6340">
        <v>742142.72</v>
      </c>
      <c r="P6340">
        <v>8224582</v>
      </c>
      <c r="Q6340" t="str">
        <f t="shared" si="101"/>
        <v>4-Medium C&amp;I</v>
      </c>
    </row>
    <row r="6341" spans="1:17" x14ac:dyDescent="0.3">
      <c r="A6341">
        <v>5</v>
      </c>
      <c r="B6341" t="s">
        <v>181</v>
      </c>
      <c r="C6341">
        <v>2022</v>
      </c>
      <c r="D6341">
        <v>4</v>
      </c>
      <c r="E6341" t="s">
        <v>583</v>
      </c>
      <c r="F6341" s="152">
        <v>3</v>
      </c>
      <c r="G6341" t="s">
        <v>421</v>
      </c>
      <c r="H6341" t="s">
        <v>492</v>
      </c>
      <c r="I6341" t="s">
        <v>493</v>
      </c>
      <c r="J6341" t="s">
        <v>568</v>
      </c>
      <c r="K6341" t="s">
        <v>433</v>
      </c>
      <c r="L6341" t="s">
        <v>539</v>
      </c>
      <c r="M6341" t="s">
        <v>440</v>
      </c>
      <c r="N6341">
        <v>209</v>
      </c>
      <c r="O6341">
        <v>401567.58</v>
      </c>
      <c r="P6341">
        <v>4481808</v>
      </c>
      <c r="Q6341" t="str">
        <f t="shared" si="101"/>
        <v>4-Medium C&amp;I</v>
      </c>
    </row>
    <row r="6342" spans="1:17" x14ac:dyDescent="0.3">
      <c r="A6342">
        <v>5</v>
      </c>
      <c r="B6342" t="s">
        <v>181</v>
      </c>
      <c r="C6342">
        <v>2022</v>
      </c>
      <c r="D6342">
        <v>4</v>
      </c>
      <c r="E6342" t="s">
        <v>583</v>
      </c>
      <c r="F6342" s="152">
        <v>5</v>
      </c>
      <c r="G6342" t="s">
        <v>455</v>
      </c>
      <c r="H6342" t="s">
        <v>403</v>
      </c>
      <c r="I6342" t="s">
        <v>404</v>
      </c>
      <c r="J6342" t="s">
        <v>562</v>
      </c>
      <c r="K6342" t="s">
        <v>405</v>
      </c>
      <c r="L6342" t="s">
        <v>540</v>
      </c>
      <c r="M6342" t="s">
        <v>456</v>
      </c>
      <c r="N6342">
        <v>948</v>
      </c>
      <c r="O6342">
        <v>408695.93</v>
      </c>
      <c r="P6342">
        <v>2488624</v>
      </c>
      <c r="Q6342" t="str">
        <f t="shared" si="101"/>
        <v>3-Small C&amp;I</v>
      </c>
    </row>
    <row r="6343" spans="1:17" x14ac:dyDescent="0.3">
      <c r="A6343">
        <v>5</v>
      </c>
      <c r="B6343" t="s">
        <v>181</v>
      </c>
      <c r="C6343">
        <v>2022</v>
      </c>
      <c r="D6343">
        <v>4</v>
      </c>
      <c r="E6343" t="s">
        <v>583</v>
      </c>
      <c r="F6343" s="152">
        <v>5</v>
      </c>
      <c r="G6343" t="s">
        <v>455</v>
      </c>
      <c r="H6343" t="s">
        <v>423</v>
      </c>
      <c r="I6343" t="s">
        <v>424</v>
      </c>
      <c r="J6343" t="s">
        <v>567</v>
      </c>
      <c r="K6343" t="s">
        <v>425</v>
      </c>
      <c r="L6343" t="s">
        <v>540</v>
      </c>
      <c r="M6343" t="s">
        <v>456</v>
      </c>
      <c r="N6343">
        <v>1</v>
      </c>
      <c r="O6343">
        <v>77.64</v>
      </c>
      <c r="P6343">
        <v>292</v>
      </c>
      <c r="Q6343" t="str">
        <f t="shared" si="101"/>
        <v>3-Small C&amp;I</v>
      </c>
    </row>
    <row r="6344" spans="1:17" x14ac:dyDescent="0.3">
      <c r="A6344">
        <v>5</v>
      </c>
      <c r="B6344" t="s">
        <v>181</v>
      </c>
      <c r="C6344">
        <v>2022</v>
      </c>
      <c r="D6344">
        <v>4</v>
      </c>
      <c r="E6344" t="s">
        <v>583</v>
      </c>
      <c r="F6344" s="152">
        <v>5</v>
      </c>
      <c r="G6344" t="s">
        <v>455</v>
      </c>
      <c r="H6344" t="s">
        <v>429</v>
      </c>
      <c r="I6344" t="s">
        <v>430</v>
      </c>
      <c r="J6344" t="s">
        <v>562</v>
      </c>
      <c r="K6344" t="s">
        <v>405</v>
      </c>
      <c r="L6344" t="s">
        <v>540</v>
      </c>
      <c r="M6344" t="s">
        <v>456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x14ac:dyDescent="0.3">
      <c r="A6345">
        <v>5</v>
      </c>
      <c r="B6345" t="s">
        <v>181</v>
      </c>
      <c r="C6345">
        <v>2022</v>
      </c>
      <c r="D6345">
        <v>4</v>
      </c>
      <c r="E6345" t="s">
        <v>583</v>
      </c>
      <c r="F6345" s="152">
        <v>5</v>
      </c>
      <c r="G6345" t="s">
        <v>455</v>
      </c>
      <c r="H6345" t="s">
        <v>481</v>
      </c>
      <c r="I6345" t="s">
        <v>482</v>
      </c>
      <c r="J6345" t="s">
        <v>568</v>
      </c>
      <c r="K6345" t="s">
        <v>433</v>
      </c>
      <c r="L6345" t="s">
        <v>540</v>
      </c>
      <c r="M6345" t="s">
        <v>456</v>
      </c>
      <c r="N6345">
        <v>5</v>
      </c>
      <c r="O6345">
        <v>38338.46</v>
      </c>
      <c r="P6345">
        <v>155079</v>
      </c>
      <c r="Q6345" t="str">
        <f t="shared" si="101"/>
        <v>4-Medium C&amp;I</v>
      </c>
    </row>
    <row r="6346" spans="1:17" x14ac:dyDescent="0.3">
      <c r="A6346">
        <v>5</v>
      </c>
      <c r="B6346" t="s">
        <v>181</v>
      </c>
      <c r="C6346">
        <v>2022</v>
      </c>
      <c r="D6346">
        <v>4</v>
      </c>
      <c r="E6346" t="s">
        <v>583</v>
      </c>
      <c r="F6346" s="152">
        <v>5</v>
      </c>
      <c r="G6346" t="s">
        <v>455</v>
      </c>
      <c r="H6346" t="s">
        <v>431</v>
      </c>
      <c r="I6346" t="s">
        <v>432</v>
      </c>
      <c r="J6346" t="s">
        <v>568</v>
      </c>
      <c r="K6346" t="s">
        <v>433</v>
      </c>
      <c r="L6346" t="s">
        <v>540</v>
      </c>
      <c r="M6346" t="s">
        <v>456</v>
      </c>
      <c r="N6346">
        <v>168</v>
      </c>
      <c r="O6346">
        <v>520909.42</v>
      </c>
      <c r="P6346">
        <v>2075624</v>
      </c>
      <c r="Q6346" t="str">
        <f t="shared" si="101"/>
        <v>4-Medium C&amp;I</v>
      </c>
    </row>
    <row r="6347" spans="1:17" x14ac:dyDescent="0.3">
      <c r="A6347">
        <v>5</v>
      </c>
      <c r="B6347" t="s">
        <v>181</v>
      </c>
      <c r="C6347">
        <v>2022</v>
      </c>
      <c r="D6347">
        <v>4</v>
      </c>
      <c r="E6347" t="s">
        <v>583</v>
      </c>
      <c r="F6347" s="152">
        <v>5</v>
      </c>
      <c r="G6347" t="s">
        <v>455</v>
      </c>
      <c r="H6347" t="s">
        <v>477</v>
      </c>
      <c r="I6347" t="s">
        <v>478</v>
      </c>
      <c r="J6347" t="s">
        <v>566</v>
      </c>
      <c r="K6347" t="s">
        <v>436</v>
      </c>
      <c r="L6347" t="s">
        <v>540</v>
      </c>
      <c r="M6347" t="s">
        <v>456</v>
      </c>
      <c r="N6347">
        <v>28</v>
      </c>
      <c r="O6347">
        <v>3704.32</v>
      </c>
      <c r="P6347">
        <v>9588</v>
      </c>
      <c r="Q6347" t="str">
        <f t="shared" si="101"/>
        <v>Street</v>
      </c>
    </row>
    <row r="6348" spans="1:17" x14ac:dyDescent="0.3">
      <c r="A6348">
        <v>5</v>
      </c>
      <c r="B6348" t="s">
        <v>181</v>
      </c>
      <c r="C6348">
        <v>2022</v>
      </c>
      <c r="D6348">
        <v>4</v>
      </c>
      <c r="E6348" t="s">
        <v>583</v>
      </c>
      <c r="F6348" s="152">
        <v>5</v>
      </c>
      <c r="G6348" t="s">
        <v>455</v>
      </c>
      <c r="H6348" t="s">
        <v>479</v>
      </c>
      <c r="I6348" t="s">
        <v>480</v>
      </c>
      <c r="J6348" t="s">
        <v>566</v>
      </c>
      <c r="K6348" t="s">
        <v>436</v>
      </c>
      <c r="L6348" t="s">
        <v>540</v>
      </c>
      <c r="M6348" t="s">
        <v>456</v>
      </c>
      <c r="N6348">
        <v>36</v>
      </c>
      <c r="O6348">
        <v>5396.83</v>
      </c>
      <c r="P6348">
        <v>14989</v>
      </c>
      <c r="Q6348" t="str">
        <f t="shared" si="101"/>
        <v>Street</v>
      </c>
    </row>
    <row r="6349" spans="1:17" x14ac:dyDescent="0.3">
      <c r="A6349">
        <v>5</v>
      </c>
      <c r="B6349" t="s">
        <v>181</v>
      </c>
      <c r="C6349">
        <v>2022</v>
      </c>
      <c r="D6349">
        <v>4</v>
      </c>
      <c r="E6349" t="s">
        <v>583</v>
      </c>
      <c r="F6349" s="152">
        <v>5</v>
      </c>
      <c r="G6349" t="s">
        <v>455</v>
      </c>
      <c r="H6349" t="s">
        <v>434</v>
      </c>
      <c r="I6349" t="s">
        <v>435</v>
      </c>
      <c r="J6349" t="s">
        <v>566</v>
      </c>
      <c r="K6349" t="s">
        <v>436</v>
      </c>
      <c r="L6349" t="s">
        <v>541</v>
      </c>
      <c r="M6349" t="s">
        <v>457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x14ac:dyDescent="0.3">
      <c r="A6350">
        <v>5</v>
      </c>
      <c r="B6350" t="s">
        <v>181</v>
      </c>
      <c r="C6350">
        <v>2022</v>
      </c>
      <c r="D6350">
        <v>4</v>
      </c>
      <c r="E6350" t="s">
        <v>583</v>
      </c>
      <c r="F6350" s="152">
        <v>5</v>
      </c>
      <c r="G6350" t="s">
        <v>455</v>
      </c>
      <c r="H6350" t="s">
        <v>490</v>
      </c>
      <c r="I6350" t="s">
        <v>491</v>
      </c>
      <c r="J6350" t="s">
        <v>572</v>
      </c>
      <c r="K6350" t="s">
        <v>443</v>
      </c>
      <c r="L6350" t="s">
        <v>540</v>
      </c>
      <c r="M6350" t="s">
        <v>456</v>
      </c>
      <c r="N6350">
        <v>4</v>
      </c>
      <c r="O6350">
        <v>411542.11</v>
      </c>
      <c r="P6350">
        <v>1799700</v>
      </c>
      <c r="Q6350" t="str">
        <f t="shared" ref="Q6350:Q6413" si="102">VLOOKUP(TRIM(J6350),S:T,2,FALSE)</f>
        <v>5-Large C&amp;I</v>
      </c>
    </row>
    <row r="6351" spans="1:17" x14ac:dyDescent="0.3">
      <c r="A6351">
        <v>5</v>
      </c>
      <c r="B6351" t="s">
        <v>181</v>
      </c>
      <c r="C6351">
        <v>2022</v>
      </c>
      <c r="D6351">
        <v>4</v>
      </c>
      <c r="E6351" t="s">
        <v>583</v>
      </c>
      <c r="F6351" s="152">
        <v>5</v>
      </c>
      <c r="G6351" t="s">
        <v>455</v>
      </c>
      <c r="H6351" t="s">
        <v>441</v>
      </c>
      <c r="I6351" t="s">
        <v>442</v>
      </c>
      <c r="J6351" t="s">
        <v>572</v>
      </c>
      <c r="K6351" t="s">
        <v>443</v>
      </c>
      <c r="L6351" t="s">
        <v>540</v>
      </c>
      <c r="M6351" t="s">
        <v>456</v>
      </c>
      <c r="N6351">
        <v>68</v>
      </c>
      <c r="O6351">
        <v>1517644.15</v>
      </c>
      <c r="P6351">
        <v>6661553</v>
      </c>
      <c r="Q6351" t="str">
        <f t="shared" si="102"/>
        <v>5-Large C&amp;I</v>
      </c>
    </row>
    <row r="6352" spans="1:17" x14ac:dyDescent="0.3">
      <c r="A6352">
        <v>5</v>
      </c>
      <c r="B6352" t="s">
        <v>181</v>
      </c>
      <c r="C6352">
        <v>2022</v>
      </c>
      <c r="D6352">
        <v>4</v>
      </c>
      <c r="E6352" t="s">
        <v>583</v>
      </c>
      <c r="F6352" s="152">
        <v>5</v>
      </c>
      <c r="G6352" t="s">
        <v>455</v>
      </c>
      <c r="H6352" t="s">
        <v>444</v>
      </c>
      <c r="I6352" t="s">
        <v>445</v>
      </c>
      <c r="J6352" t="s">
        <v>572</v>
      </c>
      <c r="K6352" t="s">
        <v>443</v>
      </c>
      <c r="L6352" t="s">
        <v>541</v>
      </c>
      <c r="M6352" t="s">
        <v>457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x14ac:dyDescent="0.3">
      <c r="A6353">
        <v>5</v>
      </c>
      <c r="B6353" t="s">
        <v>181</v>
      </c>
      <c r="C6353">
        <v>2022</v>
      </c>
      <c r="D6353">
        <v>4</v>
      </c>
      <c r="E6353" t="s">
        <v>583</v>
      </c>
      <c r="F6353" s="152">
        <v>5</v>
      </c>
      <c r="G6353" t="s">
        <v>455</v>
      </c>
      <c r="H6353" t="s">
        <v>417</v>
      </c>
      <c r="I6353" t="s">
        <v>418</v>
      </c>
      <c r="J6353" t="s">
        <v>562</v>
      </c>
      <c r="K6353" t="s">
        <v>405</v>
      </c>
      <c r="L6353" t="s">
        <v>541</v>
      </c>
      <c r="M6353" t="s">
        <v>457</v>
      </c>
      <c r="N6353">
        <v>1368</v>
      </c>
      <c r="O6353">
        <v>465904.9</v>
      </c>
      <c r="P6353">
        <v>4179618</v>
      </c>
      <c r="Q6353" t="str">
        <f t="shared" si="102"/>
        <v>3-Small C&amp;I</v>
      </c>
    </row>
    <row r="6354" spans="1:17" x14ac:dyDescent="0.3">
      <c r="A6354">
        <v>5</v>
      </c>
      <c r="B6354" t="s">
        <v>181</v>
      </c>
      <c r="C6354">
        <v>2022</v>
      </c>
      <c r="D6354">
        <v>4</v>
      </c>
      <c r="E6354" t="s">
        <v>583</v>
      </c>
      <c r="F6354" s="152">
        <v>5</v>
      </c>
      <c r="G6354" t="s">
        <v>455</v>
      </c>
      <c r="H6354" t="s">
        <v>446</v>
      </c>
      <c r="I6354" t="s">
        <v>447</v>
      </c>
      <c r="J6354" t="s">
        <v>567</v>
      </c>
      <c r="K6354" t="s">
        <v>425</v>
      </c>
      <c r="L6354" t="s">
        <v>541</v>
      </c>
      <c r="M6354" t="s">
        <v>457</v>
      </c>
      <c r="N6354">
        <v>1</v>
      </c>
      <c r="O6354">
        <v>40.24</v>
      </c>
      <c r="P6354">
        <v>300</v>
      </c>
      <c r="Q6354" t="str">
        <f t="shared" si="102"/>
        <v>3-Small C&amp;I</v>
      </c>
    </row>
    <row r="6355" spans="1:17" x14ac:dyDescent="0.3">
      <c r="A6355">
        <v>5</v>
      </c>
      <c r="B6355" t="s">
        <v>181</v>
      </c>
      <c r="C6355">
        <v>2022</v>
      </c>
      <c r="D6355">
        <v>4</v>
      </c>
      <c r="E6355" t="s">
        <v>583</v>
      </c>
      <c r="F6355" s="152">
        <v>5</v>
      </c>
      <c r="G6355" t="s">
        <v>455</v>
      </c>
      <c r="H6355" t="s">
        <v>450</v>
      </c>
      <c r="I6355" t="s">
        <v>451</v>
      </c>
      <c r="J6355" t="s">
        <v>568</v>
      </c>
      <c r="K6355" t="s">
        <v>433</v>
      </c>
      <c r="L6355" t="s">
        <v>541</v>
      </c>
      <c r="M6355" t="s">
        <v>457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x14ac:dyDescent="0.3">
      <c r="A6356">
        <v>5</v>
      </c>
      <c r="B6356" t="s">
        <v>181</v>
      </c>
      <c r="C6356">
        <v>2022</v>
      </c>
      <c r="D6356">
        <v>4</v>
      </c>
      <c r="E6356" t="s">
        <v>583</v>
      </c>
      <c r="F6356" s="152">
        <v>6</v>
      </c>
      <c r="G6356" t="s">
        <v>458</v>
      </c>
      <c r="H6356" t="s">
        <v>403</v>
      </c>
      <c r="I6356" t="s">
        <v>404</v>
      </c>
      <c r="J6356" t="s">
        <v>562</v>
      </c>
      <c r="K6356" t="s">
        <v>405</v>
      </c>
      <c r="L6356" t="s">
        <v>548</v>
      </c>
      <c r="M6356" t="s">
        <v>193</v>
      </c>
      <c r="N6356">
        <v>6</v>
      </c>
      <c r="O6356">
        <v>768.51</v>
      </c>
      <c r="P6356">
        <v>2951</v>
      </c>
      <c r="Q6356" t="str">
        <f t="shared" si="102"/>
        <v>3-Small C&amp;I</v>
      </c>
    </row>
    <row r="6357" spans="1:17" x14ac:dyDescent="0.3">
      <c r="A6357">
        <v>5</v>
      </c>
      <c r="B6357" t="s">
        <v>181</v>
      </c>
      <c r="C6357">
        <v>2022</v>
      </c>
      <c r="D6357">
        <v>4</v>
      </c>
      <c r="E6357" t="s">
        <v>583</v>
      </c>
      <c r="F6357" s="152">
        <v>6</v>
      </c>
      <c r="G6357" t="s">
        <v>458</v>
      </c>
      <c r="H6357" t="s">
        <v>494</v>
      </c>
      <c r="I6357" t="s">
        <v>495</v>
      </c>
      <c r="J6357" t="s">
        <v>573</v>
      </c>
      <c r="K6357" t="s">
        <v>461</v>
      </c>
      <c r="L6357" t="s">
        <v>548</v>
      </c>
      <c r="M6357" t="s">
        <v>193</v>
      </c>
      <c r="N6357">
        <v>69</v>
      </c>
      <c r="O6357">
        <v>59359.51</v>
      </c>
      <c r="P6357">
        <v>118117</v>
      </c>
      <c r="Q6357" t="str">
        <f t="shared" si="102"/>
        <v>Street</v>
      </c>
    </row>
    <row r="6358" spans="1:17" x14ac:dyDescent="0.3">
      <c r="A6358">
        <v>5</v>
      </c>
      <c r="B6358" t="s">
        <v>181</v>
      </c>
      <c r="C6358">
        <v>2022</v>
      </c>
      <c r="D6358">
        <v>4</v>
      </c>
      <c r="E6358" t="s">
        <v>583</v>
      </c>
      <c r="F6358" s="152">
        <v>6</v>
      </c>
      <c r="G6358" t="s">
        <v>458</v>
      </c>
      <c r="H6358" t="s">
        <v>496</v>
      </c>
      <c r="I6358" t="s">
        <v>497</v>
      </c>
      <c r="J6358" t="s">
        <v>573</v>
      </c>
      <c r="K6358" t="s">
        <v>461</v>
      </c>
      <c r="L6358" t="s">
        <v>548</v>
      </c>
      <c r="M6358" t="s">
        <v>193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x14ac:dyDescent="0.3">
      <c r="A6359">
        <v>5</v>
      </c>
      <c r="B6359" t="s">
        <v>181</v>
      </c>
      <c r="C6359">
        <v>2022</v>
      </c>
      <c r="D6359">
        <v>4</v>
      </c>
      <c r="E6359" t="s">
        <v>583</v>
      </c>
      <c r="F6359" s="152">
        <v>6</v>
      </c>
      <c r="G6359" t="s">
        <v>458</v>
      </c>
      <c r="H6359" t="s">
        <v>477</v>
      </c>
      <c r="I6359" t="s">
        <v>478</v>
      </c>
      <c r="J6359" t="s">
        <v>566</v>
      </c>
      <c r="K6359" t="s">
        <v>436</v>
      </c>
      <c r="L6359" t="s">
        <v>548</v>
      </c>
      <c r="M6359" t="s">
        <v>193</v>
      </c>
      <c r="N6359">
        <v>316</v>
      </c>
      <c r="O6359">
        <v>34782.92</v>
      </c>
      <c r="P6359">
        <v>83430</v>
      </c>
      <c r="Q6359" t="str">
        <f t="shared" si="102"/>
        <v>Street</v>
      </c>
    </row>
    <row r="6360" spans="1:17" x14ac:dyDescent="0.3">
      <c r="A6360">
        <v>5</v>
      </c>
      <c r="B6360" t="s">
        <v>181</v>
      </c>
      <c r="C6360">
        <v>2022</v>
      </c>
      <c r="D6360">
        <v>4</v>
      </c>
      <c r="E6360" t="s">
        <v>583</v>
      </c>
      <c r="F6360" s="152">
        <v>6</v>
      </c>
      <c r="G6360" t="s">
        <v>458</v>
      </c>
      <c r="H6360" t="s">
        <v>479</v>
      </c>
      <c r="I6360" t="s">
        <v>480</v>
      </c>
      <c r="J6360" t="s">
        <v>566</v>
      </c>
      <c r="K6360" t="s">
        <v>436</v>
      </c>
      <c r="L6360" t="s">
        <v>548</v>
      </c>
      <c r="M6360" t="s">
        <v>193</v>
      </c>
      <c r="N6360">
        <v>590</v>
      </c>
      <c r="O6360">
        <v>50143.39</v>
      </c>
      <c r="P6360">
        <v>129659</v>
      </c>
      <c r="Q6360" t="str">
        <f t="shared" si="102"/>
        <v>Street</v>
      </c>
    </row>
    <row r="6361" spans="1:17" x14ac:dyDescent="0.3">
      <c r="A6361">
        <v>5</v>
      </c>
      <c r="B6361" t="s">
        <v>181</v>
      </c>
      <c r="C6361">
        <v>2022</v>
      </c>
      <c r="D6361">
        <v>4</v>
      </c>
      <c r="E6361" t="s">
        <v>583</v>
      </c>
      <c r="F6361" s="152">
        <v>6</v>
      </c>
      <c r="G6361" t="s">
        <v>458</v>
      </c>
      <c r="H6361" t="s">
        <v>498</v>
      </c>
      <c r="I6361" t="s">
        <v>499</v>
      </c>
      <c r="J6361" t="s">
        <v>574</v>
      </c>
      <c r="K6361" t="s">
        <v>500</v>
      </c>
      <c r="L6361" t="s">
        <v>548</v>
      </c>
      <c r="M6361" t="s">
        <v>193</v>
      </c>
      <c r="N6361">
        <v>2</v>
      </c>
      <c r="O6361">
        <v>847.8</v>
      </c>
      <c r="P6361">
        <v>1363</v>
      </c>
      <c r="Q6361" t="str">
        <f t="shared" si="102"/>
        <v>Street</v>
      </c>
    </row>
    <row r="6362" spans="1:17" x14ac:dyDescent="0.3">
      <c r="A6362">
        <v>5</v>
      </c>
      <c r="B6362" t="s">
        <v>181</v>
      </c>
      <c r="C6362">
        <v>2022</v>
      </c>
      <c r="D6362">
        <v>4</v>
      </c>
      <c r="E6362" t="s">
        <v>583</v>
      </c>
      <c r="F6362" s="152">
        <v>6</v>
      </c>
      <c r="G6362" t="s">
        <v>458</v>
      </c>
      <c r="H6362" t="s">
        <v>501</v>
      </c>
      <c r="I6362" t="s">
        <v>502</v>
      </c>
      <c r="J6362" t="s">
        <v>574</v>
      </c>
      <c r="K6362" t="s">
        <v>500</v>
      </c>
      <c r="L6362" t="s">
        <v>548</v>
      </c>
      <c r="M6362" t="s">
        <v>193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x14ac:dyDescent="0.3">
      <c r="A6363">
        <v>5</v>
      </c>
      <c r="B6363" t="s">
        <v>181</v>
      </c>
      <c r="C6363">
        <v>2022</v>
      </c>
      <c r="D6363">
        <v>4</v>
      </c>
      <c r="E6363" t="s">
        <v>583</v>
      </c>
      <c r="F6363" s="152">
        <v>6</v>
      </c>
      <c r="G6363" t="s">
        <v>458</v>
      </c>
      <c r="H6363" t="s">
        <v>503</v>
      </c>
      <c r="I6363" t="s">
        <v>504</v>
      </c>
      <c r="J6363" t="s">
        <v>575</v>
      </c>
      <c r="K6363" t="s">
        <v>475</v>
      </c>
      <c r="L6363" t="s">
        <v>548</v>
      </c>
      <c r="M6363" t="s">
        <v>193</v>
      </c>
      <c r="N6363">
        <v>96</v>
      </c>
      <c r="O6363">
        <v>50849.26</v>
      </c>
      <c r="P6363">
        <v>214018</v>
      </c>
      <c r="Q6363" t="str">
        <f t="shared" si="102"/>
        <v>Street</v>
      </c>
    </row>
    <row r="6364" spans="1:17" x14ac:dyDescent="0.3">
      <c r="A6364">
        <v>5</v>
      </c>
      <c r="B6364" t="s">
        <v>181</v>
      </c>
      <c r="C6364">
        <v>2022</v>
      </c>
      <c r="D6364">
        <v>4</v>
      </c>
      <c r="E6364" t="s">
        <v>583</v>
      </c>
      <c r="F6364" s="152">
        <v>6</v>
      </c>
      <c r="G6364" t="s">
        <v>458</v>
      </c>
      <c r="H6364" t="s">
        <v>505</v>
      </c>
      <c r="I6364" t="s">
        <v>506</v>
      </c>
      <c r="J6364" t="s">
        <v>575</v>
      </c>
      <c r="K6364" t="s">
        <v>475</v>
      </c>
      <c r="L6364" t="s">
        <v>548</v>
      </c>
      <c r="M6364" t="s">
        <v>193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x14ac:dyDescent="0.3">
      <c r="A6365">
        <v>5</v>
      </c>
      <c r="B6365" t="s">
        <v>181</v>
      </c>
      <c r="C6365">
        <v>2022</v>
      </c>
      <c r="D6365">
        <v>4</v>
      </c>
      <c r="E6365" t="s">
        <v>583</v>
      </c>
      <c r="F6365" s="152">
        <v>6</v>
      </c>
      <c r="G6365" t="s">
        <v>458</v>
      </c>
      <c r="H6365" t="s">
        <v>507</v>
      </c>
      <c r="I6365" t="s">
        <v>508</v>
      </c>
      <c r="J6365" t="s">
        <v>571</v>
      </c>
      <c r="K6365" t="s">
        <v>439</v>
      </c>
      <c r="L6365" t="s">
        <v>548</v>
      </c>
      <c r="M6365" t="s">
        <v>193</v>
      </c>
      <c r="N6365">
        <v>2</v>
      </c>
      <c r="O6365">
        <v>75.91</v>
      </c>
      <c r="P6365">
        <v>255</v>
      </c>
      <c r="Q6365" t="str">
        <f t="shared" si="102"/>
        <v>3-Small C&amp;I</v>
      </c>
    </row>
    <row r="6366" spans="1:17" x14ac:dyDescent="0.3">
      <c r="A6366">
        <v>5</v>
      </c>
      <c r="B6366" t="s">
        <v>181</v>
      </c>
      <c r="C6366">
        <v>2022</v>
      </c>
      <c r="D6366">
        <v>4</v>
      </c>
      <c r="E6366" t="s">
        <v>583</v>
      </c>
      <c r="F6366" s="152">
        <v>6</v>
      </c>
      <c r="G6366" t="s">
        <v>458</v>
      </c>
      <c r="H6366" t="s">
        <v>509</v>
      </c>
      <c r="I6366" t="s">
        <v>510</v>
      </c>
      <c r="J6366" t="s">
        <v>571</v>
      </c>
      <c r="K6366" t="s">
        <v>439</v>
      </c>
      <c r="L6366" t="s">
        <v>548</v>
      </c>
      <c r="M6366" t="s">
        <v>193</v>
      </c>
      <c r="N6366">
        <v>5</v>
      </c>
      <c r="O6366">
        <v>191.29</v>
      </c>
      <c r="P6366">
        <v>736</v>
      </c>
      <c r="Q6366" t="str">
        <f t="shared" si="102"/>
        <v>3-Small C&amp;I</v>
      </c>
    </row>
    <row r="6367" spans="1:17" x14ac:dyDescent="0.3">
      <c r="A6367">
        <v>5</v>
      </c>
      <c r="B6367" t="s">
        <v>181</v>
      </c>
      <c r="C6367">
        <v>2022</v>
      </c>
      <c r="D6367">
        <v>4</v>
      </c>
      <c r="E6367" t="s">
        <v>583</v>
      </c>
      <c r="F6367" s="152">
        <v>6</v>
      </c>
      <c r="G6367" t="s">
        <v>458</v>
      </c>
      <c r="H6367" t="s">
        <v>459</v>
      </c>
      <c r="I6367" t="s">
        <v>460</v>
      </c>
      <c r="J6367" t="s">
        <v>573</v>
      </c>
      <c r="K6367" t="s">
        <v>461</v>
      </c>
      <c r="L6367" t="s">
        <v>542</v>
      </c>
      <c r="M6367" t="s">
        <v>462</v>
      </c>
      <c r="N6367">
        <v>525</v>
      </c>
      <c r="O6367">
        <v>533606.14</v>
      </c>
      <c r="P6367">
        <v>936195</v>
      </c>
      <c r="Q6367" t="str">
        <f t="shared" si="102"/>
        <v>Street</v>
      </c>
    </row>
    <row r="6368" spans="1:17" x14ac:dyDescent="0.3">
      <c r="A6368">
        <v>5</v>
      </c>
      <c r="B6368" t="s">
        <v>181</v>
      </c>
      <c r="C6368">
        <v>2022</v>
      </c>
      <c r="D6368">
        <v>4</v>
      </c>
      <c r="E6368" t="s">
        <v>583</v>
      </c>
      <c r="F6368" s="152">
        <v>6</v>
      </c>
      <c r="G6368" t="s">
        <v>458</v>
      </c>
      <c r="H6368" t="s">
        <v>434</v>
      </c>
      <c r="I6368" t="s">
        <v>435</v>
      </c>
      <c r="J6368" t="s">
        <v>566</v>
      </c>
      <c r="K6368" t="s">
        <v>436</v>
      </c>
      <c r="L6368" t="s">
        <v>542</v>
      </c>
      <c r="M6368" t="s">
        <v>462</v>
      </c>
      <c r="N6368">
        <v>935</v>
      </c>
      <c r="O6368">
        <v>72726.86</v>
      </c>
      <c r="P6368">
        <v>255434</v>
      </c>
      <c r="Q6368" t="str">
        <f t="shared" si="102"/>
        <v>Street</v>
      </c>
    </row>
    <row r="6369" spans="1:17" x14ac:dyDescent="0.3">
      <c r="A6369">
        <v>5</v>
      </c>
      <c r="B6369" t="s">
        <v>181</v>
      </c>
      <c r="C6369">
        <v>2022</v>
      </c>
      <c r="D6369">
        <v>4</v>
      </c>
      <c r="E6369" t="s">
        <v>583</v>
      </c>
      <c r="F6369" s="152">
        <v>6</v>
      </c>
      <c r="G6369" t="s">
        <v>458</v>
      </c>
      <c r="H6369" t="s">
        <v>511</v>
      </c>
      <c r="I6369" t="s">
        <v>512</v>
      </c>
      <c r="J6369" t="s">
        <v>576</v>
      </c>
      <c r="K6369" t="s">
        <v>513</v>
      </c>
      <c r="L6369" t="s">
        <v>542</v>
      </c>
      <c r="M6369" t="s">
        <v>462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x14ac:dyDescent="0.3">
      <c r="A6370">
        <v>5</v>
      </c>
      <c r="B6370" t="s">
        <v>181</v>
      </c>
      <c r="C6370">
        <v>2022</v>
      </c>
      <c r="D6370">
        <v>4</v>
      </c>
      <c r="E6370" t="s">
        <v>583</v>
      </c>
      <c r="F6370" s="152">
        <v>6</v>
      </c>
      <c r="G6370" t="s">
        <v>458</v>
      </c>
      <c r="H6370" t="s">
        <v>514</v>
      </c>
      <c r="I6370" t="s">
        <v>515</v>
      </c>
      <c r="J6370" t="s">
        <v>574</v>
      </c>
      <c r="K6370" t="s">
        <v>500</v>
      </c>
      <c r="L6370" t="s">
        <v>542</v>
      </c>
      <c r="M6370" t="s">
        <v>462</v>
      </c>
      <c r="N6370">
        <v>6</v>
      </c>
      <c r="O6370">
        <v>1753.81</v>
      </c>
      <c r="P6370">
        <v>3818</v>
      </c>
      <c r="Q6370" t="str">
        <f t="shared" si="102"/>
        <v>Street</v>
      </c>
    </row>
    <row r="6371" spans="1:17" x14ac:dyDescent="0.3">
      <c r="A6371">
        <v>5</v>
      </c>
      <c r="B6371" t="s">
        <v>181</v>
      </c>
      <c r="C6371">
        <v>2022</v>
      </c>
      <c r="D6371">
        <v>4</v>
      </c>
      <c r="E6371" t="s">
        <v>583</v>
      </c>
      <c r="F6371" s="152">
        <v>6</v>
      </c>
      <c r="G6371" t="s">
        <v>458</v>
      </c>
      <c r="H6371" t="s">
        <v>516</v>
      </c>
      <c r="I6371" t="s">
        <v>517</v>
      </c>
      <c r="J6371" t="s">
        <v>575</v>
      </c>
      <c r="K6371" t="s">
        <v>475</v>
      </c>
      <c r="L6371" t="s">
        <v>542</v>
      </c>
      <c r="M6371" t="s">
        <v>462</v>
      </c>
      <c r="N6371">
        <v>410</v>
      </c>
      <c r="O6371">
        <v>198573.23</v>
      </c>
      <c r="P6371">
        <v>1924593</v>
      </c>
      <c r="Q6371" t="str">
        <f t="shared" si="102"/>
        <v>Street</v>
      </c>
    </row>
    <row r="6372" spans="1:17" x14ac:dyDescent="0.3">
      <c r="A6372">
        <v>5</v>
      </c>
      <c r="B6372" t="s">
        <v>181</v>
      </c>
      <c r="C6372">
        <v>2022</v>
      </c>
      <c r="D6372">
        <v>4</v>
      </c>
      <c r="E6372" t="s">
        <v>583</v>
      </c>
      <c r="F6372" s="152">
        <v>6</v>
      </c>
      <c r="G6372" t="s">
        <v>458</v>
      </c>
      <c r="H6372" t="s">
        <v>437</v>
      </c>
      <c r="I6372" t="s">
        <v>438</v>
      </c>
      <c r="J6372" t="s">
        <v>571</v>
      </c>
      <c r="K6372" t="s">
        <v>439</v>
      </c>
      <c r="L6372" t="s">
        <v>542</v>
      </c>
      <c r="M6372" t="s">
        <v>462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x14ac:dyDescent="0.3">
      <c r="A6373">
        <v>5</v>
      </c>
      <c r="B6373" t="s">
        <v>181</v>
      </c>
      <c r="C6373">
        <v>2022</v>
      </c>
      <c r="D6373">
        <v>4</v>
      </c>
      <c r="E6373" t="s">
        <v>583</v>
      </c>
      <c r="F6373" s="152">
        <v>6</v>
      </c>
      <c r="G6373" t="s">
        <v>458</v>
      </c>
      <c r="H6373" t="s">
        <v>518</v>
      </c>
      <c r="I6373" t="s">
        <v>519</v>
      </c>
      <c r="J6373" t="s">
        <v>577</v>
      </c>
      <c r="K6373" t="s">
        <v>465</v>
      </c>
      <c r="L6373" t="s">
        <v>548</v>
      </c>
      <c r="M6373" t="s">
        <v>193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x14ac:dyDescent="0.3">
      <c r="A6374">
        <v>5</v>
      </c>
      <c r="B6374" t="s">
        <v>181</v>
      </c>
      <c r="C6374">
        <v>2022</v>
      </c>
      <c r="D6374">
        <v>4</v>
      </c>
      <c r="E6374" t="s">
        <v>583</v>
      </c>
      <c r="F6374" s="152">
        <v>6</v>
      </c>
      <c r="G6374" t="s">
        <v>458</v>
      </c>
      <c r="H6374" t="s">
        <v>463</v>
      </c>
      <c r="I6374" t="s">
        <v>464</v>
      </c>
      <c r="J6374" t="s">
        <v>577</v>
      </c>
      <c r="K6374" t="s">
        <v>465</v>
      </c>
      <c r="L6374" t="s">
        <v>542</v>
      </c>
      <c r="M6374" t="s">
        <v>462</v>
      </c>
      <c r="N6374">
        <v>10</v>
      </c>
      <c r="O6374">
        <v>732.56</v>
      </c>
      <c r="P6374">
        <v>3941</v>
      </c>
      <c r="Q6374" t="str">
        <f t="shared" si="102"/>
        <v>Street</v>
      </c>
    </row>
    <row r="6375" spans="1:17" x14ac:dyDescent="0.3">
      <c r="A6375">
        <v>5</v>
      </c>
      <c r="B6375" t="s">
        <v>181</v>
      </c>
      <c r="C6375">
        <v>2022</v>
      </c>
      <c r="D6375">
        <v>4</v>
      </c>
      <c r="E6375" t="s">
        <v>583</v>
      </c>
      <c r="F6375" s="152">
        <v>6</v>
      </c>
      <c r="G6375" t="s">
        <v>458</v>
      </c>
      <c r="H6375" t="s">
        <v>522</v>
      </c>
      <c r="I6375" t="s">
        <v>523</v>
      </c>
      <c r="J6375" t="s">
        <v>578</v>
      </c>
      <c r="K6375" t="s">
        <v>475</v>
      </c>
      <c r="L6375" t="s">
        <v>548</v>
      </c>
      <c r="M6375" t="s">
        <v>193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x14ac:dyDescent="0.3">
      <c r="A6376">
        <v>5</v>
      </c>
      <c r="B6376" t="s">
        <v>181</v>
      </c>
      <c r="C6376">
        <v>2022</v>
      </c>
      <c r="D6376">
        <v>4</v>
      </c>
      <c r="E6376" t="s">
        <v>583</v>
      </c>
      <c r="F6376" s="152">
        <v>6</v>
      </c>
      <c r="G6376" t="s">
        <v>458</v>
      </c>
      <c r="H6376" t="s">
        <v>524</v>
      </c>
      <c r="I6376" t="s">
        <v>525</v>
      </c>
      <c r="J6376" t="s">
        <v>578</v>
      </c>
      <c r="K6376" t="s">
        <v>475</v>
      </c>
      <c r="L6376" t="s">
        <v>542</v>
      </c>
      <c r="M6376" t="s">
        <v>462</v>
      </c>
      <c r="N6376">
        <v>2</v>
      </c>
      <c r="O6376">
        <v>997.15</v>
      </c>
      <c r="P6376">
        <v>214</v>
      </c>
      <c r="Q6376" t="str">
        <f t="shared" si="102"/>
        <v>Street</v>
      </c>
    </row>
    <row r="6377" spans="1:17" x14ac:dyDescent="0.3">
      <c r="A6377">
        <v>5</v>
      </c>
      <c r="B6377" t="s">
        <v>181</v>
      </c>
      <c r="C6377">
        <v>2022</v>
      </c>
      <c r="D6377">
        <v>4</v>
      </c>
      <c r="E6377" t="s">
        <v>583</v>
      </c>
      <c r="F6377" s="152">
        <v>6</v>
      </c>
      <c r="G6377" t="s">
        <v>458</v>
      </c>
      <c r="H6377" t="s">
        <v>417</v>
      </c>
      <c r="I6377" t="s">
        <v>418</v>
      </c>
      <c r="J6377" t="s">
        <v>562</v>
      </c>
      <c r="K6377" t="s">
        <v>405</v>
      </c>
      <c r="L6377" t="s">
        <v>542</v>
      </c>
      <c r="M6377" t="s">
        <v>462</v>
      </c>
      <c r="N6377">
        <v>30</v>
      </c>
      <c r="O6377">
        <v>850.64</v>
      </c>
      <c r="P6377">
        <v>5121</v>
      </c>
      <c r="Q6377" t="str">
        <f t="shared" si="102"/>
        <v>3-Small C&amp;I</v>
      </c>
    </row>
    <row r="6378" spans="1:17" x14ac:dyDescent="0.3">
      <c r="A6378">
        <v>5</v>
      </c>
      <c r="B6378" t="s">
        <v>181</v>
      </c>
      <c r="C6378">
        <v>2022</v>
      </c>
      <c r="D6378">
        <v>4</v>
      </c>
      <c r="E6378" t="s">
        <v>583</v>
      </c>
      <c r="F6378" s="152">
        <v>10</v>
      </c>
      <c r="G6378" t="s">
        <v>466</v>
      </c>
      <c r="H6378" t="s">
        <v>397</v>
      </c>
      <c r="I6378" t="s">
        <v>398</v>
      </c>
      <c r="J6378" t="s">
        <v>561</v>
      </c>
      <c r="K6378" t="s">
        <v>399</v>
      </c>
      <c r="L6378" t="s">
        <v>543</v>
      </c>
      <c r="M6378" t="s">
        <v>467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x14ac:dyDescent="0.3">
      <c r="A6379">
        <v>5</v>
      </c>
      <c r="B6379" t="s">
        <v>181</v>
      </c>
      <c r="C6379">
        <v>2022</v>
      </c>
      <c r="D6379">
        <v>4</v>
      </c>
      <c r="E6379" t="s">
        <v>583</v>
      </c>
      <c r="F6379" s="152">
        <v>10</v>
      </c>
      <c r="G6379" t="s">
        <v>466</v>
      </c>
      <c r="H6379" t="s">
        <v>401</v>
      </c>
      <c r="I6379" t="s">
        <v>402</v>
      </c>
      <c r="J6379" t="s">
        <v>561</v>
      </c>
      <c r="K6379" t="s">
        <v>399</v>
      </c>
      <c r="L6379" t="s">
        <v>543</v>
      </c>
      <c r="M6379" t="s">
        <v>467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x14ac:dyDescent="0.3">
      <c r="A6380">
        <v>5</v>
      </c>
      <c r="B6380" t="s">
        <v>181</v>
      </c>
      <c r="C6380">
        <v>2022</v>
      </c>
      <c r="D6380">
        <v>4</v>
      </c>
      <c r="E6380" t="s">
        <v>583</v>
      </c>
      <c r="F6380" s="152">
        <v>10</v>
      </c>
      <c r="G6380" t="s">
        <v>466</v>
      </c>
      <c r="H6380" t="s">
        <v>403</v>
      </c>
      <c r="I6380" t="s">
        <v>404</v>
      </c>
      <c r="J6380" t="s">
        <v>562</v>
      </c>
      <c r="K6380" t="s">
        <v>405</v>
      </c>
      <c r="L6380" t="s">
        <v>543</v>
      </c>
      <c r="M6380" t="s">
        <v>467</v>
      </c>
      <c r="N6380">
        <v>12</v>
      </c>
      <c r="O6380">
        <v>1818.66</v>
      </c>
      <c r="P6380">
        <v>7076</v>
      </c>
      <c r="Q6380" t="str">
        <f t="shared" si="102"/>
        <v>3-Small C&amp;I</v>
      </c>
    </row>
    <row r="6381" spans="1:17" x14ac:dyDescent="0.3">
      <c r="A6381">
        <v>5</v>
      </c>
      <c r="B6381" t="s">
        <v>181</v>
      </c>
      <c r="C6381">
        <v>2022</v>
      </c>
      <c r="D6381">
        <v>4</v>
      </c>
      <c r="E6381" t="s">
        <v>583</v>
      </c>
      <c r="F6381" s="152">
        <v>10</v>
      </c>
      <c r="G6381" t="s">
        <v>466</v>
      </c>
      <c r="H6381" t="s">
        <v>406</v>
      </c>
      <c r="I6381" t="s">
        <v>407</v>
      </c>
      <c r="J6381" t="s">
        <v>563</v>
      </c>
      <c r="K6381" t="s">
        <v>408</v>
      </c>
      <c r="L6381" t="s">
        <v>543</v>
      </c>
      <c r="M6381" t="s">
        <v>467</v>
      </c>
      <c r="N6381">
        <v>5311</v>
      </c>
      <c r="O6381">
        <v>874351.16</v>
      </c>
      <c r="P6381">
        <v>4640624</v>
      </c>
      <c r="Q6381" t="str">
        <f t="shared" si="102"/>
        <v>2-Low Income Residential</v>
      </c>
    </row>
    <row r="6382" spans="1:17" x14ac:dyDescent="0.3">
      <c r="A6382">
        <v>5</v>
      </c>
      <c r="B6382" t="s">
        <v>181</v>
      </c>
      <c r="C6382">
        <v>2022</v>
      </c>
      <c r="D6382">
        <v>4</v>
      </c>
      <c r="E6382" t="s">
        <v>583</v>
      </c>
      <c r="F6382" s="152">
        <v>10</v>
      </c>
      <c r="G6382" t="s">
        <v>466</v>
      </c>
      <c r="H6382" t="s">
        <v>471</v>
      </c>
      <c r="I6382" t="s">
        <v>472</v>
      </c>
      <c r="J6382" t="s">
        <v>563</v>
      </c>
      <c r="K6382" t="s">
        <v>408</v>
      </c>
      <c r="L6382" t="s">
        <v>543</v>
      </c>
      <c r="M6382" t="s">
        <v>467</v>
      </c>
      <c r="N6382">
        <v>16</v>
      </c>
      <c r="O6382">
        <v>2758.59</v>
      </c>
      <c r="P6382">
        <v>15335</v>
      </c>
      <c r="Q6382" t="str">
        <f t="shared" si="102"/>
        <v>2-Low Income Residential</v>
      </c>
    </row>
    <row r="6383" spans="1:17" x14ac:dyDescent="0.3">
      <c r="A6383">
        <v>5</v>
      </c>
      <c r="B6383" t="s">
        <v>181</v>
      </c>
      <c r="C6383">
        <v>2022</v>
      </c>
      <c r="D6383">
        <v>4</v>
      </c>
      <c r="E6383" t="s">
        <v>583</v>
      </c>
      <c r="F6383" s="152">
        <v>10</v>
      </c>
      <c r="G6383" t="s">
        <v>466</v>
      </c>
      <c r="H6383" t="s">
        <v>477</v>
      </c>
      <c r="I6383" t="s">
        <v>478</v>
      </c>
      <c r="J6383" t="s">
        <v>566</v>
      </c>
      <c r="K6383" t="s">
        <v>436</v>
      </c>
      <c r="L6383" t="s">
        <v>543</v>
      </c>
      <c r="M6383" t="s">
        <v>467</v>
      </c>
      <c r="N6383">
        <v>2</v>
      </c>
      <c r="O6383">
        <v>81.06</v>
      </c>
      <c r="P6383">
        <v>144</v>
      </c>
      <c r="Q6383" t="str">
        <f t="shared" si="102"/>
        <v>Street</v>
      </c>
    </row>
    <row r="6384" spans="1:17" x14ac:dyDescent="0.3">
      <c r="A6384">
        <v>5</v>
      </c>
      <c r="B6384" t="s">
        <v>181</v>
      </c>
      <c r="C6384">
        <v>2022</v>
      </c>
      <c r="D6384">
        <v>4</v>
      </c>
      <c r="E6384" t="s">
        <v>583</v>
      </c>
      <c r="F6384" s="152">
        <v>10</v>
      </c>
      <c r="G6384" t="s">
        <v>466</v>
      </c>
      <c r="H6384" t="s">
        <v>479</v>
      </c>
      <c r="I6384" t="s">
        <v>480</v>
      </c>
      <c r="J6384" t="s">
        <v>566</v>
      </c>
      <c r="K6384" t="s">
        <v>436</v>
      </c>
      <c r="L6384" t="s">
        <v>543</v>
      </c>
      <c r="M6384" t="s">
        <v>467</v>
      </c>
      <c r="N6384">
        <v>25</v>
      </c>
      <c r="O6384">
        <v>537.51</v>
      </c>
      <c r="P6384">
        <v>1227</v>
      </c>
      <c r="Q6384" t="str">
        <f t="shared" si="102"/>
        <v>Street</v>
      </c>
    </row>
    <row r="6385" spans="1:17" x14ac:dyDescent="0.3">
      <c r="A6385">
        <v>5</v>
      </c>
      <c r="B6385" t="s">
        <v>181</v>
      </c>
      <c r="C6385">
        <v>2022</v>
      </c>
      <c r="D6385">
        <v>4</v>
      </c>
      <c r="E6385" t="s">
        <v>583</v>
      </c>
      <c r="F6385" s="152">
        <v>10</v>
      </c>
      <c r="G6385" t="s">
        <v>466</v>
      </c>
      <c r="H6385" t="s">
        <v>434</v>
      </c>
      <c r="I6385" t="s">
        <v>435</v>
      </c>
      <c r="J6385" t="s">
        <v>566</v>
      </c>
      <c r="K6385" t="s">
        <v>436</v>
      </c>
      <c r="L6385" t="s">
        <v>544</v>
      </c>
      <c r="M6385" t="s">
        <v>468</v>
      </c>
      <c r="N6385">
        <v>3</v>
      </c>
      <c r="O6385">
        <v>94.7</v>
      </c>
      <c r="P6385">
        <v>373</v>
      </c>
      <c r="Q6385" t="str">
        <f t="shared" si="102"/>
        <v>Street</v>
      </c>
    </row>
    <row r="6386" spans="1:17" x14ac:dyDescent="0.3">
      <c r="A6386">
        <v>5</v>
      </c>
      <c r="B6386" t="s">
        <v>181</v>
      </c>
      <c r="C6386">
        <v>2022</v>
      </c>
      <c r="D6386">
        <v>4</v>
      </c>
      <c r="E6386" t="s">
        <v>583</v>
      </c>
      <c r="F6386" s="152">
        <v>10</v>
      </c>
      <c r="G6386" t="s">
        <v>466</v>
      </c>
      <c r="H6386" t="s">
        <v>412</v>
      </c>
      <c r="I6386" t="s">
        <v>413</v>
      </c>
      <c r="J6386" t="s">
        <v>561</v>
      </c>
      <c r="K6386" t="s">
        <v>399</v>
      </c>
      <c r="L6386" t="s">
        <v>544</v>
      </c>
      <c r="M6386" t="s">
        <v>468</v>
      </c>
      <c r="N6386">
        <v>34072</v>
      </c>
      <c r="O6386">
        <v>3966682.45</v>
      </c>
      <c r="P6386">
        <v>28177057</v>
      </c>
      <c r="Q6386" t="str">
        <f t="shared" si="102"/>
        <v>1-Residential</v>
      </c>
    </row>
    <row r="6387" spans="1:17" x14ac:dyDescent="0.3">
      <c r="A6387">
        <v>5</v>
      </c>
      <c r="B6387" t="s">
        <v>181</v>
      </c>
      <c r="C6387">
        <v>2022</v>
      </c>
      <c r="D6387">
        <v>4</v>
      </c>
      <c r="E6387" t="s">
        <v>583</v>
      </c>
      <c r="F6387" s="152">
        <v>10</v>
      </c>
      <c r="G6387" t="s">
        <v>466</v>
      </c>
      <c r="H6387" t="s">
        <v>415</v>
      </c>
      <c r="I6387" t="s">
        <v>416</v>
      </c>
      <c r="J6387" t="s">
        <v>563</v>
      </c>
      <c r="K6387" t="s">
        <v>408</v>
      </c>
      <c r="L6387" t="s">
        <v>544</v>
      </c>
      <c r="M6387" t="s">
        <v>468</v>
      </c>
      <c r="N6387">
        <v>5095</v>
      </c>
      <c r="O6387">
        <v>191593.35</v>
      </c>
      <c r="P6387">
        <v>4451547</v>
      </c>
      <c r="Q6387" t="str">
        <f t="shared" si="102"/>
        <v>2-Low Income Residential</v>
      </c>
    </row>
    <row r="6388" spans="1:17" x14ac:dyDescent="0.3">
      <c r="A6388">
        <v>5</v>
      </c>
      <c r="B6388" t="s">
        <v>181</v>
      </c>
      <c r="C6388">
        <v>2022</v>
      </c>
      <c r="D6388">
        <v>4</v>
      </c>
      <c r="E6388" t="s">
        <v>583</v>
      </c>
      <c r="F6388" s="152">
        <v>10</v>
      </c>
      <c r="G6388" t="s">
        <v>466</v>
      </c>
      <c r="H6388" t="s">
        <v>417</v>
      </c>
      <c r="I6388" t="s">
        <v>418</v>
      </c>
      <c r="J6388" t="s">
        <v>562</v>
      </c>
      <c r="K6388" t="s">
        <v>405</v>
      </c>
      <c r="L6388" t="s">
        <v>544</v>
      </c>
      <c r="M6388" t="s">
        <v>468</v>
      </c>
      <c r="N6388">
        <v>14</v>
      </c>
      <c r="O6388">
        <v>2248.4</v>
      </c>
      <c r="P6388">
        <v>19342</v>
      </c>
      <c r="Q6388" t="str">
        <f t="shared" si="102"/>
        <v>3-Small C&amp;I</v>
      </c>
    </row>
    <row r="6389" spans="1:17" x14ac:dyDescent="0.3">
      <c r="A6389">
        <v>5</v>
      </c>
      <c r="B6389" t="s">
        <v>181</v>
      </c>
      <c r="C6389">
        <v>2022</v>
      </c>
      <c r="D6389">
        <v>4</v>
      </c>
      <c r="E6389" t="s">
        <v>583</v>
      </c>
      <c r="F6389" s="152">
        <v>60</v>
      </c>
      <c r="G6389" t="s">
        <v>469</v>
      </c>
      <c r="H6389" t="s">
        <v>494</v>
      </c>
      <c r="I6389" t="s">
        <v>495</v>
      </c>
      <c r="J6389" t="s">
        <v>573</v>
      </c>
      <c r="K6389" t="s">
        <v>461</v>
      </c>
      <c r="L6389" t="s">
        <v>549</v>
      </c>
      <c r="M6389" t="s">
        <v>526</v>
      </c>
      <c r="N6389">
        <v>7</v>
      </c>
      <c r="O6389">
        <v>1326.37</v>
      </c>
      <c r="P6389">
        <v>2322</v>
      </c>
      <c r="Q6389" t="str">
        <f t="shared" si="102"/>
        <v>Street</v>
      </c>
    </row>
    <row r="6390" spans="1:17" x14ac:dyDescent="0.3">
      <c r="A6390">
        <v>5</v>
      </c>
      <c r="B6390" t="s">
        <v>181</v>
      </c>
      <c r="C6390">
        <v>2022</v>
      </c>
      <c r="D6390">
        <v>4</v>
      </c>
      <c r="E6390" t="s">
        <v>583</v>
      </c>
      <c r="F6390" s="152">
        <v>60</v>
      </c>
      <c r="G6390" t="s">
        <v>469</v>
      </c>
      <c r="H6390" t="s">
        <v>496</v>
      </c>
      <c r="I6390" t="s">
        <v>497</v>
      </c>
      <c r="J6390" t="s">
        <v>573</v>
      </c>
      <c r="K6390" t="s">
        <v>461</v>
      </c>
      <c r="L6390" t="s">
        <v>549</v>
      </c>
      <c r="M6390" t="s">
        <v>526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x14ac:dyDescent="0.3">
      <c r="A6391">
        <v>5</v>
      </c>
      <c r="B6391" t="s">
        <v>181</v>
      </c>
      <c r="C6391">
        <v>2022</v>
      </c>
      <c r="D6391">
        <v>4</v>
      </c>
      <c r="E6391" t="s">
        <v>583</v>
      </c>
      <c r="F6391" s="152">
        <v>60</v>
      </c>
      <c r="G6391" t="s">
        <v>469</v>
      </c>
      <c r="H6391" t="s">
        <v>459</v>
      </c>
      <c r="I6391" t="s">
        <v>460</v>
      </c>
      <c r="J6391" t="s">
        <v>573</v>
      </c>
      <c r="K6391" t="s">
        <v>461</v>
      </c>
      <c r="L6391" t="s">
        <v>545</v>
      </c>
      <c r="M6391" t="s">
        <v>470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x14ac:dyDescent="0.3">
      <c r="A6392">
        <v>5</v>
      </c>
      <c r="B6392" t="s">
        <v>181</v>
      </c>
      <c r="C6392">
        <v>2022</v>
      </c>
      <c r="D6392">
        <v>4</v>
      </c>
      <c r="E6392" t="s">
        <v>583</v>
      </c>
      <c r="F6392" s="152">
        <v>60</v>
      </c>
      <c r="G6392" t="s">
        <v>469</v>
      </c>
      <c r="H6392" t="s">
        <v>437</v>
      </c>
      <c r="I6392" t="s">
        <v>438</v>
      </c>
      <c r="J6392" t="s">
        <v>571</v>
      </c>
      <c r="K6392" t="s">
        <v>439</v>
      </c>
      <c r="L6392" t="s">
        <v>545</v>
      </c>
      <c r="M6392" t="s">
        <v>470</v>
      </c>
      <c r="N6392">
        <v>1</v>
      </c>
      <c r="O6392">
        <v>8.09</v>
      </c>
      <c r="P6392">
        <v>9</v>
      </c>
      <c r="Q6392" t="str">
        <f t="shared" si="102"/>
        <v>3-Small C&amp;I</v>
      </c>
    </row>
    <row r="6393" spans="1:17" x14ac:dyDescent="0.3">
      <c r="A6393">
        <v>5</v>
      </c>
      <c r="B6393" t="s">
        <v>181</v>
      </c>
      <c r="C6393">
        <v>2022</v>
      </c>
      <c r="D6393">
        <v>4</v>
      </c>
      <c r="E6393" t="s">
        <v>583</v>
      </c>
      <c r="F6393" s="152">
        <v>60</v>
      </c>
      <c r="G6393" t="s">
        <v>469</v>
      </c>
      <c r="H6393" t="s">
        <v>463</v>
      </c>
      <c r="I6393" t="s">
        <v>464</v>
      </c>
      <c r="J6393" t="s">
        <v>577</v>
      </c>
      <c r="K6393" t="s">
        <v>465</v>
      </c>
      <c r="L6393" t="s">
        <v>545</v>
      </c>
      <c r="M6393" t="s">
        <v>470</v>
      </c>
      <c r="N6393">
        <v>4</v>
      </c>
      <c r="O6393">
        <v>70.83</v>
      </c>
      <c r="P6393">
        <v>383</v>
      </c>
      <c r="Q6393" t="str">
        <f t="shared" si="102"/>
        <v>Street</v>
      </c>
    </row>
    <row r="6394" spans="1:17" x14ac:dyDescent="0.3">
      <c r="A6394">
        <v>5</v>
      </c>
      <c r="B6394" t="s">
        <v>181</v>
      </c>
      <c r="C6394">
        <v>2022</v>
      </c>
      <c r="D6394">
        <v>4</v>
      </c>
      <c r="E6394" t="s">
        <v>583</v>
      </c>
      <c r="F6394" s="152">
        <v>71</v>
      </c>
      <c r="G6394" t="s">
        <v>469</v>
      </c>
      <c r="H6394" t="s">
        <v>397</v>
      </c>
      <c r="I6394" t="s">
        <v>398</v>
      </c>
      <c r="J6394" t="s">
        <v>561</v>
      </c>
      <c r="K6394" t="s">
        <v>399</v>
      </c>
      <c r="L6394" t="s">
        <v>550</v>
      </c>
      <c r="M6394" t="s">
        <v>527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x14ac:dyDescent="0.3">
      <c r="A6395">
        <v>5</v>
      </c>
      <c r="B6395" t="s">
        <v>181</v>
      </c>
      <c r="C6395">
        <v>2022</v>
      </c>
      <c r="D6395">
        <v>4</v>
      </c>
      <c r="E6395" t="s">
        <v>583</v>
      </c>
      <c r="F6395" s="152">
        <v>72</v>
      </c>
      <c r="G6395" t="s">
        <v>469</v>
      </c>
      <c r="H6395" t="s">
        <v>397</v>
      </c>
      <c r="I6395" t="s">
        <v>398</v>
      </c>
      <c r="J6395" t="s">
        <v>561</v>
      </c>
      <c r="K6395" t="s">
        <v>399</v>
      </c>
      <c r="L6395" t="s">
        <v>551</v>
      </c>
      <c r="M6395" t="s">
        <v>528</v>
      </c>
      <c r="N6395">
        <v>1</v>
      </c>
      <c r="O6395">
        <v>120.54</v>
      </c>
      <c r="P6395">
        <v>402</v>
      </c>
      <c r="Q6395" t="str">
        <f t="shared" si="102"/>
        <v>1-Residential</v>
      </c>
    </row>
    <row r="6396" spans="1:17" x14ac:dyDescent="0.3">
      <c r="A6396">
        <v>5</v>
      </c>
      <c r="B6396" t="s">
        <v>181</v>
      </c>
      <c r="C6396">
        <v>2022</v>
      </c>
      <c r="D6396">
        <v>4</v>
      </c>
      <c r="E6396" t="s">
        <v>583</v>
      </c>
      <c r="F6396" s="152">
        <v>72</v>
      </c>
      <c r="G6396" t="s">
        <v>469</v>
      </c>
      <c r="H6396" t="s">
        <v>403</v>
      </c>
      <c r="I6396" t="s">
        <v>404</v>
      </c>
      <c r="J6396" t="s">
        <v>562</v>
      </c>
      <c r="K6396" t="s">
        <v>405</v>
      </c>
      <c r="L6396" t="s">
        <v>551</v>
      </c>
      <c r="M6396" t="s">
        <v>528</v>
      </c>
      <c r="N6396">
        <v>1</v>
      </c>
      <c r="O6396">
        <v>2789.95</v>
      </c>
      <c r="P6396">
        <v>11573</v>
      </c>
      <c r="Q6396" t="str">
        <f t="shared" si="102"/>
        <v>3-Small C&amp;I</v>
      </c>
    </row>
    <row r="6397" spans="1:17" x14ac:dyDescent="0.3">
      <c r="A6397">
        <v>5</v>
      </c>
      <c r="B6397" t="s">
        <v>181</v>
      </c>
      <c r="C6397">
        <v>2022</v>
      </c>
      <c r="D6397">
        <v>4</v>
      </c>
      <c r="E6397" t="s">
        <v>583</v>
      </c>
      <c r="F6397" s="152">
        <v>75</v>
      </c>
      <c r="G6397" t="s">
        <v>469</v>
      </c>
      <c r="H6397" t="s">
        <v>481</v>
      </c>
      <c r="I6397" t="s">
        <v>482</v>
      </c>
      <c r="J6397" t="s">
        <v>568</v>
      </c>
      <c r="K6397" t="s">
        <v>433</v>
      </c>
      <c r="L6397" t="s">
        <v>552</v>
      </c>
      <c r="M6397" t="s">
        <v>529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x14ac:dyDescent="0.3">
      <c r="A6398">
        <v>5</v>
      </c>
      <c r="B6398" t="s">
        <v>181</v>
      </c>
      <c r="C6398">
        <v>2022</v>
      </c>
      <c r="D6398">
        <v>4</v>
      </c>
      <c r="E6398" t="s">
        <v>583</v>
      </c>
      <c r="F6398" s="152">
        <v>75</v>
      </c>
      <c r="G6398" t="s">
        <v>469</v>
      </c>
      <c r="H6398" t="s">
        <v>431</v>
      </c>
      <c r="I6398" t="s">
        <v>432</v>
      </c>
      <c r="J6398" t="s">
        <v>568</v>
      </c>
      <c r="K6398" t="s">
        <v>433</v>
      </c>
      <c r="L6398" t="s">
        <v>552</v>
      </c>
      <c r="M6398" t="s">
        <v>529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x14ac:dyDescent="0.3">
      <c r="A6399">
        <v>5</v>
      </c>
      <c r="B6399" t="s">
        <v>181</v>
      </c>
      <c r="C6399">
        <v>2022</v>
      </c>
      <c r="D6399">
        <v>4</v>
      </c>
      <c r="E6399" t="s">
        <v>583</v>
      </c>
      <c r="F6399" s="152">
        <v>75</v>
      </c>
      <c r="G6399" t="s">
        <v>469</v>
      </c>
      <c r="H6399" t="s">
        <v>441</v>
      </c>
      <c r="I6399" t="s">
        <v>442</v>
      </c>
      <c r="J6399" t="s">
        <v>572</v>
      </c>
      <c r="K6399" t="s">
        <v>443</v>
      </c>
      <c r="L6399" t="s">
        <v>552</v>
      </c>
      <c r="M6399" t="s">
        <v>529</v>
      </c>
      <c r="N6399">
        <v>1</v>
      </c>
      <c r="O6399">
        <v>26535.37</v>
      </c>
      <c r="P6399">
        <v>142800</v>
      </c>
      <c r="Q6399" t="str">
        <f t="shared" si="102"/>
        <v>5-Large C&amp;I</v>
      </c>
    </row>
    <row r="6400" spans="1:17" x14ac:dyDescent="0.3">
      <c r="A6400">
        <v>5</v>
      </c>
      <c r="B6400" t="s">
        <v>181</v>
      </c>
      <c r="C6400">
        <v>2022</v>
      </c>
      <c r="D6400">
        <v>4</v>
      </c>
      <c r="E6400" t="s">
        <v>583</v>
      </c>
      <c r="F6400" s="152">
        <v>75</v>
      </c>
      <c r="G6400" t="s">
        <v>469</v>
      </c>
      <c r="H6400" t="s">
        <v>417</v>
      </c>
      <c r="I6400" t="s">
        <v>418</v>
      </c>
      <c r="J6400" t="s">
        <v>562</v>
      </c>
      <c r="K6400" t="s">
        <v>405</v>
      </c>
      <c r="L6400" t="s">
        <v>553</v>
      </c>
      <c r="M6400" t="s">
        <v>476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x14ac:dyDescent="0.3">
      <c r="A6401">
        <v>5</v>
      </c>
      <c r="B6401" t="s">
        <v>181</v>
      </c>
      <c r="C6401">
        <v>2022</v>
      </c>
      <c r="D6401">
        <v>4</v>
      </c>
      <c r="E6401" t="s">
        <v>583</v>
      </c>
      <c r="F6401" s="152">
        <v>75</v>
      </c>
      <c r="G6401" t="s">
        <v>469</v>
      </c>
      <c r="H6401" t="s">
        <v>450</v>
      </c>
      <c r="I6401" t="s">
        <v>451</v>
      </c>
      <c r="J6401" t="s">
        <v>568</v>
      </c>
      <c r="K6401" t="s">
        <v>433</v>
      </c>
      <c r="L6401" t="s">
        <v>553</v>
      </c>
      <c r="M6401" t="s">
        <v>476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x14ac:dyDescent="0.3">
      <c r="A6402">
        <v>5</v>
      </c>
      <c r="B6402" t="s">
        <v>181</v>
      </c>
      <c r="C6402">
        <v>2022</v>
      </c>
      <c r="D6402">
        <v>4</v>
      </c>
      <c r="E6402" t="s">
        <v>583</v>
      </c>
      <c r="F6402" s="152">
        <v>77</v>
      </c>
      <c r="G6402" t="s">
        <v>469</v>
      </c>
      <c r="H6402" t="s">
        <v>403</v>
      </c>
      <c r="I6402" t="s">
        <v>404</v>
      </c>
      <c r="J6402" t="s">
        <v>562</v>
      </c>
      <c r="K6402" t="s">
        <v>405</v>
      </c>
      <c r="L6402" t="s">
        <v>554</v>
      </c>
      <c r="M6402" t="s">
        <v>530</v>
      </c>
      <c r="N6402">
        <v>2</v>
      </c>
      <c r="O6402">
        <v>1745.43</v>
      </c>
      <c r="P6402">
        <v>7183</v>
      </c>
      <c r="Q6402" t="str">
        <f t="shared" si="102"/>
        <v>3-Small C&amp;I</v>
      </c>
    </row>
    <row r="6403" spans="1:17" x14ac:dyDescent="0.3">
      <c r="A6403">
        <v>5</v>
      </c>
      <c r="B6403" t="s">
        <v>181</v>
      </c>
      <c r="C6403">
        <v>2022</v>
      </c>
      <c r="D6403">
        <v>4</v>
      </c>
      <c r="E6403" t="s">
        <v>583</v>
      </c>
      <c r="F6403" s="152">
        <v>77</v>
      </c>
      <c r="G6403" t="s">
        <v>469</v>
      </c>
      <c r="H6403" t="s">
        <v>431</v>
      </c>
      <c r="I6403" t="s">
        <v>432</v>
      </c>
      <c r="J6403" t="s">
        <v>568</v>
      </c>
      <c r="K6403" t="s">
        <v>433</v>
      </c>
      <c r="L6403" t="s">
        <v>554</v>
      </c>
      <c r="M6403" t="s">
        <v>530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x14ac:dyDescent="0.3">
      <c r="A6404">
        <v>5</v>
      </c>
      <c r="B6404" t="s">
        <v>181</v>
      </c>
      <c r="C6404">
        <v>2022</v>
      </c>
      <c r="D6404">
        <v>4</v>
      </c>
      <c r="E6404" t="s">
        <v>583</v>
      </c>
      <c r="F6404" s="152">
        <v>77</v>
      </c>
      <c r="G6404" t="s">
        <v>469</v>
      </c>
      <c r="H6404" t="s">
        <v>417</v>
      </c>
      <c r="I6404" t="s">
        <v>418</v>
      </c>
      <c r="J6404" t="s">
        <v>562</v>
      </c>
      <c r="K6404" t="s">
        <v>405</v>
      </c>
      <c r="L6404" t="s">
        <v>555</v>
      </c>
      <c r="M6404" t="s">
        <v>476</v>
      </c>
      <c r="N6404">
        <v>1</v>
      </c>
      <c r="O6404">
        <v>294.05</v>
      </c>
      <c r="P6404">
        <v>2604</v>
      </c>
      <c r="Q6404" t="str">
        <f t="shared" si="102"/>
        <v>3-Small C&amp;I</v>
      </c>
    </row>
    <row r="6405" spans="1:17" x14ac:dyDescent="0.3">
      <c r="A6405">
        <v>5</v>
      </c>
      <c r="B6405" t="s">
        <v>181</v>
      </c>
      <c r="C6405">
        <v>2022</v>
      </c>
      <c r="D6405">
        <v>4</v>
      </c>
      <c r="E6405" t="s">
        <v>583</v>
      </c>
      <c r="F6405" s="152">
        <v>79</v>
      </c>
      <c r="G6405" t="s">
        <v>469</v>
      </c>
      <c r="H6405" t="s">
        <v>403</v>
      </c>
      <c r="I6405" t="s">
        <v>404</v>
      </c>
      <c r="J6405" t="s">
        <v>562</v>
      </c>
      <c r="K6405" t="s">
        <v>405</v>
      </c>
      <c r="L6405" t="s">
        <v>556</v>
      </c>
      <c r="M6405" t="s">
        <v>531</v>
      </c>
      <c r="N6405">
        <v>1</v>
      </c>
      <c r="O6405">
        <v>9.64</v>
      </c>
      <c r="P6405">
        <v>0</v>
      </c>
      <c r="Q6405" t="str">
        <f t="shared" si="102"/>
        <v>3-Small C&amp;I</v>
      </c>
    </row>
    <row r="6406" spans="1:17" x14ac:dyDescent="0.3">
      <c r="A6406">
        <v>5</v>
      </c>
      <c r="B6406" t="s">
        <v>181</v>
      </c>
      <c r="C6406">
        <v>2022</v>
      </c>
      <c r="D6406">
        <v>4</v>
      </c>
      <c r="E6406" t="s">
        <v>583</v>
      </c>
      <c r="F6406" s="152">
        <v>79</v>
      </c>
      <c r="G6406" t="s">
        <v>469</v>
      </c>
      <c r="H6406" t="s">
        <v>431</v>
      </c>
      <c r="I6406" t="s">
        <v>432</v>
      </c>
      <c r="J6406" t="s">
        <v>568</v>
      </c>
      <c r="K6406" t="s">
        <v>433</v>
      </c>
      <c r="L6406" t="s">
        <v>556</v>
      </c>
      <c r="M6406" t="s">
        <v>531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x14ac:dyDescent="0.3">
      <c r="A6407">
        <v>5</v>
      </c>
      <c r="B6407" t="s">
        <v>181</v>
      </c>
      <c r="C6407">
        <v>2022</v>
      </c>
      <c r="D6407">
        <v>4</v>
      </c>
      <c r="E6407" t="s">
        <v>583</v>
      </c>
      <c r="F6407" s="152">
        <v>79</v>
      </c>
      <c r="G6407" t="s">
        <v>469</v>
      </c>
      <c r="H6407" t="s">
        <v>532</v>
      </c>
      <c r="I6407" t="s">
        <v>533</v>
      </c>
      <c r="J6407" t="s">
        <v>270</v>
      </c>
      <c r="K6407" t="s">
        <v>534</v>
      </c>
      <c r="L6407" t="s">
        <v>556</v>
      </c>
      <c r="M6407" t="s">
        <v>531</v>
      </c>
      <c r="N6407">
        <v>18</v>
      </c>
      <c r="O6407">
        <v>5472.53</v>
      </c>
      <c r="P6407">
        <v>3324871</v>
      </c>
      <c r="Q6407" t="str">
        <f t="shared" si="102"/>
        <v>OTHER</v>
      </c>
    </row>
    <row r="6408" spans="1:17" x14ac:dyDescent="0.3">
      <c r="A6408">
        <v>5</v>
      </c>
      <c r="B6408" t="s">
        <v>181</v>
      </c>
      <c r="C6408">
        <v>2022</v>
      </c>
      <c r="D6408">
        <v>4</v>
      </c>
      <c r="E6408" t="s">
        <v>583</v>
      </c>
      <c r="F6408" s="152">
        <v>79</v>
      </c>
      <c r="G6408" t="s">
        <v>469</v>
      </c>
      <c r="H6408" t="s">
        <v>444</v>
      </c>
      <c r="I6408" t="s">
        <v>445</v>
      </c>
      <c r="J6408" t="s">
        <v>572</v>
      </c>
      <c r="K6408" t="s">
        <v>443</v>
      </c>
      <c r="L6408" t="s">
        <v>557</v>
      </c>
      <c r="M6408" t="s">
        <v>535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x14ac:dyDescent="0.3">
      <c r="A6409">
        <v>5</v>
      </c>
      <c r="B6409" t="s">
        <v>181</v>
      </c>
      <c r="C6409">
        <v>2022</v>
      </c>
      <c r="D6409">
        <v>4</v>
      </c>
      <c r="E6409" t="s">
        <v>583</v>
      </c>
      <c r="F6409" s="152">
        <v>79</v>
      </c>
      <c r="G6409" t="s">
        <v>469</v>
      </c>
      <c r="H6409" t="s">
        <v>417</v>
      </c>
      <c r="I6409" t="s">
        <v>418</v>
      </c>
      <c r="J6409" t="s">
        <v>562</v>
      </c>
      <c r="K6409" t="s">
        <v>405</v>
      </c>
      <c r="L6409" t="s">
        <v>557</v>
      </c>
      <c r="M6409" t="s">
        <v>535</v>
      </c>
      <c r="N6409">
        <v>82</v>
      </c>
      <c r="O6409">
        <v>14709.28</v>
      </c>
      <c r="P6409">
        <v>127511</v>
      </c>
      <c r="Q6409" t="str">
        <f t="shared" si="102"/>
        <v>3-Small C&amp;I</v>
      </c>
    </row>
    <row r="6410" spans="1:17" x14ac:dyDescent="0.3">
      <c r="A6410">
        <v>5</v>
      </c>
      <c r="B6410" t="s">
        <v>181</v>
      </c>
      <c r="C6410">
        <v>2022</v>
      </c>
      <c r="D6410">
        <v>4</v>
      </c>
      <c r="E6410" t="s">
        <v>583</v>
      </c>
      <c r="F6410" s="152">
        <v>79</v>
      </c>
      <c r="G6410" t="s">
        <v>469</v>
      </c>
      <c r="H6410" t="s">
        <v>446</v>
      </c>
      <c r="I6410" t="s">
        <v>447</v>
      </c>
      <c r="J6410" t="s">
        <v>567</v>
      </c>
      <c r="K6410" t="s">
        <v>425</v>
      </c>
      <c r="L6410" t="s">
        <v>557</v>
      </c>
      <c r="M6410" t="s">
        <v>535</v>
      </c>
      <c r="N6410">
        <v>7</v>
      </c>
      <c r="O6410">
        <v>360.59</v>
      </c>
      <c r="P6410">
        <v>2844</v>
      </c>
      <c r="Q6410" t="str">
        <f t="shared" si="102"/>
        <v>3-Small C&amp;I</v>
      </c>
    </row>
    <row r="6411" spans="1:17" x14ac:dyDescent="0.3">
      <c r="A6411">
        <v>5</v>
      </c>
      <c r="B6411" t="s">
        <v>181</v>
      </c>
      <c r="C6411">
        <v>2022</v>
      </c>
      <c r="D6411">
        <v>4</v>
      </c>
      <c r="E6411" t="s">
        <v>583</v>
      </c>
      <c r="F6411" s="152">
        <v>79</v>
      </c>
      <c r="G6411" t="s">
        <v>469</v>
      </c>
      <c r="H6411" t="s">
        <v>450</v>
      </c>
      <c r="I6411" t="s">
        <v>451</v>
      </c>
      <c r="J6411" t="s">
        <v>568</v>
      </c>
      <c r="K6411" t="s">
        <v>433</v>
      </c>
      <c r="L6411" t="s">
        <v>557</v>
      </c>
      <c r="M6411" t="s">
        <v>535</v>
      </c>
      <c r="N6411">
        <v>3</v>
      </c>
      <c r="O6411">
        <v>8774.57</v>
      </c>
      <c r="P6411">
        <v>90400</v>
      </c>
      <c r="Q6411" t="str">
        <f t="shared" si="102"/>
        <v>4-Medium C&amp;I</v>
      </c>
    </row>
    <row r="6412" spans="1:17" x14ac:dyDescent="0.3">
      <c r="A6412">
        <v>4</v>
      </c>
      <c r="B6412" t="s">
        <v>187</v>
      </c>
      <c r="C6412">
        <v>2022</v>
      </c>
      <c r="D6412">
        <v>5</v>
      </c>
      <c r="E6412" t="s">
        <v>630</v>
      </c>
      <c r="F6412" s="152">
        <v>1</v>
      </c>
      <c r="G6412" t="s">
        <v>396</v>
      </c>
      <c r="H6412" t="s">
        <v>397</v>
      </c>
      <c r="I6412" t="s">
        <v>398</v>
      </c>
      <c r="J6412" t="s">
        <v>561</v>
      </c>
      <c r="K6412" t="s">
        <v>399</v>
      </c>
      <c r="L6412" t="s">
        <v>536</v>
      </c>
      <c r="M6412" t="s">
        <v>400</v>
      </c>
      <c r="N6412">
        <v>1592</v>
      </c>
      <c r="O6412">
        <v>268127.45</v>
      </c>
      <c r="P6412">
        <v>947418</v>
      </c>
      <c r="Q6412" t="str">
        <f t="shared" si="102"/>
        <v>1-Residential</v>
      </c>
    </row>
    <row r="6413" spans="1:17" x14ac:dyDescent="0.3">
      <c r="A6413">
        <v>4</v>
      </c>
      <c r="B6413" t="s">
        <v>187</v>
      </c>
      <c r="C6413">
        <v>2022</v>
      </c>
      <c r="D6413">
        <v>5</v>
      </c>
      <c r="E6413" t="s">
        <v>630</v>
      </c>
      <c r="F6413" s="152">
        <v>1</v>
      </c>
      <c r="G6413" t="s">
        <v>396</v>
      </c>
      <c r="H6413" t="s">
        <v>401</v>
      </c>
      <c r="I6413" t="s">
        <v>402</v>
      </c>
      <c r="J6413" t="s">
        <v>561</v>
      </c>
      <c r="K6413" t="s">
        <v>399</v>
      </c>
      <c r="L6413" t="s">
        <v>536</v>
      </c>
      <c r="M6413" t="s">
        <v>400</v>
      </c>
      <c r="N6413">
        <v>2</v>
      </c>
      <c r="O6413">
        <v>664.31</v>
      </c>
      <c r="P6413">
        <v>2463</v>
      </c>
      <c r="Q6413" t="str">
        <f t="shared" si="102"/>
        <v>1-Residential</v>
      </c>
    </row>
    <row r="6414" spans="1:17" x14ac:dyDescent="0.3">
      <c r="A6414">
        <v>4</v>
      </c>
      <c r="B6414" t="s">
        <v>187</v>
      </c>
      <c r="C6414">
        <v>2022</v>
      </c>
      <c r="D6414">
        <v>5</v>
      </c>
      <c r="E6414" t="s">
        <v>630</v>
      </c>
      <c r="F6414" s="152">
        <v>1</v>
      </c>
      <c r="G6414" t="s">
        <v>396</v>
      </c>
      <c r="H6414" t="s">
        <v>403</v>
      </c>
      <c r="I6414" t="s">
        <v>404</v>
      </c>
      <c r="J6414" t="s">
        <v>562</v>
      </c>
      <c r="K6414" t="s">
        <v>405</v>
      </c>
      <c r="L6414" t="s">
        <v>536</v>
      </c>
      <c r="M6414" t="s">
        <v>400</v>
      </c>
      <c r="N6414">
        <v>15</v>
      </c>
      <c r="O6414">
        <v>849.06</v>
      </c>
      <c r="P6414">
        <v>2940</v>
      </c>
      <c r="Q6414" t="str">
        <f t="shared" ref="Q6414:Q6477" si="103">VLOOKUP(TRIM(J6414),S:T,2,FALSE)</f>
        <v>3-Small C&amp;I</v>
      </c>
    </row>
    <row r="6415" spans="1:17" x14ac:dyDescent="0.3">
      <c r="A6415">
        <v>4</v>
      </c>
      <c r="B6415" t="s">
        <v>187</v>
      </c>
      <c r="C6415">
        <v>2022</v>
      </c>
      <c r="D6415">
        <v>5</v>
      </c>
      <c r="E6415" t="s">
        <v>630</v>
      </c>
      <c r="F6415" s="152">
        <v>1</v>
      </c>
      <c r="G6415" t="s">
        <v>396</v>
      </c>
      <c r="H6415" t="s">
        <v>406</v>
      </c>
      <c r="I6415" t="s">
        <v>407</v>
      </c>
      <c r="J6415" t="s">
        <v>563</v>
      </c>
      <c r="K6415" t="s">
        <v>408</v>
      </c>
      <c r="L6415" t="s">
        <v>536</v>
      </c>
      <c r="M6415" t="s">
        <v>400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x14ac:dyDescent="0.3">
      <c r="A6416">
        <v>4</v>
      </c>
      <c r="B6416" t="s">
        <v>187</v>
      </c>
      <c r="C6416">
        <v>2022</v>
      </c>
      <c r="D6416">
        <v>5</v>
      </c>
      <c r="E6416" t="s">
        <v>630</v>
      </c>
      <c r="F6416" s="152">
        <v>1</v>
      </c>
      <c r="G6416" t="s">
        <v>396</v>
      </c>
      <c r="H6416" t="s">
        <v>409</v>
      </c>
      <c r="I6416" t="s">
        <v>410</v>
      </c>
      <c r="J6416" t="s">
        <v>565</v>
      </c>
      <c r="K6416" t="s">
        <v>411</v>
      </c>
      <c r="L6416" t="s">
        <v>536</v>
      </c>
      <c r="M6416" t="s">
        <v>400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x14ac:dyDescent="0.3">
      <c r="A6417">
        <v>4</v>
      </c>
      <c r="B6417" t="s">
        <v>187</v>
      </c>
      <c r="C6417">
        <v>2022</v>
      </c>
      <c r="D6417">
        <v>5</v>
      </c>
      <c r="E6417" t="s">
        <v>630</v>
      </c>
      <c r="F6417" s="152">
        <v>1</v>
      </c>
      <c r="G6417" t="s">
        <v>396</v>
      </c>
      <c r="H6417" t="s">
        <v>412</v>
      </c>
      <c r="I6417" t="s">
        <v>413</v>
      </c>
      <c r="J6417" t="s">
        <v>561</v>
      </c>
      <c r="K6417" t="s">
        <v>399</v>
      </c>
      <c r="L6417" t="s">
        <v>537</v>
      </c>
      <c r="M6417" t="s">
        <v>414</v>
      </c>
      <c r="N6417">
        <v>10348</v>
      </c>
      <c r="O6417">
        <v>898042.29</v>
      </c>
      <c r="P6417">
        <v>5981206</v>
      </c>
      <c r="Q6417" t="str">
        <f t="shared" si="103"/>
        <v>1-Residential</v>
      </c>
    </row>
    <row r="6418" spans="1:17" x14ac:dyDescent="0.3">
      <c r="A6418">
        <v>4</v>
      </c>
      <c r="B6418" t="s">
        <v>187</v>
      </c>
      <c r="C6418">
        <v>2022</v>
      </c>
      <c r="D6418">
        <v>5</v>
      </c>
      <c r="E6418" t="s">
        <v>630</v>
      </c>
      <c r="F6418" s="152">
        <v>1</v>
      </c>
      <c r="G6418" t="s">
        <v>396</v>
      </c>
      <c r="H6418" t="s">
        <v>415</v>
      </c>
      <c r="I6418" t="s">
        <v>416</v>
      </c>
      <c r="J6418" t="s">
        <v>563</v>
      </c>
      <c r="K6418" t="s">
        <v>408</v>
      </c>
      <c r="L6418" t="s">
        <v>537</v>
      </c>
      <c r="M6418" t="s">
        <v>414</v>
      </c>
      <c r="N6418">
        <v>112</v>
      </c>
      <c r="O6418">
        <v>3673.26</v>
      </c>
      <c r="P6418">
        <v>71441</v>
      </c>
      <c r="Q6418" t="str">
        <f t="shared" si="103"/>
        <v>2-Low Income Residential</v>
      </c>
    </row>
    <row r="6419" spans="1:17" x14ac:dyDescent="0.3">
      <c r="A6419">
        <v>4</v>
      </c>
      <c r="B6419" t="s">
        <v>187</v>
      </c>
      <c r="C6419">
        <v>2022</v>
      </c>
      <c r="D6419">
        <v>5</v>
      </c>
      <c r="E6419" t="s">
        <v>630</v>
      </c>
      <c r="F6419" s="152">
        <v>1</v>
      </c>
      <c r="G6419" t="s">
        <v>396</v>
      </c>
      <c r="H6419" t="s">
        <v>417</v>
      </c>
      <c r="I6419" t="s">
        <v>418</v>
      </c>
      <c r="J6419" t="s">
        <v>562</v>
      </c>
      <c r="K6419" t="s">
        <v>405</v>
      </c>
      <c r="L6419" t="s">
        <v>537</v>
      </c>
      <c r="M6419" t="s">
        <v>414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x14ac:dyDescent="0.3">
      <c r="A6420">
        <v>4</v>
      </c>
      <c r="B6420" t="s">
        <v>187</v>
      </c>
      <c r="C6420">
        <v>2022</v>
      </c>
      <c r="D6420">
        <v>5</v>
      </c>
      <c r="E6420" t="s">
        <v>630</v>
      </c>
      <c r="F6420" s="152">
        <v>1</v>
      </c>
      <c r="G6420" t="s">
        <v>396</v>
      </c>
      <c r="H6420" t="s">
        <v>419</v>
      </c>
      <c r="I6420" t="s">
        <v>420</v>
      </c>
      <c r="J6420" t="s">
        <v>565</v>
      </c>
      <c r="K6420" t="s">
        <v>411</v>
      </c>
      <c r="L6420" t="s">
        <v>537</v>
      </c>
      <c r="M6420" t="s">
        <v>414</v>
      </c>
      <c r="N6420">
        <v>3</v>
      </c>
      <c r="O6420">
        <v>210.85</v>
      </c>
      <c r="P6420">
        <v>1546</v>
      </c>
      <c r="Q6420" t="str">
        <f t="shared" si="103"/>
        <v>3-Small C&amp;I</v>
      </c>
    </row>
    <row r="6421" spans="1:17" x14ac:dyDescent="0.3">
      <c r="A6421">
        <v>4</v>
      </c>
      <c r="B6421" t="s">
        <v>187</v>
      </c>
      <c r="C6421">
        <v>2022</v>
      </c>
      <c r="D6421">
        <v>5</v>
      </c>
      <c r="E6421" t="s">
        <v>630</v>
      </c>
      <c r="F6421" s="152">
        <v>3</v>
      </c>
      <c r="G6421" t="s">
        <v>421</v>
      </c>
      <c r="H6421" t="s">
        <v>397</v>
      </c>
      <c r="I6421" t="s">
        <v>398</v>
      </c>
      <c r="J6421" t="s">
        <v>561</v>
      </c>
      <c r="K6421" t="s">
        <v>399</v>
      </c>
      <c r="L6421" t="s">
        <v>538</v>
      </c>
      <c r="M6421" t="s">
        <v>422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x14ac:dyDescent="0.3">
      <c r="A6422">
        <v>4</v>
      </c>
      <c r="B6422" t="s">
        <v>187</v>
      </c>
      <c r="C6422">
        <v>2022</v>
      </c>
      <c r="D6422">
        <v>5</v>
      </c>
      <c r="E6422" t="s">
        <v>630</v>
      </c>
      <c r="F6422" s="152">
        <v>3</v>
      </c>
      <c r="G6422" t="s">
        <v>421</v>
      </c>
      <c r="H6422" t="s">
        <v>403</v>
      </c>
      <c r="I6422" t="s">
        <v>404</v>
      </c>
      <c r="J6422" t="s">
        <v>562</v>
      </c>
      <c r="K6422" t="s">
        <v>405</v>
      </c>
      <c r="L6422" t="s">
        <v>538</v>
      </c>
      <c r="M6422" t="s">
        <v>422</v>
      </c>
      <c r="N6422">
        <v>167</v>
      </c>
      <c r="O6422">
        <v>21906.94</v>
      </c>
      <c r="P6422">
        <v>85763</v>
      </c>
      <c r="Q6422" t="str">
        <f t="shared" si="103"/>
        <v>3-Small C&amp;I</v>
      </c>
    </row>
    <row r="6423" spans="1:17" x14ac:dyDescent="0.3">
      <c r="A6423">
        <v>4</v>
      </c>
      <c r="B6423" t="s">
        <v>187</v>
      </c>
      <c r="C6423">
        <v>2022</v>
      </c>
      <c r="D6423">
        <v>5</v>
      </c>
      <c r="E6423" t="s">
        <v>630</v>
      </c>
      <c r="F6423" s="152">
        <v>3</v>
      </c>
      <c r="G6423" t="s">
        <v>421</v>
      </c>
      <c r="H6423" t="s">
        <v>426</v>
      </c>
      <c r="I6423" t="s">
        <v>427</v>
      </c>
      <c r="J6423" t="s">
        <v>564</v>
      </c>
      <c r="K6423" t="s">
        <v>428</v>
      </c>
      <c r="L6423" t="s">
        <v>538</v>
      </c>
      <c r="M6423" t="s">
        <v>422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x14ac:dyDescent="0.3">
      <c r="A6424">
        <v>4</v>
      </c>
      <c r="B6424" t="s">
        <v>187</v>
      </c>
      <c r="C6424">
        <v>2022</v>
      </c>
      <c r="D6424">
        <v>5</v>
      </c>
      <c r="E6424" t="s">
        <v>630</v>
      </c>
      <c r="F6424" s="152">
        <v>3</v>
      </c>
      <c r="G6424" t="s">
        <v>421</v>
      </c>
      <c r="H6424" t="s">
        <v>409</v>
      </c>
      <c r="I6424" t="s">
        <v>410</v>
      </c>
      <c r="J6424" t="s">
        <v>565</v>
      </c>
      <c r="K6424" t="s">
        <v>411</v>
      </c>
      <c r="L6424" t="s">
        <v>538</v>
      </c>
      <c r="M6424" t="s">
        <v>422</v>
      </c>
      <c r="N6424">
        <v>22</v>
      </c>
      <c r="O6424">
        <v>1995.62</v>
      </c>
      <c r="P6424">
        <v>7364</v>
      </c>
      <c r="Q6424" t="str">
        <f t="shared" si="103"/>
        <v>3-Small C&amp;I</v>
      </c>
    </row>
    <row r="6425" spans="1:17" x14ac:dyDescent="0.3">
      <c r="A6425">
        <v>4</v>
      </c>
      <c r="B6425" t="s">
        <v>187</v>
      </c>
      <c r="C6425">
        <v>2022</v>
      </c>
      <c r="D6425">
        <v>5</v>
      </c>
      <c r="E6425" t="s">
        <v>630</v>
      </c>
      <c r="F6425" s="152">
        <v>3</v>
      </c>
      <c r="G6425" t="s">
        <v>421</v>
      </c>
      <c r="H6425" t="s">
        <v>431</v>
      </c>
      <c r="I6425" t="s">
        <v>432</v>
      </c>
      <c r="J6425" t="s">
        <v>568</v>
      </c>
      <c r="K6425" t="s">
        <v>433</v>
      </c>
      <c r="L6425" t="s">
        <v>538</v>
      </c>
      <c r="M6425" t="s">
        <v>422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x14ac:dyDescent="0.3">
      <c r="A6426">
        <v>4</v>
      </c>
      <c r="B6426" t="s">
        <v>187</v>
      </c>
      <c r="C6426">
        <v>2022</v>
      </c>
      <c r="D6426">
        <v>5</v>
      </c>
      <c r="E6426" t="s">
        <v>630</v>
      </c>
      <c r="F6426" s="152">
        <v>3</v>
      </c>
      <c r="G6426" t="s">
        <v>421</v>
      </c>
      <c r="H6426" t="s">
        <v>434</v>
      </c>
      <c r="I6426" t="s">
        <v>435</v>
      </c>
      <c r="J6426" t="s">
        <v>566</v>
      </c>
      <c r="K6426" t="s">
        <v>436</v>
      </c>
      <c r="L6426" t="s">
        <v>537</v>
      </c>
      <c r="M6426" t="s">
        <v>414</v>
      </c>
      <c r="N6426">
        <v>1</v>
      </c>
      <c r="O6426">
        <v>8.77</v>
      </c>
      <c r="P6426">
        <v>16</v>
      </c>
      <c r="Q6426" t="str">
        <f t="shared" si="103"/>
        <v>Street</v>
      </c>
    </row>
    <row r="6427" spans="1:17" x14ac:dyDescent="0.3">
      <c r="A6427">
        <v>4</v>
      </c>
      <c r="B6427" t="s">
        <v>187</v>
      </c>
      <c r="C6427">
        <v>2022</v>
      </c>
      <c r="D6427">
        <v>5</v>
      </c>
      <c r="E6427" t="s">
        <v>630</v>
      </c>
      <c r="F6427" s="152">
        <v>3</v>
      </c>
      <c r="G6427" t="s">
        <v>421</v>
      </c>
      <c r="H6427" t="s">
        <v>437</v>
      </c>
      <c r="I6427" t="s">
        <v>438</v>
      </c>
      <c r="J6427" t="s">
        <v>571</v>
      </c>
      <c r="K6427" t="s">
        <v>439</v>
      </c>
      <c r="L6427" t="s">
        <v>539</v>
      </c>
      <c r="M6427" t="s">
        <v>440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x14ac:dyDescent="0.3">
      <c r="A6428">
        <v>4</v>
      </c>
      <c r="B6428" t="s">
        <v>187</v>
      </c>
      <c r="C6428">
        <v>2022</v>
      </c>
      <c r="D6428">
        <v>5</v>
      </c>
      <c r="E6428" t="s">
        <v>630</v>
      </c>
      <c r="F6428" s="152">
        <v>3</v>
      </c>
      <c r="G6428" t="s">
        <v>421</v>
      </c>
      <c r="H6428" t="s">
        <v>441</v>
      </c>
      <c r="I6428" t="s">
        <v>442</v>
      </c>
      <c r="J6428" t="s">
        <v>572</v>
      </c>
      <c r="K6428" t="s">
        <v>443</v>
      </c>
      <c r="L6428" t="s">
        <v>538</v>
      </c>
      <c r="M6428" t="s">
        <v>422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x14ac:dyDescent="0.3">
      <c r="A6429">
        <v>4</v>
      </c>
      <c r="B6429" t="s">
        <v>187</v>
      </c>
      <c r="C6429">
        <v>2022</v>
      </c>
      <c r="D6429">
        <v>5</v>
      </c>
      <c r="E6429" t="s">
        <v>630</v>
      </c>
      <c r="F6429" s="152">
        <v>3</v>
      </c>
      <c r="G6429" t="s">
        <v>421</v>
      </c>
      <c r="H6429" t="s">
        <v>444</v>
      </c>
      <c r="I6429" t="s">
        <v>445</v>
      </c>
      <c r="J6429" t="s">
        <v>572</v>
      </c>
      <c r="K6429" t="s">
        <v>443</v>
      </c>
      <c r="L6429" t="s">
        <v>539</v>
      </c>
      <c r="M6429" t="s">
        <v>440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x14ac:dyDescent="0.3">
      <c r="A6430">
        <v>4</v>
      </c>
      <c r="B6430" t="s">
        <v>187</v>
      </c>
      <c r="C6430">
        <v>2022</v>
      </c>
      <c r="D6430">
        <v>5</v>
      </c>
      <c r="E6430" t="s">
        <v>630</v>
      </c>
      <c r="F6430" s="152">
        <v>3</v>
      </c>
      <c r="G6430" t="s">
        <v>421</v>
      </c>
      <c r="H6430" t="s">
        <v>412</v>
      </c>
      <c r="I6430" t="s">
        <v>413</v>
      </c>
      <c r="J6430" t="s">
        <v>561</v>
      </c>
      <c r="K6430" t="s">
        <v>399</v>
      </c>
      <c r="L6430" t="s">
        <v>539</v>
      </c>
      <c r="M6430" t="s">
        <v>440</v>
      </c>
      <c r="N6430">
        <v>33</v>
      </c>
      <c r="O6430">
        <v>3264.15</v>
      </c>
      <c r="P6430">
        <v>21692</v>
      </c>
      <c r="Q6430" t="str">
        <f t="shared" si="103"/>
        <v>1-Residential</v>
      </c>
    </row>
    <row r="6431" spans="1:17" x14ac:dyDescent="0.3">
      <c r="A6431">
        <v>4</v>
      </c>
      <c r="B6431" t="s">
        <v>187</v>
      </c>
      <c r="C6431">
        <v>2022</v>
      </c>
      <c r="D6431">
        <v>5</v>
      </c>
      <c r="E6431" t="s">
        <v>630</v>
      </c>
      <c r="F6431" s="152">
        <v>3</v>
      </c>
      <c r="G6431" t="s">
        <v>421</v>
      </c>
      <c r="H6431" t="s">
        <v>417</v>
      </c>
      <c r="I6431" t="s">
        <v>418</v>
      </c>
      <c r="J6431" t="s">
        <v>562</v>
      </c>
      <c r="K6431" t="s">
        <v>405</v>
      </c>
      <c r="L6431" t="s">
        <v>539</v>
      </c>
      <c r="M6431" t="s">
        <v>440</v>
      </c>
      <c r="N6431">
        <v>1288</v>
      </c>
      <c r="O6431">
        <v>182901.02</v>
      </c>
      <c r="P6431">
        <v>1517254</v>
      </c>
      <c r="Q6431" t="str">
        <f t="shared" si="103"/>
        <v>3-Small C&amp;I</v>
      </c>
    </row>
    <row r="6432" spans="1:17" x14ac:dyDescent="0.3">
      <c r="A6432">
        <v>4</v>
      </c>
      <c r="B6432" t="s">
        <v>187</v>
      </c>
      <c r="C6432">
        <v>2022</v>
      </c>
      <c r="D6432">
        <v>5</v>
      </c>
      <c r="E6432" t="s">
        <v>630</v>
      </c>
      <c r="F6432" s="152">
        <v>3</v>
      </c>
      <c r="G6432" t="s">
        <v>421</v>
      </c>
      <c r="H6432" t="s">
        <v>446</v>
      </c>
      <c r="I6432" t="s">
        <v>447</v>
      </c>
      <c r="J6432" t="s">
        <v>567</v>
      </c>
      <c r="K6432" t="s">
        <v>425</v>
      </c>
      <c r="L6432" t="s">
        <v>539</v>
      </c>
      <c r="M6432" t="s">
        <v>440</v>
      </c>
      <c r="N6432">
        <v>7</v>
      </c>
      <c r="O6432">
        <v>246.9</v>
      </c>
      <c r="P6432">
        <v>1664</v>
      </c>
      <c r="Q6432" t="str">
        <f t="shared" si="103"/>
        <v>3-Small C&amp;I</v>
      </c>
    </row>
    <row r="6433" spans="1:17" x14ac:dyDescent="0.3">
      <c r="A6433">
        <v>4</v>
      </c>
      <c r="B6433" t="s">
        <v>187</v>
      </c>
      <c r="C6433">
        <v>2022</v>
      </c>
      <c r="D6433">
        <v>5</v>
      </c>
      <c r="E6433" t="s">
        <v>630</v>
      </c>
      <c r="F6433" s="152">
        <v>3</v>
      </c>
      <c r="G6433" t="s">
        <v>421</v>
      </c>
      <c r="H6433" t="s">
        <v>448</v>
      </c>
      <c r="I6433" t="s">
        <v>449</v>
      </c>
      <c r="J6433" t="s">
        <v>564</v>
      </c>
      <c r="K6433" t="s">
        <v>428</v>
      </c>
      <c r="L6433" t="s">
        <v>539</v>
      </c>
      <c r="M6433" t="s">
        <v>440</v>
      </c>
      <c r="N6433">
        <v>10</v>
      </c>
      <c r="O6433">
        <v>226.2</v>
      </c>
      <c r="P6433">
        <v>1723</v>
      </c>
      <c r="Q6433" t="str">
        <f t="shared" si="103"/>
        <v>3-Small C&amp;I</v>
      </c>
    </row>
    <row r="6434" spans="1:17" x14ac:dyDescent="0.3">
      <c r="A6434">
        <v>4</v>
      </c>
      <c r="B6434" t="s">
        <v>187</v>
      </c>
      <c r="C6434">
        <v>2022</v>
      </c>
      <c r="D6434">
        <v>5</v>
      </c>
      <c r="E6434" t="s">
        <v>630</v>
      </c>
      <c r="F6434" s="152">
        <v>3</v>
      </c>
      <c r="G6434" t="s">
        <v>421</v>
      </c>
      <c r="H6434" t="s">
        <v>419</v>
      </c>
      <c r="I6434" t="s">
        <v>420</v>
      </c>
      <c r="J6434" t="s">
        <v>565</v>
      </c>
      <c r="K6434" t="s">
        <v>411</v>
      </c>
      <c r="L6434" t="s">
        <v>539</v>
      </c>
      <c r="M6434" t="s">
        <v>440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x14ac:dyDescent="0.3">
      <c r="A6435">
        <v>4</v>
      </c>
      <c r="B6435" t="s">
        <v>187</v>
      </c>
      <c r="C6435">
        <v>2022</v>
      </c>
      <c r="D6435">
        <v>5</v>
      </c>
      <c r="E6435" t="s">
        <v>630</v>
      </c>
      <c r="F6435" s="152">
        <v>3</v>
      </c>
      <c r="G6435" t="s">
        <v>421</v>
      </c>
      <c r="H6435" t="s">
        <v>450</v>
      </c>
      <c r="I6435" t="s">
        <v>451</v>
      </c>
      <c r="J6435" t="s">
        <v>568</v>
      </c>
      <c r="K6435" t="s">
        <v>433</v>
      </c>
      <c r="L6435" t="s">
        <v>539</v>
      </c>
      <c r="M6435" t="s">
        <v>440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x14ac:dyDescent="0.3">
      <c r="A6436">
        <v>4</v>
      </c>
      <c r="B6436" t="s">
        <v>187</v>
      </c>
      <c r="C6436">
        <v>2022</v>
      </c>
      <c r="D6436">
        <v>5</v>
      </c>
      <c r="E6436" t="s">
        <v>630</v>
      </c>
      <c r="F6436" s="152">
        <v>5</v>
      </c>
      <c r="G6436" t="s">
        <v>455</v>
      </c>
      <c r="H6436" t="s">
        <v>431</v>
      </c>
      <c r="I6436" t="s">
        <v>432</v>
      </c>
      <c r="J6436" t="s">
        <v>568</v>
      </c>
      <c r="K6436" t="s">
        <v>433</v>
      </c>
      <c r="L6436" t="s">
        <v>540</v>
      </c>
      <c r="M6436" t="s">
        <v>456</v>
      </c>
      <c r="N6436">
        <v>1</v>
      </c>
      <c r="O6436">
        <v>687.78</v>
      </c>
      <c r="P6436">
        <v>2520</v>
      </c>
      <c r="Q6436" t="str">
        <f t="shared" si="103"/>
        <v>4-Medium C&amp;I</v>
      </c>
    </row>
    <row r="6437" spans="1:17" x14ac:dyDescent="0.3">
      <c r="A6437">
        <v>4</v>
      </c>
      <c r="B6437" t="s">
        <v>187</v>
      </c>
      <c r="C6437">
        <v>2022</v>
      </c>
      <c r="D6437">
        <v>5</v>
      </c>
      <c r="E6437" t="s">
        <v>630</v>
      </c>
      <c r="F6437" s="152">
        <v>5</v>
      </c>
      <c r="G6437" t="s">
        <v>455</v>
      </c>
      <c r="H6437" t="s">
        <v>444</v>
      </c>
      <c r="I6437" t="s">
        <v>445</v>
      </c>
      <c r="J6437" t="s">
        <v>572</v>
      </c>
      <c r="K6437" t="s">
        <v>443</v>
      </c>
      <c r="L6437" t="s">
        <v>541</v>
      </c>
      <c r="M6437" t="s">
        <v>457</v>
      </c>
      <c r="N6437">
        <v>1</v>
      </c>
      <c r="O6437">
        <v>3841.88</v>
      </c>
      <c r="P6437">
        <v>44149</v>
      </c>
      <c r="Q6437" t="str">
        <f t="shared" si="103"/>
        <v>5-Large C&amp;I</v>
      </c>
    </row>
    <row r="6438" spans="1:17" x14ac:dyDescent="0.3">
      <c r="A6438">
        <v>4</v>
      </c>
      <c r="B6438" t="s">
        <v>187</v>
      </c>
      <c r="C6438">
        <v>2022</v>
      </c>
      <c r="D6438">
        <v>5</v>
      </c>
      <c r="E6438" t="s">
        <v>630</v>
      </c>
      <c r="F6438" s="152">
        <v>5</v>
      </c>
      <c r="G6438" t="s">
        <v>455</v>
      </c>
      <c r="H6438" t="s">
        <v>417</v>
      </c>
      <c r="I6438" t="s">
        <v>418</v>
      </c>
      <c r="J6438" t="s">
        <v>562</v>
      </c>
      <c r="K6438" t="s">
        <v>405</v>
      </c>
      <c r="L6438" t="s">
        <v>541</v>
      </c>
      <c r="M6438" t="s">
        <v>457</v>
      </c>
      <c r="N6438">
        <v>2</v>
      </c>
      <c r="O6438">
        <v>96.99</v>
      </c>
      <c r="P6438">
        <v>666</v>
      </c>
      <c r="Q6438" t="str">
        <f t="shared" si="103"/>
        <v>3-Small C&amp;I</v>
      </c>
    </row>
    <row r="6439" spans="1:17" x14ac:dyDescent="0.3">
      <c r="A6439">
        <v>4</v>
      </c>
      <c r="B6439" t="s">
        <v>187</v>
      </c>
      <c r="C6439">
        <v>2022</v>
      </c>
      <c r="D6439">
        <v>5</v>
      </c>
      <c r="E6439" t="s">
        <v>630</v>
      </c>
      <c r="F6439" s="152">
        <v>6</v>
      </c>
      <c r="G6439" t="s">
        <v>458</v>
      </c>
      <c r="H6439" t="s">
        <v>459</v>
      </c>
      <c r="I6439" t="s">
        <v>460</v>
      </c>
      <c r="J6439" t="s">
        <v>573</v>
      </c>
      <c r="K6439" t="s">
        <v>461</v>
      </c>
      <c r="L6439" t="s">
        <v>542</v>
      </c>
      <c r="M6439" t="s">
        <v>462</v>
      </c>
      <c r="N6439">
        <v>1</v>
      </c>
      <c r="O6439">
        <v>5844.33</v>
      </c>
      <c r="P6439">
        <v>11887</v>
      </c>
      <c r="Q6439" t="str">
        <f t="shared" si="103"/>
        <v>Street</v>
      </c>
    </row>
    <row r="6440" spans="1:17" x14ac:dyDescent="0.3">
      <c r="A6440">
        <v>4</v>
      </c>
      <c r="B6440" t="s">
        <v>187</v>
      </c>
      <c r="C6440">
        <v>2022</v>
      </c>
      <c r="D6440">
        <v>5</v>
      </c>
      <c r="E6440" t="s">
        <v>630</v>
      </c>
      <c r="F6440" s="152">
        <v>6</v>
      </c>
      <c r="G6440" t="s">
        <v>458</v>
      </c>
      <c r="H6440" t="s">
        <v>463</v>
      </c>
      <c r="I6440" t="s">
        <v>464</v>
      </c>
      <c r="J6440" t="s">
        <v>577</v>
      </c>
      <c r="K6440" t="s">
        <v>465</v>
      </c>
      <c r="L6440" t="s">
        <v>542</v>
      </c>
      <c r="M6440" t="s">
        <v>462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x14ac:dyDescent="0.3">
      <c r="A6441">
        <v>4</v>
      </c>
      <c r="B6441" t="s">
        <v>187</v>
      </c>
      <c r="C6441">
        <v>2022</v>
      </c>
      <c r="D6441">
        <v>5</v>
      </c>
      <c r="E6441" t="s">
        <v>630</v>
      </c>
      <c r="F6441" s="152">
        <v>10</v>
      </c>
      <c r="G6441" t="s">
        <v>466</v>
      </c>
      <c r="H6441" t="s">
        <v>397</v>
      </c>
      <c r="I6441" t="s">
        <v>398</v>
      </c>
      <c r="J6441" t="s">
        <v>561</v>
      </c>
      <c r="K6441" t="s">
        <v>399</v>
      </c>
      <c r="L6441" t="s">
        <v>543</v>
      </c>
      <c r="M6441" t="s">
        <v>467</v>
      </c>
      <c r="N6441">
        <v>21</v>
      </c>
      <c r="O6441">
        <v>2984.94</v>
      </c>
      <c r="P6441">
        <v>10209</v>
      </c>
      <c r="Q6441" t="str">
        <f t="shared" si="103"/>
        <v>1-Residential</v>
      </c>
    </row>
    <row r="6442" spans="1:17" x14ac:dyDescent="0.3">
      <c r="A6442">
        <v>4</v>
      </c>
      <c r="B6442" t="s">
        <v>187</v>
      </c>
      <c r="C6442">
        <v>2022</v>
      </c>
      <c r="D6442">
        <v>5</v>
      </c>
      <c r="E6442" t="s">
        <v>630</v>
      </c>
      <c r="F6442" s="152">
        <v>10</v>
      </c>
      <c r="G6442" t="s">
        <v>466</v>
      </c>
      <c r="H6442" t="s">
        <v>412</v>
      </c>
      <c r="I6442" t="s">
        <v>413</v>
      </c>
      <c r="J6442" t="s">
        <v>561</v>
      </c>
      <c r="K6442" t="s">
        <v>399</v>
      </c>
      <c r="L6442" t="s">
        <v>544</v>
      </c>
      <c r="M6442" t="s">
        <v>468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x14ac:dyDescent="0.3">
      <c r="A6443">
        <v>4</v>
      </c>
      <c r="B6443" t="s">
        <v>187</v>
      </c>
      <c r="C6443">
        <v>2022</v>
      </c>
      <c r="D6443">
        <v>5</v>
      </c>
      <c r="E6443" t="s">
        <v>630</v>
      </c>
      <c r="F6443" s="152">
        <v>10</v>
      </c>
      <c r="G6443" t="s">
        <v>466</v>
      </c>
      <c r="H6443" t="s">
        <v>415</v>
      </c>
      <c r="I6443" t="s">
        <v>416</v>
      </c>
      <c r="J6443" t="s">
        <v>563</v>
      </c>
      <c r="K6443" t="s">
        <v>408</v>
      </c>
      <c r="L6443" t="s">
        <v>544</v>
      </c>
      <c r="M6443" t="s">
        <v>468</v>
      </c>
      <c r="N6443">
        <v>5</v>
      </c>
      <c r="O6443">
        <v>191.61</v>
      </c>
      <c r="P6443">
        <v>3469</v>
      </c>
      <c r="Q6443" t="str">
        <f t="shared" si="103"/>
        <v>2-Low Income Residential</v>
      </c>
    </row>
    <row r="6444" spans="1:17" x14ac:dyDescent="0.3">
      <c r="A6444">
        <v>4</v>
      </c>
      <c r="B6444" t="s">
        <v>187</v>
      </c>
      <c r="C6444">
        <v>2022</v>
      </c>
      <c r="D6444">
        <v>5</v>
      </c>
      <c r="E6444" t="s">
        <v>630</v>
      </c>
      <c r="F6444" s="152">
        <v>60</v>
      </c>
      <c r="G6444" t="s">
        <v>469</v>
      </c>
      <c r="H6444" t="s">
        <v>459</v>
      </c>
      <c r="I6444" t="s">
        <v>460</v>
      </c>
      <c r="J6444" t="s">
        <v>573</v>
      </c>
      <c r="K6444" t="s">
        <v>461</v>
      </c>
      <c r="L6444" t="s">
        <v>545</v>
      </c>
      <c r="M6444" t="s">
        <v>470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x14ac:dyDescent="0.3">
      <c r="A6445">
        <v>4</v>
      </c>
      <c r="B6445" t="s">
        <v>187</v>
      </c>
      <c r="C6445">
        <v>2022</v>
      </c>
      <c r="D6445">
        <v>5</v>
      </c>
      <c r="E6445" t="s">
        <v>630</v>
      </c>
      <c r="F6445" s="152">
        <v>60</v>
      </c>
      <c r="G6445" t="s">
        <v>469</v>
      </c>
      <c r="H6445" t="s">
        <v>463</v>
      </c>
      <c r="I6445" t="s">
        <v>464</v>
      </c>
      <c r="J6445" t="s">
        <v>577</v>
      </c>
      <c r="K6445" t="s">
        <v>465</v>
      </c>
      <c r="L6445" t="s">
        <v>545</v>
      </c>
      <c r="M6445" t="s">
        <v>470</v>
      </c>
      <c r="N6445">
        <v>2</v>
      </c>
      <c r="O6445">
        <v>26.08</v>
      </c>
      <c r="P6445">
        <v>102</v>
      </c>
      <c r="Q6445" t="str">
        <f t="shared" si="103"/>
        <v>Street</v>
      </c>
    </row>
    <row r="6446" spans="1:17" x14ac:dyDescent="0.3">
      <c r="A6446">
        <v>5</v>
      </c>
      <c r="B6446" t="s">
        <v>181</v>
      </c>
      <c r="C6446">
        <v>2022</v>
      </c>
      <c r="D6446">
        <v>5</v>
      </c>
      <c r="E6446" t="s">
        <v>630</v>
      </c>
      <c r="F6446" s="152">
        <v>1</v>
      </c>
      <c r="G6446" t="s">
        <v>396</v>
      </c>
      <c r="H6446" t="s">
        <v>397</v>
      </c>
      <c r="I6446" t="s">
        <v>398</v>
      </c>
      <c r="J6446" t="s">
        <v>561</v>
      </c>
      <c r="K6446" t="s">
        <v>399</v>
      </c>
      <c r="L6446" t="s">
        <v>536</v>
      </c>
      <c r="M6446" t="s">
        <v>400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x14ac:dyDescent="0.3">
      <c r="A6447">
        <v>5</v>
      </c>
      <c r="B6447" t="s">
        <v>181</v>
      </c>
      <c r="C6447">
        <v>2022</v>
      </c>
      <c r="D6447">
        <v>5</v>
      </c>
      <c r="E6447" t="s">
        <v>630</v>
      </c>
      <c r="F6447" s="152">
        <v>1</v>
      </c>
      <c r="G6447" t="s">
        <v>396</v>
      </c>
      <c r="H6447" t="s">
        <v>401</v>
      </c>
      <c r="I6447" t="s">
        <v>402</v>
      </c>
      <c r="J6447" t="s">
        <v>561</v>
      </c>
      <c r="K6447" t="s">
        <v>399</v>
      </c>
      <c r="L6447" t="s">
        <v>536</v>
      </c>
      <c r="M6447" t="s">
        <v>400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x14ac:dyDescent="0.3">
      <c r="A6448">
        <v>5</v>
      </c>
      <c r="B6448" t="s">
        <v>181</v>
      </c>
      <c r="C6448">
        <v>2022</v>
      </c>
      <c r="D6448">
        <v>5</v>
      </c>
      <c r="E6448" t="s">
        <v>630</v>
      </c>
      <c r="F6448" s="152">
        <v>1</v>
      </c>
      <c r="G6448" t="s">
        <v>396</v>
      </c>
      <c r="H6448" t="s">
        <v>403</v>
      </c>
      <c r="I6448" t="s">
        <v>404</v>
      </c>
      <c r="J6448" t="s">
        <v>562</v>
      </c>
      <c r="K6448" t="s">
        <v>405</v>
      </c>
      <c r="L6448" t="s">
        <v>536</v>
      </c>
      <c r="M6448" t="s">
        <v>400</v>
      </c>
      <c r="N6448">
        <v>1321</v>
      </c>
      <c r="O6448">
        <v>-287572.86</v>
      </c>
      <c r="P6448">
        <v>645760</v>
      </c>
      <c r="Q6448" t="str">
        <f t="shared" si="103"/>
        <v>3-Small C&amp;I</v>
      </c>
    </row>
    <row r="6449" spans="1:17" x14ac:dyDescent="0.3">
      <c r="A6449">
        <v>5</v>
      </c>
      <c r="B6449" t="s">
        <v>181</v>
      </c>
      <c r="C6449">
        <v>2022</v>
      </c>
      <c r="D6449">
        <v>5</v>
      </c>
      <c r="E6449" t="s">
        <v>630</v>
      </c>
      <c r="F6449" s="152">
        <v>1</v>
      </c>
      <c r="G6449" t="s">
        <v>396</v>
      </c>
      <c r="H6449" t="s">
        <v>406</v>
      </c>
      <c r="I6449" t="s">
        <v>407</v>
      </c>
      <c r="J6449" t="s">
        <v>563</v>
      </c>
      <c r="K6449" t="s">
        <v>408</v>
      </c>
      <c r="L6449" t="s">
        <v>536</v>
      </c>
      <c r="M6449" t="s">
        <v>400</v>
      </c>
      <c r="N6449">
        <v>60248</v>
      </c>
      <c r="O6449">
        <v>5053017.49</v>
      </c>
      <c r="P6449">
        <v>27723165</v>
      </c>
      <c r="Q6449" t="str">
        <f t="shared" si="103"/>
        <v>2-Low Income Residential</v>
      </c>
    </row>
    <row r="6450" spans="1:17" x14ac:dyDescent="0.3">
      <c r="A6450">
        <v>5</v>
      </c>
      <c r="B6450" t="s">
        <v>181</v>
      </c>
      <c r="C6450">
        <v>2022</v>
      </c>
      <c r="D6450">
        <v>5</v>
      </c>
      <c r="E6450" t="s">
        <v>630</v>
      </c>
      <c r="F6450" s="152">
        <v>1</v>
      </c>
      <c r="G6450" t="s">
        <v>396</v>
      </c>
      <c r="H6450" t="s">
        <v>471</v>
      </c>
      <c r="I6450" t="s">
        <v>472</v>
      </c>
      <c r="J6450" t="s">
        <v>563</v>
      </c>
      <c r="K6450" t="s">
        <v>408</v>
      </c>
      <c r="L6450" t="s">
        <v>536</v>
      </c>
      <c r="M6450" t="s">
        <v>400</v>
      </c>
      <c r="N6450">
        <v>145</v>
      </c>
      <c r="O6450">
        <v>13337.97</v>
      </c>
      <c r="P6450">
        <v>79433</v>
      </c>
      <c r="Q6450" t="str">
        <f t="shared" si="103"/>
        <v>2-Low Income Residential</v>
      </c>
    </row>
    <row r="6451" spans="1:17" x14ac:dyDescent="0.3">
      <c r="A6451">
        <v>5</v>
      </c>
      <c r="B6451" t="s">
        <v>181</v>
      </c>
      <c r="C6451">
        <v>2022</v>
      </c>
      <c r="D6451">
        <v>5</v>
      </c>
      <c r="E6451" t="s">
        <v>630</v>
      </c>
      <c r="F6451" s="152">
        <v>1</v>
      </c>
      <c r="G6451" t="s">
        <v>396</v>
      </c>
      <c r="H6451" t="s">
        <v>409</v>
      </c>
      <c r="I6451" t="s">
        <v>410</v>
      </c>
      <c r="J6451" t="s">
        <v>564</v>
      </c>
      <c r="K6451" t="s">
        <v>428</v>
      </c>
      <c r="L6451" t="s">
        <v>536</v>
      </c>
      <c r="M6451" t="s">
        <v>400</v>
      </c>
      <c r="N6451">
        <v>1097</v>
      </c>
      <c r="O6451">
        <v>79790.37</v>
      </c>
      <c r="P6451">
        <v>308689</v>
      </c>
      <c r="Q6451" t="str">
        <f t="shared" si="103"/>
        <v>3-Small C&amp;I</v>
      </c>
    </row>
    <row r="6452" spans="1:17" x14ac:dyDescent="0.3">
      <c r="A6452">
        <v>5</v>
      </c>
      <c r="B6452" t="s">
        <v>181</v>
      </c>
      <c r="C6452">
        <v>2022</v>
      </c>
      <c r="D6452">
        <v>5</v>
      </c>
      <c r="E6452" t="s">
        <v>630</v>
      </c>
      <c r="F6452" s="152">
        <v>1</v>
      </c>
      <c r="G6452" t="s">
        <v>396</v>
      </c>
      <c r="H6452" t="s">
        <v>429</v>
      </c>
      <c r="I6452" t="s">
        <v>430</v>
      </c>
      <c r="J6452" t="s">
        <v>562</v>
      </c>
      <c r="K6452" t="s">
        <v>405</v>
      </c>
      <c r="L6452" t="s">
        <v>536</v>
      </c>
      <c r="M6452" t="s">
        <v>400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x14ac:dyDescent="0.3">
      <c r="A6453">
        <v>5</v>
      </c>
      <c r="B6453" t="s">
        <v>181</v>
      </c>
      <c r="C6453">
        <v>2022</v>
      </c>
      <c r="D6453">
        <v>5</v>
      </c>
      <c r="E6453" t="s">
        <v>630</v>
      </c>
      <c r="F6453" s="152">
        <v>1</v>
      </c>
      <c r="G6453" t="s">
        <v>396</v>
      </c>
      <c r="H6453" t="s">
        <v>473</v>
      </c>
      <c r="I6453" t="s">
        <v>474</v>
      </c>
      <c r="J6453" t="s">
        <v>565</v>
      </c>
      <c r="K6453" t="s">
        <v>411</v>
      </c>
      <c r="L6453" t="s">
        <v>536</v>
      </c>
      <c r="M6453" t="s">
        <v>400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x14ac:dyDescent="0.3">
      <c r="A6454">
        <v>5</v>
      </c>
      <c r="B6454" t="s">
        <v>181</v>
      </c>
      <c r="C6454">
        <v>2022</v>
      </c>
      <c r="D6454">
        <v>5</v>
      </c>
      <c r="E6454" t="s">
        <v>630</v>
      </c>
      <c r="F6454" s="152">
        <v>1</v>
      </c>
      <c r="G6454" t="s">
        <v>396</v>
      </c>
      <c r="H6454" t="s">
        <v>477</v>
      </c>
      <c r="I6454" t="s">
        <v>478</v>
      </c>
      <c r="J6454" t="s">
        <v>566</v>
      </c>
      <c r="K6454" t="s">
        <v>436</v>
      </c>
      <c r="L6454" t="s">
        <v>536</v>
      </c>
      <c r="M6454" t="s">
        <v>400</v>
      </c>
      <c r="N6454">
        <v>190</v>
      </c>
      <c r="O6454">
        <v>7700.84</v>
      </c>
      <c r="P6454">
        <v>15837</v>
      </c>
      <c r="Q6454" t="str">
        <f t="shared" si="103"/>
        <v>Street</v>
      </c>
    </row>
    <row r="6455" spans="1:17" x14ac:dyDescent="0.3">
      <c r="A6455">
        <v>5</v>
      </c>
      <c r="B6455" t="s">
        <v>181</v>
      </c>
      <c r="C6455">
        <v>2022</v>
      </c>
      <c r="D6455">
        <v>5</v>
      </c>
      <c r="E6455" t="s">
        <v>630</v>
      </c>
      <c r="F6455" s="152">
        <v>1</v>
      </c>
      <c r="G6455" t="s">
        <v>396</v>
      </c>
      <c r="H6455" t="s">
        <v>479</v>
      </c>
      <c r="I6455" t="s">
        <v>480</v>
      </c>
      <c r="J6455" t="s">
        <v>566</v>
      </c>
      <c r="K6455" t="s">
        <v>436</v>
      </c>
      <c r="L6455" t="s">
        <v>536</v>
      </c>
      <c r="M6455" t="s">
        <v>400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x14ac:dyDescent="0.3">
      <c r="A6456">
        <v>5</v>
      </c>
      <c r="B6456" t="s">
        <v>181</v>
      </c>
      <c r="C6456">
        <v>2022</v>
      </c>
      <c r="D6456">
        <v>5</v>
      </c>
      <c r="E6456" t="s">
        <v>630</v>
      </c>
      <c r="F6456" s="152">
        <v>1</v>
      </c>
      <c r="G6456" t="s">
        <v>396</v>
      </c>
      <c r="H6456" t="s">
        <v>434</v>
      </c>
      <c r="I6456" t="s">
        <v>435</v>
      </c>
      <c r="J6456" t="s">
        <v>566</v>
      </c>
      <c r="K6456" t="s">
        <v>436</v>
      </c>
      <c r="L6456" t="s">
        <v>537</v>
      </c>
      <c r="M6456" t="s">
        <v>414</v>
      </c>
      <c r="N6456">
        <v>629</v>
      </c>
      <c r="O6456">
        <v>21527.35</v>
      </c>
      <c r="P6456">
        <v>50213</v>
      </c>
      <c r="Q6456" t="str">
        <f t="shared" si="103"/>
        <v>Street</v>
      </c>
    </row>
    <row r="6457" spans="1:17" x14ac:dyDescent="0.3">
      <c r="A6457">
        <v>5</v>
      </c>
      <c r="B6457" t="s">
        <v>181</v>
      </c>
      <c r="C6457">
        <v>2022</v>
      </c>
      <c r="D6457">
        <v>5</v>
      </c>
      <c r="E6457" t="s">
        <v>630</v>
      </c>
      <c r="F6457" s="152">
        <v>1</v>
      </c>
      <c r="G6457" t="s">
        <v>396</v>
      </c>
      <c r="H6457" t="s">
        <v>412</v>
      </c>
      <c r="I6457" t="s">
        <v>413</v>
      </c>
      <c r="J6457" t="s">
        <v>561</v>
      </c>
      <c r="K6457" t="s">
        <v>399</v>
      </c>
      <c r="L6457" t="s">
        <v>537</v>
      </c>
      <c r="M6457" t="s">
        <v>414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x14ac:dyDescent="0.3">
      <c r="A6458">
        <v>5</v>
      </c>
      <c r="B6458" t="s">
        <v>181</v>
      </c>
      <c r="C6458">
        <v>2022</v>
      </c>
      <c r="D6458">
        <v>5</v>
      </c>
      <c r="E6458" t="s">
        <v>630</v>
      </c>
      <c r="F6458" s="152">
        <v>1</v>
      </c>
      <c r="G6458" t="s">
        <v>396</v>
      </c>
      <c r="H6458" t="s">
        <v>415</v>
      </c>
      <c r="I6458" t="s">
        <v>416</v>
      </c>
      <c r="J6458" t="s">
        <v>563</v>
      </c>
      <c r="K6458" t="s">
        <v>408</v>
      </c>
      <c r="L6458" t="s">
        <v>537</v>
      </c>
      <c r="M6458" t="s">
        <v>414</v>
      </c>
      <c r="N6458">
        <v>69251</v>
      </c>
      <c r="O6458">
        <v>1382110.6</v>
      </c>
      <c r="P6458">
        <v>30202347</v>
      </c>
      <c r="Q6458" t="str">
        <f t="shared" si="103"/>
        <v>2-Low Income Residential</v>
      </c>
    </row>
    <row r="6459" spans="1:17" x14ac:dyDescent="0.3">
      <c r="A6459">
        <v>5</v>
      </c>
      <c r="B6459" t="s">
        <v>181</v>
      </c>
      <c r="C6459">
        <v>2022</v>
      </c>
      <c r="D6459">
        <v>5</v>
      </c>
      <c r="E6459" t="s">
        <v>630</v>
      </c>
      <c r="F6459" s="152">
        <v>1</v>
      </c>
      <c r="G6459" t="s">
        <v>396</v>
      </c>
      <c r="H6459" t="s">
        <v>417</v>
      </c>
      <c r="I6459" t="s">
        <v>418</v>
      </c>
      <c r="J6459" t="s">
        <v>562</v>
      </c>
      <c r="K6459" t="s">
        <v>405</v>
      </c>
      <c r="L6459" t="s">
        <v>537</v>
      </c>
      <c r="M6459" t="s">
        <v>414</v>
      </c>
      <c r="N6459">
        <v>982</v>
      </c>
      <c r="O6459">
        <v>-92889.82</v>
      </c>
      <c r="P6459">
        <v>445413</v>
      </c>
      <c r="Q6459" t="str">
        <f t="shared" si="103"/>
        <v>3-Small C&amp;I</v>
      </c>
    </row>
    <row r="6460" spans="1:17" x14ac:dyDescent="0.3">
      <c r="A6460">
        <v>5</v>
      </c>
      <c r="B6460" t="s">
        <v>181</v>
      </c>
      <c r="C6460">
        <v>2022</v>
      </c>
      <c r="D6460">
        <v>5</v>
      </c>
      <c r="E6460" t="s">
        <v>630</v>
      </c>
      <c r="F6460" s="152">
        <v>1</v>
      </c>
      <c r="G6460" t="s">
        <v>396</v>
      </c>
      <c r="H6460" t="s">
        <v>419</v>
      </c>
      <c r="I6460" t="s">
        <v>420</v>
      </c>
      <c r="J6460" t="s">
        <v>565</v>
      </c>
      <c r="K6460" t="s">
        <v>411</v>
      </c>
      <c r="L6460" t="s">
        <v>537</v>
      </c>
      <c r="M6460" t="s">
        <v>414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x14ac:dyDescent="0.3">
      <c r="A6461">
        <v>5</v>
      </c>
      <c r="B6461" t="s">
        <v>181</v>
      </c>
      <c r="C6461">
        <v>2022</v>
      </c>
      <c r="D6461">
        <v>5</v>
      </c>
      <c r="E6461" t="s">
        <v>630</v>
      </c>
      <c r="F6461" s="152">
        <v>3</v>
      </c>
      <c r="G6461" t="s">
        <v>421</v>
      </c>
      <c r="H6461" t="s">
        <v>397</v>
      </c>
      <c r="I6461" t="s">
        <v>398</v>
      </c>
      <c r="J6461" t="s">
        <v>561</v>
      </c>
      <c r="K6461" t="s">
        <v>399</v>
      </c>
      <c r="L6461" t="s">
        <v>538</v>
      </c>
      <c r="M6461" t="s">
        <v>422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x14ac:dyDescent="0.3">
      <c r="A6462">
        <v>5</v>
      </c>
      <c r="B6462" t="s">
        <v>181</v>
      </c>
      <c r="C6462">
        <v>2022</v>
      </c>
      <c r="D6462">
        <v>5</v>
      </c>
      <c r="E6462" t="s">
        <v>630</v>
      </c>
      <c r="F6462" s="152">
        <v>3</v>
      </c>
      <c r="G6462" t="s">
        <v>421</v>
      </c>
      <c r="H6462" t="s">
        <v>401</v>
      </c>
      <c r="I6462" t="s">
        <v>402</v>
      </c>
      <c r="J6462" t="s">
        <v>561</v>
      </c>
      <c r="K6462" t="s">
        <v>399</v>
      </c>
      <c r="L6462" t="s">
        <v>538</v>
      </c>
      <c r="M6462" t="s">
        <v>422</v>
      </c>
      <c r="N6462">
        <v>3</v>
      </c>
      <c r="O6462">
        <v>51.26</v>
      </c>
      <c r="P6462">
        <v>146</v>
      </c>
      <c r="Q6462" t="str">
        <f t="shared" si="103"/>
        <v>1-Residential</v>
      </c>
    </row>
    <row r="6463" spans="1:17" x14ac:dyDescent="0.3">
      <c r="A6463">
        <v>5</v>
      </c>
      <c r="B6463" t="s">
        <v>181</v>
      </c>
      <c r="C6463">
        <v>2022</v>
      </c>
      <c r="D6463">
        <v>5</v>
      </c>
      <c r="E6463" t="s">
        <v>630</v>
      </c>
      <c r="F6463" s="152">
        <v>3</v>
      </c>
      <c r="G6463" t="s">
        <v>421</v>
      </c>
      <c r="H6463" t="s">
        <v>403</v>
      </c>
      <c r="I6463" t="s">
        <v>404</v>
      </c>
      <c r="J6463" t="s">
        <v>562</v>
      </c>
      <c r="K6463" t="s">
        <v>405</v>
      </c>
      <c r="L6463" t="s">
        <v>538</v>
      </c>
      <c r="M6463" t="s">
        <v>422</v>
      </c>
      <c r="N6463">
        <v>42056</v>
      </c>
      <c r="O6463">
        <v>-3242195.49</v>
      </c>
      <c r="P6463">
        <v>45621609</v>
      </c>
      <c r="Q6463" t="str">
        <f t="shared" si="103"/>
        <v>3-Small C&amp;I</v>
      </c>
    </row>
    <row r="6464" spans="1:17" x14ac:dyDescent="0.3">
      <c r="A6464">
        <v>5</v>
      </c>
      <c r="B6464" t="s">
        <v>181</v>
      </c>
      <c r="C6464">
        <v>2022</v>
      </c>
      <c r="D6464">
        <v>5</v>
      </c>
      <c r="E6464" t="s">
        <v>630</v>
      </c>
      <c r="F6464" s="152">
        <v>3</v>
      </c>
      <c r="G6464" t="s">
        <v>421</v>
      </c>
      <c r="H6464" t="s">
        <v>406</v>
      </c>
      <c r="I6464" t="s">
        <v>407</v>
      </c>
      <c r="J6464" t="s">
        <v>563</v>
      </c>
      <c r="K6464" t="s">
        <v>408</v>
      </c>
      <c r="L6464" t="s">
        <v>538</v>
      </c>
      <c r="M6464" t="s">
        <v>422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x14ac:dyDescent="0.3">
      <c r="A6465">
        <v>5</v>
      </c>
      <c r="B6465" t="s">
        <v>181</v>
      </c>
      <c r="C6465">
        <v>2022</v>
      </c>
      <c r="D6465">
        <v>5</v>
      </c>
      <c r="E6465" t="s">
        <v>630</v>
      </c>
      <c r="F6465" s="152">
        <v>3</v>
      </c>
      <c r="G6465" t="s">
        <v>421</v>
      </c>
      <c r="H6465" t="s">
        <v>423</v>
      </c>
      <c r="I6465" t="s">
        <v>424</v>
      </c>
      <c r="J6465" t="s">
        <v>567</v>
      </c>
      <c r="K6465" t="s">
        <v>425</v>
      </c>
      <c r="L6465" t="s">
        <v>538</v>
      </c>
      <c r="M6465" t="s">
        <v>422</v>
      </c>
      <c r="N6465">
        <v>358</v>
      </c>
      <c r="O6465">
        <v>23953.05</v>
      </c>
      <c r="P6465">
        <v>93763</v>
      </c>
      <c r="Q6465" t="str">
        <f t="shared" si="103"/>
        <v>3-Small C&amp;I</v>
      </c>
    </row>
    <row r="6466" spans="1:17" x14ac:dyDescent="0.3">
      <c r="A6466">
        <v>5</v>
      </c>
      <c r="B6466" t="s">
        <v>181</v>
      </c>
      <c r="C6466">
        <v>2022</v>
      </c>
      <c r="D6466">
        <v>5</v>
      </c>
      <c r="E6466" t="s">
        <v>630</v>
      </c>
      <c r="F6466" s="152">
        <v>3</v>
      </c>
      <c r="G6466" t="s">
        <v>421</v>
      </c>
      <c r="H6466" t="s">
        <v>426</v>
      </c>
      <c r="I6466" t="s">
        <v>427</v>
      </c>
      <c r="J6466" t="s">
        <v>564</v>
      </c>
      <c r="K6466" t="s">
        <v>428</v>
      </c>
      <c r="L6466" t="s">
        <v>538</v>
      </c>
      <c r="M6466" t="s">
        <v>422</v>
      </c>
      <c r="N6466">
        <v>326</v>
      </c>
      <c r="O6466">
        <v>-608897.51</v>
      </c>
      <c r="P6466">
        <v>428708</v>
      </c>
      <c r="Q6466" t="str">
        <f t="shared" si="103"/>
        <v>3-Small C&amp;I</v>
      </c>
    </row>
    <row r="6467" spans="1:17" x14ac:dyDescent="0.3">
      <c r="A6467">
        <v>5</v>
      </c>
      <c r="B6467" t="s">
        <v>181</v>
      </c>
      <c r="C6467">
        <v>2022</v>
      </c>
      <c r="D6467">
        <v>5</v>
      </c>
      <c r="E6467" t="s">
        <v>630</v>
      </c>
      <c r="F6467" s="152">
        <v>3</v>
      </c>
      <c r="G6467" t="s">
        <v>421</v>
      </c>
      <c r="H6467" t="s">
        <v>409</v>
      </c>
      <c r="I6467" t="s">
        <v>410</v>
      </c>
      <c r="J6467" t="s">
        <v>564</v>
      </c>
      <c r="K6467" t="s">
        <v>428</v>
      </c>
      <c r="L6467" t="s">
        <v>538</v>
      </c>
      <c r="M6467" t="s">
        <v>422</v>
      </c>
      <c r="N6467">
        <v>20123</v>
      </c>
      <c r="O6467">
        <v>957558.47</v>
      </c>
      <c r="P6467">
        <v>6117043</v>
      </c>
      <c r="Q6467" t="str">
        <f t="shared" si="103"/>
        <v>3-Small C&amp;I</v>
      </c>
    </row>
    <row r="6468" spans="1:17" x14ac:dyDescent="0.3">
      <c r="A6468">
        <v>5</v>
      </c>
      <c r="B6468" t="s">
        <v>181</v>
      </c>
      <c r="C6468">
        <v>2022</v>
      </c>
      <c r="D6468">
        <v>5</v>
      </c>
      <c r="E6468" t="s">
        <v>630</v>
      </c>
      <c r="F6468" s="152">
        <v>3</v>
      </c>
      <c r="G6468" t="s">
        <v>421</v>
      </c>
      <c r="H6468" t="s">
        <v>429</v>
      </c>
      <c r="I6468" t="s">
        <v>430</v>
      </c>
      <c r="J6468" t="s">
        <v>562</v>
      </c>
      <c r="K6468" t="s">
        <v>405</v>
      </c>
      <c r="L6468" t="s">
        <v>538</v>
      </c>
      <c r="M6468" t="s">
        <v>422</v>
      </c>
      <c r="N6468">
        <v>191</v>
      </c>
      <c r="O6468">
        <v>32905.96</v>
      </c>
      <c r="P6468">
        <v>179756</v>
      </c>
      <c r="Q6468" t="str">
        <f t="shared" si="103"/>
        <v>3-Small C&amp;I</v>
      </c>
    </row>
    <row r="6469" spans="1:17" x14ac:dyDescent="0.3">
      <c r="A6469">
        <v>5</v>
      </c>
      <c r="B6469" t="s">
        <v>181</v>
      </c>
      <c r="C6469">
        <v>2022</v>
      </c>
      <c r="D6469">
        <v>5</v>
      </c>
      <c r="E6469" t="s">
        <v>630</v>
      </c>
      <c r="F6469" s="152">
        <v>3</v>
      </c>
      <c r="G6469" t="s">
        <v>421</v>
      </c>
      <c r="H6469" t="s">
        <v>481</v>
      </c>
      <c r="I6469" t="s">
        <v>482</v>
      </c>
      <c r="J6469" t="s">
        <v>568</v>
      </c>
      <c r="K6469" t="s">
        <v>433</v>
      </c>
      <c r="L6469" t="s">
        <v>538</v>
      </c>
      <c r="M6469" t="s">
        <v>422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x14ac:dyDescent="0.3">
      <c r="A6470">
        <v>5</v>
      </c>
      <c r="B6470" t="s">
        <v>181</v>
      </c>
      <c r="C6470">
        <v>2022</v>
      </c>
      <c r="D6470">
        <v>5</v>
      </c>
      <c r="E6470" t="s">
        <v>630</v>
      </c>
      <c r="F6470" s="152">
        <v>3</v>
      </c>
      <c r="G6470" t="s">
        <v>421</v>
      </c>
      <c r="H6470" t="s">
        <v>649</v>
      </c>
      <c r="I6470" t="s">
        <v>650</v>
      </c>
      <c r="J6470" t="s">
        <v>564</v>
      </c>
      <c r="K6470" t="s">
        <v>428</v>
      </c>
      <c r="L6470" t="s">
        <v>538</v>
      </c>
      <c r="M6470" t="s">
        <v>422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x14ac:dyDescent="0.3">
      <c r="A6471">
        <v>5</v>
      </c>
      <c r="B6471" t="s">
        <v>181</v>
      </c>
      <c r="C6471">
        <v>2022</v>
      </c>
      <c r="D6471">
        <v>5</v>
      </c>
      <c r="E6471" t="s">
        <v>630</v>
      </c>
      <c r="F6471" s="152">
        <v>3</v>
      </c>
      <c r="G6471" t="s">
        <v>421</v>
      </c>
      <c r="H6471" t="s">
        <v>473</v>
      </c>
      <c r="I6471" t="s">
        <v>474</v>
      </c>
      <c r="J6471" t="s">
        <v>565</v>
      </c>
      <c r="K6471" t="s">
        <v>411</v>
      </c>
      <c r="L6471" t="s">
        <v>538</v>
      </c>
      <c r="M6471" t="s">
        <v>422</v>
      </c>
      <c r="N6471">
        <v>94</v>
      </c>
      <c r="O6471">
        <v>-2305.62</v>
      </c>
      <c r="P6471">
        <v>13300</v>
      </c>
      <c r="Q6471" t="str">
        <f t="shared" si="103"/>
        <v>3-Small C&amp;I</v>
      </c>
    </row>
    <row r="6472" spans="1:17" x14ac:dyDescent="0.3">
      <c r="A6472">
        <v>5</v>
      </c>
      <c r="B6472" t="s">
        <v>181</v>
      </c>
      <c r="C6472">
        <v>2022</v>
      </c>
      <c r="D6472">
        <v>5</v>
      </c>
      <c r="E6472" t="s">
        <v>630</v>
      </c>
      <c r="F6472" s="152">
        <v>3</v>
      </c>
      <c r="G6472" t="s">
        <v>421</v>
      </c>
      <c r="H6472" t="s">
        <v>586</v>
      </c>
      <c r="I6472" t="s">
        <v>587</v>
      </c>
      <c r="J6472" t="s">
        <v>570</v>
      </c>
      <c r="K6472" t="s">
        <v>454</v>
      </c>
      <c r="L6472" t="s">
        <v>538</v>
      </c>
      <c r="M6472" t="s">
        <v>422</v>
      </c>
      <c r="N6472">
        <v>1</v>
      </c>
      <c r="O6472">
        <v>41445.51</v>
      </c>
      <c r="P6472">
        <v>173120</v>
      </c>
      <c r="Q6472" t="str">
        <f t="shared" si="103"/>
        <v>4-Medium C&amp;I</v>
      </c>
    </row>
    <row r="6473" spans="1:17" x14ac:dyDescent="0.3">
      <c r="A6473">
        <v>5</v>
      </c>
      <c r="B6473" t="s">
        <v>181</v>
      </c>
      <c r="C6473">
        <v>2022</v>
      </c>
      <c r="D6473">
        <v>5</v>
      </c>
      <c r="E6473" t="s">
        <v>630</v>
      </c>
      <c r="F6473" s="152">
        <v>3</v>
      </c>
      <c r="G6473" t="s">
        <v>421</v>
      </c>
      <c r="H6473" t="s">
        <v>483</v>
      </c>
      <c r="I6473" t="s">
        <v>484</v>
      </c>
      <c r="J6473" t="s">
        <v>569</v>
      </c>
      <c r="K6473" t="s">
        <v>485</v>
      </c>
      <c r="L6473" t="s">
        <v>538</v>
      </c>
      <c r="M6473" t="s">
        <v>422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x14ac:dyDescent="0.3">
      <c r="A6474">
        <v>5</v>
      </c>
      <c r="B6474" t="s">
        <v>181</v>
      </c>
      <c r="C6474">
        <v>2022</v>
      </c>
      <c r="D6474">
        <v>5</v>
      </c>
      <c r="E6474" t="s">
        <v>630</v>
      </c>
      <c r="F6474" s="152">
        <v>3</v>
      </c>
      <c r="G6474" t="s">
        <v>421</v>
      </c>
      <c r="H6474" t="s">
        <v>431</v>
      </c>
      <c r="I6474" t="s">
        <v>432</v>
      </c>
      <c r="J6474" t="s">
        <v>568</v>
      </c>
      <c r="K6474" t="s">
        <v>433</v>
      </c>
      <c r="L6474" t="s">
        <v>538</v>
      </c>
      <c r="M6474" t="s">
        <v>422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x14ac:dyDescent="0.3">
      <c r="A6475">
        <v>5</v>
      </c>
      <c r="B6475" t="s">
        <v>181</v>
      </c>
      <c r="C6475">
        <v>2022</v>
      </c>
      <c r="D6475">
        <v>5</v>
      </c>
      <c r="E6475" t="s">
        <v>630</v>
      </c>
      <c r="F6475" s="152">
        <v>3</v>
      </c>
      <c r="G6475" t="s">
        <v>421</v>
      </c>
      <c r="H6475" t="s">
        <v>486</v>
      </c>
      <c r="I6475" t="s">
        <v>487</v>
      </c>
      <c r="J6475" t="s">
        <v>570</v>
      </c>
      <c r="K6475" t="s">
        <v>454</v>
      </c>
      <c r="L6475" t="s">
        <v>538</v>
      </c>
      <c r="M6475" t="s">
        <v>422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x14ac:dyDescent="0.3">
      <c r="A6476">
        <v>5</v>
      </c>
      <c r="B6476" t="s">
        <v>181</v>
      </c>
      <c r="C6476">
        <v>2022</v>
      </c>
      <c r="D6476">
        <v>5</v>
      </c>
      <c r="E6476" t="s">
        <v>630</v>
      </c>
      <c r="F6476" s="152">
        <v>3</v>
      </c>
      <c r="G6476" t="s">
        <v>421</v>
      </c>
      <c r="H6476" t="s">
        <v>488</v>
      </c>
      <c r="I6476" t="s">
        <v>489</v>
      </c>
      <c r="J6476" t="s">
        <v>569</v>
      </c>
      <c r="K6476" t="s">
        <v>485</v>
      </c>
      <c r="L6476" t="s">
        <v>538</v>
      </c>
      <c r="M6476" t="s">
        <v>422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x14ac:dyDescent="0.3">
      <c r="A6477">
        <v>5</v>
      </c>
      <c r="B6477" t="s">
        <v>181</v>
      </c>
      <c r="C6477">
        <v>2022</v>
      </c>
      <c r="D6477">
        <v>5</v>
      </c>
      <c r="E6477" t="s">
        <v>630</v>
      </c>
      <c r="F6477" s="152">
        <v>3</v>
      </c>
      <c r="G6477" t="s">
        <v>421</v>
      </c>
      <c r="H6477" t="s">
        <v>477</v>
      </c>
      <c r="I6477" t="s">
        <v>478</v>
      </c>
      <c r="J6477" t="s">
        <v>566</v>
      </c>
      <c r="K6477" t="s">
        <v>436</v>
      </c>
      <c r="L6477" t="s">
        <v>538</v>
      </c>
      <c r="M6477" t="s">
        <v>422</v>
      </c>
      <c r="N6477">
        <v>870</v>
      </c>
      <c r="O6477">
        <v>85795.93</v>
      </c>
      <c r="P6477">
        <v>203005</v>
      </c>
      <c r="Q6477" t="str">
        <f t="shared" si="103"/>
        <v>Street</v>
      </c>
    </row>
    <row r="6478" spans="1:17" x14ac:dyDescent="0.3">
      <c r="A6478">
        <v>5</v>
      </c>
      <c r="B6478" t="s">
        <v>181</v>
      </c>
      <c r="C6478">
        <v>2022</v>
      </c>
      <c r="D6478">
        <v>5</v>
      </c>
      <c r="E6478" t="s">
        <v>630</v>
      </c>
      <c r="F6478" s="152">
        <v>3</v>
      </c>
      <c r="G6478" t="s">
        <v>421</v>
      </c>
      <c r="H6478" t="s">
        <v>479</v>
      </c>
      <c r="I6478" t="s">
        <v>480</v>
      </c>
      <c r="J6478" t="s">
        <v>566</v>
      </c>
      <c r="K6478" t="s">
        <v>436</v>
      </c>
      <c r="L6478" t="s">
        <v>538</v>
      </c>
      <c r="M6478" t="s">
        <v>422</v>
      </c>
      <c r="N6478">
        <v>1539</v>
      </c>
      <c r="O6478">
        <v>129050.28</v>
      </c>
      <c r="P6478">
        <v>313153</v>
      </c>
      <c r="Q6478" t="str">
        <f t="shared" ref="Q6478:Q6541" si="104">VLOOKUP(TRIM(J6478),S:T,2,FALSE)</f>
        <v>Street</v>
      </c>
    </row>
    <row r="6479" spans="1:17" x14ac:dyDescent="0.3">
      <c r="A6479">
        <v>5</v>
      </c>
      <c r="B6479" t="s">
        <v>181</v>
      </c>
      <c r="C6479">
        <v>2022</v>
      </c>
      <c r="D6479">
        <v>5</v>
      </c>
      <c r="E6479" t="s">
        <v>630</v>
      </c>
      <c r="F6479" s="152">
        <v>3</v>
      </c>
      <c r="G6479" t="s">
        <v>421</v>
      </c>
      <c r="H6479" t="s">
        <v>434</v>
      </c>
      <c r="I6479" t="s">
        <v>435</v>
      </c>
      <c r="J6479" t="s">
        <v>566</v>
      </c>
      <c r="K6479" t="s">
        <v>436</v>
      </c>
      <c r="L6479" t="s">
        <v>539</v>
      </c>
      <c r="M6479" t="s">
        <v>440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x14ac:dyDescent="0.3">
      <c r="A6480">
        <v>5</v>
      </c>
      <c r="B6480" t="s">
        <v>181</v>
      </c>
      <c r="C6480">
        <v>2022</v>
      </c>
      <c r="D6480">
        <v>5</v>
      </c>
      <c r="E6480" t="s">
        <v>630</v>
      </c>
      <c r="F6480" s="152">
        <v>3</v>
      </c>
      <c r="G6480" t="s">
        <v>421</v>
      </c>
      <c r="H6480" t="s">
        <v>437</v>
      </c>
      <c r="I6480" t="s">
        <v>438</v>
      </c>
      <c r="J6480" t="s">
        <v>571</v>
      </c>
      <c r="K6480" t="s">
        <v>439</v>
      </c>
      <c r="L6480" t="s">
        <v>539</v>
      </c>
      <c r="M6480" t="s">
        <v>440</v>
      </c>
      <c r="N6480">
        <v>6</v>
      </c>
      <c r="O6480">
        <v>497.02</v>
      </c>
      <c r="P6480">
        <v>4127</v>
      </c>
      <c r="Q6480" t="str">
        <f t="shared" si="104"/>
        <v>3-Small C&amp;I</v>
      </c>
    </row>
    <row r="6481" spans="1:17" x14ac:dyDescent="0.3">
      <c r="A6481">
        <v>5</v>
      </c>
      <c r="B6481" t="s">
        <v>181</v>
      </c>
      <c r="C6481">
        <v>2022</v>
      </c>
      <c r="D6481">
        <v>5</v>
      </c>
      <c r="E6481" t="s">
        <v>630</v>
      </c>
      <c r="F6481" s="152">
        <v>3</v>
      </c>
      <c r="G6481" t="s">
        <v>421</v>
      </c>
      <c r="H6481" t="s">
        <v>490</v>
      </c>
      <c r="I6481" t="s">
        <v>491</v>
      </c>
      <c r="J6481" t="s">
        <v>572</v>
      </c>
      <c r="K6481" t="s">
        <v>443</v>
      </c>
      <c r="L6481" t="s">
        <v>538</v>
      </c>
      <c r="M6481" t="s">
        <v>422</v>
      </c>
      <c r="N6481">
        <v>2</v>
      </c>
      <c r="O6481">
        <v>174346.18</v>
      </c>
      <c r="P6481">
        <v>846744</v>
      </c>
      <c r="Q6481" t="str">
        <f t="shared" si="104"/>
        <v>5-Large C&amp;I</v>
      </c>
    </row>
    <row r="6482" spans="1:17" x14ac:dyDescent="0.3">
      <c r="A6482">
        <v>5</v>
      </c>
      <c r="B6482" t="s">
        <v>181</v>
      </c>
      <c r="C6482">
        <v>2022</v>
      </c>
      <c r="D6482">
        <v>5</v>
      </c>
      <c r="E6482" t="s">
        <v>630</v>
      </c>
      <c r="F6482" s="152">
        <v>3</v>
      </c>
      <c r="G6482" t="s">
        <v>421</v>
      </c>
      <c r="H6482" t="s">
        <v>441</v>
      </c>
      <c r="I6482" t="s">
        <v>442</v>
      </c>
      <c r="J6482" t="s">
        <v>572</v>
      </c>
      <c r="K6482" t="s">
        <v>443</v>
      </c>
      <c r="L6482" t="s">
        <v>538</v>
      </c>
      <c r="M6482" t="s">
        <v>422</v>
      </c>
      <c r="N6482">
        <v>169</v>
      </c>
      <c r="O6482">
        <v>2333203.35</v>
      </c>
      <c r="P6482">
        <v>13094797</v>
      </c>
      <c r="Q6482" t="str">
        <f t="shared" si="104"/>
        <v>5-Large C&amp;I</v>
      </c>
    </row>
    <row r="6483" spans="1:17" x14ac:dyDescent="0.3">
      <c r="A6483">
        <v>5</v>
      </c>
      <c r="B6483" t="s">
        <v>181</v>
      </c>
      <c r="C6483">
        <v>2022</v>
      </c>
      <c r="D6483">
        <v>5</v>
      </c>
      <c r="E6483" t="s">
        <v>630</v>
      </c>
      <c r="F6483" s="152">
        <v>3</v>
      </c>
      <c r="G6483" t="s">
        <v>421</v>
      </c>
      <c r="H6483" t="s">
        <v>444</v>
      </c>
      <c r="I6483" t="s">
        <v>445</v>
      </c>
      <c r="J6483" t="s">
        <v>572</v>
      </c>
      <c r="K6483" t="s">
        <v>443</v>
      </c>
      <c r="L6483" t="s">
        <v>539</v>
      </c>
      <c r="M6483" t="s">
        <v>440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x14ac:dyDescent="0.3">
      <c r="A6484">
        <v>5</v>
      </c>
      <c r="B6484" t="s">
        <v>181</v>
      </c>
      <c r="C6484">
        <v>2022</v>
      </c>
      <c r="D6484">
        <v>5</v>
      </c>
      <c r="E6484" t="s">
        <v>630</v>
      </c>
      <c r="F6484" s="152">
        <v>3</v>
      </c>
      <c r="G6484" t="s">
        <v>421</v>
      </c>
      <c r="H6484" t="s">
        <v>412</v>
      </c>
      <c r="I6484" t="s">
        <v>413</v>
      </c>
      <c r="J6484" t="s">
        <v>561</v>
      </c>
      <c r="K6484" t="s">
        <v>399</v>
      </c>
      <c r="L6484" t="s">
        <v>539</v>
      </c>
      <c r="M6484" t="s">
        <v>440</v>
      </c>
      <c r="N6484">
        <v>1262</v>
      </c>
      <c r="O6484">
        <v>276622.17</v>
      </c>
      <c r="P6484">
        <v>2016590</v>
      </c>
      <c r="Q6484" t="str">
        <f t="shared" si="104"/>
        <v>1-Residential</v>
      </c>
    </row>
    <row r="6485" spans="1:17" x14ac:dyDescent="0.3">
      <c r="A6485">
        <v>5</v>
      </c>
      <c r="B6485" t="s">
        <v>181</v>
      </c>
      <c r="C6485">
        <v>2022</v>
      </c>
      <c r="D6485">
        <v>5</v>
      </c>
      <c r="E6485" t="s">
        <v>630</v>
      </c>
      <c r="F6485" s="152">
        <v>3</v>
      </c>
      <c r="G6485" t="s">
        <v>421</v>
      </c>
      <c r="H6485" t="s">
        <v>417</v>
      </c>
      <c r="I6485" t="s">
        <v>418</v>
      </c>
      <c r="J6485" t="s">
        <v>562</v>
      </c>
      <c r="K6485" t="s">
        <v>405</v>
      </c>
      <c r="L6485" t="s">
        <v>539</v>
      </c>
      <c r="M6485" t="s">
        <v>440</v>
      </c>
      <c r="N6485">
        <v>60422</v>
      </c>
      <c r="O6485">
        <v>922415.51</v>
      </c>
      <c r="P6485">
        <v>81029111</v>
      </c>
      <c r="Q6485" t="str">
        <f t="shared" si="104"/>
        <v>3-Small C&amp;I</v>
      </c>
    </row>
    <row r="6486" spans="1:17" x14ac:dyDescent="0.3">
      <c r="A6486">
        <v>5</v>
      </c>
      <c r="B6486" t="s">
        <v>181</v>
      </c>
      <c r="C6486">
        <v>2022</v>
      </c>
      <c r="D6486">
        <v>5</v>
      </c>
      <c r="E6486" t="s">
        <v>630</v>
      </c>
      <c r="F6486" s="152">
        <v>3</v>
      </c>
      <c r="G6486" t="s">
        <v>421</v>
      </c>
      <c r="H6486" t="s">
        <v>446</v>
      </c>
      <c r="I6486" t="s">
        <v>447</v>
      </c>
      <c r="J6486" t="s">
        <v>567</v>
      </c>
      <c r="K6486" t="s">
        <v>425</v>
      </c>
      <c r="L6486" t="s">
        <v>539</v>
      </c>
      <c r="M6486" t="s">
        <v>440</v>
      </c>
      <c r="N6486">
        <v>1224</v>
      </c>
      <c r="O6486">
        <v>49142.85</v>
      </c>
      <c r="P6486">
        <v>365410</v>
      </c>
      <c r="Q6486" t="str">
        <f t="shared" si="104"/>
        <v>3-Small C&amp;I</v>
      </c>
    </row>
    <row r="6487" spans="1:17" x14ac:dyDescent="0.3">
      <c r="A6487">
        <v>5</v>
      </c>
      <c r="B6487" t="s">
        <v>181</v>
      </c>
      <c r="C6487">
        <v>2022</v>
      </c>
      <c r="D6487">
        <v>5</v>
      </c>
      <c r="E6487" t="s">
        <v>630</v>
      </c>
      <c r="F6487" s="152">
        <v>3</v>
      </c>
      <c r="G6487" t="s">
        <v>421</v>
      </c>
      <c r="H6487" t="s">
        <v>448</v>
      </c>
      <c r="I6487" t="s">
        <v>449</v>
      </c>
      <c r="J6487" t="s">
        <v>564</v>
      </c>
      <c r="K6487" t="s">
        <v>428</v>
      </c>
      <c r="L6487" t="s">
        <v>539</v>
      </c>
      <c r="M6487" t="s">
        <v>440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x14ac:dyDescent="0.3">
      <c r="A6488">
        <v>5</v>
      </c>
      <c r="B6488" t="s">
        <v>181</v>
      </c>
      <c r="C6488">
        <v>2022</v>
      </c>
      <c r="D6488">
        <v>5</v>
      </c>
      <c r="E6488" t="s">
        <v>630</v>
      </c>
      <c r="F6488" s="152">
        <v>3</v>
      </c>
      <c r="G6488" t="s">
        <v>421</v>
      </c>
      <c r="H6488" t="s">
        <v>419</v>
      </c>
      <c r="I6488" t="s">
        <v>420</v>
      </c>
      <c r="J6488" t="s">
        <v>565</v>
      </c>
      <c r="K6488" t="s">
        <v>411</v>
      </c>
      <c r="L6488" t="s">
        <v>539</v>
      </c>
      <c r="M6488" t="s">
        <v>440</v>
      </c>
      <c r="N6488">
        <v>20309</v>
      </c>
      <c r="O6488">
        <v>795628.03</v>
      </c>
      <c r="P6488">
        <v>7523752</v>
      </c>
      <c r="Q6488" t="str">
        <f t="shared" si="104"/>
        <v>3-Small C&amp;I</v>
      </c>
    </row>
    <row r="6489" spans="1:17" x14ac:dyDescent="0.3">
      <c r="A6489">
        <v>5</v>
      </c>
      <c r="B6489" t="s">
        <v>181</v>
      </c>
      <c r="C6489">
        <v>2022</v>
      </c>
      <c r="D6489">
        <v>5</v>
      </c>
      <c r="E6489" t="s">
        <v>630</v>
      </c>
      <c r="F6489" s="152">
        <v>3</v>
      </c>
      <c r="G6489" t="s">
        <v>421</v>
      </c>
      <c r="H6489" t="s">
        <v>450</v>
      </c>
      <c r="I6489" t="s">
        <v>451</v>
      </c>
      <c r="J6489" t="s">
        <v>568</v>
      </c>
      <c r="K6489" t="s">
        <v>433</v>
      </c>
      <c r="L6489" t="s">
        <v>539</v>
      </c>
      <c r="M6489" t="s">
        <v>440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x14ac:dyDescent="0.3">
      <c r="A6490">
        <v>5</v>
      </c>
      <c r="B6490" t="s">
        <v>181</v>
      </c>
      <c r="C6490">
        <v>2022</v>
      </c>
      <c r="D6490">
        <v>5</v>
      </c>
      <c r="E6490" t="s">
        <v>630</v>
      </c>
      <c r="F6490" s="152">
        <v>3</v>
      </c>
      <c r="G6490" t="s">
        <v>421</v>
      </c>
      <c r="H6490" t="s">
        <v>452</v>
      </c>
      <c r="I6490" t="s">
        <v>453</v>
      </c>
      <c r="J6490" t="s">
        <v>568</v>
      </c>
      <c r="K6490" t="s">
        <v>433</v>
      </c>
      <c r="L6490" t="s">
        <v>539</v>
      </c>
      <c r="M6490" t="s">
        <v>440</v>
      </c>
      <c r="N6490">
        <v>331</v>
      </c>
      <c r="O6490">
        <v>539929.15</v>
      </c>
      <c r="P6490">
        <v>5797094</v>
      </c>
      <c r="Q6490" t="str">
        <f t="shared" si="104"/>
        <v>4-Medium C&amp;I</v>
      </c>
    </row>
    <row r="6491" spans="1:17" x14ac:dyDescent="0.3">
      <c r="A6491">
        <v>5</v>
      </c>
      <c r="B6491" t="s">
        <v>181</v>
      </c>
      <c r="C6491">
        <v>2022</v>
      </c>
      <c r="D6491">
        <v>5</v>
      </c>
      <c r="E6491" t="s">
        <v>630</v>
      </c>
      <c r="F6491" s="152">
        <v>3</v>
      </c>
      <c r="G6491" t="s">
        <v>421</v>
      </c>
      <c r="H6491" t="s">
        <v>492</v>
      </c>
      <c r="I6491" t="s">
        <v>493</v>
      </c>
      <c r="J6491" t="s">
        <v>568</v>
      </c>
      <c r="K6491" t="s">
        <v>433</v>
      </c>
      <c r="L6491" t="s">
        <v>539</v>
      </c>
      <c r="M6491" t="s">
        <v>440</v>
      </c>
      <c r="N6491">
        <v>206</v>
      </c>
      <c r="O6491">
        <v>343705.46</v>
      </c>
      <c r="P6491">
        <v>3796312</v>
      </c>
      <c r="Q6491" t="str">
        <f t="shared" si="104"/>
        <v>4-Medium C&amp;I</v>
      </c>
    </row>
    <row r="6492" spans="1:17" x14ac:dyDescent="0.3">
      <c r="A6492">
        <v>5</v>
      </c>
      <c r="B6492" t="s">
        <v>181</v>
      </c>
      <c r="C6492">
        <v>2022</v>
      </c>
      <c r="D6492">
        <v>5</v>
      </c>
      <c r="E6492" t="s">
        <v>630</v>
      </c>
      <c r="F6492" s="152">
        <v>5</v>
      </c>
      <c r="G6492" t="s">
        <v>455</v>
      </c>
      <c r="H6492" t="s">
        <v>403</v>
      </c>
      <c r="I6492" t="s">
        <v>404</v>
      </c>
      <c r="J6492" t="s">
        <v>562</v>
      </c>
      <c r="K6492" t="s">
        <v>405</v>
      </c>
      <c r="L6492" t="s">
        <v>540</v>
      </c>
      <c r="M6492" t="s">
        <v>456</v>
      </c>
      <c r="N6492">
        <v>948</v>
      </c>
      <c r="O6492">
        <v>181791.33</v>
      </c>
      <c r="P6492">
        <v>1656660</v>
      </c>
      <c r="Q6492" t="str">
        <f t="shared" si="104"/>
        <v>3-Small C&amp;I</v>
      </c>
    </row>
    <row r="6493" spans="1:17" x14ac:dyDescent="0.3">
      <c r="A6493">
        <v>5</v>
      </c>
      <c r="B6493" t="s">
        <v>181</v>
      </c>
      <c r="C6493">
        <v>2022</v>
      </c>
      <c r="D6493">
        <v>5</v>
      </c>
      <c r="E6493" t="s">
        <v>630</v>
      </c>
      <c r="F6493" s="152">
        <v>5</v>
      </c>
      <c r="G6493" t="s">
        <v>455</v>
      </c>
      <c r="H6493" t="s">
        <v>423</v>
      </c>
      <c r="I6493" t="s">
        <v>424</v>
      </c>
      <c r="J6493" t="s">
        <v>567</v>
      </c>
      <c r="K6493" t="s">
        <v>425</v>
      </c>
      <c r="L6493" t="s">
        <v>540</v>
      </c>
      <c r="M6493" t="s">
        <v>456</v>
      </c>
      <c r="N6493">
        <v>1</v>
      </c>
      <c r="O6493">
        <v>76.33</v>
      </c>
      <c r="P6493">
        <v>292</v>
      </c>
      <c r="Q6493" t="str">
        <f t="shared" si="104"/>
        <v>3-Small C&amp;I</v>
      </c>
    </row>
    <row r="6494" spans="1:17" x14ac:dyDescent="0.3">
      <c r="A6494">
        <v>5</v>
      </c>
      <c r="B6494" t="s">
        <v>181</v>
      </c>
      <c r="C6494">
        <v>2022</v>
      </c>
      <c r="D6494">
        <v>5</v>
      </c>
      <c r="E6494" t="s">
        <v>630</v>
      </c>
      <c r="F6494" s="152">
        <v>5</v>
      </c>
      <c r="G6494" t="s">
        <v>455</v>
      </c>
      <c r="H6494" t="s">
        <v>429</v>
      </c>
      <c r="I6494" t="s">
        <v>430</v>
      </c>
      <c r="J6494" t="s">
        <v>562</v>
      </c>
      <c r="K6494" t="s">
        <v>405</v>
      </c>
      <c r="L6494" t="s">
        <v>540</v>
      </c>
      <c r="M6494" t="s">
        <v>456</v>
      </c>
      <c r="N6494">
        <v>2</v>
      </c>
      <c r="O6494">
        <v>144.51</v>
      </c>
      <c r="P6494">
        <v>587</v>
      </c>
      <c r="Q6494" t="str">
        <f t="shared" si="104"/>
        <v>3-Small C&amp;I</v>
      </c>
    </row>
    <row r="6495" spans="1:17" x14ac:dyDescent="0.3">
      <c r="A6495">
        <v>5</v>
      </c>
      <c r="B6495" t="s">
        <v>181</v>
      </c>
      <c r="C6495">
        <v>2022</v>
      </c>
      <c r="D6495">
        <v>5</v>
      </c>
      <c r="E6495" t="s">
        <v>630</v>
      </c>
      <c r="F6495" s="152">
        <v>5</v>
      </c>
      <c r="G6495" t="s">
        <v>455</v>
      </c>
      <c r="H6495" t="s">
        <v>481</v>
      </c>
      <c r="I6495" t="s">
        <v>482</v>
      </c>
      <c r="J6495" t="s">
        <v>568</v>
      </c>
      <c r="K6495" t="s">
        <v>433</v>
      </c>
      <c r="L6495" t="s">
        <v>540</v>
      </c>
      <c r="M6495" t="s">
        <v>456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x14ac:dyDescent="0.3">
      <c r="A6496">
        <v>5</v>
      </c>
      <c r="B6496" t="s">
        <v>181</v>
      </c>
      <c r="C6496">
        <v>2022</v>
      </c>
      <c r="D6496">
        <v>5</v>
      </c>
      <c r="E6496" t="s">
        <v>630</v>
      </c>
      <c r="F6496" s="152">
        <v>5</v>
      </c>
      <c r="G6496" t="s">
        <v>455</v>
      </c>
      <c r="H6496" t="s">
        <v>431</v>
      </c>
      <c r="I6496" t="s">
        <v>432</v>
      </c>
      <c r="J6496" t="s">
        <v>568</v>
      </c>
      <c r="K6496" t="s">
        <v>433</v>
      </c>
      <c r="L6496" t="s">
        <v>540</v>
      </c>
      <c r="M6496" t="s">
        <v>456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x14ac:dyDescent="0.3">
      <c r="A6497">
        <v>5</v>
      </c>
      <c r="B6497" t="s">
        <v>181</v>
      </c>
      <c r="C6497">
        <v>2022</v>
      </c>
      <c r="D6497">
        <v>5</v>
      </c>
      <c r="E6497" t="s">
        <v>630</v>
      </c>
      <c r="F6497" s="152">
        <v>5</v>
      </c>
      <c r="G6497" t="s">
        <v>455</v>
      </c>
      <c r="H6497" t="s">
        <v>477</v>
      </c>
      <c r="I6497" t="s">
        <v>478</v>
      </c>
      <c r="J6497" t="s">
        <v>566</v>
      </c>
      <c r="K6497" t="s">
        <v>436</v>
      </c>
      <c r="L6497" t="s">
        <v>540</v>
      </c>
      <c r="M6497" t="s">
        <v>456</v>
      </c>
      <c r="N6497">
        <v>28</v>
      </c>
      <c r="O6497">
        <v>2959.84</v>
      </c>
      <c r="P6497">
        <v>7382</v>
      </c>
      <c r="Q6497" t="str">
        <f t="shared" si="104"/>
        <v>Street</v>
      </c>
    </row>
    <row r="6498" spans="1:17" x14ac:dyDescent="0.3">
      <c r="A6498">
        <v>5</v>
      </c>
      <c r="B6498" t="s">
        <v>181</v>
      </c>
      <c r="C6498">
        <v>2022</v>
      </c>
      <c r="D6498">
        <v>5</v>
      </c>
      <c r="E6498" t="s">
        <v>630</v>
      </c>
      <c r="F6498" s="152">
        <v>5</v>
      </c>
      <c r="G6498" t="s">
        <v>455</v>
      </c>
      <c r="H6498" t="s">
        <v>479</v>
      </c>
      <c r="I6498" t="s">
        <v>480</v>
      </c>
      <c r="J6498" t="s">
        <v>566</v>
      </c>
      <c r="K6498" t="s">
        <v>436</v>
      </c>
      <c r="L6498" t="s">
        <v>540</v>
      </c>
      <c r="M6498" t="s">
        <v>456</v>
      </c>
      <c r="N6498">
        <v>35</v>
      </c>
      <c r="O6498">
        <v>4431.45</v>
      </c>
      <c r="P6498">
        <v>11106</v>
      </c>
      <c r="Q6498" t="str">
        <f t="shared" si="104"/>
        <v>Street</v>
      </c>
    </row>
    <row r="6499" spans="1:17" x14ac:dyDescent="0.3">
      <c r="A6499">
        <v>5</v>
      </c>
      <c r="B6499" t="s">
        <v>181</v>
      </c>
      <c r="C6499">
        <v>2022</v>
      </c>
      <c r="D6499">
        <v>5</v>
      </c>
      <c r="E6499" t="s">
        <v>630</v>
      </c>
      <c r="F6499" s="152">
        <v>5</v>
      </c>
      <c r="G6499" t="s">
        <v>455</v>
      </c>
      <c r="H6499" t="s">
        <v>434</v>
      </c>
      <c r="I6499" t="s">
        <v>435</v>
      </c>
      <c r="J6499" t="s">
        <v>566</v>
      </c>
      <c r="K6499" t="s">
        <v>436</v>
      </c>
      <c r="L6499" t="s">
        <v>541</v>
      </c>
      <c r="M6499" t="s">
        <v>457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x14ac:dyDescent="0.3">
      <c r="A6500">
        <v>5</v>
      </c>
      <c r="B6500" t="s">
        <v>181</v>
      </c>
      <c r="C6500">
        <v>2022</v>
      </c>
      <c r="D6500">
        <v>5</v>
      </c>
      <c r="E6500" t="s">
        <v>630</v>
      </c>
      <c r="F6500" s="152">
        <v>5</v>
      </c>
      <c r="G6500" t="s">
        <v>455</v>
      </c>
      <c r="H6500" t="s">
        <v>490</v>
      </c>
      <c r="I6500" t="s">
        <v>491</v>
      </c>
      <c r="J6500" t="s">
        <v>572</v>
      </c>
      <c r="K6500" t="s">
        <v>443</v>
      </c>
      <c r="L6500" t="s">
        <v>540</v>
      </c>
      <c r="M6500" t="s">
        <v>456</v>
      </c>
      <c r="N6500">
        <v>5</v>
      </c>
      <c r="O6500">
        <v>336332.17</v>
      </c>
      <c r="P6500">
        <v>1503350</v>
      </c>
      <c r="Q6500" t="str">
        <f t="shared" si="104"/>
        <v>5-Large C&amp;I</v>
      </c>
    </row>
    <row r="6501" spans="1:17" x14ac:dyDescent="0.3">
      <c r="A6501">
        <v>5</v>
      </c>
      <c r="B6501" t="s">
        <v>181</v>
      </c>
      <c r="C6501">
        <v>2022</v>
      </c>
      <c r="D6501">
        <v>5</v>
      </c>
      <c r="E6501" t="s">
        <v>630</v>
      </c>
      <c r="F6501" s="152">
        <v>5</v>
      </c>
      <c r="G6501" t="s">
        <v>455</v>
      </c>
      <c r="H6501" t="s">
        <v>441</v>
      </c>
      <c r="I6501" t="s">
        <v>442</v>
      </c>
      <c r="J6501" t="s">
        <v>572</v>
      </c>
      <c r="K6501" t="s">
        <v>443</v>
      </c>
      <c r="L6501" t="s">
        <v>540</v>
      </c>
      <c r="M6501" t="s">
        <v>456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x14ac:dyDescent="0.3">
      <c r="A6502">
        <v>5</v>
      </c>
      <c r="B6502" t="s">
        <v>181</v>
      </c>
      <c r="C6502">
        <v>2022</v>
      </c>
      <c r="D6502">
        <v>5</v>
      </c>
      <c r="E6502" t="s">
        <v>630</v>
      </c>
      <c r="F6502" s="152">
        <v>5</v>
      </c>
      <c r="G6502" t="s">
        <v>455</v>
      </c>
      <c r="H6502" t="s">
        <v>444</v>
      </c>
      <c r="I6502" t="s">
        <v>445</v>
      </c>
      <c r="J6502" t="s">
        <v>572</v>
      </c>
      <c r="K6502" t="s">
        <v>443</v>
      </c>
      <c r="L6502" t="s">
        <v>541</v>
      </c>
      <c r="M6502" t="s">
        <v>457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x14ac:dyDescent="0.3">
      <c r="A6503">
        <v>5</v>
      </c>
      <c r="B6503" t="s">
        <v>181</v>
      </c>
      <c r="C6503">
        <v>2022</v>
      </c>
      <c r="D6503">
        <v>5</v>
      </c>
      <c r="E6503" t="s">
        <v>630</v>
      </c>
      <c r="F6503" s="152">
        <v>5</v>
      </c>
      <c r="G6503" t="s">
        <v>455</v>
      </c>
      <c r="H6503" t="s">
        <v>417</v>
      </c>
      <c r="I6503" t="s">
        <v>418</v>
      </c>
      <c r="J6503" t="s">
        <v>562</v>
      </c>
      <c r="K6503" t="s">
        <v>405</v>
      </c>
      <c r="L6503" t="s">
        <v>541</v>
      </c>
      <c r="M6503" t="s">
        <v>457</v>
      </c>
      <c r="N6503">
        <v>1323</v>
      </c>
      <c r="O6503">
        <v>447564.9</v>
      </c>
      <c r="P6503">
        <v>3963870</v>
      </c>
      <c r="Q6503" t="str">
        <f t="shared" si="104"/>
        <v>3-Small C&amp;I</v>
      </c>
    </row>
    <row r="6504" spans="1:17" x14ac:dyDescent="0.3">
      <c r="A6504">
        <v>5</v>
      </c>
      <c r="B6504" t="s">
        <v>181</v>
      </c>
      <c r="C6504">
        <v>2022</v>
      </c>
      <c r="D6504">
        <v>5</v>
      </c>
      <c r="E6504" t="s">
        <v>630</v>
      </c>
      <c r="F6504" s="152">
        <v>5</v>
      </c>
      <c r="G6504" t="s">
        <v>455</v>
      </c>
      <c r="H6504" t="s">
        <v>446</v>
      </c>
      <c r="I6504" t="s">
        <v>447</v>
      </c>
      <c r="J6504" t="s">
        <v>567</v>
      </c>
      <c r="K6504" t="s">
        <v>425</v>
      </c>
      <c r="L6504" t="s">
        <v>541</v>
      </c>
      <c r="M6504" t="s">
        <v>457</v>
      </c>
      <c r="N6504">
        <v>1</v>
      </c>
      <c r="O6504">
        <v>41.29</v>
      </c>
      <c r="P6504">
        <v>300</v>
      </c>
      <c r="Q6504" t="str">
        <f t="shared" si="104"/>
        <v>3-Small C&amp;I</v>
      </c>
    </row>
    <row r="6505" spans="1:17" x14ac:dyDescent="0.3">
      <c r="A6505">
        <v>5</v>
      </c>
      <c r="B6505" t="s">
        <v>181</v>
      </c>
      <c r="C6505">
        <v>2022</v>
      </c>
      <c r="D6505">
        <v>5</v>
      </c>
      <c r="E6505" t="s">
        <v>630</v>
      </c>
      <c r="F6505" s="152">
        <v>5</v>
      </c>
      <c r="G6505" t="s">
        <v>455</v>
      </c>
      <c r="H6505" t="s">
        <v>450</v>
      </c>
      <c r="I6505" t="s">
        <v>451</v>
      </c>
      <c r="J6505" t="s">
        <v>568</v>
      </c>
      <c r="K6505" t="s">
        <v>433</v>
      </c>
      <c r="L6505" t="s">
        <v>541</v>
      </c>
      <c r="M6505" t="s">
        <v>457</v>
      </c>
      <c r="N6505">
        <v>484</v>
      </c>
      <c r="O6505">
        <v>1256751.83</v>
      </c>
      <c r="P6505">
        <v>12283035</v>
      </c>
      <c r="Q6505" t="str">
        <f t="shared" si="104"/>
        <v>4-Medium C&amp;I</v>
      </c>
    </row>
    <row r="6506" spans="1:17" x14ac:dyDescent="0.3">
      <c r="A6506">
        <v>5</v>
      </c>
      <c r="B6506" t="s">
        <v>181</v>
      </c>
      <c r="C6506">
        <v>2022</v>
      </c>
      <c r="D6506">
        <v>5</v>
      </c>
      <c r="E6506" t="s">
        <v>630</v>
      </c>
      <c r="F6506" s="152">
        <v>6</v>
      </c>
      <c r="G6506" t="s">
        <v>458</v>
      </c>
      <c r="H6506" t="s">
        <v>403</v>
      </c>
      <c r="I6506" t="s">
        <v>404</v>
      </c>
      <c r="J6506" t="s">
        <v>562</v>
      </c>
      <c r="K6506" t="s">
        <v>405</v>
      </c>
      <c r="L6506" t="s">
        <v>548</v>
      </c>
      <c r="M6506" t="s">
        <v>193</v>
      </c>
      <c r="N6506">
        <v>6</v>
      </c>
      <c r="O6506">
        <v>404.68</v>
      </c>
      <c r="P6506">
        <v>1462</v>
      </c>
      <c r="Q6506" t="str">
        <f t="shared" si="104"/>
        <v>3-Small C&amp;I</v>
      </c>
    </row>
    <row r="6507" spans="1:17" x14ac:dyDescent="0.3">
      <c r="A6507">
        <v>5</v>
      </c>
      <c r="B6507" t="s">
        <v>181</v>
      </c>
      <c r="C6507">
        <v>2022</v>
      </c>
      <c r="D6507">
        <v>5</v>
      </c>
      <c r="E6507" t="s">
        <v>630</v>
      </c>
      <c r="F6507" s="152">
        <v>6</v>
      </c>
      <c r="G6507" t="s">
        <v>458</v>
      </c>
      <c r="H6507" t="s">
        <v>494</v>
      </c>
      <c r="I6507" t="s">
        <v>495</v>
      </c>
      <c r="J6507" t="s">
        <v>573</v>
      </c>
      <c r="K6507" t="s">
        <v>461</v>
      </c>
      <c r="L6507" t="s">
        <v>548</v>
      </c>
      <c r="M6507" t="s">
        <v>193</v>
      </c>
      <c r="N6507">
        <v>69</v>
      </c>
      <c r="O6507">
        <v>48369.52</v>
      </c>
      <c r="P6507">
        <v>90408</v>
      </c>
      <c r="Q6507" t="str">
        <f t="shared" si="104"/>
        <v>Street</v>
      </c>
    </row>
    <row r="6508" spans="1:17" x14ac:dyDescent="0.3">
      <c r="A6508">
        <v>5</v>
      </c>
      <c r="B6508" t="s">
        <v>181</v>
      </c>
      <c r="C6508">
        <v>2022</v>
      </c>
      <c r="D6508">
        <v>5</v>
      </c>
      <c r="E6508" t="s">
        <v>630</v>
      </c>
      <c r="F6508" s="152">
        <v>6</v>
      </c>
      <c r="G6508" t="s">
        <v>458</v>
      </c>
      <c r="H6508" t="s">
        <v>496</v>
      </c>
      <c r="I6508" t="s">
        <v>497</v>
      </c>
      <c r="J6508" t="s">
        <v>573</v>
      </c>
      <c r="K6508" t="s">
        <v>461</v>
      </c>
      <c r="L6508" t="s">
        <v>548</v>
      </c>
      <c r="M6508" t="s">
        <v>193</v>
      </c>
      <c r="N6508">
        <v>108</v>
      </c>
      <c r="O6508">
        <v>53904.81</v>
      </c>
      <c r="P6508">
        <v>73493</v>
      </c>
      <c r="Q6508" t="str">
        <f t="shared" si="104"/>
        <v>Street</v>
      </c>
    </row>
    <row r="6509" spans="1:17" x14ac:dyDescent="0.3">
      <c r="A6509">
        <v>5</v>
      </c>
      <c r="B6509" t="s">
        <v>181</v>
      </c>
      <c r="C6509">
        <v>2022</v>
      </c>
      <c r="D6509">
        <v>5</v>
      </c>
      <c r="E6509" t="s">
        <v>630</v>
      </c>
      <c r="F6509" s="152">
        <v>6</v>
      </c>
      <c r="G6509" t="s">
        <v>458</v>
      </c>
      <c r="H6509" t="s">
        <v>477</v>
      </c>
      <c r="I6509" t="s">
        <v>478</v>
      </c>
      <c r="J6509" t="s">
        <v>566</v>
      </c>
      <c r="K6509" t="s">
        <v>436</v>
      </c>
      <c r="L6509" t="s">
        <v>548</v>
      </c>
      <c r="M6509" t="s">
        <v>193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x14ac:dyDescent="0.3">
      <c r="A6510">
        <v>5</v>
      </c>
      <c r="B6510" t="s">
        <v>181</v>
      </c>
      <c r="C6510">
        <v>2022</v>
      </c>
      <c r="D6510">
        <v>5</v>
      </c>
      <c r="E6510" t="s">
        <v>630</v>
      </c>
      <c r="F6510" s="152">
        <v>6</v>
      </c>
      <c r="G6510" t="s">
        <v>458</v>
      </c>
      <c r="H6510" t="s">
        <v>479</v>
      </c>
      <c r="I6510" t="s">
        <v>480</v>
      </c>
      <c r="J6510" t="s">
        <v>566</v>
      </c>
      <c r="K6510" t="s">
        <v>436</v>
      </c>
      <c r="L6510" t="s">
        <v>548</v>
      </c>
      <c r="M6510" t="s">
        <v>193</v>
      </c>
      <c r="N6510">
        <v>595</v>
      </c>
      <c r="O6510">
        <v>42822.17</v>
      </c>
      <c r="P6510">
        <v>99712</v>
      </c>
      <c r="Q6510" t="str">
        <f t="shared" si="104"/>
        <v>Street</v>
      </c>
    </row>
    <row r="6511" spans="1:17" x14ac:dyDescent="0.3">
      <c r="A6511">
        <v>5</v>
      </c>
      <c r="B6511" t="s">
        <v>181</v>
      </c>
      <c r="C6511">
        <v>2022</v>
      </c>
      <c r="D6511">
        <v>5</v>
      </c>
      <c r="E6511" t="s">
        <v>630</v>
      </c>
      <c r="F6511" s="152">
        <v>6</v>
      </c>
      <c r="G6511" t="s">
        <v>458</v>
      </c>
      <c r="H6511" t="s">
        <v>498</v>
      </c>
      <c r="I6511" t="s">
        <v>499</v>
      </c>
      <c r="J6511" t="s">
        <v>574</v>
      </c>
      <c r="K6511" t="s">
        <v>500</v>
      </c>
      <c r="L6511" t="s">
        <v>548</v>
      </c>
      <c r="M6511" t="s">
        <v>193</v>
      </c>
      <c r="N6511">
        <v>2</v>
      </c>
      <c r="O6511">
        <v>699.29</v>
      </c>
      <c r="P6511">
        <v>1041</v>
      </c>
      <c r="Q6511" t="str">
        <f t="shared" si="104"/>
        <v>Street</v>
      </c>
    </row>
    <row r="6512" spans="1:17" x14ac:dyDescent="0.3">
      <c r="A6512">
        <v>5</v>
      </c>
      <c r="B6512" t="s">
        <v>181</v>
      </c>
      <c r="C6512">
        <v>2022</v>
      </c>
      <c r="D6512">
        <v>5</v>
      </c>
      <c r="E6512" t="s">
        <v>630</v>
      </c>
      <c r="F6512" s="152">
        <v>6</v>
      </c>
      <c r="G6512" t="s">
        <v>458</v>
      </c>
      <c r="H6512" t="s">
        <v>501</v>
      </c>
      <c r="I6512" t="s">
        <v>502</v>
      </c>
      <c r="J6512" t="s">
        <v>574</v>
      </c>
      <c r="K6512" t="s">
        <v>500</v>
      </c>
      <c r="L6512" t="s">
        <v>548</v>
      </c>
      <c r="M6512" t="s">
        <v>193</v>
      </c>
      <c r="N6512">
        <v>2</v>
      </c>
      <c r="O6512">
        <v>16655.05</v>
      </c>
      <c r="P6512">
        <v>33701</v>
      </c>
      <c r="Q6512" t="str">
        <f t="shared" si="104"/>
        <v>Street</v>
      </c>
    </row>
    <row r="6513" spans="1:17" x14ac:dyDescent="0.3">
      <c r="A6513">
        <v>5</v>
      </c>
      <c r="B6513" t="s">
        <v>181</v>
      </c>
      <c r="C6513">
        <v>2022</v>
      </c>
      <c r="D6513">
        <v>5</v>
      </c>
      <c r="E6513" t="s">
        <v>630</v>
      </c>
      <c r="F6513" s="152">
        <v>6</v>
      </c>
      <c r="G6513" t="s">
        <v>458</v>
      </c>
      <c r="H6513" t="s">
        <v>503</v>
      </c>
      <c r="I6513" t="s">
        <v>504</v>
      </c>
      <c r="J6513" t="s">
        <v>575</v>
      </c>
      <c r="K6513" t="s">
        <v>475</v>
      </c>
      <c r="L6513" t="s">
        <v>548</v>
      </c>
      <c r="M6513" t="s">
        <v>193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x14ac:dyDescent="0.3">
      <c r="A6514">
        <v>5</v>
      </c>
      <c r="B6514" t="s">
        <v>181</v>
      </c>
      <c r="C6514">
        <v>2022</v>
      </c>
      <c r="D6514">
        <v>5</v>
      </c>
      <c r="E6514" t="s">
        <v>630</v>
      </c>
      <c r="F6514" s="152">
        <v>6</v>
      </c>
      <c r="G6514" t="s">
        <v>458</v>
      </c>
      <c r="H6514" t="s">
        <v>505</v>
      </c>
      <c r="I6514" t="s">
        <v>506</v>
      </c>
      <c r="J6514" t="s">
        <v>575</v>
      </c>
      <c r="K6514" t="s">
        <v>475</v>
      </c>
      <c r="L6514" t="s">
        <v>548</v>
      </c>
      <c r="M6514" t="s">
        <v>193</v>
      </c>
      <c r="N6514">
        <v>13</v>
      </c>
      <c r="O6514">
        <v>3669.43</v>
      </c>
      <c r="P6514">
        <v>17142</v>
      </c>
      <c r="Q6514" t="str">
        <f t="shared" si="104"/>
        <v>Street</v>
      </c>
    </row>
    <row r="6515" spans="1:17" x14ac:dyDescent="0.3">
      <c r="A6515">
        <v>5</v>
      </c>
      <c r="B6515" t="s">
        <v>181</v>
      </c>
      <c r="C6515">
        <v>2022</v>
      </c>
      <c r="D6515">
        <v>5</v>
      </c>
      <c r="E6515" t="s">
        <v>630</v>
      </c>
      <c r="F6515" s="152">
        <v>6</v>
      </c>
      <c r="G6515" t="s">
        <v>458</v>
      </c>
      <c r="H6515" t="s">
        <v>507</v>
      </c>
      <c r="I6515" t="s">
        <v>508</v>
      </c>
      <c r="J6515" t="s">
        <v>571</v>
      </c>
      <c r="K6515" t="s">
        <v>439</v>
      </c>
      <c r="L6515" t="s">
        <v>548</v>
      </c>
      <c r="M6515" t="s">
        <v>193</v>
      </c>
      <c r="N6515">
        <v>2</v>
      </c>
      <c r="O6515">
        <v>60.09</v>
      </c>
      <c r="P6515">
        <v>202</v>
      </c>
      <c r="Q6515" t="str">
        <f t="shared" si="104"/>
        <v>3-Small C&amp;I</v>
      </c>
    </row>
    <row r="6516" spans="1:17" x14ac:dyDescent="0.3">
      <c r="A6516">
        <v>5</v>
      </c>
      <c r="B6516" t="s">
        <v>181</v>
      </c>
      <c r="C6516">
        <v>2022</v>
      </c>
      <c r="D6516">
        <v>5</v>
      </c>
      <c r="E6516" t="s">
        <v>630</v>
      </c>
      <c r="F6516" s="152">
        <v>6</v>
      </c>
      <c r="G6516" t="s">
        <v>458</v>
      </c>
      <c r="H6516" t="s">
        <v>509</v>
      </c>
      <c r="I6516" t="s">
        <v>510</v>
      </c>
      <c r="J6516" t="s">
        <v>571</v>
      </c>
      <c r="K6516" t="s">
        <v>439</v>
      </c>
      <c r="L6516" t="s">
        <v>548</v>
      </c>
      <c r="M6516" t="s">
        <v>193</v>
      </c>
      <c r="N6516">
        <v>6</v>
      </c>
      <c r="O6516">
        <v>179.98</v>
      </c>
      <c r="P6516">
        <v>659</v>
      </c>
      <c r="Q6516" t="str">
        <f t="shared" si="104"/>
        <v>3-Small C&amp;I</v>
      </c>
    </row>
    <row r="6517" spans="1:17" x14ac:dyDescent="0.3">
      <c r="A6517">
        <v>5</v>
      </c>
      <c r="B6517" t="s">
        <v>181</v>
      </c>
      <c r="C6517">
        <v>2022</v>
      </c>
      <c r="D6517">
        <v>5</v>
      </c>
      <c r="E6517" t="s">
        <v>630</v>
      </c>
      <c r="F6517" s="152">
        <v>6</v>
      </c>
      <c r="G6517" t="s">
        <v>458</v>
      </c>
      <c r="H6517" t="s">
        <v>459</v>
      </c>
      <c r="I6517" t="s">
        <v>460</v>
      </c>
      <c r="J6517" t="s">
        <v>573</v>
      </c>
      <c r="K6517" t="s">
        <v>461</v>
      </c>
      <c r="L6517" t="s">
        <v>542</v>
      </c>
      <c r="M6517" t="s">
        <v>462</v>
      </c>
      <c r="N6517">
        <v>523</v>
      </c>
      <c r="O6517">
        <v>467230.55</v>
      </c>
      <c r="P6517">
        <v>711165</v>
      </c>
      <c r="Q6517" t="str">
        <f t="shared" si="104"/>
        <v>Street</v>
      </c>
    </row>
    <row r="6518" spans="1:17" x14ac:dyDescent="0.3">
      <c r="A6518">
        <v>5</v>
      </c>
      <c r="B6518" t="s">
        <v>181</v>
      </c>
      <c r="C6518">
        <v>2022</v>
      </c>
      <c r="D6518">
        <v>5</v>
      </c>
      <c r="E6518" t="s">
        <v>630</v>
      </c>
      <c r="F6518" s="152">
        <v>6</v>
      </c>
      <c r="G6518" t="s">
        <v>458</v>
      </c>
      <c r="H6518" t="s">
        <v>434</v>
      </c>
      <c r="I6518" t="s">
        <v>435</v>
      </c>
      <c r="J6518" t="s">
        <v>566</v>
      </c>
      <c r="K6518" t="s">
        <v>436</v>
      </c>
      <c r="L6518" t="s">
        <v>542</v>
      </c>
      <c r="M6518" t="s">
        <v>462</v>
      </c>
      <c r="N6518">
        <v>930</v>
      </c>
      <c r="O6518">
        <v>63080.59</v>
      </c>
      <c r="P6518">
        <v>193145</v>
      </c>
      <c r="Q6518" t="str">
        <f t="shared" si="104"/>
        <v>Street</v>
      </c>
    </row>
    <row r="6519" spans="1:17" x14ac:dyDescent="0.3">
      <c r="A6519">
        <v>5</v>
      </c>
      <c r="B6519" t="s">
        <v>181</v>
      </c>
      <c r="C6519">
        <v>2022</v>
      </c>
      <c r="D6519">
        <v>5</v>
      </c>
      <c r="E6519" t="s">
        <v>630</v>
      </c>
      <c r="F6519" s="152">
        <v>6</v>
      </c>
      <c r="G6519" t="s">
        <v>458</v>
      </c>
      <c r="H6519" t="s">
        <v>511</v>
      </c>
      <c r="I6519" t="s">
        <v>512</v>
      </c>
      <c r="J6519" t="s">
        <v>576</v>
      </c>
      <c r="K6519" t="s">
        <v>513</v>
      </c>
      <c r="L6519" t="s">
        <v>542</v>
      </c>
      <c r="M6519" t="s">
        <v>462</v>
      </c>
      <c r="N6519">
        <v>5</v>
      </c>
      <c r="O6519">
        <v>7607.12</v>
      </c>
      <c r="P6519">
        <v>27124</v>
      </c>
      <c r="Q6519" t="str">
        <f t="shared" si="104"/>
        <v>Street</v>
      </c>
    </row>
    <row r="6520" spans="1:17" x14ac:dyDescent="0.3">
      <c r="A6520">
        <v>5</v>
      </c>
      <c r="B6520" t="s">
        <v>181</v>
      </c>
      <c r="C6520">
        <v>2022</v>
      </c>
      <c r="D6520">
        <v>5</v>
      </c>
      <c r="E6520" t="s">
        <v>630</v>
      </c>
      <c r="F6520" s="152">
        <v>6</v>
      </c>
      <c r="G6520" t="s">
        <v>458</v>
      </c>
      <c r="H6520" t="s">
        <v>514</v>
      </c>
      <c r="I6520" t="s">
        <v>515</v>
      </c>
      <c r="J6520" t="s">
        <v>574</v>
      </c>
      <c r="K6520" t="s">
        <v>500</v>
      </c>
      <c r="L6520" t="s">
        <v>542</v>
      </c>
      <c r="M6520" t="s">
        <v>462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x14ac:dyDescent="0.3">
      <c r="A6521">
        <v>5</v>
      </c>
      <c r="B6521" t="s">
        <v>181</v>
      </c>
      <c r="C6521">
        <v>2022</v>
      </c>
      <c r="D6521">
        <v>5</v>
      </c>
      <c r="E6521" t="s">
        <v>630</v>
      </c>
      <c r="F6521" s="152">
        <v>6</v>
      </c>
      <c r="G6521" t="s">
        <v>458</v>
      </c>
      <c r="H6521" t="s">
        <v>516</v>
      </c>
      <c r="I6521" t="s">
        <v>517</v>
      </c>
      <c r="J6521" t="s">
        <v>575</v>
      </c>
      <c r="K6521" t="s">
        <v>475</v>
      </c>
      <c r="L6521" t="s">
        <v>542</v>
      </c>
      <c r="M6521" t="s">
        <v>462</v>
      </c>
      <c r="N6521">
        <v>413</v>
      </c>
      <c r="O6521">
        <v>229732.17</v>
      </c>
      <c r="P6521">
        <v>2013422</v>
      </c>
      <c r="Q6521" t="str">
        <f t="shared" si="104"/>
        <v>Street</v>
      </c>
    </row>
    <row r="6522" spans="1:17" x14ac:dyDescent="0.3">
      <c r="A6522">
        <v>5</v>
      </c>
      <c r="B6522" t="s">
        <v>181</v>
      </c>
      <c r="C6522">
        <v>2022</v>
      </c>
      <c r="D6522">
        <v>5</v>
      </c>
      <c r="E6522" t="s">
        <v>630</v>
      </c>
      <c r="F6522" s="152">
        <v>6</v>
      </c>
      <c r="G6522" t="s">
        <v>458</v>
      </c>
      <c r="H6522" t="s">
        <v>437</v>
      </c>
      <c r="I6522" t="s">
        <v>438</v>
      </c>
      <c r="J6522" t="s">
        <v>571</v>
      </c>
      <c r="K6522" t="s">
        <v>439</v>
      </c>
      <c r="L6522" t="s">
        <v>542</v>
      </c>
      <c r="M6522" t="s">
        <v>462</v>
      </c>
      <c r="N6522">
        <v>13</v>
      </c>
      <c r="O6522">
        <v>222.86</v>
      </c>
      <c r="P6522">
        <v>1127</v>
      </c>
      <c r="Q6522" t="str">
        <f t="shared" si="104"/>
        <v>3-Small C&amp;I</v>
      </c>
    </row>
    <row r="6523" spans="1:17" x14ac:dyDescent="0.3">
      <c r="A6523">
        <v>5</v>
      </c>
      <c r="B6523" t="s">
        <v>181</v>
      </c>
      <c r="C6523">
        <v>2022</v>
      </c>
      <c r="D6523">
        <v>5</v>
      </c>
      <c r="E6523" t="s">
        <v>630</v>
      </c>
      <c r="F6523" s="152">
        <v>6</v>
      </c>
      <c r="G6523" t="s">
        <v>458</v>
      </c>
      <c r="H6523" t="s">
        <v>518</v>
      </c>
      <c r="I6523" t="s">
        <v>519</v>
      </c>
      <c r="J6523" t="s">
        <v>577</v>
      </c>
      <c r="K6523" t="s">
        <v>465</v>
      </c>
      <c r="L6523" t="s">
        <v>548</v>
      </c>
      <c r="M6523" t="s">
        <v>193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x14ac:dyDescent="0.3">
      <c r="A6524">
        <v>5</v>
      </c>
      <c r="B6524" t="s">
        <v>181</v>
      </c>
      <c r="C6524">
        <v>2022</v>
      </c>
      <c r="D6524">
        <v>5</v>
      </c>
      <c r="E6524" t="s">
        <v>630</v>
      </c>
      <c r="F6524" s="152">
        <v>6</v>
      </c>
      <c r="G6524" t="s">
        <v>458</v>
      </c>
      <c r="H6524" t="s">
        <v>463</v>
      </c>
      <c r="I6524" t="s">
        <v>464</v>
      </c>
      <c r="J6524" t="s">
        <v>577</v>
      </c>
      <c r="K6524" t="s">
        <v>465</v>
      </c>
      <c r="L6524" t="s">
        <v>542</v>
      </c>
      <c r="M6524" t="s">
        <v>462</v>
      </c>
      <c r="N6524">
        <v>10</v>
      </c>
      <c r="O6524">
        <v>639.24</v>
      </c>
      <c r="P6524">
        <v>3011</v>
      </c>
      <c r="Q6524" t="str">
        <f t="shared" si="104"/>
        <v>Street</v>
      </c>
    </row>
    <row r="6525" spans="1:17" x14ac:dyDescent="0.3">
      <c r="A6525">
        <v>5</v>
      </c>
      <c r="B6525" t="s">
        <v>181</v>
      </c>
      <c r="C6525">
        <v>2022</v>
      </c>
      <c r="D6525">
        <v>5</v>
      </c>
      <c r="E6525" t="s">
        <v>630</v>
      </c>
      <c r="F6525" s="152">
        <v>6</v>
      </c>
      <c r="G6525" t="s">
        <v>458</v>
      </c>
      <c r="H6525" t="s">
        <v>522</v>
      </c>
      <c r="I6525" t="s">
        <v>523</v>
      </c>
      <c r="J6525" t="s">
        <v>578</v>
      </c>
      <c r="K6525" t="s">
        <v>475</v>
      </c>
      <c r="L6525" t="s">
        <v>548</v>
      </c>
      <c r="M6525" t="s">
        <v>193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x14ac:dyDescent="0.3">
      <c r="A6526">
        <v>5</v>
      </c>
      <c r="B6526" t="s">
        <v>181</v>
      </c>
      <c r="C6526">
        <v>2022</v>
      </c>
      <c r="D6526">
        <v>5</v>
      </c>
      <c r="E6526" t="s">
        <v>630</v>
      </c>
      <c r="F6526" s="152">
        <v>6</v>
      </c>
      <c r="G6526" t="s">
        <v>458</v>
      </c>
      <c r="H6526" t="s">
        <v>524</v>
      </c>
      <c r="I6526" t="s">
        <v>525</v>
      </c>
      <c r="J6526" t="s">
        <v>578</v>
      </c>
      <c r="K6526" t="s">
        <v>475</v>
      </c>
      <c r="L6526" t="s">
        <v>542</v>
      </c>
      <c r="M6526" t="s">
        <v>462</v>
      </c>
      <c r="N6526">
        <v>2</v>
      </c>
      <c r="O6526">
        <v>876.02</v>
      </c>
      <c r="P6526">
        <v>163</v>
      </c>
      <c r="Q6526" t="str">
        <f t="shared" si="104"/>
        <v>Street</v>
      </c>
    </row>
    <row r="6527" spans="1:17" x14ac:dyDescent="0.3">
      <c r="A6527">
        <v>5</v>
      </c>
      <c r="B6527" t="s">
        <v>181</v>
      </c>
      <c r="C6527">
        <v>2022</v>
      </c>
      <c r="D6527">
        <v>5</v>
      </c>
      <c r="E6527" t="s">
        <v>630</v>
      </c>
      <c r="F6527" s="152">
        <v>6</v>
      </c>
      <c r="G6527" t="s">
        <v>458</v>
      </c>
      <c r="H6527" t="s">
        <v>417</v>
      </c>
      <c r="I6527" t="s">
        <v>418</v>
      </c>
      <c r="J6527" t="s">
        <v>562</v>
      </c>
      <c r="K6527" t="s">
        <v>405</v>
      </c>
      <c r="L6527" t="s">
        <v>542</v>
      </c>
      <c r="M6527" t="s">
        <v>462</v>
      </c>
      <c r="N6527">
        <v>30</v>
      </c>
      <c r="O6527">
        <v>804.81</v>
      </c>
      <c r="P6527">
        <v>4636</v>
      </c>
      <c r="Q6527" t="str">
        <f t="shared" si="104"/>
        <v>3-Small C&amp;I</v>
      </c>
    </row>
    <row r="6528" spans="1:17" x14ac:dyDescent="0.3">
      <c r="A6528">
        <v>5</v>
      </c>
      <c r="B6528" t="s">
        <v>181</v>
      </c>
      <c r="C6528">
        <v>2022</v>
      </c>
      <c r="D6528">
        <v>5</v>
      </c>
      <c r="E6528" t="s">
        <v>630</v>
      </c>
      <c r="F6528" s="152">
        <v>10</v>
      </c>
      <c r="G6528" t="s">
        <v>466</v>
      </c>
      <c r="H6528" t="s">
        <v>397</v>
      </c>
      <c r="I6528" t="s">
        <v>398</v>
      </c>
      <c r="J6528" t="s">
        <v>561</v>
      </c>
      <c r="K6528" t="s">
        <v>399</v>
      </c>
      <c r="L6528" t="s">
        <v>543</v>
      </c>
      <c r="M6528" t="s">
        <v>467</v>
      </c>
      <c r="N6528">
        <v>35227</v>
      </c>
      <c r="O6528">
        <v>5244940.74</v>
      </c>
      <c r="P6528">
        <v>18939162</v>
      </c>
      <c r="Q6528" t="str">
        <f t="shared" si="104"/>
        <v>1-Residential</v>
      </c>
    </row>
    <row r="6529" spans="1:17" x14ac:dyDescent="0.3">
      <c r="A6529">
        <v>5</v>
      </c>
      <c r="B6529" t="s">
        <v>181</v>
      </c>
      <c r="C6529">
        <v>2022</v>
      </c>
      <c r="D6529">
        <v>5</v>
      </c>
      <c r="E6529" t="s">
        <v>630</v>
      </c>
      <c r="F6529" s="152">
        <v>10</v>
      </c>
      <c r="G6529" t="s">
        <v>466</v>
      </c>
      <c r="H6529" t="s">
        <v>401</v>
      </c>
      <c r="I6529" t="s">
        <v>402</v>
      </c>
      <c r="J6529" t="s">
        <v>561</v>
      </c>
      <c r="K6529" t="s">
        <v>399</v>
      </c>
      <c r="L6529" t="s">
        <v>543</v>
      </c>
      <c r="M6529" t="s">
        <v>467</v>
      </c>
      <c r="N6529">
        <v>22</v>
      </c>
      <c r="O6529">
        <v>3158.42</v>
      </c>
      <c r="P6529">
        <v>12264</v>
      </c>
      <c r="Q6529" t="str">
        <f t="shared" si="104"/>
        <v>1-Residential</v>
      </c>
    </row>
    <row r="6530" spans="1:17" x14ac:dyDescent="0.3">
      <c r="A6530">
        <v>5</v>
      </c>
      <c r="B6530" t="s">
        <v>181</v>
      </c>
      <c r="C6530">
        <v>2022</v>
      </c>
      <c r="D6530">
        <v>5</v>
      </c>
      <c r="E6530" t="s">
        <v>630</v>
      </c>
      <c r="F6530" s="152">
        <v>10</v>
      </c>
      <c r="G6530" t="s">
        <v>466</v>
      </c>
      <c r="H6530" t="s">
        <v>403</v>
      </c>
      <c r="I6530" t="s">
        <v>404</v>
      </c>
      <c r="J6530" t="s">
        <v>562</v>
      </c>
      <c r="K6530" t="s">
        <v>405</v>
      </c>
      <c r="L6530" t="s">
        <v>543</v>
      </c>
      <c r="M6530" t="s">
        <v>467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x14ac:dyDescent="0.3">
      <c r="A6531">
        <v>5</v>
      </c>
      <c r="B6531" t="s">
        <v>181</v>
      </c>
      <c r="C6531">
        <v>2022</v>
      </c>
      <c r="D6531">
        <v>5</v>
      </c>
      <c r="E6531" t="s">
        <v>630</v>
      </c>
      <c r="F6531" s="152">
        <v>10</v>
      </c>
      <c r="G6531" t="s">
        <v>466</v>
      </c>
      <c r="H6531" t="s">
        <v>406</v>
      </c>
      <c r="I6531" t="s">
        <v>407</v>
      </c>
      <c r="J6531" t="s">
        <v>563</v>
      </c>
      <c r="K6531" t="s">
        <v>408</v>
      </c>
      <c r="L6531" t="s">
        <v>543</v>
      </c>
      <c r="M6531" t="s">
        <v>467</v>
      </c>
      <c r="N6531">
        <v>5486</v>
      </c>
      <c r="O6531">
        <v>651059.97</v>
      </c>
      <c r="P6531">
        <v>3609513</v>
      </c>
      <c r="Q6531" t="str">
        <f t="shared" si="104"/>
        <v>2-Low Income Residential</v>
      </c>
    </row>
    <row r="6532" spans="1:17" x14ac:dyDescent="0.3">
      <c r="A6532">
        <v>5</v>
      </c>
      <c r="B6532" t="s">
        <v>181</v>
      </c>
      <c r="C6532">
        <v>2022</v>
      </c>
      <c r="D6532">
        <v>5</v>
      </c>
      <c r="E6532" t="s">
        <v>630</v>
      </c>
      <c r="F6532" s="152">
        <v>10</v>
      </c>
      <c r="G6532" t="s">
        <v>466</v>
      </c>
      <c r="H6532" t="s">
        <v>471</v>
      </c>
      <c r="I6532" t="s">
        <v>472</v>
      </c>
      <c r="J6532" t="s">
        <v>563</v>
      </c>
      <c r="K6532" t="s">
        <v>408</v>
      </c>
      <c r="L6532" t="s">
        <v>543</v>
      </c>
      <c r="M6532" t="s">
        <v>467</v>
      </c>
      <c r="N6532">
        <v>14</v>
      </c>
      <c r="O6532">
        <v>1434.6</v>
      </c>
      <c r="P6532">
        <v>8567</v>
      </c>
      <c r="Q6532" t="str">
        <f t="shared" si="104"/>
        <v>2-Low Income Residential</v>
      </c>
    </row>
    <row r="6533" spans="1:17" x14ac:dyDescent="0.3">
      <c r="A6533">
        <v>5</v>
      </c>
      <c r="B6533" t="s">
        <v>181</v>
      </c>
      <c r="C6533">
        <v>2022</v>
      </c>
      <c r="D6533">
        <v>5</v>
      </c>
      <c r="E6533" t="s">
        <v>630</v>
      </c>
      <c r="F6533" s="152">
        <v>10</v>
      </c>
      <c r="G6533" t="s">
        <v>466</v>
      </c>
      <c r="H6533" t="s">
        <v>477</v>
      </c>
      <c r="I6533" t="s">
        <v>478</v>
      </c>
      <c r="J6533" t="s">
        <v>566</v>
      </c>
      <c r="K6533" t="s">
        <v>436</v>
      </c>
      <c r="L6533" t="s">
        <v>543</v>
      </c>
      <c r="M6533" t="s">
        <v>467</v>
      </c>
      <c r="N6533">
        <v>2</v>
      </c>
      <c r="O6533">
        <v>66.47</v>
      </c>
      <c r="P6533">
        <v>110</v>
      </c>
      <c r="Q6533" t="str">
        <f t="shared" si="104"/>
        <v>Street</v>
      </c>
    </row>
    <row r="6534" spans="1:17" x14ac:dyDescent="0.3">
      <c r="A6534">
        <v>5</v>
      </c>
      <c r="B6534" t="s">
        <v>181</v>
      </c>
      <c r="C6534">
        <v>2022</v>
      </c>
      <c r="D6534">
        <v>5</v>
      </c>
      <c r="E6534" t="s">
        <v>630</v>
      </c>
      <c r="F6534" s="152">
        <v>10</v>
      </c>
      <c r="G6534" t="s">
        <v>466</v>
      </c>
      <c r="H6534" t="s">
        <v>479</v>
      </c>
      <c r="I6534" t="s">
        <v>480</v>
      </c>
      <c r="J6534" t="s">
        <v>566</v>
      </c>
      <c r="K6534" t="s">
        <v>436</v>
      </c>
      <c r="L6534" t="s">
        <v>543</v>
      </c>
      <c r="M6534" t="s">
        <v>467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x14ac:dyDescent="0.3">
      <c r="A6535">
        <v>5</v>
      </c>
      <c r="B6535" t="s">
        <v>181</v>
      </c>
      <c r="C6535">
        <v>2022</v>
      </c>
      <c r="D6535">
        <v>5</v>
      </c>
      <c r="E6535" t="s">
        <v>630</v>
      </c>
      <c r="F6535" s="152">
        <v>10</v>
      </c>
      <c r="G6535" t="s">
        <v>466</v>
      </c>
      <c r="H6535" t="s">
        <v>434</v>
      </c>
      <c r="I6535" t="s">
        <v>435</v>
      </c>
      <c r="J6535" t="s">
        <v>566</v>
      </c>
      <c r="K6535" t="s">
        <v>436</v>
      </c>
      <c r="L6535" t="s">
        <v>544</v>
      </c>
      <c r="M6535" t="s">
        <v>468</v>
      </c>
      <c r="N6535">
        <v>3</v>
      </c>
      <c r="O6535">
        <v>82.84</v>
      </c>
      <c r="P6535">
        <v>285</v>
      </c>
      <c r="Q6535" t="str">
        <f t="shared" si="104"/>
        <v>Street</v>
      </c>
    </row>
    <row r="6536" spans="1:17" x14ac:dyDescent="0.3">
      <c r="A6536">
        <v>5</v>
      </c>
      <c r="B6536" t="s">
        <v>181</v>
      </c>
      <c r="C6536">
        <v>2022</v>
      </c>
      <c r="D6536">
        <v>5</v>
      </c>
      <c r="E6536" t="s">
        <v>630</v>
      </c>
      <c r="F6536" s="152">
        <v>10</v>
      </c>
      <c r="G6536" t="s">
        <v>466</v>
      </c>
      <c r="H6536" t="s">
        <v>412</v>
      </c>
      <c r="I6536" t="s">
        <v>413</v>
      </c>
      <c r="J6536" t="s">
        <v>561</v>
      </c>
      <c r="K6536" t="s">
        <v>399</v>
      </c>
      <c r="L6536" t="s">
        <v>544</v>
      </c>
      <c r="M6536" t="s">
        <v>468</v>
      </c>
      <c r="N6536">
        <v>33583</v>
      </c>
      <c r="O6536">
        <v>2836097.49</v>
      </c>
      <c r="P6536">
        <v>20089178</v>
      </c>
      <c r="Q6536" t="str">
        <f t="shared" si="104"/>
        <v>1-Residential</v>
      </c>
    </row>
    <row r="6537" spans="1:17" x14ac:dyDescent="0.3">
      <c r="A6537">
        <v>5</v>
      </c>
      <c r="B6537" t="s">
        <v>181</v>
      </c>
      <c r="C6537">
        <v>2022</v>
      </c>
      <c r="D6537">
        <v>5</v>
      </c>
      <c r="E6537" t="s">
        <v>630</v>
      </c>
      <c r="F6537" s="152">
        <v>10</v>
      </c>
      <c r="G6537" t="s">
        <v>466</v>
      </c>
      <c r="H6537" t="s">
        <v>415</v>
      </c>
      <c r="I6537" t="s">
        <v>416</v>
      </c>
      <c r="J6537" t="s">
        <v>563</v>
      </c>
      <c r="K6537" t="s">
        <v>408</v>
      </c>
      <c r="L6537" t="s">
        <v>544</v>
      </c>
      <c r="M6537" t="s">
        <v>468</v>
      </c>
      <c r="N6537">
        <v>5230</v>
      </c>
      <c r="O6537">
        <v>148906.35</v>
      </c>
      <c r="P6537">
        <v>3345691</v>
      </c>
      <c r="Q6537" t="str">
        <f t="shared" si="104"/>
        <v>2-Low Income Residential</v>
      </c>
    </row>
    <row r="6538" spans="1:17" x14ac:dyDescent="0.3">
      <c r="A6538">
        <v>5</v>
      </c>
      <c r="B6538" t="s">
        <v>181</v>
      </c>
      <c r="C6538">
        <v>2022</v>
      </c>
      <c r="D6538">
        <v>5</v>
      </c>
      <c r="E6538" t="s">
        <v>630</v>
      </c>
      <c r="F6538" s="152">
        <v>10</v>
      </c>
      <c r="G6538" t="s">
        <v>466</v>
      </c>
      <c r="H6538" t="s">
        <v>417</v>
      </c>
      <c r="I6538" t="s">
        <v>418</v>
      </c>
      <c r="J6538" t="s">
        <v>562</v>
      </c>
      <c r="K6538" t="s">
        <v>405</v>
      </c>
      <c r="L6538" t="s">
        <v>544</v>
      </c>
      <c r="M6538" t="s">
        <v>468</v>
      </c>
      <c r="N6538">
        <v>14</v>
      </c>
      <c r="O6538">
        <v>2041.82</v>
      </c>
      <c r="P6538">
        <v>17106</v>
      </c>
      <c r="Q6538" t="str">
        <f t="shared" si="104"/>
        <v>3-Small C&amp;I</v>
      </c>
    </row>
    <row r="6539" spans="1:17" x14ac:dyDescent="0.3">
      <c r="A6539">
        <v>5</v>
      </c>
      <c r="B6539" t="s">
        <v>181</v>
      </c>
      <c r="C6539">
        <v>2022</v>
      </c>
      <c r="D6539">
        <v>5</v>
      </c>
      <c r="E6539" t="s">
        <v>630</v>
      </c>
      <c r="F6539" s="152">
        <v>60</v>
      </c>
      <c r="G6539" t="s">
        <v>469</v>
      </c>
      <c r="H6539" t="s">
        <v>494</v>
      </c>
      <c r="I6539" t="s">
        <v>495</v>
      </c>
      <c r="J6539" t="s">
        <v>573</v>
      </c>
      <c r="K6539" t="s">
        <v>461</v>
      </c>
      <c r="L6539" t="s">
        <v>549</v>
      </c>
      <c r="M6539" t="s">
        <v>526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x14ac:dyDescent="0.3">
      <c r="A6540">
        <v>5</v>
      </c>
      <c r="B6540" t="s">
        <v>181</v>
      </c>
      <c r="C6540">
        <v>2022</v>
      </c>
      <c r="D6540">
        <v>5</v>
      </c>
      <c r="E6540" t="s">
        <v>630</v>
      </c>
      <c r="F6540" s="152">
        <v>60</v>
      </c>
      <c r="G6540" t="s">
        <v>469</v>
      </c>
      <c r="H6540" t="s">
        <v>496</v>
      </c>
      <c r="I6540" t="s">
        <v>497</v>
      </c>
      <c r="J6540" t="s">
        <v>573</v>
      </c>
      <c r="K6540" t="s">
        <v>461</v>
      </c>
      <c r="L6540" t="s">
        <v>549</v>
      </c>
      <c r="M6540" t="s">
        <v>526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x14ac:dyDescent="0.3">
      <c r="A6541">
        <v>5</v>
      </c>
      <c r="B6541" t="s">
        <v>181</v>
      </c>
      <c r="C6541">
        <v>2022</v>
      </c>
      <c r="D6541">
        <v>5</v>
      </c>
      <c r="E6541" t="s">
        <v>630</v>
      </c>
      <c r="F6541" s="152">
        <v>60</v>
      </c>
      <c r="G6541" t="s">
        <v>469</v>
      </c>
      <c r="H6541" t="s">
        <v>459</v>
      </c>
      <c r="I6541" t="s">
        <v>460</v>
      </c>
      <c r="J6541" t="s">
        <v>573</v>
      </c>
      <c r="K6541" t="s">
        <v>461</v>
      </c>
      <c r="L6541" t="s">
        <v>545</v>
      </c>
      <c r="M6541" t="s">
        <v>470</v>
      </c>
      <c r="N6541">
        <v>46</v>
      </c>
      <c r="O6541">
        <v>7347.19</v>
      </c>
      <c r="P6541">
        <v>9113</v>
      </c>
      <c r="Q6541" t="str">
        <f t="shared" si="104"/>
        <v>Street</v>
      </c>
    </row>
    <row r="6542" spans="1:17" x14ac:dyDescent="0.3">
      <c r="A6542">
        <v>5</v>
      </c>
      <c r="B6542" t="s">
        <v>181</v>
      </c>
      <c r="C6542">
        <v>2022</v>
      </c>
      <c r="D6542">
        <v>5</v>
      </c>
      <c r="E6542" t="s">
        <v>630</v>
      </c>
      <c r="F6542" s="152">
        <v>60</v>
      </c>
      <c r="G6542" t="s">
        <v>469</v>
      </c>
      <c r="H6542" t="s">
        <v>437</v>
      </c>
      <c r="I6542" t="s">
        <v>438</v>
      </c>
      <c r="J6542" t="s">
        <v>571</v>
      </c>
      <c r="K6542" t="s">
        <v>439</v>
      </c>
      <c r="L6542" t="s">
        <v>545</v>
      </c>
      <c r="M6542" t="s">
        <v>470</v>
      </c>
      <c r="N6542">
        <v>1</v>
      </c>
      <c r="O6542">
        <v>7.93</v>
      </c>
      <c r="P6542">
        <v>7</v>
      </c>
      <c r="Q6542" t="str">
        <f t="shared" ref="Q6542:Q6605" si="105">VLOOKUP(TRIM(J6542),S:T,2,FALSE)</f>
        <v>3-Small C&amp;I</v>
      </c>
    </row>
    <row r="6543" spans="1:17" x14ac:dyDescent="0.3">
      <c r="A6543">
        <v>5</v>
      </c>
      <c r="B6543" t="s">
        <v>181</v>
      </c>
      <c r="C6543">
        <v>2022</v>
      </c>
      <c r="D6543">
        <v>5</v>
      </c>
      <c r="E6543" t="s">
        <v>630</v>
      </c>
      <c r="F6543" s="152">
        <v>60</v>
      </c>
      <c r="G6543" t="s">
        <v>469</v>
      </c>
      <c r="H6543" t="s">
        <v>463</v>
      </c>
      <c r="I6543" t="s">
        <v>464</v>
      </c>
      <c r="J6543" t="s">
        <v>577</v>
      </c>
      <c r="K6543" t="s">
        <v>465</v>
      </c>
      <c r="L6543" t="s">
        <v>545</v>
      </c>
      <c r="M6543" t="s">
        <v>470</v>
      </c>
      <c r="N6543">
        <v>4</v>
      </c>
      <c r="O6543">
        <v>61.77</v>
      </c>
      <c r="P6543">
        <v>292</v>
      </c>
      <c r="Q6543" t="str">
        <f t="shared" si="105"/>
        <v>Street</v>
      </c>
    </row>
    <row r="6544" spans="1:17" x14ac:dyDescent="0.3">
      <c r="A6544">
        <v>5</v>
      </c>
      <c r="B6544" t="s">
        <v>181</v>
      </c>
      <c r="C6544">
        <v>2022</v>
      </c>
      <c r="D6544">
        <v>5</v>
      </c>
      <c r="E6544" t="s">
        <v>630</v>
      </c>
      <c r="F6544" s="152">
        <v>71</v>
      </c>
      <c r="G6544" t="s">
        <v>469</v>
      </c>
      <c r="H6544" t="s">
        <v>397</v>
      </c>
      <c r="I6544" t="s">
        <v>398</v>
      </c>
      <c r="J6544" t="s">
        <v>561</v>
      </c>
      <c r="K6544" t="s">
        <v>399</v>
      </c>
      <c r="L6544" t="s">
        <v>550</v>
      </c>
      <c r="M6544" t="s">
        <v>527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x14ac:dyDescent="0.3">
      <c r="A6545">
        <v>5</v>
      </c>
      <c r="B6545" t="s">
        <v>181</v>
      </c>
      <c r="C6545">
        <v>2022</v>
      </c>
      <c r="D6545">
        <v>5</v>
      </c>
      <c r="E6545" t="s">
        <v>630</v>
      </c>
      <c r="F6545" s="152">
        <v>72</v>
      </c>
      <c r="G6545" t="s">
        <v>469</v>
      </c>
      <c r="H6545" t="s">
        <v>397</v>
      </c>
      <c r="I6545" t="s">
        <v>398</v>
      </c>
      <c r="J6545" t="s">
        <v>561</v>
      </c>
      <c r="K6545" t="s">
        <v>399</v>
      </c>
      <c r="L6545" t="s">
        <v>551</v>
      </c>
      <c r="M6545" t="s">
        <v>528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x14ac:dyDescent="0.3">
      <c r="A6546">
        <v>5</v>
      </c>
      <c r="B6546" t="s">
        <v>181</v>
      </c>
      <c r="C6546">
        <v>2022</v>
      </c>
      <c r="D6546">
        <v>5</v>
      </c>
      <c r="E6546" t="s">
        <v>630</v>
      </c>
      <c r="F6546" s="152">
        <v>72</v>
      </c>
      <c r="G6546" t="s">
        <v>469</v>
      </c>
      <c r="H6546" t="s">
        <v>403</v>
      </c>
      <c r="I6546" t="s">
        <v>404</v>
      </c>
      <c r="J6546" t="s">
        <v>562</v>
      </c>
      <c r="K6546" t="s">
        <v>405</v>
      </c>
      <c r="L6546" t="s">
        <v>551</v>
      </c>
      <c r="M6546" t="s">
        <v>528</v>
      </c>
      <c r="N6546">
        <v>1</v>
      </c>
      <c r="O6546">
        <v>2177.88</v>
      </c>
      <c r="P6546">
        <v>9025</v>
      </c>
      <c r="Q6546" t="str">
        <f t="shared" si="105"/>
        <v>3-Small C&amp;I</v>
      </c>
    </row>
    <row r="6547" spans="1:17" x14ac:dyDescent="0.3">
      <c r="A6547">
        <v>5</v>
      </c>
      <c r="B6547" t="s">
        <v>181</v>
      </c>
      <c r="C6547">
        <v>2022</v>
      </c>
      <c r="D6547">
        <v>5</v>
      </c>
      <c r="E6547" t="s">
        <v>630</v>
      </c>
      <c r="F6547" s="152">
        <v>75</v>
      </c>
      <c r="G6547" t="s">
        <v>469</v>
      </c>
      <c r="H6547" t="s">
        <v>481</v>
      </c>
      <c r="I6547" t="s">
        <v>482</v>
      </c>
      <c r="J6547" t="s">
        <v>568</v>
      </c>
      <c r="K6547" t="s">
        <v>433</v>
      </c>
      <c r="L6547" t="s">
        <v>552</v>
      </c>
      <c r="M6547" t="s">
        <v>529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x14ac:dyDescent="0.3">
      <c r="A6548">
        <v>5</v>
      </c>
      <c r="B6548" t="s">
        <v>181</v>
      </c>
      <c r="C6548">
        <v>2022</v>
      </c>
      <c r="D6548">
        <v>5</v>
      </c>
      <c r="E6548" t="s">
        <v>630</v>
      </c>
      <c r="F6548" s="152">
        <v>75</v>
      </c>
      <c r="G6548" t="s">
        <v>469</v>
      </c>
      <c r="H6548" t="s">
        <v>431</v>
      </c>
      <c r="I6548" t="s">
        <v>432</v>
      </c>
      <c r="J6548" t="s">
        <v>568</v>
      </c>
      <c r="K6548" t="s">
        <v>433</v>
      </c>
      <c r="L6548" t="s">
        <v>552</v>
      </c>
      <c r="M6548" t="s">
        <v>529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x14ac:dyDescent="0.3">
      <c r="A6549">
        <v>5</v>
      </c>
      <c r="B6549" t="s">
        <v>181</v>
      </c>
      <c r="C6549">
        <v>2022</v>
      </c>
      <c r="D6549">
        <v>5</v>
      </c>
      <c r="E6549" t="s">
        <v>630</v>
      </c>
      <c r="F6549" s="152">
        <v>75</v>
      </c>
      <c r="G6549" t="s">
        <v>469</v>
      </c>
      <c r="H6549" t="s">
        <v>441</v>
      </c>
      <c r="I6549" t="s">
        <v>442</v>
      </c>
      <c r="J6549" t="s">
        <v>572</v>
      </c>
      <c r="K6549" t="s">
        <v>443</v>
      </c>
      <c r="L6549" t="s">
        <v>552</v>
      </c>
      <c r="M6549" t="s">
        <v>529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x14ac:dyDescent="0.3">
      <c r="A6550">
        <v>5</v>
      </c>
      <c r="B6550" t="s">
        <v>181</v>
      </c>
      <c r="C6550">
        <v>2022</v>
      </c>
      <c r="D6550">
        <v>5</v>
      </c>
      <c r="E6550" t="s">
        <v>630</v>
      </c>
      <c r="F6550" s="152">
        <v>75</v>
      </c>
      <c r="G6550" t="s">
        <v>469</v>
      </c>
      <c r="H6550" t="s">
        <v>417</v>
      </c>
      <c r="I6550" t="s">
        <v>418</v>
      </c>
      <c r="J6550" t="s">
        <v>562</v>
      </c>
      <c r="K6550" t="s">
        <v>405</v>
      </c>
      <c r="L6550" t="s">
        <v>553</v>
      </c>
      <c r="M6550" t="s">
        <v>476</v>
      </c>
      <c r="N6550">
        <v>7</v>
      </c>
      <c r="O6550">
        <v>1687.57</v>
      </c>
      <c r="P6550">
        <v>14370</v>
      </c>
      <c r="Q6550" t="str">
        <f t="shared" si="105"/>
        <v>3-Small C&amp;I</v>
      </c>
    </row>
    <row r="6551" spans="1:17" x14ac:dyDescent="0.3">
      <c r="A6551">
        <v>5</v>
      </c>
      <c r="B6551" t="s">
        <v>181</v>
      </c>
      <c r="C6551">
        <v>2022</v>
      </c>
      <c r="D6551">
        <v>5</v>
      </c>
      <c r="E6551" t="s">
        <v>630</v>
      </c>
      <c r="F6551" s="152">
        <v>75</v>
      </c>
      <c r="G6551" t="s">
        <v>469</v>
      </c>
      <c r="H6551" t="s">
        <v>450</v>
      </c>
      <c r="I6551" t="s">
        <v>451</v>
      </c>
      <c r="J6551" t="s">
        <v>568</v>
      </c>
      <c r="K6551" t="s">
        <v>433</v>
      </c>
      <c r="L6551" t="s">
        <v>553</v>
      </c>
      <c r="M6551" t="s">
        <v>476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x14ac:dyDescent="0.3">
      <c r="A6552">
        <v>5</v>
      </c>
      <c r="B6552" t="s">
        <v>181</v>
      </c>
      <c r="C6552">
        <v>2022</v>
      </c>
      <c r="D6552">
        <v>5</v>
      </c>
      <c r="E6552" t="s">
        <v>630</v>
      </c>
      <c r="F6552" s="152">
        <v>77</v>
      </c>
      <c r="G6552" t="s">
        <v>469</v>
      </c>
      <c r="H6552" t="s">
        <v>403</v>
      </c>
      <c r="I6552" t="s">
        <v>404</v>
      </c>
      <c r="J6552" t="s">
        <v>562</v>
      </c>
      <c r="K6552" t="s">
        <v>405</v>
      </c>
      <c r="L6552" t="s">
        <v>554</v>
      </c>
      <c r="M6552" t="s">
        <v>530</v>
      </c>
      <c r="N6552">
        <v>2</v>
      </c>
      <c r="O6552">
        <v>1710.6</v>
      </c>
      <c r="P6552">
        <v>7038</v>
      </c>
      <c r="Q6552" t="str">
        <f t="shared" si="105"/>
        <v>3-Small C&amp;I</v>
      </c>
    </row>
    <row r="6553" spans="1:17" x14ac:dyDescent="0.3">
      <c r="A6553">
        <v>5</v>
      </c>
      <c r="B6553" t="s">
        <v>181</v>
      </c>
      <c r="C6553">
        <v>2022</v>
      </c>
      <c r="D6553">
        <v>5</v>
      </c>
      <c r="E6553" t="s">
        <v>630</v>
      </c>
      <c r="F6553" s="152">
        <v>77</v>
      </c>
      <c r="G6553" t="s">
        <v>469</v>
      </c>
      <c r="H6553" t="s">
        <v>431</v>
      </c>
      <c r="I6553" t="s">
        <v>432</v>
      </c>
      <c r="J6553" t="s">
        <v>568</v>
      </c>
      <c r="K6553" t="s">
        <v>433</v>
      </c>
      <c r="L6553" t="s">
        <v>554</v>
      </c>
      <c r="M6553" t="s">
        <v>530</v>
      </c>
      <c r="N6553">
        <v>1</v>
      </c>
      <c r="O6553">
        <v>3191.56</v>
      </c>
      <c r="P6553">
        <v>14800</v>
      </c>
      <c r="Q6553" t="str">
        <f t="shared" si="105"/>
        <v>4-Medium C&amp;I</v>
      </c>
    </row>
    <row r="6554" spans="1:17" x14ac:dyDescent="0.3">
      <c r="A6554">
        <v>5</v>
      </c>
      <c r="B6554" t="s">
        <v>181</v>
      </c>
      <c r="C6554">
        <v>2022</v>
      </c>
      <c r="D6554">
        <v>5</v>
      </c>
      <c r="E6554" t="s">
        <v>630</v>
      </c>
      <c r="F6554" s="152">
        <v>77</v>
      </c>
      <c r="G6554" t="s">
        <v>469</v>
      </c>
      <c r="H6554" t="s">
        <v>417</v>
      </c>
      <c r="I6554" t="s">
        <v>418</v>
      </c>
      <c r="J6554" t="s">
        <v>562</v>
      </c>
      <c r="K6554" t="s">
        <v>405</v>
      </c>
      <c r="L6554" t="s">
        <v>555</v>
      </c>
      <c r="M6554" t="s">
        <v>476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x14ac:dyDescent="0.3">
      <c r="A6555">
        <v>5</v>
      </c>
      <c r="B6555" t="s">
        <v>181</v>
      </c>
      <c r="C6555">
        <v>2022</v>
      </c>
      <c r="D6555">
        <v>5</v>
      </c>
      <c r="E6555" t="s">
        <v>630</v>
      </c>
      <c r="F6555" s="152">
        <v>79</v>
      </c>
      <c r="G6555" t="s">
        <v>469</v>
      </c>
      <c r="H6555" t="s">
        <v>403</v>
      </c>
      <c r="I6555" t="s">
        <v>404</v>
      </c>
      <c r="J6555" t="s">
        <v>562</v>
      </c>
      <c r="K6555" t="s">
        <v>405</v>
      </c>
      <c r="L6555" t="s">
        <v>556</v>
      </c>
      <c r="M6555" t="s">
        <v>531</v>
      </c>
      <c r="N6555">
        <v>1</v>
      </c>
      <c r="O6555">
        <v>9.64</v>
      </c>
      <c r="P6555">
        <v>0</v>
      </c>
      <c r="Q6555" t="str">
        <f t="shared" si="105"/>
        <v>3-Small C&amp;I</v>
      </c>
    </row>
    <row r="6556" spans="1:17" x14ac:dyDescent="0.3">
      <c r="A6556">
        <v>5</v>
      </c>
      <c r="B6556" t="s">
        <v>181</v>
      </c>
      <c r="C6556">
        <v>2022</v>
      </c>
      <c r="D6556">
        <v>5</v>
      </c>
      <c r="E6556" t="s">
        <v>630</v>
      </c>
      <c r="F6556" s="152">
        <v>79</v>
      </c>
      <c r="G6556" t="s">
        <v>469</v>
      </c>
      <c r="H6556" t="s">
        <v>431</v>
      </c>
      <c r="I6556" t="s">
        <v>432</v>
      </c>
      <c r="J6556" t="s">
        <v>568</v>
      </c>
      <c r="K6556" t="s">
        <v>433</v>
      </c>
      <c r="L6556" t="s">
        <v>556</v>
      </c>
      <c r="M6556" t="s">
        <v>531</v>
      </c>
      <c r="N6556">
        <v>1</v>
      </c>
      <c r="O6556">
        <v>11186.86</v>
      </c>
      <c r="P6556">
        <v>59000</v>
      </c>
      <c r="Q6556" t="str">
        <f t="shared" si="105"/>
        <v>4-Medium C&amp;I</v>
      </c>
    </row>
    <row r="6557" spans="1:17" x14ac:dyDescent="0.3">
      <c r="A6557">
        <v>5</v>
      </c>
      <c r="B6557" t="s">
        <v>181</v>
      </c>
      <c r="C6557">
        <v>2022</v>
      </c>
      <c r="D6557">
        <v>5</v>
      </c>
      <c r="E6557" t="s">
        <v>630</v>
      </c>
      <c r="F6557" s="152">
        <v>79</v>
      </c>
      <c r="G6557" t="s">
        <v>469</v>
      </c>
      <c r="H6557" t="s">
        <v>532</v>
      </c>
      <c r="I6557" t="s">
        <v>533</v>
      </c>
      <c r="J6557" t="s">
        <v>270</v>
      </c>
      <c r="K6557" t="s">
        <v>534</v>
      </c>
      <c r="L6557" t="s">
        <v>556</v>
      </c>
      <c r="M6557" t="s">
        <v>531</v>
      </c>
      <c r="N6557">
        <v>18</v>
      </c>
      <c r="O6557">
        <v>4656.62</v>
      </c>
      <c r="P6557">
        <v>2781492</v>
      </c>
      <c r="Q6557" t="str">
        <f t="shared" si="105"/>
        <v>OTHER</v>
      </c>
    </row>
    <row r="6558" spans="1:17" x14ac:dyDescent="0.3">
      <c r="A6558">
        <v>5</v>
      </c>
      <c r="B6558" t="s">
        <v>181</v>
      </c>
      <c r="C6558">
        <v>2022</v>
      </c>
      <c r="D6558">
        <v>5</v>
      </c>
      <c r="E6558" t="s">
        <v>630</v>
      </c>
      <c r="F6558" s="152">
        <v>79</v>
      </c>
      <c r="G6558" t="s">
        <v>469</v>
      </c>
      <c r="H6558" t="s">
        <v>444</v>
      </c>
      <c r="I6558" t="s">
        <v>445</v>
      </c>
      <c r="J6558" t="s">
        <v>572</v>
      </c>
      <c r="K6558" t="s">
        <v>443</v>
      </c>
      <c r="L6558" t="s">
        <v>557</v>
      </c>
      <c r="M6558" t="s">
        <v>535</v>
      </c>
      <c r="N6558">
        <v>1</v>
      </c>
      <c r="O6558">
        <v>3652.97</v>
      </c>
      <c r="P6558">
        <v>57408</v>
      </c>
      <c r="Q6558" t="str">
        <f t="shared" si="105"/>
        <v>5-Large C&amp;I</v>
      </c>
    </row>
    <row r="6559" spans="1:17" x14ac:dyDescent="0.3">
      <c r="A6559">
        <v>5</v>
      </c>
      <c r="B6559" t="s">
        <v>181</v>
      </c>
      <c r="C6559">
        <v>2022</v>
      </c>
      <c r="D6559">
        <v>5</v>
      </c>
      <c r="E6559" t="s">
        <v>630</v>
      </c>
      <c r="F6559" s="152">
        <v>79</v>
      </c>
      <c r="G6559" t="s">
        <v>469</v>
      </c>
      <c r="H6559" t="s">
        <v>417</v>
      </c>
      <c r="I6559" t="s">
        <v>418</v>
      </c>
      <c r="J6559" t="s">
        <v>562</v>
      </c>
      <c r="K6559" t="s">
        <v>405</v>
      </c>
      <c r="L6559" t="s">
        <v>557</v>
      </c>
      <c r="M6559" t="s">
        <v>535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x14ac:dyDescent="0.3">
      <c r="A6560">
        <v>5</v>
      </c>
      <c r="B6560" t="s">
        <v>181</v>
      </c>
      <c r="C6560">
        <v>2022</v>
      </c>
      <c r="D6560">
        <v>5</v>
      </c>
      <c r="E6560" t="s">
        <v>630</v>
      </c>
      <c r="F6560" s="152">
        <v>79</v>
      </c>
      <c r="G6560" t="s">
        <v>469</v>
      </c>
      <c r="H6560" t="s">
        <v>446</v>
      </c>
      <c r="I6560" t="s">
        <v>447</v>
      </c>
      <c r="J6560" t="s">
        <v>567</v>
      </c>
      <c r="K6560" t="s">
        <v>425</v>
      </c>
      <c r="L6560" t="s">
        <v>557</v>
      </c>
      <c r="M6560" t="s">
        <v>535</v>
      </c>
      <c r="N6560">
        <v>7</v>
      </c>
      <c r="O6560">
        <v>368.99</v>
      </c>
      <c r="P6560">
        <v>2844</v>
      </c>
      <c r="Q6560" t="str">
        <f t="shared" si="105"/>
        <v>3-Small C&amp;I</v>
      </c>
    </row>
    <row r="6561" spans="1:17" x14ac:dyDescent="0.3">
      <c r="A6561">
        <v>5</v>
      </c>
      <c r="B6561" t="s">
        <v>181</v>
      </c>
      <c r="C6561">
        <v>2022</v>
      </c>
      <c r="D6561">
        <v>5</v>
      </c>
      <c r="E6561" t="s">
        <v>630</v>
      </c>
      <c r="F6561" s="152">
        <v>79</v>
      </c>
      <c r="G6561" t="s">
        <v>469</v>
      </c>
      <c r="H6561" t="s">
        <v>450</v>
      </c>
      <c r="I6561" t="s">
        <v>451</v>
      </c>
      <c r="J6561" t="s">
        <v>568</v>
      </c>
      <c r="K6561" t="s">
        <v>433</v>
      </c>
      <c r="L6561" t="s">
        <v>557</v>
      </c>
      <c r="M6561" t="s">
        <v>535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x14ac:dyDescent="0.3">
      <c r="A6562">
        <v>4</v>
      </c>
      <c r="B6562" t="s">
        <v>187</v>
      </c>
      <c r="C6562">
        <v>2022</v>
      </c>
      <c r="D6562">
        <v>6</v>
      </c>
      <c r="E6562" t="s">
        <v>648</v>
      </c>
      <c r="F6562" s="152">
        <v>1</v>
      </c>
      <c r="G6562" t="s">
        <v>396</v>
      </c>
      <c r="H6562" t="s">
        <v>397</v>
      </c>
      <c r="I6562" t="s">
        <v>398</v>
      </c>
      <c r="J6562" t="s">
        <v>561</v>
      </c>
      <c r="K6562" t="s">
        <v>399</v>
      </c>
      <c r="L6562" t="s">
        <v>536</v>
      </c>
      <c r="M6562" t="s">
        <v>400</v>
      </c>
      <c r="N6562">
        <v>1616</v>
      </c>
      <c r="O6562">
        <v>307241.49</v>
      </c>
      <c r="P6562">
        <v>1153271</v>
      </c>
      <c r="Q6562" t="str">
        <f t="shared" si="105"/>
        <v>1-Residential</v>
      </c>
    </row>
    <row r="6563" spans="1:17" x14ac:dyDescent="0.3">
      <c r="A6563">
        <v>4</v>
      </c>
      <c r="B6563" t="s">
        <v>187</v>
      </c>
      <c r="C6563">
        <v>2022</v>
      </c>
      <c r="D6563">
        <v>6</v>
      </c>
      <c r="E6563" t="s">
        <v>648</v>
      </c>
      <c r="F6563" s="152">
        <v>1</v>
      </c>
      <c r="G6563" t="s">
        <v>396</v>
      </c>
      <c r="H6563" t="s">
        <v>401</v>
      </c>
      <c r="I6563" t="s">
        <v>402</v>
      </c>
      <c r="J6563" t="s">
        <v>561</v>
      </c>
      <c r="K6563" t="s">
        <v>399</v>
      </c>
      <c r="L6563" t="s">
        <v>536</v>
      </c>
      <c r="M6563" t="s">
        <v>400</v>
      </c>
      <c r="N6563">
        <v>2</v>
      </c>
      <c r="O6563">
        <v>853.01</v>
      </c>
      <c r="P6563">
        <v>3227</v>
      </c>
      <c r="Q6563" t="str">
        <f t="shared" si="105"/>
        <v>1-Residential</v>
      </c>
    </row>
    <row r="6564" spans="1:17" x14ac:dyDescent="0.3">
      <c r="A6564">
        <v>4</v>
      </c>
      <c r="B6564" t="s">
        <v>187</v>
      </c>
      <c r="C6564">
        <v>2022</v>
      </c>
      <c r="D6564">
        <v>6</v>
      </c>
      <c r="E6564" t="s">
        <v>648</v>
      </c>
      <c r="F6564" s="152">
        <v>1</v>
      </c>
      <c r="G6564" t="s">
        <v>396</v>
      </c>
      <c r="H6564" t="s">
        <v>403</v>
      </c>
      <c r="I6564" t="s">
        <v>404</v>
      </c>
      <c r="J6564" t="s">
        <v>562</v>
      </c>
      <c r="K6564" t="s">
        <v>405</v>
      </c>
      <c r="L6564" t="s">
        <v>536</v>
      </c>
      <c r="M6564" t="s">
        <v>400</v>
      </c>
      <c r="N6564">
        <v>13</v>
      </c>
      <c r="O6564">
        <v>1139.18</v>
      </c>
      <c r="P6564">
        <v>4538</v>
      </c>
      <c r="Q6564" t="str">
        <f t="shared" si="105"/>
        <v>3-Small C&amp;I</v>
      </c>
    </row>
    <row r="6565" spans="1:17" x14ac:dyDescent="0.3">
      <c r="A6565">
        <v>4</v>
      </c>
      <c r="B6565" t="s">
        <v>187</v>
      </c>
      <c r="C6565">
        <v>2022</v>
      </c>
      <c r="D6565">
        <v>6</v>
      </c>
      <c r="E6565" t="s">
        <v>648</v>
      </c>
      <c r="F6565" s="152">
        <v>1</v>
      </c>
      <c r="G6565" t="s">
        <v>396</v>
      </c>
      <c r="H6565" t="s">
        <v>406</v>
      </c>
      <c r="I6565" t="s">
        <v>407</v>
      </c>
      <c r="J6565" t="s">
        <v>563</v>
      </c>
      <c r="K6565" t="s">
        <v>408</v>
      </c>
      <c r="L6565" t="s">
        <v>536</v>
      </c>
      <c r="M6565" t="s">
        <v>400</v>
      </c>
      <c r="N6565">
        <v>38</v>
      </c>
      <c r="O6565">
        <v>3743.76</v>
      </c>
      <c r="P6565">
        <v>22236</v>
      </c>
      <c r="Q6565" t="str">
        <f t="shared" si="105"/>
        <v>2-Low Income Residential</v>
      </c>
    </row>
    <row r="6566" spans="1:17" x14ac:dyDescent="0.3">
      <c r="A6566">
        <v>4</v>
      </c>
      <c r="B6566" t="s">
        <v>187</v>
      </c>
      <c r="C6566">
        <v>2022</v>
      </c>
      <c r="D6566">
        <v>6</v>
      </c>
      <c r="E6566" t="s">
        <v>648</v>
      </c>
      <c r="F6566" s="152">
        <v>1</v>
      </c>
      <c r="G6566" t="s">
        <v>396</v>
      </c>
      <c r="H6566" t="s">
        <v>409</v>
      </c>
      <c r="I6566" t="s">
        <v>410</v>
      </c>
      <c r="J6566" t="s">
        <v>565</v>
      </c>
      <c r="K6566" t="s">
        <v>411</v>
      </c>
      <c r="L6566" t="s">
        <v>536</v>
      </c>
      <c r="M6566" t="s">
        <v>400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x14ac:dyDescent="0.3">
      <c r="A6567">
        <v>4</v>
      </c>
      <c r="B6567" t="s">
        <v>187</v>
      </c>
      <c r="C6567">
        <v>2022</v>
      </c>
      <c r="D6567">
        <v>6</v>
      </c>
      <c r="E6567" t="s">
        <v>648</v>
      </c>
      <c r="F6567" s="152">
        <v>1</v>
      </c>
      <c r="G6567" t="s">
        <v>396</v>
      </c>
      <c r="H6567" t="s">
        <v>412</v>
      </c>
      <c r="I6567" t="s">
        <v>413</v>
      </c>
      <c r="J6567" t="s">
        <v>561</v>
      </c>
      <c r="K6567" t="s">
        <v>399</v>
      </c>
      <c r="L6567" t="s">
        <v>537</v>
      </c>
      <c r="M6567" t="s">
        <v>414</v>
      </c>
      <c r="N6567">
        <v>10334</v>
      </c>
      <c r="O6567">
        <v>1142698.93</v>
      </c>
      <c r="P6567">
        <v>7586528</v>
      </c>
      <c r="Q6567" t="str">
        <f t="shared" si="105"/>
        <v>1-Residential</v>
      </c>
    </row>
    <row r="6568" spans="1:17" x14ac:dyDescent="0.3">
      <c r="A6568">
        <v>4</v>
      </c>
      <c r="B6568" t="s">
        <v>187</v>
      </c>
      <c r="C6568">
        <v>2022</v>
      </c>
      <c r="D6568">
        <v>6</v>
      </c>
      <c r="E6568" t="s">
        <v>648</v>
      </c>
      <c r="F6568" s="152">
        <v>1</v>
      </c>
      <c r="G6568" t="s">
        <v>396</v>
      </c>
      <c r="H6568" t="s">
        <v>415</v>
      </c>
      <c r="I6568" t="s">
        <v>416</v>
      </c>
      <c r="J6568" t="s">
        <v>563</v>
      </c>
      <c r="K6568" t="s">
        <v>408</v>
      </c>
      <c r="L6568" t="s">
        <v>537</v>
      </c>
      <c r="M6568" t="s">
        <v>414</v>
      </c>
      <c r="N6568">
        <v>112</v>
      </c>
      <c r="O6568">
        <v>3789.47</v>
      </c>
      <c r="P6568">
        <v>72090</v>
      </c>
      <c r="Q6568" t="str">
        <f t="shared" si="105"/>
        <v>2-Low Income Residential</v>
      </c>
    </row>
    <row r="6569" spans="1:17" x14ac:dyDescent="0.3">
      <c r="A6569">
        <v>4</v>
      </c>
      <c r="B6569" t="s">
        <v>187</v>
      </c>
      <c r="C6569">
        <v>2022</v>
      </c>
      <c r="D6569">
        <v>6</v>
      </c>
      <c r="E6569" t="s">
        <v>648</v>
      </c>
      <c r="F6569" s="152">
        <v>1</v>
      </c>
      <c r="G6569" t="s">
        <v>396</v>
      </c>
      <c r="H6569" t="s">
        <v>417</v>
      </c>
      <c r="I6569" t="s">
        <v>418</v>
      </c>
      <c r="J6569" t="s">
        <v>562</v>
      </c>
      <c r="K6569" t="s">
        <v>405</v>
      </c>
      <c r="L6569" t="s">
        <v>537</v>
      </c>
      <c r="M6569" t="s">
        <v>414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x14ac:dyDescent="0.3">
      <c r="A6570">
        <v>4</v>
      </c>
      <c r="B6570" t="s">
        <v>187</v>
      </c>
      <c r="C6570">
        <v>2022</v>
      </c>
      <c r="D6570">
        <v>6</v>
      </c>
      <c r="E6570" t="s">
        <v>648</v>
      </c>
      <c r="F6570" s="152">
        <v>1</v>
      </c>
      <c r="G6570" t="s">
        <v>396</v>
      </c>
      <c r="H6570" t="s">
        <v>419</v>
      </c>
      <c r="I6570" t="s">
        <v>420</v>
      </c>
      <c r="J6570" t="s">
        <v>565</v>
      </c>
      <c r="K6570" t="s">
        <v>411</v>
      </c>
      <c r="L6570" t="s">
        <v>537</v>
      </c>
      <c r="M6570" t="s">
        <v>414</v>
      </c>
      <c r="N6570">
        <v>3</v>
      </c>
      <c r="O6570">
        <v>403.97</v>
      </c>
      <c r="P6570">
        <v>3141</v>
      </c>
      <c r="Q6570" t="str">
        <f t="shared" si="105"/>
        <v>3-Small C&amp;I</v>
      </c>
    </row>
    <row r="6571" spans="1:17" x14ac:dyDescent="0.3">
      <c r="A6571">
        <v>4</v>
      </c>
      <c r="B6571" t="s">
        <v>187</v>
      </c>
      <c r="C6571">
        <v>2022</v>
      </c>
      <c r="D6571">
        <v>6</v>
      </c>
      <c r="E6571" t="s">
        <v>648</v>
      </c>
      <c r="F6571" s="152">
        <v>3</v>
      </c>
      <c r="G6571" t="s">
        <v>421</v>
      </c>
      <c r="H6571" t="s">
        <v>397</v>
      </c>
      <c r="I6571" t="s">
        <v>398</v>
      </c>
      <c r="J6571" t="s">
        <v>561</v>
      </c>
      <c r="K6571" t="s">
        <v>399</v>
      </c>
      <c r="L6571" t="s">
        <v>538</v>
      </c>
      <c r="M6571" t="s">
        <v>422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x14ac:dyDescent="0.3">
      <c r="A6572">
        <v>4</v>
      </c>
      <c r="B6572" t="s">
        <v>187</v>
      </c>
      <c r="C6572">
        <v>2022</v>
      </c>
      <c r="D6572">
        <v>6</v>
      </c>
      <c r="E6572" t="s">
        <v>648</v>
      </c>
      <c r="F6572" s="152">
        <v>3</v>
      </c>
      <c r="G6572" t="s">
        <v>421</v>
      </c>
      <c r="H6572" t="s">
        <v>403</v>
      </c>
      <c r="I6572" t="s">
        <v>404</v>
      </c>
      <c r="J6572" t="s">
        <v>562</v>
      </c>
      <c r="K6572" t="s">
        <v>405</v>
      </c>
      <c r="L6572" t="s">
        <v>538</v>
      </c>
      <c r="M6572" t="s">
        <v>422</v>
      </c>
      <c r="N6572">
        <v>169</v>
      </c>
      <c r="O6572">
        <v>28429.47</v>
      </c>
      <c r="P6572">
        <v>120156</v>
      </c>
      <c r="Q6572" t="str">
        <f t="shared" si="105"/>
        <v>3-Small C&amp;I</v>
      </c>
    </row>
    <row r="6573" spans="1:17" x14ac:dyDescent="0.3">
      <c r="A6573">
        <v>4</v>
      </c>
      <c r="B6573" t="s">
        <v>187</v>
      </c>
      <c r="C6573">
        <v>2022</v>
      </c>
      <c r="D6573">
        <v>6</v>
      </c>
      <c r="E6573" t="s">
        <v>648</v>
      </c>
      <c r="F6573" s="152">
        <v>3</v>
      </c>
      <c r="G6573" t="s">
        <v>421</v>
      </c>
      <c r="H6573" t="s">
        <v>426</v>
      </c>
      <c r="I6573" t="s">
        <v>427</v>
      </c>
      <c r="J6573" t="s">
        <v>564</v>
      </c>
      <c r="K6573" t="s">
        <v>428</v>
      </c>
      <c r="L6573" t="s">
        <v>538</v>
      </c>
      <c r="M6573" t="s">
        <v>422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x14ac:dyDescent="0.3">
      <c r="A6574">
        <v>4</v>
      </c>
      <c r="B6574" t="s">
        <v>187</v>
      </c>
      <c r="C6574">
        <v>2022</v>
      </c>
      <c r="D6574">
        <v>6</v>
      </c>
      <c r="E6574" t="s">
        <v>648</v>
      </c>
      <c r="F6574" s="152">
        <v>3</v>
      </c>
      <c r="G6574" t="s">
        <v>421</v>
      </c>
      <c r="H6574" t="s">
        <v>409</v>
      </c>
      <c r="I6574" t="s">
        <v>410</v>
      </c>
      <c r="J6574" t="s">
        <v>565</v>
      </c>
      <c r="K6574" t="s">
        <v>411</v>
      </c>
      <c r="L6574" t="s">
        <v>538</v>
      </c>
      <c r="M6574" t="s">
        <v>422</v>
      </c>
      <c r="N6574">
        <v>21</v>
      </c>
      <c r="O6574">
        <v>2638.13</v>
      </c>
      <c r="P6574">
        <v>10872</v>
      </c>
      <c r="Q6574" t="str">
        <f t="shared" si="105"/>
        <v>3-Small C&amp;I</v>
      </c>
    </row>
    <row r="6575" spans="1:17" x14ac:dyDescent="0.3">
      <c r="A6575">
        <v>4</v>
      </c>
      <c r="B6575" t="s">
        <v>187</v>
      </c>
      <c r="C6575">
        <v>2022</v>
      </c>
      <c r="D6575">
        <v>6</v>
      </c>
      <c r="E6575" t="s">
        <v>648</v>
      </c>
      <c r="F6575" s="152">
        <v>3</v>
      </c>
      <c r="G6575" t="s">
        <v>421</v>
      </c>
      <c r="H6575" t="s">
        <v>431</v>
      </c>
      <c r="I6575" t="s">
        <v>432</v>
      </c>
      <c r="J6575" t="s">
        <v>568</v>
      </c>
      <c r="K6575" t="s">
        <v>433</v>
      </c>
      <c r="L6575" t="s">
        <v>538</v>
      </c>
      <c r="M6575" t="s">
        <v>422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x14ac:dyDescent="0.3">
      <c r="A6576">
        <v>4</v>
      </c>
      <c r="B6576" t="s">
        <v>187</v>
      </c>
      <c r="C6576">
        <v>2022</v>
      </c>
      <c r="D6576">
        <v>6</v>
      </c>
      <c r="E6576" t="s">
        <v>648</v>
      </c>
      <c r="F6576" s="152">
        <v>3</v>
      </c>
      <c r="G6576" t="s">
        <v>421</v>
      </c>
      <c r="H6576" t="s">
        <v>434</v>
      </c>
      <c r="I6576" t="s">
        <v>435</v>
      </c>
      <c r="J6576" t="s">
        <v>566</v>
      </c>
      <c r="K6576" t="s">
        <v>436</v>
      </c>
      <c r="L6576" t="s">
        <v>537</v>
      </c>
      <c r="M6576" t="s">
        <v>414</v>
      </c>
      <c r="N6576">
        <v>1</v>
      </c>
      <c r="O6576">
        <v>8.99</v>
      </c>
      <c r="P6576">
        <v>15</v>
      </c>
      <c r="Q6576" t="str">
        <f t="shared" si="105"/>
        <v>Street</v>
      </c>
    </row>
    <row r="6577" spans="1:17" x14ac:dyDescent="0.3">
      <c r="A6577">
        <v>4</v>
      </c>
      <c r="B6577" t="s">
        <v>187</v>
      </c>
      <c r="C6577">
        <v>2022</v>
      </c>
      <c r="D6577">
        <v>6</v>
      </c>
      <c r="E6577" t="s">
        <v>648</v>
      </c>
      <c r="F6577" s="152">
        <v>3</v>
      </c>
      <c r="G6577" t="s">
        <v>421</v>
      </c>
      <c r="H6577" t="s">
        <v>437</v>
      </c>
      <c r="I6577" t="s">
        <v>438</v>
      </c>
      <c r="J6577" t="s">
        <v>571</v>
      </c>
      <c r="K6577" t="s">
        <v>439</v>
      </c>
      <c r="L6577" t="s">
        <v>539</v>
      </c>
      <c r="M6577" t="s">
        <v>440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x14ac:dyDescent="0.3">
      <c r="A6578">
        <v>4</v>
      </c>
      <c r="B6578" t="s">
        <v>187</v>
      </c>
      <c r="C6578">
        <v>2022</v>
      </c>
      <c r="D6578">
        <v>6</v>
      </c>
      <c r="E6578" t="s">
        <v>648</v>
      </c>
      <c r="F6578" s="152">
        <v>3</v>
      </c>
      <c r="G6578" t="s">
        <v>421</v>
      </c>
      <c r="H6578" t="s">
        <v>441</v>
      </c>
      <c r="I6578" t="s">
        <v>442</v>
      </c>
      <c r="J6578" t="s">
        <v>572</v>
      </c>
      <c r="K6578" t="s">
        <v>443</v>
      </c>
      <c r="L6578" t="s">
        <v>538</v>
      </c>
      <c r="M6578" t="s">
        <v>422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x14ac:dyDescent="0.3">
      <c r="A6579">
        <v>4</v>
      </c>
      <c r="B6579" t="s">
        <v>187</v>
      </c>
      <c r="C6579">
        <v>2022</v>
      </c>
      <c r="D6579">
        <v>6</v>
      </c>
      <c r="E6579" t="s">
        <v>648</v>
      </c>
      <c r="F6579" s="152">
        <v>3</v>
      </c>
      <c r="G6579" t="s">
        <v>421</v>
      </c>
      <c r="H6579" t="s">
        <v>444</v>
      </c>
      <c r="I6579" t="s">
        <v>445</v>
      </c>
      <c r="J6579" t="s">
        <v>572</v>
      </c>
      <c r="K6579" t="s">
        <v>443</v>
      </c>
      <c r="L6579" t="s">
        <v>539</v>
      </c>
      <c r="M6579" t="s">
        <v>440</v>
      </c>
      <c r="N6579">
        <v>8</v>
      </c>
      <c r="O6579">
        <v>77910.64</v>
      </c>
      <c r="P6579">
        <v>947027</v>
      </c>
      <c r="Q6579" t="str">
        <f t="shared" si="105"/>
        <v>5-Large C&amp;I</v>
      </c>
    </row>
    <row r="6580" spans="1:17" x14ac:dyDescent="0.3">
      <c r="A6580">
        <v>4</v>
      </c>
      <c r="B6580" t="s">
        <v>187</v>
      </c>
      <c r="C6580">
        <v>2022</v>
      </c>
      <c r="D6580">
        <v>6</v>
      </c>
      <c r="E6580" t="s">
        <v>648</v>
      </c>
      <c r="F6580" s="152">
        <v>3</v>
      </c>
      <c r="G6580" t="s">
        <v>421</v>
      </c>
      <c r="H6580" t="s">
        <v>412</v>
      </c>
      <c r="I6580" t="s">
        <v>413</v>
      </c>
      <c r="J6580" t="s">
        <v>561</v>
      </c>
      <c r="K6580" t="s">
        <v>399</v>
      </c>
      <c r="L6580" t="s">
        <v>539</v>
      </c>
      <c r="M6580" t="s">
        <v>440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x14ac:dyDescent="0.3">
      <c r="A6581">
        <v>4</v>
      </c>
      <c r="B6581" t="s">
        <v>187</v>
      </c>
      <c r="C6581">
        <v>2022</v>
      </c>
      <c r="D6581">
        <v>6</v>
      </c>
      <c r="E6581" t="s">
        <v>648</v>
      </c>
      <c r="F6581" s="152">
        <v>3</v>
      </c>
      <c r="G6581" t="s">
        <v>421</v>
      </c>
      <c r="H6581" t="s">
        <v>417</v>
      </c>
      <c r="I6581" t="s">
        <v>418</v>
      </c>
      <c r="J6581" t="s">
        <v>562</v>
      </c>
      <c r="K6581" t="s">
        <v>405</v>
      </c>
      <c r="L6581" t="s">
        <v>539</v>
      </c>
      <c r="M6581" t="s">
        <v>440</v>
      </c>
      <c r="N6581">
        <v>1276</v>
      </c>
      <c r="O6581">
        <v>203359.4</v>
      </c>
      <c r="P6581">
        <v>1656014</v>
      </c>
      <c r="Q6581" t="str">
        <f t="shared" si="105"/>
        <v>3-Small C&amp;I</v>
      </c>
    </row>
    <row r="6582" spans="1:17" x14ac:dyDescent="0.3">
      <c r="A6582">
        <v>4</v>
      </c>
      <c r="B6582" t="s">
        <v>187</v>
      </c>
      <c r="C6582">
        <v>2022</v>
      </c>
      <c r="D6582">
        <v>6</v>
      </c>
      <c r="E6582" t="s">
        <v>648</v>
      </c>
      <c r="F6582" s="152">
        <v>3</v>
      </c>
      <c r="G6582" t="s">
        <v>421</v>
      </c>
      <c r="H6582" t="s">
        <v>446</v>
      </c>
      <c r="I6582" t="s">
        <v>447</v>
      </c>
      <c r="J6582" t="s">
        <v>567</v>
      </c>
      <c r="K6582" t="s">
        <v>425</v>
      </c>
      <c r="L6582" t="s">
        <v>539</v>
      </c>
      <c r="M6582" t="s">
        <v>440</v>
      </c>
      <c r="N6582">
        <v>7</v>
      </c>
      <c r="O6582">
        <v>248.1</v>
      </c>
      <c r="P6582">
        <v>1664</v>
      </c>
      <c r="Q6582" t="str">
        <f t="shared" si="105"/>
        <v>3-Small C&amp;I</v>
      </c>
    </row>
    <row r="6583" spans="1:17" x14ac:dyDescent="0.3">
      <c r="A6583">
        <v>4</v>
      </c>
      <c r="B6583" t="s">
        <v>187</v>
      </c>
      <c r="C6583">
        <v>2022</v>
      </c>
      <c r="D6583">
        <v>6</v>
      </c>
      <c r="E6583" t="s">
        <v>648</v>
      </c>
      <c r="F6583" s="152">
        <v>3</v>
      </c>
      <c r="G6583" t="s">
        <v>421</v>
      </c>
      <c r="H6583" t="s">
        <v>448</v>
      </c>
      <c r="I6583" t="s">
        <v>449</v>
      </c>
      <c r="J6583" t="s">
        <v>564</v>
      </c>
      <c r="K6583" t="s">
        <v>428</v>
      </c>
      <c r="L6583" t="s">
        <v>539</v>
      </c>
      <c r="M6583" t="s">
        <v>440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x14ac:dyDescent="0.3">
      <c r="A6584">
        <v>4</v>
      </c>
      <c r="B6584" t="s">
        <v>187</v>
      </c>
      <c r="C6584">
        <v>2022</v>
      </c>
      <c r="D6584">
        <v>6</v>
      </c>
      <c r="E6584" t="s">
        <v>648</v>
      </c>
      <c r="F6584" s="152">
        <v>3</v>
      </c>
      <c r="G6584" t="s">
        <v>421</v>
      </c>
      <c r="H6584" t="s">
        <v>419</v>
      </c>
      <c r="I6584" t="s">
        <v>420</v>
      </c>
      <c r="J6584" t="s">
        <v>565</v>
      </c>
      <c r="K6584" t="s">
        <v>411</v>
      </c>
      <c r="L6584" t="s">
        <v>539</v>
      </c>
      <c r="M6584" t="s">
        <v>440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x14ac:dyDescent="0.3">
      <c r="A6585">
        <v>4</v>
      </c>
      <c r="B6585" t="s">
        <v>187</v>
      </c>
      <c r="C6585">
        <v>2022</v>
      </c>
      <c r="D6585">
        <v>6</v>
      </c>
      <c r="E6585" t="s">
        <v>648</v>
      </c>
      <c r="F6585" s="152">
        <v>3</v>
      </c>
      <c r="G6585" t="s">
        <v>421</v>
      </c>
      <c r="H6585" t="s">
        <v>450</v>
      </c>
      <c r="I6585" t="s">
        <v>451</v>
      </c>
      <c r="J6585" t="s">
        <v>568</v>
      </c>
      <c r="K6585" t="s">
        <v>433</v>
      </c>
      <c r="L6585" t="s">
        <v>539</v>
      </c>
      <c r="M6585" t="s">
        <v>440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x14ac:dyDescent="0.3">
      <c r="A6586">
        <v>4</v>
      </c>
      <c r="B6586" t="s">
        <v>187</v>
      </c>
      <c r="C6586">
        <v>2022</v>
      </c>
      <c r="D6586">
        <v>6</v>
      </c>
      <c r="E6586" t="s">
        <v>648</v>
      </c>
      <c r="F6586" s="152">
        <v>5</v>
      </c>
      <c r="G6586" t="s">
        <v>455</v>
      </c>
      <c r="H6586" t="s">
        <v>431</v>
      </c>
      <c r="I6586" t="s">
        <v>432</v>
      </c>
      <c r="J6586" t="s">
        <v>568</v>
      </c>
      <c r="K6586" t="s">
        <v>433</v>
      </c>
      <c r="L6586" t="s">
        <v>540</v>
      </c>
      <c r="M6586" t="s">
        <v>456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x14ac:dyDescent="0.3">
      <c r="A6587">
        <v>4</v>
      </c>
      <c r="B6587" t="s">
        <v>187</v>
      </c>
      <c r="C6587">
        <v>2022</v>
      </c>
      <c r="D6587">
        <v>6</v>
      </c>
      <c r="E6587" t="s">
        <v>648</v>
      </c>
      <c r="F6587" s="152">
        <v>5</v>
      </c>
      <c r="G6587" t="s">
        <v>455</v>
      </c>
      <c r="H6587" t="s">
        <v>444</v>
      </c>
      <c r="I6587" t="s">
        <v>445</v>
      </c>
      <c r="J6587" t="s">
        <v>572</v>
      </c>
      <c r="K6587" t="s">
        <v>443</v>
      </c>
      <c r="L6587" t="s">
        <v>541</v>
      </c>
      <c r="M6587" t="s">
        <v>457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x14ac:dyDescent="0.3">
      <c r="A6588">
        <v>4</v>
      </c>
      <c r="B6588" t="s">
        <v>187</v>
      </c>
      <c r="C6588">
        <v>2022</v>
      </c>
      <c r="D6588">
        <v>6</v>
      </c>
      <c r="E6588" t="s">
        <v>648</v>
      </c>
      <c r="F6588" s="152">
        <v>5</v>
      </c>
      <c r="G6588" t="s">
        <v>455</v>
      </c>
      <c r="H6588" t="s">
        <v>417</v>
      </c>
      <c r="I6588" t="s">
        <v>418</v>
      </c>
      <c r="J6588" t="s">
        <v>562</v>
      </c>
      <c r="K6588" t="s">
        <v>405</v>
      </c>
      <c r="L6588" t="s">
        <v>541</v>
      </c>
      <c r="M6588" t="s">
        <v>457</v>
      </c>
      <c r="N6588">
        <v>2</v>
      </c>
      <c r="O6588">
        <v>86.79</v>
      </c>
      <c r="P6588">
        <v>564</v>
      </c>
      <c r="Q6588" t="str">
        <f t="shared" si="105"/>
        <v>3-Small C&amp;I</v>
      </c>
    </row>
    <row r="6589" spans="1:17" x14ac:dyDescent="0.3">
      <c r="A6589">
        <v>4</v>
      </c>
      <c r="B6589" t="s">
        <v>187</v>
      </c>
      <c r="C6589">
        <v>2022</v>
      </c>
      <c r="D6589">
        <v>6</v>
      </c>
      <c r="E6589" t="s">
        <v>648</v>
      </c>
      <c r="F6589" s="152">
        <v>6</v>
      </c>
      <c r="G6589" t="s">
        <v>458</v>
      </c>
      <c r="H6589" t="s">
        <v>459</v>
      </c>
      <c r="I6589" t="s">
        <v>460</v>
      </c>
      <c r="J6589" t="s">
        <v>573</v>
      </c>
      <c r="K6589" t="s">
        <v>461</v>
      </c>
      <c r="L6589" t="s">
        <v>542</v>
      </c>
      <c r="M6589" t="s">
        <v>462</v>
      </c>
      <c r="N6589">
        <v>1</v>
      </c>
      <c r="O6589">
        <v>5992.72</v>
      </c>
      <c r="P6589">
        <v>11328</v>
      </c>
      <c r="Q6589" t="str">
        <f t="shared" si="105"/>
        <v>Street</v>
      </c>
    </row>
    <row r="6590" spans="1:17" x14ac:dyDescent="0.3">
      <c r="A6590">
        <v>4</v>
      </c>
      <c r="B6590" t="s">
        <v>187</v>
      </c>
      <c r="C6590">
        <v>2022</v>
      </c>
      <c r="D6590">
        <v>6</v>
      </c>
      <c r="E6590" t="s">
        <v>648</v>
      </c>
      <c r="F6590" s="152">
        <v>6</v>
      </c>
      <c r="G6590" t="s">
        <v>458</v>
      </c>
      <c r="H6590" t="s">
        <v>463</v>
      </c>
      <c r="I6590" t="s">
        <v>464</v>
      </c>
      <c r="J6590" t="s">
        <v>577</v>
      </c>
      <c r="K6590" t="s">
        <v>465</v>
      </c>
      <c r="L6590" t="s">
        <v>542</v>
      </c>
      <c r="M6590" t="s">
        <v>462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x14ac:dyDescent="0.3">
      <c r="A6591">
        <v>4</v>
      </c>
      <c r="B6591" t="s">
        <v>187</v>
      </c>
      <c r="C6591">
        <v>2022</v>
      </c>
      <c r="D6591">
        <v>6</v>
      </c>
      <c r="E6591" t="s">
        <v>648</v>
      </c>
      <c r="F6591" s="152">
        <v>10</v>
      </c>
      <c r="G6591" t="s">
        <v>466</v>
      </c>
      <c r="H6591" t="s">
        <v>397</v>
      </c>
      <c r="I6591" t="s">
        <v>398</v>
      </c>
      <c r="J6591" t="s">
        <v>561</v>
      </c>
      <c r="K6591" t="s">
        <v>399</v>
      </c>
      <c r="L6591" t="s">
        <v>543</v>
      </c>
      <c r="M6591" t="s">
        <v>467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x14ac:dyDescent="0.3">
      <c r="A6592">
        <v>4</v>
      </c>
      <c r="B6592" t="s">
        <v>187</v>
      </c>
      <c r="C6592">
        <v>2022</v>
      </c>
      <c r="D6592">
        <v>6</v>
      </c>
      <c r="E6592" t="s">
        <v>648</v>
      </c>
      <c r="F6592" s="152">
        <v>10</v>
      </c>
      <c r="G6592" t="s">
        <v>466</v>
      </c>
      <c r="H6592" t="s">
        <v>412</v>
      </c>
      <c r="I6592" t="s">
        <v>413</v>
      </c>
      <c r="J6592" t="s">
        <v>561</v>
      </c>
      <c r="K6592" t="s">
        <v>399</v>
      </c>
      <c r="L6592" t="s">
        <v>544</v>
      </c>
      <c r="M6592" t="s">
        <v>468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x14ac:dyDescent="0.3">
      <c r="A6593">
        <v>4</v>
      </c>
      <c r="B6593" t="s">
        <v>187</v>
      </c>
      <c r="C6593">
        <v>2022</v>
      </c>
      <c r="D6593">
        <v>6</v>
      </c>
      <c r="E6593" t="s">
        <v>648</v>
      </c>
      <c r="F6593" s="152">
        <v>10</v>
      </c>
      <c r="G6593" t="s">
        <v>466</v>
      </c>
      <c r="H6593" t="s">
        <v>415</v>
      </c>
      <c r="I6593" t="s">
        <v>416</v>
      </c>
      <c r="J6593" t="s">
        <v>563</v>
      </c>
      <c r="K6593" t="s">
        <v>408</v>
      </c>
      <c r="L6593" t="s">
        <v>544</v>
      </c>
      <c r="M6593" t="s">
        <v>468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x14ac:dyDescent="0.3">
      <c r="A6594">
        <v>4</v>
      </c>
      <c r="B6594" t="s">
        <v>187</v>
      </c>
      <c r="C6594">
        <v>2022</v>
      </c>
      <c r="D6594">
        <v>6</v>
      </c>
      <c r="E6594" t="s">
        <v>648</v>
      </c>
      <c r="F6594" s="152">
        <v>60</v>
      </c>
      <c r="G6594" t="s">
        <v>469</v>
      </c>
      <c r="H6594" t="s">
        <v>459</v>
      </c>
      <c r="I6594" t="s">
        <v>460</v>
      </c>
      <c r="J6594" t="s">
        <v>573</v>
      </c>
      <c r="K6594" t="s">
        <v>461</v>
      </c>
      <c r="L6594" t="s">
        <v>545</v>
      </c>
      <c r="M6594" t="s">
        <v>470</v>
      </c>
      <c r="N6594">
        <v>1</v>
      </c>
      <c r="O6594">
        <v>11.28</v>
      </c>
      <c r="P6594">
        <v>21</v>
      </c>
      <c r="Q6594" t="str">
        <f t="shared" si="105"/>
        <v>Street</v>
      </c>
    </row>
    <row r="6595" spans="1:17" x14ac:dyDescent="0.3">
      <c r="A6595">
        <v>4</v>
      </c>
      <c r="B6595" t="s">
        <v>187</v>
      </c>
      <c r="C6595">
        <v>2022</v>
      </c>
      <c r="D6595">
        <v>6</v>
      </c>
      <c r="E6595" t="s">
        <v>648</v>
      </c>
      <c r="F6595" s="152">
        <v>60</v>
      </c>
      <c r="G6595" t="s">
        <v>469</v>
      </c>
      <c r="H6595" t="s">
        <v>463</v>
      </c>
      <c r="I6595" t="s">
        <v>464</v>
      </c>
      <c r="J6595" t="s">
        <v>577</v>
      </c>
      <c r="K6595" t="s">
        <v>465</v>
      </c>
      <c r="L6595" t="s">
        <v>545</v>
      </c>
      <c r="M6595" t="s">
        <v>470</v>
      </c>
      <c r="N6595">
        <v>2</v>
      </c>
      <c r="O6595">
        <v>26.46</v>
      </c>
      <c r="P6595">
        <v>97</v>
      </c>
      <c r="Q6595" t="str">
        <f t="shared" si="105"/>
        <v>Street</v>
      </c>
    </row>
    <row r="6596" spans="1:17" x14ac:dyDescent="0.3">
      <c r="A6596">
        <v>5</v>
      </c>
      <c r="B6596" t="s">
        <v>181</v>
      </c>
      <c r="C6596">
        <v>2022</v>
      </c>
      <c r="D6596">
        <v>6</v>
      </c>
      <c r="E6596" t="s">
        <v>648</v>
      </c>
      <c r="F6596" s="152">
        <v>1</v>
      </c>
      <c r="G6596" t="s">
        <v>396</v>
      </c>
      <c r="H6596" t="s">
        <v>397</v>
      </c>
      <c r="I6596" t="s">
        <v>398</v>
      </c>
      <c r="J6596" t="s">
        <v>561</v>
      </c>
      <c r="K6596" t="s">
        <v>399</v>
      </c>
      <c r="L6596" t="s">
        <v>536</v>
      </c>
      <c r="M6596" t="s">
        <v>400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x14ac:dyDescent="0.3">
      <c r="A6597">
        <v>5</v>
      </c>
      <c r="B6597" t="s">
        <v>181</v>
      </c>
      <c r="C6597">
        <v>2022</v>
      </c>
      <c r="D6597">
        <v>6</v>
      </c>
      <c r="E6597" t="s">
        <v>648</v>
      </c>
      <c r="F6597" s="152">
        <v>1</v>
      </c>
      <c r="G6597" t="s">
        <v>396</v>
      </c>
      <c r="H6597" t="s">
        <v>401</v>
      </c>
      <c r="I6597" t="s">
        <v>402</v>
      </c>
      <c r="J6597" t="s">
        <v>561</v>
      </c>
      <c r="K6597" t="s">
        <v>399</v>
      </c>
      <c r="L6597" t="s">
        <v>536</v>
      </c>
      <c r="M6597" t="s">
        <v>400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x14ac:dyDescent="0.3">
      <c r="A6598">
        <v>5</v>
      </c>
      <c r="B6598" t="s">
        <v>181</v>
      </c>
      <c r="C6598">
        <v>2022</v>
      </c>
      <c r="D6598">
        <v>6</v>
      </c>
      <c r="E6598" t="s">
        <v>648</v>
      </c>
      <c r="F6598" s="152">
        <v>1</v>
      </c>
      <c r="G6598" t="s">
        <v>396</v>
      </c>
      <c r="H6598" t="s">
        <v>403</v>
      </c>
      <c r="I6598" t="s">
        <v>404</v>
      </c>
      <c r="J6598" t="s">
        <v>562</v>
      </c>
      <c r="K6598" t="s">
        <v>405</v>
      </c>
      <c r="L6598" t="s">
        <v>536</v>
      </c>
      <c r="M6598" t="s">
        <v>400</v>
      </c>
      <c r="N6598">
        <v>1314</v>
      </c>
      <c r="O6598">
        <v>-117290.46</v>
      </c>
      <c r="P6598">
        <v>752366</v>
      </c>
      <c r="Q6598" t="str">
        <f t="shared" si="105"/>
        <v>3-Small C&amp;I</v>
      </c>
    </row>
    <row r="6599" spans="1:17" x14ac:dyDescent="0.3">
      <c r="A6599">
        <v>5</v>
      </c>
      <c r="B6599" t="s">
        <v>181</v>
      </c>
      <c r="C6599">
        <v>2022</v>
      </c>
      <c r="D6599">
        <v>6</v>
      </c>
      <c r="E6599" t="s">
        <v>648</v>
      </c>
      <c r="F6599" s="152">
        <v>1</v>
      </c>
      <c r="G6599" t="s">
        <v>396</v>
      </c>
      <c r="H6599" t="s">
        <v>406</v>
      </c>
      <c r="I6599" t="s">
        <v>407</v>
      </c>
      <c r="J6599" t="s">
        <v>563</v>
      </c>
      <c r="K6599" t="s">
        <v>408</v>
      </c>
      <c r="L6599" t="s">
        <v>536</v>
      </c>
      <c r="M6599" t="s">
        <v>400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x14ac:dyDescent="0.3">
      <c r="A6600">
        <v>5</v>
      </c>
      <c r="B6600" t="s">
        <v>181</v>
      </c>
      <c r="C6600">
        <v>2022</v>
      </c>
      <c r="D6600">
        <v>6</v>
      </c>
      <c r="E6600" t="s">
        <v>648</v>
      </c>
      <c r="F6600" s="152">
        <v>1</v>
      </c>
      <c r="G6600" t="s">
        <v>396</v>
      </c>
      <c r="H6600" t="s">
        <v>471</v>
      </c>
      <c r="I6600" t="s">
        <v>472</v>
      </c>
      <c r="J6600" t="s">
        <v>563</v>
      </c>
      <c r="K6600" t="s">
        <v>408</v>
      </c>
      <c r="L6600" t="s">
        <v>536</v>
      </c>
      <c r="M6600" t="s">
        <v>400</v>
      </c>
      <c r="N6600">
        <v>146</v>
      </c>
      <c r="O6600">
        <v>13759.06</v>
      </c>
      <c r="P6600">
        <v>78161</v>
      </c>
      <c r="Q6600" t="str">
        <f t="shared" si="105"/>
        <v>2-Low Income Residential</v>
      </c>
    </row>
    <row r="6601" spans="1:17" x14ac:dyDescent="0.3">
      <c r="A6601">
        <v>5</v>
      </c>
      <c r="B6601" t="s">
        <v>181</v>
      </c>
      <c r="C6601">
        <v>2022</v>
      </c>
      <c r="D6601">
        <v>6</v>
      </c>
      <c r="E6601" t="s">
        <v>648</v>
      </c>
      <c r="F6601" s="152">
        <v>1</v>
      </c>
      <c r="G6601" t="s">
        <v>396</v>
      </c>
      <c r="H6601" t="s">
        <v>409</v>
      </c>
      <c r="I6601" t="s">
        <v>410</v>
      </c>
      <c r="J6601" t="s">
        <v>564</v>
      </c>
      <c r="K6601" t="s">
        <v>428</v>
      </c>
      <c r="L6601" t="s">
        <v>536</v>
      </c>
      <c r="M6601" t="s">
        <v>400</v>
      </c>
      <c r="N6601">
        <v>1105</v>
      </c>
      <c r="O6601">
        <v>75662.13</v>
      </c>
      <c r="P6601">
        <v>305773</v>
      </c>
      <c r="Q6601" t="str">
        <f t="shared" si="105"/>
        <v>3-Small C&amp;I</v>
      </c>
    </row>
    <row r="6602" spans="1:17" x14ac:dyDescent="0.3">
      <c r="A6602">
        <v>5</v>
      </c>
      <c r="B6602" t="s">
        <v>181</v>
      </c>
      <c r="C6602">
        <v>2022</v>
      </c>
      <c r="D6602">
        <v>6</v>
      </c>
      <c r="E6602" t="s">
        <v>648</v>
      </c>
      <c r="F6602" s="152">
        <v>1</v>
      </c>
      <c r="G6602" t="s">
        <v>396</v>
      </c>
      <c r="H6602" t="s">
        <v>429</v>
      </c>
      <c r="I6602" t="s">
        <v>430</v>
      </c>
      <c r="J6602" t="s">
        <v>562</v>
      </c>
      <c r="K6602" t="s">
        <v>405</v>
      </c>
      <c r="L6602" t="s">
        <v>536</v>
      </c>
      <c r="M6602" t="s">
        <v>400</v>
      </c>
      <c r="N6602">
        <v>15</v>
      </c>
      <c r="O6602">
        <v>-27603.17</v>
      </c>
      <c r="P6602">
        <v>5477</v>
      </c>
      <c r="Q6602" t="str">
        <f t="shared" si="105"/>
        <v>3-Small C&amp;I</v>
      </c>
    </row>
    <row r="6603" spans="1:17" x14ac:dyDescent="0.3">
      <c r="A6603">
        <v>5</v>
      </c>
      <c r="B6603" t="s">
        <v>181</v>
      </c>
      <c r="C6603">
        <v>2022</v>
      </c>
      <c r="D6603">
        <v>6</v>
      </c>
      <c r="E6603" t="s">
        <v>648</v>
      </c>
      <c r="F6603" s="152">
        <v>1</v>
      </c>
      <c r="G6603" t="s">
        <v>396</v>
      </c>
      <c r="H6603" t="s">
        <v>473</v>
      </c>
      <c r="I6603" t="s">
        <v>474</v>
      </c>
      <c r="J6603" t="s">
        <v>565</v>
      </c>
      <c r="K6603" t="s">
        <v>411</v>
      </c>
      <c r="L6603" t="s">
        <v>536</v>
      </c>
      <c r="M6603" t="s">
        <v>400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x14ac:dyDescent="0.3">
      <c r="A6604">
        <v>5</v>
      </c>
      <c r="B6604" t="s">
        <v>181</v>
      </c>
      <c r="C6604">
        <v>2022</v>
      </c>
      <c r="D6604">
        <v>6</v>
      </c>
      <c r="E6604" t="s">
        <v>648</v>
      </c>
      <c r="F6604" s="152">
        <v>1</v>
      </c>
      <c r="G6604" t="s">
        <v>396</v>
      </c>
      <c r="H6604" t="s">
        <v>477</v>
      </c>
      <c r="I6604" t="s">
        <v>478</v>
      </c>
      <c r="J6604" t="s">
        <v>566</v>
      </c>
      <c r="K6604" t="s">
        <v>436</v>
      </c>
      <c r="L6604" t="s">
        <v>536</v>
      </c>
      <c r="M6604" t="s">
        <v>400</v>
      </c>
      <c r="N6604">
        <v>191</v>
      </c>
      <c r="O6604">
        <v>6980.06</v>
      </c>
      <c r="P6604">
        <v>13325</v>
      </c>
      <c r="Q6604" t="str">
        <f t="shared" si="105"/>
        <v>Street</v>
      </c>
    </row>
    <row r="6605" spans="1:17" x14ac:dyDescent="0.3">
      <c r="A6605">
        <v>5</v>
      </c>
      <c r="B6605" t="s">
        <v>181</v>
      </c>
      <c r="C6605">
        <v>2022</v>
      </c>
      <c r="D6605">
        <v>6</v>
      </c>
      <c r="E6605" t="s">
        <v>648</v>
      </c>
      <c r="F6605" s="152">
        <v>1</v>
      </c>
      <c r="G6605" t="s">
        <v>396</v>
      </c>
      <c r="H6605" t="s">
        <v>479</v>
      </c>
      <c r="I6605" t="s">
        <v>480</v>
      </c>
      <c r="J6605" t="s">
        <v>566</v>
      </c>
      <c r="K6605" t="s">
        <v>436</v>
      </c>
      <c r="L6605" t="s">
        <v>536</v>
      </c>
      <c r="M6605" t="s">
        <v>400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x14ac:dyDescent="0.3">
      <c r="A6606">
        <v>5</v>
      </c>
      <c r="B6606" t="s">
        <v>181</v>
      </c>
      <c r="C6606">
        <v>2022</v>
      </c>
      <c r="D6606">
        <v>6</v>
      </c>
      <c r="E6606" t="s">
        <v>648</v>
      </c>
      <c r="F6606" s="152">
        <v>1</v>
      </c>
      <c r="G6606" t="s">
        <v>396</v>
      </c>
      <c r="H6606" t="s">
        <v>434</v>
      </c>
      <c r="I6606" t="s">
        <v>435</v>
      </c>
      <c r="J6606" t="s">
        <v>566</v>
      </c>
      <c r="K6606" t="s">
        <v>436</v>
      </c>
      <c r="L6606" t="s">
        <v>537</v>
      </c>
      <c r="M6606" t="s">
        <v>414</v>
      </c>
      <c r="N6606">
        <v>626</v>
      </c>
      <c r="O6606">
        <v>21969.03</v>
      </c>
      <c r="P6606">
        <v>47577</v>
      </c>
      <c r="Q6606" t="str">
        <f t="shared" ref="Q6606:Q6669" si="106">VLOOKUP(TRIM(J6606),S:T,2,FALSE)</f>
        <v>Street</v>
      </c>
    </row>
    <row r="6607" spans="1:17" x14ac:dyDescent="0.3">
      <c r="A6607">
        <v>5</v>
      </c>
      <c r="B6607" t="s">
        <v>181</v>
      </c>
      <c r="C6607">
        <v>2022</v>
      </c>
      <c r="D6607">
        <v>6</v>
      </c>
      <c r="E6607" t="s">
        <v>648</v>
      </c>
      <c r="F6607" s="152">
        <v>1</v>
      </c>
      <c r="G6607" t="s">
        <v>396</v>
      </c>
      <c r="H6607" t="s">
        <v>412</v>
      </c>
      <c r="I6607" t="s">
        <v>413</v>
      </c>
      <c r="J6607" t="s">
        <v>561</v>
      </c>
      <c r="K6607" t="s">
        <v>399</v>
      </c>
      <c r="L6607" t="s">
        <v>537</v>
      </c>
      <c r="M6607" t="s">
        <v>414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x14ac:dyDescent="0.3">
      <c r="A6608">
        <v>5</v>
      </c>
      <c r="B6608" t="s">
        <v>181</v>
      </c>
      <c r="C6608">
        <v>2022</v>
      </c>
      <c r="D6608">
        <v>6</v>
      </c>
      <c r="E6608" t="s">
        <v>648</v>
      </c>
      <c r="F6608" s="152">
        <v>1</v>
      </c>
      <c r="G6608" t="s">
        <v>396</v>
      </c>
      <c r="H6608" t="s">
        <v>415</v>
      </c>
      <c r="I6608" t="s">
        <v>416</v>
      </c>
      <c r="J6608" t="s">
        <v>563</v>
      </c>
      <c r="K6608" t="s">
        <v>408</v>
      </c>
      <c r="L6608" t="s">
        <v>537</v>
      </c>
      <c r="M6608" t="s">
        <v>414</v>
      </c>
      <c r="N6608">
        <v>69039</v>
      </c>
      <c r="O6608">
        <v>1530797.44</v>
      </c>
      <c r="P6608">
        <v>34038388</v>
      </c>
      <c r="Q6608" t="str">
        <f t="shared" si="106"/>
        <v>2-Low Income Residential</v>
      </c>
    </row>
    <row r="6609" spans="1:17" x14ac:dyDescent="0.3">
      <c r="A6609">
        <v>5</v>
      </c>
      <c r="B6609" t="s">
        <v>181</v>
      </c>
      <c r="C6609">
        <v>2022</v>
      </c>
      <c r="D6609">
        <v>6</v>
      </c>
      <c r="E6609" t="s">
        <v>648</v>
      </c>
      <c r="F6609" s="152">
        <v>1</v>
      </c>
      <c r="G6609" t="s">
        <v>396</v>
      </c>
      <c r="H6609" t="s">
        <v>417</v>
      </c>
      <c r="I6609" t="s">
        <v>418</v>
      </c>
      <c r="J6609" t="s">
        <v>562</v>
      </c>
      <c r="K6609" t="s">
        <v>405</v>
      </c>
      <c r="L6609" t="s">
        <v>537</v>
      </c>
      <c r="M6609" t="s">
        <v>414</v>
      </c>
      <c r="N6609">
        <v>926</v>
      </c>
      <c r="O6609">
        <v>-80054.2</v>
      </c>
      <c r="P6609">
        <v>498061</v>
      </c>
      <c r="Q6609" t="str">
        <f t="shared" si="106"/>
        <v>3-Small C&amp;I</v>
      </c>
    </row>
    <row r="6610" spans="1:17" x14ac:dyDescent="0.3">
      <c r="A6610">
        <v>5</v>
      </c>
      <c r="B6610" t="s">
        <v>181</v>
      </c>
      <c r="C6610">
        <v>2022</v>
      </c>
      <c r="D6610">
        <v>6</v>
      </c>
      <c r="E6610" t="s">
        <v>648</v>
      </c>
      <c r="F6610" s="152">
        <v>1</v>
      </c>
      <c r="G6610" t="s">
        <v>396</v>
      </c>
      <c r="H6610" t="s">
        <v>419</v>
      </c>
      <c r="I6610" t="s">
        <v>420</v>
      </c>
      <c r="J6610" t="s">
        <v>565</v>
      </c>
      <c r="K6610" t="s">
        <v>411</v>
      </c>
      <c r="L6610" t="s">
        <v>537</v>
      </c>
      <c r="M6610" t="s">
        <v>414</v>
      </c>
      <c r="N6610">
        <v>860</v>
      </c>
      <c r="O6610">
        <v>38713.19</v>
      </c>
      <c r="P6610">
        <v>277215</v>
      </c>
      <c r="Q6610" t="str">
        <f t="shared" si="106"/>
        <v>3-Small C&amp;I</v>
      </c>
    </row>
    <row r="6611" spans="1:17" x14ac:dyDescent="0.3">
      <c r="A6611">
        <v>5</v>
      </c>
      <c r="B6611" t="s">
        <v>181</v>
      </c>
      <c r="C6611">
        <v>2022</v>
      </c>
      <c r="D6611">
        <v>6</v>
      </c>
      <c r="E6611" t="s">
        <v>648</v>
      </c>
      <c r="F6611" s="152">
        <v>3</v>
      </c>
      <c r="G6611" t="s">
        <v>421</v>
      </c>
      <c r="H6611" t="s">
        <v>397</v>
      </c>
      <c r="I6611" t="s">
        <v>398</v>
      </c>
      <c r="J6611" t="s">
        <v>561</v>
      </c>
      <c r="K6611" t="s">
        <v>399</v>
      </c>
      <c r="L6611" t="s">
        <v>538</v>
      </c>
      <c r="M6611" t="s">
        <v>422</v>
      </c>
      <c r="N6611">
        <v>1139</v>
      </c>
      <c r="O6611">
        <v>266804.01</v>
      </c>
      <c r="P6611">
        <v>1024604</v>
      </c>
      <c r="Q6611" t="str">
        <f t="shared" si="106"/>
        <v>1-Residential</v>
      </c>
    </row>
    <row r="6612" spans="1:17" x14ac:dyDescent="0.3">
      <c r="A6612">
        <v>5</v>
      </c>
      <c r="B6612" t="s">
        <v>181</v>
      </c>
      <c r="C6612">
        <v>2022</v>
      </c>
      <c r="D6612">
        <v>6</v>
      </c>
      <c r="E6612" t="s">
        <v>648</v>
      </c>
      <c r="F6612" s="152">
        <v>3</v>
      </c>
      <c r="G6612" t="s">
        <v>421</v>
      </c>
      <c r="H6612" t="s">
        <v>401</v>
      </c>
      <c r="I6612" t="s">
        <v>402</v>
      </c>
      <c r="J6612" t="s">
        <v>561</v>
      </c>
      <c r="K6612" t="s">
        <v>399</v>
      </c>
      <c r="L6612" t="s">
        <v>538</v>
      </c>
      <c r="M6612" t="s">
        <v>422</v>
      </c>
      <c r="N6612">
        <v>2</v>
      </c>
      <c r="O6612">
        <v>-85.81</v>
      </c>
      <c r="P6612">
        <v>-210</v>
      </c>
      <c r="Q6612" t="str">
        <f t="shared" si="106"/>
        <v>1-Residential</v>
      </c>
    </row>
    <row r="6613" spans="1:17" x14ac:dyDescent="0.3">
      <c r="A6613">
        <v>5</v>
      </c>
      <c r="B6613" t="s">
        <v>181</v>
      </c>
      <c r="C6613">
        <v>2022</v>
      </c>
      <c r="D6613">
        <v>6</v>
      </c>
      <c r="E6613" t="s">
        <v>648</v>
      </c>
      <c r="F6613" s="152">
        <v>3</v>
      </c>
      <c r="G6613" t="s">
        <v>421</v>
      </c>
      <c r="H6613" t="s">
        <v>403</v>
      </c>
      <c r="I6613" t="s">
        <v>404</v>
      </c>
      <c r="J6613" t="s">
        <v>562</v>
      </c>
      <c r="K6613" t="s">
        <v>405</v>
      </c>
      <c r="L6613" t="s">
        <v>538</v>
      </c>
      <c r="M6613" t="s">
        <v>422</v>
      </c>
      <c r="N6613">
        <v>41582</v>
      </c>
      <c r="O6613">
        <v>-3757410.7</v>
      </c>
      <c r="P6613">
        <v>47788174</v>
      </c>
      <c r="Q6613" t="str">
        <f t="shared" si="106"/>
        <v>3-Small C&amp;I</v>
      </c>
    </row>
    <row r="6614" spans="1:17" x14ac:dyDescent="0.3">
      <c r="A6614">
        <v>5</v>
      </c>
      <c r="B6614" t="s">
        <v>181</v>
      </c>
      <c r="C6614">
        <v>2022</v>
      </c>
      <c r="D6614">
        <v>6</v>
      </c>
      <c r="E6614" t="s">
        <v>648</v>
      </c>
      <c r="F6614" s="152">
        <v>3</v>
      </c>
      <c r="G6614" t="s">
        <v>421</v>
      </c>
      <c r="H6614" t="s">
        <v>406</v>
      </c>
      <c r="I6614" t="s">
        <v>407</v>
      </c>
      <c r="J6614" t="s">
        <v>563</v>
      </c>
      <c r="K6614" t="s">
        <v>408</v>
      </c>
      <c r="L6614" t="s">
        <v>538</v>
      </c>
      <c r="M6614" t="s">
        <v>422</v>
      </c>
      <c r="N6614">
        <v>2</v>
      </c>
      <c r="O6614">
        <v>147.29</v>
      </c>
      <c r="P6614">
        <v>855</v>
      </c>
      <c r="Q6614" t="str">
        <f t="shared" si="106"/>
        <v>2-Low Income Residential</v>
      </c>
    </row>
    <row r="6615" spans="1:17" x14ac:dyDescent="0.3">
      <c r="A6615">
        <v>5</v>
      </c>
      <c r="B6615" t="s">
        <v>181</v>
      </c>
      <c r="C6615">
        <v>2022</v>
      </c>
      <c r="D6615">
        <v>6</v>
      </c>
      <c r="E6615" t="s">
        <v>648</v>
      </c>
      <c r="F6615" s="152">
        <v>3</v>
      </c>
      <c r="G6615" t="s">
        <v>421</v>
      </c>
      <c r="H6615" t="s">
        <v>423</v>
      </c>
      <c r="I6615" t="s">
        <v>424</v>
      </c>
      <c r="J6615" t="s">
        <v>567</v>
      </c>
      <c r="K6615" t="s">
        <v>425</v>
      </c>
      <c r="L6615" t="s">
        <v>538</v>
      </c>
      <c r="M6615" t="s">
        <v>422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x14ac:dyDescent="0.3">
      <c r="A6616">
        <v>5</v>
      </c>
      <c r="B6616" t="s">
        <v>181</v>
      </c>
      <c r="C6616">
        <v>2022</v>
      </c>
      <c r="D6616">
        <v>6</v>
      </c>
      <c r="E6616" t="s">
        <v>648</v>
      </c>
      <c r="F6616" s="152">
        <v>3</v>
      </c>
      <c r="G6616" t="s">
        <v>421</v>
      </c>
      <c r="H6616" t="s">
        <v>426</v>
      </c>
      <c r="I6616" t="s">
        <v>427</v>
      </c>
      <c r="J6616" t="s">
        <v>564</v>
      </c>
      <c r="K6616" t="s">
        <v>428</v>
      </c>
      <c r="L6616" t="s">
        <v>538</v>
      </c>
      <c r="M6616" t="s">
        <v>422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x14ac:dyDescent="0.3">
      <c r="A6617">
        <v>5</v>
      </c>
      <c r="B6617" t="s">
        <v>181</v>
      </c>
      <c r="C6617">
        <v>2022</v>
      </c>
      <c r="D6617">
        <v>6</v>
      </c>
      <c r="E6617" t="s">
        <v>648</v>
      </c>
      <c r="F6617" s="152">
        <v>3</v>
      </c>
      <c r="G6617" t="s">
        <v>421</v>
      </c>
      <c r="H6617" t="s">
        <v>409</v>
      </c>
      <c r="I6617" t="s">
        <v>410</v>
      </c>
      <c r="J6617" t="s">
        <v>564</v>
      </c>
      <c r="K6617" t="s">
        <v>428</v>
      </c>
      <c r="L6617" t="s">
        <v>538</v>
      </c>
      <c r="M6617" t="s">
        <v>422</v>
      </c>
      <c r="N6617">
        <v>20069</v>
      </c>
      <c r="O6617">
        <v>897035.94</v>
      </c>
      <c r="P6617">
        <v>5767195</v>
      </c>
      <c r="Q6617" t="str">
        <f t="shared" si="106"/>
        <v>3-Small C&amp;I</v>
      </c>
    </row>
    <row r="6618" spans="1:17" x14ac:dyDescent="0.3">
      <c r="A6618">
        <v>5</v>
      </c>
      <c r="B6618" t="s">
        <v>181</v>
      </c>
      <c r="C6618">
        <v>2022</v>
      </c>
      <c r="D6618">
        <v>6</v>
      </c>
      <c r="E6618" t="s">
        <v>648</v>
      </c>
      <c r="F6618" s="152">
        <v>3</v>
      </c>
      <c r="G6618" t="s">
        <v>421</v>
      </c>
      <c r="H6618" t="s">
        <v>429</v>
      </c>
      <c r="I6618" t="s">
        <v>430</v>
      </c>
      <c r="J6618" t="s">
        <v>562</v>
      </c>
      <c r="K6618" t="s">
        <v>405</v>
      </c>
      <c r="L6618" t="s">
        <v>538</v>
      </c>
      <c r="M6618" t="s">
        <v>422</v>
      </c>
      <c r="N6618">
        <v>186</v>
      </c>
      <c r="O6618">
        <v>-26368.74</v>
      </c>
      <c r="P6618">
        <v>196505</v>
      </c>
      <c r="Q6618" t="str">
        <f t="shared" si="106"/>
        <v>3-Small C&amp;I</v>
      </c>
    </row>
    <row r="6619" spans="1:17" x14ac:dyDescent="0.3">
      <c r="A6619">
        <v>5</v>
      </c>
      <c r="B6619" t="s">
        <v>181</v>
      </c>
      <c r="C6619">
        <v>2022</v>
      </c>
      <c r="D6619">
        <v>6</v>
      </c>
      <c r="E6619" t="s">
        <v>648</v>
      </c>
      <c r="F6619" s="152">
        <v>3</v>
      </c>
      <c r="G6619" t="s">
        <v>421</v>
      </c>
      <c r="H6619" t="s">
        <v>481</v>
      </c>
      <c r="I6619" t="s">
        <v>482</v>
      </c>
      <c r="J6619" t="s">
        <v>568</v>
      </c>
      <c r="K6619" t="s">
        <v>433</v>
      </c>
      <c r="L6619" t="s">
        <v>538</v>
      </c>
      <c r="M6619" t="s">
        <v>422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x14ac:dyDescent="0.3">
      <c r="A6620">
        <v>5</v>
      </c>
      <c r="B6620" t="s">
        <v>181</v>
      </c>
      <c r="C6620">
        <v>2022</v>
      </c>
      <c r="D6620">
        <v>6</v>
      </c>
      <c r="E6620" t="s">
        <v>648</v>
      </c>
      <c r="F6620" s="152">
        <v>3</v>
      </c>
      <c r="G6620" t="s">
        <v>421</v>
      </c>
      <c r="H6620" t="s">
        <v>649</v>
      </c>
      <c r="I6620" t="s">
        <v>650</v>
      </c>
      <c r="J6620" t="s">
        <v>564</v>
      </c>
      <c r="K6620" t="s">
        <v>428</v>
      </c>
      <c r="L6620" t="s">
        <v>538</v>
      </c>
      <c r="M6620" t="s">
        <v>422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x14ac:dyDescent="0.3">
      <c r="A6621">
        <v>5</v>
      </c>
      <c r="B6621" t="s">
        <v>181</v>
      </c>
      <c r="C6621">
        <v>2022</v>
      </c>
      <c r="D6621">
        <v>6</v>
      </c>
      <c r="E6621" t="s">
        <v>648</v>
      </c>
      <c r="F6621" s="152">
        <v>3</v>
      </c>
      <c r="G6621" t="s">
        <v>421</v>
      </c>
      <c r="H6621" t="s">
        <v>473</v>
      </c>
      <c r="I6621" t="s">
        <v>474</v>
      </c>
      <c r="J6621" t="s">
        <v>565</v>
      </c>
      <c r="K6621" t="s">
        <v>411</v>
      </c>
      <c r="L6621" t="s">
        <v>538</v>
      </c>
      <c r="M6621" t="s">
        <v>422</v>
      </c>
      <c r="N6621">
        <v>96</v>
      </c>
      <c r="O6621">
        <v>-4239.82</v>
      </c>
      <c r="P6621">
        <v>11942</v>
      </c>
      <c r="Q6621" t="str">
        <f t="shared" si="106"/>
        <v>3-Small C&amp;I</v>
      </c>
    </row>
    <row r="6622" spans="1:17" x14ac:dyDescent="0.3">
      <c r="A6622">
        <v>5</v>
      </c>
      <c r="B6622" t="s">
        <v>181</v>
      </c>
      <c r="C6622">
        <v>2022</v>
      </c>
      <c r="D6622">
        <v>6</v>
      </c>
      <c r="E6622" t="s">
        <v>648</v>
      </c>
      <c r="F6622" s="152">
        <v>3</v>
      </c>
      <c r="G6622" t="s">
        <v>421</v>
      </c>
      <c r="H6622" t="s">
        <v>483</v>
      </c>
      <c r="I6622" t="s">
        <v>484</v>
      </c>
      <c r="J6622" t="s">
        <v>569</v>
      </c>
      <c r="K6622" t="s">
        <v>485</v>
      </c>
      <c r="L6622" t="s">
        <v>538</v>
      </c>
      <c r="M6622" t="s">
        <v>422</v>
      </c>
      <c r="N6622">
        <v>1</v>
      </c>
      <c r="O6622">
        <v>966.6</v>
      </c>
      <c r="P6622">
        <v>4640</v>
      </c>
      <c r="Q6622" t="str">
        <f t="shared" si="106"/>
        <v>4-Medium C&amp;I</v>
      </c>
    </row>
    <row r="6623" spans="1:17" x14ac:dyDescent="0.3">
      <c r="A6623">
        <v>5</v>
      </c>
      <c r="B6623" t="s">
        <v>181</v>
      </c>
      <c r="C6623">
        <v>2022</v>
      </c>
      <c r="D6623">
        <v>6</v>
      </c>
      <c r="E6623" t="s">
        <v>648</v>
      </c>
      <c r="F6623" s="152">
        <v>3</v>
      </c>
      <c r="G6623" t="s">
        <v>421</v>
      </c>
      <c r="H6623" t="s">
        <v>431</v>
      </c>
      <c r="I6623" t="s">
        <v>432</v>
      </c>
      <c r="J6623" t="s">
        <v>568</v>
      </c>
      <c r="K6623" t="s">
        <v>433</v>
      </c>
      <c r="L6623" t="s">
        <v>538</v>
      </c>
      <c r="M6623" t="s">
        <v>422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x14ac:dyDescent="0.3">
      <c r="A6624">
        <v>5</v>
      </c>
      <c r="B6624" t="s">
        <v>181</v>
      </c>
      <c r="C6624">
        <v>2022</v>
      </c>
      <c r="D6624">
        <v>6</v>
      </c>
      <c r="E6624" t="s">
        <v>648</v>
      </c>
      <c r="F6624" s="152">
        <v>3</v>
      </c>
      <c r="G6624" t="s">
        <v>421</v>
      </c>
      <c r="H6624" t="s">
        <v>486</v>
      </c>
      <c r="I6624" t="s">
        <v>487</v>
      </c>
      <c r="J6624" t="s">
        <v>570</v>
      </c>
      <c r="K6624" t="s">
        <v>454</v>
      </c>
      <c r="L6624" t="s">
        <v>538</v>
      </c>
      <c r="M6624" t="s">
        <v>422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x14ac:dyDescent="0.3">
      <c r="A6625">
        <v>5</v>
      </c>
      <c r="B6625" t="s">
        <v>181</v>
      </c>
      <c r="C6625">
        <v>2022</v>
      </c>
      <c r="D6625">
        <v>6</v>
      </c>
      <c r="E6625" t="s">
        <v>648</v>
      </c>
      <c r="F6625" s="152">
        <v>3</v>
      </c>
      <c r="G6625" t="s">
        <v>421</v>
      </c>
      <c r="H6625" t="s">
        <v>488</v>
      </c>
      <c r="I6625" t="s">
        <v>489</v>
      </c>
      <c r="J6625" t="s">
        <v>569</v>
      </c>
      <c r="K6625" t="s">
        <v>485</v>
      </c>
      <c r="L6625" t="s">
        <v>538</v>
      </c>
      <c r="M6625" t="s">
        <v>422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x14ac:dyDescent="0.3">
      <c r="A6626">
        <v>5</v>
      </c>
      <c r="B6626" t="s">
        <v>181</v>
      </c>
      <c r="C6626">
        <v>2022</v>
      </c>
      <c r="D6626">
        <v>6</v>
      </c>
      <c r="E6626" t="s">
        <v>648</v>
      </c>
      <c r="F6626" s="152">
        <v>3</v>
      </c>
      <c r="G6626" t="s">
        <v>421</v>
      </c>
      <c r="H6626" t="s">
        <v>477</v>
      </c>
      <c r="I6626" t="s">
        <v>478</v>
      </c>
      <c r="J6626" t="s">
        <v>566</v>
      </c>
      <c r="K6626" t="s">
        <v>436</v>
      </c>
      <c r="L6626" t="s">
        <v>538</v>
      </c>
      <c r="M6626" t="s">
        <v>422</v>
      </c>
      <c r="N6626">
        <v>877</v>
      </c>
      <c r="O6626">
        <v>86412.31</v>
      </c>
      <c r="P6626">
        <v>196546</v>
      </c>
      <c r="Q6626" t="str">
        <f t="shared" si="106"/>
        <v>Street</v>
      </c>
    </row>
    <row r="6627" spans="1:17" x14ac:dyDescent="0.3">
      <c r="A6627">
        <v>5</v>
      </c>
      <c r="B6627" t="s">
        <v>181</v>
      </c>
      <c r="C6627">
        <v>2022</v>
      </c>
      <c r="D6627">
        <v>6</v>
      </c>
      <c r="E6627" t="s">
        <v>648</v>
      </c>
      <c r="F6627" s="152">
        <v>3</v>
      </c>
      <c r="G6627" t="s">
        <v>421</v>
      </c>
      <c r="H6627" t="s">
        <v>479</v>
      </c>
      <c r="I6627" t="s">
        <v>480</v>
      </c>
      <c r="J6627" t="s">
        <v>566</v>
      </c>
      <c r="K6627" t="s">
        <v>436</v>
      </c>
      <c r="L6627" t="s">
        <v>538</v>
      </c>
      <c r="M6627" t="s">
        <v>422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x14ac:dyDescent="0.3">
      <c r="A6628">
        <v>5</v>
      </c>
      <c r="B6628" t="s">
        <v>181</v>
      </c>
      <c r="C6628">
        <v>2022</v>
      </c>
      <c r="D6628">
        <v>6</v>
      </c>
      <c r="E6628" t="s">
        <v>648</v>
      </c>
      <c r="F6628" s="152">
        <v>3</v>
      </c>
      <c r="G6628" t="s">
        <v>421</v>
      </c>
      <c r="H6628" t="s">
        <v>434</v>
      </c>
      <c r="I6628" t="s">
        <v>435</v>
      </c>
      <c r="J6628" t="s">
        <v>566</v>
      </c>
      <c r="K6628" t="s">
        <v>436</v>
      </c>
      <c r="L6628" t="s">
        <v>539</v>
      </c>
      <c r="M6628" t="s">
        <v>440</v>
      </c>
      <c r="N6628">
        <v>3390</v>
      </c>
      <c r="O6628">
        <v>276747.68</v>
      </c>
      <c r="P6628">
        <v>820309</v>
      </c>
      <c r="Q6628" t="str">
        <f t="shared" si="106"/>
        <v>Street</v>
      </c>
    </row>
    <row r="6629" spans="1:17" x14ac:dyDescent="0.3">
      <c r="A6629">
        <v>5</v>
      </c>
      <c r="B6629" t="s">
        <v>181</v>
      </c>
      <c r="C6629">
        <v>2022</v>
      </c>
      <c r="D6629">
        <v>6</v>
      </c>
      <c r="E6629" t="s">
        <v>648</v>
      </c>
      <c r="F6629" s="152">
        <v>3</v>
      </c>
      <c r="G6629" t="s">
        <v>421</v>
      </c>
      <c r="H6629" t="s">
        <v>437</v>
      </c>
      <c r="I6629" t="s">
        <v>438</v>
      </c>
      <c r="J6629" t="s">
        <v>571</v>
      </c>
      <c r="K6629" t="s">
        <v>439</v>
      </c>
      <c r="L6629" t="s">
        <v>539</v>
      </c>
      <c r="M6629" t="s">
        <v>440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x14ac:dyDescent="0.3">
      <c r="A6630">
        <v>5</v>
      </c>
      <c r="B6630" t="s">
        <v>181</v>
      </c>
      <c r="C6630">
        <v>2022</v>
      </c>
      <c r="D6630">
        <v>6</v>
      </c>
      <c r="E6630" t="s">
        <v>648</v>
      </c>
      <c r="F6630" s="152">
        <v>3</v>
      </c>
      <c r="G6630" t="s">
        <v>421</v>
      </c>
      <c r="H6630" t="s">
        <v>490</v>
      </c>
      <c r="I6630" t="s">
        <v>491</v>
      </c>
      <c r="J6630" t="s">
        <v>572</v>
      </c>
      <c r="K6630" t="s">
        <v>443</v>
      </c>
      <c r="L6630" t="s">
        <v>538</v>
      </c>
      <c r="M6630" t="s">
        <v>422</v>
      </c>
      <c r="N6630">
        <v>3</v>
      </c>
      <c r="O6630">
        <v>321510.45</v>
      </c>
      <c r="P6630">
        <v>1939073</v>
      </c>
      <c r="Q6630" t="str">
        <f t="shared" si="106"/>
        <v>5-Large C&amp;I</v>
      </c>
    </row>
    <row r="6631" spans="1:17" x14ac:dyDescent="0.3">
      <c r="A6631">
        <v>5</v>
      </c>
      <c r="B6631" t="s">
        <v>181</v>
      </c>
      <c r="C6631">
        <v>2022</v>
      </c>
      <c r="D6631">
        <v>6</v>
      </c>
      <c r="E6631" t="s">
        <v>648</v>
      </c>
      <c r="F6631" s="152">
        <v>3</v>
      </c>
      <c r="G6631" t="s">
        <v>421</v>
      </c>
      <c r="H6631" t="s">
        <v>441</v>
      </c>
      <c r="I6631" t="s">
        <v>442</v>
      </c>
      <c r="J6631" t="s">
        <v>572</v>
      </c>
      <c r="K6631" t="s">
        <v>443</v>
      </c>
      <c r="L6631" t="s">
        <v>538</v>
      </c>
      <c r="M6631" t="s">
        <v>422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x14ac:dyDescent="0.3">
      <c r="A6632">
        <v>5</v>
      </c>
      <c r="B6632" t="s">
        <v>181</v>
      </c>
      <c r="C6632">
        <v>2022</v>
      </c>
      <c r="D6632">
        <v>6</v>
      </c>
      <c r="E6632" t="s">
        <v>648</v>
      </c>
      <c r="F6632" s="152">
        <v>3</v>
      </c>
      <c r="G6632" t="s">
        <v>421</v>
      </c>
      <c r="H6632" t="s">
        <v>444</v>
      </c>
      <c r="I6632" t="s">
        <v>445</v>
      </c>
      <c r="J6632" t="s">
        <v>572</v>
      </c>
      <c r="K6632" t="s">
        <v>443</v>
      </c>
      <c r="L6632" t="s">
        <v>539</v>
      </c>
      <c r="M6632" t="s">
        <v>440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x14ac:dyDescent="0.3">
      <c r="A6633">
        <v>5</v>
      </c>
      <c r="B6633" t="s">
        <v>181</v>
      </c>
      <c r="C6633">
        <v>2022</v>
      </c>
      <c r="D6633">
        <v>6</v>
      </c>
      <c r="E6633" t="s">
        <v>648</v>
      </c>
      <c r="F6633" s="152">
        <v>3</v>
      </c>
      <c r="G6633" t="s">
        <v>421</v>
      </c>
      <c r="H6633" t="s">
        <v>412</v>
      </c>
      <c r="I6633" t="s">
        <v>413</v>
      </c>
      <c r="J6633" t="s">
        <v>561</v>
      </c>
      <c r="K6633" t="s">
        <v>399</v>
      </c>
      <c r="L6633" t="s">
        <v>539</v>
      </c>
      <c r="M6633" t="s">
        <v>440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x14ac:dyDescent="0.3">
      <c r="A6634">
        <v>5</v>
      </c>
      <c r="B6634" t="s">
        <v>181</v>
      </c>
      <c r="C6634">
        <v>2022</v>
      </c>
      <c r="D6634">
        <v>6</v>
      </c>
      <c r="E6634" t="s">
        <v>648</v>
      </c>
      <c r="F6634" s="152">
        <v>3</v>
      </c>
      <c r="G6634" t="s">
        <v>421</v>
      </c>
      <c r="H6634" t="s">
        <v>417</v>
      </c>
      <c r="I6634" t="s">
        <v>418</v>
      </c>
      <c r="J6634" t="s">
        <v>562</v>
      </c>
      <c r="K6634" t="s">
        <v>405</v>
      </c>
      <c r="L6634" t="s">
        <v>539</v>
      </c>
      <c r="M6634" t="s">
        <v>440</v>
      </c>
      <c r="N6634">
        <v>59315</v>
      </c>
      <c r="O6634">
        <v>1618859.15</v>
      </c>
      <c r="P6634">
        <v>87962432</v>
      </c>
      <c r="Q6634" t="str">
        <f t="shared" si="106"/>
        <v>3-Small C&amp;I</v>
      </c>
    </row>
    <row r="6635" spans="1:17" x14ac:dyDescent="0.3">
      <c r="A6635">
        <v>5</v>
      </c>
      <c r="B6635" t="s">
        <v>181</v>
      </c>
      <c r="C6635">
        <v>2022</v>
      </c>
      <c r="D6635">
        <v>6</v>
      </c>
      <c r="E6635" t="s">
        <v>648</v>
      </c>
      <c r="F6635" s="152">
        <v>3</v>
      </c>
      <c r="G6635" t="s">
        <v>421</v>
      </c>
      <c r="H6635" t="s">
        <v>446</v>
      </c>
      <c r="I6635" t="s">
        <v>447</v>
      </c>
      <c r="J6635" t="s">
        <v>567</v>
      </c>
      <c r="K6635" t="s">
        <v>425</v>
      </c>
      <c r="L6635" t="s">
        <v>539</v>
      </c>
      <c r="M6635" t="s">
        <v>440</v>
      </c>
      <c r="N6635">
        <v>1218</v>
      </c>
      <c r="O6635">
        <v>53816.11</v>
      </c>
      <c r="P6635">
        <v>393384</v>
      </c>
      <c r="Q6635" t="str">
        <f t="shared" si="106"/>
        <v>3-Small C&amp;I</v>
      </c>
    </row>
    <row r="6636" spans="1:17" x14ac:dyDescent="0.3">
      <c r="A6636">
        <v>5</v>
      </c>
      <c r="B6636" t="s">
        <v>181</v>
      </c>
      <c r="C6636">
        <v>2022</v>
      </c>
      <c r="D6636">
        <v>6</v>
      </c>
      <c r="E6636" t="s">
        <v>648</v>
      </c>
      <c r="F6636" s="152">
        <v>3</v>
      </c>
      <c r="G6636" t="s">
        <v>421</v>
      </c>
      <c r="H6636" t="s">
        <v>448</v>
      </c>
      <c r="I6636" t="s">
        <v>449</v>
      </c>
      <c r="J6636" t="s">
        <v>564</v>
      </c>
      <c r="K6636" t="s">
        <v>428</v>
      </c>
      <c r="L6636" t="s">
        <v>539</v>
      </c>
      <c r="M6636" t="s">
        <v>440</v>
      </c>
      <c r="N6636">
        <v>484</v>
      </c>
      <c r="O6636">
        <v>-92874.81</v>
      </c>
      <c r="P6636">
        <v>1032510</v>
      </c>
      <c r="Q6636" t="str">
        <f t="shared" si="106"/>
        <v>3-Small C&amp;I</v>
      </c>
    </row>
    <row r="6637" spans="1:17" x14ac:dyDescent="0.3">
      <c r="A6637">
        <v>5</v>
      </c>
      <c r="B6637" t="s">
        <v>181</v>
      </c>
      <c r="C6637">
        <v>2022</v>
      </c>
      <c r="D6637">
        <v>6</v>
      </c>
      <c r="E6637" t="s">
        <v>648</v>
      </c>
      <c r="F6637" s="152">
        <v>3</v>
      </c>
      <c r="G6637" t="s">
        <v>421</v>
      </c>
      <c r="H6637" t="s">
        <v>419</v>
      </c>
      <c r="I6637" t="s">
        <v>420</v>
      </c>
      <c r="J6637" t="s">
        <v>565</v>
      </c>
      <c r="K6637" t="s">
        <v>411</v>
      </c>
      <c r="L6637" t="s">
        <v>539</v>
      </c>
      <c r="M6637" t="s">
        <v>440</v>
      </c>
      <c r="N6637">
        <v>19780</v>
      </c>
      <c r="O6637">
        <v>793789.8</v>
      </c>
      <c r="P6637">
        <v>7007113</v>
      </c>
      <c r="Q6637" t="str">
        <f t="shared" si="106"/>
        <v>3-Small C&amp;I</v>
      </c>
    </row>
    <row r="6638" spans="1:17" x14ac:dyDescent="0.3">
      <c r="A6638">
        <v>5</v>
      </c>
      <c r="B6638" t="s">
        <v>181</v>
      </c>
      <c r="C6638">
        <v>2022</v>
      </c>
      <c r="D6638">
        <v>6</v>
      </c>
      <c r="E6638" t="s">
        <v>648</v>
      </c>
      <c r="F6638" s="152">
        <v>3</v>
      </c>
      <c r="G6638" t="s">
        <v>421</v>
      </c>
      <c r="H6638" t="s">
        <v>450</v>
      </c>
      <c r="I6638" t="s">
        <v>451</v>
      </c>
      <c r="J6638" t="s">
        <v>568</v>
      </c>
      <c r="K6638" t="s">
        <v>433</v>
      </c>
      <c r="L6638" t="s">
        <v>539</v>
      </c>
      <c r="M6638" t="s">
        <v>440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x14ac:dyDescent="0.3">
      <c r="A6639">
        <v>5</v>
      </c>
      <c r="B6639" t="s">
        <v>181</v>
      </c>
      <c r="C6639">
        <v>2022</v>
      </c>
      <c r="D6639">
        <v>6</v>
      </c>
      <c r="E6639" t="s">
        <v>648</v>
      </c>
      <c r="F6639" s="152">
        <v>3</v>
      </c>
      <c r="G6639" t="s">
        <v>421</v>
      </c>
      <c r="H6639" t="s">
        <v>452</v>
      </c>
      <c r="I6639" t="s">
        <v>453</v>
      </c>
      <c r="J6639" t="s">
        <v>568</v>
      </c>
      <c r="K6639" t="s">
        <v>433</v>
      </c>
      <c r="L6639" t="s">
        <v>539</v>
      </c>
      <c r="M6639" t="s">
        <v>440</v>
      </c>
      <c r="N6639">
        <v>328</v>
      </c>
      <c r="O6639">
        <v>515318.32</v>
      </c>
      <c r="P6639">
        <v>5274980</v>
      </c>
      <c r="Q6639" t="str">
        <f t="shared" si="106"/>
        <v>4-Medium C&amp;I</v>
      </c>
    </row>
    <row r="6640" spans="1:17" x14ac:dyDescent="0.3">
      <c r="A6640">
        <v>5</v>
      </c>
      <c r="B6640" t="s">
        <v>181</v>
      </c>
      <c r="C6640">
        <v>2022</v>
      </c>
      <c r="D6640">
        <v>6</v>
      </c>
      <c r="E6640" t="s">
        <v>648</v>
      </c>
      <c r="F6640" s="152">
        <v>3</v>
      </c>
      <c r="G6640" t="s">
        <v>421</v>
      </c>
      <c r="H6640" t="s">
        <v>492</v>
      </c>
      <c r="I6640" t="s">
        <v>493</v>
      </c>
      <c r="J6640" t="s">
        <v>568</v>
      </c>
      <c r="K6640" t="s">
        <v>433</v>
      </c>
      <c r="L6640" t="s">
        <v>539</v>
      </c>
      <c r="M6640" t="s">
        <v>440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x14ac:dyDescent="0.3">
      <c r="A6641">
        <v>5</v>
      </c>
      <c r="B6641" t="s">
        <v>181</v>
      </c>
      <c r="C6641">
        <v>2022</v>
      </c>
      <c r="D6641">
        <v>6</v>
      </c>
      <c r="E6641" t="s">
        <v>648</v>
      </c>
      <c r="F6641" s="152">
        <v>5</v>
      </c>
      <c r="G6641" t="s">
        <v>455</v>
      </c>
      <c r="H6641" t="s">
        <v>403</v>
      </c>
      <c r="I6641" t="s">
        <v>404</v>
      </c>
      <c r="J6641" t="s">
        <v>562</v>
      </c>
      <c r="K6641" t="s">
        <v>405</v>
      </c>
      <c r="L6641" t="s">
        <v>540</v>
      </c>
      <c r="M6641" t="s">
        <v>456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x14ac:dyDescent="0.3">
      <c r="A6642">
        <v>5</v>
      </c>
      <c r="B6642" t="s">
        <v>181</v>
      </c>
      <c r="C6642">
        <v>2022</v>
      </c>
      <c r="D6642">
        <v>6</v>
      </c>
      <c r="E6642" t="s">
        <v>648</v>
      </c>
      <c r="F6642" s="152">
        <v>5</v>
      </c>
      <c r="G6642" t="s">
        <v>455</v>
      </c>
      <c r="H6642" t="s">
        <v>423</v>
      </c>
      <c r="I6642" t="s">
        <v>424</v>
      </c>
      <c r="J6642" t="s">
        <v>567</v>
      </c>
      <c r="K6642" t="s">
        <v>425</v>
      </c>
      <c r="L6642" t="s">
        <v>540</v>
      </c>
      <c r="M6642" t="s">
        <v>456</v>
      </c>
      <c r="N6642">
        <v>1</v>
      </c>
      <c r="O6642">
        <v>71.11</v>
      </c>
      <c r="P6642">
        <v>292</v>
      </c>
      <c r="Q6642" t="str">
        <f t="shared" si="106"/>
        <v>3-Small C&amp;I</v>
      </c>
    </row>
    <row r="6643" spans="1:17" x14ac:dyDescent="0.3">
      <c r="A6643">
        <v>5</v>
      </c>
      <c r="B6643" t="s">
        <v>181</v>
      </c>
      <c r="C6643">
        <v>2022</v>
      </c>
      <c r="D6643">
        <v>6</v>
      </c>
      <c r="E6643" t="s">
        <v>648</v>
      </c>
      <c r="F6643" s="152">
        <v>5</v>
      </c>
      <c r="G6643" t="s">
        <v>455</v>
      </c>
      <c r="H6643" t="s">
        <v>429</v>
      </c>
      <c r="I6643" t="s">
        <v>430</v>
      </c>
      <c r="J6643" t="s">
        <v>562</v>
      </c>
      <c r="K6643" t="s">
        <v>405</v>
      </c>
      <c r="L6643" t="s">
        <v>540</v>
      </c>
      <c r="M6643" t="s">
        <v>456</v>
      </c>
      <c r="N6643">
        <v>2</v>
      </c>
      <c r="O6643">
        <v>136.96</v>
      </c>
      <c r="P6643">
        <v>548</v>
      </c>
      <c r="Q6643" t="str">
        <f t="shared" si="106"/>
        <v>3-Small C&amp;I</v>
      </c>
    </row>
    <row r="6644" spans="1:17" x14ac:dyDescent="0.3">
      <c r="A6644">
        <v>5</v>
      </c>
      <c r="B6644" t="s">
        <v>181</v>
      </c>
      <c r="C6644">
        <v>2022</v>
      </c>
      <c r="D6644">
        <v>6</v>
      </c>
      <c r="E6644" t="s">
        <v>648</v>
      </c>
      <c r="F6644" s="152">
        <v>5</v>
      </c>
      <c r="G6644" t="s">
        <v>455</v>
      </c>
      <c r="H6644" t="s">
        <v>481</v>
      </c>
      <c r="I6644" t="s">
        <v>482</v>
      </c>
      <c r="J6644" t="s">
        <v>568</v>
      </c>
      <c r="K6644" t="s">
        <v>433</v>
      </c>
      <c r="L6644" t="s">
        <v>540</v>
      </c>
      <c r="M6644" t="s">
        <v>456</v>
      </c>
      <c r="N6644">
        <v>5</v>
      </c>
      <c r="O6644">
        <v>11451.89</v>
      </c>
      <c r="P6644">
        <v>49080</v>
      </c>
      <c r="Q6644" t="str">
        <f t="shared" si="106"/>
        <v>4-Medium C&amp;I</v>
      </c>
    </row>
    <row r="6645" spans="1:17" x14ac:dyDescent="0.3">
      <c r="A6645">
        <v>5</v>
      </c>
      <c r="B6645" t="s">
        <v>181</v>
      </c>
      <c r="C6645">
        <v>2022</v>
      </c>
      <c r="D6645">
        <v>6</v>
      </c>
      <c r="E6645" t="s">
        <v>648</v>
      </c>
      <c r="F6645" s="152">
        <v>5</v>
      </c>
      <c r="G6645" t="s">
        <v>455</v>
      </c>
      <c r="H6645" t="s">
        <v>431</v>
      </c>
      <c r="I6645" t="s">
        <v>432</v>
      </c>
      <c r="J6645" t="s">
        <v>568</v>
      </c>
      <c r="K6645" t="s">
        <v>433</v>
      </c>
      <c r="L6645" t="s">
        <v>540</v>
      </c>
      <c r="M6645" t="s">
        <v>456</v>
      </c>
      <c r="N6645">
        <v>170</v>
      </c>
      <c r="O6645">
        <v>921078.16</v>
      </c>
      <c r="P6645">
        <v>4081524</v>
      </c>
      <c r="Q6645" t="str">
        <f t="shared" si="106"/>
        <v>4-Medium C&amp;I</v>
      </c>
    </row>
    <row r="6646" spans="1:17" x14ac:dyDescent="0.3">
      <c r="A6646">
        <v>5</v>
      </c>
      <c r="B6646" t="s">
        <v>181</v>
      </c>
      <c r="C6646">
        <v>2022</v>
      </c>
      <c r="D6646">
        <v>6</v>
      </c>
      <c r="E6646" t="s">
        <v>648</v>
      </c>
      <c r="F6646" s="152">
        <v>5</v>
      </c>
      <c r="G6646" t="s">
        <v>455</v>
      </c>
      <c r="H6646" t="s">
        <v>477</v>
      </c>
      <c r="I6646" t="s">
        <v>478</v>
      </c>
      <c r="J6646" t="s">
        <v>566</v>
      </c>
      <c r="K6646" t="s">
        <v>436</v>
      </c>
      <c r="L6646" t="s">
        <v>540</v>
      </c>
      <c r="M6646" t="s">
        <v>456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x14ac:dyDescent="0.3">
      <c r="A6647">
        <v>5</v>
      </c>
      <c r="B6647" t="s">
        <v>181</v>
      </c>
      <c r="C6647">
        <v>2022</v>
      </c>
      <c r="D6647">
        <v>6</v>
      </c>
      <c r="E6647" t="s">
        <v>648</v>
      </c>
      <c r="F6647" s="152">
        <v>5</v>
      </c>
      <c r="G6647" t="s">
        <v>455</v>
      </c>
      <c r="H6647" t="s">
        <v>479</v>
      </c>
      <c r="I6647" t="s">
        <v>480</v>
      </c>
      <c r="J6647" t="s">
        <v>566</v>
      </c>
      <c r="K6647" t="s">
        <v>436</v>
      </c>
      <c r="L6647" t="s">
        <v>540</v>
      </c>
      <c r="M6647" t="s">
        <v>456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x14ac:dyDescent="0.3">
      <c r="A6648">
        <v>5</v>
      </c>
      <c r="B6648" t="s">
        <v>181</v>
      </c>
      <c r="C6648">
        <v>2022</v>
      </c>
      <c r="D6648">
        <v>6</v>
      </c>
      <c r="E6648" t="s">
        <v>648</v>
      </c>
      <c r="F6648" s="152">
        <v>5</v>
      </c>
      <c r="G6648" t="s">
        <v>455</v>
      </c>
      <c r="H6648" t="s">
        <v>434</v>
      </c>
      <c r="I6648" t="s">
        <v>435</v>
      </c>
      <c r="J6648" t="s">
        <v>566</v>
      </c>
      <c r="K6648" t="s">
        <v>436</v>
      </c>
      <c r="L6648" t="s">
        <v>541</v>
      </c>
      <c r="M6648" t="s">
        <v>457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x14ac:dyDescent="0.3">
      <c r="A6649">
        <v>5</v>
      </c>
      <c r="B6649" t="s">
        <v>181</v>
      </c>
      <c r="C6649">
        <v>2022</v>
      </c>
      <c r="D6649">
        <v>6</v>
      </c>
      <c r="E6649" t="s">
        <v>648</v>
      </c>
      <c r="F6649" s="152">
        <v>5</v>
      </c>
      <c r="G6649" t="s">
        <v>455</v>
      </c>
      <c r="H6649" t="s">
        <v>490</v>
      </c>
      <c r="I6649" t="s">
        <v>491</v>
      </c>
      <c r="J6649" t="s">
        <v>572</v>
      </c>
      <c r="K6649" t="s">
        <v>443</v>
      </c>
      <c r="L6649" t="s">
        <v>540</v>
      </c>
      <c r="M6649" t="s">
        <v>456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x14ac:dyDescent="0.3">
      <c r="A6650">
        <v>5</v>
      </c>
      <c r="B6650" t="s">
        <v>181</v>
      </c>
      <c r="C6650">
        <v>2022</v>
      </c>
      <c r="D6650">
        <v>6</v>
      </c>
      <c r="E6650" t="s">
        <v>648</v>
      </c>
      <c r="F6650" s="152">
        <v>5</v>
      </c>
      <c r="G6650" t="s">
        <v>455</v>
      </c>
      <c r="H6650" t="s">
        <v>441</v>
      </c>
      <c r="I6650" t="s">
        <v>442</v>
      </c>
      <c r="J6650" t="s">
        <v>572</v>
      </c>
      <c r="K6650" t="s">
        <v>443</v>
      </c>
      <c r="L6650" t="s">
        <v>540</v>
      </c>
      <c r="M6650" t="s">
        <v>456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x14ac:dyDescent="0.3">
      <c r="A6651">
        <v>5</v>
      </c>
      <c r="B6651" t="s">
        <v>181</v>
      </c>
      <c r="C6651">
        <v>2022</v>
      </c>
      <c r="D6651">
        <v>6</v>
      </c>
      <c r="E6651" t="s">
        <v>648</v>
      </c>
      <c r="F6651" s="152">
        <v>5</v>
      </c>
      <c r="G6651" t="s">
        <v>455</v>
      </c>
      <c r="H6651" t="s">
        <v>444</v>
      </c>
      <c r="I6651" t="s">
        <v>445</v>
      </c>
      <c r="J6651" t="s">
        <v>572</v>
      </c>
      <c r="K6651" t="s">
        <v>443</v>
      </c>
      <c r="L6651" t="s">
        <v>541</v>
      </c>
      <c r="M6651" t="s">
        <v>457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x14ac:dyDescent="0.3">
      <c r="A6652">
        <v>5</v>
      </c>
      <c r="B6652" t="s">
        <v>181</v>
      </c>
      <c r="C6652">
        <v>2022</v>
      </c>
      <c r="D6652">
        <v>6</v>
      </c>
      <c r="E6652" t="s">
        <v>648</v>
      </c>
      <c r="F6652" s="152">
        <v>5</v>
      </c>
      <c r="G6652" t="s">
        <v>455</v>
      </c>
      <c r="H6652" t="s">
        <v>417</v>
      </c>
      <c r="I6652" t="s">
        <v>418</v>
      </c>
      <c r="J6652" t="s">
        <v>562</v>
      </c>
      <c r="K6652" t="s">
        <v>405</v>
      </c>
      <c r="L6652" t="s">
        <v>541</v>
      </c>
      <c r="M6652" t="s">
        <v>457</v>
      </c>
      <c r="N6652">
        <v>1308</v>
      </c>
      <c r="O6652">
        <v>399631.04</v>
      </c>
      <c r="P6652">
        <v>3456222</v>
      </c>
      <c r="Q6652" t="str">
        <f t="shared" si="106"/>
        <v>3-Small C&amp;I</v>
      </c>
    </row>
    <row r="6653" spans="1:17" x14ac:dyDescent="0.3">
      <c r="A6653">
        <v>5</v>
      </c>
      <c r="B6653" t="s">
        <v>181</v>
      </c>
      <c r="C6653">
        <v>2022</v>
      </c>
      <c r="D6653">
        <v>6</v>
      </c>
      <c r="E6653" t="s">
        <v>648</v>
      </c>
      <c r="F6653" s="152">
        <v>5</v>
      </c>
      <c r="G6653" t="s">
        <v>455</v>
      </c>
      <c r="H6653" t="s">
        <v>446</v>
      </c>
      <c r="I6653" t="s">
        <v>447</v>
      </c>
      <c r="J6653" t="s">
        <v>567</v>
      </c>
      <c r="K6653" t="s">
        <v>425</v>
      </c>
      <c r="L6653" t="s">
        <v>541</v>
      </c>
      <c r="M6653" t="s">
        <v>457</v>
      </c>
      <c r="N6653">
        <v>1</v>
      </c>
      <c r="O6653">
        <v>41.78</v>
      </c>
      <c r="P6653">
        <v>300</v>
      </c>
      <c r="Q6653" t="str">
        <f t="shared" si="106"/>
        <v>3-Small C&amp;I</v>
      </c>
    </row>
    <row r="6654" spans="1:17" x14ac:dyDescent="0.3">
      <c r="A6654">
        <v>5</v>
      </c>
      <c r="B6654" t="s">
        <v>181</v>
      </c>
      <c r="C6654">
        <v>2022</v>
      </c>
      <c r="D6654">
        <v>6</v>
      </c>
      <c r="E6654" t="s">
        <v>648</v>
      </c>
      <c r="F6654" s="152">
        <v>5</v>
      </c>
      <c r="G6654" t="s">
        <v>455</v>
      </c>
      <c r="H6654" t="s">
        <v>450</v>
      </c>
      <c r="I6654" t="s">
        <v>451</v>
      </c>
      <c r="J6654" t="s">
        <v>568</v>
      </c>
      <c r="K6654" t="s">
        <v>433</v>
      </c>
      <c r="L6654" t="s">
        <v>541</v>
      </c>
      <c r="M6654" t="s">
        <v>457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x14ac:dyDescent="0.3">
      <c r="A6655">
        <v>5</v>
      </c>
      <c r="B6655" t="s">
        <v>181</v>
      </c>
      <c r="C6655">
        <v>2022</v>
      </c>
      <c r="D6655">
        <v>6</v>
      </c>
      <c r="E6655" t="s">
        <v>648</v>
      </c>
      <c r="F6655" s="152">
        <v>6</v>
      </c>
      <c r="G6655" t="s">
        <v>458</v>
      </c>
      <c r="H6655" t="s">
        <v>403</v>
      </c>
      <c r="I6655" t="s">
        <v>404</v>
      </c>
      <c r="J6655" t="s">
        <v>562</v>
      </c>
      <c r="K6655" t="s">
        <v>405</v>
      </c>
      <c r="L6655" t="s">
        <v>548</v>
      </c>
      <c r="M6655" t="s">
        <v>193</v>
      </c>
      <c r="N6655">
        <v>6</v>
      </c>
      <c r="O6655">
        <v>449.47</v>
      </c>
      <c r="P6655">
        <v>1789</v>
      </c>
      <c r="Q6655" t="str">
        <f t="shared" si="106"/>
        <v>3-Small C&amp;I</v>
      </c>
    </row>
    <row r="6656" spans="1:17" x14ac:dyDescent="0.3">
      <c r="A6656">
        <v>5</v>
      </c>
      <c r="B6656" t="s">
        <v>181</v>
      </c>
      <c r="C6656">
        <v>2022</v>
      </c>
      <c r="D6656">
        <v>6</v>
      </c>
      <c r="E6656" t="s">
        <v>648</v>
      </c>
      <c r="F6656" s="152">
        <v>6</v>
      </c>
      <c r="G6656" t="s">
        <v>458</v>
      </c>
      <c r="H6656" t="s">
        <v>494</v>
      </c>
      <c r="I6656" t="s">
        <v>495</v>
      </c>
      <c r="J6656" t="s">
        <v>573</v>
      </c>
      <c r="K6656" t="s">
        <v>461</v>
      </c>
      <c r="L6656" t="s">
        <v>548</v>
      </c>
      <c r="M6656" t="s">
        <v>193</v>
      </c>
      <c r="N6656">
        <v>70</v>
      </c>
      <c r="O6656">
        <v>47062.52</v>
      </c>
      <c r="P6656">
        <v>81539</v>
      </c>
      <c r="Q6656" t="str">
        <f t="shared" si="106"/>
        <v>Street</v>
      </c>
    </row>
    <row r="6657" spans="1:17" x14ac:dyDescent="0.3">
      <c r="A6657">
        <v>5</v>
      </c>
      <c r="B6657" t="s">
        <v>181</v>
      </c>
      <c r="C6657">
        <v>2022</v>
      </c>
      <c r="D6657">
        <v>6</v>
      </c>
      <c r="E6657" t="s">
        <v>648</v>
      </c>
      <c r="F6657" s="152">
        <v>6</v>
      </c>
      <c r="G6657" t="s">
        <v>458</v>
      </c>
      <c r="H6657" t="s">
        <v>496</v>
      </c>
      <c r="I6657" t="s">
        <v>497</v>
      </c>
      <c r="J6657" t="s">
        <v>573</v>
      </c>
      <c r="K6657" t="s">
        <v>461</v>
      </c>
      <c r="L6657" t="s">
        <v>548</v>
      </c>
      <c r="M6657" t="s">
        <v>193</v>
      </c>
      <c r="N6657">
        <v>108</v>
      </c>
      <c r="O6657">
        <v>54810.35</v>
      </c>
      <c r="P6657">
        <v>69970</v>
      </c>
      <c r="Q6657" t="str">
        <f t="shared" si="106"/>
        <v>Street</v>
      </c>
    </row>
    <row r="6658" spans="1:17" x14ac:dyDescent="0.3">
      <c r="A6658">
        <v>5</v>
      </c>
      <c r="B6658" t="s">
        <v>181</v>
      </c>
      <c r="C6658">
        <v>2022</v>
      </c>
      <c r="D6658">
        <v>6</v>
      </c>
      <c r="E6658" t="s">
        <v>648</v>
      </c>
      <c r="F6658" s="152">
        <v>6</v>
      </c>
      <c r="G6658" t="s">
        <v>458</v>
      </c>
      <c r="H6658" t="s">
        <v>477</v>
      </c>
      <c r="I6658" t="s">
        <v>478</v>
      </c>
      <c r="J6658" t="s">
        <v>566</v>
      </c>
      <c r="K6658" t="s">
        <v>436</v>
      </c>
      <c r="L6658" t="s">
        <v>548</v>
      </c>
      <c r="M6658" t="s">
        <v>193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x14ac:dyDescent="0.3">
      <c r="A6659">
        <v>5</v>
      </c>
      <c r="B6659" t="s">
        <v>181</v>
      </c>
      <c r="C6659">
        <v>2022</v>
      </c>
      <c r="D6659">
        <v>6</v>
      </c>
      <c r="E6659" t="s">
        <v>648</v>
      </c>
      <c r="F6659" s="152">
        <v>6</v>
      </c>
      <c r="G6659" t="s">
        <v>458</v>
      </c>
      <c r="H6659" t="s">
        <v>479</v>
      </c>
      <c r="I6659" t="s">
        <v>480</v>
      </c>
      <c r="J6659" t="s">
        <v>566</v>
      </c>
      <c r="K6659" t="s">
        <v>436</v>
      </c>
      <c r="L6659" t="s">
        <v>548</v>
      </c>
      <c r="M6659" t="s">
        <v>193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x14ac:dyDescent="0.3">
      <c r="A6660">
        <v>5</v>
      </c>
      <c r="B6660" t="s">
        <v>181</v>
      </c>
      <c r="C6660">
        <v>2022</v>
      </c>
      <c r="D6660">
        <v>6</v>
      </c>
      <c r="E6660" t="s">
        <v>648</v>
      </c>
      <c r="F6660" s="152">
        <v>6</v>
      </c>
      <c r="G6660" t="s">
        <v>458</v>
      </c>
      <c r="H6660" t="s">
        <v>498</v>
      </c>
      <c r="I6660" t="s">
        <v>499</v>
      </c>
      <c r="J6660" t="s">
        <v>574</v>
      </c>
      <c r="K6660" t="s">
        <v>500</v>
      </c>
      <c r="L6660" t="s">
        <v>548</v>
      </c>
      <c r="M6660" t="s">
        <v>193</v>
      </c>
      <c r="N6660">
        <v>2</v>
      </c>
      <c r="O6660">
        <v>705.42</v>
      </c>
      <c r="P6660">
        <v>992</v>
      </c>
      <c r="Q6660" t="str">
        <f t="shared" si="106"/>
        <v>Street</v>
      </c>
    </row>
    <row r="6661" spans="1:17" x14ac:dyDescent="0.3">
      <c r="A6661">
        <v>5</v>
      </c>
      <c r="B6661" t="s">
        <v>181</v>
      </c>
      <c r="C6661">
        <v>2022</v>
      </c>
      <c r="D6661">
        <v>6</v>
      </c>
      <c r="E6661" t="s">
        <v>648</v>
      </c>
      <c r="F6661" s="152">
        <v>6</v>
      </c>
      <c r="G6661" t="s">
        <v>458</v>
      </c>
      <c r="H6661" t="s">
        <v>501</v>
      </c>
      <c r="I6661" t="s">
        <v>502</v>
      </c>
      <c r="J6661" t="s">
        <v>574</v>
      </c>
      <c r="K6661" t="s">
        <v>500</v>
      </c>
      <c r="L6661" t="s">
        <v>548</v>
      </c>
      <c r="M6661" t="s">
        <v>193</v>
      </c>
      <c r="N6661">
        <v>2</v>
      </c>
      <c r="O6661">
        <v>16809.04</v>
      </c>
      <c r="P6661">
        <v>32116</v>
      </c>
      <c r="Q6661" t="str">
        <f t="shared" si="106"/>
        <v>Street</v>
      </c>
    </row>
    <row r="6662" spans="1:17" x14ac:dyDescent="0.3">
      <c r="A6662">
        <v>5</v>
      </c>
      <c r="B6662" t="s">
        <v>181</v>
      </c>
      <c r="C6662">
        <v>2022</v>
      </c>
      <c r="D6662">
        <v>6</v>
      </c>
      <c r="E6662" t="s">
        <v>648</v>
      </c>
      <c r="F6662" s="152">
        <v>6</v>
      </c>
      <c r="G6662" t="s">
        <v>458</v>
      </c>
      <c r="H6662" t="s">
        <v>503</v>
      </c>
      <c r="I6662" t="s">
        <v>504</v>
      </c>
      <c r="J6662" t="s">
        <v>575</v>
      </c>
      <c r="K6662" t="s">
        <v>475</v>
      </c>
      <c r="L6662" t="s">
        <v>548</v>
      </c>
      <c r="M6662" t="s">
        <v>193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x14ac:dyDescent="0.3">
      <c r="A6663">
        <v>5</v>
      </c>
      <c r="B6663" t="s">
        <v>181</v>
      </c>
      <c r="C6663">
        <v>2022</v>
      </c>
      <c r="D6663">
        <v>6</v>
      </c>
      <c r="E6663" t="s">
        <v>648</v>
      </c>
      <c r="F6663" s="152">
        <v>6</v>
      </c>
      <c r="G6663" t="s">
        <v>458</v>
      </c>
      <c r="H6663" t="s">
        <v>505</v>
      </c>
      <c r="I6663" t="s">
        <v>506</v>
      </c>
      <c r="J6663" t="s">
        <v>575</v>
      </c>
      <c r="K6663" t="s">
        <v>475</v>
      </c>
      <c r="L6663" t="s">
        <v>548</v>
      </c>
      <c r="M6663" t="s">
        <v>193</v>
      </c>
      <c r="N6663">
        <v>13</v>
      </c>
      <c r="O6663">
        <v>3514.03</v>
      </c>
      <c r="P6663">
        <v>16331</v>
      </c>
      <c r="Q6663" t="str">
        <f t="shared" si="106"/>
        <v>Street</v>
      </c>
    </row>
    <row r="6664" spans="1:17" x14ac:dyDescent="0.3">
      <c r="A6664">
        <v>5</v>
      </c>
      <c r="B6664" t="s">
        <v>181</v>
      </c>
      <c r="C6664">
        <v>2022</v>
      </c>
      <c r="D6664">
        <v>6</v>
      </c>
      <c r="E6664" t="s">
        <v>648</v>
      </c>
      <c r="F6664" s="152">
        <v>6</v>
      </c>
      <c r="G6664" t="s">
        <v>458</v>
      </c>
      <c r="H6664" t="s">
        <v>507</v>
      </c>
      <c r="I6664" t="s">
        <v>508</v>
      </c>
      <c r="J6664" t="s">
        <v>571</v>
      </c>
      <c r="K6664" t="s">
        <v>439</v>
      </c>
      <c r="L6664" t="s">
        <v>548</v>
      </c>
      <c r="M6664" t="s">
        <v>193</v>
      </c>
      <c r="N6664">
        <v>2</v>
      </c>
      <c r="O6664">
        <v>55.42</v>
      </c>
      <c r="P6664">
        <v>187</v>
      </c>
      <c r="Q6664" t="str">
        <f t="shared" si="106"/>
        <v>3-Small C&amp;I</v>
      </c>
    </row>
    <row r="6665" spans="1:17" x14ac:dyDescent="0.3">
      <c r="A6665">
        <v>5</v>
      </c>
      <c r="B6665" t="s">
        <v>181</v>
      </c>
      <c r="C6665">
        <v>2022</v>
      </c>
      <c r="D6665">
        <v>6</v>
      </c>
      <c r="E6665" t="s">
        <v>648</v>
      </c>
      <c r="F6665" s="152">
        <v>6</v>
      </c>
      <c r="G6665" t="s">
        <v>458</v>
      </c>
      <c r="H6665" t="s">
        <v>509</v>
      </c>
      <c r="I6665" t="s">
        <v>510</v>
      </c>
      <c r="J6665" t="s">
        <v>571</v>
      </c>
      <c r="K6665" t="s">
        <v>439</v>
      </c>
      <c r="L6665" t="s">
        <v>548</v>
      </c>
      <c r="M6665" t="s">
        <v>193</v>
      </c>
      <c r="N6665">
        <v>6</v>
      </c>
      <c r="O6665">
        <v>176.1</v>
      </c>
      <c r="P6665">
        <v>617</v>
      </c>
      <c r="Q6665" t="str">
        <f t="shared" si="106"/>
        <v>3-Small C&amp;I</v>
      </c>
    </row>
    <row r="6666" spans="1:17" x14ac:dyDescent="0.3">
      <c r="A6666">
        <v>5</v>
      </c>
      <c r="B6666" t="s">
        <v>181</v>
      </c>
      <c r="C6666">
        <v>2022</v>
      </c>
      <c r="D6666">
        <v>6</v>
      </c>
      <c r="E6666" t="s">
        <v>648</v>
      </c>
      <c r="F6666" s="152">
        <v>6</v>
      </c>
      <c r="G6666" t="s">
        <v>458</v>
      </c>
      <c r="H6666" t="s">
        <v>459</v>
      </c>
      <c r="I6666" t="s">
        <v>460</v>
      </c>
      <c r="J6666" t="s">
        <v>573</v>
      </c>
      <c r="K6666" t="s">
        <v>461</v>
      </c>
      <c r="L6666" t="s">
        <v>542</v>
      </c>
      <c r="M6666" t="s">
        <v>462</v>
      </c>
      <c r="N6666">
        <v>524</v>
      </c>
      <c r="O6666">
        <v>480102.66</v>
      </c>
      <c r="P6666">
        <v>673909</v>
      </c>
      <c r="Q6666" t="str">
        <f t="shared" si="106"/>
        <v>Street</v>
      </c>
    </row>
    <row r="6667" spans="1:17" x14ac:dyDescent="0.3">
      <c r="A6667">
        <v>5</v>
      </c>
      <c r="B6667" t="s">
        <v>181</v>
      </c>
      <c r="C6667">
        <v>2022</v>
      </c>
      <c r="D6667">
        <v>6</v>
      </c>
      <c r="E6667" t="s">
        <v>648</v>
      </c>
      <c r="F6667" s="152">
        <v>6</v>
      </c>
      <c r="G6667" t="s">
        <v>458</v>
      </c>
      <c r="H6667" t="s">
        <v>434</v>
      </c>
      <c r="I6667" t="s">
        <v>435</v>
      </c>
      <c r="J6667" t="s">
        <v>566</v>
      </c>
      <c r="K6667" t="s">
        <v>436</v>
      </c>
      <c r="L6667" t="s">
        <v>542</v>
      </c>
      <c r="M6667" t="s">
        <v>462</v>
      </c>
      <c r="N6667">
        <v>925</v>
      </c>
      <c r="O6667">
        <v>65142.8</v>
      </c>
      <c r="P6667">
        <v>187151</v>
      </c>
      <c r="Q6667" t="str">
        <f t="shared" si="106"/>
        <v>Street</v>
      </c>
    </row>
    <row r="6668" spans="1:17" x14ac:dyDescent="0.3">
      <c r="A6668">
        <v>5</v>
      </c>
      <c r="B6668" t="s">
        <v>181</v>
      </c>
      <c r="C6668">
        <v>2022</v>
      </c>
      <c r="D6668">
        <v>6</v>
      </c>
      <c r="E6668" t="s">
        <v>648</v>
      </c>
      <c r="F6668" s="152">
        <v>6</v>
      </c>
      <c r="G6668" t="s">
        <v>458</v>
      </c>
      <c r="H6668" t="s">
        <v>511</v>
      </c>
      <c r="I6668" t="s">
        <v>512</v>
      </c>
      <c r="J6668" t="s">
        <v>576</v>
      </c>
      <c r="K6668" t="s">
        <v>513</v>
      </c>
      <c r="L6668" t="s">
        <v>542</v>
      </c>
      <c r="M6668" t="s">
        <v>462</v>
      </c>
      <c r="N6668">
        <v>5</v>
      </c>
      <c r="O6668">
        <v>7759.55</v>
      </c>
      <c r="P6668">
        <v>25831</v>
      </c>
      <c r="Q6668" t="str">
        <f t="shared" si="106"/>
        <v>Street</v>
      </c>
    </row>
    <row r="6669" spans="1:17" x14ac:dyDescent="0.3">
      <c r="A6669">
        <v>5</v>
      </c>
      <c r="B6669" t="s">
        <v>181</v>
      </c>
      <c r="C6669">
        <v>2022</v>
      </c>
      <c r="D6669">
        <v>6</v>
      </c>
      <c r="E6669" t="s">
        <v>648</v>
      </c>
      <c r="F6669" s="152">
        <v>6</v>
      </c>
      <c r="G6669" t="s">
        <v>458</v>
      </c>
      <c r="H6669" t="s">
        <v>514</v>
      </c>
      <c r="I6669" t="s">
        <v>515</v>
      </c>
      <c r="J6669" t="s">
        <v>574</v>
      </c>
      <c r="K6669" t="s">
        <v>500</v>
      </c>
      <c r="L6669" t="s">
        <v>542</v>
      </c>
      <c r="M6669" t="s">
        <v>462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x14ac:dyDescent="0.3">
      <c r="A6670">
        <v>5</v>
      </c>
      <c r="B6670" t="s">
        <v>181</v>
      </c>
      <c r="C6670">
        <v>2022</v>
      </c>
      <c r="D6670">
        <v>6</v>
      </c>
      <c r="E6670" t="s">
        <v>648</v>
      </c>
      <c r="F6670" s="152">
        <v>6</v>
      </c>
      <c r="G6670" t="s">
        <v>458</v>
      </c>
      <c r="H6670" t="s">
        <v>516</v>
      </c>
      <c r="I6670" t="s">
        <v>517</v>
      </c>
      <c r="J6670" t="s">
        <v>575</v>
      </c>
      <c r="K6670" t="s">
        <v>475</v>
      </c>
      <c r="L6670" t="s">
        <v>542</v>
      </c>
      <c r="M6670" t="s">
        <v>462</v>
      </c>
      <c r="N6670">
        <v>411</v>
      </c>
      <c r="O6670">
        <v>198747.66</v>
      </c>
      <c r="P6670">
        <v>1724085</v>
      </c>
      <c r="Q6670" t="str">
        <f t="shared" ref="Q6670:Q6733" si="107">VLOOKUP(TRIM(J6670),S:T,2,FALSE)</f>
        <v>Street</v>
      </c>
    </row>
    <row r="6671" spans="1:17" x14ac:dyDescent="0.3">
      <c r="A6671">
        <v>5</v>
      </c>
      <c r="B6671" t="s">
        <v>181</v>
      </c>
      <c r="C6671">
        <v>2022</v>
      </c>
      <c r="D6671">
        <v>6</v>
      </c>
      <c r="E6671" t="s">
        <v>648</v>
      </c>
      <c r="F6671" s="152">
        <v>6</v>
      </c>
      <c r="G6671" t="s">
        <v>458</v>
      </c>
      <c r="H6671" t="s">
        <v>437</v>
      </c>
      <c r="I6671" t="s">
        <v>438</v>
      </c>
      <c r="J6671" t="s">
        <v>571</v>
      </c>
      <c r="K6671" t="s">
        <v>439</v>
      </c>
      <c r="L6671" t="s">
        <v>542</v>
      </c>
      <c r="M6671" t="s">
        <v>462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x14ac:dyDescent="0.3">
      <c r="A6672">
        <v>5</v>
      </c>
      <c r="B6672" t="s">
        <v>181</v>
      </c>
      <c r="C6672">
        <v>2022</v>
      </c>
      <c r="D6672">
        <v>6</v>
      </c>
      <c r="E6672" t="s">
        <v>648</v>
      </c>
      <c r="F6672" s="152">
        <v>6</v>
      </c>
      <c r="G6672" t="s">
        <v>458</v>
      </c>
      <c r="H6672" t="s">
        <v>518</v>
      </c>
      <c r="I6672" t="s">
        <v>519</v>
      </c>
      <c r="J6672" t="s">
        <v>577</v>
      </c>
      <c r="K6672" t="s">
        <v>465</v>
      </c>
      <c r="L6672" t="s">
        <v>548</v>
      </c>
      <c r="M6672" t="s">
        <v>193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x14ac:dyDescent="0.3">
      <c r="A6673">
        <v>5</v>
      </c>
      <c r="B6673" t="s">
        <v>181</v>
      </c>
      <c r="C6673">
        <v>2022</v>
      </c>
      <c r="D6673">
        <v>6</v>
      </c>
      <c r="E6673" t="s">
        <v>648</v>
      </c>
      <c r="F6673" s="152">
        <v>6</v>
      </c>
      <c r="G6673" t="s">
        <v>458</v>
      </c>
      <c r="H6673" t="s">
        <v>463</v>
      </c>
      <c r="I6673" t="s">
        <v>464</v>
      </c>
      <c r="J6673" t="s">
        <v>577</v>
      </c>
      <c r="K6673" t="s">
        <v>465</v>
      </c>
      <c r="L6673" t="s">
        <v>542</v>
      </c>
      <c r="M6673" t="s">
        <v>462</v>
      </c>
      <c r="N6673">
        <v>10</v>
      </c>
      <c r="O6673">
        <v>649.64</v>
      </c>
      <c r="P6673">
        <v>2871</v>
      </c>
      <c r="Q6673" t="str">
        <f t="shared" si="107"/>
        <v>Street</v>
      </c>
    </row>
    <row r="6674" spans="1:17" x14ac:dyDescent="0.3">
      <c r="A6674">
        <v>5</v>
      </c>
      <c r="B6674" t="s">
        <v>181</v>
      </c>
      <c r="C6674">
        <v>2022</v>
      </c>
      <c r="D6674">
        <v>6</v>
      </c>
      <c r="E6674" t="s">
        <v>648</v>
      </c>
      <c r="F6674" s="152">
        <v>6</v>
      </c>
      <c r="G6674" t="s">
        <v>458</v>
      </c>
      <c r="H6674" t="s">
        <v>522</v>
      </c>
      <c r="I6674" t="s">
        <v>523</v>
      </c>
      <c r="J6674" t="s">
        <v>578</v>
      </c>
      <c r="K6674" t="s">
        <v>475</v>
      </c>
      <c r="L6674" t="s">
        <v>548</v>
      </c>
      <c r="M6674" t="s">
        <v>193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x14ac:dyDescent="0.3">
      <c r="A6675">
        <v>5</v>
      </c>
      <c r="B6675" t="s">
        <v>181</v>
      </c>
      <c r="C6675">
        <v>2022</v>
      </c>
      <c r="D6675">
        <v>6</v>
      </c>
      <c r="E6675" t="s">
        <v>648</v>
      </c>
      <c r="F6675" s="152">
        <v>6</v>
      </c>
      <c r="G6675" t="s">
        <v>458</v>
      </c>
      <c r="H6675" t="s">
        <v>524</v>
      </c>
      <c r="I6675" t="s">
        <v>525</v>
      </c>
      <c r="J6675" t="s">
        <v>578</v>
      </c>
      <c r="K6675" t="s">
        <v>475</v>
      </c>
      <c r="L6675" t="s">
        <v>542</v>
      </c>
      <c r="M6675" t="s">
        <v>462</v>
      </c>
      <c r="N6675">
        <v>2</v>
      </c>
      <c r="O6675">
        <v>905.71</v>
      </c>
      <c r="P6675">
        <v>157</v>
      </c>
      <c r="Q6675" t="str">
        <f t="shared" si="107"/>
        <v>Street</v>
      </c>
    </row>
    <row r="6676" spans="1:17" x14ac:dyDescent="0.3">
      <c r="A6676">
        <v>5</v>
      </c>
      <c r="B6676" t="s">
        <v>181</v>
      </c>
      <c r="C6676">
        <v>2022</v>
      </c>
      <c r="D6676">
        <v>6</v>
      </c>
      <c r="E6676" t="s">
        <v>648</v>
      </c>
      <c r="F6676" s="152">
        <v>6</v>
      </c>
      <c r="G6676" t="s">
        <v>458</v>
      </c>
      <c r="H6676" t="s">
        <v>417</v>
      </c>
      <c r="I6676" t="s">
        <v>418</v>
      </c>
      <c r="J6676" t="s">
        <v>562</v>
      </c>
      <c r="K6676" t="s">
        <v>405</v>
      </c>
      <c r="L6676" t="s">
        <v>542</v>
      </c>
      <c r="M6676" t="s">
        <v>462</v>
      </c>
      <c r="N6676">
        <v>30</v>
      </c>
      <c r="O6676">
        <v>828.98</v>
      </c>
      <c r="P6676">
        <v>4702</v>
      </c>
      <c r="Q6676" t="str">
        <f t="shared" si="107"/>
        <v>3-Small C&amp;I</v>
      </c>
    </row>
    <row r="6677" spans="1:17" x14ac:dyDescent="0.3">
      <c r="A6677">
        <v>5</v>
      </c>
      <c r="B6677" t="s">
        <v>181</v>
      </c>
      <c r="C6677">
        <v>2022</v>
      </c>
      <c r="D6677">
        <v>6</v>
      </c>
      <c r="E6677" t="s">
        <v>648</v>
      </c>
      <c r="F6677" s="152">
        <v>10</v>
      </c>
      <c r="G6677" t="s">
        <v>466</v>
      </c>
      <c r="H6677" t="s">
        <v>397</v>
      </c>
      <c r="I6677" t="s">
        <v>398</v>
      </c>
      <c r="J6677" t="s">
        <v>561</v>
      </c>
      <c r="K6677" t="s">
        <v>399</v>
      </c>
      <c r="L6677" t="s">
        <v>543</v>
      </c>
      <c r="M6677" t="s">
        <v>467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x14ac:dyDescent="0.3">
      <c r="A6678">
        <v>5</v>
      </c>
      <c r="B6678" t="s">
        <v>181</v>
      </c>
      <c r="C6678">
        <v>2022</v>
      </c>
      <c r="D6678">
        <v>6</v>
      </c>
      <c r="E6678" t="s">
        <v>648</v>
      </c>
      <c r="F6678" s="152">
        <v>10</v>
      </c>
      <c r="G6678" t="s">
        <v>466</v>
      </c>
      <c r="H6678" t="s">
        <v>401</v>
      </c>
      <c r="I6678" t="s">
        <v>402</v>
      </c>
      <c r="J6678" t="s">
        <v>561</v>
      </c>
      <c r="K6678" t="s">
        <v>399</v>
      </c>
      <c r="L6678" t="s">
        <v>543</v>
      </c>
      <c r="M6678" t="s">
        <v>467</v>
      </c>
      <c r="N6678">
        <v>22</v>
      </c>
      <c r="O6678">
        <v>2973.78</v>
      </c>
      <c r="P6678">
        <v>11863</v>
      </c>
      <c r="Q6678" t="str">
        <f t="shared" si="107"/>
        <v>1-Residential</v>
      </c>
    </row>
    <row r="6679" spans="1:17" x14ac:dyDescent="0.3">
      <c r="A6679">
        <v>5</v>
      </c>
      <c r="B6679" t="s">
        <v>181</v>
      </c>
      <c r="C6679">
        <v>2022</v>
      </c>
      <c r="D6679">
        <v>6</v>
      </c>
      <c r="E6679" t="s">
        <v>648</v>
      </c>
      <c r="F6679" s="152">
        <v>10</v>
      </c>
      <c r="G6679" t="s">
        <v>466</v>
      </c>
      <c r="H6679" t="s">
        <v>403</v>
      </c>
      <c r="I6679" t="s">
        <v>404</v>
      </c>
      <c r="J6679" t="s">
        <v>562</v>
      </c>
      <c r="K6679" t="s">
        <v>405</v>
      </c>
      <c r="L6679" t="s">
        <v>543</v>
      </c>
      <c r="M6679" t="s">
        <v>467</v>
      </c>
      <c r="N6679">
        <v>11</v>
      </c>
      <c r="O6679">
        <v>854.08</v>
      </c>
      <c r="P6679">
        <v>3437</v>
      </c>
      <c r="Q6679" t="str">
        <f t="shared" si="107"/>
        <v>3-Small C&amp;I</v>
      </c>
    </row>
    <row r="6680" spans="1:17" x14ac:dyDescent="0.3">
      <c r="A6680">
        <v>5</v>
      </c>
      <c r="B6680" t="s">
        <v>181</v>
      </c>
      <c r="C6680">
        <v>2022</v>
      </c>
      <c r="D6680">
        <v>6</v>
      </c>
      <c r="E6680" t="s">
        <v>648</v>
      </c>
      <c r="F6680" s="152">
        <v>10</v>
      </c>
      <c r="G6680" t="s">
        <v>466</v>
      </c>
      <c r="H6680" t="s">
        <v>406</v>
      </c>
      <c r="I6680" t="s">
        <v>407</v>
      </c>
      <c r="J6680" t="s">
        <v>563</v>
      </c>
      <c r="K6680" t="s">
        <v>408</v>
      </c>
      <c r="L6680" t="s">
        <v>543</v>
      </c>
      <c r="M6680" t="s">
        <v>467</v>
      </c>
      <c r="N6680">
        <v>5641</v>
      </c>
      <c r="O6680">
        <v>522258.34</v>
      </c>
      <c r="P6680">
        <v>3114254</v>
      </c>
      <c r="Q6680" t="str">
        <f t="shared" si="107"/>
        <v>2-Low Income Residential</v>
      </c>
    </row>
    <row r="6681" spans="1:17" x14ac:dyDescent="0.3">
      <c r="A6681">
        <v>5</v>
      </c>
      <c r="B6681" t="s">
        <v>181</v>
      </c>
      <c r="C6681">
        <v>2022</v>
      </c>
      <c r="D6681">
        <v>6</v>
      </c>
      <c r="E6681" t="s">
        <v>648</v>
      </c>
      <c r="F6681" s="152">
        <v>10</v>
      </c>
      <c r="G6681" t="s">
        <v>466</v>
      </c>
      <c r="H6681" t="s">
        <v>471</v>
      </c>
      <c r="I6681" t="s">
        <v>472</v>
      </c>
      <c r="J6681" t="s">
        <v>563</v>
      </c>
      <c r="K6681" t="s">
        <v>408</v>
      </c>
      <c r="L6681" t="s">
        <v>543</v>
      </c>
      <c r="M6681" t="s">
        <v>467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x14ac:dyDescent="0.3">
      <c r="A6682">
        <v>5</v>
      </c>
      <c r="B6682" t="s">
        <v>181</v>
      </c>
      <c r="C6682">
        <v>2022</v>
      </c>
      <c r="D6682">
        <v>6</v>
      </c>
      <c r="E6682" t="s">
        <v>648</v>
      </c>
      <c r="F6682" s="152">
        <v>10</v>
      </c>
      <c r="G6682" t="s">
        <v>466</v>
      </c>
      <c r="H6682" t="s">
        <v>477</v>
      </c>
      <c r="I6682" t="s">
        <v>478</v>
      </c>
      <c r="J6682" t="s">
        <v>566</v>
      </c>
      <c r="K6682" t="s">
        <v>436</v>
      </c>
      <c r="L6682" t="s">
        <v>543</v>
      </c>
      <c r="M6682" t="s">
        <v>467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x14ac:dyDescent="0.3">
      <c r="A6683">
        <v>5</v>
      </c>
      <c r="B6683" t="s">
        <v>181</v>
      </c>
      <c r="C6683">
        <v>2022</v>
      </c>
      <c r="D6683">
        <v>6</v>
      </c>
      <c r="E6683" t="s">
        <v>648</v>
      </c>
      <c r="F6683" s="152">
        <v>10</v>
      </c>
      <c r="G6683" t="s">
        <v>466</v>
      </c>
      <c r="H6683" t="s">
        <v>479</v>
      </c>
      <c r="I6683" t="s">
        <v>480</v>
      </c>
      <c r="J6683" t="s">
        <v>566</v>
      </c>
      <c r="K6683" t="s">
        <v>436</v>
      </c>
      <c r="L6683" t="s">
        <v>543</v>
      </c>
      <c r="M6683" t="s">
        <v>467</v>
      </c>
      <c r="N6683">
        <v>25</v>
      </c>
      <c r="O6683">
        <v>461.61</v>
      </c>
      <c r="P6683">
        <v>889</v>
      </c>
      <c r="Q6683" t="str">
        <f t="shared" si="107"/>
        <v>Street</v>
      </c>
    </row>
    <row r="6684" spans="1:17" x14ac:dyDescent="0.3">
      <c r="A6684">
        <v>5</v>
      </c>
      <c r="B6684" t="s">
        <v>181</v>
      </c>
      <c r="C6684">
        <v>2022</v>
      </c>
      <c r="D6684">
        <v>6</v>
      </c>
      <c r="E6684" t="s">
        <v>648</v>
      </c>
      <c r="F6684" s="152">
        <v>10</v>
      </c>
      <c r="G6684" t="s">
        <v>466</v>
      </c>
      <c r="H6684" t="s">
        <v>434</v>
      </c>
      <c r="I6684" t="s">
        <v>435</v>
      </c>
      <c r="J6684" t="s">
        <v>566</v>
      </c>
      <c r="K6684" t="s">
        <v>436</v>
      </c>
      <c r="L6684" t="s">
        <v>544</v>
      </c>
      <c r="M6684" t="s">
        <v>468</v>
      </c>
      <c r="N6684">
        <v>3</v>
      </c>
      <c r="O6684">
        <v>84.57</v>
      </c>
      <c r="P6684">
        <v>271</v>
      </c>
      <c r="Q6684" t="str">
        <f t="shared" si="107"/>
        <v>Street</v>
      </c>
    </row>
    <row r="6685" spans="1:17" x14ac:dyDescent="0.3">
      <c r="A6685">
        <v>5</v>
      </c>
      <c r="B6685" t="s">
        <v>181</v>
      </c>
      <c r="C6685">
        <v>2022</v>
      </c>
      <c r="D6685">
        <v>6</v>
      </c>
      <c r="E6685" t="s">
        <v>648</v>
      </c>
      <c r="F6685" s="152">
        <v>10</v>
      </c>
      <c r="G6685" t="s">
        <v>466</v>
      </c>
      <c r="H6685" t="s">
        <v>412</v>
      </c>
      <c r="I6685" t="s">
        <v>413</v>
      </c>
      <c r="J6685" t="s">
        <v>561</v>
      </c>
      <c r="K6685" t="s">
        <v>399</v>
      </c>
      <c r="L6685" t="s">
        <v>544</v>
      </c>
      <c r="M6685" t="s">
        <v>468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x14ac:dyDescent="0.3">
      <c r="A6686">
        <v>5</v>
      </c>
      <c r="B6686" t="s">
        <v>181</v>
      </c>
      <c r="C6686">
        <v>2022</v>
      </c>
      <c r="D6686">
        <v>6</v>
      </c>
      <c r="E6686" t="s">
        <v>648</v>
      </c>
      <c r="F6686" s="152">
        <v>10</v>
      </c>
      <c r="G6686" t="s">
        <v>466</v>
      </c>
      <c r="H6686" t="s">
        <v>415</v>
      </c>
      <c r="I6686" t="s">
        <v>416</v>
      </c>
      <c r="J6686" t="s">
        <v>563</v>
      </c>
      <c r="K6686" t="s">
        <v>408</v>
      </c>
      <c r="L6686" t="s">
        <v>544</v>
      </c>
      <c r="M6686" t="s">
        <v>468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x14ac:dyDescent="0.3">
      <c r="A6687">
        <v>5</v>
      </c>
      <c r="B6687" t="s">
        <v>181</v>
      </c>
      <c r="C6687">
        <v>2022</v>
      </c>
      <c r="D6687">
        <v>6</v>
      </c>
      <c r="E6687" t="s">
        <v>648</v>
      </c>
      <c r="F6687" s="152">
        <v>10</v>
      </c>
      <c r="G6687" t="s">
        <v>466</v>
      </c>
      <c r="H6687" t="s">
        <v>417</v>
      </c>
      <c r="I6687" t="s">
        <v>418</v>
      </c>
      <c r="J6687" t="s">
        <v>562</v>
      </c>
      <c r="K6687" t="s">
        <v>405</v>
      </c>
      <c r="L6687" t="s">
        <v>544</v>
      </c>
      <c r="M6687" t="s">
        <v>468</v>
      </c>
      <c r="N6687">
        <v>14</v>
      </c>
      <c r="O6687">
        <v>1806.86</v>
      </c>
      <c r="P6687">
        <v>14614</v>
      </c>
      <c r="Q6687" t="str">
        <f t="shared" si="107"/>
        <v>3-Small C&amp;I</v>
      </c>
    </row>
    <row r="6688" spans="1:17" x14ac:dyDescent="0.3">
      <c r="A6688">
        <v>5</v>
      </c>
      <c r="B6688" t="s">
        <v>181</v>
      </c>
      <c r="C6688">
        <v>2022</v>
      </c>
      <c r="D6688">
        <v>6</v>
      </c>
      <c r="E6688" t="s">
        <v>648</v>
      </c>
      <c r="F6688" s="152">
        <v>60</v>
      </c>
      <c r="G6688" t="s">
        <v>469</v>
      </c>
      <c r="H6688" t="s">
        <v>494</v>
      </c>
      <c r="I6688" t="s">
        <v>495</v>
      </c>
      <c r="J6688" t="s">
        <v>573</v>
      </c>
      <c r="K6688" t="s">
        <v>461</v>
      </c>
      <c r="L6688" t="s">
        <v>549</v>
      </c>
      <c r="M6688" t="s">
        <v>526</v>
      </c>
      <c r="N6688">
        <v>7</v>
      </c>
      <c r="O6688">
        <v>1097.43</v>
      </c>
      <c r="P6688">
        <v>1694</v>
      </c>
      <c r="Q6688" t="str">
        <f t="shared" si="107"/>
        <v>Street</v>
      </c>
    </row>
    <row r="6689" spans="1:17" x14ac:dyDescent="0.3">
      <c r="A6689">
        <v>5</v>
      </c>
      <c r="B6689" t="s">
        <v>181</v>
      </c>
      <c r="C6689">
        <v>2022</v>
      </c>
      <c r="D6689">
        <v>6</v>
      </c>
      <c r="E6689" t="s">
        <v>648</v>
      </c>
      <c r="F6689" s="152">
        <v>60</v>
      </c>
      <c r="G6689" t="s">
        <v>469</v>
      </c>
      <c r="H6689" t="s">
        <v>496</v>
      </c>
      <c r="I6689" t="s">
        <v>497</v>
      </c>
      <c r="J6689" t="s">
        <v>573</v>
      </c>
      <c r="K6689" t="s">
        <v>461</v>
      </c>
      <c r="L6689" t="s">
        <v>549</v>
      </c>
      <c r="M6689" t="s">
        <v>526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x14ac:dyDescent="0.3">
      <c r="A6690">
        <v>5</v>
      </c>
      <c r="B6690" t="s">
        <v>181</v>
      </c>
      <c r="C6690">
        <v>2022</v>
      </c>
      <c r="D6690">
        <v>6</v>
      </c>
      <c r="E6690" t="s">
        <v>648</v>
      </c>
      <c r="F6690" s="152">
        <v>60</v>
      </c>
      <c r="G6690" t="s">
        <v>469</v>
      </c>
      <c r="H6690" t="s">
        <v>459</v>
      </c>
      <c r="I6690" t="s">
        <v>460</v>
      </c>
      <c r="J6690" t="s">
        <v>573</v>
      </c>
      <c r="K6690" t="s">
        <v>461</v>
      </c>
      <c r="L6690" t="s">
        <v>545</v>
      </c>
      <c r="M6690" t="s">
        <v>470</v>
      </c>
      <c r="N6690">
        <v>47</v>
      </c>
      <c r="O6690">
        <v>7574.41</v>
      </c>
      <c r="P6690">
        <v>8704</v>
      </c>
      <c r="Q6690" t="str">
        <f t="shared" si="107"/>
        <v>Street</v>
      </c>
    </row>
    <row r="6691" spans="1:17" x14ac:dyDescent="0.3">
      <c r="A6691">
        <v>5</v>
      </c>
      <c r="B6691" t="s">
        <v>181</v>
      </c>
      <c r="C6691">
        <v>2022</v>
      </c>
      <c r="D6691">
        <v>6</v>
      </c>
      <c r="E6691" t="s">
        <v>648</v>
      </c>
      <c r="F6691" s="152">
        <v>60</v>
      </c>
      <c r="G6691" t="s">
        <v>469</v>
      </c>
      <c r="H6691" t="s">
        <v>437</v>
      </c>
      <c r="I6691" t="s">
        <v>438</v>
      </c>
      <c r="J6691" t="s">
        <v>571</v>
      </c>
      <c r="K6691" t="s">
        <v>439</v>
      </c>
      <c r="L6691" t="s">
        <v>545</v>
      </c>
      <c r="M6691" t="s">
        <v>470</v>
      </c>
      <c r="N6691">
        <v>1</v>
      </c>
      <c r="O6691">
        <v>7.85</v>
      </c>
      <c r="P6691">
        <v>6</v>
      </c>
      <c r="Q6691" t="str">
        <f t="shared" si="107"/>
        <v>3-Small C&amp;I</v>
      </c>
    </row>
    <row r="6692" spans="1:17" x14ac:dyDescent="0.3">
      <c r="A6692">
        <v>5</v>
      </c>
      <c r="B6692" t="s">
        <v>181</v>
      </c>
      <c r="C6692">
        <v>2022</v>
      </c>
      <c r="D6692">
        <v>6</v>
      </c>
      <c r="E6692" t="s">
        <v>648</v>
      </c>
      <c r="F6692" s="152">
        <v>60</v>
      </c>
      <c r="G6692" t="s">
        <v>469</v>
      </c>
      <c r="H6692" t="s">
        <v>463</v>
      </c>
      <c r="I6692" t="s">
        <v>464</v>
      </c>
      <c r="J6692" t="s">
        <v>577</v>
      </c>
      <c r="K6692" t="s">
        <v>465</v>
      </c>
      <c r="L6692" t="s">
        <v>545</v>
      </c>
      <c r="M6692" t="s">
        <v>470</v>
      </c>
      <c r="N6692">
        <v>4</v>
      </c>
      <c r="O6692">
        <v>62.88</v>
      </c>
      <c r="P6692">
        <v>279</v>
      </c>
      <c r="Q6692" t="str">
        <f t="shared" si="107"/>
        <v>Street</v>
      </c>
    </row>
    <row r="6693" spans="1:17" x14ac:dyDescent="0.3">
      <c r="A6693">
        <v>5</v>
      </c>
      <c r="B6693" t="s">
        <v>181</v>
      </c>
      <c r="C6693">
        <v>2022</v>
      </c>
      <c r="D6693">
        <v>6</v>
      </c>
      <c r="E6693" t="s">
        <v>648</v>
      </c>
      <c r="F6693" s="152">
        <v>71</v>
      </c>
      <c r="G6693" t="s">
        <v>469</v>
      </c>
      <c r="H6693" t="s">
        <v>397</v>
      </c>
      <c r="I6693" t="s">
        <v>398</v>
      </c>
      <c r="J6693" t="s">
        <v>561</v>
      </c>
      <c r="K6693" t="s">
        <v>399</v>
      </c>
      <c r="L6693" t="s">
        <v>550</v>
      </c>
      <c r="M6693" t="s">
        <v>527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x14ac:dyDescent="0.3">
      <c r="A6694">
        <v>5</v>
      </c>
      <c r="B6694" t="s">
        <v>181</v>
      </c>
      <c r="C6694">
        <v>2022</v>
      </c>
      <c r="D6694">
        <v>6</v>
      </c>
      <c r="E6694" t="s">
        <v>648</v>
      </c>
      <c r="F6694" s="152">
        <v>72</v>
      </c>
      <c r="G6694" t="s">
        <v>469</v>
      </c>
      <c r="H6694" t="s">
        <v>397</v>
      </c>
      <c r="I6694" t="s">
        <v>398</v>
      </c>
      <c r="J6694" t="s">
        <v>561</v>
      </c>
      <c r="K6694" t="s">
        <v>399</v>
      </c>
      <c r="L6694" t="s">
        <v>551</v>
      </c>
      <c r="M6694" t="s">
        <v>528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x14ac:dyDescent="0.3">
      <c r="A6695">
        <v>5</v>
      </c>
      <c r="B6695" t="s">
        <v>181</v>
      </c>
      <c r="C6695">
        <v>2022</v>
      </c>
      <c r="D6695">
        <v>6</v>
      </c>
      <c r="E6695" t="s">
        <v>648</v>
      </c>
      <c r="F6695" s="152">
        <v>72</v>
      </c>
      <c r="G6695" t="s">
        <v>469</v>
      </c>
      <c r="H6695" t="s">
        <v>403</v>
      </c>
      <c r="I6695" t="s">
        <v>404</v>
      </c>
      <c r="J6695" t="s">
        <v>562</v>
      </c>
      <c r="K6695" t="s">
        <v>405</v>
      </c>
      <c r="L6695" t="s">
        <v>551</v>
      </c>
      <c r="M6695" t="s">
        <v>528</v>
      </c>
      <c r="N6695">
        <v>1</v>
      </c>
      <c r="O6695">
        <v>2705.81</v>
      </c>
      <c r="P6695">
        <v>12289</v>
      </c>
      <c r="Q6695" t="str">
        <f t="shared" si="107"/>
        <v>3-Small C&amp;I</v>
      </c>
    </row>
    <row r="6696" spans="1:17" x14ac:dyDescent="0.3">
      <c r="A6696">
        <v>5</v>
      </c>
      <c r="B6696" t="s">
        <v>181</v>
      </c>
      <c r="C6696">
        <v>2022</v>
      </c>
      <c r="D6696">
        <v>6</v>
      </c>
      <c r="E6696" t="s">
        <v>648</v>
      </c>
      <c r="F6696" s="152">
        <v>75</v>
      </c>
      <c r="G6696" t="s">
        <v>469</v>
      </c>
      <c r="H6696" t="s">
        <v>481</v>
      </c>
      <c r="I6696" t="s">
        <v>482</v>
      </c>
      <c r="J6696" t="s">
        <v>568</v>
      </c>
      <c r="K6696" t="s">
        <v>433</v>
      </c>
      <c r="L6696" t="s">
        <v>552</v>
      </c>
      <c r="M6696" t="s">
        <v>529</v>
      </c>
      <c r="N6696">
        <v>1</v>
      </c>
      <c r="O6696">
        <v>765.51</v>
      </c>
      <c r="P6696">
        <v>3220</v>
      </c>
      <c r="Q6696" t="str">
        <f t="shared" si="107"/>
        <v>4-Medium C&amp;I</v>
      </c>
    </row>
    <row r="6697" spans="1:17" x14ac:dyDescent="0.3">
      <c r="A6697">
        <v>5</v>
      </c>
      <c r="B6697" t="s">
        <v>181</v>
      </c>
      <c r="C6697">
        <v>2022</v>
      </c>
      <c r="D6697">
        <v>6</v>
      </c>
      <c r="E6697" t="s">
        <v>648</v>
      </c>
      <c r="F6697" s="152">
        <v>75</v>
      </c>
      <c r="G6697" t="s">
        <v>469</v>
      </c>
      <c r="H6697" t="s">
        <v>431</v>
      </c>
      <c r="I6697" t="s">
        <v>432</v>
      </c>
      <c r="J6697" t="s">
        <v>568</v>
      </c>
      <c r="K6697" t="s">
        <v>433</v>
      </c>
      <c r="L6697" t="s">
        <v>552</v>
      </c>
      <c r="M6697" t="s">
        <v>529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x14ac:dyDescent="0.3">
      <c r="A6698">
        <v>5</v>
      </c>
      <c r="B6698" t="s">
        <v>181</v>
      </c>
      <c r="C6698">
        <v>2022</v>
      </c>
      <c r="D6698">
        <v>6</v>
      </c>
      <c r="E6698" t="s">
        <v>648</v>
      </c>
      <c r="F6698" s="152">
        <v>75</v>
      </c>
      <c r="G6698" t="s">
        <v>469</v>
      </c>
      <c r="H6698" t="s">
        <v>441</v>
      </c>
      <c r="I6698" t="s">
        <v>442</v>
      </c>
      <c r="J6698" t="s">
        <v>572</v>
      </c>
      <c r="K6698" t="s">
        <v>443</v>
      </c>
      <c r="L6698" t="s">
        <v>552</v>
      </c>
      <c r="M6698" t="s">
        <v>529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x14ac:dyDescent="0.3">
      <c r="A6699">
        <v>5</v>
      </c>
      <c r="B6699" t="s">
        <v>181</v>
      </c>
      <c r="C6699">
        <v>2022</v>
      </c>
      <c r="D6699">
        <v>6</v>
      </c>
      <c r="E6699" t="s">
        <v>648</v>
      </c>
      <c r="F6699" s="152">
        <v>75</v>
      </c>
      <c r="G6699" t="s">
        <v>469</v>
      </c>
      <c r="H6699" t="s">
        <v>417</v>
      </c>
      <c r="I6699" t="s">
        <v>418</v>
      </c>
      <c r="J6699" t="s">
        <v>562</v>
      </c>
      <c r="K6699" t="s">
        <v>405</v>
      </c>
      <c r="L6699" t="s">
        <v>553</v>
      </c>
      <c r="M6699" t="s">
        <v>476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x14ac:dyDescent="0.3">
      <c r="A6700">
        <v>5</v>
      </c>
      <c r="B6700" t="s">
        <v>181</v>
      </c>
      <c r="C6700">
        <v>2022</v>
      </c>
      <c r="D6700">
        <v>6</v>
      </c>
      <c r="E6700" t="s">
        <v>648</v>
      </c>
      <c r="F6700" s="152">
        <v>75</v>
      </c>
      <c r="G6700" t="s">
        <v>469</v>
      </c>
      <c r="H6700" t="s">
        <v>450</v>
      </c>
      <c r="I6700" t="s">
        <v>451</v>
      </c>
      <c r="J6700" t="s">
        <v>568</v>
      </c>
      <c r="K6700" t="s">
        <v>433</v>
      </c>
      <c r="L6700" t="s">
        <v>553</v>
      </c>
      <c r="M6700" t="s">
        <v>476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x14ac:dyDescent="0.3">
      <c r="A6701">
        <v>5</v>
      </c>
      <c r="B6701" t="s">
        <v>181</v>
      </c>
      <c r="C6701">
        <v>2022</v>
      </c>
      <c r="D6701">
        <v>6</v>
      </c>
      <c r="E6701" t="s">
        <v>648</v>
      </c>
      <c r="F6701" s="152">
        <v>77</v>
      </c>
      <c r="G6701" t="s">
        <v>469</v>
      </c>
      <c r="H6701" t="s">
        <v>403</v>
      </c>
      <c r="I6701" t="s">
        <v>404</v>
      </c>
      <c r="J6701" t="s">
        <v>562</v>
      </c>
      <c r="K6701" t="s">
        <v>405</v>
      </c>
      <c r="L6701" t="s">
        <v>554</v>
      </c>
      <c r="M6701" t="s">
        <v>530</v>
      </c>
      <c r="N6701">
        <v>2</v>
      </c>
      <c r="O6701">
        <v>1562.38</v>
      </c>
      <c r="P6701">
        <v>7031</v>
      </c>
      <c r="Q6701" t="str">
        <f t="shared" si="107"/>
        <v>3-Small C&amp;I</v>
      </c>
    </row>
    <row r="6702" spans="1:17" x14ac:dyDescent="0.3">
      <c r="A6702">
        <v>5</v>
      </c>
      <c r="B6702" t="s">
        <v>181</v>
      </c>
      <c r="C6702">
        <v>2022</v>
      </c>
      <c r="D6702">
        <v>6</v>
      </c>
      <c r="E6702" t="s">
        <v>648</v>
      </c>
      <c r="F6702" s="152">
        <v>77</v>
      </c>
      <c r="G6702" t="s">
        <v>469</v>
      </c>
      <c r="H6702" t="s">
        <v>431</v>
      </c>
      <c r="I6702" t="s">
        <v>432</v>
      </c>
      <c r="J6702" t="s">
        <v>568</v>
      </c>
      <c r="K6702" t="s">
        <v>433</v>
      </c>
      <c r="L6702" t="s">
        <v>554</v>
      </c>
      <c r="M6702" t="s">
        <v>530</v>
      </c>
      <c r="N6702">
        <v>1</v>
      </c>
      <c r="O6702">
        <v>4063.7</v>
      </c>
      <c r="P6702">
        <v>20200</v>
      </c>
      <c r="Q6702" t="str">
        <f t="shared" si="107"/>
        <v>4-Medium C&amp;I</v>
      </c>
    </row>
    <row r="6703" spans="1:17" x14ac:dyDescent="0.3">
      <c r="A6703">
        <v>5</v>
      </c>
      <c r="B6703" t="s">
        <v>181</v>
      </c>
      <c r="C6703">
        <v>2022</v>
      </c>
      <c r="D6703">
        <v>6</v>
      </c>
      <c r="E6703" t="s">
        <v>648</v>
      </c>
      <c r="F6703" s="152">
        <v>77</v>
      </c>
      <c r="G6703" t="s">
        <v>469</v>
      </c>
      <c r="H6703" t="s">
        <v>417</v>
      </c>
      <c r="I6703" t="s">
        <v>418</v>
      </c>
      <c r="J6703" t="s">
        <v>562</v>
      </c>
      <c r="K6703" t="s">
        <v>405</v>
      </c>
      <c r="L6703" t="s">
        <v>555</v>
      </c>
      <c r="M6703" t="s">
        <v>476</v>
      </c>
      <c r="N6703">
        <v>1</v>
      </c>
      <c r="O6703">
        <v>211.61</v>
      </c>
      <c r="P6703">
        <v>1771</v>
      </c>
      <c r="Q6703" t="str">
        <f t="shared" si="107"/>
        <v>3-Small C&amp;I</v>
      </c>
    </row>
    <row r="6704" spans="1:17" x14ac:dyDescent="0.3">
      <c r="A6704">
        <v>5</v>
      </c>
      <c r="B6704" t="s">
        <v>181</v>
      </c>
      <c r="C6704">
        <v>2022</v>
      </c>
      <c r="D6704">
        <v>6</v>
      </c>
      <c r="E6704" t="s">
        <v>648</v>
      </c>
      <c r="F6704" s="152">
        <v>79</v>
      </c>
      <c r="G6704" t="s">
        <v>469</v>
      </c>
      <c r="H6704" t="s">
        <v>403</v>
      </c>
      <c r="I6704" t="s">
        <v>404</v>
      </c>
      <c r="J6704" t="s">
        <v>562</v>
      </c>
      <c r="K6704" t="s">
        <v>405</v>
      </c>
      <c r="L6704" t="s">
        <v>556</v>
      </c>
      <c r="M6704" t="s">
        <v>531</v>
      </c>
      <c r="N6704">
        <v>1</v>
      </c>
      <c r="O6704">
        <v>9.64</v>
      </c>
      <c r="P6704">
        <v>0</v>
      </c>
      <c r="Q6704" t="str">
        <f t="shared" si="107"/>
        <v>3-Small C&amp;I</v>
      </c>
    </row>
    <row r="6705" spans="1:17" x14ac:dyDescent="0.3">
      <c r="A6705">
        <v>5</v>
      </c>
      <c r="B6705" t="s">
        <v>181</v>
      </c>
      <c r="C6705">
        <v>2022</v>
      </c>
      <c r="D6705">
        <v>6</v>
      </c>
      <c r="E6705" t="s">
        <v>648</v>
      </c>
      <c r="F6705" s="152">
        <v>79</v>
      </c>
      <c r="G6705" t="s">
        <v>469</v>
      </c>
      <c r="H6705" t="s">
        <v>431</v>
      </c>
      <c r="I6705" t="s">
        <v>432</v>
      </c>
      <c r="J6705" t="s">
        <v>568</v>
      </c>
      <c r="K6705" t="s">
        <v>433</v>
      </c>
      <c r="L6705" t="s">
        <v>556</v>
      </c>
      <c r="M6705" t="s">
        <v>531</v>
      </c>
      <c r="N6705">
        <v>1</v>
      </c>
      <c r="O6705">
        <v>9025.16</v>
      </c>
      <c r="P6705">
        <v>47400</v>
      </c>
      <c r="Q6705" t="str">
        <f t="shared" si="107"/>
        <v>4-Medium C&amp;I</v>
      </c>
    </row>
    <row r="6706" spans="1:17" x14ac:dyDescent="0.3">
      <c r="A6706">
        <v>5</v>
      </c>
      <c r="B6706" t="s">
        <v>181</v>
      </c>
      <c r="C6706">
        <v>2022</v>
      </c>
      <c r="D6706">
        <v>6</v>
      </c>
      <c r="E6706" t="s">
        <v>648</v>
      </c>
      <c r="F6706" s="152">
        <v>79</v>
      </c>
      <c r="G6706" t="s">
        <v>469</v>
      </c>
      <c r="H6706" t="s">
        <v>532</v>
      </c>
      <c r="I6706" t="s">
        <v>533</v>
      </c>
      <c r="J6706" t="s">
        <v>270</v>
      </c>
      <c r="K6706" t="s">
        <v>534</v>
      </c>
      <c r="L6706" t="s">
        <v>556</v>
      </c>
      <c r="M6706" t="s">
        <v>531</v>
      </c>
      <c r="N6706">
        <v>18</v>
      </c>
      <c r="O6706">
        <v>7086.97</v>
      </c>
      <c r="P6706">
        <v>2776033</v>
      </c>
      <c r="Q6706" t="str">
        <f t="shared" si="107"/>
        <v>OTHER</v>
      </c>
    </row>
    <row r="6707" spans="1:17" x14ac:dyDescent="0.3">
      <c r="A6707">
        <v>5</v>
      </c>
      <c r="B6707" t="s">
        <v>181</v>
      </c>
      <c r="C6707">
        <v>2022</v>
      </c>
      <c r="D6707">
        <v>6</v>
      </c>
      <c r="E6707" t="s">
        <v>648</v>
      </c>
      <c r="F6707" s="152">
        <v>79</v>
      </c>
      <c r="G6707" t="s">
        <v>469</v>
      </c>
      <c r="H6707" t="s">
        <v>444</v>
      </c>
      <c r="I6707" t="s">
        <v>445</v>
      </c>
      <c r="J6707" t="s">
        <v>572</v>
      </c>
      <c r="K6707" t="s">
        <v>443</v>
      </c>
      <c r="L6707" t="s">
        <v>557</v>
      </c>
      <c r="M6707" t="s">
        <v>535</v>
      </c>
      <c r="N6707">
        <v>1</v>
      </c>
      <c r="O6707">
        <v>3162.39</v>
      </c>
      <c r="P6707">
        <v>44702</v>
      </c>
      <c r="Q6707" t="str">
        <f t="shared" si="107"/>
        <v>5-Large C&amp;I</v>
      </c>
    </row>
    <row r="6708" spans="1:17" x14ac:dyDescent="0.3">
      <c r="A6708">
        <v>5</v>
      </c>
      <c r="B6708" t="s">
        <v>181</v>
      </c>
      <c r="C6708">
        <v>2022</v>
      </c>
      <c r="D6708">
        <v>6</v>
      </c>
      <c r="E6708" t="s">
        <v>648</v>
      </c>
      <c r="F6708" s="152">
        <v>79</v>
      </c>
      <c r="G6708" t="s">
        <v>469</v>
      </c>
      <c r="H6708" t="s">
        <v>417</v>
      </c>
      <c r="I6708" t="s">
        <v>418</v>
      </c>
      <c r="J6708" t="s">
        <v>562</v>
      </c>
      <c r="K6708" t="s">
        <v>405</v>
      </c>
      <c r="L6708" t="s">
        <v>557</v>
      </c>
      <c r="M6708" t="s">
        <v>535</v>
      </c>
      <c r="N6708">
        <v>77</v>
      </c>
      <c r="O6708">
        <v>7807.62</v>
      </c>
      <c r="P6708">
        <v>61796</v>
      </c>
      <c r="Q6708" t="str">
        <f t="shared" si="107"/>
        <v>3-Small C&amp;I</v>
      </c>
    </row>
    <row r="6709" spans="1:17" x14ac:dyDescent="0.3">
      <c r="A6709">
        <v>5</v>
      </c>
      <c r="B6709" t="s">
        <v>181</v>
      </c>
      <c r="C6709">
        <v>2022</v>
      </c>
      <c r="D6709">
        <v>6</v>
      </c>
      <c r="E6709" t="s">
        <v>648</v>
      </c>
      <c r="F6709" s="152">
        <v>79</v>
      </c>
      <c r="G6709" t="s">
        <v>469</v>
      </c>
      <c r="H6709" t="s">
        <v>446</v>
      </c>
      <c r="I6709" t="s">
        <v>447</v>
      </c>
      <c r="J6709" t="s">
        <v>567</v>
      </c>
      <c r="K6709" t="s">
        <v>425</v>
      </c>
      <c r="L6709" t="s">
        <v>557</v>
      </c>
      <c r="M6709" t="s">
        <v>535</v>
      </c>
      <c r="N6709">
        <v>7</v>
      </c>
      <c r="O6709">
        <v>375.08</v>
      </c>
      <c r="P6709">
        <v>2844</v>
      </c>
      <c r="Q6709" t="str">
        <f t="shared" si="107"/>
        <v>3-Small C&amp;I</v>
      </c>
    </row>
    <row r="6710" spans="1:17" x14ac:dyDescent="0.3">
      <c r="A6710">
        <v>5</v>
      </c>
      <c r="B6710" t="s">
        <v>181</v>
      </c>
      <c r="C6710">
        <v>2022</v>
      </c>
      <c r="D6710">
        <v>6</v>
      </c>
      <c r="E6710" t="s">
        <v>648</v>
      </c>
      <c r="F6710" s="152">
        <v>79</v>
      </c>
      <c r="G6710" t="s">
        <v>469</v>
      </c>
      <c r="H6710" t="s">
        <v>450</v>
      </c>
      <c r="I6710" t="s">
        <v>451</v>
      </c>
      <c r="J6710" t="s">
        <v>568</v>
      </c>
      <c r="K6710" t="s">
        <v>433</v>
      </c>
      <c r="L6710" t="s">
        <v>557</v>
      </c>
      <c r="M6710" t="s">
        <v>535</v>
      </c>
      <c r="N6710">
        <v>4</v>
      </c>
      <c r="O6710">
        <v>3635.18</v>
      </c>
      <c r="P6710">
        <v>41400</v>
      </c>
      <c r="Q6710" t="str">
        <f t="shared" si="107"/>
        <v>4-Medium C&amp;I</v>
      </c>
    </row>
    <row r="6711" spans="1:17" x14ac:dyDescent="0.3">
      <c r="A6711">
        <v>4</v>
      </c>
      <c r="B6711" t="s">
        <v>187</v>
      </c>
      <c r="C6711">
        <v>2022</v>
      </c>
      <c r="D6711">
        <v>7</v>
      </c>
      <c r="E6711" t="s">
        <v>652</v>
      </c>
      <c r="F6711" s="152">
        <v>1</v>
      </c>
      <c r="G6711" t="s">
        <v>396</v>
      </c>
      <c r="H6711" t="s">
        <v>397</v>
      </c>
      <c r="I6711" t="s">
        <v>398</v>
      </c>
      <c r="J6711" t="s">
        <v>561</v>
      </c>
      <c r="K6711" t="s">
        <v>399</v>
      </c>
      <c r="L6711" t="s">
        <v>536</v>
      </c>
      <c r="M6711" t="s">
        <v>400</v>
      </c>
      <c r="N6711">
        <v>1704</v>
      </c>
      <c r="O6711">
        <v>410328.9</v>
      </c>
      <c r="P6711">
        <v>1552398</v>
      </c>
      <c r="Q6711" t="str">
        <f t="shared" si="107"/>
        <v>1-Residential</v>
      </c>
    </row>
    <row r="6712" spans="1:17" x14ac:dyDescent="0.3">
      <c r="A6712">
        <v>4</v>
      </c>
      <c r="B6712" t="s">
        <v>187</v>
      </c>
      <c r="C6712">
        <v>2022</v>
      </c>
      <c r="D6712">
        <v>7</v>
      </c>
      <c r="E6712" t="s">
        <v>652</v>
      </c>
      <c r="F6712" s="152">
        <v>1</v>
      </c>
      <c r="G6712" t="s">
        <v>396</v>
      </c>
      <c r="H6712" t="s">
        <v>401</v>
      </c>
      <c r="I6712" t="s">
        <v>402</v>
      </c>
      <c r="J6712" t="s">
        <v>561</v>
      </c>
      <c r="K6712" t="s">
        <v>399</v>
      </c>
      <c r="L6712" t="s">
        <v>536</v>
      </c>
      <c r="M6712" t="s">
        <v>400</v>
      </c>
      <c r="N6712">
        <v>1</v>
      </c>
      <c r="O6712">
        <v>808.51</v>
      </c>
      <c r="P6712">
        <v>3032</v>
      </c>
      <c r="Q6712" t="str">
        <f t="shared" si="107"/>
        <v>1-Residential</v>
      </c>
    </row>
    <row r="6713" spans="1:17" x14ac:dyDescent="0.3">
      <c r="A6713">
        <v>4</v>
      </c>
      <c r="B6713" t="s">
        <v>187</v>
      </c>
      <c r="C6713">
        <v>2022</v>
      </c>
      <c r="D6713">
        <v>7</v>
      </c>
      <c r="E6713" t="s">
        <v>652</v>
      </c>
      <c r="F6713" s="152">
        <v>1</v>
      </c>
      <c r="G6713" t="s">
        <v>396</v>
      </c>
      <c r="H6713" t="s">
        <v>403</v>
      </c>
      <c r="I6713" t="s">
        <v>404</v>
      </c>
      <c r="J6713" t="s">
        <v>562</v>
      </c>
      <c r="K6713" t="s">
        <v>405</v>
      </c>
      <c r="L6713" t="s">
        <v>536</v>
      </c>
      <c r="M6713" t="s">
        <v>400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x14ac:dyDescent="0.3">
      <c r="A6714">
        <v>4</v>
      </c>
      <c r="B6714" t="s">
        <v>187</v>
      </c>
      <c r="C6714">
        <v>2022</v>
      </c>
      <c r="D6714">
        <v>7</v>
      </c>
      <c r="E6714" t="s">
        <v>652</v>
      </c>
      <c r="F6714" s="152">
        <v>1</v>
      </c>
      <c r="G6714" t="s">
        <v>396</v>
      </c>
      <c r="H6714" t="s">
        <v>406</v>
      </c>
      <c r="I6714" t="s">
        <v>407</v>
      </c>
      <c r="J6714" t="s">
        <v>563</v>
      </c>
      <c r="K6714" t="s">
        <v>408</v>
      </c>
      <c r="L6714" t="s">
        <v>536</v>
      </c>
      <c r="M6714" t="s">
        <v>400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x14ac:dyDescent="0.3">
      <c r="A6715">
        <v>4</v>
      </c>
      <c r="B6715" t="s">
        <v>187</v>
      </c>
      <c r="C6715">
        <v>2022</v>
      </c>
      <c r="D6715">
        <v>7</v>
      </c>
      <c r="E6715" t="s">
        <v>652</v>
      </c>
      <c r="F6715" s="152">
        <v>1</v>
      </c>
      <c r="G6715" t="s">
        <v>396</v>
      </c>
      <c r="H6715" t="s">
        <v>409</v>
      </c>
      <c r="I6715" t="s">
        <v>410</v>
      </c>
      <c r="J6715" t="s">
        <v>565</v>
      </c>
      <c r="K6715" t="s">
        <v>411</v>
      </c>
      <c r="L6715" t="s">
        <v>536</v>
      </c>
      <c r="M6715" t="s">
        <v>400</v>
      </c>
      <c r="N6715">
        <v>5</v>
      </c>
      <c r="O6715">
        <v>634.78</v>
      </c>
      <c r="P6715">
        <v>2640</v>
      </c>
      <c r="Q6715" t="str">
        <f t="shared" si="107"/>
        <v>3-Small C&amp;I</v>
      </c>
    </row>
    <row r="6716" spans="1:17" x14ac:dyDescent="0.3">
      <c r="A6716">
        <v>4</v>
      </c>
      <c r="B6716" t="s">
        <v>187</v>
      </c>
      <c r="C6716">
        <v>2022</v>
      </c>
      <c r="D6716">
        <v>7</v>
      </c>
      <c r="E6716" t="s">
        <v>652</v>
      </c>
      <c r="F6716" s="152">
        <v>1</v>
      </c>
      <c r="G6716" t="s">
        <v>396</v>
      </c>
      <c r="H6716" t="s">
        <v>412</v>
      </c>
      <c r="I6716" t="s">
        <v>413</v>
      </c>
      <c r="J6716" t="s">
        <v>561</v>
      </c>
      <c r="K6716" t="s">
        <v>399</v>
      </c>
      <c r="L6716" t="s">
        <v>537</v>
      </c>
      <c r="M6716" t="s">
        <v>414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x14ac:dyDescent="0.3">
      <c r="A6717">
        <v>4</v>
      </c>
      <c r="B6717" t="s">
        <v>187</v>
      </c>
      <c r="C6717">
        <v>2022</v>
      </c>
      <c r="D6717">
        <v>7</v>
      </c>
      <c r="E6717" t="s">
        <v>652</v>
      </c>
      <c r="F6717" s="152">
        <v>1</v>
      </c>
      <c r="G6717" t="s">
        <v>396</v>
      </c>
      <c r="H6717" t="s">
        <v>415</v>
      </c>
      <c r="I6717" t="s">
        <v>416</v>
      </c>
      <c r="J6717" t="s">
        <v>563</v>
      </c>
      <c r="K6717" t="s">
        <v>408</v>
      </c>
      <c r="L6717" t="s">
        <v>537</v>
      </c>
      <c r="M6717" t="s">
        <v>414</v>
      </c>
      <c r="N6717">
        <v>111</v>
      </c>
      <c r="O6717">
        <v>3216.47</v>
      </c>
      <c r="P6717">
        <v>65863</v>
      </c>
      <c r="Q6717" t="str">
        <f t="shared" si="107"/>
        <v>2-Low Income Residential</v>
      </c>
    </row>
    <row r="6718" spans="1:17" x14ac:dyDescent="0.3">
      <c r="A6718">
        <v>4</v>
      </c>
      <c r="B6718" t="s">
        <v>187</v>
      </c>
      <c r="C6718">
        <v>2022</v>
      </c>
      <c r="D6718">
        <v>7</v>
      </c>
      <c r="E6718" t="s">
        <v>652</v>
      </c>
      <c r="F6718" s="152">
        <v>1</v>
      </c>
      <c r="G6718" t="s">
        <v>396</v>
      </c>
      <c r="H6718" t="s">
        <v>417</v>
      </c>
      <c r="I6718" t="s">
        <v>418</v>
      </c>
      <c r="J6718" t="s">
        <v>562</v>
      </c>
      <c r="K6718" t="s">
        <v>405</v>
      </c>
      <c r="L6718" t="s">
        <v>537</v>
      </c>
      <c r="M6718" t="s">
        <v>414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x14ac:dyDescent="0.3">
      <c r="A6719">
        <v>4</v>
      </c>
      <c r="B6719" t="s">
        <v>187</v>
      </c>
      <c r="C6719">
        <v>2022</v>
      </c>
      <c r="D6719">
        <v>7</v>
      </c>
      <c r="E6719" t="s">
        <v>652</v>
      </c>
      <c r="F6719" s="152">
        <v>1</v>
      </c>
      <c r="G6719" t="s">
        <v>396</v>
      </c>
      <c r="H6719" t="s">
        <v>419</v>
      </c>
      <c r="I6719" t="s">
        <v>420</v>
      </c>
      <c r="J6719" t="s">
        <v>565</v>
      </c>
      <c r="K6719" t="s">
        <v>411</v>
      </c>
      <c r="L6719" t="s">
        <v>537</v>
      </c>
      <c r="M6719" t="s">
        <v>414</v>
      </c>
      <c r="N6719">
        <v>3</v>
      </c>
      <c r="O6719">
        <v>667.1</v>
      </c>
      <c r="P6719">
        <v>5349</v>
      </c>
      <c r="Q6719" t="str">
        <f t="shared" si="107"/>
        <v>3-Small C&amp;I</v>
      </c>
    </row>
    <row r="6720" spans="1:17" x14ac:dyDescent="0.3">
      <c r="A6720">
        <v>4</v>
      </c>
      <c r="B6720" t="s">
        <v>187</v>
      </c>
      <c r="C6720">
        <v>2022</v>
      </c>
      <c r="D6720">
        <v>7</v>
      </c>
      <c r="E6720" t="s">
        <v>652</v>
      </c>
      <c r="F6720" s="152">
        <v>3</v>
      </c>
      <c r="G6720" t="s">
        <v>421</v>
      </c>
      <c r="H6720" t="s">
        <v>397</v>
      </c>
      <c r="I6720" t="s">
        <v>398</v>
      </c>
      <c r="J6720" t="s">
        <v>561</v>
      </c>
      <c r="K6720" t="s">
        <v>399</v>
      </c>
      <c r="L6720" t="s">
        <v>538</v>
      </c>
      <c r="M6720" t="s">
        <v>422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x14ac:dyDescent="0.3">
      <c r="A6721">
        <v>4</v>
      </c>
      <c r="B6721" t="s">
        <v>187</v>
      </c>
      <c r="C6721">
        <v>2022</v>
      </c>
      <c r="D6721">
        <v>7</v>
      </c>
      <c r="E6721" t="s">
        <v>652</v>
      </c>
      <c r="F6721" s="152">
        <v>3</v>
      </c>
      <c r="G6721" t="s">
        <v>421</v>
      </c>
      <c r="H6721" t="s">
        <v>403</v>
      </c>
      <c r="I6721" t="s">
        <v>404</v>
      </c>
      <c r="J6721" t="s">
        <v>562</v>
      </c>
      <c r="K6721" t="s">
        <v>405</v>
      </c>
      <c r="L6721" t="s">
        <v>538</v>
      </c>
      <c r="M6721" t="s">
        <v>422</v>
      </c>
      <c r="N6721">
        <v>173</v>
      </c>
      <c r="O6721">
        <v>37025.08</v>
      </c>
      <c r="P6721">
        <v>162487</v>
      </c>
      <c r="Q6721" t="str">
        <f t="shared" si="107"/>
        <v>3-Small C&amp;I</v>
      </c>
    </row>
    <row r="6722" spans="1:17" x14ac:dyDescent="0.3">
      <c r="A6722">
        <v>4</v>
      </c>
      <c r="B6722" t="s">
        <v>187</v>
      </c>
      <c r="C6722">
        <v>2022</v>
      </c>
      <c r="D6722">
        <v>7</v>
      </c>
      <c r="E6722" t="s">
        <v>652</v>
      </c>
      <c r="F6722" s="152">
        <v>3</v>
      </c>
      <c r="G6722" t="s">
        <v>421</v>
      </c>
      <c r="H6722" t="s">
        <v>426</v>
      </c>
      <c r="I6722" t="s">
        <v>427</v>
      </c>
      <c r="J6722" t="s">
        <v>564</v>
      </c>
      <c r="K6722" t="s">
        <v>428</v>
      </c>
      <c r="L6722" t="s">
        <v>538</v>
      </c>
      <c r="M6722" t="s">
        <v>422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x14ac:dyDescent="0.3">
      <c r="A6723">
        <v>4</v>
      </c>
      <c r="B6723" t="s">
        <v>187</v>
      </c>
      <c r="C6723">
        <v>2022</v>
      </c>
      <c r="D6723">
        <v>7</v>
      </c>
      <c r="E6723" t="s">
        <v>652</v>
      </c>
      <c r="F6723" s="152">
        <v>3</v>
      </c>
      <c r="G6723" t="s">
        <v>421</v>
      </c>
      <c r="H6723" t="s">
        <v>409</v>
      </c>
      <c r="I6723" t="s">
        <v>410</v>
      </c>
      <c r="J6723" t="s">
        <v>565</v>
      </c>
      <c r="K6723" t="s">
        <v>411</v>
      </c>
      <c r="L6723" t="s">
        <v>538</v>
      </c>
      <c r="M6723" t="s">
        <v>422</v>
      </c>
      <c r="N6723">
        <v>24</v>
      </c>
      <c r="O6723">
        <v>1998.88</v>
      </c>
      <c r="P6723">
        <v>7907</v>
      </c>
      <c r="Q6723" t="str">
        <f t="shared" si="107"/>
        <v>3-Small C&amp;I</v>
      </c>
    </row>
    <row r="6724" spans="1:17" x14ac:dyDescent="0.3">
      <c r="A6724">
        <v>4</v>
      </c>
      <c r="B6724" t="s">
        <v>187</v>
      </c>
      <c r="C6724">
        <v>2022</v>
      </c>
      <c r="D6724">
        <v>7</v>
      </c>
      <c r="E6724" t="s">
        <v>652</v>
      </c>
      <c r="F6724" s="152">
        <v>3</v>
      </c>
      <c r="G6724" t="s">
        <v>421</v>
      </c>
      <c r="H6724" t="s">
        <v>431</v>
      </c>
      <c r="I6724" t="s">
        <v>432</v>
      </c>
      <c r="J6724" t="s">
        <v>568</v>
      </c>
      <c r="K6724" t="s">
        <v>433</v>
      </c>
      <c r="L6724" t="s">
        <v>538</v>
      </c>
      <c r="M6724" t="s">
        <v>422</v>
      </c>
      <c r="N6724">
        <v>3</v>
      </c>
      <c r="O6724">
        <v>4822.12</v>
      </c>
      <c r="P6724">
        <v>20321</v>
      </c>
      <c r="Q6724" t="str">
        <f t="shared" si="107"/>
        <v>4-Medium C&amp;I</v>
      </c>
    </row>
    <row r="6725" spans="1:17" x14ac:dyDescent="0.3">
      <c r="A6725">
        <v>4</v>
      </c>
      <c r="B6725" t="s">
        <v>187</v>
      </c>
      <c r="C6725">
        <v>2022</v>
      </c>
      <c r="D6725">
        <v>7</v>
      </c>
      <c r="E6725" t="s">
        <v>652</v>
      </c>
      <c r="F6725" s="152">
        <v>3</v>
      </c>
      <c r="G6725" t="s">
        <v>421</v>
      </c>
      <c r="H6725" t="s">
        <v>507</v>
      </c>
      <c r="I6725" t="s">
        <v>508</v>
      </c>
      <c r="J6725" t="s">
        <v>571</v>
      </c>
      <c r="K6725" t="s">
        <v>439</v>
      </c>
      <c r="L6725" t="s">
        <v>538</v>
      </c>
      <c r="M6725" t="s">
        <v>422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x14ac:dyDescent="0.3">
      <c r="A6726">
        <v>4</v>
      </c>
      <c r="B6726" t="s">
        <v>187</v>
      </c>
      <c r="C6726">
        <v>2022</v>
      </c>
      <c r="D6726">
        <v>7</v>
      </c>
      <c r="E6726" t="s">
        <v>652</v>
      </c>
      <c r="F6726" s="152">
        <v>3</v>
      </c>
      <c r="G6726" t="s">
        <v>421</v>
      </c>
      <c r="H6726" t="s">
        <v>434</v>
      </c>
      <c r="I6726" t="s">
        <v>435</v>
      </c>
      <c r="J6726" t="s">
        <v>566</v>
      </c>
      <c r="K6726" t="s">
        <v>436</v>
      </c>
      <c r="L6726" t="s">
        <v>537</v>
      </c>
      <c r="M6726" t="s">
        <v>414</v>
      </c>
      <c r="N6726">
        <v>1</v>
      </c>
      <c r="O6726">
        <v>9.58</v>
      </c>
      <c r="P6726">
        <v>16</v>
      </c>
      <c r="Q6726" t="str">
        <f t="shared" si="107"/>
        <v>Street</v>
      </c>
    </row>
    <row r="6727" spans="1:17" x14ac:dyDescent="0.3">
      <c r="A6727">
        <v>4</v>
      </c>
      <c r="B6727" t="s">
        <v>187</v>
      </c>
      <c r="C6727">
        <v>2022</v>
      </c>
      <c r="D6727">
        <v>7</v>
      </c>
      <c r="E6727" t="s">
        <v>652</v>
      </c>
      <c r="F6727" s="152">
        <v>3</v>
      </c>
      <c r="G6727" t="s">
        <v>421</v>
      </c>
      <c r="H6727" t="s">
        <v>437</v>
      </c>
      <c r="I6727" t="s">
        <v>438</v>
      </c>
      <c r="J6727" t="s">
        <v>571</v>
      </c>
      <c r="K6727" t="s">
        <v>439</v>
      </c>
      <c r="L6727" t="s">
        <v>539</v>
      </c>
      <c r="M6727" t="s">
        <v>440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x14ac:dyDescent="0.3">
      <c r="A6728">
        <v>4</v>
      </c>
      <c r="B6728" t="s">
        <v>187</v>
      </c>
      <c r="C6728">
        <v>2022</v>
      </c>
      <c r="D6728">
        <v>7</v>
      </c>
      <c r="E6728" t="s">
        <v>652</v>
      </c>
      <c r="F6728" s="152">
        <v>3</v>
      </c>
      <c r="G6728" t="s">
        <v>421</v>
      </c>
      <c r="H6728" t="s">
        <v>441</v>
      </c>
      <c r="I6728" t="s">
        <v>442</v>
      </c>
      <c r="J6728" t="s">
        <v>572</v>
      </c>
      <c r="K6728" t="s">
        <v>443</v>
      </c>
      <c r="L6728" t="s">
        <v>538</v>
      </c>
      <c r="M6728" t="s">
        <v>422</v>
      </c>
      <c r="N6728">
        <v>1</v>
      </c>
      <c r="O6728">
        <v>15676.86</v>
      </c>
      <c r="P6728">
        <v>81240</v>
      </c>
      <c r="Q6728" t="str">
        <f t="shared" si="107"/>
        <v>5-Large C&amp;I</v>
      </c>
    </row>
    <row r="6729" spans="1:17" x14ac:dyDescent="0.3">
      <c r="A6729">
        <v>4</v>
      </c>
      <c r="B6729" t="s">
        <v>187</v>
      </c>
      <c r="C6729">
        <v>2022</v>
      </c>
      <c r="D6729">
        <v>7</v>
      </c>
      <c r="E6729" t="s">
        <v>652</v>
      </c>
      <c r="F6729" s="152">
        <v>3</v>
      </c>
      <c r="G6729" t="s">
        <v>421</v>
      </c>
      <c r="H6729" t="s">
        <v>444</v>
      </c>
      <c r="I6729" t="s">
        <v>445</v>
      </c>
      <c r="J6729" t="s">
        <v>572</v>
      </c>
      <c r="K6729" t="s">
        <v>443</v>
      </c>
      <c r="L6729" t="s">
        <v>539</v>
      </c>
      <c r="M6729" t="s">
        <v>440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x14ac:dyDescent="0.3">
      <c r="A6730">
        <v>4</v>
      </c>
      <c r="B6730" t="s">
        <v>187</v>
      </c>
      <c r="C6730">
        <v>2022</v>
      </c>
      <c r="D6730">
        <v>7</v>
      </c>
      <c r="E6730" t="s">
        <v>652</v>
      </c>
      <c r="F6730" s="152">
        <v>3</v>
      </c>
      <c r="G6730" t="s">
        <v>421</v>
      </c>
      <c r="H6730" t="s">
        <v>412</v>
      </c>
      <c r="I6730" t="s">
        <v>413</v>
      </c>
      <c r="J6730" t="s">
        <v>561</v>
      </c>
      <c r="K6730" t="s">
        <v>399</v>
      </c>
      <c r="L6730" t="s">
        <v>539</v>
      </c>
      <c r="M6730" t="s">
        <v>440</v>
      </c>
      <c r="N6730">
        <v>31</v>
      </c>
      <c r="O6730">
        <v>3199.8</v>
      </c>
      <c r="P6730">
        <v>21048</v>
      </c>
      <c r="Q6730" t="str">
        <f t="shared" si="107"/>
        <v>1-Residential</v>
      </c>
    </row>
    <row r="6731" spans="1:17" x14ac:dyDescent="0.3">
      <c r="A6731">
        <v>4</v>
      </c>
      <c r="B6731" t="s">
        <v>187</v>
      </c>
      <c r="C6731">
        <v>2022</v>
      </c>
      <c r="D6731">
        <v>7</v>
      </c>
      <c r="E6731" t="s">
        <v>652</v>
      </c>
      <c r="F6731" s="152">
        <v>3</v>
      </c>
      <c r="G6731" t="s">
        <v>421</v>
      </c>
      <c r="H6731" t="s">
        <v>417</v>
      </c>
      <c r="I6731" t="s">
        <v>418</v>
      </c>
      <c r="J6731" t="s">
        <v>562</v>
      </c>
      <c r="K6731" t="s">
        <v>405</v>
      </c>
      <c r="L6731" t="s">
        <v>539</v>
      </c>
      <c r="M6731" t="s">
        <v>440</v>
      </c>
      <c r="N6731">
        <v>1282</v>
      </c>
      <c r="O6731">
        <v>234963.83</v>
      </c>
      <c r="P6731">
        <v>1918422</v>
      </c>
      <c r="Q6731" t="str">
        <f t="shared" si="107"/>
        <v>3-Small C&amp;I</v>
      </c>
    </row>
    <row r="6732" spans="1:17" x14ac:dyDescent="0.3">
      <c r="A6732">
        <v>4</v>
      </c>
      <c r="B6732" t="s">
        <v>187</v>
      </c>
      <c r="C6732">
        <v>2022</v>
      </c>
      <c r="D6732">
        <v>7</v>
      </c>
      <c r="E6732" t="s">
        <v>652</v>
      </c>
      <c r="F6732" s="152">
        <v>3</v>
      </c>
      <c r="G6732" t="s">
        <v>421</v>
      </c>
      <c r="H6732" t="s">
        <v>446</v>
      </c>
      <c r="I6732" t="s">
        <v>447</v>
      </c>
      <c r="J6732" t="s">
        <v>567</v>
      </c>
      <c r="K6732" t="s">
        <v>425</v>
      </c>
      <c r="L6732" t="s">
        <v>539</v>
      </c>
      <c r="M6732" t="s">
        <v>440</v>
      </c>
      <c r="N6732">
        <v>7</v>
      </c>
      <c r="O6732">
        <v>248.18</v>
      </c>
      <c r="P6732">
        <v>1664</v>
      </c>
      <c r="Q6732" t="str">
        <f t="shared" si="107"/>
        <v>3-Small C&amp;I</v>
      </c>
    </row>
    <row r="6733" spans="1:17" x14ac:dyDescent="0.3">
      <c r="A6733">
        <v>4</v>
      </c>
      <c r="B6733" t="s">
        <v>187</v>
      </c>
      <c r="C6733">
        <v>2022</v>
      </c>
      <c r="D6733">
        <v>7</v>
      </c>
      <c r="E6733" t="s">
        <v>652</v>
      </c>
      <c r="F6733" s="152">
        <v>3</v>
      </c>
      <c r="G6733" t="s">
        <v>421</v>
      </c>
      <c r="H6733" t="s">
        <v>448</v>
      </c>
      <c r="I6733" t="s">
        <v>449</v>
      </c>
      <c r="J6733" t="s">
        <v>564</v>
      </c>
      <c r="K6733" t="s">
        <v>428</v>
      </c>
      <c r="L6733" t="s">
        <v>539</v>
      </c>
      <c r="M6733" t="s">
        <v>440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x14ac:dyDescent="0.3">
      <c r="A6734">
        <v>4</v>
      </c>
      <c r="B6734" t="s">
        <v>187</v>
      </c>
      <c r="C6734">
        <v>2022</v>
      </c>
      <c r="D6734">
        <v>7</v>
      </c>
      <c r="E6734" t="s">
        <v>652</v>
      </c>
      <c r="F6734" s="152">
        <v>3</v>
      </c>
      <c r="G6734" t="s">
        <v>421</v>
      </c>
      <c r="H6734" t="s">
        <v>419</v>
      </c>
      <c r="I6734" t="s">
        <v>420</v>
      </c>
      <c r="J6734" t="s">
        <v>565</v>
      </c>
      <c r="K6734" t="s">
        <v>411</v>
      </c>
      <c r="L6734" t="s">
        <v>539</v>
      </c>
      <c r="M6734" t="s">
        <v>440</v>
      </c>
      <c r="N6734">
        <v>57</v>
      </c>
      <c r="O6734">
        <v>3554.57</v>
      </c>
      <c r="P6734">
        <v>25047</v>
      </c>
      <c r="Q6734" t="str">
        <f t="shared" ref="Q6734:Q6797" si="108">VLOOKUP(TRIM(J6734),S:T,2,FALSE)</f>
        <v>3-Small C&amp;I</v>
      </c>
    </row>
    <row r="6735" spans="1:17" x14ac:dyDescent="0.3">
      <c r="A6735">
        <v>4</v>
      </c>
      <c r="B6735" t="s">
        <v>187</v>
      </c>
      <c r="C6735">
        <v>2022</v>
      </c>
      <c r="D6735">
        <v>7</v>
      </c>
      <c r="E6735" t="s">
        <v>652</v>
      </c>
      <c r="F6735" s="152">
        <v>3</v>
      </c>
      <c r="G6735" t="s">
        <v>421</v>
      </c>
      <c r="H6735" t="s">
        <v>450</v>
      </c>
      <c r="I6735" t="s">
        <v>451</v>
      </c>
      <c r="J6735" t="s">
        <v>568</v>
      </c>
      <c r="K6735" t="s">
        <v>433</v>
      </c>
      <c r="L6735" t="s">
        <v>539</v>
      </c>
      <c r="M6735" t="s">
        <v>440</v>
      </c>
      <c r="N6735">
        <v>67</v>
      </c>
      <c r="O6735">
        <v>166748.32</v>
      </c>
      <c r="P6735">
        <v>1625670</v>
      </c>
      <c r="Q6735" t="str">
        <f t="shared" si="108"/>
        <v>4-Medium C&amp;I</v>
      </c>
    </row>
    <row r="6736" spans="1:17" x14ac:dyDescent="0.3">
      <c r="A6736">
        <v>4</v>
      </c>
      <c r="B6736" t="s">
        <v>187</v>
      </c>
      <c r="C6736">
        <v>2022</v>
      </c>
      <c r="D6736">
        <v>7</v>
      </c>
      <c r="E6736" t="s">
        <v>652</v>
      </c>
      <c r="F6736" s="152">
        <v>5</v>
      </c>
      <c r="G6736" t="s">
        <v>455</v>
      </c>
      <c r="H6736" t="s">
        <v>431</v>
      </c>
      <c r="I6736" t="s">
        <v>432</v>
      </c>
      <c r="J6736" t="s">
        <v>568</v>
      </c>
      <c r="K6736" t="s">
        <v>433</v>
      </c>
      <c r="L6736" t="s">
        <v>540</v>
      </c>
      <c r="M6736" t="s">
        <v>456</v>
      </c>
      <c r="N6736">
        <v>1</v>
      </c>
      <c r="O6736">
        <v>714.02</v>
      </c>
      <c r="P6736">
        <v>2880</v>
      </c>
      <c r="Q6736" t="str">
        <f t="shared" si="108"/>
        <v>4-Medium C&amp;I</v>
      </c>
    </row>
    <row r="6737" spans="1:17" x14ac:dyDescent="0.3">
      <c r="A6737">
        <v>4</v>
      </c>
      <c r="B6737" t="s">
        <v>187</v>
      </c>
      <c r="C6737">
        <v>2022</v>
      </c>
      <c r="D6737">
        <v>7</v>
      </c>
      <c r="E6737" t="s">
        <v>652</v>
      </c>
      <c r="F6737" s="152">
        <v>5</v>
      </c>
      <c r="G6737" t="s">
        <v>455</v>
      </c>
      <c r="H6737" t="s">
        <v>444</v>
      </c>
      <c r="I6737" t="s">
        <v>445</v>
      </c>
      <c r="J6737" t="s">
        <v>572</v>
      </c>
      <c r="K6737" t="s">
        <v>443</v>
      </c>
      <c r="L6737" t="s">
        <v>541</v>
      </c>
      <c r="M6737" t="s">
        <v>457</v>
      </c>
      <c r="N6737">
        <v>1</v>
      </c>
      <c r="O6737">
        <v>5369.58</v>
      </c>
      <c r="P6737">
        <v>56155</v>
      </c>
      <c r="Q6737" t="str">
        <f t="shared" si="108"/>
        <v>5-Large C&amp;I</v>
      </c>
    </row>
    <row r="6738" spans="1:17" x14ac:dyDescent="0.3">
      <c r="A6738">
        <v>4</v>
      </c>
      <c r="B6738" t="s">
        <v>187</v>
      </c>
      <c r="C6738">
        <v>2022</v>
      </c>
      <c r="D6738">
        <v>7</v>
      </c>
      <c r="E6738" t="s">
        <v>652</v>
      </c>
      <c r="F6738" s="152">
        <v>5</v>
      </c>
      <c r="G6738" t="s">
        <v>455</v>
      </c>
      <c r="H6738" t="s">
        <v>417</v>
      </c>
      <c r="I6738" t="s">
        <v>418</v>
      </c>
      <c r="J6738" t="s">
        <v>562</v>
      </c>
      <c r="K6738" t="s">
        <v>405</v>
      </c>
      <c r="L6738" t="s">
        <v>541</v>
      </c>
      <c r="M6738" t="s">
        <v>457</v>
      </c>
      <c r="N6738">
        <v>2</v>
      </c>
      <c r="O6738">
        <v>44.26</v>
      </c>
      <c r="P6738">
        <v>207</v>
      </c>
      <c r="Q6738" t="str">
        <f t="shared" si="108"/>
        <v>3-Small C&amp;I</v>
      </c>
    </row>
    <row r="6739" spans="1:17" x14ac:dyDescent="0.3">
      <c r="A6739">
        <v>4</v>
      </c>
      <c r="B6739" t="s">
        <v>187</v>
      </c>
      <c r="C6739">
        <v>2022</v>
      </c>
      <c r="D6739">
        <v>7</v>
      </c>
      <c r="E6739" t="s">
        <v>652</v>
      </c>
      <c r="F6739" s="152">
        <v>6</v>
      </c>
      <c r="G6739" t="s">
        <v>458</v>
      </c>
      <c r="H6739" t="s">
        <v>459</v>
      </c>
      <c r="I6739" t="s">
        <v>460</v>
      </c>
      <c r="J6739" t="s">
        <v>573</v>
      </c>
      <c r="K6739" t="s">
        <v>461</v>
      </c>
      <c r="L6739" t="s">
        <v>542</v>
      </c>
      <c r="M6739" t="s">
        <v>462</v>
      </c>
      <c r="N6739">
        <v>1</v>
      </c>
      <c r="O6739">
        <v>6397.2</v>
      </c>
      <c r="P6739">
        <v>12136</v>
      </c>
      <c r="Q6739" t="str">
        <f t="shared" si="108"/>
        <v>Street</v>
      </c>
    </row>
    <row r="6740" spans="1:17" x14ac:dyDescent="0.3">
      <c r="A6740">
        <v>4</v>
      </c>
      <c r="B6740" t="s">
        <v>187</v>
      </c>
      <c r="C6740">
        <v>2022</v>
      </c>
      <c r="D6740">
        <v>7</v>
      </c>
      <c r="E6740" t="s">
        <v>652</v>
      </c>
      <c r="F6740" s="152">
        <v>6</v>
      </c>
      <c r="G6740" t="s">
        <v>458</v>
      </c>
      <c r="H6740" t="s">
        <v>463</v>
      </c>
      <c r="I6740" t="s">
        <v>464</v>
      </c>
      <c r="J6740" t="s">
        <v>577</v>
      </c>
      <c r="K6740" t="s">
        <v>465</v>
      </c>
      <c r="L6740" t="s">
        <v>542</v>
      </c>
      <c r="M6740" t="s">
        <v>462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x14ac:dyDescent="0.3">
      <c r="A6741">
        <v>4</v>
      </c>
      <c r="B6741" t="s">
        <v>187</v>
      </c>
      <c r="C6741">
        <v>2022</v>
      </c>
      <c r="D6741">
        <v>7</v>
      </c>
      <c r="E6741" t="s">
        <v>652</v>
      </c>
      <c r="F6741" s="152">
        <v>10</v>
      </c>
      <c r="G6741" t="s">
        <v>466</v>
      </c>
      <c r="H6741" t="s">
        <v>397</v>
      </c>
      <c r="I6741" t="s">
        <v>398</v>
      </c>
      <c r="J6741" t="s">
        <v>561</v>
      </c>
      <c r="K6741" t="s">
        <v>399</v>
      </c>
      <c r="L6741" t="s">
        <v>543</v>
      </c>
      <c r="M6741" t="s">
        <v>467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x14ac:dyDescent="0.3">
      <c r="A6742">
        <v>4</v>
      </c>
      <c r="B6742" t="s">
        <v>187</v>
      </c>
      <c r="C6742">
        <v>2022</v>
      </c>
      <c r="D6742">
        <v>7</v>
      </c>
      <c r="E6742" t="s">
        <v>652</v>
      </c>
      <c r="F6742" s="152">
        <v>10</v>
      </c>
      <c r="G6742" t="s">
        <v>466</v>
      </c>
      <c r="H6742" t="s">
        <v>412</v>
      </c>
      <c r="I6742" t="s">
        <v>413</v>
      </c>
      <c r="J6742" t="s">
        <v>561</v>
      </c>
      <c r="K6742" t="s">
        <v>399</v>
      </c>
      <c r="L6742" t="s">
        <v>544</v>
      </c>
      <c r="M6742" t="s">
        <v>468</v>
      </c>
      <c r="N6742">
        <v>144</v>
      </c>
      <c r="O6742">
        <v>16670.45</v>
      </c>
      <c r="P6742">
        <v>109130</v>
      </c>
      <c r="Q6742" t="str">
        <f t="shared" si="108"/>
        <v>1-Residential</v>
      </c>
    </row>
    <row r="6743" spans="1:17" x14ac:dyDescent="0.3">
      <c r="A6743">
        <v>4</v>
      </c>
      <c r="B6743" t="s">
        <v>187</v>
      </c>
      <c r="C6743">
        <v>2022</v>
      </c>
      <c r="D6743">
        <v>7</v>
      </c>
      <c r="E6743" t="s">
        <v>652</v>
      </c>
      <c r="F6743" s="152">
        <v>10</v>
      </c>
      <c r="G6743" t="s">
        <v>466</v>
      </c>
      <c r="H6743" t="s">
        <v>415</v>
      </c>
      <c r="I6743" t="s">
        <v>416</v>
      </c>
      <c r="J6743" t="s">
        <v>563</v>
      </c>
      <c r="K6743" t="s">
        <v>408</v>
      </c>
      <c r="L6743" t="s">
        <v>544</v>
      </c>
      <c r="M6743" t="s">
        <v>468</v>
      </c>
      <c r="N6743">
        <v>5</v>
      </c>
      <c r="O6743">
        <v>140.21</v>
      </c>
      <c r="P6743">
        <v>2397</v>
      </c>
      <c r="Q6743" t="str">
        <f t="shared" si="108"/>
        <v>2-Low Income Residential</v>
      </c>
    </row>
    <row r="6744" spans="1:17" x14ac:dyDescent="0.3">
      <c r="A6744">
        <v>4</v>
      </c>
      <c r="B6744" t="s">
        <v>187</v>
      </c>
      <c r="C6744">
        <v>2022</v>
      </c>
      <c r="D6744">
        <v>7</v>
      </c>
      <c r="E6744" t="s">
        <v>652</v>
      </c>
      <c r="F6744" s="152">
        <v>60</v>
      </c>
      <c r="G6744" t="s">
        <v>469</v>
      </c>
      <c r="H6744" t="s">
        <v>459</v>
      </c>
      <c r="I6744" t="s">
        <v>460</v>
      </c>
      <c r="J6744" t="s">
        <v>573</v>
      </c>
      <c r="K6744" t="s">
        <v>461</v>
      </c>
      <c r="L6744" t="s">
        <v>545</v>
      </c>
      <c r="M6744" t="s">
        <v>470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x14ac:dyDescent="0.3">
      <c r="A6745">
        <v>4</v>
      </c>
      <c r="B6745" t="s">
        <v>187</v>
      </c>
      <c r="C6745">
        <v>2022</v>
      </c>
      <c r="D6745">
        <v>7</v>
      </c>
      <c r="E6745" t="s">
        <v>652</v>
      </c>
      <c r="F6745" s="152">
        <v>60</v>
      </c>
      <c r="G6745" t="s">
        <v>469</v>
      </c>
      <c r="H6745" t="s">
        <v>463</v>
      </c>
      <c r="I6745" t="s">
        <v>464</v>
      </c>
      <c r="J6745" t="s">
        <v>577</v>
      </c>
      <c r="K6745" t="s">
        <v>465</v>
      </c>
      <c r="L6745" t="s">
        <v>545</v>
      </c>
      <c r="M6745" t="s">
        <v>470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x14ac:dyDescent="0.3">
      <c r="A6746">
        <v>5</v>
      </c>
      <c r="B6746" t="s">
        <v>181</v>
      </c>
      <c r="C6746">
        <v>2022</v>
      </c>
      <c r="D6746">
        <v>7</v>
      </c>
      <c r="E6746" t="s">
        <v>652</v>
      </c>
      <c r="F6746" s="152">
        <v>1</v>
      </c>
      <c r="G6746" t="s">
        <v>396</v>
      </c>
      <c r="H6746" t="s">
        <v>397</v>
      </c>
      <c r="I6746" t="s">
        <v>398</v>
      </c>
      <c r="J6746" t="s">
        <v>561</v>
      </c>
      <c r="K6746" t="s">
        <v>399</v>
      </c>
      <c r="L6746" t="s">
        <v>536</v>
      </c>
      <c r="M6746" t="s">
        <v>400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x14ac:dyDescent="0.3">
      <c r="A6747">
        <v>5</v>
      </c>
      <c r="B6747" t="s">
        <v>181</v>
      </c>
      <c r="C6747">
        <v>2022</v>
      </c>
      <c r="D6747">
        <v>7</v>
      </c>
      <c r="E6747" t="s">
        <v>652</v>
      </c>
      <c r="F6747" s="152">
        <v>1</v>
      </c>
      <c r="G6747" t="s">
        <v>396</v>
      </c>
      <c r="H6747" t="s">
        <v>401</v>
      </c>
      <c r="I6747" t="s">
        <v>402</v>
      </c>
      <c r="J6747" t="s">
        <v>561</v>
      </c>
      <c r="K6747" t="s">
        <v>399</v>
      </c>
      <c r="L6747" t="s">
        <v>536</v>
      </c>
      <c r="M6747" t="s">
        <v>400</v>
      </c>
      <c r="N6747">
        <v>336</v>
      </c>
      <c r="O6747">
        <v>57271.63</v>
      </c>
      <c r="P6747">
        <v>219665</v>
      </c>
      <c r="Q6747" t="str">
        <f t="shared" si="108"/>
        <v>1-Residential</v>
      </c>
    </row>
    <row r="6748" spans="1:17" x14ac:dyDescent="0.3">
      <c r="A6748">
        <v>5</v>
      </c>
      <c r="B6748" t="s">
        <v>181</v>
      </c>
      <c r="C6748">
        <v>2022</v>
      </c>
      <c r="D6748">
        <v>7</v>
      </c>
      <c r="E6748" t="s">
        <v>652</v>
      </c>
      <c r="F6748" s="152">
        <v>1</v>
      </c>
      <c r="G6748" t="s">
        <v>396</v>
      </c>
      <c r="H6748" t="s">
        <v>403</v>
      </c>
      <c r="I6748" t="s">
        <v>404</v>
      </c>
      <c r="J6748" t="s">
        <v>562</v>
      </c>
      <c r="K6748" t="s">
        <v>405</v>
      </c>
      <c r="L6748" t="s">
        <v>536</v>
      </c>
      <c r="M6748" t="s">
        <v>400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x14ac:dyDescent="0.3">
      <c r="A6749">
        <v>5</v>
      </c>
      <c r="B6749" t="s">
        <v>181</v>
      </c>
      <c r="C6749">
        <v>2022</v>
      </c>
      <c r="D6749">
        <v>7</v>
      </c>
      <c r="E6749" t="s">
        <v>652</v>
      </c>
      <c r="F6749" s="152">
        <v>1</v>
      </c>
      <c r="G6749" t="s">
        <v>396</v>
      </c>
      <c r="H6749" t="s">
        <v>406</v>
      </c>
      <c r="I6749" t="s">
        <v>407</v>
      </c>
      <c r="J6749" t="s">
        <v>563</v>
      </c>
      <c r="K6749" t="s">
        <v>408</v>
      </c>
      <c r="L6749" t="s">
        <v>536</v>
      </c>
      <c r="M6749" t="s">
        <v>400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x14ac:dyDescent="0.3">
      <c r="A6750">
        <v>5</v>
      </c>
      <c r="B6750" t="s">
        <v>181</v>
      </c>
      <c r="C6750">
        <v>2022</v>
      </c>
      <c r="D6750">
        <v>7</v>
      </c>
      <c r="E6750" t="s">
        <v>652</v>
      </c>
      <c r="F6750" s="152">
        <v>1</v>
      </c>
      <c r="G6750" t="s">
        <v>396</v>
      </c>
      <c r="H6750" t="s">
        <v>471</v>
      </c>
      <c r="I6750" t="s">
        <v>472</v>
      </c>
      <c r="J6750" t="s">
        <v>563</v>
      </c>
      <c r="K6750" t="s">
        <v>408</v>
      </c>
      <c r="L6750" t="s">
        <v>536</v>
      </c>
      <c r="M6750" t="s">
        <v>400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x14ac:dyDescent="0.3">
      <c r="A6751">
        <v>5</v>
      </c>
      <c r="B6751" t="s">
        <v>181</v>
      </c>
      <c r="C6751">
        <v>2022</v>
      </c>
      <c r="D6751">
        <v>7</v>
      </c>
      <c r="E6751" t="s">
        <v>652</v>
      </c>
      <c r="F6751" s="152">
        <v>1</v>
      </c>
      <c r="G6751" t="s">
        <v>396</v>
      </c>
      <c r="H6751" t="s">
        <v>409</v>
      </c>
      <c r="I6751" t="s">
        <v>410</v>
      </c>
      <c r="J6751" t="s">
        <v>564</v>
      </c>
      <c r="K6751" t="s">
        <v>428</v>
      </c>
      <c r="L6751" t="s">
        <v>536</v>
      </c>
      <c r="M6751" t="s">
        <v>400</v>
      </c>
      <c r="N6751">
        <v>1125</v>
      </c>
      <c r="O6751">
        <v>89298.41</v>
      </c>
      <c r="P6751">
        <v>365936</v>
      </c>
      <c r="Q6751" t="str">
        <f t="shared" si="108"/>
        <v>3-Small C&amp;I</v>
      </c>
    </row>
    <row r="6752" spans="1:17" x14ac:dyDescent="0.3">
      <c r="A6752">
        <v>5</v>
      </c>
      <c r="B6752" t="s">
        <v>181</v>
      </c>
      <c r="C6752">
        <v>2022</v>
      </c>
      <c r="D6752">
        <v>7</v>
      </c>
      <c r="E6752" t="s">
        <v>652</v>
      </c>
      <c r="F6752" s="152">
        <v>1</v>
      </c>
      <c r="G6752" t="s">
        <v>396</v>
      </c>
      <c r="H6752" t="s">
        <v>429</v>
      </c>
      <c r="I6752" t="s">
        <v>430</v>
      </c>
      <c r="J6752" t="s">
        <v>562</v>
      </c>
      <c r="K6752" t="s">
        <v>405</v>
      </c>
      <c r="L6752" t="s">
        <v>536</v>
      </c>
      <c r="M6752" t="s">
        <v>400</v>
      </c>
      <c r="N6752">
        <v>15</v>
      </c>
      <c r="O6752">
        <v>-32350.28</v>
      </c>
      <c r="P6752">
        <v>7195</v>
      </c>
      <c r="Q6752" t="str">
        <f t="shared" si="108"/>
        <v>3-Small C&amp;I</v>
      </c>
    </row>
    <row r="6753" spans="1:17" x14ac:dyDescent="0.3">
      <c r="A6753">
        <v>5</v>
      </c>
      <c r="B6753" t="s">
        <v>181</v>
      </c>
      <c r="C6753">
        <v>2022</v>
      </c>
      <c r="D6753">
        <v>7</v>
      </c>
      <c r="E6753" t="s">
        <v>652</v>
      </c>
      <c r="F6753" s="152">
        <v>1</v>
      </c>
      <c r="G6753" t="s">
        <v>396</v>
      </c>
      <c r="H6753" t="s">
        <v>473</v>
      </c>
      <c r="I6753" t="s">
        <v>474</v>
      </c>
      <c r="J6753" t="s">
        <v>565</v>
      </c>
      <c r="K6753" t="s">
        <v>411</v>
      </c>
      <c r="L6753" t="s">
        <v>536</v>
      </c>
      <c r="M6753" t="s">
        <v>400</v>
      </c>
      <c r="N6753">
        <v>3</v>
      </c>
      <c r="O6753">
        <v>213.05</v>
      </c>
      <c r="P6753">
        <v>697</v>
      </c>
      <c r="Q6753" t="str">
        <f t="shared" si="108"/>
        <v>3-Small C&amp;I</v>
      </c>
    </row>
    <row r="6754" spans="1:17" x14ac:dyDescent="0.3">
      <c r="A6754">
        <v>5</v>
      </c>
      <c r="B6754" t="s">
        <v>181</v>
      </c>
      <c r="C6754">
        <v>2022</v>
      </c>
      <c r="D6754">
        <v>7</v>
      </c>
      <c r="E6754" t="s">
        <v>652</v>
      </c>
      <c r="F6754" s="152">
        <v>1</v>
      </c>
      <c r="G6754" t="s">
        <v>396</v>
      </c>
      <c r="H6754" t="s">
        <v>477</v>
      </c>
      <c r="I6754" t="s">
        <v>478</v>
      </c>
      <c r="J6754" t="s">
        <v>566</v>
      </c>
      <c r="K6754" t="s">
        <v>436</v>
      </c>
      <c r="L6754" t="s">
        <v>536</v>
      </c>
      <c r="M6754" t="s">
        <v>400</v>
      </c>
      <c r="N6754">
        <v>192</v>
      </c>
      <c r="O6754">
        <v>7439.42</v>
      </c>
      <c r="P6754">
        <v>14205</v>
      </c>
      <c r="Q6754" t="str">
        <f t="shared" si="108"/>
        <v>Street</v>
      </c>
    </row>
    <row r="6755" spans="1:17" x14ac:dyDescent="0.3">
      <c r="A6755">
        <v>5</v>
      </c>
      <c r="B6755" t="s">
        <v>181</v>
      </c>
      <c r="C6755">
        <v>2022</v>
      </c>
      <c r="D6755">
        <v>7</v>
      </c>
      <c r="E6755" t="s">
        <v>652</v>
      </c>
      <c r="F6755" s="152">
        <v>1</v>
      </c>
      <c r="G6755" t="s">
        <v>396</v>
      </c>
      <c r="H6755" t="s">
        <v>479</v>
      </c>
      <c r="I6755" t="s">
        <v>480</v>
      </c>
      <c r="J6755" t="s">
        <v>566</v>
      </c>
      <c r="K6755" t="s">
        <v>436</v>
      </c>
      <c r="L6755" t="s">
        <v>536</v>
      </c>
      <c r="M6755" t="s">
        <v>400</v>
      </c>
      <c r="N6755">
        <v>570</v>
      </c>
      <c r="O6755">
        <v>18061.54</v>
      </c>
      <c r="P6755">
        <v>34074</v>
      </c>
      <c r="Q6755" t="str">
        <f t="shared" si="108"/>
        <v>Street</v>
      </c>
    </row>
    <row r="6756" spans="1:17" x14ac:dyDescent="0.3">
      <c r="A6756">
        <v>5</v>
      </c>
      <c r="B6756" t="s">
        <v>181</v>
      </c>
      <c r="C6756">
        <v>2022</v>
      </c>
      <c r="D6756">
        <v>7</v>
      </c>
      <c r="E6756" t="s">
        <v>652</v>
      </c>
      <c r="F6756" s="152">
        <v>1</v>
      </c>
      <c r="G6756" t="s">
        <v>396</v>
      </c>
      <c r="H6756" t="s">
        <v>434</v>
      </c>
      <c r="I6756" t="s">
        <v>435</v>
      </c>
      <c r="J6756" t="s">
        <v>566</v>
      </c>
      <c r="K6756" t="s">
        <v>436</v>
      </c>
      <c r="L6756" t="s">
        <v>537</v>
      </c>
      <c r="M6756" t="s">
        <v>414</v>
      </c>
      <c r="N6756">
        <v>625</v>
      </c>
      <c r="O6756">
        <v>23434.85</v>
      </c>
      <c r="P6756">
        <v>50878</v>
      </c>
      <c r="Q6756" t="str">
        <f t="shared" si="108"/>
        <v>Street</v>
      </c>
    </row>
    <row r="6757" spans="1:17" x14ac:dyDescent="0.3">
      <c r="A6757">
        <v>5</v>
      </c>
      <c r="B6757" t="s">
        <v>181</v>
      </c>
      <c r="C6757">
        <v>2022</v>
      </c>
      <c r="D6757">
        <v>7</v>
      </c>
      <c r="E6757" t="s">
        <v>652</v>
      </c>
      <c r="F6757" s="152">
        <v>1</v>
      </c>
      <c r="G6757" t="s">
        <v>396</v>
      </c>
      <c r="H6757" t="s">
        <v>412</v>
      </c>
      <c r="I6757" t="s">
        <v>413</v>
      </c>
      <c r="J6757" t="s">
        <v>561</v>
      </c>
      <c r="K6757" t="s">
        <v>399</v>
      </c>
      <c r="L6757" t="s">
        <v>537</v>
      </c>
      <c r="M6757" t="s">
        <v>414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x14ac:dyDescent="0.3">
      <c r="A6758">
        <v>5</v>
      </c>
      <c r="B6758" t="s">
        <v>181</v>
      </c>
      <c r="C6758">
        <v>2022</v>
      </c>
      <c r="D6758">
        <v>7</v>
      </c>
      <c r="E6758" t="s">
        <v>652</v>
      </c>
      <c r="F6758" s="152">
        <v>1</v>
      </c>
      <c r="G6758" t="s">
        <v>396</v>
      </c>
      <c r="H6758" t="s">
        <v>415</v>
      </c>
      <c r="I6758" t="s">
        <v>416</v>
      </c>
      <c r="J6758" t="s">
        <v>563</v>
      </c>
      <c r="K6758" t="s">
        <v>408</v>
      </c>
      <c r="L6758" t="s">
        <v>537</v>
      </c>
      <c r="M6758" t="s">
        <v>414</v>
      </c>
      <c r="N6758">
        <v>69932</v>
      </c>
      <c r="O6758">
        <v>1811860.43</v>
      </c>
      <c r="P6758">
        <v>42667717</v>
      </c>
      <c r="Q6758" t="str">
        <f t="shared" si="108"/>
        <v>2-Low Income Residential</v>
      </c>
    </row>
    <row r="6759" spans="1:17" x14ac:dyDescent="0.3">
      <c r="A6759">
        <v>5</v>
      </c>
      <c r="B6759" t="s">
        <v>181</v>
      </c>
      <c r="C6759">
        <v>2022</v>
      </c>
      <c r="D6759">
        <v>7</v>
      </c>
      <c r="E6759" t="s">
        <v>652</v>
      </c>
      <c r="F6759" s="152">
        <v>1</v>
      </c>
      <c r="G6759" t="s">
        <v>396</v>
      </c>
      <c r="H6759" t="s">
        <v>417</v>
      </c>
      <c r="I6759" t="s">
        <v>418</v>
      </c>
      <c r="J6759" t="s">
        <v>562</v>
      </c>
      <c r="K6759" t="s">
        <v>405</v>
      </c>
      <c r="L6759" t="s">
        <v>537</v>
      </c>
      <c r="M6759" t="s">
        <v>414</v>
      </c>
      <c r="N6759">
        <v>984</v>
      </c>
      <c r="O6759">
        <v>-64778.8</v>
      </c>
      <c r="P6759">
        <v>569401</v>
      </c>
      <c r="Q6759" t="str">
        <f t="shared" si="108"/>
        <v>3-Small C&amp;I</v>
      </c>
    </row>
    <row r="6760" spans="1:17" x14ac:dyDescent="0.3">
      <c r="A6760">
        <v>5</v>
      </c>
      <c r="B6760" t="s">
        <v>181</v>
      </c>
      <c r="C6760">
        <v>2022</v>
      </c>
      <c r="D6760">
        <v>7</v>
      </c>
      <c r="E6760" t="s">
        <v>652</v>
      </c>
      <c r="F6760" s="152">
        <v>1</v>
      </c>
      <c r="G6760" t="s">
        <v>396</v>
      </c>
      <c r="H6760" t="s">
        <v>419</v>
      </c>
      <c r="I6760" t="s">
        <v>420</v>
      </c>
      <c r="J6760" t="s">
        <v>565</v>
      </c>
      <c r="K6760" t="s">
        <v>411</v>
      </c>
      <c r="L6760" t="s">
        <v>537</v>
      </c>
      <c r="M6760" t="s">
        <v>414</v>
      </c>
      <c r="N6760">
        <v>880</v>
      </c>
      <c r="O6760">
        <v>45476.65</v>
      </c>
      <c r="P6760">
        <v>326917</v>
      </c>
      <c r="Q6760" t="str">
        <f t="shared" si="108"/>
        <v>3-Small C&amp;I</v>
      </c>
    </row>
    <row r="6761" spans="1:17" x14ac:dyDescent="0.3">
      <c r="A6761">
        <v>5</v>
      </c>
      <c r="B6761" t="s">
        <v>181</v>
      </c>
      <c r="C6761">
        <v>2022</v>
      </c>
      <c r="D6761">
        <v>7</v>
      </c>
      <c r="E6761" t="s">
        <v>652</v>
      </c>
      <c r="F6761" s="152">
        <v>3</v>
      </c>
      <c r="G6761" t="s">
        <v>421</v>
      </c>
      <c r="H6761" t="s">
        <v>397</v>
      </c>
      <c r="I6761" t="s">
        <v>398</v>
      </c>
      <c r="J6761" t="s">
        <v>561</v>
      </c>
      <c r="K6761" t="s">
        <v>399</v>
      </c>
      <c r="L6761" t="s">
        <v>538</v>
      </c>
      <c r="M6761" t="s">
        <v>422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x14ac:dyDescent="0.3">
      <c r="A6762">
        <v>5</v>
      </c>
      <c r="B6762" t="s">
        <v>181</v>
      </c>
      <c r="C6762">
        <v>2022</v>
      </c>
      <c r="D6762">
        <v>7</v>
      </c>
      <c r="E6762" t="s">
        <v>652</v>
      </c>
      <c r="F6762" s="152">
        <v>3</v>
      </c>
      <c r="G6762" t="s">
        <v>421</v>
      </c>
      <c r="H6762" t="s">
        <v>401</v>
      </c>
      <c r="I6762" t="s">
        <v>402</v>
      </c>
      <c r="J6762" t="s">
        <v>561</v>
      </c>
      <c r="K6762" t="s">
        <v>399</v>
      </c>
      <c r="L6762" t="s">
        <v>538</v>
      </c>
      <c r="M6762" t="s">
        <v>422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x14ac:dyDescent="0.3">
      <c r="A6763">
        <v>5</v>
      </c>
      <c r="B6763" t="s">
        <v>181</v>
      </c>
      <c r="C6763">
        <v>2022</v>
      </c>
      <c r="D6763">
        <v>7</v>
      </c>
      <c r="E6763" t="s">
        <v>652</v>
      </c>
      <c r="F6763" s="152">
        <v>3</v>
      </c>
      <c r="G6763" t="s">
        <v>421</v>
      </c>
      <c r="H6763" t="s">
        <v>403</v>
      </c>
      <c r="I6763" t="s">
        <v>404</v>
      </c>
      <c r="J6763" t="s">
        <v>562</v>
      </c>
      <c r="K6763" t="s">
        <v>405</v>
      </c>
      <c r="L6763" t="s">
        <v>538</v>
      </c>
      <c r="M6763" t="s">
        <v>422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x14ac:dyDescent="0.3">
      <c r="A6764">
        <v>5</v>
      </c>
      <c r="B6764" t="s">
        <v>181</v>
      </c>
      <c r="C6764">
        <v>2022</v>
      </c>
      <c r="D6764">
        <v>7</v>
      </c>
      <c r="E6764" t="s">
        <v>652</v>
      </c>
      <c r="F6764" s="152">
        <v>3</v>
      </c>
      <c r="G6764" t="s">
        <v>421</v>
      </c>
      <c r="H6764" t="s">
        <v>406</v>
      </c>
      <c r="I6764" t="s">
        <v>407</v>
      </c>
      <c r="J6764" t="s">
        <v>563</v>
      </c>
      <c r="K6764" t="s">
        <v>408</v>
      </c>
      <c r="L6764" t="s">
        <v>538</v>
      </c>
      <c r="M6764" t="s">
        <v>422</v>
      </c>
      <c r="N6764">
        <v>3</v>
      </c>
      <c r="O6764">
        <v>310.67</v>
      </c>
      <c r="P6764">
        <v>1841</v>
      </c>
      <c r="Q6764" t="str">
        <f t="shared" si="108"/>
        <v>2-Low Income Residential</v>
      </c>
    </row>
    <row r="6765" spans="1:17" x14ac:dyDescent="0.3">
      <c r="A6765">
        <v>5</v>
      </c>
      <c r="B6765" t="s">
        <v>181</v>
      </c>
      <c r="C6765">
        <v>2022</v>
      </c>
      <c r="D6765">
        <v>7</v>
      </c>
      <c r="E6765" t="s">
        <v>652</v>
      </c>
      <c r="F6765" s="152">
        <v>3</v>
      </c>
      <c r="G6765" t="s">
        <v>421</v>
      </c>
      <c r="H6765" t="s">
        <v>423</v>
      </c>
      <c r="I6765" t="s">
        <v>424</v>
      </c>
      <c r="J6765" t="s">
        <v>567</v>
      </c>
      <c r="K6765" t="s">
        <v>425</v>
      </c>
      <c r="L6765" t="s">
        <v>538</v>
      </c>
      <c r="M6765" t="s">
        <v>422</v>
      </c>
      <c r="N6765">
        <v>360</v>
      </c>
      <c r="O6765">
        <v>23011.4</v>
      </c>
      <c r="P6765">
        <v>93580</v>
      </c>
      <c r="Q6765" t="str">
        <f t="shared" si="108"/>
        <v>3-Small C&amp;I</v>
      </c>
    </row>
    <row r="6766" spans="1:17" x14ac:dyDescent="0.3">
      <c r="A6766">
        <v>5</v>
      </c>
      <c r="B6766" t="s">
        <v>181</v>
      </c>
      <c r="C6766">
        <v>2022</v>
      </c>
      <c r="D6766">
        <v>7</v>
      </c>
      <c r="E6766" t="s">
        <v>652</v>
      </c>
      <c r="F6766" s="152">
        <v>3</v>
      </c>
      <c r="G6766" t="s">
        <v>421</v>
      </c>
      <c r="H6766" t="s">
        <v>426</v>
      </c>
      <c r="I6766" t="s">
        <v>427</v>
      </c>
      <c r="J6766" t="s">
        <v>564</v>
      </c>
      <c r="K6766" t="s">
        <v>428</v>
      </c>
      <c r="L6766" t="s">
        <v>538</v>
      </c>
      <c r="M6766" t="s">
        <v>422</v>
      </c>
      <c r="N6766">
        <v>356</v>
      </c>
      <c r="O6766">
        <v>-611824.02</v>
      </c>
      <c r="P6766">
        <v>600315</v>
      </c>
      <c r="Q6766" t="str">
        <f t="shared" si="108"/>
        <v>3-Small C&amp;I</v>
      </c>
    </row>
    <row r="6767" spans="1:17" x14ac:dyDescent="0.3">
      <c r="A6767">
        <v>5</v>
      </c>
      <c r="B6767" t="s">
        <v>181</v>
      </c>
      <c r="C6767">
        <v>2022</v>
      </c>
      <c r="D6767">
        <v>7</v>
      </c>
      <c r="E6767" t="s">
        <v>652</v>
      </c>
      <c r="F6767" s="152">
        <v>3</v>
      </c>
      <c r="G6767" t="s">
        <v>421</v>
      </c>
      <c r="H6767" t="s">
        <v>409</v>
      </c>
      <c r="I6767" t="s">
        <v>410</v>
      </c>
      <c r="J6767" t="s">
        <v>564</v>
      </c>
      <c r="K6767" t="s">
        <v>428</v>
      </c>
      <c r="L6767" t="s">
        <v>538</v>
      </c>
      <c r="M6767" t="s">
        <v>422</v>
      </c>
      <c r="N6767">
        <v>20192</v>
      </c>
      <c r="O6767">
        <v>896842.95</v>
      </c>
      <c r="P6767">
        <v>5762945</v>
      </c>
      <c r="Q6767" t="str">
        <f t="shared" si="108"/>
        <v>3-Small C&amp;I</v>
      </c>
    </row>
    <row r="6768" spans="1:17" x14ac:dyDescent="0.3">
      <c r="A6768">
        <v>5</v>
      </c>
      <c r="B6768" t="s">
        <v>181</v>
      </c>
      <c r="C6768">
        <v>2022</v>
      </c>
      <c r="D6768">
        <v>7</v>
      </c>
      <c r="E6768" t="s">
        <v>652</v>
      </c>
      <c r="F6768" s="152">
        <v>3</v>
      </c>
      <c r="G6768" t="s">
        <v>421</v>
      </c>
      <c r="H6768" t="s">
        <v>429</v>
      </c>
      <c r="I6768" t="s">
        <v>430</v>
      </c>
      <c r="J6768" t="s">
        <v>562</v>
      </c>
      <c r="K6768" t="s">
        <v>405</v>
      </c>
      <c r="L6768" t="s">
        <v>538</v>
      </c>
      <c r="M6768" t="s">
        <v>422</v>
      </c>
      <c r="N6768">
        <v>189</v>
      </c>
      <c r="O6768">
        <v>8377.32</v>
      </c>
      <c r="P6768">
        <v>212517</v>
      </c>
      <c r="Q6768" t="str">
        <f t="shared" si="108"/>
        <v>3-Small C&amp;I</v>
      </c>
    </row>
    <row r="6769" spans="1:17" x14ac:dyDescent="0.3">
      <c r="A6769">
        <v>5</v>
      </c>
      <c r="B6769" t="s">
        <v>181</v>
      </c>
      <c r="C6769">
        <v>2022</v>
      </c>
      <c r="D6769">
        <v>7</v>
      </c>
      <c r="E6769" t="s">
        <v>652</v>
      </c>
      <c r="F6769" s="152">
        <v>3</v>
      </c>
      <c r="G6769" t="s">
        <v>421</v>
      </c>
      <c r="H6769" t="s">
        <v>481</v>
      </c>
      <c r="I6769" t="s">
        <v>482</v>
      </c>
      <c r="J6769" t="s">
        <v>568</v>
      </c>
      <c r="K6769" t="s">
        <v>433</v>
      </c>
      <c r="L6769" t="s">
        <v>538</v>
      </c>
      <c r="M6769" t="s">
        <v>422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x14ac:dyDescent="0.3">
      <c r="A6770">
        <v>5</v>
      </c>
      <c r="B6770" t="s">
        <v>181</v>
      </c>
      <c r="C6770">
        <v>2022</v>
      </c>
      <c r="D6770">
        <v>7</v>
      </c>
      <c r="E6770" t="s">
        <v>652</v>
      </c>
      <c r="F6770" s="152">
        <v>3</v>
      </c>
      <c r="G6770" t="s">
        <v>421</v>
      </c>
      <c r="H6770" t="s">
        <v>649</v>
      </c>
      <c r="I6770" t="s">
        <v>650</v>
      </c>
      <c r="J6770" t="s">
        <v>564</v>
      </c>
      <c r="K6770" t="s">
        <v>428</v>
      </c>
      <c r="L6770" t="s">
        <v>538</v>
      </c>
      <c r="M6770" t="s">
        <v>422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x14ac:dyDescent="0.3">
      <c r="A6771">
        <v>5</v>
      </c>
      <c r="B6771" t="s">
        <v>181</v>
      </c>
      <c r="C6771">
        <v>2022</v>
      </c>
      <c r="D6771">
        <v>7</v>
      </c>
      <c r="E6771" t="s">
        <v>652</v>
      </c>
      <c r="F6771" s="152">
        <v>3</v>
      </c>
      <c r="G6771" t="s">
        <v>421</v>
      </c>
      <c r="H6771" t="s">
        <v>473</v>
      </c>
      <c r="I6771" t="s">
        <v>474</v>
      </c>
      <c r="J6771" t="s">
        <v>565</v>
      </c>
      <c r="K6771" t="s">
        <v>411</v>
      </c>
      <c r="L6771" t="s">
        <v>538</v>
      </c>
      <c r="M6771" t="s">
        <v>422</v>
      </c>
      <c r="N6771">
        <v>94</v>
      </c>
      <c r="O6771">
        <v>1956.37</v>
      </c>
      <c r="P6771">
        <v>15414</v>
      </c>
      <c r="Q6771" t="str">
        <f t="shared" si="108"/>
        <v>3-Small C&amp;I</v>
      </c>
    </row>
    <row r="6772" spans="1:17" x14ac:dyDescent="0.3">
      <c r="A6772">
        <v>5</v>
      </c>
      <c r="B6772" t="s">
        <v>181</v>
      </c>
      <c r="C6772">
        <v>2022</v>
      </c>
      <c r="D6772">
        <v>7</v>
      </c>
      <c r="E6772" t="s">
        <v>652</v>
      </c>
      <c r="F6772" s="152">
        <v>3</v>
      </c>
      <c r="G6772" t="s">
        <v>421</v>
      </c>
      <c r="H6772" t="s">
        <v>483</v>
      </c>
      <c r="I6772" t="s">
        <v>484</v>
      </c>
      <c r="J6772" t="s">
        <v>569</v>
      </c>
      <c r="K6772" t="s">
        <v>485</v>
      </c>
      <c r="L6772" t="s">
        <v>538</v>
      </c>
      <c r="M6772" t="s">
        <v>422</v>
      </c>
      <c r="N6772">
        <v>1</v>
      </c>
      <c r="O6772">
        <v>869.77</v>
      </c>
      <c r="P6772">
        <v>4080</v>
      </c>
      <c r="Q6772" t="str">
        <f t="shared" si="108"/>
        <v>4-Medium C&amp;I</v>
      </c>
    </row>
    <row r="6773" spans="1:17" x14ac:dyDescent="0.3">
      <c r="A6773">
        <v>5</v>
      </c>
      <c r="B6773" t="s">
        <v>181</v>
      </c>
      <c r="C6773">
        <v>2022</v>
      </c>
      <c r="D6773">
        <v>7</v>
      </c>
      <c r="E6773" t="s">
        <v>652</v>
      </c>
      <c r="F6773" s="152">
        <v>3</v>
      </c>
      <c r="G6773" t="s">
        <v>421</v>
      </c>
      <c r="H6773" t="s">
        <v>431</v>
      </c>
      <c r="I6773" t="s">
        <v>432</v>
      </c>
      <c r="J6773" t="s">
        <v>568</v>
      </c>
      <c r="K6773" t="s">
        <v>433</v>
      </c>
      <c r="L6773" t="s">
        <v>538</v>
      </c>
      <c r="M6773" t="s">
        <v>422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x14ac:dyDescent="0.3">
      <c r="A6774">
        <v>5</v>
      </c>
      <c r="B6774" t="s">
        <v>181</v>
      </c>
      <c r="C6774">
        <v>2022</v>
      </c>
      <c r="D6774">
        <v>7</v>
      </c>
      <c r="E6774" t="s">
        <v>652</v>
      </c>
      <c r="F6774" s="152">
        <v>3</v>
      </c>
      <c r="G6774" t="s">
        <v>421</v>
      </c>
      <c r="H6774" t="s">
        <v>486</v>
      </c>
      <c r="I6774" t="s">
        <v>487</v>
      </c>
      <c r="J6774" t="s">
        <v>570</v>
      </c>
      <c r="K6774" t="s">
        <v>454</v>
      </c>
      <c r="L6774" t="s">
        <v>538</v>
      </c>
      <c r="M6774" t="s">
        <v>422</v>
      </c>
      <c r="N6774">
        <v>36</v>
      </c>
      <c r="O6774">
        <v>112718.51</v>
      </c>
      <c r="P6774">
        <v>543755</v>
      </c>
      <c r="Q6774" t="str">
        <f t="shared" si="108"/>
        <v>4-Medium C&amp;I</v>
      </c>
    </row>
    <row r="6775" spans="1:17" x14ac:dyDescent="0.3">
      <c r="A6775">
        <v>5</v>
      </c>
      <c r="B6775" t="s">
        <v>181</v>
      </c>
      <c r="C6775">
        <v>2022</v>
      </c>
      <c r="D6775">
        <v>7</v>
      </c>
      <c r="E6775" t="s">
        <v>652</v>
      </c>
      <c r="F6775" s="152">
        <v>3</v>
      </c>
      <c r="G6775" t="s">
        <v>421</v>
      </c>
      <c r="H6775" t="s">
        <v>488</v>
      </c>
      <c r="I6775" t="s">
        <v>489</v>
      </c>
      <c r="J6775" t="s">
        <v>569</v>
      </c>
      <c r="K6775" t="s">
        <v>485</v>
      </c>
      <c r="L6775" t="s">
        <v>538</v>
      </c>
      <c r="M6775" t="s">
        <v>422</v>
      </c>
      <c r="N6775">
        <v>57</v>
      </c>
      <c r="O6775">
        <v>108494.21</v>
      </c>
      <c r="P6775">
        <v>509314</v>
      </c>
      <c r="Q6775" t="str">
        <f t="shared" si="108"/>
        <v>4-Medium C&amp;I</v>
      </c>
    </row>
    <row r="6776" spans="1:17" x14ac:dyDescent="0.3">
      <c r="A6776">
        <v>5</v>
      </c>
      <c r="B6776" t="s">
        <v>181</v>
      </c>
      <c r="C6776">
        <v>2022</v>
      </c>
      <c r="D6776">
        <v>7</v>
      </c>
      <c r="E6776" t="s">
        <v>652</v>
      </c>
      <c r="F6776" s="152">
        <v>3</v>
      </c>
      <c r="G6776" t="s">
        <v>421</v>
      </c>
      <c r="H6776" t="s">
        <v>477</v>
      </c>
      <c r="I6776" t="s">
        <v>478</v>
      </c>
      <c r="J6776" t="s">
        <v>566</v>
      </c>
      <c r="K6776" t="s">
        <v>436</v>
      </c>
      <c r="L6776" t="s">
        <v>538</v>
      </c>
      <c r="M6776" t="s">
        <v>422</v>
      </c>
      <c r="N6776">
        <v>891</v>
      </c>
      <c r="O6776">
        <v>95495.22</v>
      </c>
      <c r="P6776">
        <v>217672</v>
      </c>
      <c r="Q6776" t="str">
        <f t="shared" si="108"/>
        <v>Street</v>
      </c>
    </row>
    <row r="6777" spans="1:17" x14ac:dyDescent="0.3">
      <c r="A6777">
        <v>5</v>
      </c>
      <c r="B6777" t="s">
        <v>181</v>
      </c>
      <c r="C6777">
        <v>2022</v>
      </c>
      <c r="D6777">
        <v>7</v>
      </c>
      <c r="E6777" t="s">
        <v>652</v>
      </c>
      <c r="F6777" s="152">
        <v>3</v>
      </c>
      <c r="G6777" t="s">
        <v>421</v>
      </c>
      <c r="H6777" t="s">
        <v>479</v>
      </c>
      <c r="I6777" t="s">
        <v>480</v>
      </c>
      <c r="J6777" t="s">
        <v>566</v>
      </c>
      <c r="K6777" t="s">
        <v>436</v>
      </c>
      <c r="L6777" t="s">
        <v>538</v>
      </c>
      <c r="M6777" t="s">
        <v>422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x14ac:dyDescent="0.3">
      <c r="A6778">
        <v>5</v>
      </c>
      <c r="B6778" t="s">
        <v>181</v>
      </c>
      <c r="C6778">
        <v>2022</v>
      </c>
      <c r="D6778">
        <v>7</v>
      </c>
      <c r="E6778" t="s">
        <v>652</v>
      </c>
      <c r="F6778" s="152">
        <v>3</v>
      </c>
      <c r="G6778" t="s">
        <v>421</v>
      </c>
      <c r="H6778" t="s">
        <v>434</v>
      </c>
      <c r="I6778" t="s">
        <v>435</v>
      </c>
      <c r="J6778" t="s">
        <v>566</v>
      </c>
      <c r="K6778" t="s">
        <v>436</v>
      </c>
      <c r="L6778" t="s">
        <v>539</v>
      </c>
      <c r="M6778" t="s">
        <v>440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x14ac:dyDescent="0.3">
      <c r="A6779">
        <v>5</v>
      </c>
      <c r="B6779" t="s">
        <v>181</v>
      </c>
      <c r="C6779">
        <v>2022</v>
      </c>
      <c r="D6779">
        <v>7</v>
      </c>
      <c r="E6779" t="s">
        <v>652</v>
      </c>
      <c r="F6779" s="152">
        <v>3</v>
      </c>
      <c r="G6779" t="s">
        <v>421</v>
      </c>
      <c r="H6779" t="s">
        <v>437</v>
      </c>
      <c r="I6779" t="s">
        <v>438</v>
      </c>
      <c r="J6779" t="s">
        <v>571</v>
      </c>
      <c r="K6779" t="s">
        <v>439</v>
      </c>
      <c r="L6779" t="s">
        <v>539</v>
      </c>
      <c r="M6779" t="s">
        <v>440</v>
      </c>
      <c r="N6779">
        <v>6</v>
      </c>
      <c r="O6779">
        <v>489.68</v>
      </c>
      <c r="P6779">
        <v>3907</v>
      </c>
      <c r="Q6779" t="str">
        <f t="shared" si="108"/>
        <v>3-Small C&amp;I</v>
      </c>
    </row>
    <row r="6780" spans="1:17" x14ac:dyDescent="0.3">
      <c r="A6780">
        <v>5</v>
      </c>
      <c r="B6780" t="s">
        <v>181</v>
      </c>
      <c r="C6780">
        <v>2022</v>
      </c>
      <c r="D6780">
        <v>7</v>
      </c>
      <c r="E6780" t="s">
        <v>652</v>
      </c>
      <c r="F6780" s="152">
        <v>3</v>
      </c>
      <c r="G6780" t="s">
        <v>421</v>
      </c>
      <c r="H6780" t="s">
        <v>490</v>
      </c>
      <c r="I6780" t="s">
        <v>491</v>
      </c>
      <c r="J6780" t="s">
        <v>572</v>
      </c>
      <c r="K6780" t="s">
        <v>443</v>
      </c>
      <c r="L6780" t="s">
        <v>538</v>
      </c>
      <c r="M6780" t="s">
        <v>422</v>
      </c>
      <c r="N6780">
        <v>4</v>
      </c>
      <c r="O6780">
        <v>417317.54</v>
      </c>
      <c r="P6780">
        <v>2477321</v>
      </c>
      <c r="Q6780" t="str">
        <f t="shared" si="108"/>
        <v>5-Large C&amp;I</v>
      </c>
    </row>
    <row r="6781" spans="1:17" x14ac:dyDescent="0.3">
      <c r="A6781">
        <v>5</v>
      </c>
      <c r="B6781" t="s">
        <v>181</v>
      </c>
      <c r="C6781">
        <v>2022</v>
      </c>
      <c r="D6781">
        <v>7</v>
      </c>
      <c r="E6781" t="s">
        <v>652</v>
      </c>
      <c r="F6781" s="152">
        <v>3</v>
      </c>
      <c r="G6781" t="s">
        <v>421</v>
      </c>
      <c r="H6781" t="s">
        <v>441</v>
      </c>
      <c r="I6781" t="s">
        <v>442</v>
      </c>
      <c r="J6781" t="s">
        <v>572</v>
      </c>
      <c r="K6781" t="s">
        <v>443</v>
      </c>
      <c r="L6781" t="s">
        <v>538</v>
      </c>
      <c r="M6781" t="s">
        <v>422</v>
      </c>
      <c r="N6781">
        <v>166</v>
      </c>
      <c r="O6781">
        <v>2979982.7</v>
      </c>
      <c r="P6781">
        <v>16828353</v>
      </c>
      <c r="Q6781" t="str">
        <f t="shared" si="108"/>
        <v>5-Large C&amp;I</v>
      </c>
    </row>
    <row r="6782" spans="1:17" x14ac:dyDescent="0.3">
      <c r="A6782">
        <v>5</v>
      </c>
      <c r="B6782" t="s">
        <v>181</v>
      </c>
      <c r="C6782">
        <v>2022</v>
      </c>
      <c r="D6782">
        <v>7</v>
      </c>
      <c r="E6782" t="s">
        <v>652</v>
      </c>
      <c r="F6782" s="152">
        <v>3</v>
      </c>
      <c r="G6782" t="s">
        <v>421</v>
      </c>
      <c r="H6782" t="s">
        <v>444</v>
      </c>
      <c r="I6782" t="s">
        <v>445</v>
      </c>
      <c r="J6782" t="s">
        <v>572</v>
      </c>
      <c r="K6782" t="s">
        <v>443</v>
      </c>
      <c r="L6782" t="s">
        <v>539</v>
      </c>
      <c r="M6782" t="s">
        <v>440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x14ac:dyDescent="0.3">
      <c r="A6783">
        <v>5</v>
      </c>
      <c r="B6783" t="s">
        <v>181</v>
      </c>
      <c r="C6783">
        <v>2022</v>
      </c>
      <c r="D6783">
        <v>7</v>
      </c>
      <c r="E6783" t="s">
        <v>652</v>
      </c>
      <c r="F6783" s="152">
        <v>3</v>
      </c>
      <c r="G6783" t="s">
        <v>421</v>
      </c>
      <c r="H6783" t="s">
        <v>412</v>
      </c>
      <c r="I6783" t="s">
        <v>413</v>
      </c>
      <c r="J6783" t="s">
        <v>561</v>
      </c>
      <c r="K6783" t="s">
        <v>399</v>
      </c>
      <c r="L6783" t="s">
        <v>539</v>
      </c>
      <c r="M6783" t="s">
        <v>440</v>
      </c>
      <c r="N6783">
        <v>1255</v>
      </c>
      <c r="O6783">
        <v>325257.43</v>
      </c>
      <c r="P6783">
        <v>2355735</v>
      </c>
      <c r="Q6783" t="str">
        <f t="shared" si="108"/>
        <v>1-Residential</v>
      </c>
    </row>
    <row r="6784" spans="1:17" x14ac:dyDescent="0.3">
      <c r="A6784">
        <v>5</v>
      </c>
      <c r="B6784" t="s">
        <v>181</v>
      </c>
      <c r="C6784">
        <v>2022</v>
      </c>
      <c r="D6784">
        <v>7</v>
      </c>
      <c r="E6784" t="s">
        <v>652</v>
      </c>
      <c r="F6784" s="152">
        <v>3</v>
      </c>
      <c r="G6784" t="s">
        <v>421</v>
      </c>
      <c r="H6784" t="s">
        <v>417</v>
      </c>
      <c r="I6784" t="s">
        <v>418</v>
      </c>
      <c r="J6784" t="s">
        <v>562</v>
      </c>
      <c r="K6784" t="s">
        <v>405</v>
      </c>
      <c r="L6784" t="s">
        <v>539</v>
      </c>
      <c r="M6784" t="s">
        <v>440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x14ac:dyDescent="0.3">
      <c r="A6785">
        <v>5</v>
      </c>
      <c r="B6785" t="s">
        <v>181</v>
      </c>
      <c r="C6785">
        <v>2022</v>
      </c>
      <c r="D6785">
        <v>7</v>
      </c>
      <c r="E6785" t="s">
        <v>652</v>
      </c>
      <c r="F6785" s="152">
        <v>3</v>
      </c>
      <c r="G6785" t="s">
        <v>421</v>
      </c>
      <c r="H6785" t="s">
        <v>446</v>
      </c>
      <c r="I6785" t="s">
        <v>447</v>
      </c>
      <c r="J6785" t="s">
        <v>567</v>
      </c>
      <c r="K6785" t="s">
        <v>425</v>
      </c>
      <c r="L6785" t="s">
        <v>539</v>
      </c>
      <c r="M6785" t="s">
        <v>440</v>
      </c>
      <c r="N6785">
        <v>1218</v>
      </c>
      <c r="O6785">
        <v>53871.26</v>
      </c>
      <c r="P6785">
        <v>393658</v>
      </c>
      <c r="Q6785" t="str">
        <f t="shared" si="108"/>
        <v>3-Small C&amp;I</v>
      </c>
    </row>
    <row r="6786" spans="1:17" x14ac:dyDescent="0.3">
      <c r="A6786">
        <v>5</v>
      </c>
      <c r="B6786" t="s">
        <v>181</v>
      </c>
      <c r="C6786">
        <v>2022</v>
      </c>
      <c r="D6786">
        <v>7</v>
      </c>
      <c r="E6786" t="s">
        <v>652</v>
      </c>
      <c r="F6786" s="152">
        <v>3</v>
      </c>
      <c r="G6786" t="s">
        <v>421</v>
      </c>
      <c r="H6786" t="s">
        <v>448</v>
      </c>
      <c r="I6786" t="s">
        <v>449</v>
      </c>
      <c r="J6786" t="s">
        <v>564</v>
      </c>
      <c r="K6786" t="s">
        <v>428</v>
      </c>
      <c r="L6786" t="s">
        <v>539</v>
      </c>
      <c r="M6786" t="s">
        <v>440</v>
      </c>
      <c r="N6786">
        <v>474</v>
      </c>
      <c r="O6786">
        <v>-95834.71</v>
      </c>
      <c r="P6786">
        <v>1056800</v>
      </c>
      <c r="Q6786" t="str">
        <f t="shared" si="108"/>
        <v>3-Small C&amp;I</v>
      </c>
    </row>
    <row r="6787" spans="1:17" x14ac:dyDescent="0.3">
      <c r="A6787">
        <v>5</v>
      </c>
      <c r="B6787" t="s">
        <v>181</v>
      </c>
      <c r="C6787">
        <v>2022</v>
      </c>
      <c r="D6787">
        <v>7</v>
      </c>
      <c r="E6787" t="s">
        <v>652</v>
      </c>
      <c r="F6787" s="152">
        <v>3</v>
      </c>
      <c r="G6787" t="s">
        <v>421</v>
      </c>
      <c r="H6787" t="s">
        <v>419</v>
      </c>
      <c r="I6787" t="s">
        <v>420</v>
      </c>
      <c r="J6787" t="s">
        <v>565</v>
      </c>
      <c r="K6787" t="s">
        <v>411</v>
      </c>
      <c r="L6787" t="s">
        <v>539</v>
      </c>
      <c r="M6787" t="s">
        <v>440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x14ac:dyDescent="0.3">
      <c r="A6788">
        <v>5</v>
      </c>
      <c r="B6788" t="s">
        <v>181</v>
      </c>
      <c r="C6788">
        <v>2022</v>
      </c>
      <c r="D6788">
        <v>7</v>
      </c>
      <c r="E6788" t="s">
        <v>652</v>
      </c>
      <c r="F6788" s="152">
        <v>3</v>
      </c>
      <c r="G6788" t="s">
        <v>421</v>
      </c>
      <c r="H6788" t="s">
        <v>450</v>
      </c>
      <c r="I6788" t="s">
        <v>451</v>
      </c>
      <c r="J6788" t="s">
        <v>568</v>
      </c>
      <c r="K6788" t="s">
        <v>433</v>
      </c>
      <c r="L6788" t="s">
        <v>539</v>
      </c>
      <c r="M6788" t="s">
        <v>440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x14ac:dyDescent="0.3">
      <c r="A6789">
        <v>5</v>
      </c>
      <c r="B6789" t="s">
        <v>181</v>
      </c>
      <c r="C6789">
        <v>2022</v>
      </c>
      <c r="D6789">
        <v>7</v>
      </c>
      <c r="E6789" t="s">
        <v>652</v>
      </c>
      <c r="F6789" s="152">
        <v>3</v>
      </c>
      <c r="G6789" t="s">
        <v>421</v>
      </c>
      <c r="H6789" t="s">
        <v>452</v>
      </c>
      <c r="I6789" t="s">
        <v>453</v>
      </c>
      <c r="J6789" t="s">
        <v>568</v>
      </c>
      <c r="K6789" t="s">
        <v>433</v>
      </c>
      <c r="L6789" t="s">
        <v>539</v>
      </c>
      <c r="M6789" t="s">
        <v>440</v>
      </c>
      <c r="N6789">
        <v>329</v>
      </c>
      <c r="O6789">
        <v>594152.66</v>
      </c>
      <c r="P6789">
        <v>6220312</v>
      </c>
      <c r="Q6789" t="str">
        <f t="shared" si="108"/>
        <v>4-Medium C&amp;I</v>
      </c>
    </row>
    <row r="6790" spans="1:17" x14ac:dyDescent="0.3">
      <c r="A6790">
        <v>5</v>
      </c>
      <c r="B6790" t="s">
        <v>181</v>
      </c>
      <c r="C6790">
        <v>2022</v>
      </c>
      <c r="D6790">
        <v>7</v>
      </c>
      <c r="E6790" t="s">
        <v>652</v>
      </c>
      <c r="F6790" s="152">
        <v>3</v>
      </c>
      <c r="G6790" t="s">
        <v>421</v>
      </c>
      <c r="H6790" t="s">
        <v>492</v>
      </c>
      <c r="I6790" t="s">
        <v>493</v>
      </c>
      <c r="J6790" t="s">
        <v>568</v>
      </c>
      <c r="K6790" t="s">
        <v>433</v>
      </c>
      <c r="L6790" t="s">
        <v>539</v>
      </c>
      <c r="M6790" t="s">
        <v>440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x14ac:dyDescent="0.3">
      <c r="A6791">
        <v>5</v>
      </c>
      <c r="B6791" t="s">
        <v>181</v>
      </c>
      <c r="C6791">
        <v>2022</v>
      </c>
      <c r="D6791">
        <v>7</v>
      </c>
      <c r="E6791" t="s">
        <v>652</v>
      </c>
      <c r="F6791" s="152">
        <v>5</v>
      </c>
      <c r="G6791" t="s">
        <v>455</v>
      </c>
      <c r="H6791" t="s">
        <v>403</v>
      </c>
      <c r="I6791" t="s">
        <v>404</v>
      </c>
      <c r="J6791" t="s">
        <v>562</v>
      </c>
      <c r="K6791" t="s">
        <v>405</v>
      </c>
      <c r="L6791" t="s">
        <v>540</v>
      </c>
      <c r="M6791" t="s">
        <v>456</v>
      </c>
      <c r="N6791">
        <v>940</v>
      </c>
      <c r="O6791">
        <v>219720.71</v>
      </c>
      <c r="P6791">
        <v>1813499</v>
      </c>
      <c r="Q6791" t="str">
        <f t="shared" si="108"/>
        <v>3-Small C&amp;I</v>
      </c>
    </row>
    <row r="6792" spans="1:17" x14ac:dyDescent="0.3">
      <c r="A6792">
        <v>5</v>
      </c>
      <c r="B6792" t="s">
        <v>181</v>
      </c>
      <c r="C6792">
        <v>2022</v>
      </c>
      <c r="D6792">
        <v>7</v>
      </c>
      <c r="E6792" t="s">
        <v>652</v>
      </c>
      <c r="F6792" s="152">
        <v>5</v>
      </c>
      <c r="G6792" t="s">
        <v>455</v>
      </c>
      <c r="H6792" t="s">
        <v>423</v>
      </c>
      <c r="I6792" t="s">
        <v>424</v>
      </c>
      <c r="J6792" t="s">
        <v>567</v>
      </c>
      <c r="K6792" t="s">
        <v>425</v>
      </c>
      <c r="L6792" t="s">
        <v>540</v>
      </c>
      <c r="M6792" t="s">
        <v>456</v>
      </c>
      <c r="N6792">
        <v>1</v>
      </c>
      <c r="O6792">
        <v>71.12</v>
      </c>
      <c r="P6792">
        <v>292</v>
      </c>
      <c r="Q6792" t="str">
        <f t="shared" si="108"/>
        <v>3-Small C&amp;I</v>
      </c>
    </row>
    <row r="6793" spans="1:17" x14ac:dyDescent="0.3">
      <c r="A6793">
        <v>5</v>
      </c>
      <c r="B6793" t="s">
        <v>181</v>
      </c>
      <c r="C6793">
        <v>2022</v>
      </c>
      <c r="D6793">
        <v>7</v>
      </c>
      <c r="E6793" t="s">
        <v>652</v>
      </c>
      <c r="F6793" s="152">
        <v>5</v>
      </c>
      <c r="G6793" t="s">
        <v>455</v>
      </c>
      <c r="H6793" t="s">
        <v>429</v>
      </c>
      <c r="I6793" t="s">
        <v>430</v>
      </c>
      <c r="J6793" t="s">
        <v>562</v>
      </c>
      <c r="K6793" t="s">
        <v>405</v>
      </c>
      <c r="L6793" t="s">
        <v>540</v>
      </c>
      <c r="M6793" t="s">
        <v>456</v>
      </c>
      <c r="N6793">
        <v>2</v>
      </c>
      <c r="O6793">
        <v>63.04</v>
      </c>
      <c r="P6793">
        <v>195</v>
      </c>
      <c r="Q6793" t="str">
        <f t="shared" si="108"/>
        <v>3-Small C&amp;I</v>
      </c>
    </row>
    <row r="6794" spans="1:17" x14ac:dyDescent="0.3">
      <c r="A6794">
        <v>5</v>
      </c>
      <c r="B6794" t="s">
        <v>181</v>
      </c>
      <c r="C6794">
        <v>2022</v>
      </c>
      <c r="D6794">
        <v>7</v>
      </c>
      <c r="E6794" t="s">
        <v>652</v>
      </c>
      <c r="F6794" s="152">
        <v>5</v>
      </c>
      <c r="G6794" t="s">
        <v>455</v>
      </c>
      <c r="H6794" t="s">
        <v>481</v>
      </c>
      <c r="I6794" t="s">
        <v>482</v>
      </c>
      <c r="J6794" t="s">
        <v>568</v>
      </c>
      <c r="K6794" t="s">
        <v>433</v>
      </c>
      <c r="L6794" t="s">
        <v>540</v>
      </c>
      <c r="M6794" t="s">
        <v>456</v>
      </c>
      <c r="N6794">
        <v>4</v>
      </c>
      <c r="O6794">
        <v>13092.72</v>
      </c>
      <c r="P6794">
        <v>58880</v>
      </c>
      <c r="Q6794" t="str">
        <f t="shared" si="108"/>
        <v>4-Medium C&amp;I</v>
      </c>
    </row>
    <row r="6795" spans="1:17" x14ac:dyDescent="0.3">
      <c r="A6795">
        <v>5</v>
      </c>
      <c r="B6795" t="s">
        <v>181</v>
      </c>
      <c r="C6795">
        <v>2022</v>
      </c>
      <c r="D6795">
        <v>7</v>
      </c>
      <c r="E6795" t="s">
        <v>652</v>
      </c>
      <c r="F6795" s="152">
        <v>5</v>
      </c>
      <c r="G6795" t="s">
        <v>455</v>
      </c>
      <c r="H6795" t="s">
        <v>431</v>
      </c>
      <c r="I6795" t="s">
        <v>432</v>
      </c>
      <c r="J6795" t="s">
        <v>568</v>
      </c>
      <c r="K6795" t="s">
        <v>433</v>
      </c>
      <c r="L6795" t="s">
        <v>540</v>
      </c>
      <c r="M6795" t="s">
        <v>456</v>
      </c>
      <c r="N6795">
        <v>173</v>
      </c>
      <c r="O6795">
        <v>816593.17</v>
      </c>
      <c r="P6795">
        <v>3606154</v>
      </c>
      <c r="Q6795" t="str">
        <f t="shared" si="108"/>
        <v>4-Medium C&amp;I</v>
      </c>
    </row>
    <row r="6796" spans="1:17" x14ac:dyDescent="0.3">
      <c r="A6796">
        <v>5</v>
      </c>
      <c r="B6796" t="s">
        <v>181</v>
      </c>
      <c r="C6796">
        <v>2022</v>
      </c>
      <c r="D6796">
        <v>7</v>
      </c>
      <c r="E6796" t="s">
        <v>652</v>
      </c>
      <c r="F6796" s="152">
        <v>5</v>
      </c>
      <c r="G6796" t="s">
        <v>455</v>
      </c>
      <c r="H6796" t="s">
        <v>477</v>
      </c>
      <c r="I6796" t="s">
        <v>478</v>
      </c>
      <c r="J6796" t="s">
        <v>566</v>
      </c>
      <c r="K6796" t="s">
        <v>436</v>
      </c>
      <c r="L6796" t="s">
        <v>540</v>
      </c>
      <c r="M6796" t="s">
        <v>456</v>
      </c>
      <c r="N6796">
        <v>25</v>
      </c>
      <c r="O6796">
        <v>2745.51</v>
      </c>
      <c r="P6796">
        <v>6592</v>
      </c>
      <c r="Q6796" t="str">
        <f t="shared" si="108"/>
        <v>Street</v>
      </c>
    </row>
    <row r="6797" spans="1:17" x14ac:dyDescent="0.3">
      <c r="A6797">
        <v>5</v>
      </c>
      <c r="B6797" t="s">
        <v>181</v>
      </c>
      <c r="C6797">
        <v>2022</v>
      </c>
      <c r="D6797">
        <v>7</v>
      </c>
      <c r="E6797" t="s">
        <v>652</v>
      </c>
      <c r="F6797" s="152">
        <v>5</v>
      </c>
      <c r="G6797" t="s">
        <v>455</v>
      </c>
      <c r="H6797" t="s">
        <v>479</v>
      </c>
      <c r="I6797" t="s">
        <v>480</v>
      </c>
      <c r="J6797" t="s">
        <v>566</v>
      </c>
      <c r="K6797" t="s">
        <v>436</v>
      </c>
      <c r="L6797" t="s">
        <v>540</v>
      </c>
      <c r="M6797" t="s">
        <v>456</v>
      </c>
      <c r="N6797">
        <v>34</v>
      </c>
      <c r="O6797">
        <v>4741.12</v>
      </c>
      <c r="P6797">
        <v>11075</v>
      </c>
      <c r="Q6797" t="str">
        <f t="shared" si="108"/>
        <v>Street</v>
      </c>
    </row>
    <row r="6798" spans="1:17" x14ac:dyDescent="0.3">
      <c r="A6798">
        <v>5</v>
      </c>
      <c r="B6798" t="s">
        <v>181</v>
      </c>
      <c r="C6798">
        <v>2022</v>
      </c>
      <c r="D6798">
        <v>7</v>
      </c>
      <c r="E6798" t="s">
        <v>652</v>
      </c>
      <c r="F6798" s="152">
        <v>5</v>
      </c>
      <c r="G6798" t="s">
        <v>455</v>
      </c>
      <c r="H6798" t="s">
        <v>434</v>
      </c>
      <c r="I6798" t="s">
        <v>435</v>
      </c>
      <c r="J6798" t="s">
        <v>566</v>
      </c>
      <c r="K6798" t="s">
        <v>436</v>
      </c>
      <c r="L6798" t="s">
        <v>541</v>
      </c>
      <c r="M6798" t="s">
        <v>457</v>
      </c>
      <c r="N6798">
        <v>114</v>
      </c>
      <c r="O6798">
        <v>16300.3</v>
      </c>
      <c r="P6798">
        <v>50074</v>
      </c>
      <c r="Q6798" t="str">
        <f t="shared" ref="Q6798:Q6861" si="109">VLOOKUP(TRIM(J6798),S:T,2,FALSE)</f>
        <v>Street</v>
      </c>
    </row>
    <row r="6799" spans="1:17" x14ac:dyDescent="0.3">
      <c r="A6799">
        <v>5</v>
      </c>
      <c r="B6799" t="s">
        <v>181</v>
      </c>
      <c r="C6799">
        <v>2022</v>
      </c>
      <c r="D6799">
        <v>7</v>
      </c>
      <c r="E6799" t="s">
        <v>652</v>
      </c>
      <c r="F6799" s="152">
        <v>5</v>
      </c>
      <c r="G6799" t="s">
        <v>455</v>
      </c>
      <c r="H6799" t="s">
        <v>490</v>
      </c>
      <c r="I6799" t="s">
        <v>491</v>
      </c>
      <c r="J6799" t="s">
        <v>572</v>
      </c>
      <c r="K6799" t="s">
        <v>443</v>
      </c>
      <c r="L6799" t="s">
        <v>540</v>
      </c>
      <c r="M6799" t="s">
        <v>456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x14ac:dyDescent="0.3">
      <c r="A6800">
        <v>5</v>
      </c>
      <c r="B6800" t="s">
        <v>181</v>
      </c>
      <c r="C6800">
        <v>2022</v>
      </c>
      <c r="D6800">
        <v>7</v>
      </c>
      <c r="E6800" t="s">
        <v>652</v>
      </c>
      <c r="F6800" s="152">
        <v>5</v>
      </c>
      <c r="G6800" t="s">
        <v>455</v>
      </c>
      <c r="H6800" t="s">
        <v>441</v>
      </c>
      <c r="I6800" t="s">
        <v>442</v>
      </c>
      <c r="J6800" t="s">
        <v>572</v>
      </c>
      <c r="K6800" t="s">
        <v>443</v>
      </c>
      <c r="L6800" t="s">
        <v>540</v>
      </c>
      <c r="M6800" t="s">
        <v>456</v>
      </c>
      <c r="N6800">
        <v>65</v>
      </c>
      <c r="O6800">
        <v>905114.73</v>
      </c>
      <c r="P6800">
        <v>4770949</v>
      </c>
      <c r="Q6800" t="str">
        <f t="shared" si="109"/>
        <v>5-Large C&amp;I</v>
      </c>
    </row>
    <row r="6801" spans="1:17" x14ac:dyDescent="0.3">
      <c r="A6801">
        <v>5</v>
      </c>
      <c r="B6801" t="s">
        <v>181</v>
      </c>
      <c r="C6801">
        <v>2022</v>
      </c>
      <c r="D6801">
        <v>7</v>
      </c>
      <c r="E6801" t="s">
        <v>652</v>
      </c>
      <c r="F6801" s="152">
        <v>5</v>
      </c>
      <c r="G6801" t="s">
        <v>455</v>
      </c>
      <c r="H6801" t="s">
        <v>444</v>
      </c>
      <c r="I6801" t="s">
        <v>445</v>
      </c>
      <c r="J6801" t="s">
        <v>572</v>
      </c>
      <c r="K6801" t="s">
        <v>443</v>
      </c>
      <c r="L6801" t="s">
        <v>541</v>
      </c>
      <c r="M6801" t="s">
        <v>457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x14ac:dyDescent="0.3">
      <c r="A6802">
        <v>5</v>
      </c>
      <c r="B6802" t="s">
        <v>181</v>
      </c>
      <c r="C6802">
        <v>2022</v>
      </c>
      <c r="D6802">
        <v>7</v>
      </c>
      <c r="E6802" t="s">
        <v>652</v>
      </c>
      <c r="F6802" s="152">
        <v>5</v>
      </c>
      <c r="G6802" t="s">
        <v>455</v>
      </c>
      <c r="H6802" t="s">
        <v>417</v>
      </c>
      <c r="I6802" t="s">
        <v>418</v>
      </c>
      <c r="J6802" t="s">
        <v>562</v>
      </c>
      <c r="K6802" t="s">
        <v>405</v>
      </c>
      <c r="L6802" t="s">
        <v>541</v>
      </c>
      <c r="M6802" t="s">
        <v>457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x14ac:dyDescent="0.3">
      <c r="A6803">
        <v>5</v>
      </c>
      <c r="B6803" t="s">
        <v>181</v>
      </c>
      <c r="C6803">
        <v>2022</v>
      </c>
      <c r="D6803">
        <v>7</v>
      </c>
      <c r="E6803" t="s">
        <v>652</v>
      </c>
      <c r="F6803" s="152">
        <v>5</v>
      </c>
      <c r="G6803" t="s">
        <v>455</v>
      </c>
      <c r="H6803" t="s">
        <v>446</v>
      </c>
      <c r="I6803" t="s">
        <v>447</v>
      </c>
      <c r="J6803" t="s">
        <v>567</v>
      </c>
      <c r="K6803" t="s">
        <v>425</v>
      </c>
      <c r="L6803" t="s">
        <v>541</v>
      </c>
      <c r="M6803" t="s">
        <v>457</v>
      </c>
      <c r="N6803">
        <v>1</v>
      </c>
      <c r="O6803">
        <v>41.8</v>
      </c>
      <c r="P6803">
        <v>300</v>
      </c>
      <c r="Q6803" t="str">
        <f t="shared" si="109"/>
        <v>3-Small C&amp;I</v>
      </c>
    </row>
    <row r="6804" spans="1:17" x14ac:dyDescent="0.3">
      <c r="A6804">
        <v>5</v>
      </c>
      <c r="B6804" t="s">
        <v>181</v>
      </c>
      <c r="C6804">
        <v>2022</v>
      </c>
      <c r="D6804">
        <v>7</v>
      </c>
      <c r="E6804" t="s">
        <v>652</v>
      </c>
      <c r="F6804" s="152">
        <v>5</v>
      </c>
      <c r="G6804" t="s">
        <v>455</v>
      </c>
      <c r="H6804" t="s">
        <v>450</v>
      </c>
      <c r="I6804" t="s">
        <v>451</v>
      </c>
      <c r="J6804" t="s">
        <v>568</v>
      </c>
      <c r="K6804" t="s">
        <v>433</v>
      </c>
      <c r="L6804" t="s">
        <v>541</v>
      </c>
      <c r="M6804" t="s">
        <v>457</v>
      </c>
      <c r="N6804">
        <v>465</v>
      </c>
      <c r="O6804">
        <v>1309978.06</v>
      </c>
      <c r="P6804">
        <v>12498604</v>
      </c>
      <c r="Q6804" t="str">
        <f t="shared" si="109"/>
        <v>4-Medium C&amp;I</v>
      </c>
    </row>
    <row r="6805" spans="1:17" x14ac:dyDescent="0.3">
      <c r="A6805">
        <v>5</v>
      </c>
      <c r="B6805" t="s">
        <v>181</v>
      </c>
      <c r="C6805">
        <v>2022</v>
      </c>
      <c r="D6805">
        <v>7</v>
      </c>
      <c r="E6805" t="s">
        <v>652</v>
      </c>
      <c r="F6805" s="152">
        <v>6</v>
      </c>
      <c r="G6805" t="s">
        <v>458</v>
      </c>
      <c r="H6805" t="s">
        <v>403</v>
      </c>
      <c r="I6805" t="s">
        <v>404</v>
      </c>
      <c r="J6805" t="s">
        <v>562</v>
      </c>
      <c r="K6805" t="s">
        <v>405</v>
      </c>
      <c r="L6805" t="s">
        <v>548</v>
      </c>
      <c r="M6805" t="s">
        <v>193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x14ac:dyDescent="0.3">
      <c r="A6806">
        <v>5</v>
      </c>
      <c r="B6806" t="s">
        <v>181</v>
      </c>
      <c r="C6806">
        <v>2022</v>
      </c>
      <c r="D6806">
        <v>7</v>
      </c>
      <c r="E6806" t="s">
        <v>652</v>
      </c>
      <c r="F6806" s="152">
        <v>6</v>
      </c>
      <c r="G6806" t="s">
        <v>458</v>
      </c>
      <c r="H6806" t="s">
        <v>494</v>
      </c>
      <c r="I6806" t="s">
        <v>495</v>
      </c>
      <c r="J6806" t="s">
        <v>573</v>
      </c>
      <c r="K6806" t="s">
        <v>461</v>
      </c>
      <c r="L6806" t="s">
        <v>548</v>
      </c>
      <c r="M6806" t="s">
        <v>193</v>
      </c>
      <c r="N6806">
        <v>69</v>
      </c>
      <c r="O6806">
        <v>51951.62</v>
      </c>
      <c r="P6806">
        <v>92615</v>
      </c>
      <c r="Q6806" t="str">
        <f t="shared" si="109"/>
        <v>Street</v>
      </c>
    </row>
    <row r="6807" spans="1:17" x14ac:dyDescent="0.3">
      <c r="A6807">
        <v>5</v>
      </c>
      <c r="B6807" t="s">
        <v>181</v>
      </c>
      <c r="C6807">
        <v>2022</v>
      </c>
      <c r="D6807">
        <v>7</v>
      </c>
      <c r="E6807" t="s">
        <v>652</v>
      </c>
      <c r="F6807" s="152">
        <v>6</v>
      </c>
      <c r="G6807" t="s">
        <v>458</v>
      </c>
      <c r="H6807" t="s">
        <v>496</v>
      </c>
      <c r="I6807" t="s">
        <v>497</v>
      </c>
      <c r="J6807" t="s">
        <v>573</v>
      </c>
      <c r="K6807" t="s">
        <v>461</v>
      </c>
      <c r="L6807" t="s">
        <v>548</v>
      </c>
      <c r="M6807" t="s">
        <v>193</v>
      </c>
      <c r="N6807">
        <v>106</v>
      </c>
      <c r="O6807">
        <v>59172.1</v>
      </c>
      <c r="P6807">
        <v>74937</v>
      </c>
      <c r="Q6807" t="str">
        <f t="shared" si="109"/>
        <v>Street</v>
      </c>
    </row>
    <row r="6808" spans="1:17" x14ac:dyDescent="0.3">
      <c r="A6808">
        <v>5</v>
      </c>
      <c r="B6808" t="s">
        <v>181</v>
      </c>
      <c r="C6808">
        <v>2022</v>
      </c>
      <c r="D6808">
        <v>7</v>
      </c>
      <c r="E6808" t="s">
        <v>652</v>
      </c>
      <c r="F6808" s="152">
        <v>6</v>
      </c>
      <c r="G6808" t="s">
        <v>458</v>
      </c>
      <c r="H6808" t="s">
        <v>477</v>
      </c>
      <c r="I6808" t="s">
        <v>478</v>
      </c>
      <c r="J6808" t="s">
        <v>566</v>
      </c>
      <c r="K6808" t="s">
        <v>436</v>
      </c>
      <c r="L6808" t="s">
        <v>548</v>
      </c>
      <c r="M6808" t="s">
        <v>193</v>
      </c>
      <c r="N6808">
        <v>320</v>
      </c>
      <c r="O6808">
        <v>29815.35</v>
      </c>
      <c r="P6808">
        <v>65380</v>
      </c>
      <c r="Q6808" t="str">
        <f t="shared" si="109"/>
        <v>Street</v>
      </c>
    </row>
    <row r="6809" spans="1:17" x14ac:dyDescent="0.3">
      <c r="A6809">
        <v>5</v>
      </c>
      <c r="B6809" t="s">
        <v>181</v>
      </c>
      <c r="C6809">
        <v>2022</v>
      </c>
      <c r="D6809">
        <v>7</v>
      </c>
      <c r="E6809" t="s">
        <v>652</v>
      </c>
      <c r="F6809" s="152">
        <v>6</v>
      </c>
      <c r="G6809" t="s">
        <v>458</v>
      </c>
      <c r="H6809" t="s">
        <v>479</v>
      </c>
      <c r="I6809" t="s">
        <v>480</v>
      </c>
      <c r="J6809" t="s">
        <v>566</v>
      </c>
      <c r="K6809" t="s">
        <v>436</v>
      </c>
      <c r="L6809" t="s">
        <v>548</v>
      </c>
      <c r="M6809" t="s">
        <v>193</v>
      </c>
      <c r="N6809">
        <v>591</v>
      </c>
      <c r="O6809">
        <v>46832.23</v>
      </c>
      <c r="P6809">
        <v>101561</v>
      </c>
      <c r="Q6809" t="str">
        <f t="shared" si="109"/>
        <v>Street</v>
      </c>
    </row>
    <row r="6810" spans="1:17" x14ac:dyDescent="0.3">
      <c r="A6810">
        <v>5</v>
      </c>
      <c r="B6810" t="s">
        <v>181</v>
      </c>
      <c r="C6810">
        <v>2022</v>
      </c>
      <c r="D6810">
        <v>7</v>
      </c>
      <c r="E6810" t="s">
        <v>652</v>
      </c>
      <c r="F6810" s="152">
        <v>6</v>
      </c>
      <c r="G6810" t="s">
        <v>458</v>
      </c>
      <c r="H6810" t="s">
        <v>498</v>
      </c>
      <c r="I6810" t="s">
        <v>499</v>
      </c>
      <c r="J6810" t="s">
        <v>574</v>
      </c>
      <c r="K6810" t="s">
        <v>500</v>
      </c>
      <c r="L6810" t="s">
        <v>548</v>
      </c>
      <c r="M6810" t="s">
        <v>193</v>
      </c>
      <c r="N6810">
        <v>2</v>
      </c>
      <c r="O6810">
        <v>753.21</v>
      </c>
      <c r="P6810">
        <v>1062</v>
      </c>
      <c r="Q6810" t="str">
        <f t="shared" si="109"/>
        <v>Street</v>
      </c>
    </row>
    <row r="6811" spans="1:17" x14ac:dyDescent="0.3">
      <c r="A6811">
        <v>5</v>
      </c>
      <c r="B6811" t="s">
        <v>181</v>
      </c>
      <c r="C6811">
        <v>2022</v>
      </c>
      <c r="D6811">
        <v>7</v>
      </c>
      <c r="E6811" t="s">
        <v>652</v>
      </c>
      <c r="F6811" s="152">
        <v>6</v>
      </c>
      <c r="G6811" t="s">
        <v>458</v>
      </c>
      <c r="H6811" t="s">
        <v>501</v>
      </c>
      <c r="I6811" t="s">
        <v>502</v>
      </c>
      <c r="J6811" t="s">
        <v>574</v>
      </c>
      <c r="K6811" t="s">
        <v>500</v>
      </c>
      <c r="L6811" t="s">
        <v>548</v>
      </c>
      <c r="M6811" t="s">
        <v>193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x14ac:dyDescent="0.3">
      <c r="A6812">
        <v>5</v>
      </c>
      <c r="B6812" t="s">
        <v>181</v>
      </c>
      <c r="C6812">
        <v>2022</v>
      </c>
      <c r="D6812">
        <v>7</v>
      </c>
      <c r="E6812" t="s">
        <v>652</v>
      </c>
      <c r="F6812" s="152">
        <v>6</v>
      </c>
      <c r="G6812" t="s">
        <v>458</v>
      </c>
      <c r="H6812" t="s">
        <v>503</v>
      </c>
      <c r="I6812" t="s">
        <v>504</v>
      </c>
      <c r="J6812" t="s">
        <v>575</v>
      </c>
      <c r="K6812" t="s">
        <v>475</v>
      </c>
      <c r="L6812" t="s">
        <v>548</v>
      </c>
      <c r="M6812" t="s">
        <v>193</v>
      </c>
      <c r="N6812">
        <v>96</v>
      </c>
      <c r="O6812">
        <v>37765.71</v>
      </c>
      <c r="P6812">
        <v>172383</v>
      </c>
      <c r="Q6812" t="str">
        <f t="shared" si="109"/>
        <v>Street</v>
      </c>
    </row>
    <row r="6813" spans="1:17" x14ac:dyDescent="0.3">
      <c r="A6813">
        <v>5</v>
      </c>
      <c r="B6813" t="s">
        <v>181</v>
      </c>
      <c r="C6813">
        <v>2022</v>
      </c>
      <c r="D6813">
        <v>7</v>
      </c>
      <c r="E6813" t="s">
        <v>652</v>
      </c>
      <c r="F6813" s="152">
        <v>6</v>
      </c>
      <c r="G6813" t="s">
        <v>458</v>
      </c>
      <c r="H6813" t="s">
        <v>505</v>
      </c>
      <c r="I6813" t="s">
        <v>506</v>
      </c>
      <c r="J6813" t="s">
        <v>575</v>
      </c>
      <c r="K6813" t="s">
        <v>475</v>
      </c>
      <c r="L6813" t="s">
        <v>548</v>
      </c>
      <c r="M6813" t="s">
        <v>193</v>
      </c>
      <c r="N6813">
        <v>13</v>
      </c>
      <c r="O6813">
        <v>3919.66</v>
      </c>
      <c r="P6813">
        <v>17500</v>
      </c>
      <c r="Q6813" t="str">
        <f t="shared" si="109"/>
        <v>Street</v>
      </c>
    </row>
    <row r="6814" spans="1:17" x14ac:dyDescent="0.3">
      <c r="A6814">
        <v>5</v>
      </c>
      <c r="B6814" t="s">
        <v>181</v>
      </c>
      <c r="C6814">
        <v>2022</v>
      </c>
      <c r="D6814">
        <v>7</v>
      </c>
      <c r="E6814" t="s">
        <v>652</v>
      </c>
      <c r="F6814" s="152">
        <v>6</v>
      </c>
      <c r="G6814" t="s">
        <v>458</v>
      </c>
      <c r="H6814" t="s">
        <v>507</v>
      </c>
      <c r="I6814" t="s">
        <v>508</v>
      </c>
      <c r="J6814" t="s">
        <v>571</v>
      </c>
      <c r="K6814" t="s">
        <v>439</v>
      </c>
      <c r="L6814" t="s">
        <v>548</v>
      </c>
      <c r="M6814" t="s">
        <v>193</v>
      </c>
      <c r="N6814">
        <v>2</v>
      </c>
      <c r="O6814">
        <v>56.95</v>
      </c>
      <c r="P6814">
        <v>194</v>
      </c>
      <c r="Q6814" t="str">
        <f t="shared" si="109"/>
        <v>3-Small C&amp;I</v>
      </c>
    </row>
    <row r="6815" spans="1:17" x14ac:dyDescent="0.3">
      <c r="A6815">
        <v>5</v>
      </c>
      <c r="B6815" t="s">
        <v>181</v>
      </c>
      <c r="C6815">
        <v>2022</v>
      </c>
      <c r="D6815">
        <v>7</v>
      </c>
      <c r="E6815" t="s">
        <v>652</v>
      </c>
      <c r="F6815" s="152">
        <v>6</v>
      </c>
      <c r="G6815" t="s">
        <v>458</v>
      </c>
      <c r="H6815" t="s">
        <v>509</v>
      </c>
      <c r="I6815" t="s">
        <v>510</v>
      </c>
      <c r="J6815" t="s">
        <v>571</v>
      </c>
      <c r="K6815" t="s">
        <v>439</v>
      </c>
      <c r="L6815" t="s">
        <v>548</v>
      </c>
      <c r="M6815" t="s">
        <v>193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x14ac:dyDescent="0.3">
      <c r="A6816">
        <v>5</v>
      </c>
      <c r="B6816" t="s">
        <v>181</v>
      </c>
      <c r="C6816">
        <v>2022</v>
      </c>
      <c r="D6816">
        <v>7</v>
      </c>
      <c r="E6816" t="s">
        <v>652</v>
      </c>
      <c r="F6816" s="152">
        <v>6</v>
      </c>
      <c r="G6816" t="s">
        <v>458</v>
      </c>
      <c r="H6816" t="s">
        <v>459</v>
      </c>
      <c r="I6816" t="s">
        <v>460</v>
      </c>
      <c r="J6816" t="s">
        <v>573</v>
      </c>
      <c r="K6816" t="s">
        <v>461</v>
      </c>
      <c r="L6816" t="s">
        <v>542</v>
      </c>
      <c r="M6816" t="s">
        <v>462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x14ac:dyDescent="0.3">
      <c r="A6817">
        <v>5</v>
      </c>
      <c r="B6817" t="s">
        <v>181</v>
      </c>
      <c r="C6817">
        <v>2022</v>
      </c>
      <c r="D6817">
        <v>7</v>
      </c>
      <c r="E6817" t="s">
        <v>652</v>
      </c>
      <c r="F6817" s="152">
        <v>6</v>
      </c>
      <c r="G6817" t="s">
        <v>458</v>
      </c>
      <c r="H6817" t="s">
        <v>434</v>
      </c>
      <c r="I6817" t="s">
        <v>435</v>
      </c>
      <c r="J6817" t="s">
        <v>566</v>
      </c>
      <c r="K6817" t="s">
        <v>436</v>
      </c>
      <c r="L6817" t="s">
        <v>542</v>
      </c>
      <c r="M6817" t="s">
        <v>462</v>
      </c>
      <c r="N6817">
        <v>922</v>
      </c>
      <c r="O6817">
        <v>68846.78</v>
      </c>
      <c r="P6817">
        <v>196763</v>
      </c>
      <c r="Q6817" t="str">
        <f t="shared" si="109"/>
        <v>Street</v>
      </c>
    </row>
    <row r="6818" spans="1:17" x14ac:dyDescent="0.3">
      <c r="A6818">
        <v>5</v>
      </c>
      <c r="B6818" t="s">
        <v>181</v>
      </c>
      <c r="C6818">
        <v>2022</v>
      </c>
      <c r="D6818">
        <v>7</v>
      </c>
      <c r="E6818" t="s">
        <v>652</v>
      </c>
      <c r="F6818" s="152">
        <v>6</v>
      </c>
      <c r="G6818" t="s">
        <v>458</v>
      </c>
      <c r="H6818" t="s">
        <v>511</v>
      </c>
      <c r="I6818" t="s">
        <v>512</v>
      </c>
      <c r="J6818" t="s">
        <v>576</v>
      </c>
      <c r="K6818" t="s">
        <v>513</v>
      </c>
      <c r="L6818" t="s">
        <v>542</v>
      </c>
      <c r="M6818" t="s">
        <v>462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x14ac:dyDescent="0.3">
      <c r="A6819">
        <v>5</v>
      </c>
      <c r="B6819" t="s">
        <v>181</v>
      </c>
      <c r="C6819">
        <v>2022</v>
      </c>
      <c r="D6819">
        <v>7</v>
      </c>
      <c r="E6819" t="s">
        <v>652</v>
      </c>
      <c r="F6819" s="152">
        <v>6</v>
      </c>
      <c r="G6819" t="s">
        <v>458</v>
      </c>
      <c r="H6819" t="s">
        <v>514</v>
      </c>
      <c r="I6819" t="s">
        <v>515</v>
      </c>
      <c r="J6819" t="s">
        <v>574</v>
      </c>
      <c r="K6819" t="s">
        <v>500</v>
      </c>
      <c r="L6819" t="s">
        <v>542</v>
      </c>
      <c r="M6819" t="s">
        <v>462</v>
      </c>
      <c r="N6819">
        <v>6</v>
      </c>
      <c r="O6819">
        <v>1684.69</v>
      </c>
      <c r="P6819">
        <v>2976</v>
      </c>
      <c r="Q6819" t="str">
        <f t="shared" si="109"/>
        <v>Street</v>
      </c>
    </row>
    <row r="6820" spans="1:17" x14ac:dyDescent="0.3">
      <c r="A6820">
        <v>5</v>
      </c>
      <c r="B6820" t="s">
        <v>181</v>
      </c>
      <c r="C6820">
        <v>2022</v>
      </c>
      <c r="D6820">
        <v>7</v>
      </c>
      <c r="E6820" t="s">
        <v>652</v>
      </c>
      <c r="F6820" s="152">
        <v>6</v>
      </c>
      <c r="G6820" t="s">
        <v>458</v>
      </c>
      <c r="H6820" t="s">
        <v>516</v>
      </c>
      <c r="I6820" t="s">
        <v>517</v>
      </c>
      <c r="J6820" t="s">
        <v>575</v>
      </c>
      <c r="K6820" t="s">
        <v>475</v>
      </c>
      <c r="L6820" t="s">
        <v>542</v>
      </c>
      <c r="M6820" t="s">
        <v>462</v>
      </c>
      <c r="N6820">
        <v>409</v>
      </c>
      <c r="O6820">
        <v>212606.89</v>
      </c>
      <c r="P6820">
        <v>1842543</v>
      </c>
      <c r="Q6820" t="str">
        <f t="shared" si="109"/>
        <v>Street</v>
      </c>
    </row>
    <row r="6821" spans="1:17" x14ac:dyDescent="0.3">
      <c r="A6821">
        <v>5</v>
      </c>
      <c r="B6821" t="s">
        <v>181</v>
      </c>
      <c r="C6821">
        <v>2022</v>
      </c>
      <c r="D6821">
        <v>7</v>
      </c>
      <c r="E6821" t="s">
        <v>652</v>
      </c>
      <c r="F6821" s="152">
        <v>6</v>
      </c>
      <c r="G6821" t="s">
        <v>458</v>
      </c>
      <c r="H6821" t="s">
        <v>437</v>
      </c>
      <c r="I6821" t="s">
        <v>438</v>
      </c>
      <c r="J6821" t="s">
        <v>571</v>
      </c>
      <c r="K6821" t="s">
        <v>439</v>
      </c>
      <c r="L6821" t="s">
        <v>542</v>
      </c>
      <c r="M6821" t="s">
        <v>462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x14ac:dyDescent="0.3">
      <c r="A6822">
        <v>5</v>
      </c>
      <c r="B6822" t="s">
        <v>181</v>
      </c>
      <c r="C6822">
        <v>2022</v>
      </c>
      <c r="D6822">
        <v>7</v>
      </c>
      <c r="E6822" t="s">
        <v>652</v>
      </c>
      <c r="F6822" s="152">
        <v>6</v>
      </c>
      <c r="G6822" t="s">
        <v>458</v>
      </c>
      <c r="H6822" t="s">
        <v>518</v>
      </c>
      <c r="I6822" t="s">
        <v>519</v>
      </c>
      <c r="J6822" t="s">
        <v>577</v>
      </c>
      <c r="K6822" t="s">
        <v>465</v>
      </c>
      <c r="L6822" t="s">
        <v>548</v>
      </c>
      <c r="M6822" t="s">
        <v>193</v>
      </c>
      <c r="N6822">
        <v>1</v>
      </c>
      <c r="O6822">
        <v>1379.83</v>
      </c>
      <c r="P6822">
        <v>4549</v>
      </c>
      <c r="Q6822" t="str">
        <f t="shared" si="109"/>
        <v>Street</v>
      </c>
    </row>
    <row r="6823" spans="1:17" x14ac:dyDescent="0.3">
      <c r="A6823">
        <v>5</v>
      </c>
      <c r="B6823" t="s">
        <v>181</v>
      </c>
      <c r="C6823">
        <v>2022</v>
      </c>
      <c r="D6823">
        <v>7</v>
      </c>
      <c r="E6823" t="s">
        <v>652</v>
      </c>
      <c r="F6823" s="152">
        <v>6</v>
      </c>
      <c r="G6823" t="s">
        <v>458</v>
      </c>
      <c r="H6823" t="s">
        <v>463</v>
      </c>
      <c r="I6823" t="s">
        <v>464</v>
      </c>
      <c r="J6823" t="s">
        <v>577</v>
      </c>
      <c r="K6823" t="s">
        <v>465</v>
      </c>
      <c r="L6823" t="s">
        <v>542</v>
      </c>
      <c r="M6823" t="s">
        <v>462</v>
      </c>
      <c r="N6823">
        <v>10</v>
      </c>
      <c r="O6823">
        <v>693.89</v>
      </c>
      <c r="P6823">
        <v>3072</v>
      </c>
      <c r="Q6823" t="str">
        <f t="shared" si="109"/>
        <v>Street</v>
      </c>
    </row>
    <row r="6824" spans="1:17" x14ac:dyDescent="0.3">
      <c r="A6824">
        <v>5</v>
      </c>
      <c r="B6824" t="s">
        <v>181</v>
      </c>
      <c r="C6824">
        <v>2022</v>
      </c>
      <c r="D6824">
        <v>7</v>
      </c>
      <c r="E6824" t="s">
        <v>652</v>
      </c>
      <c r="F6824" s="152">
        <v>6</v>
      </c>
      <c r="G6824" t="s">
        <v>458</v>
      </c>
      <c r="H6824" t="s">
        <v>522</v>
      </c>
      <c r="I6824" t="s">
        <v>523</v>
      </c>
      <c r="J6824" t="s">
        <v>578</v>
      </c>
      <c r="K6824" t="s">
        <v>475</v>
      </c>
      <c r="L6824" t="s">
        <v>548</v>
      </c>
      <c r="M6824" t="s">
        <v>193</v>
      </c>
      <c r="N6824">
        <v>3</v>
      </c>
      <c r="O6824">
        <v>2356.19</v>
      </c>
      <c r="P6824">
        <v>462</v>
      </c>
      <c r="Q6824" t="str">
        <f t="shared" si="109"/>
        <v>Street</v>
      </c>
    </row>
    <row r="6825" spans="1:17" x14ac:dyDescent="0.3">
      <c r="A6825">
        <v>5</v>
      </c>
      <c r="B6825" t="s">
        <v>181</v>
      </c>
      <c r="C6825">
        <v>2022</v>
      </c>
      <c r="D6825">
        <v>7</v>
      </c>
      <c r="E6825" t="s">
        <v>652</v>
      </c>
      <c r="F6825" s="152">
        <v>6</v>
      </c>
      <c r="G6825" t="s">
        <v>458</v>
      </c>
      <c r="H6825" t="s">
        <v>524</v>
      </c>
      <c r="I6825" t="s">
        <v>525</v>
      </c>
      <c r="J6825" t="s">
        <v>578</v>
      </c>
      <c r="K6825" t="s">
        <v>475</v>
      </c>
      <c r="L6825" t="s">
        <v>542</v>
      </c>
      <c r="M6825" t="s">
        <v>462</v>
      </c>
      <c r="N6825">
        <v>2</v>
      </c>
      <c r="O6825">
        <v>966.16</v>
      </c>
      <c r="P6825">
        <v>168</v>
      </c>
      <c r="Q6825" t="str">
        <f t="shared" si="109"/>
        <v>Street</v>
      </c>
    </row>
    <row r="6826" spans="1:17" x14ac:dyDescent="0.3">
      <c r="A6826">
        <v>5</v>
      </c>
      <c r="B6826" t="s">
        <v>181</v>
      </c>
      <c r="C6826">
        <v>2022</v>
      </c>
      <c r="D6826">
        <v>7</v>
      </c>
      <c r="E6826" t="s">
        <v>652</v>
      </c>
      <c r="F6826" s="152">
        <v>6</v>
      </c>
      <c r="G6826" t="s">
        <v>458</v>
      </c>
      <c r="H6826" t="s">
        <v>417</v>
      </c>
      <c r="I6826" t="s">
        <v>418</v>
      </c>
      <c r="J6826" t="s">
        <v>562</v>
      </c>
      <c r="K6826" t="s">
        <v>405</v>
      </c>
      <c r="L6826" t="s">
        <v>542</v>
      </c>
      <c r="M6826" t="s">
        <v>462</v>
      </c>
      <c r="N6826">
        <v>30</v>
      </c>
      <c r="O6826">
        <v>874.82</v>
      </c>
      <c r="P6826">
        <v>5101</v>
      </c>
      <c r="Q6826" t="str">
        <f t="shared" si="109"/>
        <v>3-Small C&amp;I</v>
      </c>
    </row>
    <row r="6827" spans="1:17" x14ac:dyDescent="0.3">
      <c r="A6827">
        <v>5</v>
      </c>
      <c r="B6827" t="s">
        <v>181</v>
      </c>
      <c r="C6827">
        <v>2022</v>
      </c>
      <c r="D6827">
        <v>7</v>
      </c>
      <c r="E6827" t="s">
        <v>652</v>
      </c>
      <c r="F6827" s="152">
        <v>10</v>
      </c>
      <c r="G6827" t="s">
        <v>466</v>
      </c>
      <c r="H6827" t="s">
        <v>397</v>
      </c>
      <c r="I6827" t="s">
        <v>398</v>
      </c>
      <c r="J6827" t="s">
        <v>561</v>
      </c>
      <c r="K6827" t="s">
        <v>399</v>
      </c>
      <c r="L6827" t="s">
        <v>543</v>
      </c>
      <c r="M6827" t="s">
        <v>467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x14ac:dyDescent="0.3">
      <c r="A6828">
        <v>5</v>
      </c>
      <c r="B6828" t="s">
        <v>181</v>
      </c>
      <c r="C6828">
        <v>2022</v>
      </c>
      <c r="D6828">
        <v>7</v>
      </c>
      <c r="E6828" t="s">
        <v>652</v>
      </c>
      <c r="F6828" s="152">
        <v>10</v>
      </c>
      <c r="G6828" t="s">
        <v>466</v>
      </c>
      <c r="H6828" t="s">
        <v>401</v>
      </c>
      <c r="I6828" t="s">
        <v>402</v>
      </c>
      <c r="J6828" t="s">
        <v>561</v>
      </c>
      <c r="K6828" t="s">
        <v>399</v>
      </c>
      <c r="L6828" t="s">
        <v>543</v>
      </c>
      <c r="M6828" t="s">
        <v>467</v>
      </c>
      <c r="N6828">
        <v>21</v>
      </c>
      <c r="O6828">
        <v>3471.62</v>
      </c>
      <c r="P6828">
        <v>13927</v>
      </c>
      <c r="Q6828" t="str">
        <f t="shared" si="109"/>
        <v>1-Residential</v>
      </c>
    </row>
    <row r="6829" spans="1:17" x14ac:dyDescent="0.3">
      <c r="A6829">
        <v>5</v>
      </c>
      <c r="B6829" t="s">
        <v>181</v>
      </c>
      <c r="C6829">
        <v>2022</v>
      </c>
      <c r="D6829">
        <v>7</v>
      </c>
      <c r="E6829" t="s">
        <v>652</v>
      </c>
      <c r="F6829" s="152">
        <v>10</v>
      </c>
      <c r="G6829" t="s">
        <v>466</v>
      </c>
      <c r="H6829" t="s">
        <v>403</v>
      </c>
      <c r="I6829" t="s">
        <v>404</v>
      </c>
      <c r="J6829" t="s">
        <v>562</v>
      </c>
      <c r="K6829" t="s">
        <v>405</v>
      </c>
      <c r="L6829" t="s">
        <v>543</v>
      </c>
      <c r="M6829" t="s">
        <v>467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x14ac:dyDescent="0.3">
      <c r="A6830">
        <v>5</v>
      </c>
      <c r="B6830" t="s">
        <v>181</v>
      </c>
      <c r="C6830">
        <v>2022</v>
      </c>
      <c r="D6830">
        <v>7</v>
      </c>
      <c r="E6830" t="s">
        <v>652</v>
      </c>
      <c r="F6830" s="152">
        <v>10</v>
      </c>
      <c r="G6830" t="s">
        <v>466</v>
      </c>
      <c r="H6830" t="s">
        <v>406</v>
      </c>
      <c r="I6830" t="s">
        <v>407</v>
      </c>
      <c r="J6830" t="s">
        <v>563</v>
      </c>
      <c r="K6830" t="s">
        <v>408</v>
      </c>
      <c r="L6830" t="s">
        <v>543</v>
      </c>
      <c r="M6830" t="s">
        <v>467</v>
      </c>
      <c r="N6830">
        <v>5723</v>
      </c>
      <c r="O6830">
        <v>596083.26</v>
      </c>
      <c r="P6830">
        <v>3579895</v>
      </c>
      <c r="Q6830" t="str">
        <f t="shared" si="109"/>
        <v>2-Low Income Residential</v>
      </c>
    </row>
    <row r="6831" spans="1:17" x14ac:dyDescent="0.3">
      <c r="A6831">
        <v>5</v>
      </c>
      <c r="B6831" t="s">
        <v>181</v>
      </c>
      <c r="C6831">
        <v>2022</v>
      </c>
      <c r="D6831">
        <v>7</v>
      </c>
      <c r="E6831" t="s">
        <v>652</v>
      </c>
      <c r="F6831" s="152">
        <v>10</v>
      </c>
      <c r="G6831" t="s">
        <v>466</v>
      </c>
      <c r="H6831" t="s">
        <v>471</v>
      </c>
      <c r="I6831" t="s">
        <v>472</v>
      </c>
      <c r="J6831" t="s">
        <v>563</v>
      </c>
      <c r="K6831" t="s">
        <v>408</v>
      </c>
      <c r="L6831" t="s">
        <v>543</v>
      </c>
      <c r="M6831" t="s">
        <v>467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x14ac:dyDescent="0.3">
      <c r="A6832">
        <v>5</v>
      </c>
      <c r="B6832" t="s">
        <v>181</v>
      </c>
      <c r="C6832">
        <v>2022</v>
      </c>
      <c r="D6832">
        <v>7</v>
      </c>
      <c r="E6832" t="s">
        <v>652</v>
      </c>
      <c r="F6832" s="152">
        <v>10</v>
      </c>
      <c r="G6832" t="s">
        <v>466</v>
      </c>
      <c r="H6832" t="s">
        <v>477</v>
      </c>
      <c r="I6832" t="s">
        <v>478</v>
      </c>
      <c r="J6832" t="s">
        <v>566</v>
      </c>
      <c r="K6832" t="s">
        <v>436</v>
      </c>
      <c r="L6832" t="s">
        <v>543</v>
      </c>
      <c r="M6832" t="s">
        <v>467</v>
      </c>
      <c r="N6832">
        <v>2</v>
      </c>
      <c r="O6832">
        <v>71.53</v>
      </c>
      <c r="P6832">
        <v>113</v>
      </c>
      <c r="Q6832" t="str">
        <f t="shared" si="109"/>
        <v>Street</v>
      </c>
    </row>
    <row r="6833" spans="1:17" x14ac:dyDescent="0.3">
      <c r="A6833">
        <v>5</v>
      </c>
      <c r="B6833" t="s">
        <v>181</v>
      </c>
      <c r="C6833">
        <v>2022</v>
      </c>
      <c r="D6833">
        <v>7</v>
      </c>
      <c r="E6833" t="s">
        <v>652</v>
      </c>
      <c r="F6833" s="152">
        <v>10</v>
      </c>
      <c r="G6833" t="s">
        <v>466</v>
      </c>
      <c r="H6833" t="s">
        <v>479</v>
      </c>
      <c r="I6833" t="s">
        <v>480</v>
      </c>
      <c r="J6833" t="s">
        <v>566</v>
      </c>
      <c r="K6833" t="s">
        <v>436</v>
      </c>
      <c r="L6833" t="s">
        <v>543</v>
      </c>
      <c r="M6833" t="s">
        <v>467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x14ac:dyDescent="0.3">
      <c r="A6834">
        <v>5</v>
      </c>
      <c r="B6834" t="s">
        <v>181</v>
      </c>
      <c r="C6834">
        <v>2022</v>
      </c>
      <c r="D6834">
        <v>7</v>
      </c>
      <c r="E6834" t="s">
        <v>652</v>
      </c>
      <c r="F6834" s="152">
        <v>10</v>
      </c>
      <c r="G6834" t="s">
        <v>466</v>
      </c>
      <c r="H6834" t="s">
        <v>434</v>
      </c>
      <c r="I6834" t="s">
        <v>435</v>
      </c>
      <c r="J6834" t="s">
        <v>566</v>
      </c>
      <c r="K6834" t="s">
        <v>436</v>
      </c>
      <c r="L6834" t="s">
        <v>544</v>
      </c>
      <c r="M6834" t="s">
        <v>468</v>
      </c>
      <c r="N6834">
        <v>3</v>
      </c>
      <c r="O6834">
        <v>90.28</v>
      </c>
      <c r="P6834">
        <v>290</v>
      </c>
      <c r="Q6834" t="str">
        <f t="shared" si="109"/>
        <v>Street</v>
      </c>
    </row>
    <row r="6835" spans="1:17" x14ac:dyDescent="0.3">
      <c r="A6835">
        <v>5</v>
      </c>
      <c r="B6835" t="s">
        <v>181</v>
      </c>
      <c r="C6835">
        <v>2022</v>
      </c>
      <c r="D6835">
        <v>7</v>
      </c>
      <c r="E6835" t="s">
        <v>652</v>
      </c>
      <c r="F6835" s="152">
        <v>10</v>
      </c>
      <c r="G6835" t="s">
        <v>466</v>
      </c>
      <c r="H6835" t="s">
        <v>412</v>
      </c>
      <c r="I6835" t="s">
        <v>413</v>
      </c>
      <c r="J6835" t="s">
        <v>561</v>
      </c>
      <c r="K6835" t="s">
        <v>399</v>
      </c>
      <c r="L6835" t="s">
        <v>544</v>
      </c>
      <c r="M6835" t="s">
        <v>468</v>
      </c>
      <c r="N6835">
        <v>32489</v>
      </c>
      <c r="O6835">
        <v>2920881.2</v>
      </c>
      <c r="P6835">
        <v>20484731</v>
      </c>
      <c r="Q6835" t="str">
        <f t="shared" si="109"/>
        <v>1-Residential</v>
      </c>
    </row>
    <row r="6836" spans="1:17" x14ac:dyDescent="0.3">
      <c r="A6836">
        <v>5</v>
      </c>
      <c r="B6836" t="s">
        <v>181</v>
      </c>
      <c r="C6836">
        <v>2022</v>
      </c>
      <c r="D6836">
        <v>7</v>
      </c>
      <c r="E6836" t="s">
        <v>652</v>
      </c>
      <c r="F6836" s="152">
        <v>10</v>
      </c>
      <c r="G6836" t="s">
        <v>466</v>
      </c>
      <c r="H6836" t="s">
        <v>415</v>
      </c>
      <c r="I6836" t="s">
        <v>416</v>
      </c>
      <c r="J6836" t="s">
        <v>563</v>
      </c>
      <c r="K6836" t="s">
        <v>408</v>
      </c>
      <c r="L6836" t="s">
        <v>544</v>
      </c>
      <c r="M6836" t="s">
        <v>468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x14ac:dyDescent="0.3">
      <c r="A6837">
        <v>5</v>
      </c>
      <c r="B6837" t="s">
        <v>181</v>
      </c>
      <c r="C6837">
        <v>2022</v>
      </c>
      <c r="D6837">
        <v>7</v>
      </c>
      <c r="E6837" t="s">
        <v>652</v>
      </c>
      <c r="F6837" s="152">
        <v>10</v>
      </c>
      <c r="G6837" t="s">
        <v>466</v>
      </c>
      <c r="H6837" t="s">
        <v>417</v>
      </c>
      <c r="I6837" t="s">
        <v>418</v>
      </c>
      <c r="J6837" t="s">
        <v>562</v>
      </c>
      <c r="K6837" t="s">
        <v>405</v>
      </c>
      <c r="L6837" t="s">
        <v>544</v>
      </c>
      <c r="M6837" t="s">
        <v>468</v>
      </c>
      <c r="N6837">
        <v>14</v>
      </c>
      <c r="O6837">
        <v>1685.38</v>
      </c>
      <c r="P6837">
        <v>13546</v>
      </c>
      <c r="Q6837" t="str">
        <f t="shared" si="109"/>
        <v>3-Small C&amp;I</v>
      </c>
    </row>
    <row r="6838" spans="1:17" x14ac:dyDescent="0.3">
      <c r="A6838">
        <v>5</v>
      </c>
      <c r="B6838" t="s">
        <v>181</v>
      </c>
      <c r="C6838">
        <v>2022</v>
      </c>
      <c r="D6838">
        <v>7</v>
      </c>
      <c r="E6838" t="s">
        <v>652</v>
      </c>
      <c r="F6838" s="152">
        <v>60</v>
      </c>
      <c r="G6838" t="s">
        <v>469</v>
      </c>
      <c r="H6838" t="s">
        <v>494</v>
      </c>
      <c r="I6838" t="s">
        <v>495</v>
      </c>
      <c r="J6838" t="s">
        <v>573</v>
      </c>
      <c r="K6838" t="s">
        <v>461</v>
      </c>
      <c r="L6838" t="s">
        <v>549</v>
      </c>
      <c r="M6838" t="s">
        <v>526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x14ac:dyDescent="0.3">
      <c r="A6839">
        <v>5</v>
      </c>
      <c r="B6839" t="s">
        <v>181</v>
      </c>
      <c r="C6839">
        <v>2022</v>
      </c>
      <c r="D6839">
        <v>7</v>
      </c>
      <c r="E6839" t="s">
        <v>652</v>
      </c>
      <c r="F6839" s="152">
        <v>60</v>
      </c>
      <c r="G6839" t="s">
        <v>469</v>
      </c>
      <c r="H6839" t="s">
        <v>496</v>
      </c>
      <c r="I6839" t="s">
        <v>497</v>
      </c>
      <c r="J6839" t="s">
        <v>573</v>
      </c>
      <c r="K6839" t="s">
        <v>461</v>
      </c>
      <c r="L6839" t="s">
        <v>549</v>
      </c>
      <c r="M6839" t="s">
        <v>526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x14ac:dyDescent="0.3">
      <c r="A6840">
        <v>5</v>
      </c>
      <c r="B6840" t="s">
        <v>181</v>
      </c>
      <c r="C6840">
        <v>2022</v>
      </c>
      <c r="D6840">
        <v>7</v>
      </c>
      <c r="E6840" t="s">
        <v>652</v>
      </c>
      <c r="F6840" s="152">
        <v>60</v>
      </c>
      <c r="G6840" t="s">
        <v>469</v>
      </c>
      <c r="H6840" t="s">
        <v>459</v>
      </c>
      <c r="I6840" t="s">
        <v>460</v>
      </c>
      <c r="J6840" t="s">
        <v>573</v>
      </c>
      <c r="K6840" t="s">
        <v>461</v>
      </c>
      <c r="L6840" t="s">
        <v>545</v>
      </c>
      <c r="M6840" t="s">
        <v>470</v>
      </c>
      <c r="N6840">
        <v>47</v>
      </c>
      <c r="O6840">
        <v>8082.93</v>
      </c>
      <c r="P6840">
        <v>9319</v>
      </c>
      <c r="Q6840" t="str">
        <f t="shared" si="109"/>
        <v>Street</v>
      </c>
    </row>
    <row r="6841" spans="1:17" x14ac:dyDescent="0.3">
      <c r="A6841">
        <v>5</v>
      </c>
      <c r="B6841" t="s">
        <v>181</v>
      </c>
      <c r="C6841">
        <v>2022</v>
      </c>
      <c r="D6841">
        <v>7</v>
      </c>
      <c r="E6841" t="s">
        <v>652</v>
      </c>
      <c r="F6841" s="152">
        <v>60</v>
      </c>
      <c r="G6841" t="s">
        <v>469</v>
      </c>
      <c r="H6841" t="s">
        <v>437</v>
      </c>
      <c r="I6841" t="s">
        <v>438</v>
      </c>
      <c r="J6841" t="s">
        <v>571</v>
      </c>
      <c r="K6841" t="s">
        <v>439</v>
      </c>
      <c r="L6841" t="s">
        <v>545</v>
      </c>
      <c r="M6841" t="s">
        <v>470</v>
      </c>
      <c r="N6841">
        <v>1</v>
      </c>
      <c r="O6841">
        <v>7.94</v>
      </c>
      <c r="P6841">
        <v>7</v>
      </c>
      <c r="Q6841" t="str">
        <f t="shared" si="109"/>
        <v>3-Small C&amp;I</v>
      </c>
    </row>
    <row r="6842" spans="1:17" x14ac:dyDescent="0.3">
      <c r="A6842">
        <v>5</v>
      </c>
      <c r="B6842" t="s">
        <v>181</v>
      </c>
      <c r="C6842">
        <v>2022</v>
      </c>
      <c r="D6842">
        <v>7</v>
      </c>
      <c r="E6842" t="s">
        <v>652</v>
      </c>
      <c r="F6842" s="152">
        <v>60</v>
      </c>
      <c r="G6842" t="s">
        <v>469</v>
      </c>
      <c r="H6842" t="s">
        <v>463</v>
      </c>
      <c r="I6842" t="s">
        <v>464</v>
      </c>
      <c r="J6842" t="s">
        <v>577</v>
      </c>
      <c r="K6842" t="s">
        <v>465</v>
      </c>
      <c r="L6842" t="s">
        <v>545</v>
      </c>
      <c r="M6842" t="s">
        <v>470</v>
      </c>
      <c r="N6842">
        <v>4</v>
      </c>
      <c r="O6842">
        <v>67.13</v>
      </c>
      <c r="P6842">
        <v>298</v>
      </c>
      <c r="Q6842" t="str">
        <f t="shared" si="109"/>
        <v>Street</v>
      </c>
    </row>
    <row r="6843" spans="1:17" x14ac:dyDescent="0.3">
      <c r="A6843">
        <v>5</v>
      </c>
      <c r="B6843" t="s">
        <v>181</v>
      </c>
      <c r="C6843">
        <v>2022</v>
      </c>
      <c r="D6843">
        <v>7</v>
      </c>
      <c r="E6843" t="s">
        <v>652</v>
      </c>
      <c r="F6843" s="152">
        <v>71</v>
      </c>
      <c r="G6843" t="s">
        <v>469</v>
      </c>
      <c r="H6843" t="s">
        <v>397</v>
      </c>
      <c r="I6843" t="s">
        <v>398</v>
      </c>
      <c r="J6843" t="s">
        <v>561</v>
      </c>
      <c r="K6843" t="s">
        <v>399</v>
      </c>
      <c r="L6843" t="s">
        <v>550</v>
      </c>
      <c r="M6843" t="s">
        <v>527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x14ac:dyDescent="0.3">
      <c r="A6844">
        <v>5</v>
      </c>
      <c r="B6844" t="s">
        <v>181</v>
      </c>
      <c r="C6844">
        <v>2022</v>
      </c>
      <c r="D6844">
        <v>7</v>
      </c>
      <c r="E6844" t="s">
        <v>652</v>
      </c>
      <c r="F6844" s="152">
        <v>72</v>
      </c>
      <c r="G6844" t="s">
        <v>469</v>
      </c>
      <c r="H6844" t="s">
        <v>397</v>
      </c>
      <c r="I6844" t="s">
        <v>398</v>
      </c>
      <c r="J6844" t="s">
        <v>561</v>
      </c>
      <c r="K6844" t="s">
        <v>399</v>
      </c>
      <c r="L6844" t="s">
        <v>551</v>
      </c>
      <c r="M6844" t="s">
        <v>528</v>
      </c>
      <c r="N6844">
        <v>1</v>
      </c>
      <c r="O6844">
        <v>97.66</v>
      </c>
      <c r="P6844">
        <v>356</v>
      </c>
      <c r="Q6844" t="str">
        <f t="shared" si="109"/>
        <v>1-Residential</v>
      </c>
    </row>
    <row r="6845" spans="1:17" x14ac:dyDescent="0.3">
      <c r="A6845">
        <v>5</v>
      </c>
      <c r="B6845" t="s">
        <v>181</v>
      </c>
      <c r="C6845">
        <v>2022</v>
      </c>
      <c r="D6845">
        <v>7</v>
      </c>
      <c r="E6845" t="s">
        <v>652</v>
      </c>
      <c r="F6845" s="152">
        <v>72</v>
      </c>
      <c r="G6845" t="s">
        <v>469</v>
      </c>
      <c r="H6845" t="s">
        <v>403</v>
      </c>
      <c r="I6845" t="s">
        <v>404</v>
      </c>
      <c r="J6845" t="s">
        <v>562</v>
      </c>
      <c r="K6845" t="s">
        <v>405</v>
      </c>
      <c r="L6845" t="s">
        <v>551</v>
      </c>
      <c r="M6845" t="s">
        <v>528</v>
      </c>
      <c r="N6845">
        <v>1</v>
      </c>
      <c r="O6845">
        <v>3087.34</v>
      </c>
      <c r="P6845">
        <v>14124</v>
      </c>
      <c r="Q6845" t="str">
        <f t="shared" si="109"/>
        <v>3-Small C&amp;I</v>
      </c>
    </row>
    <row r="6846" spans="1:17" x14ac:dyDescent="0.3">
      <c r="A6846">
        <v>5</v>
      </c>
      <c r="B6846" t="s">
        <v>181</v>
      </c>
      <c r="C6846">
        <v>2022</v>
      </c>
      <c r="D6846">
        <v>7</v>
      </c>
      <c r="E6846" t="s">
        <v>652</v>
      </c>
      <c r="F6846" s="152">
        <v>75</v>
      </c>
      <c r="G6846" t="s">
        <v>469</v>
      </c>
      <c r="H6846" t="s">
        <v>481</v>
      </c>
      <c r="I6846" t="s">
        <v>482</v>
      </c>
      <c r="J6846" t="s">
        <v>568</v>
      </c>
      <c r="K6846" t="s">
        <v>433</v>
      </c>
      <c r="L6846" t="s">
        <v>552</v>
      </c>
      <c r="M6846" t="s">
        <v>529</v>
      </c>
      <c r="N6846">
        <v>1</v>
      </c>
      <c r="O6846">
        <v>705.22</v>
      </c>
      <c r="P6846">
        <v>2940</v>
      </c>
      <c r="Q6846" t="str">
        <f t="shared" si="109"/>
        <v>4-Medium C&amp;I</v>
      </c>
    </row>
    <row r="6847" spans="1:17" x14ac:dyDescent="0.3">
      <c r="A6847">
        <v>5</v>
      </c>
      <c r="B6847" t="s">
        <v>181</v>
      </c>
      <c r="C6847">
        <v>2022</v>
      </c>
      <c r="D6847">
        <v>7</v>
      </c>
      <c r="E6847" t="s">
        <v>652</v>
      </c>
      <c r="F6847" s="152">
        <v>75</v>
      </c>
      <c r="G6847" t="s">
        <v>469</v>
      </c>
      <c r="H6847" t="s">
        <v>431</v>
      </c>
      <c r="I6847" t="s">
        <v>432</v>
      </c>
      <c r="J6847" t="s">
        <v>568</v>
      </c>
      <c r="K6847" t="s">
        <v>433</v>
      </c>
      <c r="L6847" t="s">
        <v>552</v>
      </c>
      <c r="M6847" t="s">
        <v>529</v>
      </c>
      <c r="N6847">
        <v>1</v>
      </c>
      <c r="O6847">
        <v>2438.58</v>
      </c>
      <c r="P6847">
        <v>10960</v>
      </c>
      <c r="Q6847" t="str">
        <f t="shared" si="109"/>
        <v>4-Medium C&amp;I</v>
      </c>
    </row>
    <row r="6848" spans="1:17" x14ac:dyDescent="0.3">
      <c r="A6848">
        <v>5</v>
      </c>
      <c r="B6848" t="s">
        <v>181</v>
      </c>
      <c r="C6848">
        <v>2022</v>
      </c>
      <c r="D6848">
        <v>7</v>
      </c>
      <c r="E6848" t="s">
        <v>652</v>
      </c>
      <c r="F6848" s="152">
        <v>75</v>
      </c>
      <c r="G6848" t="s">
        <v>469</v>
      </c>
      <c r="H6848" t="s">
        <v>441</v>
      </c>
      <c r="I6848" t="s">
        <v>442</v>
      </c>
      <c r="J6848" t="s">
        <v>572</v>
      </c>
      <c r="K6848" t="s">
        <v>443</v>
      </c>
      <c r="L6848" t="s">
        <v>552</v>
      </c>
      <c r="M6848" t="s">
        <v>529</v>
      </c>
      <c r="N6848">
        <v>1</v>
      </c>
      <c r="O6848">
        <v>20539.63</v>
      </c>
      <c r="P6848">
        <v>105000</v>
      </c>
      <c r="Q6848" t="str">
        <f t="shared" si="109"/>
        <v>5-Large C&amp;I</v>
      </c>
    </row>
    <row r="6849" spans="1:17" x14ac:dyDescent="0.3">
      <c r="A6849">
        <v>5</v>
      </c>
      <c r="B6849" t="s">
        <v>181</v>
      </c>
      <c r="C6849">
        <v>2022</v>
      </c>
      <c r="D6849">
        <v>7</v>
      </c>
      <c r="E6849" t="s">
        <v>652</v>
      </c>
      <c r="F6849" s="152">
        <v>75</v>
      </c>
      <c r="G6849" t="s">
        <v>469</v>
      </c>
      <c r="H6849" t="s">
        <v>417</v>
      </c>
      <c r="I6849" t="s">
        <v>418</v>
      </c>
      <c r="J6849" t="s">
        <v>562</v>
      </c>
      <c r="K6849" t="s">
        <v>405</v>
      </c>
      <c r="L6849" t="s">
        <v>553</v>
      </c>
      <c r="M6849" t="s">
        <v>476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x14ac:dyDescent="0.3">
      <c r="A6850">
        <v>5</v>
      </c>
      <c r="B6850" t="s">
        <v>181</v>
      </c>
      <c r="C6850">
        <v>2022</v>
      </c>
      <c r="D6850">
        <v>7</v>
      </c>
      <c r="E6850" t="s">
        <v>652</v>
      </c>
      <c r="F6850" s="152">
        <v>75</v>
      </c>
      <c r="G6850" t="s">
        <v>469</v>
      </c>
      <c r="H6850" t="s">
        <v>450</v>
      </c>
      <c r="I6850" t="s">
        <v>451</v>
      </c>
      <c r="J6850" t="s">
        <v>568</v>
      </c>
      <c r="K6850" t="s">
        <v>433</v>
      </c>
      <c r="L6850" t="s">
        <v>553</v>
      </c>
      <c r="M6850" t="s">
        <v>476</v>
      </c>
      <c r="N6850">
        <v>1</v>
      </c>
      <c r="O6850">
        <v>4116.32</v>
      </c>
      <c r="P6850">
        <v>40950</v>
      </c>
      <c r="Q6850" t="str">
        <f t="shared" si="109"/>
        <v>4-Medium C&amp;I</v>
      </c>
    </row>
    <row r="6851" spans="1:17" x14ac:dyDescent="0.3">
      <c r="A6851">
        <v>5</v>
      </c>
      <c r="B6851" t="s">
        <v>181</v>
      </c>
      <c r="C6851">
        <v>2022</v>
      </c>
      <c r="D6851">
        <v>7</v>
      </c>
      <c r="E6851" t="s">
        <v>652</v>
      </c>
      <c r="F6851" s="152">
        <v>77</v>
      </c>
      <c r="G6851" t="s">
        <v>469</v>
      </c>
      <c r="H6851" t="s">
        <v>403</v>
      </c>
      <c r="I6851" t="s">
        <v>404</v>
      </c>
      <c r="J6851" t="s">
        <v>562</v>
      </c>
      <c r="K6851" t="s">
        <v>405</v>
      </c>
      <c r="L6851" t="s">
        <v>554</v>
      </c>
      <c r="M6851" t="s">
        <v>530</v>
      </c>
      <c r="N6851">
        <v>2</v>
      </c>
      <c r="O6851">
        <v>3376.38</v>
      </c>
      <c r="P6851">
        <v>15309</v>
      </c>
      <c r="Q6851" t="str">
        <f t="shared" si="109"/>
        <v>3-Small C&amp;I</v>
      </c>
    </row>
    <row r="6852" spans="1:17" x14ac:dyDescent="0.3">
      <c r="A6852">
        <v>5</v>
      </c>
      <c r="B6852" t="s">
        <v>181</v>
      </c>
      <c r="C6852">
        <v>2022</v>
      </c>
      <c r="D6852">
        <v>7</v>
      </c>
      <c r="E6852" t="s">
        <v>652</v>
      </c>
      <c r="F6852" s="152">
        <v>77</v>
      </c>
      <c r="G6852" t="s">
        <v>469</v>
      </c>
      <c r="H6852" t="s">
        <v>431</v>
      </c>
      <c r="I6852" t="s">
        <v>432</v>
      </c>
      <c r="J6852" t="s">
        <v>568</v>
      </c>
      <c r="K6852" t="s">
        <v>433</v>
      </c>
      <c r="L6852" t="s">
        <v>554</v>
      </c>
      <c r="M6852" t="s">
        <v>530</v>
      </c>
      <c r="N6852">
        <v>1</v>
      </c>
      <c r="O6852">
        <v>5084.55</v>
      </c>
      <c r="P6852">
        <v>23600</v>
      </c>
      <c r="Q6852" t="str">
        <f t="shared" si="109"/>
        <v>4-Medium C&amp;I</v>
      </c>
    </row>
    <row r="6853" spans="1:17" x14ac:dyDescent="0.3">
      <c r="A6853">
        <v>5</v>
      </c>
      <c r="B6853" t="s">
        <v>181</v>
      </c>
      <c r="C6853">
        <v>2022</v>
      </c>
      <c r="D6853">
        <v>7</v>
      </c>
      <c r="E6853" t="s">
        <v>652</v>
      </c>
      <c r="F6853" s="152">
        <v>77</v>
      </c>
      <c r="G6853" t="s">
        <v>469</v>
      </c>
      <c r="H6853" t="s">
        <v>417</v>
      </c>
      <c r="I6853" t="s">
        <v>418</v>
      </c>
      <c r="J6853" t="s">
        <v>562</v>
      </c>
      <c r="K6853" t="s">
        <v>405</v>
      </c>
      <c r="L6853" t="s">
        <v>555</v>
      </c>
      <c r="M6853" t="s">
        <v>476</v>
      </c>
      <c r="N6853">
        <v>1</v>
      </c>
      <c r="O6853">
        <v>360.57</v>
      </c>
      <c r="P6853">
        <v>2981</v>
      </c>
      <c r="Q6853" t="str">
        <f t="shared" si="109"/>
        <v>3-Small C&amp;I</v>
      </c>
    </row>
    <row r="6854" spans="1:17" x14ac:dyDescent="0.3">
      <c r="A6854">
        <v>5</v>
      </c>
      <c r="B6854" t="s">
        <v>181</v>
      </c>
      <c r="C6854">
        <v>2022</v>
      </c>
      <c r="D6854">
        <v>7</v>
      </c>
      <c r="E6854" t="s">
        <v>652</v>
      </c>
      <c r="F6854" s="152">
        <v>79</v>
      </c>
      <c r="G6854" t="s">
        <v>469</v>
      </c>
      <c r="H6854" t="s">
        <v>403</v>
      </c>
      <c r="I6854" t="s">
        <v>404</v>
      </c>
      <c r="J6854" t="s">
        <v>562</v>
      </c>
      <c r="K6854" t="s">
        <v>405</v>
      </c>
      <c r="L6854" t="s">
        <v>556</v>
      </c>
      <c r="M6854" t="s">
        <v>531</v>
      </c>
      <c r="N6854">
        <v>1</v>
      </c>
      <c r="O6854">
        <v>9.64</v>
      </c>
      <c r="P6854">
        <v>0</v>
      </c>
      <c r="Q6854" t="str">
        <f t="shared" si="109"/>
        <v>3-Small C&amp;I</v>
      </c>
    </row>
    <row r="6855" spans="1:17" x14ac:dyDescent="0.3">
      <c r="A6855">
        <v>5</v>
      </c>
      <c r="B6855" t="s">
        <v>181</v>
      </c>
      <c r="C6855">
        <v>2022</v>
      </c>
      <c r="D6855">
        <v>7</v>
      </c>
      <c r="E6855" t="s">
        <v>652</v>
      </c>
      <c r="F6855" s="152">
        <v>79</v>
      </c>
      <c r="G6855" t="s">
        <v>469</v>
      </c>
      <c r="H6855" t="s">
        <v>431</v>
      </c>
      <c r="I6855" t="s">
        <v>432</v>
      </c>
      <c r="J6855" t="s">
        <v>568</v>
      </c>
      <c r="K6855" t="s">
        <v>433</v>
      </c>
      <c r="L6855" t="s">
        <v>556</v>
      </c>
      <c r="M6855" t="s">
        <v>531</v>
      </c>
      <c r="N6855">
        <v>1</v>
      </c>
      <c r="O6855">
        <v>9091.27</v>
      </c>
      <c r="P6855">
        <v>48400</v>
      </c>
      <c r="Q6855" t="str">
        <f t="shared" si="109"/>
        <v>4-Medium C&amp;I</v>
      </c>
    </row>
    <row r="6856" spans="1:17" x14ac:dyDescent="0.3">
      <c r="A6856">
        <v>5</v>
      </c>
      <c r="B6856" t="s">
        <v>181</v>
      </c>
      <c r="C6856">
        <v>2022</v>
      </c>
      <c r="D6856">
        <v>7</v>
      </c>
      <c r="E6856" t="s">
        <v>652</v>
      </c>
      <c r="F6856" s="152">
        <v>79</v>
      </c>
      <c r="G6856" t="s">
        <v>469</v>
      </c>
      <c r="H6856" t="s">
        <v>532</v>
      </c>
      <c r="I6856" t="s">
        <v>533</v>
      </c>
      <c r="J6856" t="s">
        <v>270</v>
      </c>
      <c r="K6856" t="s">
        <v>534</v>
      </c>
      <c r="L6856" t="s">
        <v>556</v>
      </c>
      <c r="M6856" t="s">
        <v>531</v>
      </c>
      <c r="N6856">
        <v>18</v>
      </c>
      <c r="O6856">
        <v>5496.73</v>
      </c>
      <c r="P6856">
        <v>2565349</v>
      </c>
      <c r="Q6856" t="str">
        <f t="shared" si="109"/>
        <v>OTHER</v>
      </c>
    </row>
    <row r="6857" spans="1:17" x14ac:dyDescent="0.3">
      <c r="A6857">
        <v>5</v>
      </c>
      <c r="B6857" t="s">
        <v>181</v>
      </c>
      <c r="C6857">
        <v>2022</v>
      </c>
      <c r="D6857">
        <v>7</v>
      </c>
      <c r="E6857" t="s">
        <v>652</v>
      </c>
      <c r="F6857" s="152">
        <v>79</v>
      </c>
      <c r="G6857" t="s">
        <v>469</v>
      </c>
      <c r="H6857" t="s">
        <v>444</v>
      </c>
      <c r="I6857" t="s">
        <v>445</v>
      </c>
      <c r="J6857" t="s">
        <v>572</v>
      </c>
      <c r="K6857" t="s">
        <v>443</v>
      </c>
      <c r="L6857" t="s">
        <v>557</v>
      </c>
      <c r="M6857" t="s">
        <v>535</v>
      </c>
      <c r="N6857">
        <v>1</v>
      </c>
      <c r="O6857">
        <v>2849.05</v>
      </c>
      <c r="P6857">
        <v>37208</v>
      </c>
      <c r="Q6857" t="str">
        <f t="shared" si="109"/>
        <v>5-Large C&amp;I</v>
      </c>
    </row>
    <row r="6858" spans="1:17" x14ac:dyDescent="0.3">
      <c r="A6858">
        <v>5</v>
      </c>
      <c r="B6858" t="s">
        <v>181</v>
      </c>
      <c r="C6858">
        <v>2022</v>
      </c>
      <c r="D6858">
        <v>7</v>
      </c>
      <c r="E6858" t="s">
        <v>652</v>
      </c>
      <c r="F6858" s="152">
        <v>79</v>
      </c>
      <c r="G6858" t="s">
        <v>469</v>
      </c>
      <c r="H6858" t="s">
        <v>417</v>
      </c>
      <c r="I6858" t="s">
        <v>418</v>
      </c>
      <c r="J6858" t="s">
        <v>562</v>
      </c>
      <c r="K6858" t="s">
        <v>405</v>
      </c>
      <c r="L6858" t="s">
        <v>557</v>
      </c>
      <c r="M6858" t="s">
        <v>535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x14ac:dyDescent="0.3">
      <c r="A6859">
        <v>5</v>
      </c>
      <c r="B6859" t="s">
        <v>181</v>
      </c>
      <c r="C6859">
        <v>2022</v>
      </c>
      <c r="D6859">
        <v>7</v>
      </c>
      <c r="E6859" t="s">
        <v>652</v>
      </c>
      <c r="F6859" s="152">
        <v>79</v>
      </c>
      <c r="G6859" t="s">
        <v>469</v>
      </c>
      <c r="H6859" t="s">
        <v>446</v>
      </c>
      <c r="I6859" t="s">
        <v>447</v>
      </c>
      <c r="J6859" t="s">
        <v>567</v>
      </c>
      <c r="K6859" t="s">
        <v>425</v>
      </c>
      <c r="L6859" t="s">
        <v>557</v>
      </c>
      <c r="M6859" t="s">
        <v>535</v>
      </c>
      <c r="N6859">
        <v>7</v>
      </c>
      <c r="O6859">
        <v>375.3</v>
      </c>
      <c r="P6859">
        <v>2844</v>
      </c>
      <c r="Q6859" t="str">
        <f t="shared" si="109"/>
        <v>3-Small C&amp;I</v>
      </c>
    </row>
    <row r="6860" spans="1:17" x14ac:dyDescent="0.3">
      <c r="A6860">
        <v>5</v>
      </c>
      <c r="B6860" t="s">
        <v>181</v>
      </c>
      <c r="C6860">
        <v>2022</v>
      </c>
      <c r="D6860">
        <v>7</v>
      </c>
      <c r="E6860" t="s">
        <v>652</v>
      </c>
      <c r="F6860" s="152">
        <v>79</v>
      </c>
      <c r="G6860" t="s">
        <v>469</v>
      </c>
      <c r="H6860" t="s">
        <v>450</v>
      </c>
      <c r="I6860" t="s">
        <v>451</v>
      </c>
      <c r="J6860" t="s">
        <v>568</v>
      </c>
      <c r="K6860" t="s">
        <v>433</v>
      </c>
      <c r="L6860" t="s">
        <v>557</v>
      </c>
      <c r="M6860" t="s">
        <v>535</v>
      </c>
      <c r="N6860">
        <v>4</v>
      </c>
      <c r="O6860">
        <v>4347.97</v>
      </c>
      <c r="P6860">
        <v>41000</v>
      </c>
      <c r="Q6860" t="str">
        <f t="shared" si="109"/>
        <v>4-Medium C&amp;I</v>
      </c>
    </row>
    <row r="6861" spans="1:17" x14ac:dyDescent="0.3">
      <c r="A6861">
        <v>4</v>
      </c>
      <c r="B6861" t="s">
        <v>187</v>
      </c>
      <c r="C6861">
        <v>2022</v>
      </c>
      <c r="D6861">
        <v>8</v>
      </c>
      <c r="E6861" t="s">
        <v>656</v>
      </c>
      <c r="F6861" s="152">
        <v>1</v>
      </c>
      <c r="G6861" t="s">
        <v>396</v>
      </c>
      <c r="H6861" t="s">
        <v>397</v>
      </c>
      <c r="I6861" t="s">
        <v>398</v>
      </c>
      <c r="J6861" t="s">
        <v>561</v>
      </c>
      <c r="K6861" t="s">
        <v>399</v>
      </c>
      <c r="L6861" t="s">
        <v>536</v>
      </c>
      <c r="M6861" t="s">
        <v>400</v>
      </c>
      <c r="N6861">
        <v>1621</v>
      </c>
      <c r="O6861">
        <v>593892.01</v>
      </c>
      <c r="P6861">
        <v>2285741</v>
      </c>
      <c r="Q6861" t="str">
        <f t="shared" si="109"/>
        <v>1-Residential</v>
      </c>
    </row>
    <row r="6862" spans="1:17" x14ac:dyDescent="0.3">
      <c r="A6862">
        <v>4</v>
      </c>
      <c r="B6862" t="s">
        <v>187</v>
      </c>
      <c r="C6862">
        <v>2022</v>
      </c>
      <c r="D6862">
        <v>8</v>
      </c>
      <c r="E6862" t="s">
        <v>656</v>
      </c>
      <c r="F6862" s="152">
        <v>1</v>
      </c>
      <c r="G6862" t="s">
        <v>396</v>
      </c>
      <c r="H6862" t="s">
        <v>401</v>
      </c>
      <c r="I6862" t="s">
        <v>402</v>
      </c>
      <c r="J6862" t="s">
        <v>561</v>
      </c>
      <c r="K6862" t="s">
        <v>399</v>
      </c>
      <c r="L6862" t="s">
        <v>536</v>
      </c>
      <c r="M6862" t="s">
        <v>400</v>
      </c>
      <c r="N6862">
        <v>1</v>
      </c>
      <c r="O6862">
        <v>1405.51</v>
      </c>
      <c r="P6862">
        <v>5346</v>
      </c>
      <c r="Q6862" t="str">
        <f t="shared" ref="Q6862:Q6925" si="110">VLOOKUP(TRIM(J6862),S:T,2,FALSE)</f>
        <v>1-Residential</v>
      </c>
    </row>
    <row r="6863" spans="1:17" x14ac:dyDescent="0.3">
      <c r="A6863">
        <v>4</v>
      </c>
      <c r="B6863" t="s">
        <v>187</v>
      </c>
      <c r="C6863">
        <v>2022</v>
      </c>
      <c r="D6863">
        <v>8</v>
      </c>
      <c r="E6863" t="s">
        <v>656</v>
      </c>
      <c r="F6863" s="152">
        <v>1</v>
      </c>
      <c r="G6863" t="s">
        <v>396</v>
      </c>
      <c r="H6863" t="s">
        <v>403</v>
      </c>
      <c r="I6863" t="s">
        <v>404</v>
      </c>
      <c r="J6863" t="s">
        <v>562</v>
      </c>
      <c r="K6863" t="s">
        <v>405</v>
      </c>
      <c r="L6863" t="s">
        <v>536</v>
      </c>
      <c r="M6863" t="s">
        <v>400</v>
      </c>
      <c r="N6863">
        <v>11</v>
      </c>
      <c r="O6863">
        <v>2972.67</v>
      </c>
      <c r="P6863">
        <v>12850</v>
      </c>
      <c r="Q6863" t="str">
        <f t="shared" si="110"/>
        <v>3-Small C&amp;I</v>
      </c>
    </row>
    <row r="6864" spans="1:17" x14ac:dyDescent="0.3">
      <c r="A6864">
        <v>4</v>
      </c>
      <c r="B6864" t="s">
        <v>187</v>
      </c>
      <c r="C6864">
        <v>2022</v>
      </c>
      <c r="D6864">
        <v>8</v>
      </c>
      <c r="E6864" t="s">
        <v>656</v>
      </c>
      <c r="F6864" s="152">
        <v>1</v>
      </c>
      <c r="G6864" t="s">
        <v>396</v>
      </c>
      <c r="H6864" t="s">
        <v>406</v>
      </c>
      <c r="I6864" t="s">
        <v>407</v>
      </c>
      <c r="J6864" t="s">
        <v>563</v>
      </c>
      <c r="K6864" t="s">
        <v>408</v>
      </c>
      <c r="L6864" t="s">
        <v>536</v>
      </c>
      <c r="M6864" t="s">
        <v>400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x14ac:dyDescent="0.3">
      <c r="A6865">
        <v>4</v>
      </c>
      <c r="B6865" t="s">
        <v>187</v>
      </c>
      <c r="C6865">
        <v>2022</v>
      </c>
      <c r="D6865">
        <v>8</v>
      </c>
      <c r="E6865" t="s">
        <v>656</v>
      </c>
      <c r="F6865" s="152">
        <v>1</v>
      </c>
      <c r="G6865" t="s">
        <v>396</v>
      </c>
      <c r="H6865" t="s">
        <v>409</v>
      </c>
      <c r="I6865" t="s">
        <v>410</v>
      </c>
      <c r="J6865" t="s">
        <v>565</v>
      </c>
      <c r="K6865" t="s">
        <v>411</v>
      </c>
      <c r="L6865" t="s">
        <v>536</v>
      </c>
      <c r="M6865" t="s">
        <v>400</v>
      </c>
      <c r="N6865">
        <v>4</v>
      </c>
      <c r="O6865">
        <v>718.59</v>
      </c>
      <c r="P6865">
        <v>3046</v>
      </c>
      <c r="Q6865" t="str">
        <f t="shared" si="110"/>
        <v>3-Small C&amp;I</v>
      </c>
    </row>
    <row r="6866" spans="1:17" x14ac:dyDescent="0.3">
      <c r="A6866">
        <v>4</v>
      </c>
      <c r="B6866" t="s">
        <v>187</v>
      </c>
      <c r="C6866">
        <v>2022</v>
      </c>
      <c r="D6866">
        <v>8</v>
      </c>
      <c r="E6866" t="s">
        <v>656</v>
      </c>
      <c r="F6866" s="152">
        <v>1</v>
      </c>
      <c r="G6866" t="s">
        <v>396</v>
      </c>
      <c r="H6866" t="s">
        <v>412</v>
      </c>
      <c r="I6866" t="s">
        <v>413</v>
      </c>
      <c r="J6866" t="s">
        <v>561</v>
      </c>
      <c r="K6866" t="s">
        <v>399</v>
      </c>
      <c r="L6866" t="s">
        <v>537</v>
      </c>
      <c r="M6866" t="s">
        <v>414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x14ac:dyDescent="0.3">
      <c r="A6867">
        <v>4</v>
      </c>
      <c r="B6867" t="s">
        <v>187</v>
      </c>
      <c r="C6867">
        <v>2022</v>
      </c>
      <c r="D6867">
        <v>8</v>
      </c>
      <c r="E6867" t="s">
        <v>656</v>
      </c>
      <c r="F6867" s="152">
        <v>1</v>
      </c>
      <c r="G6867" t="s">
        <v>396</v>
      </c>
      <c r="H6867" t="s">
        <v>415</v>
      </c>
      <c r="I6867" t="s">
        <v>416</v>
      </c>
      <c r="J6867" t="s">
        <v>563</v>
      </c>
      <c r="K6867" t="s">
        <v>408</v>
      </c>
      <c r="L6867" t="s">
        <v>537</v>
      </c>
      <c r="M6867" t="s">
        <v>414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x14ac:dyDescent="0.3">
      <c r="A6868">
        <v>4</v>
      </c>
      <c r="B6868" t="s">
        <v>187</v>
      </c>
      <c r="C6868">
        <v>2022</v>
      </c>
      <c r="D6868">
        <v>8</v>
      </c>
      <c r="E6868" t="s">
        <v>656</v>
      </c>
      <c r="F6868" s="152">
        <v>1</v>
      </c>
      <c r="G6868" t="s">
        <v>396</v>
      </c>
      <c r="H6868" t="s">
        <v>417</v>
      </c>
      <c r="I6868" t="s">
        <v>418</v>
      </c>
      <c r="J6868" t="s">
        <v>562</v>
      </c>
      <c r="K6868" t="s">
        <v>405</v>
      </c>
      <c r="L6868" t="s">
        <v>537</v>
      </c>
      <c r="M6868" t="s">
        <v>414</v>
      </c>
      <c r="N6868">
        <v>35</v>
      </c>
      <c r="O6868">
        <v>3206.74</v>
      </c>
      <c r="P6868">
        <v>28191</v>
      </c>
      <c r="Q6868" t="str">
        <f t="shared" si="110"/>
        <v>3-Small C&amp;I</v>
      </c>
    </row>
    <row r="6869" spans="1:17" x14ac:dyDescent="0.3">
      <c r="A6869">
        <v>4</v>
      </c>
      <c r="B6869" t="s">
        <v>187</v>
      </c>
      <c r="C6869">
        <v>2022</v>
      </c>
      <c r="D6869">
        <v>8</v>
      </c>
      <c r="E6869" t="s">
        <v>656</v>
      </c>
      <c r="F6869" s="152">
        <v>1</v>
      </c>
      <c r="G6869" t="s">
        <v>396</v>
      </c>
      <c r="H6869" t="s">
        <v>419</v>
      </c>
      <c r="I6869" t="s">
        <v>420</v>
      </c>
      <c r="J6869" t="s">
        <v>565</v>
      </c>
      <c r="K6869" t="s">
        <v>411</v>
      </c>
      <c r="L6869" t="s">
        <v>537</v>
      </c>
      <c r="M6869" t="s">
        <v>414</v>
      </c>
      <c r="N6869">
        <v>4</v>
      </c>
      <c r="O6869">
        <v>809.07</v>
      </c>
      <c r="P6869">
        <v>6455</v>
      </c>
      <c r="Q6869" t="str">
        <f t="shared" si="110"/>
        <v>3-Small C&amp;I</v>
      </c>
    </row>
    <row r="6870" spans="1:17" x14ac:dyDescent="0.3">
      <c r="A6870">
        <v>4</v>
      </c>
      <c r="B6870" t="s">
        <v>187</v>
      </c>
      <c r="C6870">
        <v>2022</v>
      </c>
      <c r="D6870">
        <v>8</v>
      </c>
      <c r="E6870" t="s">
        <v>656</v>
      </c>
      <c r="F6870" s="152">
        <v>3</v>
      </c>
      <c r="G6870" t="s">
        <v>421</v>
      </c>
      <c r="H6870" t="s">
        <v>397</v>
      </c>
      <c r="I6870" t="s">
        <v>398</v>
      </c>
      <c r="J6870" t="s">
        <v>561</v>
      </c>
      <c r="K6870" t="s">
        <v>399</v>
      </c>
      <c r="L6870" t="s">
        <v>538</v>
      </c>
      <c r="M6870" t="s">
        <v>422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x14ac:dyDescent="0.3">
      <c r="A6871">
        <v>4</v>
      </c>
      <c r="B6871" t="s">
        <v>187</v>
      </c>
      <c r="C6871">
        <v>2022</v>
      </c>
      <c r="D6871">
        <v>8</v>
      </c>
      <c r="E6871" t="s">
        <v>656</v>
      </c>
      <c r="F6871" s="152">
        <v>3</v>
      </c>
      <c r="G6871" t="s">
        <v>421</v>
      </c>
      <c r="H6871" t="s">
        <v>403</v>
      </c>
      <c r="I6871" t="s">
        <v>404</v>
      </c>
      <c r="J6871" t="s">
        <v>562</v>
      </c>
      <c r="K6871" t="s">
        <v>405</v>
      </c>
      <c r="L6871" t="s">
        <v>538</v>
      </c>
      <c r="M6871" t="s">
        <v>422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x14ac:dyDescent="0.3">
      <c r="A6872">
        <v>4</v>
      </c>
      <c r="B6872" t="s">
        <v>187</v>
      </c>
      <c r="C6872">
        <v>2022</v>
      </c>
      <c r="D6872">
        <v>8</v>
      </c>
      <c r="E6872" t="s">
        <v>656</v>
      </c>
      <c r="F6872" s="152">
        <v>3</v>
      </c>
      <c r="G6872" t="s">
        <v>421</v>
      </c>
      <c r="H6872" t="s">
        <v>426</v>
      </c>
      <c r="I6872" t="s">
        <v>427</v>
      </c>
      <c r="J6872" t="s">
        <v>564</v>
      </c>
      <c r="K6872" t="s">
        <v>428</v>
      </c>
      <c r="L6872" t="s">
        <v>538</v>
      </c>
      <c r="M6872" t="s">
        <v>422</v>
      </c>
      <c r="N6872">
        <v>2</v>
      </c>
      <c r="O6872">
        <v>367.8</v>
      </c>
      <c r="P6872">
        <v>1562</v>
      </c>
      <c r="Q6872" t="str">
        <f t="shared" si="110"/>
        <v>3-Small C&amp;I</v>
      </c>
    </row>
    <row r="6873" spans="1:17" x14ac:dyDescent="0.3">
      <c r="A6873">
        <v>4</v>
      </c>
      <c r="B6873" t="s">
        <v>187</v>
      </c>
      <c r="C6873">
        <v>2022</v>
      </c>
      <c r="D6873">
        <v>8</v>
      </c>
      <c r="E6873" t="s">
        <v>656</v>
      </c>
      <c r="F6873" s="152">
        <v>3</v>
      </c>
      <c r="G6873" t="s">
        <v>421</v>
      </c>
      <c r="H6873" t="s">
        <v>409</v>
      </c>
      <c r="I6873" t="s">
        <v>410</v>
      </c>
      <c r="J6873" t="s">
        <v>565</v>
      </c>
      <c r="K6873" t="s">
        <v>411</v>
      </c>
      <c r="L6873" t="s">
        <v>538</v>
      </c>
      <c r="M6873" t="s">
        <v>422</v>
      </c>
      <c r="N6873">
        <v>25</v>
      </c>
      <c r="O6873">
        <v>2178.12</v>
      </c>
      <c r="P6873">
        <v>8695</v>
      </c>
      <c r="Q6873" t="str">
        <f t="shared" si="110"/>
        <v>3-Small C&amp;I</v>
      </c>
    </row>
    <row r="6874" spans="1:17" x14ac:dyDescent="0.3">
      <c r="A6874">
        <v>4</v>
      </c>
      <c r="B6874" t="s">
        <v>187</v>
      </c>
      <c r="C6874">
        <v>2022</v>
      </c>
      <c r="D6874">
        <v>8</v>
      </c>
      <c r="E6874" t="s">
        <v>656</v>
      </c>
      <c r="F6874" s="152">
        <v>3</v>
      </c>
      <c r="G6874" t="s">
        <v>421</v>
      </c>
      <c r="H6874" t="s">
        <v>431</v>
      </c>
      <c r="I6874" t="s">
        <v>432</v>
      </c>
      <c r="J6874" t="s">
        <v>568</v>
      </c>
      <c r="K6874" t="s">
        <v>433</v>
      </c>
      <c r="L6874" t="s">
        <v>538</v>
      </c>
      <c r="M6874" t="s">
        <v>422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x14ac:dyDescent="0.3">
      <c r="A6875">
        <v>4</v>
      </c>
      <c r="B6875" t="s">
        <v>187</v>
      </c>
      <c r="C6875">
        <v>2022</v>
      </c>
      <c r="D6875">
        <v>8</v>
      </c>
      <c r="E6875" t="s">
        <v>656</v>
      </c>
      <c r="F6875" s="152">
        <v>3</v>
      </c>
      <c r="G6875" t="s">
        <v>421</v>
      </c>
      <c r="H6875" t="s">
        <v>507</v>
      </c>
      <c r="I6875" t="s">
        <v>508</v>
      </c>
      <c r="J6875" t="s">
        <v>571</v>
      </c>
      <c r="K6875" t="s">
        <v>439</v>
      </c>
      <c r="L6875" t="s">
        <v>538</v>
      </c>
      <c r="M6875" t="s">
        <v>422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x14ac:dyDescent="0.3">
      <c r="A6876">
        <v>4</v>
      </c>
      <c r="B6876" t="s">
        <v>187</v>
      </c>
      <c r="C6876">
        <v>2022</v>
      </c>
      <c r="D6876">
        <v>8</v>
      </c>
      <c r="E6876" t="s">
        <v>656</v>
      </c>
      <c r="F6876" s="152">
        <v>3</v>
      </c>
      <c r="G6876" t="s">
        <v>421</v>
      </c>
      <c r="H6876" t="s">
        <v>434</v>
      </c>
      <c r="I6876" t="s">
        <v>435</v>
      </c>
      <c r="J6876" t="s">
        <v>566</v>
      </c>
      <c r="K6876" t="s">
        <v>436</v>
      </c>
      <c r="L6876" t="s">
        <v>537</v>
      </c>
      <c r="M6876" t="s">
        <v>414</v>
      </c>
      <c r="N6876">
        <v>1</v>
      </c>
      <c r="O6876">
        <v>9.11</v>
      </c>
      <c r="P6876">
        <v>17</v>
      </c>
      <c r="Q6876" t="str">
        <f t="shared" si="110"/>
        <v>Street</v>
      </c>
    </row>
    <row r="6877" spans="1:17" x14ac:dyDescent="0.3">
      <c r="A6877">
        <v>4</v>
      </c>
      <c r="B6877" t="s">
        <v>187</v>
      </c>
      <c r="C6877">
        <v>2022</v>
      </c>
      <c r="D6877">
        <v>8</v>
      </c>
      <c r="E6877" t="s">
        <v>656</v>
      </c>
      <c r="F6877" s="152">
        <v>3</v>
      </c>
      <c r="G6877" t="s">
        <v>421</v>
      </c>
      <c r="H6877" t="s">
        <v>437</v>
      </c>
      <c r="I6877" t="s">
        <v>438</v>
      </c>
      <c r="J6877" t="s">
        <v>571</v>
      </c>
      <c r="K6877" t="s">
        <v>439</v>
      </c>
      <c r="L6877" t="s">
        <v>539</v>
      </c>
      <c r="M6877" t="s">
        <v>440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x14ac:dyDescent="0.3">
      <c r="A6878">
        <v>4</v>
      </c>
      <c r="B6878" t="s">
        <v>187</v>
      </c>
      <c r="C6878">
        <v>2022</v>
      </c>
      <c r="D6878">
        <v>8</v>
      </c>
      <c r="E6878" t="s">
        <v>656</v>
      </c>
      <c r="F6878" s="152">
        <v>3</v>
      </c>
      <c r="G6878" t="s">
        <v>421</v>
      </c>
      <c r="H6878" t="s">
        <v>441</v>
      </c>
      <c r="I6878" t="s">
        <v>442</v>
      </c>
      <c r="J6878" t="s">
        <v>572</v>
      </c>
      <c r="K6878" t="s">
        <v>443</v>
      </c>
      <c r="L6878" t="s">
        <v>538</v>
      </c>
      <c r="M6878" t="s">
        <v>422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x14ac:dyDescent="0.3">
      <c r="A6879">
        <v>4</v>
      </c>
      <c r="B6879" t="s">
        <v>187</v>
      </c>
      <c r="C6879">
        <v>2022</v>
      </c>
      <c r="D6879">
        <v>8</v>
      </c>
      <c r="E6879" t="s">
        <v>656</v>
      </c>
      <c r="F6879" s="152">
        <v>3</v>
      </c>
      <c r="G6879" t="s">
        <v>421</v>
      </c>
      <c r="H6879" t="s">
        <v>444</v>
      </c>
      <c r="I6879" t="s">
        <v>445</v>
      </c>
      <c r="J6879" t="s">
        <v>572</v>
      </c>
      <c r="K6879" t="s">
        <v>443</v>
      </c>
      <c r="L6879" t="s">
        <v>539</v>
      </c>
      <c r="M6879" t="s">
        <v>440</v>
      </c>
      <c r="N6879">
        <v>8</v>
      </c>
      <c r="O6879">
        <v>92284.37</v>
      </c>
      <c r="P6879">
        <v>1139869</v>
      </c>
      <c r="Q6879" t="str">
        <f t="shared" si="110"/>
        <v>5-Large C&amp;I</v>
      </c>
    </row>
    <row r="6880" spans="1:17" x14ac:dyDescent="0.3">
      <c r="A6880">
        <v>4</v>
      </c>
      <c r="B6880" t="s">
        <v>187</v>
      </c>
      <c r="C6880">
        <v>2022</v>
      </c>
      <c r="D6880">
        <v>8</v>
      </c>
      <c r="E6880" t="s">
        <v>656</v>
      </c>
      <c r="F6880" s="152">
        <v>3</v>
      </c>
      <c r="G6880" t="s">
        <v>421</v>
      </c>
      <c r="H6880" t="s">
        <v>412</v>
      </c>
      <c r="I6880" t="s">
        <v>413</v>
      </c>
      <c r="J6880" t="s">
        <v>561</v>
      </c>
      <c r="K6880" t="s">
        <v>399</v>
      </c>
      <c r="L6880" t="s">
        <v>539</v>
      </c>
      <c r="M6880" t="s">
        <v>440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x14ac:dyDescent="0.3">
      <c r="A6881">
        <v>4</v>
      </c>
      <c r="B6881" t="s">
        <v>187</v>
      </c>
      <c r="C6881">
        <v>2022</v>
      </c>
      <c r="D6881">
        <v>8</v>
      </c>
      <c r="E6881" t="s">
        <v>656</v>
      </c>
      <c r="F6881" s="152">
        <v>3</v>
      </c>
      <c r="G6881" t="s">
        <v>421</v>
      </c>
      <c r="H6881" t="s">
        <v>417</v>
      </c>
      <c r="I6881" t="s">
        <v>418</v>
      </c>
      <c r="J6881" t="s">
        <v>562</v>
      </c>
      <c r="K6881" t="s">
        <v>405</v>
      </c>
      <c r="L6881" t="s">
        <v>539</v>
      </c>
      <c r="M6881" t="s">
        <v>440</v>
      </c>
      <c r="N6881">
        <v>1277</v>
      </c>
      <c r="O6881">
        <v>313514.74</v>
      </c>
      <c r="P6881">
        <v>2570637</v>
      </c>
      <c r="Q6881" t="str">
        <f t="shared" si="110"/>
        <v>3-Small C&amp;I</v>
      </c>
    </row>
    <row r="6882" spans="1:17" x14ac:dyDescent="0.3">
      <c r="A6882">
        <v>4</v>
      </c>
      <c r="B6882" t="s">
        <v>187</v>
      </c>
      <c r="C6882">
        <v>2022</v>
      </c>
      <c r="D6882">
        <v>8</v>
      </c>
      <c r="E6882" t="s">
        <v>656</v>
      </c>
      <c r="F6882" s="152">
        <v>3</v>
      </c>
      <c r="G6882" t="s">
        <v>421</v>
      </c>
      <c r="H6882" t="s">
        <v>446</v>
      </c>
      <c r="I6882" t="s">
        <v>447</v>
      </c>
      <c r="J6882" t="s">
        <v>567</v>
      </c>
      <c r="K6882" t="s">
        <v>425</v>
      </c>
      <c r="L6882" t="s">
        <v>539</v>
      </c>
      <c r="M6882" t="s">
        <v>440</v>
      </c>
      <c r="N6882">
        <v>7</v>
      </c>
      <c r="O6882">
        <v>248.3</v>
      </c>
      <c r="P6882">
        <v>1664</v>
      </c>
      <c r="Q6882" t="str">
        <f t="shared" si="110"/>
        <v>3-Small C&amp;I</v>
      </c>
    </row>
    <row r="6883" spans="1:17" x14ac:dyDescent="0.3">
      <c r="A6883">
        <v>4</v>
      </c>
      <c r="B6883" t="s">
        <v>187</v>
      </c>
      <c r="C6883">
        <v>2022</v>
      </c>
      <c r="D6883">
        <v>8</v>
      </c>
      <c r="E6883" t="s">
        <v>656</v>
      </c>
      <c r="F6883" s="152">
        <v>3</v>
      </c>
      <c r="G6883" t="s">
        <v>421</v>
      </c>
      <c r="H6883" t="s">
        <v>448</v>
      </c>
      <c r="I6883" t="s">
        <v>449</v>
      </c>
      <c r="J6883" t="s">
        <v>564</v>
      </c>
      <c r="K6883" t="s">
        <v>428</v>
      </c>
      <c r="L6883" t="s">
        <v>539</v>
      </c>
      <c r="M6883" t="s">
        <v>440</v>
      </c>
      <c r="N6883">
        <v>10</v>
      </c>
      <c r="O6883">
        <v>791.71</v>
      </c>
      <c r="P6883">
        <v>5781</v>
      </c>
      <c r="Q6883" t="str">
        <f t="shared" si="110"/>
        <v>3-Small C&amp;I</v>
      </c>
    </row>
    <row r="6884" spans="1:17" x14ac:dyDescent="0.3">
      <c r="A6884">
        <v>4</v>
      </c>
      <c r="B6884" t="s">
        <v>187</v>
      </c>
      <c r="C6884">
        <v>2022</v>
      </c>
      <c r="D6884">
        <v>8</v>
      </c>
      <c r="E6884" t="s">
        <v>656</v>
      </c>
      <c r="F6884" s="152">
        <v>3</v>
      </c>
      <c r="G6884" t="s">
        <v>421</v>
      </c>
      <c r="H6884" t="s">
        <v>419</v>
      </c>
      <c r="I6884" t="s">
        <v>420</v>
      </c>
      <c r="J6884" t="s">
        <v>565</v>
      </c>
      <c r="K6884" t="s">
        <v>411</v>
      </c>
      <c r="L6884" t="s">
        <v>539</v>
      </c>
      <c r="M6884" t="s">
        <v>440</v>
      </c>
      <c r="N6884">
        <v>56</v>
      </c>
      <c r="O6884">
        <v>4171.76</v>
      </c>
      <c r="P6884">
        <v>30343</v>
      </c>
      <c r="Q6884" t="str">
        <f t="shared" si="110"/>
        <v>3-Small C&amp;I</v>
      </c>
    </row>
    <row r="6885" spans="1:17" x14ac:dyDescent="0.3">
      <c r="A6885">
        <v>4</v>
      </c>
      <c r="B6885" t="s">
        <v>187</v>
      </c>
      <c r="C6885">
        <v>2022</v>
      </c>
      <c r="D6885">
        <v>8</v>
      </c>
      <c r="E6885" t="s">
        <v>656</v>
      </c>
      <c r="F6885" s="152">
        <v>3</v>
      </c>
      <c r="G6885" t="s">
        <v>421</v>
      </c>
      <c r="H6885" t="s">
        <v>450</v>
      </c>
      <c r="I6885" t="s">
        <v>451</v>
      </c>
      <c r="J6885" t="s">
        <v>568</v>
      </c>
      <c r="K6885" t="s">
        <v>433</v>
      </c>
      <c r="L6885" t="s">
        <v>539</v>
      </c>
      <c r="M6885" t="s">
        <v>440</v>
      </c>
      <c r="N6885">
        <v>70</v>
      </c>
      <c r="O6885">
        <v>216111.65</v>
      </c>
      <c r="P6885">
        <v>2130177</v>
      </c>
      <c r="Q6885" t="str">
        <f t="shared" si="110"/>
        <v>4-Medium C&amp;I</v>
      </c>
    </row>
    <row r="6886" spans="1:17" x14ac:dyDescent="0.3">
      <c r="A6886">
        <v>4</v>
      </c>
      <c r="B6886" t="s">
        <v>187</v>
      </c>
      <c r="C6886">
        <v>2022</v>
      </c>
      <c r="D6886">
        <v>8</v>
      </c>
      <c r="E6886" t="s">
        <v>656</v>
      </c>
      <c r="F6886" s="152">
        <v>5</v>
      </c>
      <c r="G6886" t="s">
        <v>455</v>
      </c>
      <c r="H6886" t="s">
        <v>431</v>
      </c>
      <c r="I6886" t="s">
        <v>432</v>
      </c>
      <c r="J6886" t="s">
        <v>568</v>
      </c>
      <c r="K6886" t="s">
        <v>433</v>
      </c>
      <c r="L6886" t="s">
        <v>540</v>
      </c>
      <c r="M6886" t="s">
        <v>456</v>
      </c>
      <c r="N6886">
        <v>1</v>
      </c>
      <c r="O6886">
        <v>789.27</v>
      </c>
      <c r="P6886">
        <v>2760</v>
      </c>
      <c r="Q6886" t="str">
        <f t="shared" si="110"/>
        <v>4-Medium C&amp;I</v>
      </c>
    </row>
    <row r="6887" spans="1:17" x14ac:dyDescent="0.3">
      <c r="A6887">
        <v>4</v>
      </c>
      <c r="B6887" t="s">
        <v>187</v>
      </c>
      <c r="C6887">
        <v>2022</v>
      </c>
      <c r="D6887">
        <v>8</v>
      </c>
      <c r="E6887" t="s">
        <v>656</v>
      </c>
      <c r="F6887" s="152">
        <v>5</v>
      </c>
      <c r="G6887" t="s">
        <v>455</v>
      </c>
      <c r="H6887" t="s">
        <v>444</v>
      </c>
      <c r="I6887" t="s">
        <v>445</v>
      </c>
      <c r="J6887" t="s">
        <v>572</v>
      </c>
      <c r="K6887" t="s">
        <v>443</v>
      </c>
      <c r="L6887" t="s">
        <v>541</v>
      </c>
      <c r="M6887" t="s">
        <v>457</v>
      </c>
      <c r="N6887">
        <v>1</v>
      </c>
      <c r="O6887">
        <v>6948.51</v>
      </c>
      <c r="P6887">
        <v>83111</v>
      </c>
      <c r="Q6887" t="str">
        <f t="shared" si="110"/>
        <v>5-Large C&amp;I</v>
      </c>
    </row>
    <row r="6888" spans="1:17" x14ac:dyDescent="0.3">
      <c r="A6888">
        <v>4</v>
      </c>
      <c r="B6888" t="s">
        <v>187</v>
      </c>
      <c r="C6888">
        <v>2022</v>
      </c>
      <c r="D6888">
        <v>8</v>
      </c>
      <c r="E6888" t="s">
        <v>656</v>
      </c>
      <c r="F6888" s="152">
        <v>5</v>
      </c>
      <c r="G6888" t="s">
        <v>455</v>
      </c>
      <c r="H6888" t="s">
        <v>417</v>
      </c>
      <c r="I6888" t="s">
        <v>418</v>
      </c>
      <c r="J6888" t="s">
        <v>562</v>
      </c>
      <c r="K6888" t="s">
        <v>405</v>
      </c>
      <c r="L6888" t="s">
        <v>541</v>
      </c>
      <c r="M6888" t="s">
        <v>457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x14ac:dyDescent="0.3">
      <c r="A6889">
        <v>4</v>
      </c>
      <c r="B6889" t="s">
        <v>187</v>
      </c>
      <c r="C6889">
        <v>2022</v>
      </c>
      <c r="D6889">
        <v>8</v>
      </c>
      <c r="E6889" t="s">
        <v>656</v>
      </c>
      <c r="F6889" s="152">
        <v>6</v>
      </c>
      <c r="G6889" t="s">
        <v>458</v>
      </c>
      <c r="H6889" t="s">
        <v>459</v>
      </c>
      <c r="I6889" t="s">
        <v>460</v>
      </c>
      <c r="J6889" t="s">
        <v>573</v>
      </c>
      <c r="K6889" t="s">
        <v>461</v>
      </c>
      <c r="L6889" t="s">
        <v>542</v>
      </c>
      <c r="M6889" t="s">
        <v>462</v>
      </c>
      <c r="N6889">
        <v>1</v>
      </c>
      <c r="O6889">
        <v>6082.45</v>
      </c>
      <c r="P6889">
        <v>12613</v>
      </c>
      <c r="Q6889" t="str">
        <f t="shared" si="110"/>
        <v>Street</v>
      </c>
    </row>
    <row r="6890" spans="1:17" x14ac:dyDescent="0.3">
      <c r="A6890">
        <v>4</v>
      </c>
      <c r="B6890" t="s">
        <v>187</v>
      </c>
      <c r="C6890">
        <v>2022</v>
      </c>
      <c r="D6890">
        <v>8</v>
      </c>
      <c r="E6890" t="s">
        <v>656</v>
      </c>
      <c r="F6890" s="152">
        <v>6</v>
      </c>
      <c r="G6890" t="s">
        <v>458</v>
      </c>
      <c r="H6890" t="s">
        <v>463</v>
      </c>
      <c r="I6890" t="s">
        <v>464</v>
      </c>
      <c r="J6890" t="s">
        <v>577</v>
      </c>
      <c r="K6890" t="s">
        <v>465</v>
      </c>
      <c r="L6890" t="s">
        <v>542</v>
      </c>
      <c r="M6890" t="s">
        <v>462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x14ac:dyDescent="0.3">
      <c r="A6891">
        <v>4</v>
      </c>
      <c r="B6891" t="s">
        <v>187</v>
      </c>
      <c r="C6891">
        <v>2022</v>
      </c>
      <c r="D6891">
        <v>8</v>
      </c>
      <c r="E6891" t="s">
        <v>656</v>
      </c>
      <c r="F6891" s="152">
        <v>10</v>
      </c>
      <c r="G6891" t="s">
        <v>466</v>
      </c>
      <c r="H6891" t="s">
        <v>397</v>
      </c>
      <c r="I6891" t="s">
        <v>398</v>
      </c>
      <c r="J6891" t="s">
        <v>561</v>
      </c>
      <c r="K6891" t="s">
        <v>399</v>
      </c>
      <c r="L6891" t="s">
        <v>543</v>
      </c>
      <c r="M6891" t="s">
        <v>467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x14ac:dyDescent="0.3">
      <c r="A6892">
        <v>4</v>
      </c>
      <c r="B6892" t="s">
        <v>187</v>
      </c>
      <c r="C6892">
        <v>2022</v>
      </c>
      <c r="D6892">
        <v>8</v>
      </c>
      <c r="E6892" t="s">
        <v>656</v>
      </c>
      <c r="F6892" s="152">
        <v>10</v>
      </c>
      <c r="G6892" t="s">
        <v>466</v>
      </c>
      <c r="H6892" t="s">
        <v>412</v>
      </c>
      <c r="I6892" t="s">
        <v>413</v>
      </c>
      <c r="J6892" t="s">
        <v>561</v>
      </c>
      <c r="K6892" t="s">
        <v>399</v>
      </c>
      <c r="L6892" t="s">
        <v>544</v>
      </c>
      <c r="M6892" t="s">
        <v>468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x14ac:dyDescent="0.3">
      <c r="A6893">
        <v>4</v>
      </c>
      <c r="B6893" t="s">
        <v>187</v>
      </c>
      <c r="C6893">
        <v>2022</v>
      </c>
      <c r="D6893">
        <v>8</v>
      </c>
      <c r="E6893" t="s">
        <v>656</v>
      </c>
      <c r="F6893" s="152">
        <v>10</v>
      </c>
      <c r="G6893" t="s">
        <v>466</v>
      </c>
      <c r="H6893" t="s">
        <v>415</v>
      </c>
      <c r="I6893" t="s">
        <v>416</v>
      </c>
      <c r="J6893" t="s">
        <v>563</v>
      </c>
      <c r="K6893" t="s">
        <v>408</v>
      </c>
      <c r="L6893" t="s">
        <v>544</v>
      </c>
      <c r="M6893" t="s">
        <v>468</v>
      </c>
      <c r="N6893">
        <v>3</v>
      </c>
      <c r="O6893">
        <v>108.6</v>
      </c>
      <c r="P6893">
        <v>1943</v>
      </c>
      <c r="Q6893" t="str">
        <f t="shared" si="110"/>
        <v>2-Low Income Residential</v>
      </c>
    </row>
    <row r="6894" spans="1:17" x14ac:dyDescent="0.3">
      <c r="A6894">
        <v>4</v>
      </c>
      <c r="B6894" t="s">
        <v>187</v>
      </c>
      <c r="C6894">
        <v>2022</v>
      </c>
      <c r="D6894">
        <v>8</v>
      </c>
      <c r="E6894" t="s">
        <v>656</v>
      </c>
      <c r="F6894" s="152">
        <v>60</v>
      </c>
      <c r="G6894" t="s">
        <v>469</v>
      </c>
      <c r="H6894" t="s">
        <v>459</v>
      </c>
      <c r="I6894" t="s">
        <v>460</v>
      </c>
      <c r="J6894" t="s">
        <v>573</v>
      </c>
      <c r="K6894" t="s">
        <v>461</v>
      </c>
      <c r="L6894" t="s">
        <v>545</v>
      </c>
      <c r="M6894" t="s">
        <v>470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x14ac:dyDescent="0.3">
      <c r="A6895">
        <v>4</v>
      </c>
      <c r="B6895" t="s">
        <v>187</v>
      </c>
      <c r="C6895">
        <v>2022</v>
      </c>
      <c r="D6895">
        <v>8</v>
      </c>
      <c r="E6895" t="s">
        <v>656</v>
      </c>
      <c r="F6895" s="152">
        <v>60</v>
      </c>
      <c r="G6895" t="s">
        <v>469</v>
      </c>
      <c r="H6895" t="s">
        <v>463</v>
      </c>
      <c r="I6895" t="s">
        <v>464</v>
      </c>
      <c r="J6895" t="s">
        <v>577</v>
      </c>
      <c r="K6895" t="s">
        <v>465</v>
      </c>
      <c r="L6895" t="s">
        <v>545</v>
      </c>
      <c r="M6895" t="s">
        <v>470</v>
      </c>
      <c r="N6895">
        <v>2</v>
      </c>
      <c r="O6895">
        <v>27.31</v>
      </c>
      <c r="P6895">
        <v>109</v>
      </c>
      <c r="Q6895" t="str">
        <f t="shared" si="110"/>
        <v>Street</v>
      </c>
    </row>
    <row r="6896" spans="1:17" x14ac:dyDescent="0.3">
      <c r="A6896">
        <v>5</v>
      </c>
      <c r="B6896" t="s">
        <v>181</v>
      </c>
      <c r="C6896">
        <v>2022</v>
      </c>
      <c r="D6896">
        <v>8</v>
      </c>
      <c r="E6896" t="s">
        <v>656</v>
      </c>
      <c r="F6896" s="152">
        <v>1</v>
      </c>
      <c r="G6896" t="s">
        <v>396</v>
      </c>
      <c r="H6896" t="s">
        <v>397</v>
      </c>
      <c r="I6896" t="s">
        <v>398</v>
      </c>
      <c r="J6896" t="s">
        <v>561</v>
      </c>
      <c r="K6896" t="s">
        <v>399</v>
      </c>
      <c r="L6896" t="s">
        <v>536</v>
      </c>
      <c r="M6896" t="s">
        <v>400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x14ac:dyDescent="0.3">
      <c r="A6897">
        <v>5</v>
      </c>
      <c r="B6897" t="s">
        <v>181</v>
      </c>
      <c r="C6897">
        <v>2022</v>
      </c>
      <c r="D6897">
        <v>8</v>
      </c>
      <c r="E6897" t="s">
        <v>656</v>
      </c>
      <c r="F6897" s="152">
        <v>1</v>
      </c>
      <c r="G6897" t="s">
        <v>396</v>
      </c>
      <c r="H6897" t="s">
        <v>401</v>
      </c>
      <c r="I6897" t="s">
        <v>402</v>
      </c>
      <c r="J6897" t="s">
        <v>561</v>
      </c>
      <c r="K6897" t="s">
        <v>399</v>
      </c>
      <c r="L6897" t="s">
        <v>536</v>
      </c>
      <c r="M6897" t="s">
        <v>400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x14ac:dyDescent="0.3">
      <c r="A6898">
        <v>5</v>
      </c>
      <c r="B6898" t="s">
        <v>181</v>
      </c>
      <c r="C6898">
        <v>2022</v>
      </c>
      <c r="D6898">
        <v>8</v>
      </c>
      <c r="E6898" t="s">
        <v>656</v>
      </c>
      <c r="F6898" s="152">
        <v>1</v>
      </c>
      <c r="G6898" t="s">
        <v>396</v>
      </c>
      <c r="H6898" t="s">
        <v>403</v>
      </c>
      <c r="I6898" t="s">
        <v>404</v>
      </c>
      <c r="J6898" t="s">
        <v>562</v>
      </c>
      <c r="K6898" t="s">
        <v>405</v>
      </c>
      <c r="L6898" t="s">
        <v>536</v>
      </c>
      <c r="M6898" t="s">
        <v>400</v>
      </c>
      <c r="N6898">
        <v>1280</v>
      </c>
      <c r="O6898">
        <v>-43708.19</v>
      </c>
      <c r="P6898">
        <v>959674</v>
      </c>
      <c r="Q6898" t="str">
        <f t="shared" si="110"/>
        <v>3-Small C&amp;I</v>
      </c>
    </row>
    <row r="6899" spans="1:17" x14ac:dyDescent="0.3">
      <c r="A6899">
        <v>5</v>
      </c>
      <c r="B6899" t="s">
        <v>181</v>
      </c>
      <c r="C6899">
        <v>2022</v>
      </c>
      <c r="D6899">
        <v>8</v>
      </c>
      <c r="E6899" t="s">
        <v>656</v>
      </c>
      <c r="F6899" s="152">
        <v>1</v>
      </c>
      <c r="G6899" t="s">
        <v>396</v>
      </c>
      <c r="H6899" t="s">
        <v>406</v>
      </c>
      <c r="I6899" t="s">
        <v>407</v>
      </c>
      <c r="J6899" t="s">
        <v>563</v>
      </c>
      <c r="K6899" t="s">
        <v>408</v>
      </c>
      <c r="L6899" t="s">
        <v>536</v>
      </c>
      <c r="M6899" t="s">
        <v>400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x14ac:dyDescent="0.3">
      <c r="A6900">
        <v>5</v>
      </c>
      <c r="B6900" t="s">
        <v>181</v>
      </c>
      <c r="C6900">
        <v>2022</v>
      </c>
      <c r="D6900">
        <v>8</v>
      </c>
      <c r="E6900" t="s">
        <v>656</v>
      </c>
      <c r="F6900" s="152">
        <v>1</v>
      </c>
      <c r="G6900" t="s">
        <v>396</v>
      </c>
      <c r="H6900" t="s">
        <v>471</v>
      </c>
      <c r="I6900" t="s">
        <v>472</v>
      </c>
      <c r="J6900" t="s">
        <v>563</v>
      </c>
      <c r="K6900" t="s">
        <v>408</v>
      </c>
      <c r="L6900" t="s">
        <v>536</v>
      </c>
      <c r="M6900" t="s">
        <v>400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x14ac:dyDescent="0.3">
      <c r="A6901">
        <v>5</v>
      </c>
      <c r="B6901" t="s">
        <v>181</v>
      </c>
      <c r="C6901">
        <v>2022</v>
      </c>
      <c r="D6901">
        <v>8</v>
      </c>
      <c r="E6901" t="s">
        <v>656</v>
      </c>
      <c r="F6901" s="152">
        <v>1</v>
      </c>
      <c r="G6901" t="s">
        <v>396</v>
      </c>
      <c r="H6901" t="s">
        <v>409</v>
      </c>
      <c r="I6901" t="s">
        <v>410</v>
      </c>
      <c r="J6901" t="s">
        <v>564</v>
      </c>
      <c r="K6901" t="s">
        <v>428</v>
      </c>
      <c r="L6901" t="s">
        <v>536</v>
      </c>
      <c r="M6901" t="s">
        <v>400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x14ac:dyDescent="0.3">
      <c r="A6902">
        <v>5</v>
      </c>
      <c r="B6902" t="s">
        <v>181</v>
      </c>
      <c r="C6902">
        <v>2022</v>
      </c>
      <c r="D6902">
        <v>8</v>
      </c>
      <c r="E6902" t="s">
        <v>656</v>
      </c>
      <c r="F6902" s="152">
        <v>1</v>
      </c>
      <c r="G6902" t="s">
        <v>396</v>
      </c>
      <c r="H6902" t="s">
        <v>429</v>
      </c>
      <c r="I6902" t="s">
        <v>430</v>
      </c>
      <c r="J6902" t="s">
        <v>562</v>
      </c>
      <c r="K6902" t="s">
        <v>405</v>
      </c>
      <c r="L6902" t="s">
        <v>536</v>
      </c>
      <c r="M6902" t="s">
        <v>400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x14ac:dyDescent="0.3">
      <c r="A6903">
        <v>5</v>
      </c>
      <c r="B6903" t="s">
        <v>181</v>
      </c>
      <c r="C6903">
        <v>2022</v>
      </c>
      <c r="D6903">
        <v>8</v>
      </c>
      <c r="E6903" t="s">
        <v>656</v>
      </c>
      <c r="F6903" s="152">
        <v>1</v>
      </c>
      <c r="G6903" t="s">
        <v>396</v>
      </c>
      <c r="H6903" t="s">
        <v>473</v>
      </c>
      <c r="I6903" t="s">
        <v>474</v>
      </c>
      <c r="J6903" t="s">
        <v>565</v>
      </c>
      <c r="K6903" t="s">
        <v>411</v>
      </c>
      <c r="L6903" t="s">
        <v>536</v>
      </c>
      <c r="M6903" t="s">
        <v>400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x14ac:dyDescent="0.3">
      <c r="A6904">
        <v>5</v>
      </c>
      <c r="B6904" t="s">
        <v>181</v>
      </c>
      <c r="C6904">
        <v>2022</v>
      </c>
      <c r="D6904">
        <v>8</v>
      </c>
      <c r="E6904" t="s">
        <v>656</v>
      </c>
      <c r="F6904" s="152">
        <v>1</v>
      </c>
      <c r="G6904" t="s">
        <v>396</v>
      </c>
      <c r="H6904" t="s">
        <v>477</v>
      </c>
      <c r="I6904" t="s">
        <v>478</v>
      </c>
      <c r="J6904" t="s">
        <v>566</v>
      </c>
      <c r="K6904" t="s">
        <v>436</v>
      </c>
      <c r="L6904" t="s">
        <v>536</v>
      </c>
      <c r="M6904" t="s">
        <v>400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x14ac:dyDescent="0.3">
      <c r="A6905">
        <v>5</v>
      </c>
      <c r="B6905" t="s">
        <v>181</v>
      </c>
      <c r="C6905">
        <v>2022</v>
      </c>
      <c r="D6905">
        <v>8</v>
      </c>
      <c r="E6905" t="s">
        <v>656</v>
      </c>
      <c r="F6905" s="152">
        <v>1</v>
      </c>
      <c r="G6905" t="s">
        <v>396</v>
      </c>
      <c r="H6905" t="s">
        <v>479</v>
      </c>
      <c r="I6905" t="s">
        <v>480</v>
      </c>
      <c r="J6905" t="s">
        <v>566</v>
      </c>
      <c r="K6905" t="s">
        <v>436</v>
      </c>
      <c r="L6905" t="s">
        <v>536</v>
      </c>
      <c r="M6905" t="s">
        <v>400</v>
      </c>
      <c r="N6905">
        <v>567</v>
      </c>
      <c r="O6905">
        <v>17457.36</v>
      </c>
      <c r="P6905">
        <v>35374</v>
      </c>
      <c r="Q6905" t="str">
        <f t="shared" si="110"/>
        <v>Street</v>
      </c>
    </row>
    <row r="6906" spans="1:17" x14ac:dyDescent="0.3">
      <c r="A6906">
        <v>5</v>
      </c>
      <c r="B6906" t="s">
        <v>181</v>
      </c>
      <c r="C6906">
        <v>2022</v>
      </c>
      <c r="D6906">
        <v>8</v>
      </c>
      <c r="E6906" t="s">
        <v>656</v>
      </c>
      <c r="F6906" s="152">
        <v>1</v>
      </c>
      <c r="G6906" t="s">
        <v>396</v>
      </c>
      <c r="H6906" t="s">
        <v>434</v>
      </c>
      <c r="I6906" t="s">
        <v>435</v>
      </c>
      <c r="J6906" t="s">
        <v>566</v>
      </c>
      <c r="K6906" t="s">
        <v>436</v>
      </c>
      <c r="L6906" t="s">
        <v>537</v>
      </c>
      <c r="M6906" t="s">
        <v>414</v>
      </c>
      <c r="N6906">
        <v>627</v>
      </c>
      <c r="O6906">
        <v>22394.49</v>
      </c>
      <c r="P6906">
        <v>53174</v>
      </c>
      <c r="Q6906" t="str">
        <f t="shared" si="110"/>
        <v>Street</v>
      </c>
    </row>
    <row r="6907" spans="1:17" x14ac:dyDescent="0.3">
      <c r="A6907">
        <v>5</v>
      </c>
      <c r="B6907" t="s">
        <v>181</v>
      </c>
      <c r="C6907">
        <v>2022</v>
      </c>
      <c r="D6907">
        <v>8</v>
      </c>
      <c r="E6907" t="s">
        <v>656</v>
      </c>
      <c r="F6907" s="152">
        <v>1</v>
      </c>
      <c r="G6907" t="s">
        <v>396</v>
      </c>
      <c r="H6907" t="s">
        <v>412</v>
      </c>
      <c r="I6907" t="s">
        <v>413</v>
      </c>
      <c r="J6907" t="s">
        <v>561</v>
      </c>
      <c r="K6907" t="s">
        <v>399</v>
      </c>
      <c r="L6907" t="s">
        <v>537</v>
      </c>
      <c r="M6907" t="s">
        <v>414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x14ac:dyDescent="0.3">
      <c r="A6908">
        <v>5</v>
      </c>
      <c r="B6908" t="s">
        <v>181</v>
      </c>
      <c r="C6908">
        <v>2022</v>
      </c>
      <c r="D6908">
        <v>8</v>
      </c>
      <c r="E6908" t="s">
        <v>656</v>
      </c>
      <c r="F6908" s="152">
        <v>1</v>
      </c>
      <c r="G6908" t="s">
        <v>396</v>
      </c>
      <c r="H6908" t="s">
        <v>415</v>
      </c>
      <c r="I6908" t="s">
        <v>416</v>
      </c>
      <c r="J6908" t="s">
        <v>563</v>
      </c>
      <c r="K6908" t="s">
        <v>408</v>
      </c>
      <c r="L6908" t="s">
        <v>537</v>
      </c>
      <c r="M6908" t="s">
        <v>414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x14ac:dyDescent="0.3">
      <c r="A6909">
        <v>5</v>
      </c>
      <c r="B6909" t="s">
        <v>181</v>
      </c>
      <c r="C6909">
        <v>2022</v>
      </c>
      <c r="D6909">
        <v>8</v>
      </c>
      <c r="E6909" t="s">
        <v>656</v>
      </c>
      <c r="F6909" s="152">
        <v>1</v>
      </c>
      <c r="G6909" t="s">
        <v>396</v>
      </c>
      <c r="H6909" t="s">
        <v>417</v>
      </c>
      <c r="I6909" t="s">
        <v>418</v>
      </c>
      <c r="J6909" t="s">
        <v>562</v>
      </c>
      <c r="K6909" t="s">
        <v>405</v>
      </c>
      <c r="L6909" t="s">
        <v>537</v>
      </c>
      <c r="M6909" t="s">
        <v>414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x14ac:dyDescent="0.3">
      <c r="A6910">
        <v>5</v>
      </c>
      <c r="B6910" t="s">
        <v>181</v>
      </c>
      <c r="C6910">
        <v>2022</v>
      </c>
      <c r="D6910">
        <v>8</v>
      </c>
      <c r="E6910" t="s">
        <v>656</v>
      </c>
      <c r="F6910" s="152">
        <v>1</v>
      </c>
      <c r="G6910" t="s">
        <v>396</v>
      </c>
      <c r="H6910" t="s">
        <v>419</v>
      </c>
      <c r="I6910" t="s">
        <v>420</v>
      </c>
      <c r="J6910" t="s">
        <v>565</v>
      </c>
      <c r="K6910" t="s">
        <v>411</v>
      </c>
      <c r="L6910" t="s">
        <v>537</v>
      </c>
      <c r="M6910" t="s">
        <v>414</v>
      </c>
      <c r="N6910">
        <v>897</v>
      </c>
      <c r="O6910">
        <v>49725.48</v>
      </c>
      <c r="P6910">
        <v>366207</v>
      </c>
      <c r="Q6910" t="str">
        <f t="shared" si="110"/>
        <v>3-Small C&amp;I</v>
      </c>
    </row>
    <row r="6911" spans="1:17" x14ac:dyDescent="0.3">
      <c r="A6911">
        <v>5</v>
      </c>
      <c r="B6911" t="s">
        <v>181</v>
      </c>
      <c r="C6911">
        <v>2022</v>
      </c>
      <c r="D6911">
        <v>8</v>
      </c>
      <c r="E6911" t="s">
        <v>656</v>
      </c>
      <c r="F6911" s="152">
        <v>3</v>
      </c>
      <c r="G6911" t="s">
        <v>421</v>
      </c>
      <c r="H6911" t="s">
        <v>397</v>
      </c>
      <c r="I6911" t="s">
        <v>398</v>
      </c>
      <c r="J6911" t="s">
        <v>561</v>
      </c>
      <c r="K6911" t="s">
        <v>399</v>
      </c>
      <c r="L6911" t="s">
        <v>538</v>
      </c>
      <c r="M6911" t="s">
        <v>422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x14ac:dyDescent="0.3">
      <c r="A6912">
        <v>5</v>
      </c>
      <c r="B6912" t="s">
        <v>181</v>
      </c>
      <c r="C6912">
        <v>2022</v>
      </c>
      <c r="D6912">
        <v>8</v>
      </c>
      <c r="E6912" t="s">
        <v>656</v>
      </c>
      <c r="F6912" s="152">
        <v>3</v>
      </c>
      <c r="G6912" t="s">
        <v>421</v>
      </c>
      <c r="H6912" t="s">
        <v>401</v>
      </c>
      <c r="I6912" t="s">
        <v>402</v>
      </c>
      <c r="J6912" t="s">
        <v>561</v>
      </c>
      <c r="K6912" t="s">
        <v>399</v>
      </c>
      <c r="L6912" t="s">
        <v>538</v>
      </c>
      <c r="M6912" t="s">
        <v>422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x14ac:dyDescent="0.3">
      <c r="A6913">
        <v>5</v>
      </c>
      <c r="B6913" t="s">
        <v>181</v>
      </c>
      <c r="C6913">
        <v>2022</v>
      </c>
      <c r="D6913">
        <v>8</v>
      </c>
      <c r="E6913" t="s">
        <v>656</v>
      </c>
      <c r="F6913" s="152">
        <v>3</v>
      </c>
      <c r="G6913" t="s">
        <v>421</v>
      </c>
      <c r="H6913" t="s">
        <v>403</v>
      </c>
      <c r="I6913" t="s">
        <v>404</v>
      </c>
      <c r="J6913" t="s">
        <v>562</v>
      </c>
      <c r="K6913" t="s">
        <v>405</v>
      </c>
      <c r="L6913" t="s">
        <v>538</v>
      </c>
      <c r="M6913" t="s">
        <v>422</v>
      </c>
      <c r="N6913">
        <v>42225</v>
      </c>
      <c r="O6913">
        <v>2557204.92</v>
      </c>
      <c r="P6913">
        <v>66657768</v>
      </c>
      <c r="Q6913" t="str">
        <f t="shared" si="110"/>
        <v>3-Small C&amp;I</v>
      </c>
    </row>
    <row r="6914" spans="1:17" x14ac:dyDescent="0.3">
      <c r="A6914">
        <v>5</v>
      </c>
      <c r="B6914" t="s">
        <v>181</v>
      </c>
      <c r="C6914">
        <v>2022</v>
      </c>
      <c r="D6914">
        <v>8</v>
      </c>
      <c r="E6914" t="s">
        <v>656</v>
      </c>
      <c r="F6914" s="152">
        <v>3</v>
      </c>
      <c r="G6914" t="s">
        <v>421</v>
      </c>
      <c r="H6914" t="s">
        <v>406</v>
      </c>
      <c r="I6914" t="s">
        <v>407</v>
      </c>
      <c r="J6914" t="s">
        <v>563</v>
      </c>
      <c r="K6914" t="s">
        <v>408</v>
      </c>
      <c r="L6914" t="s">
        <v>538</v>
      </c>
      <c r="M6914" t="s">
        <v>422</v>
      </c>
      <c r="N6914">
        <v>4</v>
      </c>
      <c r="O6914">
        <v>729.11</v>
      </c>
      <c r="P6914">
        <v>4407</v>
      </c>
      <c r="Q6914" t="str">
        <f t="shared" si="110"/>
        <v>2-Low Income Residential</v>
      </c>
    </row>
    <row r="6915" spans="1:17" x14ac:dyDescent="0.3">
      <c r="A6915">
        <v>5</v>
      </c>
      <c r="B6915" t="s">
        <v>181</v>
      </c>
      <c r="C6915">
        <v>2022</v>
      </c>
      <c r="D6915">
        <v>8</v>
      </c>
      <c r="E6915" t="s">
        <v>656</v>
      </c>
      <c r="F6915" s="152">
        <v>3</v>
      </c>
      <c r="G6915" t="s">
        <v>421</v>
      </c>
      <c r="H6915" t="s">
        <v>423</v>
      </c>
      <c r="I6915" t="s">
        <v>424</v>
      </c>
      <c r="J6915" t="s">
        <v>567</v>
      </c>
      <c r="K6915" t="s">
        <v>425</v>
      </c>
      <c r="L6915" t="s">
        <v>538</v>
      </c>
      <c r="M6915" t="s">
        <v>422</v>
      </c>
      <c r="N6915">
        <v>359</v>
      </c>
      <c r="O6915">
        <v>23020.28</v>
      </c>
      <c r="P6915">
        <v>93617</v>
      </c>
      <c r="Q6915" t="str">
        <f t="shared" si="110"/>
        <v>3-Small C&amp;I</v>
      </c>
    </row>
    <row r="6916" spans="1:17" x14ac:dyDescent="0.3">
      <c r="A6916">
        <v>5</v>
      </c>
      <c r="B6916" t="s">
        <v>181</v>
      </c>
      <c r="C6916">
        <v>2022</v>
      </c>
      <c r="D6916">
        <v>8</v>
      </c>
      <c r="E6916" t="s">
        <v>656</v>
      </c>
      <c r="F6916" s="152">
        <v>3</v>
      </c>
      <c r="G6916" t="s">
        <v>421</v>
      </c>
      <c r="H6916" t="s">
        <v>426</v>
      </c>
      <c r="I6916" t="s">
        <v>427</v>
      </c>
      <c r="J6916" t="s">
        <v>564</v>
      </c>
      <c r="K6916" t="s">
        <v>428</v>
      </c>
      <c r="L6916" t="s">
        <v>538</v>
      </c>
      <c r="M6916" t="s">
        <v>422</v>
      </c>
      <c r="N6916">
        <v>362</v>
      </c>
      <c r="O6916">
        <v>-449710.32</v>
      </c>
      <c r="P6916">
        <v>546372</v>
      </c>
      <c r="Q6916" t="str">
        <f t="shared" si="110"/>
        <v>3-Small C&amp;I</v>
      </c>
    </row>
    <row r="6917" spans="1:17" x14ac:dyDescent="0.3">
      <c r="A6917">
        <v>5</v>
      </c>
      <c r="B6917" t="s">
        <v>181</v>
      </c>
      <c r="C6917">
        <v>2022</v>
      </c>
      <c r="D6917">
        <v>8</v>
      </c>
      <c r="E6917" t="s">
        <v>656</v>
      </c>
      <c r="F6917" s="152">
        <v>3</v>
      </c>
      <c r="G6917" t="s">
        <v>421</v>
      </c>
      <c r="H6917" t="s">
        <v>409</v>
      </c>
      <c r="I6917" t="s">
        <v>410</v>
      </c>
      <c r="J6917" t="s">
        <v>564</v>
      </c>
      <c r="K6917" t="s">
        <v>428</v>
      </c>
      <c r="L6917" t="s">
        <v>538</v>
      </c>
      <c r="M6917" t="s">
        <v>422</v>
      </c>
      <c r="N6917">
        <v>20434</v>
      </c>
      <c r="O6917">
        <v>944560.54</v>
      </c>
      <c r="P6917">
        <v>6022865</v>
      </c>
      <c r="Q6917" t="str">
        <f t="shared" si="110"/>
        <v>3-Small C&amp;I</v>
      </c>
    </row>
    <row r="6918" spans="1:17" x14ac:dyDescent="0.3">
      <c r="A6918">
        <v>5</v>
      </c>
      <c r="B6918" t="s">
        <v>181</v>
      </c>
      <c r="C6918">
        <v>2022</v>
      </c>
      <c r="D6918">
        <v>8</v>
      </c>
      <c r="E6918" t="s">
        <v>656</v>
      </c>
      <c r="F6918" s="152">
        <v>3</v>
      </c>
      <c r="G6918" t="s">
        <v>421</v>
      </c>
      <c r="H6918" t="s">
        <v>429</v>
      </c>
      <c r="I6918" t="s">
        <v>430</v>
      </c>
      <c r="J6918" t="s">
        <v>562</v>
      </c>
      <c r="K6918" t="s">
        <v>405</v>
      </c>
      <c r="L6918" t="s">
        <v>538</v>
      </c>
      <c r="M6918" t="s">
        <v>422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x14ac:dyDescent="0.3">
      <c r="A6919">
        <v>5</v>
      </c>
      <c r="B6919" t="s">
        <v>181</v>
      </c>
      <c r="C6919">
        <v>2022</v>
      </c>
      <c r="D6919">
        <v>8</v>
      </c>
      <c r="E6919" t="s">
        <v>656</v>
      </c>
      <c r="F6919" s="152">
        <v>3</v>
      </c>
      <c r="G6919" t="s">
        <v>421</v>
      </c>
      <c r="H6919" t="s">
        <v>481</v>
      </c>
      <c r="I6919" t="s">
        <v>482</v>
      </c>
      <c r="J6919" t="s">
        <v>568</v>
      </c>
      <c r="K6919" t="s">
        <v>433</v>
      </c>
      <c r="L6919" t="s">
        <v>538</v>
      </c>
      <c r="M6919" t="s">
        <v>422</v>
      </c>
      <c r="N6919">
        <v>80</v>
      </c>
      <c r="O6919">
        <v>378904.86</v>
      </c>
      <c r="P6919">
        <v>1512127</v>
      </c>
      <c r="Q6919" t="str">
        <f t="shared" si="110"/>
        <v>4-Medium C&amp;I</v>
      </c>
    </row>
    <row r="6920" spans="1:17" x14ac:dyDescent="0.3">
      <c r="A6920">
        <v>5</v>
      </c>
      <c r="B6920" t="s">
        <v>181</v>
      </c>
      <c r="C6920">
        <v>2022</v>
      </c>
      <c r="D6920">
        <v>8</v>
      </c>
      <c r="E6920" t="s">
        <v>656</v>
      </c>
      <c r="F6920" s="152">
        <v>3</v>
      </c>
      <c r="G6920" t="s">
        <v>421</v>
      </c>
      <c r="H6920" t="s">
        <v>649</v>
      </c>
      <c r="I6920" t="s">
        <v>650</v>
      </c>
      <c r="J6920" t="s">
        <v>564</v>
      </c>
      <c r="K6920" t="s">
        <v>428</v>
      </c>
      <c r="L6920" t="s">
        <v>538</v>
      </c>
      <c r="M6920" t="s">
        <v>422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x14ac:dyDescent="0.3">
      <c r="A6921">
        <v>5</v>
      </c>
      <c r="B6921" t="s">
        <v>181</v>
      </c>
      <c r="C6921">
        <v>2022</v>
      </c>
      <c r="D6921">
        <v>8</v>
      </c>
      <c r="E6921" t="s">
        <v>656</v>
      </c>
      <c r="F6921" s="152">
        <v>3</v>
      </c>
      <c r="G6921" t="s">
        <v>421</v>
      </c>
      <c r="H6921" t="s">
        <v>473</v>
      </c>
      <c r="I6921" t="s">
        <v>474</v>
      </c>
      <c r="J6921" t="s">
        <v>565</v>
      </c>
      <c r="K6921" t="s">
        <v>411</v>
      </c>
      <c r="L6921" t="s">
        <v>538</v>
      </c>
      <c r="M6921" t="s">
        <v>422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x14ac:dyDescent="0.3">
      <c r="A6922">
        <v>5</v>
      </c>
      <c r="B6922" t="s">
        <v>181</v>
      </c>
      <c r="C6922">
        <v>2022</v>
      </c>
      <c r="D6922">
        <v>8</v>
      </c>
      <c r="E6922" t="s">
        <v>656</v>
      </c>
      <c r="F6922" s="152">
        <v>3</v>
      </c>
      <c r="G6922" t="s">
        <v>421</v>
      </c>
      <c r="H6922" t="s">
        <v>586</v>
      </c>
      <c r="I6922" t="s">
        <v>587</v>
      </c>
      <c r="J6922" t="s">
        <v>570</v>
      </c>
      <c r="K6922" t="s">
        <v>454</v>
      </c>
      <c r="L6922" t="s">
        <v>538</v>
      </c>
      <c r="M6922" t="s">
        <v>422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x14ac:dyDescent="0.3">
      <c r="A6923">
        <v>5</v>
      </c>
      <c r="B6923" t="s">
        <v>181</v>
      </c>
      <c r="C6923">
        <v>2022</v>
      </c>
      <c r="D6923">
        <v>8</v>
      </c>
      <c r="E6923" t="s">
        <v>656</v>
      </c>
      <c r="F6923" s="152">
        <v>3</v>
      </c>
      <c r="G6923" t="s">
        <v>421</v>
      </c>
      <c r="H6923" t="s">
        <v>483</v>
      </c>
      <c r="I6923" t="s">
        <v>484</v>
      </c>
      <c r="J6923" t="s">
        <v>569</v>
      </c>
      <c r="K6923" t="s">
        <v>485</v>
      </c>
      <c r="L6923" t="s">
        <v>538</v>
      </c>
      <c r="M6923" t="s">
        <v>422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x14ac:dyDescent="0.3">
      <c r="A6924">
        <v>5</v>
      </c>
      <c r="B6924" t="s">
        <v>181</v>
      </c>
      <c r="C6924">
        <v>2022</v>
      </c>
      <c r="D6924">
        <v>8</v>
      </c>
      <c r="E6924" t="s">
        <v>656</v>
      </c>
      <c r="F6924" s="152">
        <v>3</v>
      </c>
      <c r="G6924" t="s">
        <v>421</v>
      </c>
      <c r="H6924" t="s">
        <v>431</v>
      </c>
      <c r="I6924" t="s">
        <v>432</v>
      </c>
      <c r="J6924" t="s">
        <v>568</v>
      </c>
      <c r="K6924" t="s">
        <v>433</v>
      </c>
      <c r="L6924" t="s">
        <v>538</v>
      </c>
      <c r="M6924" t="s">
        <v>422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x14ac:dyDescent="0.3">
      <c r="A6925">
        <v>5</v>
      </c>
      <c r="B6925" t="s">
        <v>181</v>
      </c>
      <c r="C6925">
        <v>2022</v>
      </c>
      <c r="D6925">
        <v>8</v>
      </c>
      <c r="E6925" t="s">
        <v>656</v>
      </c>
      <c r="F6925" s="152">
        <v>3</v>
      </c>
      <c r="G6925" t="s">
        <v>421</v>
      </c>
      <c r="H6925" t="s">
        <v>486</v>
      </c>
      <c r="I6925" t="s">
        <v>487</v>
      </c>
      <c r="J6925" t="s">
        <v>570</v>
      </c>
      <c r="K6925" t="s">
        <v>454</v>
      </c>
      <c r="L6925" t="s">
        <v>538</v>
      </c>
      <c r="M6925" t="s">
        <v>422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x14ac:dyDescent="0.3">
      <c r="A6926">
        <v>5</v>
      </c>
      <c r="B6926" t="s">
        <v>181</v>
      </c>
      <c r="C6926">
        <v>2022</v>
      </c>
      <c r="D6926">
        <v>8</v>
      </c>
      <c r="E6926" t="s">
        <v>656</v>
      </c>
      <c r="F6926" s="152">
        <v>3</v>
      </c>
      <c r="G6926" t="s">
        <v>421</v>
      </c>
      <c r="H6926" t="s">
        <v>488</v>
      </c>
      <c r="I6926" t="s">
        <v>489</v>
      </c>
      <c r="J6926" t="s">
        <v>569</v>
      </c>
      <c r="K6926" t="s">
        <v>485</v>
      </c>
      <c r="L6926" t="s">
        <v>538</v>
      </c>
      <c r="M6926" t="s">
        <v>422</v>
      </c>
      <c r="N6926">
        <v>56</v>
      </c>
      <c r="O6926">
        <v>140027.07999999999</v>
      </c>
      <c r="P6926">
        <v>507014</v>
      </c>
      <c r="Q6926" t="str">
        <f t="shared" ref="Q6926:Q6989" si="111">VLOOKUP(TRIM(J6926),S:T,2,FALSE)</f>
        <v>4-Medium C&amp;I</v>
      </c>
    </row>
    <row r="6927" spans="1:17" x14ac:dyDescent="0.3">
      <c r="A6927">
        <v>5</v>
      </c>
      <c r="B6927" t="s">
        <v>181</v>
      </c>
      <c r="C6927">
        <v>2022</v>
      </c>
      <c r="D6927">
        <v>8</v>
      </c>
      <c r="E6927" t="s">
        <v>656</v>
      </c>
      <c r="F6927" s="152">
        <v>3</v>
      </c>
      <c r="G6927" t="s">
        <v>421</v>
      </c>
      <c r="H6927" t="s">
        <v>477</v>
      </c>
      <c r="I6927" t="s">
        <v>478</v>
      </c>
      <c r="J6927" t="s">
        <v>566</v>
      </c>
      <c r="K6927" t="s">
        <v>436</v>
      </c>
      <c r="L6927" t="s">
        <v>538</v>
      </c>
      <c r="M6927" t="s">
        <v>422</v>
      </c>
      <c r="N6927">
        <v>890</v>
      </c>
      <c r="O6927">
        <v>92447.02</v>
      </c>
      <c r="P6927">
        <v>223774</v>
      </c>
      <c r="Q6927" t="str">
        <f t="shared" si="111"/>
        <v>Street</v>
      </c>
    </row>
    <row r="6928" spans="1:17" x14ac:dyDescent="0.3">
      <c r="A6928">
        <v>5</v>
      </c>
      <c r="B6928" t="s">
        <v>181</v>
      </c>
      <c r="C6928">
        <v>2022</v>
      </c>
      <c r="D6928">
        <v>8</v>
      </c>
      <c r="E6928" t="s">
        <v>656</v>
      </c>
      <c r="F6928" s="152">
        <v>3</v>
      </c>
      <c r="G6928" t="s">
        <v>421</v>
      </c>
      <c r="H6928" t="s">
        <v>479</v>
      </c>
      <c r="I6928" t="s">
        <v>480</v>
      </c>
      <c r="J6928" t="s">
        <v>566</v>
      </c>
      <c r="K6928" t="s">
        <v>436</v>
      </c>
      <c r="L6928" t="s">
        <v>538</v>
      </c>
      <c r="M6928" t="s">
        <v>422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x14ac:dyDescent="0.3">
      <c r="A6929">
        <v>5</v>
      </c>
      <c r="B6929" t="s">
        <v>181</v>
      </c>
      <c r="C6929">
        <v>2022</v>
      </c>
      <c r="D6929">
        <v>8</v>
      </c>
      <c r="E6929" t="s">
        <v>656</v>
      </c>
      <c r="F6929" s="152">
        <v>3</v>
      </c>
      <c r="G6929" t="s">
        <v>421</v>
      </c>
      <c r="H6929" t="s">
        <v>434</v>
      </c>
      <c r="I6929" t="s">
        <v>435</v>
      </c>
      <c r="J6929" t="s">
        <v>566</v>
      </c>
      <c r="K6929" t="s">
        <v>436</v>
      </c>
      <c r="L6929" t="s">
        <v>539</v>
      </c>
      <c r="M6929" t="s">
        <v>440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x14ac:dyDescent="0.3">
      <c r="A6930">
        <v>5</v>
      </c>
      <c r="B6930" t="s">
        <v>181</v>
      </c>
      <c r="C6930">
        <v>2022</v>
      </c>
      <c r="D6930">
        <v>8</v>
      </c>
      <c r="E6930" t="s">
        <v>656</v>
      </c>
      <c r="F6930" s="152">
        <v>3</v>
      </c>
      <c r="G6930" t="s">
        <v>421</v>
      </c>
      <c r="H6930" t="s">
        <v>437</v>
      </c>
      <c r="I6930" t="s">
        <v>438</v>
      </c>
      <c r="J6930" t="s">
        <v>571</v>
      </c>
      <c r="K6930" t="s">
        <v>439</v>
      </c>
      <c r="L6930" t="s">
        <v>539</v>
      </c>
      <c r="M6930" t="s">
        <v>440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x14ac:dyDescent="0.3">
      <c r="A6931">
        <v>5</v>
      </c>
      <c r="B6931" t="s">
        <v>181</v>
      </c>
      <c r="C6931">
        <v>2022</v>
      </c>
      <c r="D6931">
        <v>8</v>
      </c>
      <c r="E6931" t="s">
        <v>656</v>
      </c>
      <c r="F6931" s="152">
        <v>3</v>
      </c>
      <c r="G6931" t="s">
        <v>421</v>
      </c>
      <c r="H6931" t="s">
        <v>490</v>
      </c>
      <c r="I6931" t="s">
        <v>491</v>
      </c>
      <c r="J6931" t="s">
        <v>572</v>
      </c>
      <c r="K6931" t="s">
        <v>443</v>
      </c>
      <c r="L6931" t="s">
        <v>538</v>
      </c>
      <c r="M6931" t="s">
        <v>422</v>
      </c>
      <c r="N6931">
        <v>3</v>
      </c>
      <c r="O6931">
        <v>-26126.74</v>
      </c>
      <c r="P6931">
        <v>-310800</v>
      </c>
      <c r="Q6931" t="str">
        <f t="shared" si="111"/>
        <v>5-Large C&amp;I</v>
      </c>
    </row>
    <row r="6932" spans="1:17" x14ac:dyDescent="0.3">
      <c r="A6932">
        <v>5</v>
      </c>
      <c r="B6932" t="s">
        <v>181</v>
      </c>
      <c r="C6932">
        <v>2022</v>
      </c>
      <c r="D6932">
        <v>8</v>
      </c>
      <c r="E6932" t="s">
        <v>656</v>
      </c>
      <c r="F6932" s="152">
        <v>3</v>
      </c>
      <c r="G6932" t="s">
        <v>421</v>
      </c>
      <c r="H6932" t="s">
        <v>441</v>
      </c>
      <c r="I6932" t="s">
        <v>442</v>
      </c>
      <c r="J6932" t="s">
        <v>572</v>
      </c>
      <c r="K6932" t="s">
        <v>443</v>
      </c>
      <c r="L6932" t="s">
        <v>538</v>
      </c>
      <c r="M6932" t="s">
        <v>422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x14ac:dyDescent="0.3">
      <c r="A6933">
        <v>5</v>
      </c>
      <c r="B6933" t="s">
        <v>181</v>
      </c>
      <c r="C6933">
        <v>2022</v>
      </c>
      <c r="D6933">
        <v>8</v>
      </c>
      <c r="E6933" t="s">
        <v>656</v>
      </c>
      <c r="F6933" s="152">
        <v>3</v>
      </c>
      <c r="G6933" t="s">
        <v>421</v>
      </c>
      <c r="H6933" t="s">
        <v>444</v>
      </c>
      <c r="I6933" t="s">
        <v>445</v>
      </c>
      <c r="J6933" t="s">
        <v>572</v>
      </c>
      <c r="K6933" t="s">
        <v>443</v>
      </c>
      <c r="L6933" t="s">
        <v>539</v>
      </c>
      <c r="M6933" t="s">
        <v>440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x14ac:dyDescent="0.3">
      <c r="A6934">
        <v>5</v>
      </c>
      <c r="B6934" t="s">
        <v>181</v>
      </c>
      <c r="C6934">
        <v>2022</v>
      </c>
      <c r="D6934">
        <v>8</v>
      </c>
      <c r="E6934" t="s">
        <v>656</v>
      </c>
      <c r="F6934" s="152">
        <v>3</v>
      </c>
      <c r="G6934" t="s">
        <v>421</v>
      </c>
      <c r="H6934" t="s">
        <v>412</v>
      </c>
      <c r="I6934" t="s">
        <v>413</v>
      </c>
      <c r="J6934" t="s">
        <v>561</v>
      </c>
      <c r="K6934" t="s">
        <v>399</v>
      </c>
      <c r="L6934" t="s">
        <v>539</v>
      </c>
      <c r="M6934" t="s">
        <v>440</v>
      </c>
      <c r="N6934">
        <v>1252</v>
      </c>
      <c r="O6934">
        <v>372240.49</v>
      </c>
      <c r="P6934">
        <v>2674432</v>
      </c>
      <c r="Q6934" t="str">
        <f t="shared" si="111"/>
        <v>1-Residential</v>
      </c>
    </row>
    <row r="6935" spans="1:17" x14ac:dyDescent="0.3">
      <c r="A6935">
        <v>5</v>
      </c>
      <c r="B6935" t="s">
        <v>181</v>
      </c>
      <c r="C6935">
        <v>2022</v>
      </c>
      <c r="D6935">
        <v>8</v>
      </c>
      <c r="E6935" t="s">
        <v>656</v>
      </c>
      <c r="F6935" s="152">
        <v>3</v>
      </c>
      <c r="G6935" t="s">
        <v>421</v>
      </c>
      <c r="H6935" t="s">
        <v>417</v>
      </c>
      <c r="I6935" t="s">
        <v>418</v>
      </c>
      <c r="J6935" t="s">
        <v>562</v>
      </c>
      <c r="K6935" t="s">
        <v>405</v>
      </c>
      <c r="L6935" t="s">
        <v>539</v>
      </c>
      <c r="M6935" t="s">
        <v>440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x14ac:dyDescent="0.3">
      <c r="A6936">
        <v>5</v>
      </c>
      <c r="B6936" t="s">
        <v>181</v>
      </c>
      <c r="C6936">
        <v>2022</v>
      </c>
      <c r="D6936">
        <v>8</v>
      </c>
      <c r="E6936" t="s">
        <v>656</v>
      </c>
      <c r="F6936" s="152">
        <v>3</v>
      </c>
      <c r="G6936" t="s">
        <v>421</v>
      </c>
      <c r="H6936" t="s">
        <v>446</v>
      </c>
      <c r="I6936" t="s">
        <v>447</v>
      </c>
      <c r="J6936" t="s">
        <v>567</v>
      </c>
      <c r="K6936" t="s">
        <v>425</v>
      </c>
      <c r="L6936" t="s">
        <v>539</v>
      </c>
      <c r="M6936" t="s">
        <v>440</v>
      </c>
      <c r="N6936">
        <v>1217</v>
      </c>
      <c r="O6936">
        <v>53904.1</v>
      </c>
      <c r="P6936">
        <v>393710</v>
      </c>
      <c r="Q6936" t="str">
        <f t="shared" si="111"/>
        <v>3-Small C&amp;I</v>
      </c>
    </row>
    <row r="6937" spans="1:17" x14ac:dyDescent="0.3">
      <c r="A6937">
        <v>5</v>
      </c>
      <c r="B6937" t="s">
        <v>181</v>
      </c>
      <c r="C6937">
        <v>2022</v>
      </c>
      <c r="D6937">
        <v>8</v>
      </c>
      <c r="E6937" t="s">
        <v>656</v>
      </c>
      <c r="F6937" s="152">
        <v>3</v>
      </c>
      <c r="G6937" t="s">
        <v>421</v>
      </c>
      <c r="H6937" t="s">
        <v>448</v>
      </c>
      <c r="I6937" t="s">
        <v>449</v>
      </c>
      <c r="J6937" t="s">
        <v>564</v>
      </c>
      <c r="K6937" t="s">
        <v>428</v>
      </c>
      <c r="L6937" t="s">
        <v>539</v>
      </c>
      <c r="M6937" t="s">
        <v>440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x14ac:dyDescent="0.3">
      <c r="A6938">
        <v>5</v>
      </c>
      <c r="B6938" t="s">
        <v>181</v>
      </c>
      <c r="C6938">
        <v>2022</v>
      </c>
      <c r="D6938">
        <v>8</v>
      </c>
      <c r="E6938" t="s">
        <v>656</v>
      </c>
      <c r="F6938" s="152">
        <v>3</v>
      </c>
      <c r="G6938" t="s">
        <v>421</v>
      </c>
      <c r="H6938" t="s">
        <v>419</v>
      </c>
      <c r="I6938" t="s">
        <v>420</v>
      </c>
      <c r="J6938" t="s">
        <v>565</v>
      </c>
      <c r="K6938" t="s">
        <v>411</v>
      </c>
      <c r="L6938" t="s">
        <v>539</v>
      </c>
      <c r="M6938" t="s">
        <v>440</v>
      </c>
      <c r="N6938">
        <v>19999</v>
      </c>
      <c r="O6938">
        <v>864643.7</v>
      </c>
      <c r="P6938">
        <v>7445311</v>
      </c>
      <c r="Q6938" t="str">
        <f t="shared" si="111"/>
        <v>3-Small C&amp;I</v>
      </c>
    </row>
    <row r="6939" spans="1:17" x14ac:dyDescent="0.3">
      <c r="A6939">
        <v>5</v>
      </c>
      <c r="B6939" t="s">
        <v>181</v>
      </c>
      <c r="C6939">
        <v>2022</v>
      </c>
      <c r="D6939">
        <v>8</v>
      </c>
      <c r="E6939" t="s">
        <v>656</v>
      </c>
      <c r="F6939" s="152">
        <v>3</v>
      </c>
      <c r="G6939" t="s">
        <v>421</v>
      </c>
      <c r="H6939" t="s">
        <v>450</v>
      </c>
      <c r="I6939" t="s">
        <v>451</v>
      </c>
      <c r="J6939" t="s">
        <v>568</v>
      </c>
      <c r="K6939" t="s">
        <v>433</v>
      </c>
      <c r="L6939" t="s">
        <v>539</v>
      </c>
      <c r="M6939" t="s">
        <v>440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x14ac:dyDescent="0.3">
      <c r="A6940">
        <v>5</v>
      </c>
      <c r="B6940" t="s">
        <v>181</v>
      </c>
      <c r="C6940">
        <v>2022</v>
      </c>
      <c r="D6940">
        <v>8</v>
      </c>
      <c r="E6940" t="s">
        <v>656</v>
      </c>
      <c r="F6940" s="152">
        <v>3</v>
      </c>
      <c r="G6940" t="s">
        <v>421</v>
      </c>
      <c r="H6940" t="s">
        <v>452</v>
      </c>
      <c r="I6940" t="s">
        <v>453</v>
      </c>
      <c r="J6940" t="s">
        <v>568</v>
      </c>
      <c r="K6940" t="s">
        <v>433</v>
      </c>
      <c r="L6940" t="s">
        <v>539</v>
      </c>
      <c r="M6940" t="s">
        <v>440</v>
      </c>
      <c r="N6940">
        <v>332</v>
      </c>
      <c r="O6940">
        <v>727690.48</v>
      </c>
      <c r="P6940">
        <v>7995358</v>
      </c>
      <c r="Q6940" t="str">
        <f t="shared" si="111"/>
        <v>4-Medium C&amp;I</v>
      </c>
    </row>
    <row r="6941" spans="1:17" x14ac:dyDescent="0.3">
      <c r="A6941">
        <v>5</v>
      </c>
      <c r="B6941" t="s">
        <v>181</v>
      </c>
      <c r="C6941">
        <v>2022</v>
      </c>
      <c r="D6941">
        <v>8</v>
      </c>
      <c r="E6941" t="s">
        <v>656</v>
      </c>
      <c r="F6941" s="152">
        <v>3</v>
      </c>
      <c r="G6941" t="s">
        <v>421</v>
      </c>
      <c r="H6941" t="s">
        <v>492</v>
      </c>
      <c r="I6941" t="s">
        <v>493</v>
      </c>
      <c r="J6941" t="s">
        <v>568</v>
      </c>
      <c r="K6941" t="s">
        <v>433</v>
      </c>
      <c r="L6941" t="s">
        <v>539</v>
      </c>
      <c r="M6941" t="s">
        <v>440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x14ac:dyDescent="0.3">
      <c r="A6942">
        <v>5</v>
      </c>
      <c r="B6942" t="s">
        <v>181</v>
      </c>
      <c r="C6942">
        <v>2022</v>
      </c>
      <c r="D6942">
        <v>8</v>
      </c>
      <c r="E6942" t="s">
        <v>656</v>
      </c>
      <c r="F6942" s="152">
        <v>5</v>
      </c>
      <c r="G6942" t="s">
        <v>455</v>
      </c>
      <c r="H6942" t="s">
        <v>403</v>
      </c>
      <c r="I6942" t="s">
        <v>404</v>
      </c>
      <c r="J6942" t="s">
        <v>562</v>
      </c>
      <c r="K6942" t="s">
        <v>405</v>
      </c>
      <c r="L6942" t="s">
        <v>540</v>
      </c>
      <c r="M6942" t="s">
        <v>456</v>
      </c>
      <c r="N6942">
        <v>945</v>
      </c>
      <c r="O6942">
        <v>362245.67</v>
      </c>
      <c r="P6942">
        <v>2355315</v>
      </c>
      <c r="Q6942" t="str">
        <f t="shared" si="111"/>
        <v>3-Small C&amp;I</v>
      </c>
    </row>
    <row r="6943" spans="1:17" x14ac:dyDescent="0.3">
      <c r="A6943">
        <v>5</v>
      </c>
      <c r="B6943" t="s">
        <v>181</v>
      </c>
      <c r="C6943">
        <v>2022</v>
      </c>
      <c r="D6943">
        <v>8</v>
      </c>
      <c r="E6943" t="s">
        <v>656</v>
      </c>
      <c r="F6943" s="152">
        <v>5</v>
      </c>
      <c r="G6943" t="s">
        <v>455</v>
      </c>
      <c r="H6943" t="s">
        <v>423</v>
      </c>
      <c r="I6943" t="s">
        <v>424</v>
      </c>
      <c r="J6943" t="s">
        <v>567</v>
      </c>
      <c r="K6943" t="s">
        <v>425</v>
      </c>
      <c r="L6943" t="s">
        <v>540</v>
      </c>
      <c r="M6943" t="s">
        <v>456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x14ac:dyDescent="0.3">
      <c r="A6944">
        <v>5</v>
      </c>
      <c r="B6944" t="s">
        <v>181</v>
      </c>
      <c r="C6944">
        <v>2022</v>
      </c>
      <c r="D6944">
        <v>8</v>
      </c>
      <c r="E6944" t="s">
        <v>656</v>
      </c>
      <c r="F6944" s="152">
        <v>5</v>
      </c>
      <c r="G6944" t="s">
        <v>455</v>
      </c>
      <c r="H6944" t="s">
        <v>429</v>
      </c>
      <c r="I6944" t="s">
        <v>430</v>
      </c>
      <c r="J6944" t="s">
        <v>562</v>
      </c>
      <c r="K6944" t="s">
        <v>405</v>
      </c>
      <c r="L6944" t="s">
        <v>540</v>
      </c>
      <c r="M6944" t="s">
        <v>456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x14ac:dyDescent="0.3">
      <c r="A6945">
        <v>5</v>
      </c>
      <c r="B6945" t="s">
        <v>181</v>
      </c>
      <c r="C6945">
        <v>2022</v>
      </c>
      <c r="D6945">
        <v>8</v>
      </c>
      <c r="E6945" t="s">
        <v>656</v>
      </c>
      <c r="F6945" s="152">
        <v>5</v>
      </c>
      <c r="G6945" t="s">
        <v>455</v>
      </c>
      <c r="H6945" t="s">
        <v>481</v>
      </c>
      <c r="I6945" t="s">
        <v>482</v>
      </c>
      <c r="J6945" t="s">
        <v>568</v>
      </c>
      <c r="K6945" t="s">
        <v>433</v>
      </c>
      <c r="L6945" t="s">
        <v>540</v>
      </c>
      <c r="M6945" t="s">
        <v>456</v>
      </c>
      <c r="N6945">
        <v>3</v>
      </c>
      <c r="O6945">
        <v>28274.97</v>
      </c>
      <c r="P6945">
        <v>112840</v>
      </c>
      <c r="Q6945" t="str">
        <f t="shared" si="111"/>
        <v>4-Medium C&amp;I</v>
      </c>
    </row>
    <row r="6946" spans="1:17" x14ac:dyDescent="0.3">
      <c r="A6946">
        <v>5</v>
      </c>
      <c r="B6946" t="s">
        <v>181</v>
      </c>
      <c r="C6946">
        <v>2022</v>
      </c>
      <c r="D6946">
        <v>8</v>
      </c>
      <c r="E6946" t="s">
        <v>656</v>
      </c>
      <c r="F6946" s="152">
        <v>5</v>
      </c>
      <c r="G6946" t="s">
        <v>455</v>
      </c>
      <c r="H6946" t="s">
        <v>431</v>
      </c>
      <c r="I6946" t="s">
        <v>432</v>
      </c>
      <c r="J6946" t="s">
        <v>568</v>
      </c>
      <c r="K6946" t="s">
        <v>433</v>
      </c>
      <c r="L6946" t="s">
        <v>540</v>
      </c>
      <c r="M6946" t="s">
        <v>456</v>
      </c>
      <c r="N6946">
        <v>156</v>
      </c>
      <c r="O6946">
        <v>883917.18</v>
      </c>
      <c r="P6946">
        <v>3286500</v>
      </c>
      <c r="Q6946" t="str">
        <f t="shared" si="111"/>
        <v>4-Medium C&amp;I</v>
      </c>
    </row>
    <row r="6947" spans="1:17" x14ac:dyDescent="0.3">
      <c r="A6947">
        <v>5</v>
      </c>
      <c r="B6947" t="s">
        <v>181</v>
      </c>
      <c r="C6947">
        <v>2022</v>
      </c>
      <c r="D6947">
        <v>8</v>
      </c>
      <c r="E6947" t="s">
        <v>656</v>
      </c>
      <c r="F6947" s="152">
        <v>5</v>
      </c>
      <c r="G6947" t="s">
        <v>455</v>
      </c>
      <c r="H6947" t="s">
        <v>477</v>
      </c>
      <c r="I6947" t="s">
        <v>478</v>
      </c>
      <c r="J6947" t="s">
        <v>566</v>
      </c>
      <c r="K6947" t="s">
        <v>436</v>
      </c>
      <c r="L6947" t="s">
        <v>540</v>
      </c>
      <c r="M6947" t="s">
        <v>456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x14ac:dyDescent="0.3">
      <c r="A6948">
        <v>5</v>
      </c>
      <c r="B6948" t="s">
        <v>181</v>
      </c>
      <c r="C6948">
        <v>2022</v>
      </c>
      <c r="D6948">
        <v>8</v>
      </c>
      <c r="E6948" t="s">
        <v>656</v>
      </c>
      <c r="F6948" s="152">
        <v>5</v>
      </c>
      <c r="G6948" t="s">
        <v>455</v>
      </c>
      <c r="H6948" t="s">
        <v>479</v>
      </c>
      <c r="I6948" t="s">
        <v>480</v>
      </c>
      <c r="J6948" t="s">
        <v>566</v>
      </c>
      <c r="K6948" t="s">
        <v>436</v>
      </c>
      <c r="L6948" t="s">
        <v>540</v>
      </c>
      <c r="M6948" t="s">
        <v>456</v>
      </c>
      <c r="N6948">
        <v>34</v>
      </c>
      <c r="O6948">
        <v>4628.51</v>
      </c>
      <c r="P6948">
        <v>11520</v>
      </c>
      <c r="Q6948" t="str">
        <f t="shared" si="111"/>
        <v>Street</v>
      </c>
    </row>
    <row r="6949" spans="1:17" x14ac:dyDescent="0.3">
      <c r="A6949">
        <v>5</v>
      </c>
      <c r="B6949" t="s">
        <v>181</v>
      </c>
      <c r="C6949">
        <v>2022</v>
      </c>
      <c r="D6949">
        <v>8</v>
      </c>
      <c r="E6949" t="s">
        <v>656</v>
      </c>
      <c r="F6949" s="152">
        <v>5</v>
      </c>
      <c r="G6949" t="s">
        <v>455</v>
      </c>
      <c r="H6949" t="s">
        <v>434</v>
      </c>
      <c r="I6949" t="s">
        <v>435</v>
      </c>
      <c r="J6949" t="s">
        <v>566</v>
      </c>
      <c r="K6949" t="s">
        <v>436</v>
      </c>
      <c r="L6949" t="s">
        <v>541</v>
      </c>
      <c r="M6949" t="s">
        <v>457</v>
      </c>
      <c r="N6949">
        <v>114</v>
      </c>
      <c r="O6949">
        <v>15627.62</v>
      </c>
      <c r="P6949">
        <v>52071</v>
      </c>
      <c r="Q6949" t="str">
        <f t="shared" si="111"/>
        <v>Street</v>
      </c>
    </row>
    <row r="6950" spans="1:17" x14ac:dyDescent="0.3">
      <c r="A6950">
        <v>5</v>
      </c>
      <c r="B6950" t="s">
        <v>181</v>
      </c>
      <c r="C6950">
        <v>2022</v>
      </c>
      <c r="D6950">
        <v>8</v>
      </c>
      <c r="E6950" t="s">
        <v>656</v>
      </c>
      <c r="F6950" s="152">
        <v>5</v>
      </c>
      <c r="G6950" t="s">
        <v>455</v>
      </c>
      <c r="H6950" t="s">
        <v>490</v>
      </c>
      <c r="I6950" t="s">
        <v>491</v>
      </c>
      <c r="J6950" t="s">
        <v>572</v>
      </c>
      <c r="K6950" t="s">
        <v>443</v>
      </c>
      <c r="L6950" t="s">
        <v>540</v>
      </c>
      <c r="M6950" t="s">
        <v>456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x14ac:dyDescent="0.3">
      <c r="A6951">
        <v>5</v>
      </c>
      <c r="B6951" t="s">
        <v>181</v>
      </c>
      <c r="C6951">
        <v>2022</v>
      </c>
      <c r="D6951">
        <v>8</v>
      </c>
      <c r="E6951" t="s">
        <v>656</v>
      </c>
      <c r="F6951" s="152">
        <v>5</v>
      </c>
      <c r="G6951" t="s">
        <v>455</v>
      </c>
      <c r="H6951" t="s">
        <v>441</v>
      </c>
      <c r="I6951" t="s">
        <v>442</v>
      </c>
      <c r="J6951" t="s">
        <v>572</v>
      </c>
      <c r="K6951" t="s">
        <v>443</v>
      </c>
      <c r="L6951" t="s">
        <v>540</v>
      </c>
      <c r="M6951" t="s">
        <v>456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x14ac:dyDescent="0.3">
      <c r="A6952">
        <v>5</v>
      </c>
      <c r="B6952" t="s">
        <v>181</v>
      </c>
      <c r="C6952">
        <v>2022</v>
      </c>
      <c r="D6952">
        <v>8</v>
      </c>
      <c r="E6952" t="s">
        <v>656</v>
      </c>
      <c r="F6952" s="152">
        <v>5</v>
      </c>
      <c r="G6952" t="s">
        <v>455</v>
      </c>
      <c r="H6952" t="s">
        <v>444</v>
      </c>
      <c r="I6952" t="s">
        <v>445</v>
      </c>
      <c r="J6952" t="s">
        <v>572</v>
      </c>
      <c r="K6952" t="s">
        <v>443</v>
      </c>
      <c r="L6952" t="s">
        <v>541</v>
      </c>
      <c r="M6952" t="s">
        <v>457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x14ac:dyDescent="0.3">
      <c r="A6953">
        <v>5</v>
      </c>
      <c r="B6953" t="s">
        <v>181</v>
      </c>
      <c r="C6953">
        <v>2022</v>
      </c>
      <c r="D6953">
        <v>8</v>
      </c>
      <c r="E6953" t="s">
        <v>656</v>
      </c>
      <c r="F6953" s="152">
        <v>5</v>
      </c>
      <c r="G6953" t="s">
        <v>455</v>
      </c>
      <c r="H6953" t="s">
        <v>417</v>
      </c>
      <c r="I6953" t="s">
        <v>418</v>
      </c>
      <c r="J6953" t="s">
        <v>562</v>
      </c>
      <c r="K6953" t="s">
        <v>405</v>
      </c>
      <c r="L6953" t="s">
        <v>541</v>
      </c>
      <c r="M6953" t="s">
        <v>457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x14ac:dyDescent="0.3">
      <c r="A6954">
        <v>5</v>
      </c>
      <c r="B6954" t="s">
        <v>181</v>
      </c>
      <c r="C6954">
        <v>2022</v>
      </c>
      <c r="D6954">
        <v>8</v>
      </c>
      <c r="E6954" t="s">
        <v>656</v>
      </c>
      <c r="F6954" s="152">
        <v>5</v>
      </c>
      <c r="G6954" t="s">
        <v>455</v>
      </c>
      <c r="H6954" t="s">
        <v>446</v>
      </c>
      <c r="I6954" t="s">
        <v>447</v>
      </c>
      <c r="J6954" t="s">
        <v>567</v>
      </c>
      <c r="K6954" t="s">
        <v>425</v>
      </c>
      <c r="L6954" t="s">
        <v>541</v>
      </c>
      <c r="M6954" t="s">
        <v>457</v>
      </c>
      <c r="N6954">
        <v>1</v>
      </c>
      <c r="O6954">
        <v>41.81</v>
      </c>
      <c r="P6954">
        <v>300</v>
      </c>
      <c r="Q6954" t="str">
        <f t="shared" si="111"/>
        <v>3-Small C&amp;I</v>
      </c>
    </row>
    <row r="6955" spans="1:17" x14ac:dyDescent="0.3">
      <c r="A6955">
        <v>5</v>
      </c>
      <c r="B6955" t="s">
        <v>181</v>
      </c>
      <c r="C6955">
        <v>2022</v>
      </c>
      <c r="D6955">
        <v>8</v>
      </c>
      <c r="E6955" t="s">
        <v>656</v>
      </c>
      <c r="F6955" s="152">
        <v>5</v>
      </c>
      <c r="G6955" t="s">
        <v>455</v>
      </c>
      <c r="H6955" t="s">
        <v>450</v>
      </c>
      <c r="I6955" t="s">
        <v>451</v>
      </c>
      <c r="J6955" t="s">
        <v>568</v>
      </c>
      <c r="K6955" t="s">
        <v>433</v>
      </c>
      <c r="L6955" t="s">
        <v>541</v>
      </c>
      <c r="M6955" t="s">
        <v>457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x14ac:dyDescent="0.3">
      <c r="A6956">
        <v>5</v>
      </c>
      <c r="B6956" t="s">
        <v>181</v>
      </c>
      <c r="C6956">
        <v>2022</v>
      </c>
      <c r="D6956">
        <v>8</v>
      </c>
      <c r="E6956" t="s">
        <v>656</v>
      </c>
      <c r="F6956" s="152">
        <v>6</v>
      </c>
      <c r="G6956" t="s">
        <v>458</v>
      </c>
      <c r="H6956" t="s">
        <v>403</v>
      </c>
      <c r="I6956" t="s">
        <v>404</v>
      </c>
      <c r="J6956" t="s">
        <v>562</v>
      </c>
      <c r="K6956" t="s">
        <v>405</v>
      </c>
      <c r="L6956" t="s">
        <v>548</v>
      </c>
      <c r="M6956" t="s">
        <v>193</v>
      </c>
      <c r="N6956">
        <v>6</v>
      </c>
      <c r="O6956">
        <v>221.79</v>
      </c>
      <c r="P6956">
        <v>744</v>
      </c>
      <c r="Q6956" t="str">
        <f t="shared" si="111"/>
        <v>3-Small C&amp;I</v>
      </c>
    </row>
    <row r="6957" spans="1:17" x14ac:dyDescent="0.3">
      <c r="A6957">
        <v>5</v>
      </c>
      <c r="B6957" t="s">
        <v>181</v>
      </c>
      <c r="C6957">
        <v>2022</v>
      </c>
      <c r="D6957">
        <v>8</v>
      </c>
      <c r="E6957" t="s">
        <v>656</v>
      </c>
      <c r="F6957" s="152">
        <v>6</v>
      </c>
      <c r="G6957" t="s">
        <v>458</v>
      </c>
      <c r="H6957" t="s">
        <v>494</v>
      </c>
      <c r="I6957" t="s">
        <v>495</v>
      </c>
      <c r="J6957" t="s">
        <v>573</v>
      </c>
      <c r="K6957" t="s">
        <v>461</v>
      </c>
      <c r="L6957" t="s">
        <v>548</v>
      </c>
      <c r="M6957" t="s">
        <v>193</v>
      </c>
      <c r="N6957">
        <v>69</v>
      </c>
      <c r="O6957">
        <v>50380.62</v>
      </c>
      <c r="P6957">
        <v>96099</v>
      </c>
      <c r="Q6957" t="str">
        <f t="shared" si="111"/>
        <v>Street</v>
      </c>
    </row>
    <row r="6958" spans="1:17" x14ac:dyDescent="0.3">
      <c r="A6958">
        <v>5</v>
      </c>
      <c r="B6958" t="s">
        <v>181</v>
      </c>
      <c r="C6958">
        <v>2022</v>
      </c>
      <c r="D6958">
        <v>8</v>
      </c>
      <c r="E6958" t="s">
        <v>656</v>
      </c>
      <c r="F6958" s="152">
        <v>6</v>
      </c>
      <c r="G6958" t="s">
        <v>458</v>
      </c>
      <c r="H6958" t="s">
        <v>496</v>
      </c>
      <c r="I6958" t="s">
        <v>497</v>
      </c>
      <c r="J6958" t="s">
        <v>573</v>
      </c>
      <c r="K6958" t="s">
        <v>461</v>
      </c>
      <c r="L6958" t="s">
        <v>548</v>
      </c>
      <c r="M6958" t="s">
        <v>193</v>
      </c>
      <c r="N6958">
        <v>106</v>
      </c>
      <c r="O6958">
        <v>56708.41</v>
      </c>
      <c r="P6958">
        <v>77898</v>
      </c>
      <c r="Q6958" t="str">
        <f t="shared" si="111"/>
        <v>Street</v>
      </c>
    </row>
    <row r="6959" spans="1:17" x14ac:dyDescent="0.3">
      <c r="A6959">
        <v>5</v>
      </c>
      <c r="B6959" t="s">
        <v>181</v>
      </c>
      <c r="C6959">
        <v>2022</v>
      </c>
      <c r="D6959">
        <v>8</v>
      </c>
      <c r="E6959" t="s">
        <v>656</v>
      </c>
      <c r="F6959" s="152">
        <v>6</v>
      </c>
      <c r="G6959" t="s">
        <v>458</v>
      </c>
      <c r="H6959" t="s">
        <v>477</v>
      </c>
      <c r="I6959" t="s">
        <v>478</v>
      </c>
      <c r="J6959" t="s">
        <v>566</v>
      </c>
      <c r="K6959" t="s">
        <v>436</v>
      </c>
      <c r="L6959" t="s">
        <v>548</v>
      </c>
      <c r="M6959" t="s">
        <v>193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x14ac:dyDescent="0.3">
      <c r="A6960">
        <v>5</v>
      </c>
      <c r="B6960" t="s">
        <v>181</v>
      </c>
      <c r="C6960">
        <v>2022</v>
      </c>
      <c r="D6960">
        <v>8</v>
      </c>
      <c r="E6960" t="s">
        <v>656</v>
      </c>
      <c r="F6960" s="152">
        <v>6</v>
      </c>
      <c r="G6960" t="s">
        <v>458</v>
      </c>
      <c r="H6960" t="s">
        <v>479</v>
      </c>
      <c r="I6960" t="s">
        <v>480</v>
      </c>
      <c r="J6960" t="s">
        <v>566</v>
      </c>
      <c r="K6960" t="s">
        <v>436</v>
      </c>
      <c r="L6960" t="s">
        <v>548</v>
      </c>
      <c r="M6960" t="s">
        <v>193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x14ac:dyDescent="0.3">
      <c r="A6961">
        <v>5</v>
      </c>
      <c r="B6961" t="s">
        <v>181</v>
      </c>
      <c r="C6961">
        <v>2022</v>
      </c>
      <c r="D6961">
        <v>8</v>
      </c>
      <c r="E6961" t="s">
        <v>656</v>
      </c>
      <c r="F6961" s="152">
        <v>6</v>
      </c>
      <c r="G6961" t="s">
        <v>458</v>
      </c>
      <c r="H6961" t="s">
        <v>498</v>
      </c>
      <c r="I6961" t="s">
        <v>499</v>
      </c>
      <c r="J6961" t="s">
        <v>574</v>
      </c>
      <c r="K6961" t="s">
        <v>500</v>
      </c>
      <c r="L6961" t="s">
        <v>548</v>
      </c>
      <c r="M6961" t="s">
        <v>193</v>
      </c>
      <c r="N6961">
        <v>2</v>
      </c>
      <c r="O6961">
        <v>724.93</v>
      </c>
      <c r="P6961">
        <v>1105</v>
      </c>
      <c r="Q6961" t="str">
        <f t="shared" si="111"/>
        <v>Street</v>
      </c>
    </row>
    <row r="6962" spans="1:17" x14ac:dyDescent="0.3">
      <c r="A6962">
        <v>5</v>
      </c>
      <c r="B6962" t="s">
        <v>181</v>
      </c>
      <c r="C6962">
        <v>2022</v>
      </c>
      <c r="D6962">
        <v>8</v>
      </c>
      <c r="E6962" t="s">
        <v>656</v>
      </c>
      <c r="F6962" s="152">
        <v>6</v>
      </c>
      <c r="G6962" t="s">
        <v>458</v>
      </c>
      <c r="H6962" t="s">
        <v>501</v>
      </c>
      <c r="I6962" t="s">
        <v>502</v>
      </c>
      <c r="J6962" t="s">
        <v>574</v>
      </c>
      <c r="K6962" t="s">
        <v>500</v>
      </c>
      <c r="L6962" t="s">
        <v>548</v>
      </c>
      <c r="M6962" t="s">
        <v>193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x14ac:dyDescent="0.3">
      <c r="A6963">
        <v>5</v>
      </c>
      <c r="B6963" t="s">
        <v>181</v>
      </c>
      <c r="C6963">
        <v>2022</v>
      </c>
      <c r="D6963">
        <v>8</v>
      </c>
      <c r="E6963" t="s">
        <v>656</v>
      </c>
      <c r="F6963" s="152">
        <v>6</v>
      </c>
      <c r="G6963" t="s">
        <v>458</v>
      </c>
      <c r="H6963" t="s">
        <v>503</v>
      </c>
      <c r="I6963" t="s">
        <v>504</v>
      </c>
      <c r="J6963" t="s">
        <v>575</v>
      </c>
      <c r="K6963" t="s">
        <v>475</v>
      </c>
      <c r="L6963" t="s">
        <v>548</v>
      </c>
      <c r="M6963" t="s">
        <v>193</v>
      </c>
      <c r="N6963">
        <v>95</v>
      </c>
      <c r="O6963">
        <v>39232.97</v>
      </c>
      <c r="P6963">
        <v>179054</v>
      </c>
      <c r="Q6963" t="str">
        <f t="shared" si="111"/>
        <v>Street</v>
      </c>
    </row>
    <row r="6964" spans="1:17" x14ac:dyDescent="0.3">
      <c r="A6964">
        <v>5</v>
      </c>
      <c r="B6964" t="s">
        <v>181</v>
      </c>
      <c r="C6964">
        <v>2022</v>
      </c>
      <c r="D6964">
        <v>8</v>
      </c>
      <c r="E6964" t="s">
        <v>656</v>
      </c>
      <c r="F6964" s="152">
        <v>6</v>
      </c>
      <c r="G6964" t="s">
        <v>458</v>
      </c>
      <c r="H6964" t="s">
        <v>505</v>
      </c>
      <c r="I6964" t="s">
        <v>506</v>
      </c>
      <c r="J6964" t="s">
        <v>575</v>
      </c>
      <c r="K6964" t="s">
        <v>475</v>
      </c>
      <c r="L6964" t="s">
        <v>548</v>
      </c>
      <c r="M6964" t="s">
        <v>193</v>
      </c>
      <c r="N6964">
        <v>13</v>
      </c>
      <c r="O6964">
        <v>3142.72</v>
      </c>
      <c r="P6964">
        <v>14371</v>
      </c>
      <c r="Q6964" t="str">
        <f t="shared" si="111"/>
        <v>Street</v>
      </c>
    </row>
    <row r="6965" spans="1:17" x14ac:dyDescent="0.3">
      <c r="A6965">
        <v>5</v>
      </c>
      <c r="B6965" t="s">
        <v>181</v>
      </c>
      <c r="C6965">
        <v>2022</v>
      </c>
      <c r="D6965">
        <v>8</v>
      </c>
      <c r="E6965" t="s">
        <v>656</v>
      </c>
      <c r="F6965" s="152">
        <v>6</v>
      </c>
      <c r="G6965" t="s">
        <v>458</v>
      </c>
      <c r="H6965" t="s">
        <v>507</v>
      </c>
      <c r="I6965" t="s">
        <v>508</v>
      </c>
      <c r="J6965" t="s">
        <v>571</v>
      </c>
      <c r="K6965" t="s">
        <v>439</v>
      </c>
      <c r="L6965" t="s">
        <v>548</v>
      </c>
      <c r="M6965" t="s">
        <v>193</v>
      </c>
      <c r="N6965">
        <v>2</v>
      </c>
      <c r="O6965">
        <v>59.92</v>
      </c>
      <c r="P6965">
        <v>206</v>
      </c>
      <c r="Q6965" t="str">
        <f t="shared" si="111"/>
        <v>3-Small C&amp;I</v>
      </c>
    </row>
    <row r="6966" spans="1:17" x14ac:dyDescent="0.3">
      <c r="A6966">
        <v>5</v>
      </c>
      <c r="B6966" t="s">
        <v>181</v>
      </c>
      <c r="C6966">
        <v>2022</v>
      </c>
      <c r="D6966">
        <v>8</v>
      </c>
      <c r="E6966" t="s">
        <v>656</v>
      </c>
      <c r="F6966" s="152">
        <v>6</v>
      </c>
      <c r="G6966" t="s">
        <v>458</v>
      </c>
      <c r="H6966" t="s">
        <v>509</v>
      </c>
      <c r="I6966" t="s">
        <v>510</v>
      </c>
      <c r="J6966" t="s">
        <v>571</v>
      </c>
      <c r="K6966" t="s">
        <v>439</v>
      </c>
      <c r="L6966" t="s">
        <v>548</v>
      </c>
      <c r="M6966" t="s">
        <v>193</v>
      </c>
      <c r="N6966">
        <v>5</v>
      </c>
      <c r="O6966">
        <v>154.54</v>
      </c>
      <c r="P6966">
        <v>532</v>
      </c>
      <c r="Q6966" t="str">
        <f t="shared" si="111"/>
        <v>3-Small C&amp;I</v>
      </c>
    </row>
    <row r="6967" spans="1:17" x14ac:dyDescent="0.3">
      <c r="A6967">
        <v>5</v>
      </c>
      <c r="B6967" t="s">
        <v>181</v>
      </c>
      <c r="C6967">
        <v>2022</v>
      </c>
      <c r="D6967">
        <v>8</v>
      </c>
      <c r="E6967" t="s">
        <v>656</v>
      </c>
      <c r="F6967" s="152">
        <v>6</v>
      </c>
      <c r="G6967" t="s">
        <v>458</v>
      </c>
      <c r="H6967" t="s">
        <v>459</v>
      </c>
      <c r="I6967" t="s">
        <v>460</v>
      </c>
      <c r="J6967" t="s">
        <v>573</v>
      </c>
      <c r="K6967" t="s">
        <v>461</v>
      </c>
      <c r="L6967" t="s">
        <v>542</v>
      </c>
      <c r="M6967" t="s">
        <v>462</v>
      </c>
      <c r="N6967">
        <v>525</v>
      </c>
      <c r="O6967">
        <v>485106.43</v>
      </c>
      <c r="P6967">
        <v>742466</v>
      </c>
      <c r="Q6967" t="str">
        <f t="shared" si="111"/>
        <v>Street</v>
      </c>
    </row>
    <row r="6968" spans="1:17" x14ac:dyDescent="0.3">
      <c r="A6968">
        <v>5</v>
      </c>
      <c r="B6968" t="s">
        <v>181</v>
      </c>
      <c r="C6968">
        <v>2022</v>
      </c>
      <c r="D6968">
        <v>8</v>
      </c>
      <c r="E6968" t="s">
        <v>656</v>
      </c>
      <c r="F6968" s="152">
        <v>6</v>
      </c>
      <c r="G6968" t="s">
        <v>458</v>
      </c>
      <c r="H6968" t="s">
        <v>434</v>
      </c>
      <c r="I6968" t="s">
        <v>435</v>
      </c>
      <c r="J6968" t="s">
        <v>566</v>
      </c>
      <c r="K6968" t="s">
        <v>436</v>
      </c>
      <c r="L6968" t="s">
        <v>542</v>
      </c>
      <c r="M6968" t="s">
        <v>462</v>
      </c>
      <c r="N6968">
        <v>921</v>
      </c>
      <c r="O6968">
        <v>65893.23</v>
      </c>
      <c r="P6968">
        <v>204110</v>
      </c>
      <c r="Q6968" t="str">
        <f t="shared" si="111"/>
        <v>Street</v>
      </c>
    </row>
    <row r="6969" spans="1:17" x14ac:dyDescent="0.3">
      <c r="A6969">
        <v>5</v>
      </c>
      <c r="B6969" t="s">
        <v>181</v>
      </c>
      <c r="C6969">
        <v>2022</v>
      </c>
      <c r="D6969">
        <v>8</v>
      </c>
      <c r="E6969" t="s">
        <v>656</v>
      </c>
      <c r="F6969" s="152">
        <v>6</v>
      </c>
      <c r="G6969" t="s">
        <v>458</v>
      </c>
      <c r="H6969" t="s">
        <v>511</v>
      </c>
      <c r="I6969" t="s">
        <v>512</v>
      </c>
      <c r="J6969" t="s">
        <v>576</v>
      </c>
      <c r="K6969" t="s">
        <v>513</v>
      </c>
      <c r="L6969" t="s">
        <v>542</v>
      </c>
      <c r="M6969" t="s">
        <v>462</v>
      </c>
      <c r="N6969">
        <v>5</v>
      </c>
      <c r="O6969">
        <v>7960.81</v>
      </c>
      <c r="P6969">
        <v>28764</v>
      </c>
      <c r="Q6969" t="str">
        <f t="shared" si="111"/>
        <v>Street</v>
      </c>
    </row>
    <row r="6970" spans="1:17" x14ac:dyDescent="0.3">
      <c r="A6970">
        <v>5</v>
      </c>
      <c r="B6970" t="s">
        <v>181</v>
      </c>
      <c r="C6970">
        <v>2022</v>
      </c>
      <c r="D6970">
        <v>8</v>
      </c>
      <c r="E6970" t="s">
        <v>656</v>
      </c>
      <c r="F6970" s="152">
        <v>6</v>
      </c>
      <c r="G6970" t="s">
        <v>458</v>
      </c>
      <c r="H6970" t="s">
        <v>514</v>
      </c>
      <c r="I6970" t="s">
        <v>515</v>
      </c>
      <c r="J6970" t="s">
        <v>574</v>
      </c>
      <c r="K6970" t="s">
        <v>500</v>
      </c>
      <c r="L6970" t="s">
        <v>542</v>
      </c>
      <c r="M6970" t="s">
        <v>462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x14ac:dyDescent="0.3">
      <c r="A6971">
        <v>5</v>
      </c>
      <c r="B6971" t="s">
        <v>181</v>
      </c>
      <c r="C6971">
        <v>2022</v>
      </c>
      <c r="D6971">
        <v>8</v>
      </c>
      <c r="E6971" t="s">
        <v>656</v>
      </c>
      <c r="F6971" s="152">
        <v>6</v>
      </c>
      <c r="G6971" t="s">
        <v>458</v>
      </c>
      <c r="H6971" t="s">
        <v>516</v>
      </c>
      <c r="I6971" t="s">
        <v>517</v>
      </c>
      <c r="J6971" t="s">
        <v>575</v>
      </c>
      <c r="K6971" t="s">
        <v>475</v>
      </c>
      <c r="L6971" t="s">
        <v>542</v>
      </c>
      <c r="M6971" t="s">
        <v>462</v>
      </c>
      <c r="N6971">
        <v>405</v>
      </c>
      <c r="O6971">
        <v>14847.28</v>
      </c>
      <c r="P6971">
        <v>93383</v>
      </c>
      <c r="Q6971" t="str">
        <f t="shared" si="111"/>
        <v>Street</v>
      </c>
    </row>
    <row r="6972" spans="1:17" x14ac:dyDescent="0.3">
      <c r="A6972">
        <v>5</v>
      </c>
      <c r="B6972" t="s">
        <v>181</v>
      </c>
      <c r="C6972">
        <v>2022</v>
      </c>
      <c r="D6972">
        <v>8</v>
      </c>
      <c r="E6972" t="s">
        <v>656</v>
      </c>
      <c r="F6972" s="152">
        <v>6</v>
      </c>
      <c r="G6972" t="s">
        <v>458</v>
      </c>
      <c r="H6972" t="s">
        <v>437</v>
      </c>
      <c r="I6972" t="s">
        <v>438</v>
      </c>
      <c r="J6972" t="s">
        <v>571</v>
      </c>
      <c r="K6972" t="s">
        <v>439</v>
      </c>
      <c r="L6972" t="s">
        <v>542</v>
      </c>
      <c r="M6972" t="s">
        <v>462</v>
      </c>
      <c r="N6972">
        <v>14</v>
      </c>
      <c r="O6972">
        <v>239.98</v>
      </c>
      <c r="P6972">
        <v>1187</v>
      </c>
      <c r="Q6972" t="str">
        <f t="shared" si="111"/>
        <v>3-Small C&amp;I</v>
      </c>
    </row>
    <row r="6973" spans="1:17" x14ac:dyDescent="0.3">
      <c r="A6973">
        <v>5</v>
      </c>
      <c r="B6973" t="s">
        <v>181</v>
      </c>
      <c r="C6973">
        <v>2022</v>
      </c>
      <c r="D6973">
        <v>8</v>
      </c>
      <c r="E6973" t="s">
        <v>656</v>
      </c>
      <c r="F6973" s="152">
        <v>6</v>
      </c>
      <c r="G6973" t="s">
        <v>458</v>
      </c>
      <c r="H6973" t="s">
        <v>518</v>
      </c>
      <c r="I6973" t="s">
        <v>519</v>
      </c>
      <c r="J6973" t="s">
        <v>577</v>
      </c>
      <c r="K6973" t="s">
        <v>465</v>
      </c>
      <c r="L6973" t="s">
        <v>548</v>
      </c>
      <c r="M6973" t="s">
        <v>193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x14ac:dyDescent="0.3">
      <c r="A6974">
        <v>5</v>
      </c>
      <c r="B6974" t="s">
        <v>181</v>
      </c>
      <c r="C6974">
        <v>2022</v>
      </c>
      <c r="D6974">
        <v>8</v>
      </c>
      <c r="E6974" t="s">
        <v>656</v>
      </c>
      <c r="F6974" s="152">
        <v>6</v>
      </c>
      <c r="G6974" t="s">
        <v>458</v>
      </c>
      <c r="H6974" t="s">
        <v>463</v>
      </c>
      <c r="I6974" t="s">
        <v>464</v>
      </c>
      <c r="J6974" t="s">
        <v>577</v>
      </c>
      <c r="K6974" t="s">
        <v>465</v>
      </c>
      <c r="L6974" t="s">
        <v>542</v>
      </c>
      <c r="M6974" t="s">
        <v>462</v>
      </c>
      <c r="N6974">
        <v>10</v>
      </c>
      <c r="O6974">
        <v>671.9</v>
      </c>
      <c r="P6974">
        <v>3196</v>
      </c>
      <c r="Q6974" t="str">
        <f t="shared" si="111"/>
        <v>Street</v>
      </c>
    </row>
    <row r="6975" spans="1:17" x14ac:dyDescent="0.3">
      <c r="A6975">
        <v>5</v>
      </c>
      <c r="B6975" t="s">
        <v>181</v>
      </c>
      <c r="C6975">
        <v>2022</v>
      </c>
      <c r="D6975">
        <v>8</v>
      </c>
      <c r="E6975" t="s">
        <v>656</v>
      </c>
      <c r="F6975" s="152">
        <v>6</v>
      </c>
      <c r="G6975" t="s">
        <v>458</v>
      </c>
      <c r="H6975" t="s">
        <v>522</v>
      </c>
      <c r="I6975" t="s">
        <v>523</v>
      </c>
      <c r="J6975" t="s">
        <v>578</v>
      </c>
      <c r="K6975" t="s">
        <v>475</v>
      </c>
      <c r="L6975" t="s">
        <v>548</v>
      </c>
      <c r="M6975" t="s">
        <v>193</v>
      </c>
      <c r="N6975">
        <v>3</v>
      </c>
      <c r="O6975">
        <v>2216.69</v>
      </c>
      <c r="P6975">
        <v>481</v>
      </c>
      <c r="Q6975" t="str">
        <f t="shared" si="111"/>
        <v>Street</v>
      </c>
    </row>
    <row r="6976" spans="1:17" x14ac:dyDescent="0.3">
      <c r="A6976">
        <v>5</v>
      </c>
      <c r="B6976" t="s">
        <v>181</v>
      </c>
      <c r="C6976">
        <v>2022</v>
      </c>
      <c r="D6976">
        <v>8</v>
      </c>
      <c r="E6976" t="s">
        <v>656</v>
      </c>
      <c r="F6976" s="152">
        <v>6</v>
      </c>
      <c r="G6976" t="s">
        <v>458</v>
      </c>
      <c r="H6976" t="s">
        <v>524</v>
      </c>
      <c r="I6976" t="s">
        <v>525</v>
      </c>
      <c r="J6976" t="s">
        <v>578</v>
      </c>
      <c r="K6976" t="s">
        <v>475</v>
      </c>
      <c r="L6976" t="s">
        <v>542</v>
      </c>
      <c r="M6976" t="s">
        <v>462</v>
      </c>
      <c r="N6976">
        <v>2</v>
      </c>
      <c r="O6976">
        <v>906.52</v>
      </c>
      <c r="P6976">
        <v>174</v>
      </c>
      <c r="Q6976" t="str">
        <f t="shared" si="111"/>
        <v>Street</v>
      </c>
    </row>
    <row r="6977" spans="1:17" x14ac:dyDescent="0.3">
      <c r="A6977">
        <v>5</v>
      </c>
      <c r="B6977" t="s">
        <v>181</v>
      </c>
      <c r="C6977">
        <v>2022</v>
      </c>
      <c r="D6977">
        <v>8</v>
      </c>
      <c r="E6977" t="s">
        <v>656</v>
      </c>
      <c r="F6977" s="152">
        <v>6</v>
      </c>
      <c r="G6977" t="s">
        <v>458</v>
      </c>
      <c r="H6977" t="s">
        <v>417</v>
      </c>
      <c r="I6977" t="s">
        <v>418</v>
      </c>
      <c r="J6977" t="s">
        <v>562</v>
      </c>
      <c r="K6977" t="s">
        <v>405</v>
      </c>
      <c r="L6977" t="s">
        <v>542</v>
      </c>
      <c r="M6977" t="s">
        <v>462</v>
      </c>
      <c r="N6977">
        <v>30</v>
      </c>
      <c r="O6977">
        <v>764.69</v>
      </c>
      <c r="P6977">
        <v>4135</v>
      </c>
      <c r="Q6977" t="str">
        <f t="shared" si="111"/>
        <v>3-Small C&amp;I</v>
      </c>
    </row>
    <row r="6978" spans="1:17" x14ac:dyDescent="0.3">
      <c r="A6978">
        <v>5</v>
      </c>
      <c r="B6978" t="s">
        <v>181</v>
      </c>
      <c r="C6978">
        <v>2022</v>
      </c>
      <c r="D6978">
        <v>8</v>
      </c>
      <c r="E6978" t="s">
        <v>656</v>
      </c>
      <c r="F6978" s="152">
        <v>10</v>
      </c>
      <c r="G6978" t="s">
        <v>466</v>
      </c>
      <c r="H6978" t="s">
        <v>397</v>
      </c>
      <c r="I6978" t="s">
        <v>398</v>
      </c>
      <c r="J6978" t="s">
        <v>561</v>
      </c>
      <c r="K6978" t="s">
        <v>399</v>
      </c>
      <c r="L6978" t="s">
        <v>543</v>
      </c>
      <c r="M6978" t="s">
        <v>467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x14ac:dyDescent="0.3">
      <c r="A6979">
        <v>5</v>
      </c>
      <c r="B6979" t="s">
        <v>181</v>
      </c>
      <c r="C6979">
        <v>2022</v>
      </c>
      <c r="D6979">
        <v>8</v>
      </c>
      <c r="E6979" t="s">
        <v>656</v>
      </c>
      <c r="F6979" s="152">
        <v>10</v>
      </c>
      <c r="G6979" t="s">
        <v>466</v>
      </c>
      <c r="H6979" t="s">
        <v>401</v>
      </c>
      <c r="I6979" t="s">
        <v>402</v>
      </c>
      <c r="J6979" t="s">
        <v>561</v>
      </c>
      <c r="K6979" t="s">
        <v>399</v>
      </c>
      <c r="L6979" t="s">
        <v>543</v>
      </c>
      <c r="M6979" t="s">
        <v>467</v>
      </c>
      <c r="N6979">
        <v>20</v>
      </c>
      <c r="O6979">
        <v>4763.91</v>
      </c>
      <c r="P6979">
        <v>18005</v>
      </c>
      <c r="Q6979" t="str">
        <f t="shared" si="111"/>
        <v>1-Residential</v>
      </c>
    </row>
    <row r="6980" spans="1:17" x14ac:dyDescent="0.3">
      <c r="A6980">
        <v>5</v>
      </c>
      <c r="B6980" t="s">
        <v>181</v>
      </c>
      <c r="C6980">
        <v>2022</v>
      </c>
      <c r="D6980">
        <v>8</v>
      </c>
      <c r="E6980" t="s">
        <v>656</v>
      </c>
      <c r="F6980" s="152">
        <v>10</v>
      </c>
      <c r="G6980" t="s">
        <v>466</v>
      </c>
      <c r="H6980" t="s">
        <v>403</v>
      </c>
      <c r="I6980" t="s">
        <v>404</v>
      </c>
      <c r="J6980" t="s">
        <v>562</v>
      </c>
      <c r="K6980" t="s">
        <v>405</v>
      </c>
      <c r="L6980" t="s">
        <v>543</v>
      </c>
      <c r="M6980" t="s">
        <v>467</v>
      </c>
      <c r="N6980">
        <v>11</v>
      </c>
      <c r="O6980">
        <v>1570.1</v>
      </c>
      <c r="P6980">
        <v>6701</v>
      </c>
      <c r="Q6980" t="str">
        <f t="shared" si="111"/>
        <v>3-Small C&amp;I</v>
      </c>
    </row>
    <row r="6981" spans="1:17" x14ac:dyDescent="0.3">
      <c r="A6981">
        <v>5</v>
      </c>
      <c r="B6981" t="s">
        <v>181</v>
      </c>
      <c r="C6981">
        <v>2022</v>
      </c>
      <c r="D6981">
        <v>8</v>
      </c>
      <c r="E6981" t="s">
        <v>656</v>
      </c>
      <c r="F6981" s="152">
        <v>10</v>
      </c>
      <c r="G6981" t="s">
        <v>466</v>
      </c>
      <c r="H6981" t="s">
        <v>406</v>
      </c>
      <c r="I6981" t="s">
        <v>407</v>
      </c>
      <c r="J6981" t="s">
        <v>563</v>
      </c>
      <c r="K6981" t="s">
        <v>408</v>
      </c>
      <c r="L6981" t="s">
        <v>543</v>
      </c>
      <c r="M6981" t="s">
        <v>467</v>
      </c>
      <c r="N6981">
        <v>5824</v>
      </c>
      <c r="O6981">
        <v>700168.59</v>
      </c>
      <c r="P6981">
        <v>4209860</v>
      </c>
      <c r="Q6981" t="str">
        <f t="shared" si="111"/>
        <v>2-Low Income Residential</v>
      </c>
    </row>
    <row r="6982" spans="1:17" x14ac:dyDescent="0.3">
      <c r="A6982">
        <v>5</v>
      </c>
      <c r="B6982" t="s">
        <v>181</v>
      </c>
      <c r="C6982">
        <v>2022</v>
      </c>
      <c r="D6982">
        <v>8</v>
      </c>
      <c r="E6982" t="s">
        <v>656</v>
      </c>
      <c r="F6982" s="152">
        <v>10</v>
      </c>
      <c r="G6982" t="s">
        <v>466</v>
      </c>
      <c r="H6982" t="s">
        <v>471</v>
      </c>
      <c r="I6982" t="s">
        <v>472</v>
      </c>
      <c r="J6982" t="s">
        <v>563</v>
      </c>
      <c r="K6982" t="s">
        <v>408</v>
      </c>
      <c r="L6982" t="s">
        <v>543</v>
      </c>
      <c r="M6982" t="s">
        <v>467</v>
      </c>
      <c r="N6982">
        <v>15</v>
      </c>
      <c r="O6982">
        <v>2174.39</v>
      </c>
      <c r="P6982">
        <v>13352</v>
      </c>
      <c r="Q6982" t="str">
        <f t="shared" si="111"/>
        <v>2-Low Income Residential</v>
      </c>
    </row>
    <row r="6983" spans="1:17" x14ac:dyDescent="0.3">
      <c r="A6983">
        <v>5</v>
      </c>
      <c r="B6983" t="s">
        <v>181</v>
      </c>
      <c r="C6983">
        <v>2022</v>
      </c>
      <c r="D6983">
        <v>8</v>
      </c>
      <c r="E6983" t="s">
        <v>656</v>
      </c>
      <c r="F6983" s="152">
        <v>10</v>
      </c>
      <c r="G6983" t="s">
        <v>466</v>
      </c>
      <c r="H6983" t="s">
        <v>477</v>
      </c>
      <c r="I6983" t="s">
        <v>478</v>
      </c>
      <c r="J6983" t="s">
        <v>566</v>
      </c>
      <c r="K6983" t="s">
        <v>436</v>
      </c>
      <c r="L6983" t="s">
        <v>543</v>
      </c>
      <c r="M6983" t="s">
        <v>467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x14ac:dyDescent="0.3">
      <c r="A6984">
        <v>5</v>
      </c>
      <c r="B6984" t="s">
        <v>181</v>
      </c>
      <c r="C6984">
        <v>2022</v>
      </c>
      <c r="D6984">
        <v>8</v>
      </c>
      <c r="E6984" t="s">
        <v>656</v>
      </c>
      <c r="F6984" s="152">
        <v>10</v>
      </c>
      <c r="G6984" t="s">
        <v>466</v>
      </c>
      <c r="H6984" t="s">
        <v>479</v>
      </c>
      <c r="I6984" t="s">
        <v>480</v>
      </c>
      <c r="J6984" t="s">
        <v>566</v>
      </c>
      <c r="K6984" t="s">
        <v>436</v>
      </c>
      <c r="L6984" t="s">
        <v>543</v>
      </c>
      <c r="M6984" t="s">
        <v>467</v>
      </c>
      <c r="N6984">
        <v>25</v>
      </c>
      <c r="O6984">
        <v>485.95</v>
      </c>
      <c r="P6984">
        <v>993</v>
      </c>
      <c r="Q6984" t="str">
        <f t="shared" si="111"/>
        <v>Street</v>
      </c>
    </row>
    <row r="6985" spans="1:17" x14ac:dyDescent="0.3">
      <c r="A6985">
        <v>5</v>
      </c>
      <c r="B6985" t="s">
        <v>181</v>
      </c>
      <c r="C6985">
        <v>2022</v>
      </c>
      <c r="D6985">
        <v>8</v>
      </c>
      <c r="E6985" t="s">
        <v>656</v>
      </c>
      <c r="F6985" s="152">
        <v>10</v>
      </c>
      <c r="G6985" t="s">
        <v>466</v>
      </c>
      <c r="H6985" t="s">
        <v>434</v>
      </c>
      <c r="I6985" t="s">
        <v>435</v>
      </c>
      <c r="J6985" t="s">
        <v>566</v>
      </c>
      <c r="K6985" t="s">
        <v>436</v>
      </c>
      <c r="L6985" t="s">
        <v>544</v>
      </c>
      <c r="M6985" t="s">
        <v>468</v>
      </c>
      <c r="N6985">
        <v>3</v>
      </c>
      <c r="O6985">
        <v>86.62</v>
      </c>
      <c r="P6985">
        <v>302</v>
      </c>
      <c r="Q6985" t="str">
        <f t="shared" si="111"/>
        <v>Street</v>
      </c>
    </row>
    <row r="6986" spans="1:17" x14ac:dyDescent="0.3">
      <c r="A6986">
        <v>5</v>
      </c>
      <c r="B6986" t="s">
        <v>181</v>
      </c>
      <c r="C6986">
        <v>2022</v>
      </c>
      <c r="D6986">
        <v>8</v>
      </c>
      <c r="E6986" t="s">
        <v>656</v>
      </c>
      <c r="F6986" s="152">
        <v>10</v>
      </c>
      <c r="G6986" t="s">
        <v>466</v>
      </c>
      <c r="H6986" t="s">
        <v>412</v>
      </c>
      <c r="I6986" t="s">
        <v>413</v>
      </c>
      <c r="J6986" t="s">
        <v>561</v>
      </c>
      <c r="K6986" t="s">
        <v>399</v>
      </c>
      <c r="L6986" t="s">
        <v>544</v>
      </c>
      <c r="M6986" t="s">
        <v>468</v>
      </c>
      <c r="N6986">
        <v>32126</v>
      </c>
      <c r="O6986">
        <v>3525654.81</v>
      </c>
      <c r="P6986">
        <v>24428436</v>
      </c>
      <c r="Q6986" t="str">
        <f t="shared" si="111"/>
        <v>1-Residential</v>
      </c>
    </row>
    <row r="6987" spans="1:17" x14ac:dyDescent="0.3">
      <c r="A6987">
        <v>5</v>
      </c>
      <c r="B6987" t="s">
        <v>181</v>
      </c>
      <c r="C6987">
        <v>2022</v>
      </c>
      <c r="D6987">
        <v>8</v>
      </c>
      <c r="E6987" t="s">
        <v>656</v>
      </c>
      <c r="F6987" s="152">
        <v>10</v>
      </c>
      <c r="G6987" t="s">
        <v>466</v>
      </c>
      <c r="H6987" t="s">
        <v>415</v>
      </c>
      <c r="I6987" t="s">
        <v>416</v>
      </c>
      <c r="J6987" t="s">
        <v>563</v>
      </c>
      <c r="K6987" t="s">
        <v>408</v>
      </c>
      <c r="L6987" t="s">
        <v>544</v>
      </c>
      <c r="M6987" t="s">
        <v>468</v>
      </c>
      <c r="N6987">
        <v>5201</v>
      </c>
      <c r="O6987">
        <v>151524.24</v>
      </c>
      <c r="P6987">
        <v>3770522</v>
      </c>
      <c r="Q6987" t="str">
        <f t="shared" si="111"/>
        <v>2-Low Income Residential</v>
      </c>
    </row>
    <row r="6988" spans="1:17" x14ac:dyDescent="0.3">
      <c r="A6988">
        <v>5</v>
      </c>
      <c r="B6988" t="s">
        <v>181</v>
      </c>
      <c r="C6988">
        <v>2022</v>
      </c>
      <c r="D6988">
        <v>8</v>
      </c>
      <c r="E6988" t="s">
        <v>656</v>
      </c>
      <c r="F6988" s="152">
        <v>10</v>
      </c>
      <c r="G6988" t="s">
        <v>466</v>
      </c>
      <c r="H6988" t="s">
        <v>417</v>
      </c>
      <c r="I6988" t="s">
        <v>418</v>
      </c>
      <c r="J6988" t="s">
        <v>562</v>
      </c>
      <c r="K6988" t="s">
        <v>405</v>
      </c>
      <c r="L6988" t="s">
        <v>544</v>
      </c>
      <c r="M6988" t="s">
        <v>468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x14ac:dyDescent="0.3">
      <c r="A6989">
        <v>5</v>
      </c>
      <c r="B6989" t="s">
        <v>181</v>
      </c>
      <c r="C6989">
        <v>2022</v>
      </c>
      <c r="D6989">
        <v>8</v>
      </c>
      <c r="E6989" t="s">
        <v>656</v>
      </c>
      <c r="F6989" s="152">
        <v>60</v>
      </c>
      <c r="G6989" t="s">
        <v>469</v>
      </c>
      <c r="H6989" t="s">
        <v>494</v>
      </c>
      <c r="I6989" t="s">
        <v>495</v>
      </c>
      <c r="J6989" t="s">
        <v>573</v>
      </c>
      <c r="K6989" t="s">
        <v>461</v>
      </c>
      <c r="L6989" t="s">
        <v>549</v>
      </c>
      <c r="M6989" t="s">
        <v>526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x14ac:dyDescent="0.3">
      <c r="A6990">
        <v>5</v>
      </c>
      <c r="B6990" t="s">
        <v>181</v>
      </c>
      <c r="C6990">
        <v>2022</v>
      </c>
      <c r="D6990">
        <v>8</v>
      </c>
      <c r="E6990" t="s">
        <v>656</v>
      </c>
      <c r="F6990" s="152">
        <v>60</v>
      </c>
      <c r="G6990" t="s">
        <v>469</v>
      </c>
      <c r="H6990" t="s">
        <v>496</v>
      </c>
      <c r="I6990" t="s">
        <v>497</v>
      </c>
      <c r="J6990" t="s">
        <v>573</v>
      </c>
      <c r="K6990" t="s">
        <v>461</v>
      </c>
      <c r="L6990" t="s">
        <v>549</v>
      </c>
      <c r="M6990" t="s">
        <v>526</v>
      </c>
      <c r="N6990">
        <v>32</v>
      </c>
      <c r="O6990">
        <v>1127.47</v>
      </c>
      <c r="P6990">
        <v>1453</v>
      </c>
      <c r="Q6990" t="str">
        <f t="shared" ref="Q6990:Q7053" si="112">VLOOKUP(TRIM(J6990),S:T,2,FALSE)</f>
        <v>Street</v>
      </c>
    </row>
    <row r="6991" spans="1:17" x14ac:dyDescent="0.3">
      <c r="A6991">
        <v>5</v>
      </c>
      <c r="B6991" t="s">
        <v>181</v>
      </c>
      <c r="C6991">
        <v>2022</v>
      </c>
      <c r="D6991">
        <v>8</v>
      </c>
      <c r="E6991" t="s">
        <v>656</v>
      </c>
      <c r="F6991" s="152">
        <v>60</v>
      </c>
      <c r="G6991" t="s">
        <v>469</v>
      </c>
      <c r="H6991" t="s">
        <v>459</v>
      </c>
      <c r="I6991" t="s">
        <v>460</v>
      </c>
      <c r="J6991" t="s">
        <v>573</v>
      </c>
      <c r="K6991" t="s">
        <v>461</v>
      </c>
      <c r="L6991" t="s">
        <v>545</v>
      </c>
      <c r="M6991" t="s">
        <v>470</v>
      </c>
      <c r="N6991">
        <v>47</v>
      </c>
      <c r="O6991">
        <v>7642.01</v>
      </c>
      <c r="P6991">
        <v>9691</v>
      </c>
      <c r="Q6991" t="str">
        <f t="shared" si="112"/>
        <v>Street</v>
      </c>
    </row>
    <row r="6992" spans="1:17" x14ac:dyDescent="0.3">
      <c r="A6992">
        <v>5</v>
      </c>
      <c r="B6992" t="s">
        <v>181</v>
      </c>
      <c r="C6992">
        <v>2022</v>
      </c>
      <c r="D6992">
        <v>8</v>
      </c>
      <c r="E6992" t="s">
        <v>656</v>
      </c>
      <c r="F6992" s="152">
        <v>60</v>
      </c>
      <c r="G6992" t="s">
        <v>469</v>
      </c>
      <c r="H6992" t="s">
        <v>437</v>
      </c>
      <c r="I6992" t="s">
        <v>438</v>
      </c>
      <c r="J6992" t="s">
        <v>571</v>
      </c>
      <c r="K6992" t="s">
        <v>439</v>
      </c>
      <c r="L6992" t="s">
        <v>545</v>
      </c>
      <c r="M6992" t="s">
        <v>470</v>
      </c>
      <c r="N6992">
        <v>1</v>
      </c>
      <c r="O6992">
        <v>7.94</v>
      </c>
      <c r="P6992">
        <v>7</v>
      </c>
      <c r="Q6992" t="str">
        <f t="shared" si="112"/>
        <v>3-Small C&amp;I</v>
      </c>
    </row>
    <row r="6993" spans="1:17" x14ac:dyDescent="0.3">
      <c r="A6993">
        <v>5</v>
      </c>
      <c r="B6993" t="s">
        <v>181</v>
      </c>
      <c r="C6993">
        <v>2022</v>
      </c>
      <c r="D6993">
        <v>8</v>
      </c>
      <c r="E6993" t="s">
        <v>656</v>
      </c>
      <c r="F6993" s="152">
        <v>60</v>
      </c>
      <c r="G6993" t="s">
        <v>469</v>
      </c>
      <c r="H6993" t="s">
        <v>463</v>
      </c>
      <c r="I6993" t="s">
        <v>464</v>
      </c>
      <c r="J6993" t="s">
        <v>577</v>
      </c>
      <c r="K6993" t="s">
        <v>465</v>
      </c>
      <c r="L6993" t="s">
        <v>545</v>
      </c>
      <c r="M6993" t="s">
        <v>470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x14ac:dyDescent="0.3">
      <c r="A6994">
        <v>5</v>
      </c>
      <c r="B6994" t="s">
        <v>181</v>
      </c>
      <c r="C6994">
        <v>2022</v>
      </c>
      <c r="D6994">
        <v>8</v>
      </c>
      <c r="E6994" t="s">
        <v>656</v>
      </c>
      <c r="F6994" s="152">
        <v>71</v>
      </c>
      <c r="G6994" t="s">
        <v>469</v>
      </c>
      <c r="H6994" t="s">
        <v>397</v>
      </c>
      <c r="I6994" t="s">
        <v>398</v>
      </c>
      <c r="J6994" t="s">
        <v>561</v>
      </c>
      <c r="K6994" t="s">
        <v>399</v>
      </c>
      <c r="L6994" t="s">
        <v>550</v>
      </c>
      <c r="M6994" t="s">
        <v>527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x14ac:dyDescent="0.3">
      <c r="A6995">
        <v>5</v>
      </c>
      <c r="B6995" t="s">
        <v>181</v>
      </c>
      <c r="C6995">
        <v>2022</v>
      </c>
      <c r="D6995">
        <v>8</v>
      </c>
      <c r="E6995" t="s">
        <v>656</v>
      </c>
      <c r="F6995" s="152">
        <v>72</v>
      </c>
      <c r="G6995" t="s">
        <v>469</v>
      </c>
      <c r="H6995" t="s">
        <v>397</v>
      </c>
      <c r="I6995" t="s">
        <v>398</v>
      </c>
      <c r="J6995" t="s">
        <v>561</v>
      </c>
      <c r="K6995" t="s">
        <v>399</v>
      </c>
      <c r="L6995" t="s">
        <v>551</v>
      </c>
      <c r="M6995" t="s">
        <v>528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x14ac:dyDescent="0.3">
      <c r="A6996">
        <v>5</v>
      </c>
      <c r="B6996" t="s">
        <v>181</v>
      </c>
      <c r="C6996">
        <v>2022</v>
      </c>
      <c r="D6996">
        <v>8</v>
      </c>
      <c r="E6996" t="s">
        <v>656</v>
      </c>
      <c r="F6996" s="152">
        <v>72</v>
      </c>
      <c r="G6996" t="s">
        <v>469</v>
      </c>
      <c r="H6996" t="s">
        <v>403</v>
      </c>
      <c r="I6996" t="s">
        <v>404</v>
      </c>
      <c r="J6996" t="s">
        <v>562</v>
      </c>
      <c r="K6996" t="s">
        <v>405</v>
      </c>
      <c r="L6996" t="s">
        <v>551</v>
      </c>
      <c r="M6996" t="s">
        <v>528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x14ac:dyDescent="0.3">
      <c r="A6997">
        <v>5</v>
      </c>
      <c r="B6997" t="s">
        <v>181</v>
      </c>
      <c r="C6997">
        <v>2022</v>
      </c>
      <c r="D6997">
        <v>8</v>
      </c>
      <c r="E6997" t="s">
        <v>656</v>
      </c>
      <c r="F6997" s="152">
        <v>75</v>
      </c>
      <c r="G6997" t="s">
        <v>469</v>
      </c>
      <c r="H6997" t="s">
        <v>481</v>
      </c>
      <c r="I6997" t="s">
        <v>482</v>
      </c>
      <c r="J6997" t="s">
        <v>568</v>
      </c>
      <c r="K6997" t="s">
        <v>433</v>
      </c>
      <c r="L6997" t="s">
        <v>552</v>
      </c>
      <c r="M6997" t="s">
        <v>529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x14ac:dyDescent="0.3">
      <c r="A6998">
        <v>5</v>
      </c>
      <c r="B6998" t="s">
        <v>181</v>
      </c>
      <c r="C6998">
        <v>2022</v>
      </c>
      <c r="D6998">
        <v>8</v>
      </c>
      <c r="E6998" t="s">
        <v>656</v>
      </c>
      <c r="F6998" s="152">
        <v>75</v>
      </c>
      <c r="G6998" t="s">
        <v>469</v>
      </c>
      <c r="H6998" t="s">
        <v>431</v>
      </c>
      <c r="I6998" t="s">
        <v>432</v>
      </c>
      <c r="J6998" t="s">
        <v>568</v>
      </c>
      <c r="K6998" t="s">
        <v>433</v>
      </c>
      <c r="L6998" t="s">
        <v>552</v>
      </c>
      <c r="M6998" t="s">
        <v>529</v>
      </c>
      <c r="N6998">
        <v>1</v>
      </c>
      <c r="O6998">
        <v>2954.26</v>
      </c>
      <c r="P6998">
        <v>11200</v>
      </c>
      <c r="Q6998" t="str">
        <f t="shared" si="112"/>
        <v>4-Medium C&amp;I</v>
      </c>
    </row>
    <row r="6999" spans="1:17" x14ac:dyDescent="0.3">
      <c r="A6999">
        <v>5</v>
      </c>
      <c r="B6999" t="s">
        <v>181</v>
      </c>
      <c r="C6999">
        <v>2022</v>
      </c>
      <c r="D6999">
        <v>8</v>
      </c>
      <c r="E6999" t="s">
        <v>656</v>
      </c>
      <c r="F6999" s="152">
        <v>75</v>
      </c>
      <c r="G6999" t="s">
        <v>469</v>
      </c>
      <c r="H6999" t="s">
        <v>441</v>
      </c>
      <c r="I6999" t="s">
        <v>442</v>
      </c>
      <c r="J6999" t="s">
        <v>572</v>
      </c>
      <c r="K6999" t="s">
        <v>443</v>
      </c>
      <c r="L6999" t="s">
        <v>552</v>
      </c>
      <c r="M6999" t="s">
        <v>529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x14ac:dyDescent="0.3">
      <c r="A7000">
        <v>5</v>
      </c>
      <c r="B7000" t="s">
        <v>181</v>
      </c>
      <c r="C7000">
        <v>2022</v>
      </c>
      <c r="D7000">
        <v>8</v>
      </c>
      <c r="E7000" t="s">
        <v>656</v>
      </c>
      <c r="F7000" s="152">
        <v>75</v>
      </c>
      <c r="G7000" t="s">
        <v>469</v>
      </c>
      <c r="H7000" t="s">
        <v>417</v>
      </c>
      <c r="I7000" t="s">
        <v>418</v>
      </c>
      <c r="J7000" t="s">
        <v>562</v>
      </c>
      <c r="K7000" t="s">
        <v>405</v>
      </c>
      <c r="L7000" t="s">
        <v>553</v>
      </c>
      <c r="M7000" t="s">
        <v>476</v>
      </c>
      <c r="N7000">
        <v>7</v>
      </c>
      <c r="O7000">
        <v>3468.16</v>
      </c>
      <c r="P7000">
        <v>29730</v>
      </c>
      <c r="Q7000" t="str">
        <f t="shared" si="112"/>
        <v>3-Small C&amp;I</v>
      </c>
    </row>
    <row r="7001" spans="1:17" x14ac:dyDescent="0.3">
      <c r="A7001">
        <v>5</v>
      </c>
      <c r="B7001" t="s">
        <v>181</v>
      </c>
      <c r="C7001">
        <v>2022</v>
      </c>
      <c r="D7001">
        <v>8</v>
      </c>
      <c r="E7001" t="s">
        <v>656</v>
      </c>
      <c r="F7001" s="152">
        <v>75</v>
      </c>
      <c r="G7001" t="s">
        <v>469</v>
      </c>
      <c r="H7001" t="s">
        <v>450</v>
      </c>
      <c r="I7001" t="s">
        <v>451</v>
      </c>
      <c r="J7001" t="s">
        <v>568</v>
      </c>
      <c r="K7001" t="s">
        <v>433</v>
      </c>
      <c r="L7001" t="s">
        <v>553</v>
      </c>
      <c r="M7001" t="s">
        <v>476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x14ac:dyDescent="0.3">
      <c r="A7002">
        <v>5</v>
      </c>
      <c r="B7002" t="s">
        <v>181</v>
      </c>
      <c r="C7002">
        <v>2022</v>
      </c>
      <c r="D7002">
        <v>8</v>
      </c>
      <c r="E7002" t="s">
        <v>656</v>
      </c>
      <c r="F7002" s="152">
        <v>77</v>
      </c>
      <c r="G7002" t="s">
        <v>469</v>
      </c>
      <c r="H7002" t="s">
        <v>431</v>
      </c>
      <c r="I7002" t="s">
        <v>432</v>
      </c>
      <c r="J7002" t="s">
        <v>568</v>
      </c>
      <c r="K7002" t="s">
        <v>433</v>
      </c>
      <c r="L7002" t="s">
        <v>554</v>
      </c>
      <c r="M7002" t="s">
        <v>530</v>
      </c>
      <c r="N7002">
        <v>1</v>
      </c>
      <c r="O7002">
        <v>7651.02</v>
      </c>
      <c r="P7002">
        <v>24200</v>
      </c>
      <c r="Q7002" t="str">
        <f t="shared" si="112"/>
        <v>4-Medium C&amp;I</v>
      </c>
    </row>
    <row r="7003" spans="1:17" x14ac:dyDescent="0.3">
      <c r="A7003">
        <v>5</v>
      </c>
      <c r="B7003" t="s">
        <v>181</v>
      </c>
      <c r="C7003">
        <v>2022</v>
      </c>
      <c r="D7003">
        <v>8</v>
      </c>
      <c r="E7003" t="s">
        <v>656</v>
      </c>
      <c r="F7003" s="152">
        <v>79</v>
      </c>
      <c r="G7003" t="s">
        <v>469</v>
      </c>
      <c r="H7003" t="s">
        <v>403</v>
      </c>
      <c r="I7003" t="s">
        <v>404</v>
      </c>
      <c r="J7003" t="s">
        <v>562</v>
      </c>
      <c r="K7003" t="s">
        <v>405</v>
      </c>
      <c r="L7003" t="s">
        <v>556</v>
      </c>
      <c r="M7003" t="s">
        <v>531</v>
      </c>
      <c r="N7003">
        <v>1</v>
      </c>
      <c r="O7003">
        <v>33.39</v>
      </c>
      <c r="P7003">
        <v>109</v>
      </c>
      <c r="Q7003" t="str">
        <f t="shared" si="112"/>
        <v>3-Small C&amp;I</v>
      </c>
    </row>
    <row r="7004" spans="1:17" x14ac:dyDescent="0.3">
      <c r="A7004">
        <v>5</v>
      </c>
      <c r="B7004" t="s">
        <v>181</v>
      </c>
      <c r="C7004">
        <v>2022</v>
      </c>
      <c r="D7004">
        <v>8</v>
      </c>
      <c r="E7004" t="s">
        <v>656</v>
      </c>
      <c r="F7004" s="152">
        <v>79</v>
      </c>
      <c r="G7004" t="s">
        <v>469</v>
      </c>
      <c r="H7004" t="s">
        <v>532</v>
      </c>
      <c r="I7004" t="s">
        <v>533</v>
      </c>
      <c r="J7004" t="s">
        <v>270</v>
      </c>
      <c r="K7004" t="s">
        <v>534</v>
      </c>
      <c r="L7004" t="s">
        <v>556</v>
      </c>
      <c r="M7004" t="s">
        <v>531</v>
      </c>
      <c r="N7004">
        <v>18</v>
      </c>
      <c r="O7004">
        <v>5467.07</v>
      </c>
      <c r="P7004">
        <v>2838670</v>
      </c>
      <c r="Q7004" t="str">
        <f t="shared" si="112"/>
        <v>OTHER</v>
      </c>
    </row>
    <row r="7005" spans="1:17" x14ac:dyDescent="0.3">
      <c r="A7005">
        <v>5</v>
      </c>
      <c r="B7005" t="s">
        <v>181</v>
      </c>
      <c r="C7005">
        <v>2022</v>
      </c>
      <c r="D7005">
        <v>8</v>
      </c>
      <c r="E7005" t="s">
        <v>656</v>
      </c>
      <c r="F7005" s="152">
        <v>79</v>
      </c>
      <c r="G7005" t="s">
        <v>469</v>
      </c>
      <c r="H7005" t="s">
        <v>444</v>
      </c>
      <c r="I7005" t="s">
        <v>445</v>
      </c>
      <c r="J7005" t="s">
        <v>572</v>
      </c>
      <c r="K7005" t="s">
        <v>443</v>
      </c>
      <c r="L7005" t="s">
        <v>557</v>
      </c>
      <c r="M7005" t="s">
        <v>535</v>
      </c>
      <c r="N7005">
        <v>1</v>
      </c>
      <c r="O7005">
        <v>6026.66</v>
      </c>
      <c r="P7005">
        <v>76399</v>
      </c>
      <c r="Q7005" t="str">
        <f t="shared" si="112"/>
        <v>5-Large C&amp;I</v>
      </c>
    </row>
    <row r="7006" spans="1:17" x14ac:dyDescent="0.3">
      <c r="A7006">
        <v>5</v>
      </c>
      <c r="B7006" t="s">
        <v>181</v>
      </c>
      <c r="C7006">
        <v>2022</v>
      </c>
      <c r="D7006">
        <v>8</v>
      </c>
      <c r="E7006" t="s">
        <v>656</v>
      </c>
      <c r="F7006" s="152">
        <v>79</v>
      </c>
      <c r="G7006" t="s">
        <v>469</v>
      </c>
      <c r="H7006" t="s">
        <v>417</v>
      </c>
      <c r="I7006" t="s">
        <v>418</v>
      </c>
      <c r="J7006" t="s">
        <v>562</v>
      </c>
      <c r="K7006" t="s">
        <v>405</v>
      </c>
      <c r="L7006" t="s">
        <v>557</v>
      </c>
      <c r="M7006" t="s">
        <v>535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x14ac:dyDescent="0.3">
      <c r="A7007">
        <v>5</v>
      </c>
      <c r="B7007" t="s">
        <v>181</v>
      </c>
      <c r="C7007">
        <v>2022</v>
      </c>
      <c r="D7007">
        <v>8</v>
      </c>
      <c r="E7007" t="s">
        <v>656</v>
      </c>
      <c r="F7007" s="152">
        <v>79</v>
      </c>
      <c r="G7007" t="s">
        <v>469</v>
      </c>
      <c r="H7007" t="s">
        <v>446</v>
      </c>
      <c r="I7007" t="s">
        <v>447</v>
      </c>
      <c r="J7007" t="s">
        <v>567</v>
      </c>
      <c r="K7007" t="s">
        <v>425</v>
      </c>
      <c r="L7007" t="s">
        <v>557</v>
      </c>
      <c r="M7007" t="s">
        <v>535</v>
      </c>
      <c r="N7007">
        <v>7</v>
      </c>
      <c r="O7007">
        <v>375.47</v>
      </c>
      <c r="P7007">
        <v>2844</v>
      </c>
      <c r="Q7007" t="str">
        <f t="shared" si="112"/>
        <v>3-Small C&amp;I</v>
      </c>
    </row>
    <row r="7008" spans="1:17" x14ac:dyDescent="0.3">
      <c r="A7008">
        <v>5</v>
      </c>
      <c r="B7008" t="s">
        <v>181</v>
      </c>
      <c r="C7008">
        <v>2022</v>
      </c>
      <c r="D7008">
        <v>8</v>
      </c>
      <c r="E7008" t="s">
        <v>656</v>
      </c>
      <c r="F7008" s="152">
        <v>79</v>
      </c>
      <c r="G7008" t="s">
        <v>469</v>
      </c>
      <c r="H7008" t="s">
        <v>450</v>
      </c>
      <c r="I7008" t="s">
        <v>451</v>
      </c>
      <c r="J7008" t="s">
        <v>568</v>
      </c>
      <c r="K7008" t="s">
        <v>433</v>
      </c>
      <c r="L7008" t="s">
        <v>557</v>
      </c>
      <c r="M7008" t="s">
        <v>535</v>
      </c>
      <c r="N7008">
        <v>3</v>
      </c>
      <c r="O7008">
        <v>3255.1</v>
      </c>
      <c r="P7008">
        <v>30680</v>
      </c>
      <c r="Q7008" t="str">
        <f t="shared" si="112"/>
        <v>4-Medium C&amp;I</v>
      </c>
    </row>
    <row r="7009" spans="1:17" x14ac:dyDescent="0.3">
      <c r="A7009">
        <v>4</v>
      </c>
      <c r="B7009" t="s">
        <v>187</v>
      </c>
      <c r="C7009">
        <v>2022</v>
      </c>
      <c r="D7009">
        <v>9</v>
      </c>
      <c r="E7009" t="s">
        <v>661</v>
      </c>
      <c r="F7009" s="152">
        <v>1</v>
      </c>
      <c r="G7009" t="s">
        <v>396</v>
      </c>
      <c r="H7009" t="s">
        <v>397</v>
      </c>
      <c r="I7009" t="s">
        <v>398</v>
      </c>
      <c r="J7009" t="s">
        <v>561</v>
      </c>
      <c r="K7009" t="s">
        <v>399</v>
      </c>
      <c r="L7009" t="s">
        <v>536</v>
      </c>
      <c r="M7009" t="s">
        <v>400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x14ac:dyDescent="0.3">
      <c r="A7010">
        <v>4</v>
      </c>
      <c r="B7010" t="s">
        <v>187</v>
      </c>
      <c r="C7010">
        <v>2022</v>
      </c>
      <c r="D7010">
        <v>9</v>
      </c>
      <c r="E7010" t="s">
        <v>661</v>
      </c>
      <c r="F7010" s="152">
        <v>1</v>
      </c>
      <c r="G7010" t="s">
        <v>396</v>
      </c>
      <c r="H7010" t="s">
        <v>401</v>
      </c>
      <c r="I7010" t="s">
        <v>402</v>
      </c>
      <c r="J7010" t="s">
        <v>561</v>
      </c>
      <c r="K7010" t="s">
        <v>399</v>
      </c>
      <c r="L7010" t="s">
        <v>536</v>
      </c>
      <c r="M7010" t="s">
        <v>400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x14ac:dyDescent="0.3">
      <c r="A7011">
        <v>4</v>
      </c>
      <c r="B7011" t="s">
        <v>187</v>
      </c>
      <c r="C7011">
        <v>2022</v>
      </c>
      <c r="D7011">
        <v>9</v>
      </c>
      <c r="E7011" t="s">
        <v>661</v>
      </c>
      <c r="F7011" s="152">
        <v>1</v>
      </c>
      <c r="G7011" t="s">
        <v>396</v>
      </c>
      <c r="H7011" t="s">
        <v>403</v>
      </c>
      <c r="I7011" t="s">
        <v>404</v>
      </c>
      <c r="J7011" t="s">
        <v>562</v>
      </c>
      <c r="K7011" t="s">
        <v>405</v>
      </c>
      <c r="L7011" t="s">
        <v>536</v>
      </c>
      <c r="M7011" t="s">
        <v>400</v>
      </c>
      <c r="N7011">
        <v>12</v>
      </c>
      <c r="O7011">
        <v>2783.18</v>
      </c>
      <c r="P7011">
        <v>11964</v>
      </c>
      <c r="Q7011" t="str">
        <f t="shared" si="112"/>
        <v>3-Small C&amp;I</v>
      </c>
    </row>
    <row r="7012" spans="1:17" x14ac:dyDescent="0.3">
      <c r="A7012">
        <v>4</v>
      </c>
      <c r="B7012" t="s">
        <v>187</v>
      </c>
      <c r="C7012">
        <v>2022</v>
      </c>
      <c r="D7012">
        <v>9</v>
      </c>
      <c r="E7012" t="s">
        <v>661</v>
      </c>
      <c r="F7012" s="152">
        <v>1</v>
      </c>
      <c r="G7012" t="s">
        <v>396</v>
      </c>
      <c r="H7012" t="s">
        <v>406</v>
      </c>
      <c r="I7012" t="s">
        <v>407</v>
      </c>
      <c r="J7012" t="s">
        <v>563</v>
      </c>
      <c r="K7012" t="s">
        <v>408</v>
      </c>
      <c r="L7012" t="s">
        <v>536</v>
      </c>
      <c r="M7012" t="s">
        <v>400</v>
      </c>
      <c r="N7012">
        <v>34</v>
      </c>
      <c r="O7012">
        <v>4637.18</v>
      </c>
      <c r="P7012">
        <v>27553</v>
      </c>
      <c r="Q7012" t="str">
        <f t="shared" si="112"/>
        <v>2-Low Income Residential</v>
      </c>
    </row>
    <row r="7013" spans="1:17" x14ac:dyDescent="0.3">
      <c r="A7013">
        <v>4</v>
      </c>
      <c r="B7013" t="s">
        <v>187</v>
      </c>
      <c r="C7013">
        <v>2022</v>
      </c>
      <c r="D7013">
        <v>9</v>
      </c>
      <c r="E7013" t="s">
        <v>661</v>
      </c>
      <c r="F7013" s="152">
        <v>1</v>
      </c>
      <c r="G7013" t="s">
        <v>396</v>
      </c>
      <c r="H7013" t="s">
        <v>409</v>
      </c>
      <c r="I7013" t="s">
        <v>410</v>
      </c>
      <c r="J7013" t="s">
        <v>565</v>
      </c>
      <c r="K7013" t="s">
        <v>411</v>
      </c>
      <c r="L7013" t="s">
        <v>536</v>
      </c>
      <c r="M7013" t="s">
        <v>400</v>
      </c>
      <c r="N7013">
        <v>4</v>
      </c>
      <c r="O7013">
        <v>695.2</v>
      </c>
      <c r="P7013">
        <v>2941</v>
      </c>
      <c r="Q7013" t="str">
        <f t="shared" si="112"/>
        <v>3-Small C&amp;I</v>
      </c>
    </row>
    <row r="7014" spans="1:17" x14ac:dyDescent="0.3">
      <c r="A7014">
        <v>4</v>
      </c>
      <c r="B7014" t="s">
        <v>187</v>
      </c>
      <c r="C7014">
        <v>2022</v>
      </c>
      <c r="D7014">
        <v>9</v>
      </c>
      <c r="E7014" t="s">
        <v>661</v>
      </c>
      <c r="F7014" s="152">
        <v>1</v>
      </c>
      <c r="G7014" t="s">
        <v>396</v>
      </c>
      <c r="H7014" t="s">
        <v>412</v>
      </c>
      <c r="I7014" t="s">
        <v>413</v>
      </c>
      <c r="J7014" t="s">
        <v>561</v>
      </c>
      <c r="K7014" t="s">
        <v>399</v>
      </c>
      <c r="L7014" t="s">
        <v>537</v>
      </c>
      <c r="M7014" t="s">
        <v>414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x14ac:dyDescent="0.3">
      <c r="A7015">
        <v>4</v>
      </c>
      <c r="B7015" t="s">
        <v>187</v>
      </c>
      <c r="C7015">
        <v>2022</v>
      </c>
      <c r="D7015">
        <v>9</v>
      </c>
      <c r="E7015" t="s">
        <v>661</v>
      </c>
      <c r="F7015" s="152">
        <v>1</v>
      </c>
      <c r="G7015" t="s">
        <v>396</v>
      </c>
      <c r="H7015" t="s">
        <v>415</v>
      </c>
      <c r="I7015" t="s">
        <v>416</v>
      </c>
      <c r="J7015" t="s">
        <v>563</v>
      </c>
      <c r="K7015" t="s">
        <v>408</v>
      </c>
      <c r="L7015" t="s">
        <v>537</v>
      </c>
      <c r="M7015" t="s">
        <v>414</v>
      </c>
      <c r="N7015">
        <v>110</v>
      </c>
      <c r="O7015">
        <v>4014.05</v>
      </c>
      <c r="P7015">
        <v>78533</v>
      </c>
      <c r="Q7015" t="str">
        <f t="shared" si="112"/>
        <v>2-Low Income Residential</v>
      </c>
    </row>
    <row r="7016" spans="1:17" x14ac:dyDescent="0.3">
      <c r="A7016">
        <v>4</v>
      </c>
      <c r="B7016" t="s">
        <v>187</v>
      </c>
      <c r="C7016">
        <v>2022</v>
      </c>
      <c r="D7016">
        <v>9</v>
      </c>
      <c r="E7016" t="s">
        <v>661</v>
      </c>
      <c r="F7016" s="152">
        <v>1</v>
      </c>
      <c r="G7016" t="s">
        <v>396</v>
      </c>
      <c r="H7016" t="s">
        <v>417</v>
      </c>
      <c r="I7016" t="s">
        <v>418</v>
      </c>
      <c r="J7016" t="s">
        <v>562</v>
      </c>
      <c r="K7016" t="s">
        <v>405</v>
      </c>
      <c r="L7016" t="s">
        <v>537</v>
      </c>
      <c r="M7016" t="s">
        <v>414</v>
      </c>
      <c r="N7016">
        <v>33</v>
      </c>
      <c r="O7016">
        <v>2989.45</v>
      </c>
      <c r="P7016">
        <v>26683</v>
      </c>
      <c r="Q7016" t="str">
        <f t="shared" si="112"/>
        <v>3-Small C&amp;I</v>
      </c>
    </row>
    <row r="7017" spans="1:17" x14ac:dyDescent="0.3">
      <c r="A7017">
        <v>4</v>
      </c>
      <c r="B7017" t="s">
        <v>187</v>
      </c>
      <c r="C7017">
        <v>2022</v>
      </c>
      <c r="D7017">
        <v>9</v>
      </c>
      <c r="E7017" t="s">
        <v>661</v>
      </c>
      <c r="F7017" s="152">
        <v>1</v>
      </c>
      <c r="G7017" t="s">
        <v>396</v>
      </c>
      <c r="H7017" t="s">
        <v>419</v>
      </c>
      <c r="I7017" t="s">
        <v>420</v>
      </c>
      <c r="J7017" t="s">
        <v>565</v>
      </c>
      <c r="K7017" t="s">
        <v>411</v>
      </c>
      <c r="L7017" t="s">
        <v>537</v>
      </c>
      <c r="M7017" t="s">
        <v>414</v>
      </c>
      <c r="N7017">
        <v>4</v>
      </c>
      <c r="O7017">
        <v>829.02</v>
      </c>
      <c r="P7017">
        <v>6623</v>
      </c>
      <c r="Q7017" t="str">
        <f t="shared" si="112"/>
        <v>3-Small C&amp;I</v>
      </c>
    </row>
    <row r="7018" spans="1:17" x14ac:dyDescent="0.3">
      <c r="A7018">
        <v>4</v>
      </c>
      <c r="B7018" t="s">
        <v>187</v>
      </c>
      <c r="C7018">
        <v>2022</v>
      </c>
      <c r="D7018">
        <v>9</v>
      </c>
      <c r="E7018" t="s">
        <v>661</v>
      </c>
      <c r="F7018" s="152">
        <v>3</v>
      </c>
      <c r="G7018" t="s">
        <v>421</v>
      </c>
      <c r="H7018" t="s">
        <v>397</v>
      </c>
      <c r="I7018" t="s">
        <v>398</v>
      </c>
      <c r="J7018" t="s">
        <v>561</v>
      </c>
      <c r="K7018" t="s">
        <v>399</v>
      </c>
      <c r="L7018" t="s">
        <v>538</v>
      </c>
      <c r="M7018" t="s">
        <v>422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x14ac:dyDescent="0.3">
      <c r="A7019">
        <v>4</v>
      </c>
      <c r="B7019" t="s">
        <v>187</v>
      </c>
      <c r="C7019">
        <v>2022</v>
      </c>
      <c r="D7019">
        <v>9</v>
      </c>
      <c r="E7019" t="s">
        <v>661</v>
      </c>
      <c r="F7019" s="152">
        <v>3</v>
      </c>
      <c r="G7019" t="s">
        <v>421</v>
      </c>
      <c r="H7019" t="s">
        <v>403</v>
      </c>
      <c r="I7019" t="s">
        <v>404</v>
      </c>
      <c r="J7019" t="s">
        <v>562</v>
      </c>
      <c r="K7019" t="s">
        <v>405</v>
      </c>
      <c r="L7019" t="s">
        <v>538</v>
      </c>
      <c r="M7019" t="s">
        <v>422</v>
      </c>
      <c r="N7019">
        <v>175</v>
      </c>
      <c r="O7019">
        <v>55538.3</v>
      </c>
      <c r="P7019">
        <v>242394</v>
      </c>
      <c r="Q7019" t="str">
        <f t="shared" si="112"/>
        <v>3-Small C&amp;I</v>
      </c>
    </row>
    <row r="7020" spans="1:17" x14ac:dyDescent="0.3">
      <c r="A7020">
        <v>4</v>
      </c>
      <c r="B7020" t="s">
        <v>187</v>
      </c>
      <c r="C7020">
        <v>2022</v>
      </c>
      <c r="D7020">
        <v>9</v>
      </c>
      <c r="E7020" t="s">
        <v>661</v>
      </c>
      <c r="F7020" s="152">
        <v>3</v>
      </c>
      <c r="G7020" t="s">
        <v>421</v>
      </c>
      <c r="H7020" t="s">
        <v>426</v>
      </c>
      <c r="I7020" t="s">
        <v>427</v>
      </c>
      <c r="J7020" t="s">
        <v>564</v>
      </c>
      <c r="K7020" t="s">
        <v>428</v>
      </c>
      <c r="L7020" t="s">
        <v>538</v>
      </c>
      <c r="M7020" t="s">
        <v>422</v>
      </c>
      <c r="N7020">
        <v>2</v>
      </c>
      <c r="O7020">
        <v>212.89</v>
      </c>
      <c r="P7020">
        <v>867</v>
      </c>
      <c r="Q7020" t="str">
        <f t="shared" si="112"/>
        <v>3-Small C&amp;I</v>
      </c>
    </row>
    <row r="7021" spans="1:17" x14ac:dyDescent="0.3">
      <c r="A7021">
        <v>4</v>
      </c>
      <c r="B7021" t="s">
        <v>187</v>
      </c>
      <c r="C7021">
        <v>2022</v>
      </c>
      <c r="D7021">
        <v>9</v>
      </c>
      <c r="E7021" t="s">
        <v>661</v>
      </c>
      <c r="F7021" s="152">
        <v>3</v>
      </c>
      <c r="G7021" t="s">
        <v>421</v>
      </c>
      <c r="H7021" t="s">
        <v>409</v>
      </c>
      <c r="I7021" t="s">
        <v>410</v>
      </c>
      <c r="J7021" t="s">
        <v>565</v>
      </c>
      <c r="K7021" t="s">
        <v>411</v>
      </c>
      <c r="L7021" t="s">
        <v>538</v>
      </c>
      <c r="M7021" t="s">
        <v>422</v>
      </c>
      <c r="N7021">
        <v>25</v>
      </c>
      <c r="O7021">
        <v>2197.63</v>
      </c>
      <c r="P7021">
        <v>8751</v>
      </c>
      <c r="Q7021" t="str">
        <f t="shared" si="112"/>
        <v>3-Small C&amp;I</v>
      </c>
    </row>
    <row r="7022" spans="1:17" x14ac:dyDescent="0.3">
      <c r="A7022">
        <v>4</v>
      </c>
      <c r="B7022" t="s">
        <v>187</v>
      </c>
      <c r="C7022">
        <v>2022</v>
      </c>
      <c r="D7022">
        <v>9</v>
      </c>
      <c r="E7022" t="s">
        <v>661</v>
      </c>
      <c r="F7022" s="152">
        <v>3</v>
      </c>
      <c r="G7022" t="s">
        <v>421</v>
      </c>
      <c r="H7022" t="s">
        <v>431</v>
      </c>
      <c r="I7022" t="s">
        <v>432</v>
      </c>
      <c r="J7022" t="s">
        <v>568</v>
      </c>
      <c r="K7022" t="s">
        <v>433</v>
      </c>
      <c r="L7022" t="s">
        <v>538</v>
      </c>
      <c r="M7022" t="s">
        <v>422</v>
      </c>
      <c r="N7022">
        <v>2</v>
      </c>
      <c r="O7022">
        <v>7300.99</v>
      </c>
      <c r="P7022">
        <v>21890</v>
      </c>
      <c r="Q7022" t="str">
        <f t="shared" si="112"/>
        <v>4-Medium C&amp;I</v>
      </c>
    </row>
    <row r="7023" spans="1:17" x14ac:dyDescent="0.3">
      <c r="A7023">
        <v>4</v>
      </c>
      <c r="B7023" t="s">
        <v>187</v>
      </c>
      <c r="C7023">
        <v>2022</v>
      </c>
      <c r="D7023">
        <v>9</v>
      </c>
      <c r="E7023" t="s">
        <v>661</v>
      </c>
      <c r="F7023" s="152">
        <v>3</v>
      </c>
      <c r="G7023" t="s">
        <v>421</v>
      </c>
      <c r="H7023" t="s">
        <v>507</v>
      </c>
      <c r="I7023" t="s">
        <v>508</v>
      </c>
      <c r="J7023" t="s">
        <v>571</v>
      </c>
      <c r="K7023" t="s">
        <v>439</v>
      </c>
      <c r="L7023" t="s">
        <v>538</v>
      </c>
      <c r="M7023" t="s">
        <v>422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x14ac:dyDescent="0.3">
      <c r="A7024">
        <v>4</v>
      </c>
      <c r="B7024" t="s">
        <v>187</v>
      </c>
      <c r="C7024">
        <v>2022</v>
      </c>
      <c r="D7024">
        <v>9</v>
      </c>
      <c r="E7024" t="s">
        <v>661</v>
      </c>
      <c r="F7024" s="152">
        <v>3</v>
      </c>
      <c r="G7024" t="s">
        <v>421</v>
      </c>
      <c r="H7024" t="s">
        <v>434</v>
      </c>
      <c r="I7024" t="s">
        <v>435</v>
      </c>
      <c r="J7024" t="s">
        <v>566</v>
      </c>
      <c r="K7024" t="s">
        <v>436</v>
      </c>
      <c r="L7024" t="s">
        <v>537</v>
      </c>
      <c r="M7024" t="s">
        <v>414</v>
      </c>
      <c r="N7024">
        <v>1</v>
      </c>
      <c r="O7024">
        <v>8.99</v>
      </c>
      <c r="P7024">
        <v>19</v>
      </c>
      <c r="Q7024" t="str">
        <f t="shared" si="112"/>
        <v>Street</v>
      </c>
    </row>
    <row r="7025" spans="1:17" x14ac:dyDescent="0.3">
      <c r="A7025">
        <v>4</v>
      </c>
      <c r="B7025" t="s">
        <v>187</v>
      </c>
      <c r="C7025">
        <v>2022</v>
      </c>
      <c r="D7025">
        <v>9</v>
      </c>
      <c r="E7025" t="s">
        <v>661</v>
      </c>
      <c r="F7025" s="152">
        <v>3</v>
      </c>
      <c r="G7025" t="s">
        <v>421</v>
      </c>
      <c r="H7025" t="s">
        <v>437</v>
      </c>
      <c r="I7025" t="s">
        <v>438</v>
      </c>
      <c r="J7025" t="s">
        <v>571</v>
      </c>
      <c r="K7025" t="s">
        <v>439</v>
      </c>
      <c r="L7025" t="s">
        <v>539</v>
      </c>
      <c r="M7025" t="s">
        <v>440</v>
      </c>
      <c r="N7025">
        <v>7</v>
      </c>
      <c r="O7025">
        <v>164.93</v>
      </c>
      <c r="P7025">
        <v>952</v>
      </c>
      <c r="Q7025" t="str">
        <f t="shared" si="112"/>
        <v>3-Small C&amp;I</v>
      </c>
    </row>
    <row r="7026" spans="1:17" x14ac:dyDescent="0.3">
      <c r="A7026">
        <v>4</v>
      </c>
      <c r="B7026" t="s">
        <v>187</v>
      </c>
      <c r="C7026">
        <v>2022</v>
      </c>
      <c r="D7026">
        <v>9</v>
      </c>
      <c r="E7026" t="s">
        <v>661</v>
      </c>
      <c r="F7026" s="152">
        <v>3</v>
      </c>
      <c r="G7026" t="s">
        <v>421</v>
      </c>
      <c r="H7026" t="s">
        <v>444</v>
      </c>
      <c r="I7026" t="s">
        <v>445</v>
      </c>
      <c r="J7026" t="s">
        <v>572</v>
      </c>
      <c r="K7026" t="s">
        <v>443</v>
      </c>
      <c r="L7026" t="s">
        <v>539</v>
      </c>
      <c r="M7026" t="s">
        <v>440</v>
      </c>
      <c r="N7026">
        <v>6</v>
      </c>
      <c r="O7026">
        <v>81933.47</v>
      </c>
      <c r="P7026">
        <v>1084962</v>
      </c>
      <c r="Q7026" t="str">
        <f t="shared" si="112"/>
        <v>5-Large C&amp;I</v>
      </c>
    </row>
    <row r="7027" spans="1:17" x14ac:dyDescent="0.3">
      <c r="A7027">
        <v>4</v>
      </c>
      <c r="B7027" t="s">
        <v>187</v>
      </c>
      <c r="C7027">
        <v>2022</v>
      </c>
      <c r="D7027">
        <v>9</v>
      </c>
      <c r="E7027" t="s">
        <v>661</v>
      </c>
      <c r="F7027" s="152">
        <v>3</v>
      </c>
      <c r="G7027" t="s">
        <v>421</v>
      </c>
      <c r="H7027" t="s">
        <v>412</v>
      </c>
      <c r="I7027" t="s">
        <v>413</v>
      </c>
      <c r="J7027" t="s">
        <v>561</v>
      </c>
      <c r="K7027" t="s">
        <v>399</v>
      </c>
      <c r="L7027" t="s">
        <v>539</v>
      </c>
      <c r="M7027" t="s">
        <v>440</v>
      </c>
      <c r="N7027">
        <v>33</v>
      </c>
      <c r="O7027">
        <v>4068.06</v>
      </c>
      <c r="P7027">
        <v>26811</v>
      </c>
      <c r="Q7027" t="str">
        <f t="shared" si="112"/>
        <v>1-Residential</v>
      </c>
    </row>
    <row r="7028" spans="1:17" x14ac:dyDescent="0.3">
      <c r="A7028">
        <v>4</v>
      </c>
      <c r="B7028" t="s">
        <v>187</v>
      </c>
      <c r="C7028">
        <v>2022</v>
      </c>
      <c r="D7028">
        <v>9</v>
      </c>
      <c r="E7028" t="s">
        <v>661</v>
      </c>
      <c r="F7028" s="152">
        <v>3</v>
      </c>
      <c r="G7028" t="s">
        <v>421</v>
      </c>
      <c r="H7028" t="s">
        <v>417</v>
      </c>
      <c r="I7028" t="s">
        <v>418</v>
      </c>
      <c r="J7028" t="s">
        <v>562</v>
      </c>
      <c r="K7028" t="s">
        <v>405</v>
      </c>
      <c r="L7028" t="s">
        <v>539</v>
      </c>
      <c r="M7028" t="s">
        <v>440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x14ac:dyDescent="0.3">
      <c r="A7029">
        <v>4</v>
      </c>
      <c r="B7029" t="s">
        <v>187</v>
      </c>
      <c r="C7029">
        <v>2022</v>
      </c>
      <c r="D7029">
        <v>9</v>
      </c>
      <c r="E7029" t="s">
        <v>661</v>
      </c>
      <c r="F7029" s="152">
        <v>3</v>
      </c>
      <c r="G7029" t="s">
        <v>421</v>
      </c>
      <c r="H7029" t="s">
        <v>446</v>
      </c>
      <c r="I7029" t="s">
        <v>447</v>
      </c>
      <c r="J7029" t="s">
        <v>567</v>
      </c>
      <c r="K7029" t="s">
        <v>425</v>
      </c>
      <c r="L7029" t="s">
        <v>539</v>
      </c>
      <c r="M7029" t="s">
        <v>440</v>
      </c>
      <c r="N7029">
        <v>7</v>
      </c>
      <c r="O7029">
        <v>248.3</v>
      </c>
      <c r="P7029">
        <v>1664</v>
      </c>
      <c r="Q7029" t="str">
        <f t="shared" si="112"/>
        <v>3-Small C&amp;I</v>
      </c>
    </row>
    <row r="7030" spans="1:17" x14ac:dyDescent="0.3">
      <c r="A7030">
        <v>4</v>
      </c>
      <c r="B7030" t="s">
        <v>187</v>
      </c>
      <c r="C7030">
        <v>2022</v>
      </c>
      <c r="D7030">
        <v>9</v>
      </c>
      <c r="E7030" t="s">
        <v>661</v>
      </c>
      <c r="F7030" s="152">
        <v>3</v>
      </c>
      <c r="G7030" t="s">
        <v>421</v>
      </c>
      <c r="H7030" t="s">
        <v>448</v>
      </c>
      <c r="I7030" t="s">
        <v>449</v>
      </c>
      <c r="J7030" t="s">
        <v>564</v>
      </c>
      <c r="K7030" t="s">
        <v>428</v>
      </c>
      <c r="L7030" t="s">
        <v>539</v>
      </c>
      <c r="M7030" t="s">
        <v>440</v>
      </c>
      <c r="N7030">
        <v>10</v>
      </c>
      <c r="O7030">
        <v>673.73</v>
      </c>
      <c r="P7030">
        <v>5291</v>
      </c>
      <c r="Q7030" t="str">
        <f t="shared" si="112"/>
        <v>3-Small C&amp;I</v>
      </c>
    </row>
    <row r="7031" spans="1:17" x14ac:dyDescent="0.3">
      <c r="A7031">
        <v>4</v>
      </c>
      <c r="B7031" t="s">
        <v>187</v>
      </c>
      <c r="C7031">
        <v>2022</v>
      </c>
      <c r="D7031">
        <v>9</v>
      </c>
      <c r="E7031" t="s">
        <v>661</v>
      </c>
      <c r="F7031" s="152">
        <v>3</v>
      </c>
      <c r="G7031" t="s">
        <v>421</v>
      </c>
      <c r="H7031" t="s">
        <v>419</v>
      </c>
      <c r="I7031" t="s">
        <v>420</v>
      </c>
      <c r="J7031" t="s">
        <v>565</v>
      </c>
      <c r="K7031" t="s">
        <v>411</v>
      </c>
      <c r="L7031" t="s">
        <v>539</v>
      </c>
      <c r="M7031" t="s">
        <v>440</v>
      </c>
      <c r="N7031">
        <v>56</v>
      </c>
      <c r="O7031">
        <v>4301.01</v>
      </c>
      <c r="P7031">
        <v>31425</v>
      </c>
      <c r="Q7031" t="str">
        <f t="shared" si="112"/>
        <v>3-Small C&amp;I</v>
      </c>
    </row>
    <row r="7032" spans="1:17" x14ac:dyDescent="0.3">
      <c r="A7032">
        <v>4</v>
      </c>
      <c r="B7032" t="s">
        <v>187</v>
      </c>
      <c r="C7032">
        <v>2022</v>
      </c>
      <c r="D7032">
        <v>9</v>
      </c>
      <c r="E7032" t="s">
        <v>661</v>
      </c>
      <c r="F7032" s="152">
        <v>3</v>
      </c>
      <c r="G7032" t="s">
        <v>421</v>
      </c>
      <c r="H7032" t="s">
        <v>450</v>
      </c>
      <c r="I7032" t="s">
        <v>451</v>
      </c>
      <c r="J7032" t="s">
        <v>568</v>
      </c>
      <c r="K7032" t="s">
        <v>433</v>
      </c>
      <c r="L7032" t="s">
        <v>539</v>
      </c>
      <c r="M7032" t="s">
        <v>440</v>
      </c>
      <c r="N7032">
        <v>72</v>
      </c>
      <c r="O7032">
        <v>233757.68</v>
      </c>
      <c r="P7032">
        <v>2345119</v>
      </c>
      <c r="Q7032" t="str">
        <f t="shared" si="112"/>
        <v>4-Medium C&amp;I</v>
      </c>
    </row>
    <row r="7033" spans="1:17" x14ac:dyDescent="0.3">
      <c r="A7033">
        <v>4</v>
      </c>
      <c r="B7033" t="s">
        <v>187</v>
      </c>
      <c r="C7033">
        <v>2022</v>
      </c>
      <c r="D7033">
        <v>9</v>
      </c>
      <c r="E7033" t="s">
        <v>661</v>
      </c>
      <c r="F7033" s="152">
        <v>5</v>
      </c>
      <c r="G7033" t="s">
        <v>455</v>
      </c>
      <c r="H7033" t="s">
        <v>431</v>
      </c>
      <c r="I7033" t="s">
        <v>432</v>
      </c>
      <c r="J7033" t="s">
        <v>568</v>
      </c>
      <c r="K7033" t="s">
        <v>433</v>
      </c>
      <c r="L7033" t="s">
        <v>540</v>
      </c>
      <c r="M7033" t="s">
        <v>456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x14ac:dyDescent="0.3">
      <c r="A7034">
        <v>4</v>
      </c>
      <c r="B7034" t="s">
        <v>187</v>
      </c>
      <c r="C7034">
        <v>2022</v>
      </c>
      <c r="D7034">
        <v>9</v>
      </c>
      <c r="E7034" t="s">
        <v>661</v>
      </c>
      <c r="F7034" s="152">
        <v>5</v>
      </c>
      <c r="G7034" t="s">
        <v>455</v>
      </c>
      <c r="H7034" t="s">
        <v>444</v>
      </c>
      <c r="I7034" t="s">
        <v>445</v>
      </c>
      <c r="J7034" t="s">
        <v>572</v>
      </c>
      <c r="K7034" t="s">
        <v>443</v>
      </c>
      <c r="L7034" t="s">
        <v>541</v>
      </c>
      <c r="M7034" t="s">
        <v>457</v>
      </c>
      <c r="N7034">
        <v>1</v>
      </c>
      <c r="O7034">
        <v>6990.27</v>
      </c>
      <c r="P7034">
        <v>85088</v>
      </c>
      <c r="Q7034" t="str">
        <f t="shared" si="112"/>
        <v>5-Large C&amp;I</v>
      </c>
    </row>
    <row r="7035" spans="1:17" x14ac:dyDescent="0.3">
      <c r="A7035">
        <v>4</v>
      </c>
      <c r="B7035" t="s">
        <v>187</v>
      </c>
      <c r="C7035">
        <v>2022</v>
      </c>
      <c r="D7035">
        <v>9</v>
      </c>
      <c r="E7035" t="s">
        <v>661</v>
      </c>
      <c r="F7035" s="152">
        <v>5</v>
      </c>
      <c r="G7035" t="s">
        <v>455</v>
      </c>
      <c r="H7035" t="s">
        <v>417</v>
      </c>
      <c r="I7035" t="s">
        <v>418</v>
      </c>
      <c r="J7035" t="s">
        <v>562</v>
      </c>
      <c r="K7035" t="s">
        <v>405</v>
      </c>
      <c r="L7035" t="s">
        <v>541</v>
      </c>
      <c r="M7035" t="s">
        <v>457</v>
      </c>
      <c r="N7035">
        <v>2</v>
      </c>
      <c r="O7035">
        <v>43.12</v>
      </c>
      <c r="P7035">
        <v>197</v>
      </c>
      <c r="Q7035" t="str">
        <f t="shared" si="112"/>
        <v>3-Small C&amp;I</v>
      </c>
    </row>
    <row r="7036" spans="1:17" x14ac:dyDescent="0.3">
      <c r="A7036">
        <v>4</v>
      </c>
      <c r="B7036" t="s">
        <v>187</v>
      </c>
      <c r="C7036">
        <v>2022</v>
      </c>
      <c r="D7036">
        <v>9</v>
      </c>
      <c r="E7036" t="s">
        <v>661</v>
      </c>
      <c r="F7036" s="152">
        <v>6</v>
      </c>
      <c r="G7036" t="s">
        <v>458</v>
      </c>
      <c r="H7036" t="s">
        <v>459</v>
      </c>
      <c r="I7036" t="s">
        <v>460</v>
      </c>
      <c r="J7036" t="s">
        <v>573</v>
      </c>
      <c r="K7036" t="s">
        <v>461</v>
      </c>
      <c r="L7036" t="s">
        <v>542</v>
      </c>
      <c r="M7036" t="s">
        <v>462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x14ac:dyDescent="0.3">
      <c r="A7037">
        <v>4</v>
      </c>
      <c r="B7037" t="s">
        <v>187</v>
      </c>
      <c r="C7037">
        <v>2022</v>
      </c>
      <c r="D7037">
        <v>9</v>
      </c>
      <c r="E7037" t="s">
        <v>661</v>
      </c>
      <c r="F7037" s="152">
        <v>6</v>
      </c>
      <c r="G7037" t="s">
        <v>458</v>
      </c>
      <c r="H7037" t="s">
        <v>463</v>
      </c>
      <c r="I7037" t="s">
        <v>464</v>
      </c>
      <c r="J7037" t="s">
        <v>577</v>
      </c>
      <c r="K7037" t="s">
        <v>465</v>
      </c>
      <c r="L7037" t="s">
        <v>542</v>
      </c>
      <c r="M7037" t="s">
        <v>462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x14ac:dyDescent="0.3">
      <c r="A7038">
        <v>4</v>
      </c>
      <c r="B7038" t="s">
        <v>187</v>
      </c>
      <c r="C7038">
        <v>2022</v>
      </c>
      <c r="D7038">
        <v>9</v>
      </c>
      <c r="E7038" t="s">
        <v>661</v>
      </c>
      <c r="F7038" s="152">
        <v>10</v>
      </c>
      <c r="G7038" t="s">
        <v>466</v>
      </c>
      <c r="H7038" t="s">
        <v>397</v>
      </c>
      <c r="I7038" t="s">
        <v>398</v>
      </c>
      <c r="J7038" t="s">
        <v>561</v>
      </c>
      <c r="K7038" t="s">
        <v>399</v>
      </c>
      <c r="L7038" t="s">
        <v>543</v>
      </c>
      <c r="M7038" t="s">
        <v>467</v>
      </c>
      <c r="N7038">
        <v>22</v>
      </c>
      <c r="O7038">
        <v>5598.67</v>
      </c>
      <c r="P7038">
        <v>21061</v>
      </c>
      <c r="Q7038" t="str">
        <f t="shared" si="112"/>
        <v>1-Residential</v>
      </c>
    </row>
    <row r="7039" spans="1:17" x14ac:dyDescent="0.3">
      <c r="A7039">
        <v>4</v>
      </c>
      <c r="B7039" t="s">
        <v>187</v>
      </c>
      <c r="C7039">
        <v>2022</v>
      </c>
      <c r="D7039">
        <v>9</v>
      </c>
      <c r="E7039" t="s">
        <v>661</v>
      </c>
      <c r="F7039" s="152">
        <v>10</v>
      </c>
      <c r="G7039" t="s">
        <v>466</v>
      </c>
      <c r="H7039" t="s">
        <v>412</v>
      </c>
      <c r="I7039" t="s">
        <v>413</v>
      </c>
      <c r="J7039" t="s">
        <v>561</v>
      </c>
      <c r="K7039" t="s">
        <v>399</v>
      </c>
      <c r="L7039" t="s">
        <v>544</v>
      </c>
      <c r="M7039" t="s">
        <v>468</v>
      </c>
      <c r="N7039">
        <v>144</v>
      </c>
      <c r="O7039">
        <v>22660.29</v>
      </c>
      <c r="P7039">
        <v>150840</v>
      </c>
      <c r="Q7039" t="str">
        <f t="shared" si="112"/>
        <v>1-Residential</v>
      </c>
    </row>
    <row r="7040" spans="1:17" x14ac:dyDescent="0.3">
      <c r="A7040">
        <v>4</v>
      </c>
      <c r="B7040" t="s">
        <v>187</v>
      </c>
      <c r="C7040">
        <v>2022</v>
      </c>
      <c r="D7040">
        <v>9</v>
      </c>
      <c r="E7040" t="s">
        <v>661</v>
      </c>
      <c r="F7040" s="152">
        <v>10</v>
      </c>
      <c r="G7040" t="s">
        <v>466</v>
      </c>
      <c r="H7040" t="s">
        <v>415</v>
      </c>
      <c r="I7040" t="s">
        <v>416</v>
      </c>
      <c r="J7040" t="s">
        <v>563</v>
      </c>
      <c r="K7040" t="s">
        <v>408</v>
      </c>
      <c r="L7040" t="s">
        <v>544</v>
      </c>
      <c r="M7040" t="s">
        <v>468</v>
      </c>
      <c r="N7040">
        <v>4</v>
      </c>
      <c r="O7040">
        <v>120.51</v>
      </c>
      <c r="P7040">
        <v>2090</v>
      </c>
      <c r="Q7040" t="str">
        <f t="shared" si="112"/>
        <v>2-Low Income Residential</v>
      </c>
    </row>
    <row r="7041" spans="1:17" x14ac:dyDescent="0.3">
      <c r="A7041">
        <v>4</v>
      </c>
      <c r="B7041" t="s">
        <v>187</v>
      </c>
      <c r="C7041">
        <v>2022</v>
      </c>
      <c r="D7041">
        <v>9</v>
      </c>
      <c r="E7041" t="s">
        <v>661</v>
      </c>
      <c r="F7041" s="152">
        <v>60</v>
      </c>
      <c r="G7041" t="s">
        <v>469</v>
      </c>
      <c r="H7041" t="s">
        <v>459</v>
      </c>
      <c r="I7041" t="s">
        <v>460</v>
      </c>
      <c r="J7041" t="s">
        <v>573</v>
      </c>
      <c r="K7041" t="s">
        <v>461</v>
      </c>
      <c r="L7041" t="s">
        <v>545</v>
      </c>
      <c r="M7041" t="s">
        <v>470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x14ac:dyDescent="0.3">
      <c r="A7042">
        <v>4</v>
      </c>
      <c r="B7042" t="s">
        <v>187</v>
      </c>
      <c r="C7042">
        <v>2022</v>
      </c>
      <c r="D7042">
        <v>9</v>
      </c>
      <c r="E7042" t="s">
        <v>661</v>
      </c>
      <c r="F7042" s="152">
        <v>60</v>
      </c>
      <c r="G7042" t="s">
        <v>469</v>
      </c>
      <c r="H7042" t="s">
        <v>463</v>
      </c>
      <c r="I7042" t="s">
        <v>464</v>
      </c>
      <c r="J7042" t="s">
        <v>577</v>
      </c>
      <c r="K7042" t="s">
        <v>465</v>
      </c>
      <c r="L7042" t="s">
        <v>545</v>
      </c>
      <c r="M7042" t="s">
        <v>470</v>
      </c>
      <c r="N7042">
        <v>2</v>
      </c>
      <c r="O7042">
        <v>27.44</v>
      </c>
      <c r="P7042">
        <v>120</v>
      </c>
      <c r="Q7042" t="str">
        <f t="shared" si="112"/>
        <v>Street</v>
      </c>
    </row>
    <row r="7043" spans="1:17" x14ac:dyDescent="0.3">
      <c r="A7043">
        <v>5</v>
      </c>
      <c r="B7043" t="s">
        <v>181</v>
      </c>
      <c r="C7043">
        <v>2022</v>
      </c>
      <c r="D7043">
        <v>9</v>
      </c>
      <c r="E7043" t="s">
        <v>661</v>
      </c>
      <c r="F7043" s="152">
        <v>1</v>
      </c>
      <c r="G7043" t="s">
        <v>396</v>
      </c>
      <c r="H7043" t="s">
        <v>397</v>
      </c>
      <c r="I7043" t="s">
        <v>398</v>
      </c>
      <c r="J7043" t="s">
        <v>561</v>
      </c>
      <c r="K7043" t="s">
        <v>399</v>
      </c>
      <c r="L7043" t="s">
        <v>536</v>
      </c>
      <c r="M7043" t="s">
        <v>400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x14ac:dyDescent="0.3">
      <c r="A7044">
        <v>5</v>
      </c>
      <c r="B7044" t="s">
        <v>181</v>
      </c>
      <c r="C7044">
        <v>2022</v>
      </c>
      <c r="D7044">
        <v>9</v>
      </c>
      <c r="E7044" t="s">
        <v>661</v>
      </c>
      <c r="F7044" s="152">
        <v>1</v>
      </c>
      <c r="G7044" t="s">
        <v>396</v>
      </c>
      <c r="H7044" t="s">
        <v>401</v>
      </c>
      <c r="I7044" t="s">
        <v>402</v>
      </c>
      <c r="J7044" t="s">
        <v>561</v>
      </c>
      <c r="K7044" t="s">
        <v>399</v>
      </c>
      <c r="L7044" t="s">
        <v>536</v>
      </c>
      <c r="M7044" t="s">
        <v>400</v>
      </c>
      <c r="N7044">
        <v>337</v>
      </c>
      <c r="O7044">
        <v>56693.55</v>
      </c>
      <c r="P7044">
        <v>214986</v>
      </c>
      <c r="Q7044" t="str">
        <f t="shared" si="112"/>
        <v>1-Residential</v>
      </c>
    </row>
    <row r="7045" spans="1:17" x14ac:dyDescent="0.3">
      <c r="A7045">
        <v>5</v>
      </c>
      <c r="B7045" t="s">
        <v>181</v>
      </c>
      <c r="C7045">
        <v>2022</v>
      </c>
      <c r="D7045">
        <v>9</v>
      </c>
      <c r="E7045" t="s">
        <v>661</v>
      </c>
      <c r="F7045" s="152">
        <v>1</v>
      </c>
      <c r="G7045" t="s">
        <v>396</v>
      </c>
      <c r="H7045" t="s">
        <v>403</v>
      </c>
      <c r="I7045" t="s">
        <v>404</v>
      </c>
      <c r="J7045" t="s">
        <v>562</v>
      </c>
      <c r="K7045" t="s">
        <v>405</v>
      </c>
      <c r="L7045" t="s">
        <v>536</v>
      </c>
      <c r="M7045" t="s">
        <v>400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x14ac:dyDescent="0.3">
      <c r="A7046">
        <v>5</v>
      </c>
      <c r="B7046" t="s">
        <v>181</v>
      </c>
      <c r="C7046">
        <v>2022</v>
      </c>
      <c r="D7046">
        <v>9</v>
      </c>
      <c r="E7046" t="s">
        <v>661</v>
      </c>
      <c r="F7046" s="152">
        <v>1</v>
      </c>
      <c r="G7046" t="s">
        <v>396</v>
      </c>
      <c r="H7046" t="s">
        <v>406</v>
      </c>
      <c r="I7046" t="s">
        <v>407</v>
      </c>
      <c r="J7046" t="s">
        <v>563</v>
      </c>
      <c r="K7046" t="s">
        <v>408</v>
      </c>
      <c r="L7046" t="s">
        <v>536</v>
      </c>
      <c r="M7046" t="s">
        <v>400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x14ac:dyDescent="0.3">
      <c r="A7047">
        <v>5</v>
      </c>
      <c r="B7047" t="s">
        <v>181</v>
      </c>
      <c r="C7047">
        <v>2022</v>
      </c>
      <c r="D7047">
        <v>9</v>
      </c>
      <c r="E7047" t="s">
        <v>661</v>
      </c>
      <c r="F7047" s="152">
        <v>1</v>
      </c>
      <c r="G7047" t="s">
        <v>396</v>
      </c>
      <c r="H7047" t="s">
        <v>471</v>
      </c>
      <c r="I7047" t="s">
        <v>472</v>
      </c>
      <c r="J7047" t="s">
        <v>563</v>
      </c>
      <c r="K7047" t="s">
        <v>408</v>
      </c>
      <c r="L7047" t="s">
        <v>536</v>
      </c>
      <c r="M7047" t="s">
        <v>400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x14ac:dyDescent="0.3">
      <c r="A7048">
        <v>5</v>
      </c>
      <c r="B7048" t="s">
        <v>181</v>
      </c>
      <c r="C7048">
        <v>2022</v>
      </c>
      <c r="D7048">
        <v>9</v>
      </c>
      <c r="E7048" t="s">
        <v>661</v>
      </c>
      <c r="F7048" s="152">
        <v>1</v>
      </c>
      <c r="G7048" t="s">
        <v>396</v>
      </c>
      <c r="H7048" t="s">
        <v>409</v>
      </c>
      <c r="I7048" t="s">
        <v>410</v>
      </c>
      <c r="J7048" t="s">
        <v>564</v>
      </c>
      <c r="K7048" t="s">
        <v>428</v>
      </c>
      <c r="L7048" t="s">
        <v>536</v>
      </c>
      <c r="M7048" t="s">
        <v>400</v>
      </c>
      <c r="N7048">
        <v>1113</v>
      </c>
      <c r="O7048">
        <v>90556.56</v>
      </c>
      <c r="P7048">
        <v>372586</v>
      </c>
      <c r="Q7048" t="str">
        <f t="shared" si="112"/>
        <v>3-Small C&amp;I</v>
      </c>
    </row>
    <row r="7049" spans="1:17" x14ac:dyDescent="0.3">
      <c r="A7049">
        <v>5</v>
      </c>
      <c r="B7049" t="s">
        <v>181</v>
      </c>
      <c r="C7049">
        <v>2022</v>
      </c>
      <c r="D7049">
        <v>9</v>
      </c>
      <c r="E7049" t="s">
        <v>661</v>
      </c>
      <c r="F7049" s="152">
        <v>1</v>
      </c>
      <c r="G7049" t="s">
        <v>396</v>
      </c>
      <c r="H7049" t="s">
        <v>429</v>
      </c>
      <c r="I7049" t="s">
        <v>430</v>
      </c>
      <c r="J7049" t="s">
        <v>562</v>
      </c>
      <c r="K7049" t="s">
        <v>405</v>
      </c>
      <c r="L7049" t="s">
        <v>536</v>
      </c>
      <c r="M7049" t="s">
        <v>400</v>
      </c>
      <c r="N7049">
        <v>13</v>
      </c>
      <c r="O7049">
        <v>-33471.94</v>
      </c>
      <c r="P7049">
        <v>12545</v>
      </c>
      <c r="Q7049" t="str">
        <f t="shared" si="112"/>
        <v>3-Small C&amp;I</v>
      </c>
    </row>
    <row r="7050" spans="1:17" x14ac:dyDescent="0.3">
      <c r="A7050">
        <v>5</v>
      </c>
      <c r="B7050" t="s">
        <v>181</v>
      </c>
      <c r="C7050">
        <v>2022</v>
      </c>
      <c r="D7050">
        <v>9</v>
      </c>
      <c r="E7050" t="s">
        <v>661</v>
      </c>
      <c r="F7050" s="152">
        <v>1</v>
      </c>
      <c r="G7050" t="s">
        <v>396</v>
      </c>
      <c r="H7050" t="s">
        <v>477</v>
      </c>
      <c r="I7050" t="s">
        <v>478</v>
      </c>
      <c r="J7050" t="s">
        <v>566</v>
      </c>
      <c r="K7050" t="s">
        <v>436</v>
      </c>
      <c r="L7050" t="s">
        <v>536</v>
      </c>
      <c r="M7050" t="s">
        <v>400</v>
      </c>
      <c r="N7050">
        <v>189</v>
      </c>
      <c r="O7050">
        <v>6879.28</v>
      </c>
      <c r="P7050">
        <v>15367</v>
      </c>
      <c r="Q7050" t="str">
        <f t="shared" si="112"/>
        <v>Street</v>
      </c>
    </row>
    <row r="7051" spans="1:17" x14ac:dyDescent="0.3">
      <c r="A7051">
        <v>5</v>
      </c>
      <c r="B7051" t="s">
        <v>181</v>
      </c>
      <c r="C7051">
        <v>2022</v>
      </c>
      <c r="D7051">
        <v>9</v>
      </c>
      <c r="E7051" t="s">
        <v>661</v>
      </c>
      <c r="F7051" s="152">
        <v>1</v>
      </c>
      <c r="G7051" t="s">
        <v>396</v>
      </c>
      <c r="H7051" t="s">
        <v>479</v>
      </c>
      <c r="I7051" t="s">
        <v>480</v>
      </c>
      <c r="J7051" t="s">
        <v>566</v>
      </c>
      <c r="K7051" t="s">
        <v>436</v>
      </c>
      <c r="L7051" t="s">
        <v>536</v>
      </c>
      <c r="M7051" t="s">
        <v>400</v>
      </c>
      <c r="N7051">
        <v>567</v>
      </c>
      <c r="O7051">
        <v>17585.61</v>
      </c>
      <c r="P7051">
        <v>39301</v>
      </c>
      <c r="Q7051" t="str">
        <f t="shared" si="112"/>
        <v>Street</v>
      </c>
    </row>
    <row r="7052" spans="1:17" x14ac:dyDescent="0.3">
      <c r="A7052">
        <v>5</v>
      </c>
      <c r="B7052" t="s">
        <v>181</v>
      </c>
      <c r="C7052">
        <v>2022</v>
      </c>
      <c r="D7052">
        <v>9</v>
      </c>
      <c r="E7052" t="s">
        <v>661</v>
      </c>
      <c r="F7052" s="152">
        <v>1</v>
      </c>
      <c r="G7052" t="s">
        <v>396</v>
      </c>
      <c r="H7052" t="s">
        <v>434</v>
      </c>
      <c r="I7052" t="s">
        <v>435</v>
      </c>
      <c r="J7052" t="s">
        <v>566</v>
      </c>
      <c r="K7052" t="s">
        <v>436</v>
      </c>
      <c r="L7052" t="s">
        <v>537</v>
      </c>
      <c r="M7052" t="s">
        <v>414</v>
      </c>
      <c r="N7052">
        <v>627</v>
      </c>
      <c r="O7052">
        <v>22247.46</v>
      </c>
      <c r="P7052">
        <v>59345</v>
      </c>
      <c r="Q7052" t="str">
        <f t="shared" si="112"/>
        <v>Street</v>
      </c>
    </row>
    <row r="7053" spans="1:17" x14ac:dyDescent="0.3">
      <c r="A7053">
        <v>5</v>
      </c>
      <c r="B7053" t="s">
        <v>181</v>
      </c>
      <c r="C7053">
        <v>2022</v>
      </c>
      <c r="D7053">
        <v>9</v>
      </c>
      <c r="E7053" t="s">
        <v>661</v>
      </c>
      <c r="F7053" s="152">
        <v>1</v>
      </c>
      <c r="G7053" t="s">
        <v>396</v>
      </c>
      <c r="H7053" t="s">
        <v>412</v>
      </c>
      <c r="I7053" t="s">
        <v>413</v>
      </c>
      <c r="J7053" t="s">
        <v>561</v>
      </c>
      <c r="K7053" t="s">
        <v>399</v>
      </c>
      <c r="L7053" t="s">
        <v>537</v>
      </c>
      <c r="M7053" t="s">
        <v>414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x14ac:dyDescent="0.3">
      <c r="A7054">
        <v>5</v>
      </c>
      <c r="B7054" t="s">
        <v>181</v>
      </c>
      <c r="C7054">
        <v>2022</v>
      </c>
      <c r="D7054">
        <v>9</v>
      </c>
      <c r="E7054" t="s">
        <v>661</v>
      </c>
      <c r="F7054" s="152">
        <v>1</v>
      </c>
      <c r="G7054" t="s">
        <v>396</v>
      </c>
      <c r="H7054" t="s">
        <v>415</v>
      </c>
      <c r="I7054" t="s">
        <v>416</v>
      </c>
      <c r="J7054" t="s">
        <v>563</v>
      </c>
      <c r="K7054" t="s">
        <v>408</v>
      </c>
      <c r="L7054" t="s">
        <v>537</v>
      </c>
      <c r="M7054" t="s">
        <v>414</v>
      </c>
      <c r="N7054">
        <v>68296</v>
      </c>
      <c r="O7054">
        <v>1774962.68</v>
      </c>
      <c r="P7054">
        <v>42634554</v>
      </c>
      <c r="Q7054" t="str">
        <f t="shared" ref="Q7054:Q7117" si="113">VLOOKUP(TRIM(J7054),S:T,2,FALSE)</f>
        <v>2-Low Income Residential</v>
      </c>
    </row>
    <row r="7055" spans="1:17" x14ac:dyDescent="0.3">
      <c r="A7055">
        <v>5</v>
      </c>
      <c r="B7055" t="s">
        <v>181</v>
      </c>
      <c r="C7055">
        <v>2022</v>
      </c>
      <c r="D7055">
        <v>9</v>
      </c>
      <c r="E7055" t="s">
        <v>661</v>
      </c>
      <c r="F7055" s="152">
        <v>1</v>
      </c>
      <c r="G7055" t="s">
        <v>396</v>
      </c>
      <c r="H7055" t="s">
        <v>417</v>
      </c>
      <c r="I7055" t="s">
        <v>418</v>
      </c>
      <c r="J7055" t="s">
        <v>562</v>
      </c>
      <c r="K7055" t="s">
        <v>405</v>
      </c>
      <c r="L7055" t="s">
        <v>537</v>
      </c>
      <c r="M7055" t="s">
        <v>414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x14ac:dyDescent="0.3">
      <c r="A7056">
        <v>5</v>
      </c>
      <c r="B7056" t="s">
        <v>181</v>
      </c>
      <c r="C7056">
        <v>2022</v>
      </c>
      <c r="D7056">
        <v>9</v>
      </c>
      <c r="E7056" t="s">
        <v>661</v>
      </c>
      <c r="F7056" s="152">
        <v>1</v>
      </c>
      <c r="G7056" t="s">
        <v>396</v>
      </c>
      <c r="H7056" t="s">
        <v>419</v>
      </c>
      <c r="I7056" t="s">
        <v>420</v>
      </c>
      <c r="J7056" t="s">
        <v>565</v>
      </c>
      <c r="K7056" t="s">
        <v>411</v>
      </c>
      <c r="L7056" t="s">
        <v>537</v>
      </c>
      <c r="M7056" t="s">
        <v>414</v>
      </c>
      <c r="N7056">
        <v>880</v>
      </c>
      <c r="O7056">
        <v>45913.05</v>
      </c>
      <c r="P7056">
        <v>329892</v>
      </c>
      <c r="Q7056" t="str">
        <f t="shared" si="113"/>
        <v>3-Small C&amp;I</v>
      </c>
    </row>
    <row r="7057" spans="1:17" x14ac:dyDescent="0.3">
      <c r="A7057">
        <v>5</v>
      </c>
      <c r="B7057" t="s">
        <v>181</v>
      </c>
      <c r="C7057">
        <v>2022</v>
      </c>
      <c r="D7057">
        <v>9</v>
      </c>
      <c r="E7057" t="s">
        <v>661</v>
      </c>
      <c r="F7057" s="152">
        <v>3</v>
      </c>
      <c r="G7057" t="s">
        <v>421</v>
      </c>
      <c r="H7057" t="s">
        <v>397</v>
      </c>
      <c r="I7057" t="s">
        <v>398</v>
      </c>
      <c r="J7057" t="s">
        <v>561</v>
      </c>
      <c r="K7057" t="s">
        <v>399</v>
      </c>
      <c r="L7057" t="s">
        <v>538</v>
      </c>
      <c r="M7057" t="s">
        <v>422</v>
      </c>
      <c r="N7057">
        <v>1145</v>
      </c>
      <c r="O7057">
        <v>347425.49</v>
      </c>
      <c r="P7057">
        <v>1337134</v>
      </c>
      <c r="Q7057" t="str">
        <f t="shared" si="113"/>
        <v>1-Residential</v>
      </c>
    </row>
    <row r="7058" spans="1:17" x14ac:dyDescent="0.3">
      <c r="A7058">
        <v>5</v>
      </c>
      <c r="B7058" t="s">
        <v>181</v>
      </c>
      <c r="C7058">
        <v>2022</v>
      </c>
      <c r="D7058">
        <v>9</v>
      </c>
      <c r="E7058" t="s">
        <v>661</v>
      </c>
      <c r="F7058" s="152">
        <v>3</v>
      </c>
      <c r="G7058" t="s">
        <v>421</v>
      </c>
      <c r="H7058" t="s">
        <v>401</v>
      </c>
      <c r="I7058" t="s">
        <v>402</v>
      </c>
      <c r="J7058" t="s">
        <v>561</v>
      </c>
      <c r="K7058" t="s">
        <v>399</v>
      </c>
      <c r="L7058" t="s">
        <v>538</v>
      </c>
      <c r="M7058" t="s">
        <v>422</v>
      </c>
      <c r="N7058">
        <v>1</v>
      </c>
      <c r="O7058">
        <v>45.84</v>
      </c>
      <c r="P7058">
        <v>152</v>
      </c>
      <c r="Q7058" t="str">
        <f t="shared" si="113"/>
        <v>1-Residential</v>
      </c>
    </row>
    <row r="7059" spans="1:17" x14ac:dyDescent="0.3">
      <c r="A7059">
        <v>5</v>
      </c>
      <c r="B7059" t="s">
        <v>181</v>
      </c>
      <c r="C7059">
        <v>2022</v>
      </c>
      <c r="D7059">
        <v>9</v>
      </c>
      <c r="E7059" t="s">
        <v>661</v>
      </c>
      <c r="F7059" s="152">
        <v>3</v>
      </c>
      <c r="G7059" t="s">
        <v>421</v>
      </c>
      <c r="H7059" t="s">
        <v>403</v>
      </c>
      <c r="I7059" t="s">
        <v>404</v>
      </c>
      <c r="J7059" t="s">
        <v>562</v>
      </c>
      <c r="K7059" t="s">
        <v>405</v>
      </c>
      <c r="L7059" t="s">
        <v>538</v>
      </c>
      <c r="M7059" t="s">
        <v>422</v>
      </c>
      <c r="N7059">
        <v>41995</v>
      </c>
      <c r="O7059">
        <v>913071.2</v>
      </c>
      <c r="P7059">
        <v>61074607</v>
      </c>
      <c r="Q7059" t="str">
        <f t="shared" si="113"/>
        <v>3-Small C&amp;I</v>
      </c>
    </row>
    <row r="7060" spans="1:17" x14ac:dyDescent="0.3">
      <c r="A7060">
        <v>5</v>
      </c>
      <c r="B7060" t="s">
        <v>181</v>
      </c>
      <c r="C7060">
        <v>2022</v>
      </c>
      <c r="D7060">
        <v>9</v>
      </c>
      <c r="E7060" t="s">
        <v>661</v>
      </c>
      <c r="F7060" s="152">
        <v>3</v>
      </c>
      <c r="G7060" t="s">
        <v>421</v>
      </c>
      <c r="H7060" t="s">
        <v>406</v>
      </c>
      <c r="I7060" t="s">
        <v>407</v>
      </c>
      <c r="J7060" t="s">
        <v>563</v>
      </c>
      <c r="K7060" t="s">
        <v>408</v>
      </c>
      <c r="L7060" t="s">
        <v>538</v>
      </c>
      <c r="M7060" t="s">
        <v>422</v>
      </c>
      <c r="N7060">
        <v>4</v>
      </c>
      <c r="O7060">
        <v>738.16</v>
      </c>
      <c r="P7060">
        <v>4463</v>
      </c>
      <c r="Q7060" t="str">
        <f t="shared" si="113"/>
        <v>2-Low Income Residential</v>
      </c>
    </row>
    <row r="7061" spans="1:17" x14ac:dyDescent="0.3">
      <c r="A7061">
        <v>5</v>
      </c>
      <c r="B7061" t="s">
        <v>181</v>
      </c>
      <c r="C7061">
        <v>2022</v>
      </c>
      <c r="D7061">
        <v>9</v>
      </c>
      <c r="E7061" t="s">
        <v>661</v>
      </c>
      <c r="F7061" s="152">
        <v>3</v>
      </c>
      <c r="G7061" t="s">
        <v>421</v>
      </c>
      <c r="H7061" t="s">
        <v>423</v>
      </c>
      <c r="I7061" t="s">
        <v>424</v>
      </c>
      <c r="J7061" t="s">
        <v>567</v>
      </c>
      <c r="K7061" t="s">
        <v>425</v>
      </c>
      <c r="L7061" t="s">
        <v>538</v>
      </c>
      <c r="M7061" t="s">
        <v>422</v>
      </c>
      <c r="N7061">
        <v>359</v>
      </c>
      <c r="O7061">
        <v>23042.95</v>
      </c>
      <c r="P7061">
        <v>93721</v>
      </c>
      <c r="Q7061" t="str">
        <f t="shared" si="113"/>
        <v>3-Small C&amp;I</v>
      </c>
    </row>
    <row r="7062" spans="1:17" x14ac:dyDescent="0.3">
      <c r="A7062">
        <v>5</v>
      </c>
      <c r="B7062" t="s">
        <v>181</v>
      </c>
      <c r="C7062">
        <v>2022</v>
      </c>
      <c r="D7062">
        <v>9</v>
      </c>
      <c r="E7062" t="s">
        <v>661</v>
      </c>
      <c r="F7062" s="152">
        <v>3</v>
      </c>
      <c r="G7062" t="s">
        <v>421</v>
      </c>
      <c r="H7062" t="s">
        <v>426</v>
      </c>
      <c r="I7062" t="s">
        <v>427</v>
      </c>
      <c r="J7062" t="s">
        <v>564</v>
      </c>
      <c r="K7062" t="s">
        <v>428</v>
      </c>
      <c r="L7062" t="s">
        <v>538</v>
      </c>
      <c r="M7062" t="s">
        <v>422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x14ac:dyDescent="0.3">
      <c r="A7063">
        <v>5</v>
      </c>
      <c r="B7063" t="s">
        <v>181</v>
      </c>
      <c r="C7063">
        <v>2022</v>
      </c>
      <c r="D7063">
        <v>9</v>
      </c>
      <c r="E7063" t="s">
        <v>661</v>
      </c>
      <c r="F7063" s="152">
        <v>3</v>
      </c>
      <c r="G7063" t="s">
        <v>421</v>
      </c>
      <c r="H7063" t="s">
        <v>409</v>
      </c>
      <c r="I7063" t="s">
        <v>410</v>
      </c>
      <c r="J7063" t="s">
        <v>564</v>
      </c>
      <c r="K7063" t="s">
        <v>428</v>
      </c>
      <c r="L7063" t="s">
        <v>538</v>
      </c>
      <c r="M7063" t="s">
        <v>422</v>
      </c>
      <c r="N7063">
        <v>20056</v>
      </c>
      <c r="O7063">
        <v>952766.02</v>
      </c>
      <c r="P7063">
        <v>5869290</v>
      </c>
      <c r="Q7063" t="str">
        <f t="shared" si="113"/>
        <v>3-Small C&amp;I</v>
      </c>
    </row>
    <row r="7064" spans="1:17" x14ac:dyDescent="0.3">
      <c r="A7064">
        <v>5</v>
      </c>
      <c r="B7064" t="s">
        <v>181</v>
      </c>
      <c r="C7064">
        <v>2022</v>
      </c>
      <c r="D7064">
        <v>9</v>
      </c>
      <c r="E7064" t="s">
        <v>661</v>
      </c>
      <c r="F7064" s="152">
        <v>3</v>
      </c>
      <c r="G7064" t="s">
        <v>421</v>
      </c>
      <c r="H7064" t="s">
        <v>429</v>
      </c>
      <c r="I7064" t="s">
        <v>430</v>
      </c>
      <c r="J7064" t="s">
        <v>562</v>
      </c>
      <c r="K7064" t="s">
        <v>405</v>
      </c>
      <c r="L7064" t="s">
        <v>538</v>
      </c>
      <c r="M7064" t="s">
        <v>422</v>
      </c>
      <c r="N7064">
        <v>190</v>
      </c>
      <c r="O7064">
        <v>-150910.85</v>
      </c>
      <c r="P7064">
        <v>319041</v>
      </c>
      <c r="Q7064" t="str">
        <f t="shared" si="113"/>
        <v>3-Small C&amp;I</v>
      </c>
    </row>
    <row r="7065" spans="1:17" x14ac:dyDescent="0.3">
      <c r="A7065">
        <v>5</v>
      </c>
      <c r="B7065" t="s">
        <v>181</v>
      </c>
      <c r="C7065">
        <v>2022</v>
      </c>
      <c r="D7065">
        <v>9</v>
      </c>
      <c r="E7065" t="s">
        <v>661</v>
      </c>
      <c r="F7065" s="152">
        <v>3</v>
      </c>
      <c r="G7065" t="s">
        <v>421</v>
      </c>
      <c r="H7065" t="s">
        <v>481</v>
      </c>
      <c r="I7065" t="s">
        <v>482</v>
      </c>
      <c r="J7065" t="s">
        <v>568</v>
      </c>
      <c r="K7065" t="s">
        <v>433</v>
      </c>
      <c r="L7065" t="s">
        <v>538</v>
      </c>
      <c r="M7065" t="s">
        <v>422</v>
      </c>
      <c r="N7065">
        <v>74</v>
      </c>
      <c r="O7065">
        <v>427026.95</v>
      </c>
      <c r="P7065">
        <v>1430663</v>
      </c>
      <c r="Q7065" t="str">
        <f t="shared" si="113"/>
        <v>4-Medium C&amp;I</v>
      </c>
    </row>
    <row r="7066" spans="1:17" x14ac:dyDescent="0.3">
      <c r="A7066">
        <v>5</v>
      </c>
      <c r="B7066" t="s">
        <v>181</v>
      </c>
      <c r="C7066">
        <v>2022</v>
      </c>
      <c r="D7066">
        <v>9</v>
      </c>
      <c r="E7066" t="s">
        <v>661</v>
      </c>
      <c r="F7066" s="152">
        <v>3</v>
      </c>
      <c r="G7066" t="s">
        <v>421</v>
      </c>
      <c r="H7066" t="s">
        <v>649</v>
      </c>
      <c r="I7066" t="s">
        <v>650</v>
      </c>
      <c r="J7066" t="s">
        <v>564</v>
      </c>
      <c r="K7066" t="s">
        <v>428</v>
      </c>
      <c r="L7066" t="s">
        <v>538</v>
      </c>
      <c r="M7066" t="s">
        <v>422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x14ac:dyDescent="0.3">
      <c r="A7067">
        <v>5</v>
      </c>
      <c r="B7067" t="s">
        <v>181</v>
      </c>
      <c r="C7067">
        <v>2022</v>
      </c>
      <c r="D7067">
        <v>9</v>
      </c>
      <c r="E7067" t="s">
        <v>661</v>
      </c>
      <c r="F7067" s="152">
        <v>3</v>
      </c>
      <c r="G7067" t="s">
        <v>421</v>
      </c>
      <c r="H7067" t="s">
        <v>473</v>
      </c>
      <c r="I7067" t="s">
        <v>474</v>
      </c>
      <c r="J7067" t="s">
        <v>565</v>
      </c>
      <c r="K7067" t="s">
        <v>411</v>
      </c>
      <c r="L7067" t="s">
        <v>538</v>
      </c>
      <c r="M7067" t="s">
        <v>422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x14ac:dyDescent="0.3">
      <c r="A7068">
        <v>5</v>
      </c>
      <c r="B7068" t="s">
        <v>181</v>
      </c>
      <c r="C7068">
        <v>2022</v>
      </c>
      <c r="D7068">
        <v>9</v>
      </c>
      <c r="E7068" t="s">
        <v>661</v>
      </c>
      <c r="F7068" s="152">
        <v>3</v>
      </c>
      <c r="G7068" t="s">
        <v>421</v>
      </c>
      <c r="H7068" t="s">
        <v>586</v>
      </c>
      <c r="I7068" t="s">
        <v>587</v>
      </c>
      <c r="J7068" t="s">
        <v>570</v>
      </c>
      <c r="K7068" t="s">
        <v>454</v>
      </c>
      <c r="L7068" t="s">
        <v>538</v>
      </c>
      <c r="M7068" t="s">
        <v>422</v>
      </c>
      <c r="N7068">
        <v>1</v>
      </c>
      <c r="O7068">
        <v>6064.52</v>
      </c>
      <c r="P7068">
        <v>18800</v>
      </c>
      <c r="Q7068" t="str">
        <f t="shared" si="113"/>
        <v>4-Medium C&amp;I</v>
      </c>
    </row>
    <row r="7069" spans="1:17" x14ac:dyDescent="0.3">
      <c r="A7069">
        <v>5</v>
      </c>
      <c r="B7069" t="s">
        <v>181</v>
      </c>
      <c r="C7069">
        <v>2022</v>
      </c>
      <c r="D7069">
        <v>9</v>
      </c>
      <c r="E7069" t="s">
        <v>661</v>
      </c>
      <c r="F7069" s="152">
        <v>3</v>
      </c>
      <c r="G7069" t="s">
        <v>421</v>
      </c>
      <c r="H7069" t="s">
        <v>483</v>
      </c>
      <c r="I7069" t="s">
        <v>484</v>
      </c>
      <c r="J7069" t="s">
        <v>569</v>
      </c>
      <c r="K7069" t="s">
        <v>485</v>
      </c>
      <c r="L7069" t="s">
        <v>538</v>
      </c>
      <c r="M7069" t="s">
        <v>422</v>
      </c>
      <c r="N7069">
        <v>2</v>
      </c>
      <c r="O7069">
        <v>2862.84</v>
      </c>
      <c r="P7069">
        <v>10040</v>
      </c>
      <c r="Q7069" t="str">
        <f t="shared" si="113"/>
        <v>4-Medium C&amp;I</v>
      </c>
    </row>
    <row r="7070" spans="1:17" x14ac:dyDescent="0.3">
      <c r="A7070">
        <v>5</v>
      </c>
      <c r="B7070" t="s">
        <v>181</v>
      </c>
      <c r="C7070">
        <v>2022</v>
      </c>
      <c r="D7070">
        <v>9</v>
      </c>
      <c r="E7070" t="s">
        <v>661</v>
      </c>
      <c r="F7070" s="152">
        <v>3</v>
      </c>
      <c r="G7070" t="s">
        <v>421</v>
      </c>
      <c r="H7070" t="s">
        <v>431</v>
      </c>
      <c r="I7070" t="s">
        <v>432</v>
      </c>
      <c r="J7070" t="s">
        <v>568</v>
      </c>
      <c r="K7070" t="s">
        <v>433</v>
      </c>
      <c r="L7070" t="s">
        <v>538</v>
      </c>
      <c r="M7070" t="s">
        <v>422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x14ac:dyDescent="0.3">
      <c r="A7071">
        <v>5</v>
      </c>
      <c r="B7071" t="s">
        <v>181</v>
      </c>
      <c r="C7071">
        <v>2022</v>
      </c>
      <c r="D7071">
        <v>9</v>
      </c>
      <c r="E7071" t="s">
        <v>661</v>
      </c>
      <c r="F7071" s="152">
        <v>3</v>
      </c>
      <c r="G7071" t="s">
        <v>421</v>
      </c>
      <c r="H7071" t="s">
        <v>486</v>
      </c>
      <c r="I7071" t="s">
        <v>487</v>
      </c>
      <c r="J7071" t="s">
        <v>570</v>
      </c>
      <c r="K7071" t="s">
        <v>454</v>
      </c>
      <c r="L7071" t="s">
        <v>538</v>
      </c>
      <c r="M7071" t="s">
        <v>422</v>
      </c>
      <c r="N7071">
        <v>42</v>
      </c>
      <c r="O7071">
        <v>250006.52</v>
      </c>
      <c r="P7071">
        <v>869091</v>
      </c>
      <c r="Q7071" t="str">
        <f t="shared" si="113"/>
        <v>4-Medium C&amp;I</v>
      </c>
    </row>
    <row r="7072" spans="1:17" x14ac:dyDescent="0.3">
      <c r="A7072">
        <v>5</v>
      </c>
      <c r="B7072" t="s">
        <v>181</v>
      </c>
      <c r="C7072">
        <v>2022</v>
      </c>
      <c r="D7072">
        <v>9</v>
      </c>
      <c r="E7072" t="s">
        <v>661</v>
      </c>
      <c r="F7072" s="152">
        <v>3</v>
      </c>
      <c r="G7072" t="s">
        <v>421</v>
      </c>
      <c r="H7072" t="s">
        <v>488</v>
      </c>
      <c r="I7072" t="s">
        <v>489</v>
      </c>
      <c r="J7072" t="s">
        <v>569</v>
      </c>
      <c r="K7072" t="s">
        <v>485</v>
      </c>
      <c r="L7072" t="s">
        <v>538</v>
      </c>
      <c r="M7072" t="s">
        <v>422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x14ac:dyDescent="0.3">
      <c r="A7073">
        <v>5</v>
      </c>
      <c r="B7073" t="s">
        <v>181</v>
      </c>
      <c r="C7073">
        <v>2022</v>
      </c>
      <c r="D7073">
        <v>9</v>
      </c>
      <c r="E7073" t="s">
        <v>661</v>
      </c>
      <c r="F7073" s="152">
        <v>3</v>
      </c>
      <c r="G7073" t="s">
        <v>421</v>
      </c>
      <c r="H7073" t="s">
        <v>477</v>
      </c>
      <c r="I7073" t="s">
        <v>478</v>
      </c>
      <c r="J7073" t="s">
        <v>566</v>
      </c>
      <c r="K7073" t="s">
        <v>436</v>
      </c>
      <c r="L7073" t="s">
        <v>538</v>
      </c>
      <c r="M7073" t="s">
        <v>422</v>
      </c>
      <c r="N7073">
        <v>905</v>
      </c>
      <c r="O7073">
        <v>96154.6</v>
      </c>
      <c r="P7073">
        <v>251940</v>
      </c>
      <c r="Q7073" t="str">
        <f t="shared" si="113"/>
        <v>Street</v>
      </c>
    </row>
    <row r="7074" spans="1:17" x14ac:dyDescent="0.3">
      <c r="A7074">
        <v>5</v>
      </c>
      <c r="B7074" t="s">
        <v>181</v>
      </c>
      <c r="C7074">
        <v>2022</v>
      </c>
      <c r="D7074">
        <v>9</v>
      </c>
      <c r="E7074" t="s">
        <v>661</v>
      </c>
      <c r="F7074" s="152">
        <v>3</v>
      </c>
      <c r="G7074" t="s">
        <v>421</v>
      </c>
      <c r="H7074" t="s">
        <v>479</v>
      </c>
      <c r="I7074" t="s">
        <v>480</v>
      </c>
      <c r="J7074" t="s">
        <v>566</v>
      </c>
      <c r="K7074" t="s">
        <v>436</v>
      </c>
      <c r="L7074" t="s">
        <v>538</v>
      </c>
      <c r="M7074" t="s">
        <v>422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x14ac:dyDescent="0.3">
      <c r="A7075">
        <v>5</v>
      </c>
      <c r="B7075" t="s">
        <v>181</v>
      </c>
      <c r="C7075">
        <v>2022</v>
      </c>
      <c r="D7075">
        <v>9</v>
      </c>
      <c r="E7075" t="s">
        <v>661</v>
      </c>
      <c r="F7075" s="152">
        <v>3</v>
      </c>
      <c r="G7075" t="s">
        <v>421</v>
      </c>
      <c r="H7075" t="s">
        <v>434</v>
      </c>
      <c r="I7075" t="s">
        <v>435</v>
      </c>
      <c r="J7075" t="s">
        <v>566</v>
      </c>
      <c r="K7075" t="s">
        <v>436</v>
      </c>
      <c r="L7075" t="s">
        <v>539</v>
      </c>
      <c r="M7075" t="s">
        <v>440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x14ac:dyDescent="0.3">
      <c r="A7076">
        <v>5</v>
      </c>
      <c r="B7076" t="s">
        <v>181</v>
      </c>
      <c r="C7076">
        <v>2022</v>
      </c>
      <c r="D7076">
        <v>9</v>
      </c>
      <c r="E7076" t="s">
        <v>661</v>
      </c>
      <c r="F7076" s="152">
        <v>3</v>
      </c>
      <c r="G7076" t="s">
        <v>421</v>
      </c>
      <c r="H7076" t="s">
        <v>437</v>
      </c>
      <c r="I7076" t="s">
        <v>438</v>
      </c>
      <c r="J7076" t="s">
        <v>571</v>
      </c>
      <c r="K7076" t="s">
        <v>439</v>
      </c>
      <c r="L7076" t="s">
        <v>539</v>
      </c>
      <c r="M7076" t="s">
        <v>440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x14ac:dyDescent="0.3">
      <c r="A7077">
        <v>5</v>
      </c>
      <c r="B7077" t="s">
        <v>181</v>
      </c>
      <c r="C7077">
        <v>2022</v>
      </c>
      <c r="D7077">
        <v>9</v>
      </c>
      <c r="E7077" t="s">
        <v>661</v>
      </c>
      <c r="F7077" s="152">
        <v>3</v>
      </c>
      <c r="G7077" t="s">
        <v>421</v>
      </c>
      <c r="H7077" t="s">
        <v>490</v>
      </c>
      <c r="I7077" t="s">
        <v>491</v>
      </c>
      <c r="J7077" t="s">
        <v>572</v>
      </c>
      <c r="K7077" t="s">
        <v>443</v>
      </c>
      <c r="L7077" t="s">
        <v>538</v>
      </c>
      <c r="M7077" t="s">
        <v>422</v>
      </c>
      <c r="N7077">
        <v>1</v>
      </c>
      <c r="O7077">
        <v>8481.11</v>
      </c>
      <c r="P7077">
        <v>27200</v>
      </c>
      <c r="Q7077" t="str">
        <f t="shared" si="113"/>
        <v>5-Large C&amp;I</v>
      </c>
    </row>
    <row r="7078" spans="1:17" x14ac:dyDescent="0.3">
      <c r="A7078">
        <v>5</v>
      </c>
      <c r="B7078" t="s">
        <v>181</v>
      </c>
      <c r="C7078">
        <v>2022</v>
      </c>
      <c r="D7078">
        <v>9</v>
      </c>
      <c r="E7078" t="s">
        <v>661</v>
      </c>
      <c r="F7078" s="152">
        <v>3</v>
      </c>
      <c r="G7078" t="s">
        <v>421</v>
      </c>
      <c r="H7078" t="s">
        <v>441</v>
      </c>
      <c r="I7078" t="s">
        <v>442</v>
      </c>
      <c r="J7078" t="s">
        <v>572</v>
      </c>
      <c r="K7078" t="s">
        <v>443</v>
      </c>
      <c r="L7078" t="s">
        <v>538</v>
      </c>
      <c r="M7078" t="s">
        <v>422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x14ac:dyDescent="0.3">
      <c r="A7079">
        <v>5</v>
      </c>
      <c r="B7079" t="s">
        <v>181</v>
      </c>
      <c r="C7079">
        <v>2022</v>
      </c>
      <c r="D7079">
        <v>9</v>
      </c>
      <c r="E7079" t="s">
        <v>661</v>
      </c>
      <c r="F7079" s="152">
        <v>3</v>
      </c>
      <c r="G7079" t="s">
        <v>421</v>
      </c>
      <c r="H7079" t="s">
        <v>444</v>
      </c>
      <c r="I7079" t="s">
        <v>445</v>
      </c>
      <c r="J7079" t="s">
        <v>572</v>
      </c>
      <c r="K7079" t="s">
        <v>443</v>
      </c>
      <c r="L7079" t="s">
        <v>539</v>
      </c>
      <c r="M7079" t="s">
        <v>440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x14ac:dyDescent="0.3">
      <c r="A7080">
        <v>5</v>
      </c>
      <c r="B7080" t="s">
        <v>181</v>
      </c>
      <c r="C7080">
        <v>2022</v>
      </c>
      <c r="D7080">
        <v>9</v>
      </c>
      <c r="E7080" t="s">
        <v>661</v>
      </c>
      <c r="F7080" s="152">
        <v>3</v>
      </c>
      <c r="G7080" t="s">
        <v>421</v>
      </c>
      <c r="H7080" t="s">
        <v>412</v>
      </c>
      <c r="I7080" t="s">
        <v>413</v>
      </c>
      <c r="J7080" t="s">
        <v>561</v>
      </c>
      <c r="K7080" t="s">
        <v>399</v>
      </c>
      <c r="L7080" t="s">
        <v>539</v>
      </c>
      <c r="M7080" t="s">
        <v>440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x14ac:dyDescent="0.3">
      <c r="A7081">
        <v>5</v>
      </c>
      <c r="B7081" t="s">
        <v>181</v>
      </c>
      <c r="C7081">
        <v>2022</v>
      </c>
      <c r="D7081">
        <v>9</v>
      </c>
      <c r="E7081" t="s">
        <v>661</v>
      </c>
      <c r="F7081" s="152">
        <v>3</v>
      </c>
      <c r="G7081" t="s">
        <v>421</v>
      </c>
      <c r="H7081" t="s">
        <v>417</v>
      </c>
      <c r="I7081" t="s">
        <v>418</v>
      </c>
      <c r="J7081" t="s">
        <v>562</v>
      </c>
      <c r="K7081" t="s">
        <v>405</v>
      </c>
      <c r="L7081" t="s">
        <v>539</v>
      </c>
      <c r="M7081" t="s">
        <v>440</v>
      </c>
      <c r="N7081">
        <v>59673</v>
      </c>
      <c r="O7081">
        <v>4353367.92</v>
      </c>
      <c r="P7081">
        <v>102457809</v>
      </c>
      <c r="Q7081" t="str">
        <f t="shared" si="113"/>
        <v>3-Small C&amp;I</v>
      </c>
    </row>
    <row r="7082" spans="1:17" x14ac:dyDescent="0.3">
      <c r="A7082">
        <v>5</v>
      </c>
      <c r="B7082" t="s">
        <v>181</v>
      </c>
      <c r="C7082">
        <v>2022</v>
      </c>
      <c r="D7082">
        <v>9</v>
      </c>
      <c r="E7082" t="s">
        <v>661</v>
      </c>
      <c r="F7082" s="152">
        <v>3</v>
      </c>
      <c r="G7082" t="s">
        <v>421</v>
      </c>
      <c r="H7082" t="s">
        <v>446</v>
      </c>
      <c r="I7082" t="s">
        <v>447</v>
      </c>
      <c r="J7082" t="s">
        <v>567</v>
      </c>
      <c r="K7082" t="s">
        <v>425</v>
      </c>
      <c r="L7082" t="s">
        <v>539</v>
      </c>
      <c r="M7082" t="s">
        <v>440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x14ac:dyDescent="0.3">
      <c r="A7083">
        <v>5</v>
      </c>
      <c r="B7083" t="s">
        <v>181</v>
      </c>
      <c r="C7083">
        <v>2022</v>
      </c>
      <c r="D7083">
        <v>9</v>
      </c>
      <c r="E7083" t="s">
        <v>661</v>
      </c>
      <c r="F7083" s="152">
        <v>3</v>
      </c>
      <c r="G7083" t="s">
        <v>421</v>
      </c>
      <c r="H7083" t="s">
        <v>448</v>
      </c>
      <c r="I7083" t="s">
        <v>449</v>
      </c>
      <c r="J7083" t="s">
        <v>564</v>
      </c>
      <c r="K7083" t="s">
        <v>428</v>
      </c>
      <c r="L7083" t="s">
        <v>539</v>
      </c>
      <c r="M7083" t="s">
        <v>440</v>
      </c>
      <c r="N7083">
        <v>478</v>
      </c>
      <c r="O7083">
        <v>-940594.01</v>
      </c>
      <c r="P7083">
        <v>-6827200</v>
      </c>
      <c r="Q7083" t="str">
        <f t="shared" si="113"/>
        <v>3-Small C&amp;I</v>
      </c>
    </row>
    <row r="7084" spans="1:17" x14ac:dyDescent="0.3">
      <c r="A7084">
        <v>5</v>
      </c>
      <c r="B7084" t="s">
        <v>181</v>
      </c>
      <c r="C7084">
        <v>2022</v>
      </c>
      <c r="D7084">
        <v>9</v>
      </c>
      <c r="E7084" t="s">
        <v>661</v>
      </c>
      <c r="F7084" s="152">
        <v>3</v>
      </c>
      <c r="G7084" t="s">
        <v>421</v>
      </c>
      <c r="H7084" t="s">
        <v>419</v>
      </c>
      <c r="I7084" t="s">
        <v>420</v>
      </c>
      <c r="J7084" t="s">
        <v>565</v>
      </c>
      <c r="K7084" t="s">
        <v>411</v>
      </c>
      <c r="L7084" t="s">
        <v>539</v>
      </c>
      <c r="M7084" t="s">
        <v>440</v>
      </c>
      <c r="N7084">
        <v>19557</v>
      </c>
      <c r="O7084">
        <v>894308.34</v>
      </c>
      <c r="P7084">
        <v>7170805</v>
      </c>
      <c r="Q7084" t="str">
        <f t="shared" si="113"/>
        <v>3-Small C&amp;I</v>
      </c>
    </row>
    <row r="7085" spans="1:17" x14ac:dyDescent="0.3">
      <c r="A7085">
        <v>5</v>
      </c>
      <c r="B7085" t="s">
        <v>181</v>
      </c>
      <c r="C7085">
        <v>2022</v>
      </c>
      <c r="D7085">
        <v>9</v>
      </c>
      <c r="E7085" t="s">
        <v>661</v>
      </c>
      <c r="F7085" s="152">
        <v>3</v>
      </c>
      <c r="G7085" t="s">
        <v>421</v>
      </c>
      <c r="H7085" t="s">
        <v>450</v>
      </c>
      <c r="I7085" t="s">
        <v>451</v>
      </c>
      <c r="J7085" t="s">
        <v>568</v>
      </c>
      <c r="K7085" t="s">
        <v>433</v>
      </c>
      <c r="L7085" t="s">
        <v>539</v>
      </c>
      <c r="M7085" t="s">
        <v>440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x14ac:dyDescent="0.3">
      <c r="A7086">
        <v>5</v>
      </c>
      <c r="B7086" t="s">
        <v>181</v>
      </c>
      <c r="C7086">
        <v>2022</v>
      </c>
      <c r="D7086">
        <v>9</v>
      </c>
      <c r="E7086" t="s">
        <v>661</v>
      </c>
      <c r="F7086" s="152">
        <v>3</v>
      </c>
      <c r="G7086" t="s">
        <v>421</v>
      </c>
      <c r="H7086" t="s">
        <v>452</v>
      </c>
      <c r="I7086" t="s">
        <v>453</v>
      </c>
      <c r="J7086" t="s">
        <v>568</v>
      </c>
      <c r="K7086" t="s">
        <v>433</v>
      </c>
      <c r="L7086" t="s">
        <v>539</v>
      </c>
      <c r="M7086" t="s">
        <v>440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x14ac:dyDescent="0.3">
      <c r="A7087">
        <v>5</v>
      </c>
      <c r="B7087" t="s">
        <v>181</v>
      </c>
      <c r="C7087">
        <v>2022</v>
      </c>
      <c r="D7087">
        <v>9</v>
      </c>
      <c r="E7087" t="s">
        <v>661</v>
      </c>
      <c r="F7087" s="152">
        <v>3</v>
      </c>
      <c r="G7087" t="s">
        <v>421</v>
      </c>
      <c r="H7087" t="s">
        <v>492</v>
      </c>
      <c r="I7087" t="s">
        <v>493</v>
      </c>
      <c r="J7087" t="s">
        <v>568</v>
      </c>
      <c r="K7087" t="s">
        <v>433</v>
      </c>
      <c r="L7087" t="s">
        <v>539</v>
      </c>
      <c r="M7087" t="s">
        <v>440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x14ac:dyDescent="0.3">
      <c r="A7088">
        <v>5</v>
      </c>
      <c r="B7088" t="s">
        <v>181</v>
      </c>
      <c r="C7088">
        <v>2022</v>
      </c>
      <c r="D7088">
        <v>9</v>
      </c>
      <c r="E7088" t="s">
        <v>661</v>
      </c>
      <c r="F7088" s="152">
        <v>5</v>
      </c>
      <c r="G7088" t="s">
        <v>455</v>
      </c>
      <c r="H7088" t="s">
        <v>403</v>
      </c>
      <c r="I7088" t="s">
        <v>404</v>
      </c>
      <c r="J7088" t="s">
        <v>562</v>
      </c>
      <c r="K7088" t="s">
        <v>405</v>
      </c>
      <c r="L7088" t="s">
        <v>540</v>
      </c>
      <c r="M7088" t="s">
        <v>456</v>
      </c>
      <c r="N7088">
        <v>930</v>
      </c>
      <c r="O7088">
        <v>393907.49</v>
      </c>
      <c r="P7088">
        <v>2516663</v>
      </c>
      <c r="Q7088" t="str">
        <f t="shared" si="113"/>
        <v>3-Small C&amp;I</v>
      </c>
    </row>
    <row r="7089" spans="1:17" x14ac:dyDescent="0.3">
      <c r="A7089">
        <v>5</v>
      </c>
      <c r="B7089" t="s">
        <v>181</v>
      </c>
      <c r="C7089">
        <v>2022</v>
      </c>
      <c r="D7089">
        <v>9</v>
      </c>
      <c r="E7089" t="s">
        <v>661</v>
      </c>
      <c r="F7089" s="152">
        <v>5</v>
      </c>
      <c r="G7089" t="s">
        <v>455</v>
      </c>
      <c r="H7089" t="s">
        <v>423</v>
      </c>
      <c r="I7089" t="s">
        <v>424</v>
      </c>
      <c r="J7089" t="s">
        <v>567</v>
      </c>
      <c r="K7089" t="s">
        <v>425</v>
      </c>
      <c r="L7089" t="s">
        <v>540</v>
      </c>
      <c r="M7089" t="s">
        <v>456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x14ac:dyDescent="0.3">
      <c r="A7090">
        <v>5</v>
      </c>
      <c r="B7090" t="s">
        <v>181</v>
      </c>
      <c r="C7090">
        <v>2022</v>
      </c>
      <c r="D7090">
        <v>9</v>
      </c>
      <c r="E7090" t="s">
        <v>661</v>
      </c>
      <c r="F7090" s="152">
        <v>5</v>
      </c>
      <c r="G7090" t="s">
        <v>455</v>
      </c>
      <c r="H7090" t="s">
        <v>429</v>
      </c>
      <c r="I7090" t="s">
        <v>430</v>
      </c>
      <c r="J7090" t="s">
        <v>562</v>
      </c>
      <c r="K7090" t="s">
        <v>405</v>
      </c>
      <c r="L7090" t="s">
        <v>540</v>
      </c>
      <c r="M7090" t="s">
        <v>456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x14ac:dyDescent="0.3">
      <c r="A7091">
        <v>5</v>
      </c>
      <c r="B7091" t="s">
        <v>181</v>
      </c>
      <c r="C7091">
        <v>2022</v>
      </c>
      <c r="D7091">
        <v>9</v>
      </c>
      <c r="E7091" t="s">
        <v>661</v>
      </c>
      <c r="F7091" s="152">
        <v>5</v>
      </c>
      <c r="G7091" t="s">
        <v>455</v>
      </c>
      <c r="H7091" t="s">
        <v>481</v>
      </c>
      <c r="I7091" t="s">
        <v>482</v>
      </c>
      <c r="J7091" t="s">
        <v>568</v>
      </c>
      <c r="K7091" t="s">
        <v>433</v>
      </c>
      <c r="L7091" t="s">
        <v>540</v>
      </c>
      <c r="M7091" t="s">
        <v>456</v>
      </c>
      <c r="N7091">
        <v>3</v>
      </c>
      <c r="O7091">
        <v>11023.21</v>
      </c>
      <c r="P7091">
        <v>34440</v>
      </c>
      <c r="Q7091" t="str">
        <f t="shared" si="113"/>
        <v>4-Medium C&amp;I</v>
      </c>
    </row>
    <row r="7092" spans="1:17" x14ac:dyDescent="0.3">
      <c r="A7092">
        <v>5</v>
      </c>
      <c r="B7092" t="s">
        <v>181</v>
      </c>
      <c r="C7092">
        <v>2022</v>
      </c>
      <c r="D7092">
        <v>9</v>
      </c>
      <c r="E7092" t="s">
        <v>661</v>
      </c>
      <c r="F7092" s="152">
        <v>5</v>
      </c>
      <c r="G7092" t="s">
        <v>455</v>
      </c>
      <c r="H7092" t="s">
        <v>431</v>
      </c>
      <c r="I7092" t="s">
        <v>432</v>
      </c>
      <c r="J7092" t="s">
        <v>568</v>
      </c>
      <c r="K7092" t="s">
        <v>433</v>
      </c>
      <c r="L7092" t="s">
        <v>540</v>
      </c>
      <c r="M7092" t="s">
        <v>456</v>
      </c>
      <c r="N7092">
        <v>164</v>
      </c>
      <c r="O7092">
        <v>1070663.07</v>
      </c>
      <c r="P7092">
        <v>3301267</v>
      </c>
      <c r="Q7092" t="str">
        <f t="shared" si="113"/>
        <v>4-Medium C&amp;I</v>
      </c>
    </row>
    <row r="7093" spans="1:17" x14ac:dyDescent="0.3">
      <c r="A7093">
        <v>5</v>
      </c>
      <c r="B7093" t="s">
        <v>181</v>
      </c>
      <c r="C7093">
        <v>2022</v>
      </c>
      <c r="D7093">
        <v>9</v>
      </c>
      <c r="E7093" t="s">
        <v>661</v>
      </c>
      <c r="F7093" s="152">
        <v>5</v>
      </c>
      <c r="G7093" t="s">
        <v>455</v>
      </c>
      <c r="H7093" t="s">
        <v>477</v>
      </c>
      <c r="I7093" t="s">
        <v>478</v>
      </c>
      <c r="J7093" t="s">
        <v>566</v>
      </c>
      <c r="K7093" t="s">
        <v>436</v>
      </c>
      <c r="L7093" t="s">
        <v>540</v>
      </c>
      <c r="M7093" t="s">
        <v>456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x14ac:dyDescent="0.3">
      <c r="A7094">
        <v>5</v>
      </c>
      <c r="B7094" t="s">
        <v>181</v>
      </c>
      <c r="C7094">
        <v>2022</v>
      </c>
      <c r="D7094">
        <v>9</v>
      </c>
      <c r="E7094" t="s">
        <v>661</v>
      </c>
      <c r="F7094" s="152">
        <v>5</v>
      </c>
      <c r="G7094" t="s">
        <v>455</v>
      </c>
      <c r="H7094" t="s">
        <v>479</v>
      </c>
      <c r="I7094" t="s">
        <v>480</v>
      </c>
      <c r="J7094" t="s">
        <v>566</v>
      </c>
      <c r="K7094" t="s">
        <v>436</v>
      </c>
      <c r="L7094" t="s">
        <v>540</v>
      </c>
      <c r="M7094" t="s">
        <v>456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x14ac:dyDescent="0.3">
      <c r="A7095">
        <v>5</v>
      </c>
      <c r="B7095" t="s">
        <v>181</v>
      </c>
      <c r="C7095">
        <v>2022</v>
      </c>
      <c r="D7095">
        <v>9</v>
      </c>
      <c r="E7095" t="s">
        <v>661</v>
      </c>
      <c r="F7095" s="152">
        <v>5</v>
      </c>
      <c r="G7095" t="s">
        <v>455</v>
      </c>
      <c r="H7095" t="s">
        <v>434</v>
      </c>
      <c r="I7095" t="s">
        <v>435</v>
      </c>
      <c r="J7095" t="s">
        <v>566</v>
      </c>
      <c r="K7095" t="s">
        <v>436</v>
      </c>
      <c r="L7095" t="s">
        <v>541</v>
      </c>
      <c r="M7095" t="s">
        <v>457</v>
      </c>
      <c r="N7095">
        <v>113</v>
      </c>
      <c r="O7095">
        <v>14996.8</v>
      </c>
      <c r="P7095">
        <v>55405</v>
      </c>
      <c r="Q7095" t="str">
        <f t="shared" si="113"/>
        <v>Street</v>
      </c>
    </row>
    <row r="7096" spans="1:17" x14ac:dyDescent="0.3">
      <c r="A7096">
        <v>5</v>
      </c>
      <c r="B7096" t="s">
        <v>181</v>
      </c>
      <c r="C7096">
        <v>2022</v>
      </c>
      <c r="D7096">
        <v>9</v>
      </c>
      <c r="E7096" t="s">
        <v>661</v>
      </c>
      <c r="F7096" s="152">
        <v>5</v>
      </c>
      <c r="G7096" t="s">
        <v>455</v>
      </c>
      <c r="H7096" t="s">
        <v>490</v>
      </c>
      <c r="I7096" t="s">
        <v>491</v>
      </c>
      <c r="J7096" t="s">
        <v>572</v>
      </c>
      <c r="K7096" t="s">
        <v>443</v>
      </c>
      <c r="L7096" t="s">
        <v>540</v>
      </c>
      <c r="M7096" t="s">
        <v>456</v>
      </c>
      <c r="N7096">
        <v>3</v>
      </c>
      <c r="O7096">
        <v>2788.03</v>
      </c>
      <c r="P7096">
        <v>8000</v>
      </c>
      <c r="Q7096" t="str">
        <f t="shared" si="113"/>
        <v>5-Large C&amp;I</v>
      </c>
    </row>
    <row r="7097" spans="1:17" x14ac:dyDescent="0.3">
      <c r="A7097">
        <v>5</v>
      </c>
      <c r="B7097" t="s">
        <v>181</v>
      </c>
      <c r="C7097">
        <v>2022</v>
      </c>
      <c r="D7097">
        <v>9</v>
      </c>
      <c r="E7097" t="s">
        <v>661</v>
      </c>
      <c r="F7097" s="152">
        <v>5</v>
      </c>
      <c r="G7097" t="s">
        <v>455</v>
      </c>
      <c r="H7097" t="s">
        <v>441</v>
      </c>
      <c r="I7097" t="s">
        <v>442</v>
      </c>
      <c r="J7097" t="s">
        <v>572</v>
      </c>
      <c r="K7097" t="s">
        <v>443</v>
      </c>
      <c r="L7097" t="s">
        <v>540</v>
      </c>
      <c r="M7097" t="s">
        <v>456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x14ac:dyDescent="0.3">
      <c r="A7098">
        <v>5</v>
      </c>
      <c r="B7098" t="s">
        <v>181</v>
      </c>
      <c r="C7098">
        <v>2022</v>
      </c>
      <c r="D7098">
        <v>9</v>
      </c>
      <c r="E7098" t="s">
        <v>661</v>
      </c>
      <c r="F7098" s="152">
        <v>5</v>
      </c>
      <c r="G7098" t="s">
        <v>455</v>
      </c>
      <c r="H7098" t="s">
        <v>444</v>
      </c>
      <c r="I7098" t="s">
        <v>445</v>
      </c>
      <c r="J7098" t="s">
        <v>572</v>
      </c>
      <c r="K7098" t="s">
        <v>443</v>
      </c>
      <c r="L7098" t="s">
        <v>541</v>
      </c>
      <c r="M7098" t="s">
        <v>457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x14ac:dyDescent="0.3">
      <c r="A7099">
        <v>5</v>
      </c>
      <c r="B7099" t="s">
        <v>181</v>
      </c>
      <c r="C7099">
        <v>2022</v>
      </c>
      <c r="D7099">
        <v>9</v>
      </c>
      <c r="E7099" t="s">
        <v>661</v>
      </c>
      <c r="F7099" s="152">
        <v>5</v>
      </c>
      <c r="G7099" t="s">
        <v>455</v>
      </c>
      <c r="H7099" t="s">
        <v>417</v>
      </c>
      <c r="I7099" t="s">
        <v>418</v>
      </c>
      <c r="J7099" t="s">
        <v>562</v>
      </c>
      <c r="K7099" t="s">
        <v>405</v>
      </c>
      <c r="L7099" t="s">
        <v>541</v>
      </c>
      <c r="M7099" t="s">
        <v>457</v>
      </c>
      <c r="N7099">
        <v>1334</v>
      </c>
      <c r="O7099">
        <v>461840.79</v>
      </c>
      <c r="P7099">
        <v>3966455</v>
      </c>
      <c r="Q7099" t="str">
        <f t="shared" si="113"/>
        <v>3-Small C&amp;I</v>
      </c>
    </row>
    <row r="7100" spans="1:17" x14ac:dyDescent="0.3">
      <c r="A7100">
        <v>5</v>
      </c>
      <c r="B7100" t="s">
        <v>181</v>
      </c>
      <c r="C7100">
        <v>2022</v>
      </c>
      <c r="D7100">
        <v>9</v>
      </c>
      <c r="E7100" t="s">
        <v>661</v>
      </c>
      <c r="F7100" s="152">
        <v>5</v>
      </c>
      <c r="G7100" t="s">
        <v>455</v>
      </c>
      <c r="H7100" t="s">
        <v>446</v>
      </c>
      <c r="I7100" t="s">
        <v>447</v>
      </c>
      <c r="J7100" t="s">
        <v>567</v>
      </c>
      <c r="K7100" t="s">
        <v>425</v>
      </c>
      <c r="L7100" t="s">
        <v>541</v>
      </c>
      <c r="M7100" t="s">
        <v>457</v>
      </c>
      <c r="N7100">
        <v>1</v>
      </c>
      <c r="O7100">
        <v>41.81</v>
      </c>
      <c r="P7100">
        <v>300</v>
      </c>
      <c r="Q7100" t="str">
        <f t="shared" si="113"/>
        <v>3-Small C&amp;I</v>
      </c>
    </row>
    <row r="7101" spans="1:17" x14ac:dyDescent="0.3">
      <c r="A7101">
        <v>5</v>
      </c>
      <c r="B7101" t="s">
        <v>181</v>
      </c>
      <c r="C7101">
        <v>2022</v>
      </c>
      <c r="D7101">
        <v>9</v>
      </c>
      <c r="E7101" t="s">
        <v>661</v>
      </c>
      <c r="F7101" s="152">
        <v>5</v>
      </c>
      <c r="G7101" t="s">
        <v>455</v>
      </c>
      <c r="H7101" t="s">
        <v>450</v>
      </c>
      <c r="I7101" t="s">
        <v>451</v>
      </c>
      <c r="J7101" t="s">
        <v>568</v>
      </c>
      <c r="K7101" t="s">
        <v>433</v>
      </c>
      <c r="L7101" t="s">
        <v>541</v>
      </c>
      <c r="M7101" t="s">
        <v>457</v>
      </c>
      <c r="N7101">
        <v>474</v>
      </c>
      <c r="O7101">
        <v>-230398.14</v>
      </c>
      <c r="P7101">
        <v>-6279316</v>
      </c>
      <c r="Q7101" t="str">
        <f t="shared" si="113"/>
        <v>4-Medium C&amp;I</v>
      </c>
    </row>
    <row r="7102" spans="1:17" x14ac:dyDescent="0.3">
      <c r="A7102">
        <v>5</v>
      </c>
      <c r="B7102" t="s">
        <v>181</v>
      </c>
      <c r="C7102">
        <v>2022</v>
      </c>
      <c r="D7102">
        <v>9</v>
      </c>
      <c r="E7102" t="s">
        <v>661</v>
      </c>
      <c r="F7102" s="152">
        <v>6</v>
      </c>
      <c r="G7102" t="s">
        <v>458</v>
      </c>
      <c r="H7102" t="s">
        <v>403</v>
      </c>
      <c r="I7102" t="s">
        <v>404</v>
      </c>
      <c r="J7102" t="s">
        <v>562</v>
      </c>
      <c r="K7102" t="s">
        <v>405</v>
      </c>
      <c r="L7102" t="s">
        <v>548</v>
      </c>
      <c r="M7102" t="s">
        <v>193</v>
      </c>
      <c r="N7102">
        <v>6</v>
      </c>
      <c r="O7102">
        <v>199.2</v>
      </c>
      <c r="P7102">
        <v>640</v>
      </c>
      <c r="Q7102" t="str">
        <f t="shared" si="113"/>
        <v>3-Small C&amp;I</v>
      </c>
    </row>
    <row r="7103" spans="1:17" x14ac:dyDescent="0.3">
      <c r="A7103">
        <v>5</v>
      </c>
      <c r="B7103" t="s">
        <v>181</v>
      </c>
      <c r="C7103">
        <v>2022</v>
      </c>
      <c r="D7103">
        <v>9</v>
      </c>
      <c r="E7103" t="s">
        <v>661</v>
      </c>
      <c r="F7103" s="152">
        <v>6</v>
      </c>
      <c r="G7103" t="s">
        <v>458</v>
      </c>
      <c r="H7103" t="s">
        <v>494</v>
      </c>
      <c r="I7103" t="s">
        <v>495</v>
      </c>
      <c r="J7103" t="s">
        <v>573</v>
      </c>
      <c r="K7103" t="s">
        <v>461</v>
      </c>
      <c r="L7103" t="s">
        <v>548</v>
      </c>
      <c r="M7103" t="s">
        <v>193</v>
      </c>
      <c r="N7103">
        <v>69</v>
      </c>
      <c r="O7103">
        <v>50939.79</v>
      </c>
      <c r="P7103">
        <v>105761</v>
      </c>
      <c r="Q7103" t="str">
        <f t="shared" si="113"/>
        <v>Street</v>
      </c>
    </row>
    <row r="7104" spans="1:17" x14ac:dyDescent="0.3">
      <c r="A7104">
        <v>5</v>
      </c>
      <c r="B7104" t="s">
        <v>181</v>
      </c>
      <c r="C7104">
        <v>2022</v>
      </c>
      <c r="D7104">
        <v>9</v>
      </c>
      <c r="E7104" t="s">
        <v>661</v>
      </c>
      <c r="F7104" s="152">
        <v>6</v>
      </c>
      <c r="G7104" t="s">
        <v>458</v>
      </c>
      <c r="H7104" t="s">
        <v>496</v>
      </c>
      <c r="I7104" t="s">
        <v>497</v>
      </c>
      <c r="J7104" t="s">
        <v>573</v>
      </c>
      <c r="K7104" t="s">
        <v>461</v>
      </c>
      <c r="L7104" t="s">
        <v>548</v>
      </c>
      <c r="M7104" t="s">
        <v>193</v>
      </c>
      <c r="N7104">
        <v>106</v>
      </c>
      <c r="O7104">
        <v>56167.85</v>
      </c>
      <c r="P7104">
        <v>85915</v>
      </c>
      <c r="Q7104" t="str">
        <f t="shared" si="113"/>
        <v>Street</v>
      </c>
    </row>
    <row r="7105" spans="1:17" x14ac:dyDescent="0.3">
      <c r="A7105">
        <v>5</v>
      </c>
      <c r="B7105" t="s">
        <v>181</v>
      </c>
      <c r="C7105">
        <v>2022</v>
      </c>
      <c r="D7105">
        <v>9</v>
      </c>
      <c r="E7105" t="s">
        <v>661</v>
      </c>
      <c r="F7105" s="152">
        <v>6</v>
      </c>
      <c r="G7105" t="s">
        <v>458</v>
      </c>
      <c r="H7105" t="s">
        <v>477</v>
      </c>
      <c r="I7105" t="s">
        <v>478</v>
      </c>
      <c r="J7105" t="s">
        <v>566</v>
      </c>
      <c r="K7105" t="s">
        <v>436</v>
      </c>
      <c r="L7105" t="s">
        <v>548</v>
      </c>
      <c r="M7105" t="s">
        <v>193</v>
      </c>
      <c r="N7105">
        <v>333</v>
      </c>
      <c r="O7105">
        <v>30637.83</v>
      </c>
      <c r="P7105">
        <v>77552</v>
      </c>
      <c r="Q7105" t="str">
        <f t="shared" si="113"/>
        <v>Street</v>
      </c>
    </row>
    <row r="7106" spans="1:17" x14ac:dyDescent="0.3">
      <c r="A7106">
        <v>5</v>
      </c>
      <c r="B7106" t="s">
        <v>181</v>
      </c>
      <c r="C7106">
        <v>2022</v>
      </c>
      <c r="D7106">
        <v>9</v>
      </c>
      <c r="E7106" t="s">
        <v>661</v>
      </c>
      <c r="F7106" s="152">
        <v>6</v>
      </c>
      <c r="G7106" t="s">
        <v>458</v>
      </c>
      <c r="H7106" t="s">
        <v>479</v>
      </c>
      <c r="I7106" t="s">
        <v>480</v>
      </c>
      <c r="J7106" t="s">
        <v>566</v>
      </c>
      <c r="K7106" t="s">
        <v>436</v>
      </c>
      <c r="L7106" t="s">
        <v>548</v>
      </c>
      <c r="M7106" t="s">
        <v>193</v>
      </c>
      <c r="N7106">
        <v>595</v>
      </c>
      <c r="O7106">
        <v>46428.9</v>
      </c>
      <c r="P7106">
        <v>117782</v>
      </c>
      <c r="Q7106" t="str">
        <f t="shared" si="113"/>
        <v>Street</v>
      </c>
    </row>
    <row r="7107" spans="1:17" x14ac:dyDescent="0.3">
      <c r="A7107">
        <v>5</v>
      </c>
      <c r="B7107" t="s">
        <v>181</v>
      </c>
      <c r="C7107">
        <v>2022</v>
      </c>
      <c r="D7107">
        <v>9</v>
      </c>
      <c r="E7107" t="s">
        <v>661</v>
      </c>
      <c r="F7107" s="152">
        <v>6</v>
      </c>
      <c r="G7107" t="s">
        <v>458</v>
      </c>
      <c r="H7107" t="s">
        <v>498</v>
      </c>
      <c r="I7107" t="s">
        <v>499</v>
      </c>
      <c r="J7107" t="s">
        <v>574</v>
      </c>
      <c r="K7107" t="s">
        <v>500</v>
      </c>
      <c r="L7107" t="s">
        <v>548</v>
      </c>
      <c r="M7107" t="s">
        <v>193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x14ac:dyDescent="0.3">
      <c r="A7108">
        <v>5</v>
      </c>
      <c r="B7108" t="s">
        <v>181</v>
      </c>
      <c r="C7108">
        <v>2022</v>
      </c>
      <c r="D7108">
        <v>9</v>
      </c>
      <c r="E7108" t="s">
        <v>661</v>
      </c>
      <c r="F7108" s="152">
        <v>6</v>
      </c>
      <c r="G7108" t="s">
        <v>458</v>
      </c>
      <c r="H7108" t="s">
        <v>501</v>
      </c>
      <c r="I7108" t="s">
        <v>502</v>
      </c>
      <c r="J7108" t="s">
        <v>574</v>
      </c>
      <c r="K7108" t="s">
        <v>500</v>
      </c>
      <c r="L7108" t="s">
        <v>548</v>
      </c>
      <c r="M7108" t="s">
        <v>193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x14ac:dyDescent="0.3">
      <c r="A7109">
        <v>5</v>
      </c>
      <c r="B7109" t="s">
        <v>181</v>
      </c>
      <c r="C7109">
        <v>2022</v>
      </c>
      <c r="D7109">
        <v>9</v>
      </c>
      <c r="E7109" t="s">
        <v>661</v>
      </c>
      <c r="F7109" s="152">
        <v>6</v>
      </c>
      <c r="G7109" t="s">
        <v>458</v>
      </c>
      <c r="H7109" t="s">
        <v>503</v>
      </c>
      <c r="I7109" t="s">
        <v>504</v>
      </c>
      <c r="J7109" t="s">
        <v>575</v>
      </c>
      <c r="K7109" t="s">
        <v>475</v>
      </c>
      <c r="L7109" t="s">
        <v>548</v>
      </c>
      <c r="M7109" t="s">
        <v>193</v>
      </c>
      <c r="N7109">
        <v>96</v>
      </c>
      <c r="O7109">
        <v>44138.55</v>
      </c>
      <c r="P7109">
        <v>201441</v>
      </c>
      <c r="Q7109" t="str">
        <f t="shared" si="113"/>
        <v>Street</v>
      </c>
    </row>
    <row r="7110" spans="1:17" x14ac:dyDescent="0.3">
      <c r="A7110">
        <v>5</v>
      </c>
      <c r="B7110" t="s">
        <v>181</v>
      </c>
      <c r="C7110">
        <v>2022</v>
      </c>
      <c r="D7110">
        <v>9</v>
      </c>
      <c r="E7110" t="s">
        <v>661</v>
      </c>
      <c r="F7110" s="152">
        <v>6</v>
      </c>
      <c r="G7110" t="s">
        <v>458</v>
      </c>
      <c r="H7110" t="s">
        <v>505</v>
      </c>
      <c r="I7110" t="s">
        <v>506</v>
      </c>
      <c r="J7110" t="s">
        <v>575</v>
      </c>
      <c r="K7110" t="s">
        <v>475</v>
      </c>
      <c r="L7110" t="s">
        <v>548</v>
      </c>
      <c r="M7110" t="s">
        <v>193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x14ac:dyDescent="0.3">
      <c r="A7111">
        <v>5</v>
      </c>
      <c r="B7111" t="s">
        <v>181</v>
      </c>
      <c r="C7111">
        <v>2022</v>
      </c>
      <c r="D7111">
        <v>9</v>
      </c>
      <c r="E7111" t="s">
        <v>661</v>
      </c>
      <c r="F7111" s="152">
        <v>6</v>
      </c>
      <c r="G7111" t="s">
        <v>458</v>
      </c>
      <c r="H7111" t="s">
        <v>507</v>
      </c>
      <c r="I7111" t="s">
        <v>508</v>
      </c>
      <c r="J7111" t="s">
        <v>571</v>
      </c>
      <c r="K7111" t="s">
        <v>439</v>
      </c>
      <c r="L7111" t="s">
        <v>548</v>
      </c>
      <c r="M7111" t="s">
        <v>193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x14ac:dyDescent="0.3">
      <c r="A7112">
        <v>5</v>
      </c>
      <c r="B7112" t="s">
        <v>181</v>
      </c>
      <c r="C7112">
        <v>2022</v>
      </c>
      <c r="D7112">
        <v>9</v>
      </c>
      <c r="E7112" t="s">
        <v>661</v>
      </c>
      <c r="F7112" s="152">
        <v>6</v>
      </c>
      <c r="G7112" t="s">
        <v>458</v>
      </c>
      <c r="H7112" t="s">
        <v>509</v>
      </c>
      <c r="I7112" t="s">
        <v>510</v>
      </c>
      <c r="J7112" t="s">
        <v>571</v>
      </c>
      <c r="K7112" t="s">
        <v>439</v>
      </c>
      <c r="L7112" t="s">
        <v>548</v>
      </c>
      <c r="M7112" t="s">
        <v>193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x14ac:dyDescent="0.3">
      <c r="A7113">
        <v>5</v>
      </c>
      <c r="B7113" t="s">
        <v>181</v>
      </c>
      <c r="C7113">
        <v>2022</v>
      </c>
      <c r="D7113">
        <v>9</v>
      </c>
      <c r="E7113" t="s">
        <v>661</v>
      </c>
      <c r="F7113" s="152">
        <v>6</v>
      </c>
      <c r="G7113" t="s">
        <v>458</v>
      </c>
      <c r="H7113" t="s">
        <v>459</v>
      </c>
      <c r="I7113" t="s">
        <v>460</v>
      </c>
      <c r="J7113" t="s">
        <v>573</v>
      </c>
      <c r="K7113" t="s">
        <v>461</v>
      </c>
      <c r="L7113" t="s">
        <v>542</v>
      </c>
      <c r="M7113" t="s">
        <v>462</v>
      </c>
      <c r="N7113">
        <v>526</v>
      </c>
      <c r="O7113">
        <v>475855.2</v>
      </c>
      <c r="P7113">
        <v>821262</v>
      </c>
      <c r="Q7113" t="str">
        <f t="shared" si="113"/>
        <v>Street</v>
      </c>
    </row>
    <row r="7114" spans="1:17" x14ac:dyDescent="0.3">
      <c r="A7114">
        <v>5</v>
      </c>
      <c r="B7114" t="s">
        <v>181</v>
      </c>
      <c r="C7114">
        <v>2022</v>
      </c>
      <c r="D7114">
        <v>9</v>
      </c>
      <c r="E7114" t="s">
        <v>661</v>
      </c>
      <c r="F7114" s="152">
        <v>6</v>
      </c>
      <c r="G7114" t="s">
        <v>458</v>
      </c>
      <c r="H7114" t="s">
        <v>434</v>
      </c>
      <c r="I7114" t="s">
        <v>435</v>
      </c>
      <c r="J7114" t="s">
        <v>566</v>
      </c>
      <c r="K7114" t="s">
        <v>436</v>
      </c>
      <c r="L7114" t="s">
        <v>542</v>
      </c>
      <c r="M7114" t="s">
        <v>462</v>
      </c>
      <c r="N7114">
        <v>914</v>
      </c>
      <c r="O7114">
        <v>63348.19</v>
      </c>
      <c r="P7114">
        <v>220009</v>
      </c>
      <c r="Q7114" t="str">
        <f t="shared" si="113"/>
        <v>Street</v>
      </c>
    </row>
    <row r="7115" spans="1:17" x14ac:dyDescent="0.3">
      <c r="A7115">
        <v>5</v>
      </c>
      <c r="B7115" t="s">
        <v>181</v>
      </c>
      <c r="C7115">
        <v>2022</v>
      </c>
      <c r="D7115">
        <v>9</v>
      </c>
      <c r="E7115" t="s">
        <v>661</v>
      </c>
      <c r="F7115" s="152">
        <v>6</v>
      </c>
      <c r="G7115" t="s">
        <v>458</v>
      </c>
      <c r="H7115" t="s">
        <v>511</v>
      </c>
      <c r="I7115" t="s">
        <v>512</v>
      </c>
      <c r="J7115" t="s">
        <v>576</v>
      </c>
      <c r="K7115" t="s">
        <v>513</v>
      </c>
      <c r="L7115" t="s">
        <v>542</v>
      </c>
      <c r="M7115" t="s">
        <v>462</v>
      </c>
      <c r="N7115">
        <v>5</v>
      </c>
      <c r="O7115">
        <v>7972.03</v>
      </c>
      <c r="P7115">
        <v>31909</v>
      </c>
      <c r="Q7115" t="str">
        <f t="shared" si="113"/>
        <v>Street</v>
      </c>
    </row>
    <row r="7116" spans="1:17" x14ac:dyDescent="0.3">
      <c r="A7116">
        <v>5</v>
      </c>
      <c r="B7116" t="s">
        <v>181</v>
      </c>
      <c r="C7116">
        <v>2022</v>
      </c>
      <c r="D7116">
        <v>9</v>
      </c>
      <c r="E7116" t="s">
        <v>661</v>
      </c>
      <c r="F7116" s="152">
        <v>6</v>
      </c>
      <c r="G7116" t="s">
        <v>458</v>
      </c>
      <c r="H7116" t="s">
        <v>514</v>
      </c>
      <c r="I7116" t="s">
        <v>515</v>
      </c>
      <c r="J7116" t="s">
        <v>574</v>
      </c>
      <c r="K7116" t="s">
        <v>500</v>
      </c>
      <c r="L7116" t="s">
        <v>542</v>
      </c>
      <c r="M7116" t="s">
        <v>462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x14ac:dyDescent="0.3">
      <c r="A7117">
        <v>5</v>
      </c>
      <c r="B7117" t="s">
        <v>181</v>
      </c>
      <c r="C7117">
        <v>2022</v>
      </c>
      <c r="D7117">
        <v>9</v>
      </c>
      <c r="E7117" t="s">
        <v>661</v>
      </c>
      <c r="F7117" s="152">
        <v>6</v>
      </c>
      <c r="G7117" t="s">
        <v>458</v>
      </c>
      <c r="H7117" t="s">
        <v>516</v>
      </c>
      <c r="I7117" t="s">
        <v>517</v>
      </c>
      <c r="J7117" t="s">
        <v>575</v>
      </c>
      <c r="K7117" t="s">
        <v>475</v>
      </c>
      <c r="L7117" t="s">
        <v>542</v>
      </c>
      <c r="M7117" t="s">
        <v>462</v>
      </c>
      <c r="N7117">
        <v>392</v>
      </c>
      <c r="O7117">
        <v>223281.83</v>
      </c>
      <c r="P7117">
        <v>1934507</v>
      </c>
      <c r="Q7117" t="str">
        <f t="shared" si="113"/>
        <v>Street</v>
      </c>
    </row>
    <row r="7118" spans="1:17" x14ac:dyDescent="0.3">
      <c r="A7118">
        <v>5</v>
      </c>
      <c r="B7118" t="s">
        <v>181</v>
      </c>
      <c r="C7118">
        <v>2022</v>
      </c>
      <c r="D7118">
        <v>9</v>
      </c>
      <c r="E7118" t="s">
        <v>661</v>
      </c>
      <c r="F7118" s="152">
        <v>6</v>
      </c>
      <c r="G7118" t="s">
        <v>458</v>
      </c>
      <c r="H7118" t="s">
        <v>437</v>
      </c>
      <c r="I7118" t="s">
        <v>438</v>
      </c>
      <c r="J7118" t="s">
        <v>571</v>
      </c>
      <c r="K7118" t="s">
        <v>439</v>
      </c>
      <c r="L7118" t="s">
        <v>542</v>
      </c>
      <c r="M7118" t="s">
        <v>462</v>
      </c>
      <c r="N7118">
        <v>14</v>
      </c>
      <c r="O7118">
        <v>266.23</v>
      </c>
      <c r="P7118">
        <v>1417</v>
      </c>
      <c r="Q7118" t="str">
        <f t="shared" ref="Q7118:Q7181" si="114">VLOOKUP(TRIM(J7118),S:T,2,FALSE)</f>
        <v>3-Small C&amp;I</v>
      </c>
    </row>
    <row r="7119" spans="1:17" x14ac:dyDescent="0.3">
      <c r="A7119">
        <v>5</v>
      </c>
      <c r="B7119" t="s">
        <v>181</v>
      </c>
      <c r="C7119">
        <v>2022</v>
      </c>
      <c r="D7119">
        <v>9</v>
      </c>
      <c r="E7119" t="s">
        <v>661</v>
      </c>
      <c r="F7119" s="152">
        <v>6</v>
      </c>
      <c r="G7119" t="s">
        <v>458</v>
      </c>
      <c r="H7119" t="s">
        <v>518</v>
      </c>
      <c r="I7119" t="s">
        <v>519</v>
      </c>
      <c r="J7119" t="s">
        <v>577</v>
      </c>
      <c r="K7119" t="s">
        <v>465</v>
      </c>
      <c r="L7119" t="s">
        <v>548</v>
      </c>
      <c r="M7119" t="s">
        <v>193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x14ac:dyDescent="0.3">
      <c r="A7120">
        <v>5</v>
      </c>
      <c r="B7120" t="s">
        <v>181</v>
      </c>
      <c r="C7120">
        <v>2022</v>
      </c>
      <c r="D7120">
        <v>9</v>
      </c>
      <c r="E7120" t="s">
        <v>661</v>
      </c>
      <c r="F7120" s="152">
        <v>6</v>
      </c>
      <c r="G7120" t="s">
        <v>458</v>
      </c>
      <c r="H7120" t="s">
        <v>463</v>
      </c>
      <c r="I7120" t="s">
        <v>464</v>
      </c>
      <c r="J7120" t="s">
        <v>577</v>
      </c>
      <c r="K7120" t="s">
        <v>465</v>
      </c>
      <c r="L7120" t="s">
        <v>542</v>
      </c>
      <c r="M7120" t="s">
        <v>462</v>
      </c>
      <c r="N7120">
        <v>10</v>
      </c>
      <c r="O7120">
        <v>680.33</v>
      </c>
      <c r="P7120">
        <v>3547</v>
      </c>
      <c r="Q7120" t="str">
        <f t="shared" si="114"/>
        <v>Street</v>
      </c>
    </row>
    <row r="7121" spans="1:17" x14ac:dyDescent="0.3">
      <c r="A7121">
        <v>5</v>
      </c>
      <c r="B7121" t="s">
        <v>181</v>
      </c>
      <c r="C7121">
        <v>2022</v>
      </c>
      <c r="D7121">
        <v>9</v>
      </c>
      <c r="E7121" t="s">
        <v>661</v>
      </c>
      <c r="F7121" s="152">
        <v>6</v>
      </c>
      <c r="G7121" t="s">
        <v>458</v>
      </c>
      <c r="H7121" t="s">
        <v>522</v>
      </c>
      <c r="I7121" t="s">
        <v>523</v>
      </c>
      <c r="J7121" t="s">
        <v>578</v>
      </c>
      <c r="K7121" t="s">
        <v>475</v>
      </c>
      <c r="L7121" t="s">
        <v>548</v>
      </c>
      <c r="M7121" t="s">
        <v>193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x14ac:dyDescent="0.3">
      <c r="A7122">
        <v>5</v>
      </c>
      <c r="B7122" t="s">
        <v>181</v>
      </c>
      <c r="C7122">
        <v>2022</v>
      </c>
      <c r="D7122">
        <v>9</v>
      </c>
      <c r="E7122" t="s">
        <v>661</v>
      </c>
      <c r="F7122" s="152">
        <v>6</v>
      </c>
      <c r="G7122" t="s">
        <v>458</v>
      </c>
      <c r="H7122" t="s">
        <v>524</v>
      </c>
      <c r="I7122" t="s">
        <v>525</v>
      </c>
      <c r="J7122" t="s">
        <v>578</v>
      </c>
      <c r="K7122" t="s">
        <v>475</v>
      </c>
      <c r="L7122" t="s">
        <v>542</v>
      </c>
      <c r="M7122" t="s">
        <v>462</v>
      </c>
      <c r="N7122">
        <v>2</v>
      </c>
      <c r="O7122">
        <v>877.96</v>
      </c>
      <c r="P7122">
        <v>193</v>
      </c>
      <c r="Q7122" t="str">
        <f t="shared" si="114"/>
        <v>Street</v>
      </c>
    </row>
    <row r="7123" spans="1:17" x14ac:dyDescent="0.3">
      <c r="A7123">
        <v>5</v>
      </c>
      <c r="B7123" t="s">
        <v>181</v>
      </c>
      <c r="C7123">
        <v>2022</v>
      </c>
      <c r="D7123">
        <v>9</v>
      </c>
      <c r="E7123" t="s">
        <v>661</v>
      </c>
      <c r="F7123" s="152">
        <v>6</v>
      </c>
      <c r="G7123" t="s">
        <v>458</v>
      </c>
      <c r="H7123" t="s">
        <v>417</v>
      </c>
      <c r="I7123" t="s">
        <v>418</v>
      </c>
      <c r="J7123" t="s">
        <v>562</v>
      </c>
      <c r="K7123" t="s">
        <v>405</v>
      </c>
      <c r="L7123" t="s">
        <v>542</v>
      </c>
      <c r="M7123" t="s">
        <v>462</v>
      </c>
      <c r="N7123">
        <v>30</v>
      </c>
      <c r="O7123">
        <v>829.7</v>
      </c>
      <c r="P7123">
        <v>4704</v>
      </c>
      <c r="Q7123" t="str">
        <f t="shared" si="114"/>
        <v>3-Small C&amp;I</v>
      </c>
    </row>
    <row r="7124" spans="1:17" x14ac:dyDescent="0.3">
      <c r="A7124">
        <v>5</v>
      </c>
      <c r="B7124" t="s">
        <v>181</v>
      </c>
      <c r="C7124">
        <v>2022</v>
      </c>
      <c r="D7124">
        <v>9</v>
      </c>
      <c r="E7124" t="s">
        <v>661</v>
      </c>
      <c r="F7124" s="152">
        <v>10</v>
      </c>
      <c r="G7124" t="s">
        <v>466</v>
      </c>
      <c r="H7124" t="s">
        <v>397</v>
      </c>
      <c r="I7124" t="s">
        <v>398</v>
      </c>
      <c r="J7124" t="s">
        <v>561</v>
      </c>
      <c r="K7124" t="s">
        <v>399</v>
      </c>
      <c r="L7124" t="s">
        <v>543</v>
      </c>
      <c r="M7124" t="s">
        <v>467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x14ac:dyDescent="0.3">
      <c r="A7125">
        <v>5</v>
      </c>
      <c r="B7125" t="s">
        <v>181</v>
      </c>
      <c r="C7125">
        <v>2022</v>
      </c>
      <c r="D7125">
        <v>9</v>
      </c>
      <c r="E7125" t="s">
        <v>661</v>
      </c>
      <c r="F7125" s="152">
        <v>10</v>
      </c>
      <c r="G7125" t="s">
        <v>466</v>
      </c>
      <c r="H7125" t="s">
        <v>401</v>
      </c>
      <c r="I7125" t="s">
        <v>402</v>
      </c>
      <c r="J7125" t="s">
        <v>561</v>
      </c>
      <c r="K7125" t="s">
        <v>399</v>
      </c>
      <c r="L7125" t="s">
        <v>543</v>
      </c>
      <c r="M7125" t="s">
        <v>467</v>
      </c>
      <c r="N7125">
        <v>23</v>
      </c>
      <c r="O7125">
        <v>6036.7</v>
      </c>
      <c r="P7125">
        <v>23019</v>
      </c>
      <c r="Q7125" t="str">
        <f t="shared" si="114"/>
        <v>1-Residential</v>
      </c>
    </row>
    <row r="7126" spans="1:17" x14ac:dyDescent="0.3">
      <c r="A7126">
        <v>5</v>
      </c>
      <c r="B7126" t="s">
        <v>181</v>
      </c>
      <c r="C7126">
        <v>2022</v>
      </c>
      <c r="D7126">
        <v>9</v>
      </c>
      <c r="E7126" t="s">
        <v>661</v>
      </c>
      <c r="F7126" s="152">
        <v>10</v>
      </c>
      <c r="G7126" t="s">
        <v>466</v>
      </c>
      <c r="H7126" t="s">
        <v>403</v>
      </c>
      <c r="I7126" t="s">
        <v>404</v>
      </c>
      <c r="J7126" t="s">
        <v>562</v>
      </c>
      <c r="K7126" t="s">
        <v>405</v>
      </c>
      <c r="L7126" t="s">
        <v>543</v>
      </c>
      <c r="M7126" t="s">
        <v>467</v>
      </c>
      <c r="N7126">
        <v>12</v>
      </c>
      <c r="O7126">
        <v>1523.09</v>
      </c>
      <c r="P7126">
        <v>6492</v>
      </c>
      <c r="Q7126" t="str">
        <f t="shared" si="114"/>
        <v>3-Small C&amp;I</v>
      </c>
    </row>
    <row r="7127" spans="1:17" x14ac:dyDescent="0.3">
      <c r="A7127">
        <v>5</v>
      </c>
      <c r="B7127" t="s">
        <v>181</v>
      </c>
      <c r="C7127">
        <v>2022</v>
      </c>
      <c r="D7127">
        <v>9</v>
      </c>
      <c r="E7127" t="s">
        <v>661</v>
      </c>
      <c r="F7127" s="152">
        <v>10</v>
      </c>
      <c r="G7127" t="s">
        <v>466</v>
      </c>
      <c r="H7127" t="s">
        <v>406</v>
      </c>
      <c r="I7127" t="s">
        <v>407</v>
      </c>
      <c r="J7127" t="s">
        <v>563</v>
      </c>
      <c r="K7127" t="s">
        <v>408</v>
      </c>
      <c r="L7127" t="s">
        <v>543</v>
      </c>
      <c r="M7127" t="s">
        <v>467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x14ac:dyDescent="0.3">
      <c r="A7128">
        <v>5</v>
      </c>
      <c r="B7128" t="s">
        <v>181</v>
      </c>
      <c r="C7128">
        <v>2022</v>
      </c>
      <c r="D7128">
        <v>9</v>
      </c>
      <c r="E7128" t="s">
        <v>661</v>
      </c>
      <c r="F7128" s="152">
        <v>10</v>
      </c>
      <c r="G7128" t="s">
        <v>466</v>
      </c>
      <c r="H7128" t="s">
        <v>471</v>
      </c>
      <c r="I7128" t="s">
        <v>472</v>
      </c>
      <c r="J7128" t="s">
        <v>563</v>
      </c>
      <c r="K7128" t="s">
        <v>408</v>
      </c>
      <c r="L7128" t="s">
        <v>543</v>
      </c>
      <c r="M7128" t="s">
        <v>467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x14ac:dyDescent="0.3">
      <c r="A7129">
        <v>5</v>
      </c>
      <c r="B7129" t="s">
        <v>181</v>
      </c>
      <c r="C7129">
        <v>2022</v>
      </c>
      <c r="D7129">
        <v>9</v>
      </c>
      <c r="E7129" t="s">
        <v>661</v>
      </c>
      <c r="F7129" s="152">
        <v>10</v>
      </c>
      <c r="G7129" t="s">
        <v>466</v>
      </c>
      <c r="H7129" t="s">
        <v>477</v>
      </c>
      <c r="I7129" t="s">
        <v>478</v>
      </c>
      <c r="J7129" t="s">
        <v>566</v>
      </c>
      <c r="K7129" t="s">
        <v>436</v>
      </c>
      <c r="L7129" t="s">
        <v>543</v>
      </c>
      <c r="M7129" t="s">
        <v>467</v>
      </c>
      <c r="N7129">
        <v>2</v>
      </c>
      <c r="O7129">
        <v>69.59</v>
      </c>
      <c r="P7129">
        <v>130</v>
      </c>
      <c r="Q7129" t="str">
        <f t="shared" si="114"/>
        <v>Street</v>
      </c>
    </row>
    <row r="7130" spans="1:17" x14ac:dyDescent="0.3">
      <c r="A7130">
        <v>5</v>
      </c>
      <c r="B7130" t="s">
        <v>181</v>
      </c>
      <c r="C7130">
        <v>2022</v>
      </c>
      <c r="D7130">
        <v>9</v>
      </c>
      <c r="E7130" t="s">
        <v>661</v>
      </c>
      <c r="F7130" s="152">
        <v>10</v>
      </c>
      <c r="G7130" t="s">
        <v>466</v>
      </c>
      <c r="H7130" t="s">
        <v>479</v>
      </c>
      <c r="I7130" t="s">
        <v>480</v>
      </c>
      <c r="J7130" t="s">
        <v>566</v>
      </c>
      <c r="K7130" t="s">
        <v>436</v>
      </c>
      <c r="L7130" t="s">
        <v>543</v>
      </c>
      <c r="M7130" t="s">
        <v>467</v>
      </c>
      <c r="N7130">
        <v>25</v>
      </c>
      <c r="O7130">
        <v>489.66</v>
      </c>
      <c r="P7130">
        <v>1105</v>
      </c>
      <c r="Q7130" t="str">
        <f t="shared" si="114"/>
        <v>Street</v>
      </c>
    </row>
    <row r="7131" spans="1:17" x14ac:dyDescent="0.3">
      <c r="A7131">
        <v>5</v>
      </c>
      <c r="B7131" t="s">
        <v>181</v>
      </c>
      <c r="C7131">
        <v>2022</v>
      </c>
      <c r="D7131">
        <v>9</v>
      </c>
      <c r="E7131" t="s">
        <v>661</v>
      </c>
      <c r="F7131" s="152">
        <v>10</v>
      </c>
      <c r="G7131" t="s">
        <v>466</v>
      </c>
      <c r="H7131" t="s">
        <v>434</v>
      </c>
      <c r="I7131" t="s">
        <v>435</v>
      </c>
      <c r="J7131" t="s">
        <v>566</v>
      </c>
      <c r="K7131" t="s">
        <v>436</v>
      </c>
      <c r="L7131" t="s">
        <v>544</v>
      </c>
      <c r="M7131" t="s">
        <v>468</v>
      </c>
      <c r="N7131">
        <v>3</v>
      </c>
      <c r="O7131">
        <v>86.73</v>
      </c>
      <c r="P7131">
        <v>336</v>
      </c>
      <c r="Q7131" t="str">
        <f t="shared" si="114"/>
        <v>Street</v>
      </c>
    </row>
    <row r="7132" spans="1:17" x14ac:dyDescent="0.3">
      <c r="A7132">
        <v>5</v>
      </c>
      <c r="B7132" t="s">
        <v>181</v>
      </c>
      <c r="C7132">
        <v>2022</v>
      </c>
      <c r="D7132">
        <v>9</v>
      </c>
      <c r="E7132" t="s">
        <v>661</v>
      </c>
      <c r="F7132" s="152">
        <v>10</v>
      </c>
      <c r="G7132" t="s">
        <v>466</v>
      </c>
      <c r="H7132" t="s">
        <v>412</v>
      </c>
      <c r="I7132" t="s">
        <v>413</v>
      </c>
      <c r="J7132" t="s">
        <v>561</v>
      </c>
      <c r="K7132" t="s">
        <v>399</v>
      </c>
      <c r="L7132" t="s">
        <v>544</v>
      </c>
      <c r="M7132" t="s">
        <v>468</v>
      </c>
      <c r="N7132">
        <v>31898</v>
      </c>
      <c r="O7132">
        <v>3074779.67</v>
      </c>
      <c r="P7132">
        <v>20974048</v>
      </c>
      <c r="Q7132" t="str">
        <f t="shared" si="114"/>
        <v>1-Residential</v>
      </c>
    </row>
    <row r="7133" spans="1:17" x14ac:dyDescent="0.3">
      <c r="A7133">
        <v>5</v>
      </c>
      <c r="B7133" t="s">
        <v>181</v>
      </c>
      <c r="C7133">
        <v>2022</v>
      </c>
      <c r="D7133">
        <v>9</v>
      </c>
      <c r="E7133" t="s">
        <v>661</v>
      </c>
      <c r="F7133" s="152">
        <v>10</v>
      </c>
      <c r="G7133" t="s">
        <v>466</v>
      </c>
      <c r="H7133" t="s">
        <v>415</v>
      </c>
      <c r="I7133" t="s">
        <v>416</v>
      </c>
      <c r="J7133" t="s">
        <v>563</v>
      </c>
      <c r="K7133" t="s">
        <v>408</v>
      </c>
      <c r="L7133" t="s">
        <v>544</v>
      </c>
      <c r="M7133" t="s">
        <v>468</v>
      </c>
      <c r="N7133">
        <v>5151</v>
      </c>
      <c r="O7133">
        <v>134553.65</v>
      </c>
      <c r="P7133">
        <v>3257672</v>
      </c>
      <c r="Q7133" t="str">
        <f t="shared" si="114"/>
        <v>2-Low Income Residential</v>
      </c>
    </row>
    <row r="7134" spans="1:17" x14ac:dyDescent="0.3">
      <c r="A7134">
        <v>5</v>
      </c>
      <c r="B7134" t="s">
        <v>181</v>
      </c>
      <c r="C7134">
        <v>2022</v>
      </c>
      <c r="D7134">
        <v>9</v>
      </c>
      <c r="E7134" t="s">
        <v>661</v>
      </c>
      <c r="F7134" s="152">
        <v>10</v>
      </c>
      <c r="G7134" t="s">
        <v>466</v>
      </c>
      <c r="H7134" t="s">
        <v>417</v>
      </c>
      <c r="I7134" t="s">
        <v>418</v>
      </c>
      <c r="J7134" t="s">
        <v>562</v>
      </c>
      <c r="K7134" t="s">
        <v>405</v>
      </c>
      <c r="L7134" t="s">
        <v>544</v>
      </c>
      <c r="M7134" t="s">
        <v>468</v>
      </c>
      <c r="N7134">
        <v>14</v>
      </c>
      <c r="O7134">
        <v>1811.59</v>
      </c>
      <c r="P7134">
        <v>14629</v>
      </c>
      <c r="Q7134" t="str">
        <f t="shared" si="114"/>
        <v>3-Small C&amp;I</v>
      </c>
    </row>
    <row r="7135" spans="1:17" x14ac:dyDescent="0.3">
      <c r="A7135">
        <v>5</v>
      </c>
      <c r="B7135" t="s">
        <v>181</v>
      </c>
      <c r="C7135">
        <v>2022</v>
      </c>
      <c r="D7135">
        <v>9</v>
      </c>
      <c r="E7135" t="s">
        <v>661</v>
      </c>
      <c r="F7135" s="152">
        <v>60</v>
      </c>
      <c r="G7135" t="s">
        <v>469</v>
      </c>
      <c r="H7135" t="s">
        <v>494</v>
      </c>
      <c r="I7135" t="s">
        <v>495</v>
      </c>
      <c r="J7135" t="s">
        <v>573</v>
      </c>
      <c r="K7135" t="s">
        <v>461</v>
      </c>
      <c r="L7135" t="s">
        <v>549</v>
      </c>
      <c r="M7135" t="s">
        <v>526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x14ac:dyDescent="0.3">
      <c r="A7136">
        <v>5</v>
      </c>
      <c r="B7136" t="s">
        <v>181</v>
      </c>
      <c r="C7136">
        <v>2022</v>
      </c>
      <c r="D7136">
        <v>9</v>
      </c>
      <c r="E7136" t="s">
        <v>661</v>
      </c>
      <c r="F7136" s="152">
        <v>60</v>
      </c>
      <c r="G7136" t="s">
        <v>469</v>
      </c>
      <c r="H7136" t="s">
        <v>496</v>
      </c>
      <c r="I7136" t="s">
        <v>497</v>
      </c>
      <c r="J7136" t="s">
        <v>573</v>
      </c>
      <c r="K7136" t="s">
        <v>461</v>
      </c>
      <c r="L7136" t="s">
        <v>549</v>
      </c>
      <c r="M7136" t="s">
        <v>526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x14ac:dyDescent="0.3">
      <c r="A7137">
        <v>5</v>
      </c>
      <c r="B7137" t="s">
        <v>181</v>
      </c>
      <c r="C7137">
        <v>2022</v>
      </c>
      <c r="D7137">
        <v>9</v>
      </c>
      <c r="E7137" t="s">
        <v>661</v>
      </c>
      <c r="F7137" s="152">
        <v>60</v>
      </c>
      <c r="G7137" t="s">
        <v>469</v>
      </c>
      <c r="H7137" t="s">
        <v>459</v>
      </c>
      <c r="I7137" t="s">
        <v>460</v>
      </c>
      <c r="J7137" t="s">
        <v>573</v>
      </c>
      <c r="K7137" t="s">
        <v>461</v>
      </c>
      <c r="L7137" t="s">
        <v>545</v>
      </c>
      <c r="M7137" t="s">
        <v>470</v>
      </c>
      <c r="N7137">
        <v>47</v>
      </c>
      <c r="O7137">
        <v>7479.99</v>
      </c>
      <c r="P7137">
        <v>10750</v>
      </c>
      <c r="Q7137" t="str">
        <f t="shared" si="114"/>
        <v>Street</v>
      </c>
    </row>
    <row r="7138" spans="1:17" x14ac:dyDescent="0.3">
      <c r="A7138">
        <v>5</v>
      </c>
      <c r="B7138" t="s">
        <v>181</v>
      </c>
      <c r="C7138">
        <v>2022</v>
      </c>
      <c r="D7138">
        <v>9</v>
      </c>
      <c r="E7138" t="s">
        <v>661</v>
      </c>
      <c r="F7138" s="152">
        <v>60</v>
      </c>
      <c r="G7138" t="s">
        <v>469</v>
      </c>
      <c r="H7138" t="s">
        <v>437</v>
      </c>
      <c r="I7138" t="s">
        <v>438</v>
      </c>
      <c r="J7138" t="s">
        <v>571</v>
      </c>
      <c r="K7138" t="s">
        <v>439</v>
      </c>
      <c r="L7138" t="s">
        <v>545</v>
      </c>
      <c r="M7138" t="s">
        <v>470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x14ac:dyDescent="0.3">
      <c r="A7139">
        <v>5</v>
      </c>
      <c r="B7139" t="s">
        <v>181</v>
      </c>
      <c r="C7139">
        <v>2022</v>
      </c>
      <c r="D7139">
        <v>9</v>
      </c>
      <c r="E7139" t="s">
        <v>661</v>
      </c>
      <c r="F7139" s="152">
        <v>60</v>
      </c>
      <c r="G7139" t="s">
        <v>469</v>
      </c>
      <c r="H7139" t="s">
        <v>463</v>
      </c>
      <c r="I7139" t="s">
        <v>464</v>
      </c>
      <c r="J7139" t="s">
        <v>577</v>
      </c>
      <c r="K7139" t="s">
        <v>465</v>
      </c>
      <c r="L7139" t="s">
        <v>545</v>
      </c>
      <c r="M7139" t="s">
        <v>470</v>
      </c>
      <c r="N7139">
        <v>4</v>
      </c>
      <c r="O7139">
        <v>65.7</v>
      </c>
      <c r="P7139">
        <v>343</v>
      </c>
      <c r="Q7139" t="str">
        <f t="shared" si="114"/>
        <v>Street</v>
      </c>
    </row>
    <row r="7140" spans="1:17" x14ac:dyDescent="0.3">
      <c r="A7140">
        <v>5</v>
      </c>
      <c r="B7140" t="s">
        <v>181</v>
      </c>
      <c r="C7140">
        <v>2022</v>
      </c>
      <c r="D7140">
        <v>9</v>
      </c>
      <c r="E7140" t="s">
        <v>661</v>
      </c>
      <c r="F7140" s="152">
        <v>71</v>
      </c>
      <c r="G7140" t="s">
        <v>469</v>
      </c>
      <c r="H7140" t="s">
        <v>397</v>
      </c>
      <c r="I7140" t="s">
        <v>398</v>
      </c>
      <c r="J7140" t="s">
        <v>561</v>
      </c>
      <c r="K7140" t="s">
        <v>399</v>
      </c>
      <c r="L7140" t="s">
        <v>550</v>
      </c>
      <c r="M7140" t="s">
        <v>527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x14ac:dyDescent="0.3">
      <c r="A7141">
        <v>5</v>
      </c>
      <c r="B7141" t="s">
        <v>181</v>
      </c>
      <c r="C7141">
        <v>2022</v>
      </c>
      <c r="D7141">
        <v>9</v>
      </c>
      <c r="E7141" t="s">
        <v>661</v>
      </c>
      <c r="F7141" s="152">
        <v>72</v>
      </c>
      <c r="G7141" t="s">
        <v>469</v>
      </c>
      <c r="H7141" t="s">
        <v>397</v>
      </c>
      <c r="I7141" t="s">
        <v>398</v>
      </c>
      <c r="J7141" t="s">
        <v>561</v>
      </c>
      <c r="K7141" t="s">
        <v>399</v>
      </c>
      <c r="L7141" t="s">
        <v>551</v>
      </c>
      <c r="M7141" t="s">
        <v>528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x14ac:dyDescent="0.3">
      <c r="A7142">
        <v>5</v>
      </c>
      <c r="B7142" t="s">
        <v>181</v>
      </c>
      <c r="C7142">
        <v>2022</v>
      </c>
      <c r="D7142">
        <v>9</v>
      </c>
      <c r="E7142" t="s">
        <v>661</v>
      </c>
      <c r="F7142" s="152">
        <v>72</v>
      </c>
      <c r="G7142" t="s">
        <v>469</v>
      </c>
      <c r="H7142" t="s">
        <v>403</v>
      </c>
      <c r="I7142" t="s">
        <v>404</v>
      </c>
      <c r="J7142" t="s">
        <v>562</v>
      </c>
      <c r="K7142" t="s">
        <v>405</v>
      </c>
      <c r="L7142" t="s">
        <v>551</v>
      </c>
      <c r="M7142" t="s">
        <v>528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x14ac:dyDescent="0.3">
      <c r="A7143">
        <v>5</v>
      </c>
      <c r="B7143" t="s">
        <v>181</v>
      </c>
      <c r="C7143">
        <v>2022</v>
      </c>
      <c r="D7143">
        <v>9</v>
      </c>
      <c r="E7143" t="s">
        <v>661</v>
      </c>
      <c r="F7143" s="152">
        <v>75</v>
      </c>
      <c r="G7143" t="s">
        <v>469</v>
      </c>
      <c r="H7143" t="s">
        <v>431</v>
      </c>
      <c r="I7143" t="s">
        <v>432</v>
      </c>
      <c r="J7143" t="s">
        <v>568</v>
      </c>
      <c r="K7143" t="s">
        <v>433</v>
      </c>
      <c r="L7143" t="s">
        <v>552</v>
      </c>
      <c r="M7143" t="s">
        <v>529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x14ac:dyDescent="0.3">
      <c r="A7144">
        <v>5</v>
      </c>
      <c r="B7144" t="s">
        <v>181</v>
      </c>
      <c r="C7144">
        <v>2022</v>
      </c>
      <c r="D7144">
        <v>9</v>
      </c>
      <c r="E7144" t="s">
        <v>661</v>
      </c>
      <c r="F7144" s="152">
        <v>75</v>
      </c>
      <c r="G7144" t="s">
        <v>469</v>
      </c>
      <c r="H7144" t="s">
        <v>441</v>
      </c>
      <c r="I7144" t="s">
        <v>442</v>
      </c>
      <c r="J7144" t="s">
        <v>572</v>
      </c>
      <c r="K7144" t="s">
        <v>443</v>
      </c>
      <c r="L7144" t="s">
        <v>552</v>
      </c>
      <c r="M7144" t="s">
        <v>529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x14ac:dyDescent="0.3">
      <c r="A7145">
        <v>5</v>
      </c>
      <c r="B7145" t="s">
        <v>181</v>
      </c>
      <c r="C7145">
        <v>2022</v>
      </c>
      <c r="D7145">
        <v>9</v>
      </c>
      <c r="E7145" t="s">
        <v>661</v>
      </c>
      <c r="F7145" s="152">
        <v>75</v>
      </c>
      <c r="G7145" t="s">
        <v>469</v>
      </c>
      <c r="H7145" t="s">
        <v>417</v>
      </c>
      <c r="I7145" t="s">
        <v>418</v>
      </c>
      <c r="J7145" t="s">
        <v>562</v>
      </c>
      <c r="K7145" t="s">
        <v>405</v>
      </c>
      <c r="L7145" t="s">
        <v>553</v>
      </c>
      <c r="M7145" t="s">
        <v>476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x14ac:dyDescent="0.3">
      <c r="A7146">
        <v>5</v>
      </c>
      <c r="B7146" t="s">
        <v>181</v>
      </c>
      <c r="C7146">
        <v>2022</v>
      </c>
      <c r="D7146">
        <v>9</v>
      </c>
      <c r="E7146" t="s">
        <v>661</v>
      </c>
      <c r="F7146" s="152">
        <v>75</v>
      </c>
      <c r="G7146" t="s">
        <v>469</v>
      </c>
      <c r="H7146" t="s">
        <v>450</v>
      </c>
      <c r="I7146" t="s">
        <v>451</v>
      </c>
      <c r="J7146" t="s">
        <v>568</v>
      </c>
      <c r="K7146" t="s">
        <v>433</v>
      </c>
      <c r="L7146" t="s">
        <v>553</v>
      </c>
      <c r="M7146" t="s">
        <v>476</v>
      </c>
      <c r="N7146">
        <v>1</v>
      </c>
      <c r="O7146">
        <v>3323.24</v>
      </c>
      <c r="P7146">
        <v>31290</v>
      </c>
      <c r="Q7146" t="str">
        <f t="shared" si="114"/>
        <v>4-Medium C&amp;I</v>
      </c>
    </row>
    <row r="7147" spans="1:17" x14ac:dyDescent="0.3">
      <c r="A7147">
        <v>5</v>
      </c>
      <c r="B7147" t="s">
        <v>181</v>
      </c>
      <c r="C7147">
        <v>2022</v>
      </c>
      <c r="D7147">
        <v>9</v>
      </c>
      <c r="E7147" t="s">
        <v>661</v>
      </c>
      <c r="F7147" s="152">
        <v>77</v>
      </c>
      <c r="G7147" t="s">
        <v>469</v>
      </c>
      <c r="H7147" t="s">
        <v>403</v>
      </c>
      <c r="I7147" t="s">
        <v>404</v>
      </c>
      <c r="J7147" t="s">
        <v>562</v>
      </c>
      <c r="K7147" t="s">
        <v>405</v>
      </c>
      <c r="L7147" t="s">
        <v>554</v>
      </c>
      <c r="M7147" t="s">
        <v>530</v>
      </c>
      <c r="N7147">
        <v>2</v>
      </c>
      <c r="O7147">
        <v>2120.42</v>
      </c>
      <c r="P7147">
        <v>9635</v>
      </c>
      <c r="Q7147" t="str">
        <f t="shared" si="114"/>
        <v>3-Small C&amp;I</v>
      </c>
    </row>
    <row r="7148" spans="1:17" x14ac:dyDescent="0.3">
      <c r="A7148">
        <v>5</v>
      </c>
      <c r="B7148" t="s">
        <v>181</v>
      </c>
      <c r="C7148">
        <v>2022</v>
      </c>
      <c r="D7148">
        <v>9</v>
      </c>
      <c r="E7148" t="s">
        <v>661</v>
      </c>
      <c r="F7148" s="152">
        <v>77</v>
      </c>
      <c r="G7148" t="s">
        <v>469</v>
      </c>
      <c r="H7148" t="s">
        <v>417</v>
      </c>
      <c r="I7148" t="s">
        <v>418</v>
      </c>
      <c r="J7148" t="s">
        <v>562</v>
      </c>
      <c r="K7148" t="s">
        <v>405</v>
      </c>
      <c r="L7148" t="s">
        <v>555</v>
      </c>
      <c r="M7148" t="s">
        <v>476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x14ac:dyDescent="0.3">
      <c r="A7149">
        <v>5</v>
      </c>
      <c r="B7149" t="s">
        <v>181</v>
      </c>
      <c r="C7149">
        <v>2022</v>
      </c>
      <c r="D7149">
        <v>9</v>
      </c>
      <c r="E7149" t="s">
        <v>661</v>
      </c>
      <c r="F7149" s="152">
        <v>79</v>
      </c>
      <c r="G7149" t="s">
        <v>469</v>
      </c>
      <c r="H7149" t="s">
        <v>532</v>
      </c>
      <c r="I7149" t="s">
        <v>533</v>
      </c>
      <c r="J7149" t="s">
        <v>270</v>
      </c>
      <c r="K7149" t="s">
        <v>534</v>
      </c>
      <c r="L7149" t="s">
        <v>556</v>
      </c>
      <c r="M7149" t="s">
        <v>531</v>
      </c>
      <c r="N7149">
        <v>18</v>
      </c>
      <c r="O7149">
        <v>5299.14</v>
      </c>
      <c r="P7149">
        <v>2671569</v>
      </c>
      <c r="Q7149" t="str">
        <f t="shared" si="114"/>
        <v>OTHER</v>
      </c>
    </row>
    <row r="7150" spans="1:17" x14ac:dyDescent="0.3">
      <c r="A7150">
        <v>5</v>
      </c>
      <c r="B7150" t="s">
        <v>181</v>
      </c>
      <c r="C7150">
        <v>2022</v>
      </c>
      <c r="D7150">
        <v>9</v>
      </c>
      <c r="E7150" t="s">
        <v>661</v>
      </c>
      <c r="F7150" s="152">
        <v>79</v>
      </c>
      <c r="G7150" t="s">
        <v>469</v>
      </c>
      <c r="H7150" t="s">
        <v>444</v>
      </c>
      <c r="I7150" t="s">
        <v>445</v>
      </c>
      <c r="J7150" t="s">
        <v>572</v>
      </c>
      <c r="K7150" t="s">
        <v>443</v>
      </c>
      <c r="L7150" t="s">
        <v>557</v>
      </c>
      <c r="M7150" t="s">
        <v>535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x14ac:dyDescent="0.3">
      <c r="A7151">
        <v>5</v>
      </c>
      <c r="B7151" t="s">
        <v>181</v>
      </c>
      <c r="C7151">
        <v>2022</v>
      </c>
      <c r="D7151">
        <v>9</v>
      </c>
      <c r="E7151" t="s">
        <v>661</v>
      </c>
      <c r="F7151" s="152">
        <v>79</v>
      </c>
      <c r="G7151" t="s">
        <v>469</v>
      </c>
      <c r="H7151" t="s">
        <v>417</v>
      </c>
      <c r="I7151" t="s">
        <v>418</v>
      </c>
      <c r="J7151" t="s">
        <v>562</v>
      </c>
      <c r="K7151" t="s">
        <v>405</v>
      </c>
      <c r="L7151" t="s">
        <v>557</v>
      </c>
      <c r="M7151" t="s">
        <v>535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x14ac:dyDescent="0.3">
      <c r="A7152">
        <v>5</v>
      </c>
      <c r="B7152" t="s">
        <v>181</v>
      </c>
      <c r="C7152">
        <v>2022</v>
      </c>
      <c r="D7152">
        <v>9</v>
      </c>
      <c r="E7152" t="s">
        <v>661</v>
      </c>
      <c r="F7152" s="152">
        <v>79</v>
      </c>
      <c r="G7152" t="s">
        <v>469</v>
      </c>
      <c r="H7152" t="s">
        <v>446</v>
      </c>
      <c r="I7152" t="s">
        <v>447</v>
      </c>
      <c r="J7152" t="s">
        <v>567</v>
      </c>
      <c r="K7152" t="s">
        <v>425</v>
      </c>
      <c r="L7152" t="s">
        <v>557</v>
      </c>
      <c r="M7152" t="s">
        <v>535</v>
      </c>
      <c r="N7152">
        <v>7</v>
      </c>
      <c r="O7152">
        <v>375.48</v>
      </c>
      <c r="P7152">
        <v>2844</v>
      </c>
      <c r="Q7152" t="str">
        <f t="shared" si="114"/>
        <v>3-Small C&amp;I</v>
      </c>
    </row>
    <row r="7153" spans="1:17" x14ac:dyDescent="0.3">
      <c r="A7153">
        <v>5</v>
      </c>
      <c r="B7153" t="s">
        <v>181</v>
      </c>
      <c r="C7153">
        <v>2022</v>
      </c>
      <c r="D7153">
        <v>9</v>
      </c>
      <c r="E7153" t="s">
        <v>661</v>
      </c>
      <c r="F7153" s="152">
        <v>79</v>
      </c>
      <c r="G7153" t="s">
        <v>469</v>
      </c>
      <c r="H7153" t="s">
        <v>450</v>
      </c>
      <c r="I7153" t="s">
        <v>451</v>
      </c>
      <c r="J7153" t="s">
        <v>568</v>
      </c>
      <c r="K7153" t="s">
        <v>433</v>
      </c>
      <c r="L7153" t="s">
        <v>557</v>
      </c>
      <c r="M7153" t="s">
        <v>535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x14ac:dyDescent="0.3">
      <c r="A7154">
        <v>4</v>
      </c>
      <c r="B7154" t="s">
        <v>187</v>
      </c>
      <c r="C7154">
        <v>2022</v>
      </c>
      <c r="D7154">
        <v>10</v>
      </c>
      <c r="E7154" t="s">
        <v>662</v>
      </c>
      <c r="F7154" s="152">
        <v>1</v>
      </c>
      <c r="G7154" t="s">
        <v>396</v>
      </c>
      <c r="H7154" t="s">
        <v>397</v>
      </c>
      <c r="I7154" t="s">
        <v>398</v>
      </c>
      <c r="J7154" t="s">
        <v>561</v>
      </c>
      <c r="K7154" t="s">
        <v>399</v>
      </c>
      <c r="L7154" t="s">
        <v>536</v>
      </c>
      <c r="M7154" t="s">
        <v>400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x14ac:dyDescent="0.3">
      <c r="A7155">
        <v>4</v>
      </c>
      <c r="B7155" t="s">
        <v>187</v>
      </c>
      <c r="C7155">
        <v>2022</v>
      </c>
      <c r="D7155">
        <v>10</v>
      </c>
      <c r="E7155" t="s">
        <v>662</v>
      </c>
      <c r="F7155" s="152">
        <v>1</v>
      </c>
      <c r="G7155" t="s">
        <v>396</v>
      </c>
      <c r="H7155" t="s">
        <v>401</v>
      </c>
      <c r="I7155" t="s">
        <v>402</v>
      </c>
      <c r="J7155" t="s">
        <v>561</v>
      </c>
      <c r="K7155" t="s">
        <v>399</v>
      </c>
      <c r="L7155" t="s">
        <v>536</v>
      </c>
      <c r="M7155" t="s">
        <v>400</v>
      </c>
      <c r="N7155">
        <v>1</v>
      </c>
      <c r="O7155">
        <v>1040.44</v>
      </c>
      <c r="P7155">
        <v>3931</v>
      </c>
      <c r="Q7155" t="str">
        <f t="shared" si="114"/>
        <v>1-Residential</v>
      </c>
    </row>
    <row r="7156" spans="1:17" x14ac:dyDescent="0.3">
      <c r="A7156">
        <v>4</v>
      </c>
      <c r="B7156" t="s">
        <v>187</v>
      </c>
      <c r="C7156">
        <v>2022</v>
      </c>
      <c r="D7156">
        <v>10</v>
      </c>
      <c r="E7156" t="s">
        <v>662</v>
      </c>
      <c r="F7156" s="152">
        <v>1</v>
      </c>
      <c r="G7156" t="s">
        <v>396</v>
      </c>
      <c r="H7156" t="s">
        <v>403</v>
      </c>
      <c r="I7156" t="s">
        <v>404</v>
      </c>
      <c r="J7156" t="s">
        <v>562</v>
      </c>
      <c r="K7156" t="s">
        <v>405</v>
      </c>
      <c r="L7156" t="s">
        <v>536</v>
      </c>
      <c r="M7156" t="s">
        <v>400</v>
      </c>
      <c r="N7156">
        <v>13</v>
      </c>
      <c r="O7156">
        <v>2209.13</v>
      </c>
      <c r="P7156">
        <v>9301</v>
      </c>
      <c r="Q7156" t="str">
        <f t="shared" si="114"/>
        <v>3-Small C&amp;I</v>
      </c>
    </row>
    <row r="7157" spans="1:17" x14ac:dyDescent="0.3">
      <c r="A7157">
        <v>4</v>
      </c>
      <c r="B7157" t="s">
        <v>187</v>
      </c>
      <c r="C7157">
        <v>2022</v>
      </c>
      <c r="D7157">
        <v>10</v>
      </c>
      <c r="E7157" t="s">
        <v>662</v>
      </c>
      <c r="F7157" s="152">
        <v>1</v>
      </c>
      <c r="G7157" t="s">
        <v>396</v>
      </c>
      <c r="H7157" t="s">
        <v>406</v>
      </c>
      <c r="I7157" t="s">
        <v>407</v>
      </c>
      <c r="J7157" t="s">
        <v>563</v>
      </c>
      <c r="K7157" t="s">
        <v>408</v>
      </c>
      <c r="L7157" t="s">
        <v>536</v>
      </c>
      <c r="M7157" t="s">
        <v>400</v>
      </c>
      <c r="N7157">
        <v>35</v>
      </c>
      <c r="O7157">
        <v>3205.22</v>
      </c>
      <c r="P7157">
        <v>18654</v>
      </c>
      <c r="Q7157" t="str">
        <f t="shared" si="114"/>
        <v>2-Low Income Residential</v>
      </c>
    </row>
    <row r="7158" spans="1:17" x14ac:dyDescent="0.3">
      <c r="A7158">
        <v>4</v>
      </c>
      <c r="B7158" t="s">
        <v>187</v>
      </c>
      <c r="C7158">
        <v>2022</v>
      </c>
      <c r="D7158">
        <v>10</v>
      </c>
      <c r="E7158" t="s">
        <v>662</v>
      </c>
      <c r="F7158" s="152">
        <v>1</v>
      </c>
      <c r="G7158" t="s">
        <v>396</v>
      </c>
      <c r="H7158" t="s">
        <v>409</v>
      </c>
      <c r="I7158" t="s">
        <v>410</v>
      </c>
      <c r="J7158" t="s">
        <v>565</v>
      </c>
      <c r="K7158" t="s">
        <v>411</v>
      </c>
      <c r="L7158" t="s">
        <v>536</v>
      </c>
      <c r="M7158" t="s">
        <v>400</v>
      </c>
      <c r="N7158">
        <v>4</v>
      </c>
      <c r="O7158">
        <v>400.71</v>
      </c>
      <c r="P7158">
        <v>1617</v>
      </c>
      <c r="Q7158" t="str">
        <f t="shared" si="114"/>
        <v>3-Small C&amp;I</v>
      </c>
    </row>
    <row r="7159" spans="1:17" x14ac:dyDescent="0.3">
      <c r="A7159">
        <v>4</v>
      </c>
      <c r="B7159" t="s">
        <v>187</v>
      </c>
      <c r="C7159">
        <v>2022</v>
      </c>
      <c r="D7159">
        <v>10</v>
      </c>
      <c r="E7159" t="s">
        <v>662</v>
      </c>
      <c r="F7159" s="152">
        <v>1</v>
      </c>
      <c r="G7159" t="s">
        <v>396</v>
      </c>
      <c r="H7159" t="s">
        <v>412</v>
      </c>
      <c r="I7159" t="s">
        <v>413</v>
      </c>
      <c r="J7159" t="s">
        <v>561</v>
      </c>
      <c r="K7159" t="s">
        <v>399</v>
      </c>
      <c r="L7159" t="s">
        <v>537</v>
      </c>
      <c r="M7159" t="s">
        <v>414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x14ac:dyDescent="0.3">
      <c r="A7160">
        <v>4</v>
      </c>
      <c r="B7160" t="s">
        <v>187</v>
      </c>
      <c r="C7160">
        <v>2022</v>
      </c>
      <c r="D7160">
        <v>10</v>
      </c>
      <c r="E7160" t="s">
        <v>662</v>
      </c>
      <c r="F7160" s="152">
        <v>1</v>
      </c>
      <c r="G7160" t="s">
        <v>396</v>
      </c>
      <c r="H7160" t="s">
        <v>415</v>
      </c>
      <c r="I7160" t="s">
        <v>416</v>
      </c>
      <c r="J7160" t="s">
        <v>563</v>
      </c>
      <c r="K7160" t="s">
        <v>408</v>
      </c>
      <c r="L7160" t="s">
        <v>537</v>
      </c>
      <c r="M7160" t="s">
        <v>414</v>
      </c>
      <c r="N7160">
        <v>114</v>
      </c>
      <c r="O7160">
        <v>4073.3</v>
      </c>
      <c r="P7160">
        <v>73575</v>
      </c>
      <c r="Q7160" t="str">
        <f t="shared" si="114"/>
        <v>2-Low Income Residential</v>
      </c>
    </row>
    <row r="7161" spans="1:17" x14ac:dyDescent="0.3">
      <c r="A7161">
        <v>4</v>
      </c>
      <c r="B7161" t="s">
        <v>187</v>
      </c>
      <c r="C7161">
        <v>2022</v>
      </c>
      <c r="D7161">
        <v>10</v>
      </c>
      <c r="E7161" t="s">
        <v>662</v>
      </c>
      <c r="F7161" s="152">
        <v>1</v>
      </c>
      <c r="G7161" t="s">
        <v>396</v>
      </c>
      <c r="H7161" t="s">
        <v>417</v>
      </c>
      <c r="I7161" t="s">
        <v>418</v>
      </c>
      <c r="J7161" t="s">
        <v>562</v>
      </c>
      <c r="K7161" t="s">
        <v>405</v>
      </c>
      <c r="L7161" t="s">
        <v>537</v>
      </c>
      <c r="M7161" t="s">
        <v>414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x14ac:dyDescent="0.3">
      <c r="A7162">
        <v>4</v>
      </c>
      <c r="B7162" t="s">
        <v>187</v>
      </c>
      <c r="C7162">
        <v>2022</v>
      </c>
      <c r="D7162">
        <v>10</v>
      </c>
      <c r="E7162" t="s">
        <v>662</v>
      </c>
      <c r="F7162" s="152">
        <v>1</v>
      </c>
      <c r="G7162" t="s">
        <v>396</v>
      </c>
      <c r="H7162" t="s">
        <v>419</v>
      </c>
      <c r="I7162" t="s">
        <v>420</v>
      </c>
      <c r="J7162" t="s">
        <v>565</v>
      </c>
      <c r="K7162" t="s">
        <v>411</v>
      </c>
      <c r="L7162" t="s">
        <v>537</v>
      </c>
      <c r="M7162" t="s">
        <v>414</v>
      </c>
      <c r="N7162">
        <v>4</v>
      </c>
      <c r="O7162">
        <v>646.03</v>
      </c>
      <c r="P7162">
        <v>5052</v>
      </c>
      <c r="Q7162" t="str">
        <f t="shared" si="114"/>
        <v>3-Small C&amp;I</v>
      </c>
    </row>
    <row r="7163" spans="1:17" x14ac:dyDescent="0.3">
      <c r="A7163">
        <v>4</v>
      </c>
      <c r="B7163" t="s">
        <v>187</v>
      </c>
      <c r="C7163">
        <v>2022</v>
      </c>
      <c r="D7163">
        <v>10</v>
      </c>
      <c r="E7163" t="s">
        <v>662</v>
      </c>
      <c r="F7163" s="152">
        <v>3</v>
      </c>
      <c r="G7163" t="s">
        <v>421</v>
      </c>
      <c r="H7163" t="s">
        <v>397</v>
      </c>
      <c r="I7163" t="s">
        <v>398</v>
      </c>
      <c r="J7163" t="s">
        <v>561</v>
      </c>
      <c r="K7163" t="s">
        <v>399</v>
      </c>
      <c r="L7163" t="s">
        <v>538</v>
      </c>
      <c r="M7163" t="s">
        <v>422</v>
      </c>
      <c r="N7163">
        <v>11</v>
      </c>
      <c r="O7163">
        <v>1635.19</v>
      </c>
      <c r="P7163">
        <v>6016</v>
      </c>
      <c r="Q7163" t="str">
        <f t="shared" si="114"/>
        <v>1-Residential</v>
      </c>
    </row>
    <row r="7164" spans="1:17" x14ac:dyDescent="0.3">
      <c r="A7164">
        <v>4</v>
      </c>
      <c r="B7164" t="s">
        <v>187</v>
      </c>
      <c r="C7164">
        <v>2022</v>
      </c>
      <c r="D7164">
        <v>10</v>
      </c>
      <c r="E7164" t="s">
        <v>662</v>
      </c>
      <c r="F7164" s="152">
        <v>3</v>
      </c>
      <c r="G7164" t="s">
        <v>421</v>
      </c>
      <c r="H7164" t="s">
        <v>403</v>
      </c>
      <c r="I7164" t="s">
        <v>404</v>
      </c>
      <c r="J7164" t="s">
        <v>562</v>
      </c>
      <c r="K7164" t="s">
        <v>405</v>
      </c>
      <c r="L7164" t="s">
        <v>538</v>
      </c>
      <c r="M7164" t="s">
        <v>422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x14ac:dyDescent="0.3">
      <c r="A7165">
        <v>4</v>
      </c>
      <c r="B7165" t="s">
        <v>187</v>
      </c>
      <c r="C7165">
        <v>2022</v>
      </c>
      <c r="D7165">
        <v>10</v>
      </c>
      <c r="E7165" t="s">
        <v>662</v>
      </c>
      <c r="F7165" s="152">
        <v>3</v>
      </c>
      <c r="G7165" t="s">
        <v>421</v>
      </c>
      <c r="H7165" t="s">
        <v>426</v>
      </c>
      <c r="I7165" t="s">
        <v>427</v>
      </c>
      <c r="J7165" t="s">
        <v>564</v>
      </c>
      <c r="K7165" t="s">
        <v>428</v>
      </c>
      <c r="L7165" t="s">
        <v>538</v>
      </c>
      <c r="M7165" t="s">
        <v>422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x14ac:dyDescent="0.3">
      <c r="A7166">
        <v>4</v>
      </c>
      <c r="B7166" t="s">
        <v>187</v>
      </c>
      <c r="C7166">
        <v>2022</v>
      </c>
      <c r="D7166">
        <v>10</v>
      </c>
      <c r="E7166" t="s">
        <v>662</v>
      </c>
      <c r="F7166" s="152">
        <v>3</v>
      </c>
      <c r="G7166" t="s">
        <v>421</v>
      </c>
      <c r="H7166" t="s">
        <v>409</v>
      </c>
      <c r="I7166" t="s">
        <v>410</v>
      </c>
      <c r="J7166" t="s">
        <v>565</v>
      </c>
      <c r="K7166" t="s">
        <v>411</v>
      </c>
      <c r="L7166" t="s">
        <v>538</v>
      </c>
      <c r="M7166" t="s">
        <v>422</v>
      </c>
      <c r="N7166">
        <v>25</v>
      </c>
      <c r="O7166">
        <v>1954.83</v>
      </c>
      <c r="P7166">
        <v>7642</v>
      </c>
      <c r="Q7166" t="str">
        <f t="shared" si="114"/>
        <v>3-Small C&amp;I</v>
      </c>
    </row>
    <row r="7167" spans="1:17" x14ac:dyDescent="0.3">
      <c r="A7167">
        <v>4</v>
      </c>
      <c r="B7167" t="s">
        <v>187</v>
      </c>
      <c r="C7167">
        <v>2022</v>
      </c>
      <c r="D7167">
        <v>10</v>
      </c>
      <c r="E7167" t="s">
        <v>662</v>
      </c>
      <c r="F7167" s="152">
        <v>3</v>
      </c>
      <c r="G7167" t="s">
        <v>421</v>
      </c>
      <c r="H7167" t="s">
        <v>431</v>
      </c>
      <c r="I7167" t="s">
        <v>432</v>
      </c>
      <c r="J7167" t="s">
        <v>568</v>
      </c>
      <c r="K7167" t="s">
        <v>433</v>
      </c>
      <c r="L7167" t="s">
        <v>538</v>
      </c>
      <c r="M7167" t="s">
        <v>422</v>
      </c>
      <c r="N7167">
        <v>2</v>
      </c>
      <c r="O7167">
        <v>3620.62</v>
      </c>
      <c r="P7167">
        <v>10637</v>
      </c>
      <c r="Q7167" t="str">
        <f t="shared" si="114"/>
        <v>4-Medium C&amp;I</v>
      </c>
    </row>
    <row r="7168" spans="1:17" x14ac:dyDescent="0.3">
      <c r="A7168">
        <v>4</v>
      </c>
      <c r="B7168" t="s">
        <v>187</v>
      </c>
      <c r="C7168">
        <v>2022</v>
      </c>
      <c r="D7168">
        <v>10</v>
      </c>
      <c r="E7168" t="s">
        <v>662</v>
      </c>
      <c r="F7168" s="152">
        <v>3</v>
      </c>
      <c r="G7168" t="s">
        <v>421</v>
      </c>
      <c r="H7168" t="s">
        <v>507</v>
      </c>
      <c r="I7168" t="s">
        <v>508</v>
      </c>
      <c r="J7168" t="s">
        <v>571</v>
      </c>
      <c r="K7168" t="s">
        <v>439</v>
      </c>
      <c r="L7168" t="s">
        <v>538</v>
      </c>
      <c r="M7168" t="s">
        <v>422</v>
      </c>
      <c r="N7168">
        <v>1</v>
      </c>
      <c r="O7168">
        <v>19.79</v>
      </c>
      <c r="P7168">
        <v>55</v>
      </c>
      <c r="Q7168" t="str">
        <f t="shared" si="114"/>
        <v>3-Small C&amp;I</v>
      </c>
    </row>
    <row r="7169" spans="1:17" x14ac:dyDescent="0.3">
      <c r="A7169">
        <v>4</v>
      </c>
      <c r="B7169" t="s">
        <v>187</v>
      </c>
      <c r="C7169">
        <v>2022</v>
      </c>
      <c r="D7169">
        <v>10</v>
      </c>
      <c r="E7169" t="s">
        <v>662</v>
      </c>
      <c r="F7169" s="152">
        <v>3</v>
      </c>
      <c r="G7169" t="s">
        <v>421</v>
      </c>
      <c r="H7169" t="s">
        <v>434</v>
      </c>
      <c r="I7169" t="s">
        <v>435</v>
      </c>
      <c r="J7169" t="s">
        <v>566</v>
      </c>
      <c r="K7169" t="s">
        <v>436</v>
      </c>
      <c r="L7169" t="s">
        <v>537</v>
      </c>
      <c r="M7169" t="s">
        <v>414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x14ac:dyDescent="0.3">
      <c r="A7170">
        <v>4</v>
      </c>
      <c r="B7170" t="s">
        <v>187</v>
      </c>
      <c r="C7170">
        <v>2022</v>
      </c>
      <c r="D7170">
        <v>10</v>
      </c>
      <c r="E7170" t="s">
        <v>662</v>
      </c>
      <c r="F7170" s="152">
        <v>3</v>
      </c>
      <c r="G7170" t="s">
        <v>421</v>
      </c>
      <c r="H7170" t="s">
        <v>437</v>
      </c>
      <c r="I7170" t="s">
        <v>438</v>
      </c>
      <c r="J7170" t="s">
        <v>571</v>
      </c>
      <c r="K7170" t="s">
        <v>439</v>
      </c>
      <c r="L7170" t="s">
        <v>539</v>
      </c>
      <c r="M7170" t="s">
        <v>440</v>
      </c>
      <c r="N7170">
        <v>7</v>
      </c>
      <c r="O7170">
        <v>177.82</v>
      </c>
      <c r="P7170">
        <v>1061</v>
      </c>
      <c r="Q7170" t="str">
        <f t="shared" si="114"/>
        <v>3-Small C&amp;I</v>
      </c>
    </row>
    <row r="7171" spans="1:17" x14ac:dyDescent="0.3">
      <c r="A7171">
        <v>4</v>
      </c>
      <c r="B7171" t="s">
        <v>187</v>
      </c>
      <c r="C7171">
        <v>2022</v>
      </c>
      <c r="D7171">
        <v>10</v>
      </c>
      <c r="E7171" t="s">
        <v>662</v>
      </c>
      <c r="F7171" s="152">
        <v>3</v>
      </c>
      <c r="G7171" t="s">
        <v>421</v>
      </c>
      <c r="H7171" t="s">
        <v>441</v>
      </c>
      <c r="I7171" t="s">
        <v>442</v>
      </c>
      <c r="J7171" t="s">
        <v>572</v>
      </c>
      <c r="K7171" t="s">
        <v>443</v>
      </c>
      <c r="L7171" t="s">
        <v>538</v>
      </c>
      <c r="M7171" t="s">
        <v>422</v>
      </c>
      <c r="N7171">
        <v>1</v>
      </c>
      <c r="O7171">
        <v>48832.06</v>
      </c>
      <c r="P7171">
        <v>167520</v>
      </c>
      <c r="Q7171" t="str">
        <f t="shared" si="114"/>
        <v>5-Large C&amp;I</v>
      </c>
    </row>
    <row r="7172" spans="1:17" x14ac:dyDescent="0.3">
      <c r="A7172">
        <v>4</v>
      </c>
      <c r="B7172" t="s">
        <v>187</v>
      </c>
      <c r="C7172">
        <v>2022</v>
      </c>
      <c r="D7172">
        <v>10</v>
      </c>
      <c r="E7172" t="s">
        <v>662</v>
      </c>
      <c r="F7172" s="152">
        <v>3</v>
      </c>
      <c r="G7172" t="s">
        <v>421</v>
      </c>
      <c r="H7172" t="s">
        <v>444</v>
      </c>
      <c r="I7172" t="s">
        <v>445</v>
      </c>
      <c r="J7172" t="s">
        <v>572</v>
      </c>
      <c r="K7172" t="s">
        <v>443</v>
      </c>
      <c r="L7172" t="s">
        <v>539</v>
      </c>
      <c r="M7172" t="s">
        <v>440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x14ac:dyDescent="0.3">
      <c r="A7173">
        <v>4</v>
      </c>
      <c r="B7173" t="s">
        <v>187</v>
      </c>
      <c r="C7173">
        <v>2022</v>
      </c>
      <c r="D7173">
        <v>10</v>
      </c>
      <c r="E7173" t="s">
        <v>662</v>
      </c>
      <c r="F7173" s="152">
        <v>3</v>
      </c>
      <c r="G7173" t="s">
        <v>421</v>
      </c>
      <c r="H7173" t="s">
        <v>412</v>
      </c>
      <c r="I7173" t="s">
        <v>413</v>
      </c>
      <c r="J7173" t="s">
        <v>561</v>
      </c>
      <c r="K7173" t="s">
        <v>399</v>
      </c>
      <c r="L7173" t="s">
        <v>539</v>
      </c>
      <c r="M7173" t="s">
        <v>440</v>
      </c>
      <c r="N7173">
        <v>33</v>
      </c>
      <c r="O7173">
        <v>3036.69</v>
      </c>
      <c r="P7173">
        <v>19679</v>
      </c>
      <c r="Q7173" t="str">
        <f t="shared" si="114"/>
        <v>1-Residential</v>
      </c>
    </row>
    <row r="7174" spans="1:17" x14ac:dyDescent="0.3">
      <c r="A7174">
        <v>4</v>
      </c>
      <c r="B7174" t="s">
        <v>187</v>
      </c>
      <c r="C7174">
        <v>2022</v>
      </c>
      <c r="D7174">
        <v>10</v>
      </c>
      <c r="E7174" t="s">
        <v>662</v>
      </c>
      <c r="F7174" s="152">
        <v>3</v>
      </c>
      <c r="G7174" t="s">
        <v>421</v>
      </c>
      <c r="H7174" t="s">
        <v>417</v>
      </c>
      <c r="I7174" t="s">
        <v>418</v>
      </c>
      <c r="J7174" t="s">
        <v>562</v>
      </c>
      <c r="K7174" t="s">
        <v>405</v>
      </c>
      <c r="L7174" t="s">
        <v>539</v>
      </c>
      <c r="M7174" t="s">
        <v>440</v>
      </c>
      <c r="N7174">
        <v>1275</v>
      </c>
      <c r="O7174">
        <v>227639.26</v>
      </c>
      <c r="P7174">
        <v>1830060</v>
      </c>
      <c r="Q7174" t="str">
        <f t="shared" si="114"/>
        <v>3-Small C&amp;I</v>
      </c>
    </row>
    <row r="7175" spans="1:17" x14ac:dyDescent="0.3">
      <c r="A7175">
        <v>4</v>
      </c>
      <c r="B7175" t="s">
        <v>187</v>
      </c>
      <c r="C7175">
        <v>2022</v>
      </c>
      <c r="D7175">
        <v>10</v>
      </c>
      <c r="E7175" t="s">
        <v>662</v>
      </c>
      <c r="F7175" s="152">
        <v>3</v>
      </c>
      <c r="G7175" t="s">
        <v>421</v>
      </c>
      <c r="H7175" t="s">
        <v>446</v>
      </c>
      <c r="I7175" t="s">
        <v>447</v>
      </c>
      <c r="J7175" t="s">
        <v>567</v>
      </c>
      <c r="K7175" t="s">
        <v>425</v>
      </c>
      <c r="L7175" t="s">
        <v>539</v>
      </c>
      <c r="M7175" t="s">
        <v>440</v>
      </c>
      <c r="N7175">
        <v>7</v>
      </c>
      <c r="O7175">
        <v>250.39</v>
      </c>
      <c r="P7175">
        <v>1664</v>
      </c>
      <c r="Q7175" t="str">
        <f t="shared" si="114"/>
        <v>3-Small C&amp;I</v>
      </c>
    </row>
    <row r="7176" spans="1:17" x14ac:dyDescent="0.3">
      <c r="A7176">
        <v>4</v>
      </c>
      <c r="B7176" t="s">
        <v>187</v>
      </c>
      <c r="C7176">
        <v>2022</v>
      </c>
      <c r="D7176">
        <v>10</v>
      </c>
      <c r="E7176" t="s">
        <v>662</v>
      </c>
      <c r="F7176" s="152">
        <v>3</v>
      </c>
      <c r="G7176" t="s">
        <v>421</v>
      </c>
      <c r="H7176" t="s">
        <v>448</v>
      </c>
      <c r="I7176" t="s">
        <v>449</v>
      </c>
      <c r="J7176" t="s">
        <v>564</v>
      </c>
      <c r="K7176" t="s">
        <v>428</v>
      </c>
      <c r="L7176" t="s">
        <v>539</v>
      </c>
      <c r="M7176" t="s">
        <v>440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x14ac:dyDescent="0.3">
      <c r="A7177">
        <v>4</v>
      </c>
      <c r="B7177" t="s">
        <v>187</v>
      </c>
      <c r="C7177">
        <v>2022</v>
      </c>
      <c r="D7177">
        <v>10</v>
      </c>
      <c r="E7177" t="s">
        <v>662</v>
      </c>
      <c r="F7177" s="152">
        <v>3</v>
      </c>
      <c r="G7177" t="s">
        <v>421</v>
      </c>
      <c r="H7177" t="s">
        <v>419</v>
      </c>
      <c r="I7177" t="s">
        <v>420</v>
      </c>
      <c r="J7177" t="s">
        <v>565</v>
      </c>
      <c r="K7177" t="s">
        <v>411</v>
      </c>
      <c r="L7177" t="s">
        <v>539</v>
      </c>
      <c r="M7177" t="s">
        <v>440</v>
      </c>
      <c r="N7177">
        <v>56</v>
      </c>
      <c r="O7177">
        <v>3549.22</v>
      </c>
      <c r="P7177">
        <v>25050</v>
      </c>
      <c r="Q7177" t="str">
        <f t="shared" si="114"/>
        <v>3-Small C&amp;I</v>
      </c>
    </row>
    <row r="7178" spans="1:17" x14ac:dyDescent="0.3">
      <c r="A7178">
        <v>4</v>
      </c>
      <c r="B7178" t="s">
        <v>187</v>
      </c>
      <c r="C7178">
        <v>2022</v>
      </c>
      <c r="D7178">
        <v>10</v>
      </c>
      <c r="E7178" t="s">
        <v>662</v>
      </c>
      <c r="F7178" s="152">
        <v>3</v>
      </c>
      <c r="G7178" t="s">
        <v>421</v>
      </c>
      <c r="H7178" t="s">
        <v>450</v>
      </c>
      <c r="I7178" t="s">
        <v>451</v>
      </c>
      <c r="J7178" t="s">
        <v>568</v>
      </c>
      <c r="K7178" t="s">
        <v>433</v>
      </c>
      <c r="L7178" t="s">
        <v>539</v>
      </c>
      <c r="M7178" t="s">
        <v>440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x14ac:dyDescent="0.3">
      <c r="A7179">
        <v>4</v>
      </c>
      <c r="B7179" t="s">
        <v>187</v>
      </c>
      <c r="C7179">
        <v>2022</v>
      </c>
      <c r="D7179">
        <v>10</v>
      </c>
      <c r="E7179" t="s">
        <v>662</v>
      </c>
      <c r="F7179" s="152">
        <v>3</v>
      </c>
      <c r="G7179" t="s">
        <v>421</v>
      </c>
      <c r="H7179" t="s">
        <v>452</v>
      </c>
      <c r="I7179" t="s">
        <v>453</v>
      </c>
      <c r="J7179" t="s">
        <v>570</v>
      </c>
      <c r="K7179" t="s">
        <v>454</v>
      </c>
      <c r="L7179" t="s">
        <v>539</v>
      </c>
      <c r="M7179" t="s">
        <v>440</v>
      </c>
      <c r="N7179">
        <v>1</v>
      </c>
      <c r="O7179">
        <v>9121.19</v>
      </c>
      <c r="P7179">
        <v>17271</v>
      </c>
      <c r="Q7179" t="str">
        <f t="shared" si="114"/>
        <v>4-Medium C&amp;I</v>
      </c>
    </row>
    <row r="7180" spans="1:17" x14ac:dyDescent="0.3">
      <c r="A7180">
        <v>4</v>
      </c>
      <c r="B7180" t="s">
        <v>187</v>
      </c>
      <c r="C7180">
        <v>2022</v>
      </c>
      <c r="D7180">
        <v>10</v>
      </c>
      <c r="E7180" t="s">
        <v>662</v>
      </c>
      <c r="F7180" s="152">
        <v>5</v>
      </c>
      <c r="G7180" t="s">
        <v>455</v>
      </c>
      <c r="H7180" t="s">
        <v>431</v>
      </c>
      <c r="I7180" t="s">
        <v>432</v>
      </c>
      <c r="J7180" t="s">
        <v>568</v>
      </c>
      <c r="K7180" t="s">
        <v>433</v>
      </c>
      <c r="L7180" t="s">
        <v>540</v>
      </c>
      <c r="M7180" t="s">
        <v>456</v>
      </c>
      <c r="N7180">
        <v>1</v>
      </c>
      <c r="O7180">
        <v>926.71</v>
      </c>
      <c r="P7180">
        <v>2640</v>
      </c>
      <c r="Q7180" t="str">
        <f t="shared" si="114"/>
        <v>4-Medium C&amp;I</v>
      </c>
    </row>
    <row r="7181" spans="1:17" x14ac:dyDescent="0.3">
      <c r="A7181">
        <v>4</v>
      </c>
      <c r="B7181" t="s">
        <v>187</v>
      </c>
      <c r="C7181">
        <v>2022</v>
      </c>
      <c r="D7181">
        <v>10</v>
      </c>
      <c r="E7181" t="s">
        <v>662</v>
      </c>
      <c r="F7181" s="152">
        <v>5</v>
      </c>
      <c r="G7181" t="s">
        <v>455</v>
      </c>
      <c r="H7181" t="s">
        <v>444</v>
      </c>
      <c r="I7181" t="s">
        <v>445</v>
      </c>
      <c r="J7181" t="s">
        <v>572</v>
      </c>
      <c r="K7181" t="s">
        <v>443</v>
      </c>
      <c r="L7181" t="s">
        <v>541</v>
      </c>
      <c r="M7181" t="s">
        <v>457</v>
      </c>
      <c r="N7181">
        <v>1</v>
      </c>
      <c r="O7181">
        <v>6032.41</v>
      </c>
      <c r="P7181">
        <v>67337</v>
      </c>
      <c r="Q7181" t="str">
        <f t="shared" si="114"/>
        <v>5-Large C&amp;I</v>
      </c>
    </row>
    <row r="7182" spans="1:17" x14ac:dyDescent="0.3">
      <c r="A7182">
        <v>4</v>
      </c>
      <c r="B7182" t="s">
        <v>187</v>
      </c>
      <c r="C7182">
        <v>2022</v>
      </c>
      <c r="D7182">
        <v>10</v>
      </c>
      <c r="E7182" t="s">
        <v>662</v>
      </c>
      <c r="F7182" s="152">
        <v>5</v>
      </c>
      <c r="G7182" t="s">
        <v>455</v>
      </c>
      <c r="H7182" t="s">
        <v>417</v>
      </c>
      <c r="I7182" t="s">
        <v>418</v>
      </c>
      <c r="J7182" t="s">
        <v>562</v>
      </c>
      <c r="K7182" t="s">
        <v>405</v>
      </c>
      <c r="L7182" t="s">
        <v>541</v>
      </c>
      <c r="M7182" t="s">
        <v>457</v>
      </c>
      <c r="N7182">
        <v>2</v>
      </c>
      <c r="O7182">
        <v>35.92</v>
      </c>
      <c r="P7182">
        <v>136</v>
      </c>
      <c r="Q7182" t="str">
        <f t="shared" ref="Q7182:Q7245" si="115">VLOOKUP(TRIM(J7182),S:T,2,FALSE)</f>
        <v>3-Small C&amp;I</v>
      </c>
    </row>
    <row r="7183" spans="1:17" x14ac:dyDescent="0.3">
      <c r="A7183">
        <v>4</v>
      </c>
      <c r="B7183" t="s">
        <v>187</v>
      </c>
      <c r="C7183">
        <v>2022</v>
      </c>
      <c r="D7183">
        <v>10</v>
      </c>
      <c r="E7183" t="s">
        <v>662</v>
      </c>
      <c r="F7183" s="152">
        <v>6</v>
      </c>
      <c r="G7183" t="s">
        <v>458</v>
      </c>
      <c r="H7183" t="s">
        <v>459</v>
      </c>
      <c r="I7183" t="s">
        <v>460</v>
      </c>
      <c r="J7183" t="s">
        <v>573</v>
      </c>
      <c r="K7183" t="s">
        <v>461</v>
      </c>
      <c r="L7183" t="s">
        <v>542</v>
      </c>
      <c r="M7183" t="s">
        <v>462</v>
      </c>
      <c r="N7183">
        <v>1</v>
      </c>
      <c r="O7183">
        <v>6960.77</v>
      </c>
      <c r="P7183">
        <v>17440</v>
      </c>
      <c r="Q7183" t="str">
        <f t="shared" si="115"/>
        <v>Street</v>
      </c>
    </row>
    <row r="7184" spans="1:17" x14ac:dyDescent="0.3">
      <c r="A7184">
        <v>4</v>
      </c>
      <c r="B7184" t="s">
        <v>187</v>
      </c>
      <c r="C7184">
        <v>2022</v>
      </c>
      <c r="D7184">
        <v>10</v>
      </c>
      <c r="E7184" t="s">
        <v>662</v>
      </c>
      <c r="F7184" s="152">
        <v>6</v>
      </c>
      <c r="G7184" t="s">
        <v>458</v>
      </c>
      <c r="H7184" t="s">
        <v>463</v>
      </c>
      <c r="I7184" t="s">
        <v>464</v>
      </c>
      <c r="J7184" t="s">
        <v>577</v>
      </c>
      <c r="K7184" t="s">
        <v>465</v>
      </c>
      <c r="L7184" t="s">
        <v>542</v>
      </c>
      <c r="M7184" t="s">
        <v>462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x14ac:dyDescent="0.3">
      <c r="A7185">
        <v>4</v>
      </c>
      <c r="B7185" t="s">
        <v>187</v>
      </c>
      <c r="C7185">
        <v>2022</v>
      </c>
      <c r="D7185">
        <v>10</v>
      </c>
      <c r="E7185" t="s">
        <v>662</v>
      </c>
      <c r="F7185" s="152">
        <v>10</v>
      </c>
      <c r="G7185" t="s">
        <v>466</v>
      </c>
      <c r="H7185" t="s">
        <v>397</v>
      </c>
      <c r="I7185" t="s">
        <v>398</v>
      </c>
      <c r="J7185" t="s">
        <v>561</v>
      </c>
      <c r="K7185" t="s">
        <v>399</v>
      </c>
      <c r="L7185" t="s">
        <v>543</v>
      </c>
      <c r="M7185" t="s">
        <v>467</v>
      </c>
      <c r="N7185">
        <v>24</v>
      </c>
      <c r="O7185">
        <v>3847.59</v>
      </c>
      <c r="P7185">
        <v>14166</v>
      </c>
      <c r="Q7185" t="str">
        <f t="shared" si="115"/>
        <v>1-Residential</v>
      </c>
    </row>
    <row r="7186" spans="1:17" x14ac:dyDescent="0.3">
      <c r="A7186">
        <v>4</v>
      </c>
      <c r="B7186" t="s">
        <v>187</v>
      </c>
      <c r="C7186">
        <v>2022</v>
      </c>
      <c r="D7186">
        <v>10</v>
      </c>
      <c r="E7186" t="s">
        <v>662</v>
      </c>
      <c r="F7186" s="152">
        <v>10</v>
      </c>
      <c r="G7186" t="s">
        <v>466</v>
      </c>
      <c r="H7186" t="s">
        <v>412</v>
      </c>
      <c r="I7186" t="s">
        <v>413</v>
      </c>
      <c r="J7186" t="s">
        <v>561</v>
      </c>
      <c r="K7186" t="s">
        <v>399</v>
      </c>
      <c r="L7186" t="s">
        <v>544</v>
      </c>
      <c r="M7186" t="s">
        <v>468</v>
      </c>
      <c r="N7186">
        <v>143</v>
      </c>
      <c r="O7186">
        <v>14164.05</v>
      </c>
      <c r="P7186">
        <v>90975</v>
      </c>
      <c r="Q7186" t="str">
        <f t="shared" si="115"/>
        <v>1-Residential</v>
      </c>
    </row>
    <row r="7187" spans="1:17" x14ac:dyDescent="0.3">
      <c r="A7187">
        <v>4</v>
      </c>
      <c r="B7187" t="s">
        <v>187</v>
      </c>
      <c r="C7187">
        <v>2022</v>
      </c>
      <c r="D7187">
        <v>10</v>
      </c>
      <c r="E7187" t="s">
        <v>662</v>
      </c>
      <c r="F7187" s="152">
        <v>10</v>
      </c>
      <c r="G7187" t="s">
        <v>466</v>
      </c>
      <c r="H7187" t="s">
        <v>415</v>
      </c>
      <c r="I7187" t="s">
        <v>416</v>
      </c>
      <c r="J7187" t="s">
        <v>563</v>
      </c>
      <c r="K7187" t="s">
        <v>408</v>
      </c>
      <c r="L7187" t="s">
        <v>544</v>
      </c>
      <c r="M7187" t="s">
        <v>468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x14ac:dyDescent="0.3">
      <c r="A7188">
        <v>4</v>
      </c>
      <c r="B7188" t="s">
        <v>187</v>
      </c>
      <c r="C7188">
        <v>2022</v>
      </c>
      <c r="D7188">
        <v>10</v>
      </c>
      <c r="E7188" t="s">
        <v>662</v>
      </c>
      <c r="F7188" s="152">
        <v>60</v>
      </c>
      <c r="G7188" t="s">
        <v>469</v>
      </c>
      <c r="H7188" t="s">
        <v>459</v>
      </c>
      <c r="I7188" t="s">
        <v>460</v>
      </c>
      <c r="J7188" t="s">
        <v>573</v>
      </c>
      <c r="K7188" t="s">
        <v>461</v>
      </c>
      <c r="L7188" t="s">
        <v>545</v>
      </c>
      <c r="M7188" t="s">
        <v>470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x14ac:dyDescent="0.3">
      <c r="A7189">
        <v>4</v>
      </c>
      <c r="B7189" t="s">
        <v>187</v>
      </c>
      <c r="C7189">
        <v>2022</v>
      </c>
      <c r="D7189">
        <v>10</v>
      </c>
      <c r="E7189" t="s">
        <v>662</v>
      </c>
      <c r="F7189" s="152">
        <v>60</v>
      </c>
      <c r="G7189" t="s">
        <v>469</v>
      </c>
      <c r="H7189" t="s">
        <v>463</v>
      </c>
      <c r="I7189" t="s">
        <v>464</v>
      </c>
      <c r="J7189" t="s">
        <v>577</v>
      </c>
      <c r="K7189" t="s">
        <v>465</v>
      </c>
      <c r="L7189" t="s">
        <v>545</v>
      </c>
      <c r="M7189" t="s">
        <v>470</v>
      </c>
      <c r="N7189">
        <v>2</v>
      </c>
      <c r="O7189">
        <v>32.21</v>
      </c>
      <c r="P7189">
        <v>150</v>
      </c>
      <c r="Q7189" t="str">
        <f t="shared" si="115"/>
        <v>Street</v>
      </c>
    </row>
    <row r="7190" spans="1:17" x14ac:dyDescent="0.3">
      <c r="A7190">
        <v>5</v>
      </c>
      <c r="B7190" t="s">
        <v>181</v>
      </c>
      <c r="C7190">
        <v>2022</v>
      </c>
      <c r="D7190">
        <v>10</v>
      </c>
      <c r="E7190" t="s">
        <v>662</v>
      </c>
      <c r="F7190" s="152">
        <v>1</v>
      </c>
      <c r="G7190" t="s">
        <v>396</v>
      </c>
      <c r="H7190" t="s">
        <v>397</v>
      </c>
      <c r="I7190" t="s">
        <v>398</v>
      </c>
      <c r="J7190" t="s">
        <v>561</v>
      </c>
      <c r="K7190" t="s">
        <v>399</v>
      </c>
      <c r="L7190" t="s">
        <v>536</v>
      </c>
      <c r="M7190" t="s">
        <v>400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x14ac:dyDescent="0.3">
      <c r="A7191">
        <v>5</v>
      </c>
      <c r="B7191" t="s">
        <v>181</v>
      </c>
      <c r="C7191">
        <v>2022</v>
      </c>
      <c r="D7191">
        <v>10</v>
      </c>
      <c r="E7191" t="s">
        <v>662</v>
      </c>
      <c r="F7191" s="152">
        <v>1</v>
      </c>
      <c r="G7191" t="s">
        <v>396</v>
      </c>
      <c r="H7191" t="s">
        <v>401</v>
      </c>
      <c r="I7191" t="s">
        <v>402</v>
      </c>
      <c r="J7191" t="s">
        <v>561</v>
      </c>
      <c r="K7191" t="s">
        <v>399</v>
      </c>
      <c r="L7191" t="s">
        <v>536</v>
      </c>
      <c r="M7191" t="s">
        <v>400</v>
      </c>
      <c r="N7191">
        <v>359</v>
      </c>
      <c r="O7191">
        <v>39747.99</v>
      </c>
      <c r="P7191">
        <v>148644</v>
      </c>
      <c r="Q7191" t="str">
        <f t="shared" si="115"/>
        <v>1-Residential</v>
      </c>
    </row>
    <row r="7192" spans="1:17" x14ac:dyDescent="0.3">
      <c r="A7192">
        <v>5</v>
      </c>
      <c r="B7192" t="s">
        <v>181</v>
      </c>
      <c r="C7192">
        <v>2022</v>
      </c>
      <c r="D7192">
        <v>10</v>
      </c>
      <c r="E7192" t="s">
        <v>662</v>
      </c>
      <c r="F7192" s="152">
        <v>1</v>
      </c>
      <c r="G7192" t="s">
        <v>396</v>
      </c>
      <c r="H7192" t="s">
        <v>403</v>
      </c>
      <c r="I7192" t="s">
        <v>404</v>
      </c>
      <c r="J7192" t="s">
        <v>562</v>
      </c>
      <c r="K7192" t="s">
        <v>405</v>
      </c>
      <c r="L7192" t="s">
        <v>536</v>
      </c>
      <c r="M7192" t="s">
        <v>400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x14ac:dyDescent="0.3">
      <c r="A7193">
        <v>5</v>
      </c>
      <c r="B7193" t="s">
        <v>181</v>
      </c>
      <c r="C7193">
        <v>2022</v>
      </c>
      <c r="D7193">
        <v>10</v>
      </c>
      <c r="E7193" t="s">
        <v>662</v>
      </c>
      <c r="F7193" s="152">
        <v>1</v>
      </c>
      <c r="G7193" t="s">
        <v>396</v>
      </c>
      <c r="H7193" t="s">
        <v>406</v>
      </c>
      <c r="I7193" t="s">
        <v>407</v>
      </c>
      <c r="J7193" t="s">
        <v>563</v>
      </c>
      <c r="K7193" t="s">
        <v>408</v>
      </c>
      <c r="L7193" t="s">
        <v>536</v>
      </c>
      <c r="M7193" t="s">
        <v>400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x14ac:dyDescent="0.3">
      <c r="A7194">
        <v>5</v>
      </c>
      <c r="B7194" t="s">
        <v>181</v>
      </c>
      <c r="C7194">
        <v>2022</v>
      </c>
      <c r="D7194">
        <v>10</v>
      </c>
      <c r="E7194" t="s">
        <v>662</v>
      </c>
      <c r="F7194" s="152">
        <v>1</v>
      </c>
      <c r="G7194" t="s">
        <v>396</v>
      </c>
      <c r="H7194" t="s">
        <v>471</v>
      </c>
      <c r="I7194" t="s">
        <v>472</v>
      </c>
      <c r="J7194" t="s">
        <v>563</v>
      </c>
      <c r="K7194" t="s">
        <v>408</v>
      </c>
      <c r="L7194" t="s">
        <v>536</v>
      </c>
      <c r="M7194" t="s">
        <v>400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x14ac:dyDescent="0.3">
      <c r="A7195">
        <v>5</v>
      </c>
      <c r="B7195" t="s">
        <v>181</v>
      </c>
      <c r="C7195">
        <v>2022</v>
      </c>
      <c r="D7195">
        <v>10</v>
      </c>
      <c r="E7195" t="s">
        <v>662</v>
      </c>
      <c r="F7195" s="152">
        <v>1</v>
      </c>
      <c r="G7195" t="s">
        <v>396</v>
      </c>
      <c r="H7195" t="s">
        <v>409</v>
      </c>
      <c r="I7195" t="s">
        <v>410</v>
      </c>
      <c r="J7195" t="s">
        <v>564</v>
      </c>
      <c r="K7195" t="s">
        <v>428</v>
      </c>
      <c r="L7195" t="s">
        <v>536</v>
      </c>
      <c r="M7195" t="s">
        <v>400</v>
      </c>
      <c r="N7195">
        <v>1154</v>
      </c>
      <c r="O7195">
        <v>74006.7</v>
      </c>
      <c r="P7195">
        <v>284991</v>
      </c>
      <c r="Q7195" t="str">
        <f t="shared" si="115"/>
        <v>3-Small C&amp;I</v>
      </c>
    </row>
    <row r="7196" spans="1:17" x14ac:dyDescent="0.3">
      <c r="A7196">
        <v>5</v>
      </c>
      <c r="B7196" t="s">
        <v>181</v>
      </c>
      <c r="C7196">
        <v>2022</v>
      </c>
      <c r="D7196">
        <v>10</v>
      </c>
      <c r="E7196" t="s">
        <v>662</v>
      </c>
      <c r="F7196" s="152">
        <v>1</v>
      </c>
      <c r="G7196" t="s">
        <v>396</v>
      </c>
      <c r="H7196" t="s">
        <v>429</v>
      </c>
      <c r="I7196" t="s">
        <v>430</v>
      </c>
      <c r="J7196" t="s">
        <v>562</v>
      </c>
      <c r="K7196" t="s">
        <v>405</v>
      </c>
      <c r="L7196" t="s">
        <v>536</v>
      </c>
      <c r="M7196" t="s">
        <v>400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x14ac:dyDescent="0.3">
      <c r="A7197">
        <v>5</v>
      </c>
      <c r="B7197" t="s">
        <v>181</v>
      </c>
      <c r="C7197">
        <v>2022</v>
      </c>
      <c r="D7197">
        <v>10</v>
      </c>
      <c r="E7197" t="s">
        <v>662</v>
      </c>
      <c r="F7197" s="152">
        <v>1</v>
      </c>
      <c r="G7197" t="s">
        <v>396</v>
      </c>
      <c r="H7197" t="s">
        <v>473</v>
      </c>
      <c r="I7197" t="s">
        <v>474</v>
      </c>
      <c r="J7197" t="s">
        <v>565</v>
      </c>
      <c r="K7197" t="s">
        <v>411</v>
      </c>
      <c r="L7197" t="s">
        <v>536</v>
      </c>
      <c r="M7197" t="s">
        <v>400</v>
      </c>
      <c r="N7197">
        <v>3</v>
      </c>
      <c r="O7197">
        <v>90.39</v>
      </c>
      <c r="P7197">
        <v>280</v>
      </c>
      <c r="Q7197" t="str">
        <f t="shared" si="115"/>
        <v>3-Small C&amp;I</v>
      </c>
    </row>
    <row r="7198" spans="1:17" x14ac:dyDescent="0.3">
      <c r="A7198">
        <v>5</v>
      </c>
      <c r="B7198" t="s">
        <v>181</v>
      </c>
      <c r="C7198">
        <v>2022</v>
      </c>
      <c r="D7198">
        <v>10</v>
      </c>
      <c r="E7198" t="s">
        <v>662</v>
      </c>
      <c r="F7198" s="152">
        <v>1</v>
      </c>
      <c r="G7198" t="s">
        <v>396</v>
      </c>
      <c r="H7198" t="s">
        <v>477</v>
      </c>
      <c r="I7198" t="s">
        <v>478</v>
      </c>
      <c r="J7198" t="s">
        <v>566</v>
      </c>
      <c r="K7198" t="s">
        <v>436</v>
      </c>
      <c r="L7198" t="s">
        <v>536</v>
      </c>
      <c r="M7198" t="s">
        <v>400</v>
      </c>
      <c r="N7198">
        <v>187</v>
      </c>
      <c r="O7198">
        <v>8289.01</v>
      </c>
      <c r="P7198">
        <v>19405</v>
      </c>
      <c r="Q7198" t="str">
        <f t="shared" si="115"/>
        <v>Street</v>
      </c>
    </row>
    <row r="7199" spans="1:17" x14ac:dyDescent="0.3">
      <c r="A7199">
        <v>5</v>
      </c>
      <c r="B7199" t="s">
        <v>181</v>
      </c>
      <c r="C7199">
        <v>2022</v>
      </c>
      <c r="D7199">
        <v>10</v>
      </c>
      <c r="E7199" t="s">
        <v>662</v>
      </c>
      <c r="F7199" s="152">
        <v>1</v>
      </c>
      <c r="G7199" t="s">
        <v>396</v>
      </c>
      <c r="H7199" t="s">
        <v>479</v>
      </c>
      <c r="I7199" t="s">
        <v>480</v>
      </c>
      <c r="J7199" t="s">
        <v>566</v>
      </c>
      <c r="K7199" t="s">
        <v>436</v>
      </c>
      <c r="L7199" t="s">
        <v>536</v>
      </c>
      <c r="M7199" t="s">
        <v>400</v>
      </c>
      <c r="N7199">
        <v>563</v>
      </c>
      <c r="O7199">
        <v>20581.12</v>
      </c>
      <c r="P7199">
        <v>48647</v>
      </c>
      <c r="Q7199" t="str">
        <f t="shared" si="115"/>
        <v>Street</v>
      </c>
    </row>
    <row r="7200" spans="1:17" x14ac:dyDescent="0.3">
      <c r="A7200">
        <v>5</v>
      </c>
      <c r="B7200" t="s">
        <v>181</v>
      </c>
      <c r="C7200">
        <v>2022</v>
      </c>
      <c r="D7200">
        <v>10</v>
      </c>
      <c r="E7200" t="s">
        <v>662</v>
      </c>
      <c r="F7200" s="152">
        <v>1</v>
      </c>
      <c r="G7200" t="s">
        <v>396</v>
      </c>
      <c r="H7200" t="s">
        <v>434</v>
      </c>
      <c r="I7200" t="s">
        <v>435</v>
      </c>
      <c r="J7200" t="s">
        <v>566</v>
      </c>
      <c r="K7200" t="s">
        <v>436</v>
      </c>
      <c r="L7200" t="s">
        <v>537</v>
      </c>
      <c r="M7200" t="s">
        <v>414</v>
      </c>
      <c r="N7200">
        <v>627</v>
      </c>
      <c r="O7200">
        <v>25278.39</v>
      </c>
      <c r="P7200">
        <v>71934</v>
      </c>
      <c r="Q7200" t="str">
        <f t="shared" si="115"/>
        <v>Street</v>
      </c>
    </row>
    <row r="7201" spans="1:17" x14ac:dyDescent="0.3">
      <c r="A7201">
        <v>5</v>
      </c>
      <c r="B7201" t="s">
        <v>181</v>
      </c>
      <c r="C7201">
        <v>2022</v>
      </c>
      <c r="D7201">
        <v>10</v>
      </c>
      <c r="E7201" t="s">
        <v>662</v>
      </c>
      <c r="F7201" s="152">
        <v>1</v>
      </c>
      <c r="G7201" t="s">
        <v>396</v>
      </c>
      <c r="H7201" t="s">
        <v>412</v>
      </c>
      <c r="I7201" t="s">
        <v>413</v>
      </c>
      <c r="J7201" t="s">
        <v>561</v>
      </c>
      <c r="K7201" t="s">
        <v>399</v>
      </c>
      <c r="L7201" t="s">
        <v>537</v>
      </c>
      <c r="M7201" t="s">
        <v>414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x14ac:dyDescent="0.3">
      <c r="A7202">
        <v>5</v>
      </c>
      <c r="B7202" t="s">
        <v>181</v>
      </c>
      <c r="C7202">
        <v>2022</v>
      </c>
      <c r="D7202">
        <v>10</v>
      </c>
      <c r="E7202" t="s">
        <v>662</v>
      </c>
      <c r="F7202" s="152">
        <v>1</v>
      </c>
      <c r="G7202" t="s">
        <v>396</v>
      </c>
      <c r="H7202" t="s">
        <v>415</v>
      </c>
      <c r="I7202" t="s">
        <v>416</v>
      </c>
      <c r="J7202" t="s">
        <v>563</v>
      </c>
      <c r="K7202" t="s">
        <v>408</v>
      </c>
      <c r="L7202" t="s">
        <v>537</v>
      </c>
      <c r="M7202" t="s">
        <v>414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x14ac:dyDescent="0.3">
      <c r="A7203">
        <v>5</v>
      </c>
      <c r="B7203" t="s">
        <v>181</v>
      </c>
      <c r="C7203">
        <v>2022</v>
      </c>
      <c r="D7203">
        <v>10</v>
      </c>
      <c r="E7203" t="s">
        <v>662</v>
      </c>
      <c r="F7203" s="152">
        <v>1</v>
      </c>
      <c r="G7203" t="s">
        <v>396</v>
      </c>
      <c r="H7203" t="s">
        <v>417</v>
      </c>
      <c r="I7203" t="s">
        <v>418</v>
      </c>
      <c r="J7203" t="s">
        <v>562</v>
      </c>
      <c r="K7203" t="s">
        <v>405</v>
      </c>
      <c r="L7203" t="s">
        <v>537</v>
      </c>
      <c r="M7203" t="s">
        <v>414</v>
      </c>
      <c r="N7203">
        <v>1005</v>
      </c>
      <c r="O7203">
        <v>-8266.27</v>
      </c>
      <c r="P7203">
        <v>455814</v>
      </c>
      <c r="Q7203" t="str">
        <f t="shared" si="115"/>
        <v>3-Small C&amp;I</v>
      </c>
    </row>
    <row r="7204" spans="1:17" x14ac:dyDescent="0.3">
      <c r="A7204">
        <v>5</v>
      </c>
      <c r="B7204" t="s">
        <v>181</v>
      </c>
      <c r="C7204">
        <v>2022</v>
      </c>
      <c r="D7204">
        <v>10</v>
      </c>
      <c r="E7204" t="s">
        <v>662</v>
      </c>
      <c r="F7204" s="152">
        <v>1</v>
      </c>
      <c r="G7204" t="s">
        <v>396</v>
      </c>
      <c r="H7204" t="s">
        <v>419</v>
      </c>
      <c r="I7204" t="s">
        <v>420</v>
      </c>
      <c r="J7204" t="s">
        <v>565</v>
      </c>
      <c r="K7204" t="s">
        <v>411</v>
      </c>
      <c r="L7204" t="s">
        <v>537</v>
      </c>
      <c r="M7204" t="s">
        <v>414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x14ac:dyDescent="0.3">
      <c r="A7205">
        <v>5</v>
      </c>
      <c r="B7205" t="s">
        <v>181</v>
      </c>
      <c r="C7205">
        <v>2022</v>
      </c>
      <c r="D7205">
        <v>10</v>
      </c>
      <c r="E7205" t="s">
        <v>662</v>
      </c>
      <c r="F7205" s="152">
        <v>3</v>
      </c>
      <c r="G7205" t="s">
        <v>421</v>
      </c>
      <c r="H7205" t="s">
        <v>397</v>
      </c>
      <c r="I7205" t="s">
        <v>398</v>
      </c>
      <c r="J7205" t="s">
        <v>561</v>
      </c>
      <c r="K7205" t="s">
        <v>399</v>
      </c>
      <c r="L7205" t="s">
        <v>538</v>
      </c>
      <c r="M7205" t="s">
        <v>422</v>
      </c>
      <c r="N7205">
        <v>1153</v>
      </c>
      <c r="O7205">
        <v>259857.36</v>
      </c>
      <c r="P7205">
        <v>984429</v>
      </c>
      <c r="Q7205" t="str">
        <f t="shared" si="115"/>
        <v>1-Residential</v>
      </c>
    </row>
    <row r="7206" spans="1:17" x14ac:dyDescent="0.3">
      <c r="A7206">
        <v>5</v>
      </c>
      <c r="B7206" t="s">
        <v>181</v>
      </c>
      <c r="C7206">
        <v>2022</v>
      </c>
      <c r="D7206">
        <v>10</v>
      </c>
      <c r="E7206" t="s">
        <v>662</v>
      </c>
      <c r="F7206" s="152">
        <v>3</v>
      </c>
      <c r="G7206" t="s">
        <v>421</v>
      </c>
      <c r="H7206" t="s">
        <v>401</v>
      </c>
      <c r="I7206" t="s">
        <v>402</v>
      </c>
      <c r="J7206" t="s">
        <v>561</v>
      </c>
      <c r="K7206" t="s">
        <v>399</v>
      </c>
      <c r="L7206" t="s">
        <v>538</v>
      </c>
      <c r="M7206" t="s">
        <v>422</v>
      </c>
      <c r="N7206">
        <v>1</v>
      </c>
      <c r="O7206">
        <v>26.12</v>
      </c>
      <c r="P7206">
        <v>76</v>
      </c>
      <c r="Q7206" t="str">
        <f t="shared" si="115"/>
        <v>1-Residential</v>
      </c>
    </row>
    <row r="7207" spans="1:17" x14ac:dyDescent="0.3">
      <c r="A7207">
        <v>5</v>
      </c>
      <c r="B7207" t="s">
        <v>181</v>
      </c>
      <c r="C7207">
        <v>2022</v>
      </c>
      <c r="D7207">
        <v>10</v>
      </c>
      <c r="E7207" t="s">
        <v>662</v>
      </c>
      <c r="F7207" s="152">
        <v>3</v>
      </c>
      <c r="G7207" t="s">
        <v>421</v>
      </c>
      <c r="H7207" t="s">
        <v>403</v>
      </c>
      <c r="I7207" t="s">
        <v>404</v>
      </c>
      <c r="J7207" t="s">
        <v>562</v>
      </c>
      <c r="K7207" t="s">
        <v>405</v>
      </c>
      <c r="L7207" t="s">
        <v>538</v>
      </c>
      <c r="M7207" t="s">
        <v>422</v>
      </c>
      <c r="N7207">
        <v>42554</v>
      </c>
      <c r="O7207">
        <v>912510.78</v>
      </c>
      <c r="P7207">
        <v>48101139</v>
      </c>
      <c r="Q7207" t="str">
        <f t="shared" si="115"/>
        <v>3-Small C&amp;I</v>
      </c>
    </row>
    <row r="7208" spans="1:17" x14ac:dyDescent="0.3">
      <c r="A7208">
        <v>5</v>
      </c>
      <c r="B7208" t="s">
        <v>181</v>
      </c>
      <c r="C7208">
        <v>2022</v>
      </c>
      <c r="D7208">
        <v>10</v>
      </c>
      <c r="E7208" t="s">
        <v>662</v>
      </c>
      <c r="F7208" s="152">
        <v>3</v>
      </c>
      <c r="G7208" t="s">
        <v>421</v>
      </c>
      <c r="H7208" t="s">
        <v>406</v>
      </c>
      <c r="I7208" t="s">
        <v>407</v>
      </c>
      <c r="J7208" t="s">
        <v>563</v>
      </c>
      <c r="K7208" t="s">
        <v>408</v>
      </c>
      <c r="L7208" t="s">
        <v>538</v>
      </c>
      <c r="M7208" t="s">
        <v>422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x14ac:dyDescent="0.3">
      <c r="A7209">
        <v>5</v>
      </c>
      <c r="B7209" t="s">
        <v>181</v>
      </c>
      <c r="C7209">
        <v>2022</v>
      </c>
      <c r="D7209">
        <v>10</v>
      </c>
      <c r="E7209" t="s">
        <v>662</v>
      </c>
      <c r="F7209" s="152">
        <v>3</v>
      </c>
      <c r="G7209" t="s">
        <v>421</v>
      </c>
      <c r="H7209" t="s">
        <v>423</v>
      </c>
      <c r="I7209" t="s">
        <v>424</v>
      </c>
      <c r="J7209" t="s">
        <v>567</v>
      </c>
      <c r="K7209" t="s">
        <v>425</v>
      </c>
      <c r="L7209" t="s">
        <v>538</v>
      </c>
      <c r="M7209" t="s">
        <v>422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x14ac:dyDescent="0.3">
      <c r="A7210">
        <v>5</v>
      </c>
      <c r="B7210" t="s">
        <v>181</v>
      </c>
      <c r="C7210">
        <v>2022</v>
      </c>
      <c r="D7210">
        <v>10</v>
      </c>
      <c r="E7210" t="s">
        <v>662</v>
      </c>
      <c r="F7210" s="152">
        <v>3</v>
      </c>
      <c r="G7210" t="s">
        <v>421</v>
      </c>
      <c r="H7210" t="s">
        <v>426</v>
      </c>
      <c r="I7210" t="s">
        <v>427</v>
      </c>
      <c r="J7210" t="s">
        <v>564</v>
      </c>
      <c r="K7210" t="s">
        <v>428</v>
      </c>
      <c r="L7210" t="s">
        <v>538</v>
      </c>
      <c r="M7210" t="s">
        <v>422</v>
      </c>
      <c r="N7210">
        <v>357</v>
      </c>
      <c r="O7210">
        <v>-349106.96</v>
      </c>
      <c r="P7210">
        <v>574612</v>
      </c>
      <c r="Q7210" t="str">
        <f t="shared" si="115"/>
        <v>3-Small C&amp;I</v>
      </c>
    </row>
    <row r="7211" spans="1:17" x14ac:dyDescent="0.3">
      <c r="A7211">
        <v>5</v>
      </c>
      <c r="B7211" t="s">
        <v>181</v>
      </c>
      <c r="C7211">
        <v>2022</v>
      </c>
      <c r="D7211">
        <v>10</v>
      </c>
      <c r="E7211" t="s">
        <v>662</v>
      </c>
      <c r="F7211" s="152">
        <v>3</v>
      </c>
      <c r="G7211" t="s">
        <v>421</v>
      </c>
      <c r="H7211" t="s">
        <v>409</v>
      </c>
      <c r="I7211" t="s">
        <v>410</v>
      </c>
      <c r="J7211" t="s">
        <v>564</v>
      </c>
      <c r="K7211" t="s">
        <v>428</v>
      </c>
      <c r="L7211" t="s">
        <v>538</v>
      </c>
      <c r="M7211" t="s">
        <v>422</v>
      </c>
      <c r="N7211">
        <v>20562</v>
      </c>
      <c r="O7211">
        <v>1100978.94</v>
      </c>
      <c r="P7211">
        <v>5435491</v>
      </c>
      <c r="Q7211" t="str">
        <f t="shared" si="115"/>
        <v>3-Small C&amp;I</v>
      </c>
    </row>
    <row r="7212" spans="1:17" x14ac:dyDescent="0.3">
      <c r="A7212">
        <v>5</v>
      </c>
      <c r="B7212" t="s">
        <v>181</v>
      </c>
      <c r="C7212">
        <v>2022</v>
      </c>
      <c r="D7212">
        <v>10</v>
      </c>
      <c r="E7212" t="s">
        <v>662</v>
      </c>
      <c r="F7212" s="152">
        <v>3</v>
      </c>
      <c r="G7212" t="s">
        <v>421</v>
      </c>
      <c r="H7212" t="s">
        <v>429</v>
      </c>
      <c r="I7212" t="s">
        <v>430</v>
      </c>
      <c r="J7212" t="s">
        <v>562</v>
      </c>
      <c r="K7212" t="s">
        <v>405</v>
      </c>
      <c r="L7212" t="s">
        <v>538</v>
      </c>
      <c r="M7212" t="s">
        <v>422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x14ac:dyDescent="0.3">
      <c r="A7213">
        <v>5</v>
      </c>
      <c r="B7213" t="s">
        <v>181</v>
      </c>
      <c r="C7213">
        <v>2022</v>
      </c>
      <c r="D7213">
        <v>10</v>
      </c>
      <c r="E7213" t="s">
        <v>662</v>
      </c>
      <c r="F7213" s="152">
        <v>3</v>
      </c>
      <c r="G7213" t="s">
        <v>421</v>
      </c>
      <c r="H7213" t="s">
        <v>584</v>
      </c>
      <c r="I7213" t="s">
        <v>585</v>
      </c>
      <c r="J7213" t="s">
        <v>567</v>
      </c>
      <c r="K7213" t="s">
        <v>425</v>
      </c>
      <c r="L7213" t="s">
        <v>538</v>
      </c>
      <c r="M7213" t="s">
        <v>422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x14ac:dyDescent="0.3">
      <c r="A7214">
        <v>5</v>
      </c>
      <c r="B7214" t="s">
        <v>181</v>
      </c>
      <c r="C7214">
        <v>2022</v>
      </c>
      <c r="D7214">
        <v>10</v>
      </c>
      <c r="E7214" t="s">
        <v>662</v>
      </c>
      <c r="F7214" s="152">
        <v>3</v>
      </c>
      <c r="G7214" t="s">
        <v>421</v>
      </c>
      <c r="H7214" t="s">
        <v>481</v>
      </c>
      <c r="I7214" t="s">
        <v>482</v>
      </c>
      <c r="J7214" t="s">
        <v>568</v>
      </c>
      <c r="K7214" t="s">
        <v>433</v>
      </c>
      <c r="L7214" t="s">
        <v>538</v>
      </c>
      <c r="M7214" t="s">
        <v>422</v>
      </c>
      <c r="N7214">
        <v>82</v>
      </c>
      <c r="O7214">
        <v>385469.8</v>
      </c>
      <c r="P7214">
        <v>1247181</v>
      </c>
      <c r="Q7214" t="str">
        <f t="shared" si="115"/>
        <v>4-Medium C&amp;I</v>
      </c>
    </row>
    <row r="7215" spans="1:17" x14ac:dyDescent="0.3">
      <c r="A7215">
        <v>5</v>
      </c>
      <c r="B7215" t="s">
        <v>181</v>
      </c>
      <c r="C7215">
        <v>2022</v>
      </c>
      <c r="D7215">
        <v>10</v>
      </c>
      <c r="E7215" t="s">
        <v>662</v>
      </c>
      <c r="F7215" s="152">
        <v>3</v>
      </c>
      <c r="G7215" t="s">
        <v>421</v>
      </c>
      <c r="H7215" t="s">
        <v>649</v>
      </c>
      <c r="I7215" t="s">
        <v>650</v>
      </c>
      <c r="J7215" t="s">
        <v>564</v>
      </c>
      <c r="K7215" t="s">
        <v>428</v>
      </c>
      <c r="L7215" t="s">
        <v>538</v>
      </c>
      <c r="M7215" t="s">
        <v>422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x14ac:dyDescent="0.3">
      <c r="A7216">
        <v>5</v>
      </c>
      <c r="B7216" t="s">
        <v>181</v>
      </c>
      <c r="C7216">
        <v>2022</v>
      </c>
      <c r="D7216">
        <v>10</v>
      </c>
      <c r="E7216" t="s">
        <v>662</v>
      </c>
      <c r="F7216" s="152">
        <v>3</v>
      </c>
      <c r="G7216" t="s">
        <v>421</v>
      </c>
      <c r="H7216" t="s">
        <v>473</v>
      </c>
      <c r="I7216" t="s">
        <v>474</v>
      </c>
      <c r="J7216" t="s">
        <v>565</v>
      </c>
      <c r="K7216" t="s">
        <v>411</v>
      </c>
      <c r="L7216" t="s">
        <v>538</v>
      </c>
      <c r="M7216" t="s">
        <v>422</v>
      </c>
      <c r="N7216">
        <v>94</v>
      </c>
      <c r="O7216">
        <v>1789.39</v>
      </c>
      <c r="P7216">
        <v>12614</v>
      </c>
      <c r="Q7216" t="str">
        <f t="shared" si="115"/>
        <v>3-Small C&amp;I</v>
      </c>
    </row>
    <row r="7217" spans="1:17" x14ac:dyDescent="0.3">
      <c r="A7217">
        <v>5</v>
      </c>
      <c r="B7217" t="s">
        <v>181</v>
      </c>
      <c r="C7217">
        <v>2022</v>
      </c>
      <c r="D7217">
        <v>10</v>
      </c>
      <c r="E7217" t="s">
        <v>662</v>
      </c>
      <c r="F7217" s="152">
        <v>3</v>
      </c>
      <c r="G7217" t="s">
        <v>421</v>
      </c>
      <c r="H7217" t="s">
        <v>483</v>
      </c>
      <c r="I7217" t="s">
        <v>484</v>
      </c>
      <c r="J7217" t="s">
        <v>569</v>
      </c>
      <c r="K7217" t="s">
        <v>485</v>
      </c>
      <c r="L7217" t="s">
        <v>538</v>
      </c>
      <c r="M7217" t="s">
        <v>422</v>
      </c>
      <c r="N7217">
        <v>1</v>
      </c>
      <c r="O7217">
        <v>1542.33</v>
      </c>
      <c r="P7217">
        <v>5040</v>
      </c>
      <c r="Q7217" t="str">
        <f t="shared" si="115"/>
        <v>4-Medium C&amp;I</v>
      </c>
    </row>
    <row r="7218" spans="1:17" x14ac:dyDescent="0.3">
      <c r="A7218">
        <v>5</v>
      </c>
      <c r="B7218" t="s">
        <v>181</v>
      </c>
      <c r="C7218">
        <v>2022</v>
      </c>
      <c r="D7218">
        <v>10</v>
      </c>
      <c r="E7218" t="s">
        <v>662</v>
      </c>
      <c r="F7218" s="152">
        <v>3</v>
      </c>
      <c r="G7218" t="s">
        <v>421</v>
      </c>
      <c r="H7218" t="s">
        <v>431</v>
      </c>
      <c r="I7218" t="s">
        <v>432</v>
      </c>
      <c r="J7218" t="s">
        <v>568</v>
      </c>
      <c r="K7218" t="s">
        <v>433</v>
      </c>
      <c r="L7218" t="s">
        <v>538</v>
      </c>
      <c r="M7218" t="s">
        <v>422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x14ac:dyDescent="0.3">
      <c r="A7219">
        <v>5</v>
      </c>
      <c r="B7219" t="s">
        <v>181</v>
      </c>
      <c r="C7219">
        <v>2022</v>
      </c>
      <c r="D7219">
        <v>10</v>
      </c>
      <c r="E7219" t="s">
        <v>662</v>
      </c>
      <c r="F7219" s="152">
        <v>3</v>
      </c>
      <c r="G7219" t="s">
        <v>421</v>
      </c>
      <c r="H7219" t="s">
        <v>486</v>
      </c>
      <c r="I7219" t="s">
        <v>487</v>
      </c>
      <c r="J7219" t="s">
        <v>570</v>
      </c>
      <c r="K7219" t="s">
        <v>454</v>
      </c>
      <c r="L7219" t="s">
        <v>538</v>
      </c>
      <c r="M7219" t="s">
        <v>422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x14ac:dyDescent="0.3">
      <c r="A7220">
        <v>5</v>
      </c>
      <c r="B7220" t="s">
        <v>181</v>
      </c>
      <c r="C7220">
        <v>2022</v>
      </c>
      <c r="D7220">
        <v>10</v>
      </c>
      <c r="E7220" t="s">
        <v>662</v>
      </c>
      <c r="F7220" s="152">
        <v>3</v>
      </c>
      <c r="G7220" t="s">
        <v>421</v>
      </c>
      <c r="H7220" t="s">
        <v>488</v>
      </c>
      <c r="I7220" t="s">
        <v>489</v>
      </c>
      <c r="J7220" t="s">
        <v>569</v>
      </c>
      <c r="K7220" t="s">
        <v>485</v>
      </c>
      <c r="L7220" t="s">
        <v>538</v>
      </c>
      <c r="M7220" t="s">
        <v>422</v>
      </c>
      <c r="N7220">
        <v>58</v>
      </c>
      <c r="O7220">
        <v>201888.14</v>
      </c>
      <c r="P7220">
        <v>689012</v>
      </c>
      <c r="Q7220" t="str">
        <f t="shared" si="115"/>
        <v>4-Medium C&amp;I</v>
      </c>
    </row>
    <row r="7221" spans="1:17" x14ac:dyDescent="0.3">
      <c r="A7221">
        <v>5</v>
      </c>
      <c r="B7221" t="s">
        <v>181</v>
      </c>
      <c r="C7221">
        <v>2022</v>
      </c>
      <c r="D7221">
        <v>10</v>
      </c>
      <c r="E7221" t="s">
        <v>662</v>
      </c>
      <c r="F7221" s="152">
        <v>3</v>
      </c>
      <c r="G7221" t="s">
        <v>421</v>
      </c>
      <c r="H7221" t="s">
        <v>477</v>
      </c>
      <c r="I7221" t="s">
        <v>478</v>
      </c>
      <c r="J7221" t="s">
        <v>566</v>
      </c>
      <c r="K7221" t="s">
        <v>436</v>
      </c>
      <c r="L7221" t="s">
        <v>538</v>
      </c>
      <c r="M7221" t="s">
        <v>422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x14ac:dyDescent="0.3">
      <c r="A7222">
        <v>5</v>
      </c>
      <c r="B7222" t="s">
        <v>181</v>
      </c>
      <c r="C7222">
        <v>2022</v>
      </c>
      <c r="D7222">
        <v>10</v>
      </c>
      <c r="E7222" t="s">
        <v>662</v>
      </c>
      <c r="F7222" s="152">
        <v>3</v>
      </c>
      <c r="G7222" t="s">
        <v>421</v>
      </c>
      <c r="H7222" t="s">
        <v>479</v>
      </c>
      <c r="I7222" t="s">
        <v>480</v>
      </c>
      <c r="J7222" t="s">
        <v>566</v>
      </c>
      <c r="K7222" t="s">
        <v>436</v>
      </c>
      <c r="L7222" t="s">
        <v>538</v>
      </c>
      <c r="M7222" t="s">
        <v>422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x14ac:dyDescent="0.3">
      <c r="A7223">
        <v>5</v>
      </c>
      <c r="B7223" t="s">
        <v>181</v>
      </c>
      <c r="C7223">
        <v>2022</v>
      </c>
      <c r="D7223">
        <v>10</v>
      </c>
      <c r="E7223" t="s">
        <v>662</v>
      </c>
      <c r="F7223" s="152">
        <v>3</v>
      </c>
      <c r="G7223" t="s">
        <v>421</v>
      </c>
      <c r="H7223" t="s">
        <v>434</v>
      </c>
      <c r="I7223" t="s">
        <v>435</v>
      </c>
      <c r="J7223" t="s">
        <v>566</v>
      </c>
      <c r="K7223" t="s">
        <v>436</v>
      </c>
      <c r="L7223" t="s">
        <v>539</v>
      </c>
      <c r="M7223" t="s">
        <v>440</v>
      </c>
      <c r="N7223">
        <v>3316</v>
      </c>
      <c r="O7223">
        <v>323741.26</v>
      </c>
      <c r="P7223">
        <v>1234180</v>
      </c>
      <c r="Q7223" t="str">
        <f t="shared" si="115"/>
        <v>Street</v>
      </c>
    </row>
    <row r="7224" spans="1:17" x14ac:dyDescent="0.3">
      <c r="A7224">
        <v>5</v>
      </c>
      <c r="B7224" t="s">
        <v>181</v>
      </c>
      <c r="C7224">
        <v>2022</v>
      </c>
      <c r="D7224">
        <v>10</v>
      </c>
      <c r="E7224" t="s">
        <v>662</v>
      </c>
      <c r="F7224" s="152">
        <v>3</v>
      </c>
      <c r="G7224" t="s">
        <v>421</v>
      </c>
      <c r="H7224" t="s">
        <v>437</v>
      </c>
      <c r="I7224" t="s">
        <v>438</v>
      </c>
      <c r="J7224" t="s">
        <v>571</v>
      </c>
      <c r="K7224" t="s">
        <v>439</v>
      </c>
      <c r="L7224" t="s">
        <v>539</v>
      </c>
      <c r="M7224" t="s">
        <v>440</v>
      </c>
      <c r="N7224">
        <v>6</v>
      </c>
      <c r="O7224">
        <v>625.04</v>
      </c>
      <c r="P7224">
        <v>5077</v>
      </c>
      <c r="Q7224" t="str">
        <f t="shared" si="115"/>
        <v>3-Small C&amp;I</v>
      </c>
    </row>
    <row r="7225" spans="1:17" x14ac:dyDescent="0.3">
      <c r="A7225">
        <v>5</v>
      </c>
      <c r="B7225" t="s">
        <v>181</v>
      </c>
      <c r="C7225">
        <v>2022</v>
      </c>
      <c r="D7225">
        <v>10</v>
      </c>
      <c r="E7225" t="s">
        <v>662</v>
      </c>
      <c r="F7225" s="152">
        <v>3</v>
      </c>
      <c r="G7225" t="s">
        <v>421</v>
      </c>
      <c r="H7225" t="s">
        <v>490</v>
      </c>
      <c r="I7225" t="s">
        <v>491</v>
      </c>
      <c r="J7225" t="s">
        <v>572</v>
      </c>
      <c r="K7225" t="s">
        <v>443</v>
      </c>
      <c r="L7225" t="s">
        <v>538</v>
      </c>
      <c r="M7225" t="s">
        <v>422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x14ac:dyDescent="0.3">
      <c r="A7226">
        <v>5</v>
      </c>
      <c r="B7226" t="s">
        <v>181</v>
      </c>
      <c r="C7226">
        <v>2022</v>
      </c>
      <c r="D7226">
        <v>10</v>
      </c>
      <c r="E7226" t="s">
        <v>662</v>
      </c>
      <c r="F7226" s="152">
        <v>3</v>
      </c>
      <c r="G7226" t="s">
        <v>421</v>
      </c>
      <c r="H7226" t="s">
        <v>441</v>
      </c>
      <c r="I7226" t="s">
        <v>442</v>
      </c>
      <c r="J7226" t="s">
        <v>572</v>
      </c>
      <c r="K7226" t="s">
        <v>443</v>
      </c>
      <c r="L7226" t="s">
        <v>538</v>
      </c>
      <c r="M7226" t="s">
        <v>422</v>
      </c>
      <c r="N7226">
        <v>178</v>
      </c>
      <c r="O7226">
        <v>5364135.59</v>
      </c>
      <c r="P7226">
        <v>22811499</v>
      </c>
      <c r="Q7226" t="str">
        <f t="shared" si="115"/>
        <v>5-Large C&amp;I</v>
      </c>
    </row>
    <row r="7227" spans="1:17" x14ac:dyDescent="0.3">
      <c r="A7227">
        <v>5</v>
      </c>
      <c r="B7227" t="s">
        <v>181</v>
      </c>
      <c r="C7227">
        <v>2022</v>
      </c>
      <c r="D7227">
        <v>10</v>
      </c>
      <c r="E7227" t="s">
        <v>662</v>
      </c>
      <c r="F7227" s="152">
        <v>3</v>
      </c>
      <c r="G7227" t="s">
        <v>421</v>
      </c>
      <c r="H7227" t="s">
        <v>444</v>
      </c>
      <c r="I7227" t="s">
        <v>445</v>
      </c>
      <c r="J7227" t="s">
        <v>572</v>
      </c>
      <c r="K7227" t="s">
        <v>443</v>
      </c>
      <c r="L7227" t="s">
        <v>539</v>
      </c>
      <c r="M7227" t="s">
        <v>440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x14ac:dyDescent="0.3">
      <c r="A7228">
        <v>5</v>
      </c>
      <c r="B7228" t="s">
        <v>181</v>
      </c>
      <c r="C7228">
        <v>2022</v>
      </c>
      <c r="D7228">
        <v>10</v>
      </c>
      <c r="E7228" t="s">
        <v>662</v>
      </c>
      <c r="F7228" s="152">
        <v>3</v>
      </c>
      <c r="G7228" t="s">
        <v>421</v>
      </c>
      <c r="H7228" t="s">
        <v>412</v>
      </c>
      <c r="I7228" t="s">
        <v>413</v>
      </c>
      <c r="J7228" t="s">
        <v>561</v>
      </c>
      <c r="K7228" t="s">
        <v>399</v>
      </c>
      <c r="L7228" t="s">
        <v>539</v>
      </c>
      <c r="M7228" t="s">
        <v>440</v>
      </c>
      <c r="N7228">
        <v>1241</v>
      </c>
      <c r="O7228">
        <v>256189.33</v>
      </c>
      <c r="P7228">
        <v>1788223</v>
      </c>
      <c r="Q7228" t="str">
        <f t="shared" si="115"/>
        <v>1-Residential</v>
      </c>
    </row>
    <row r="7229" spans="1:17" x14ac:dyDescent="0.3">
      <c r="A7229">
        <v>5</v>
      </c>
      <c r="B7229" t="s">
        <v>181</v>
      </c>
      <c r="C7229">
        <v>2022</v>
      </c>
      <c r="D7229">
        <v>10</v>
      </c>
      <c r="E7229" t="s">
        <v>662</v>
      </c>
      <c r="F7229" s="152">
        <v>3</v>
      </c>
      <c r="G7229" t="s">
        <v>421</v>
      </c>
      <c r="H7229" t="s">
        <v>415</v>
      </c>
      <c r="I7229" t="s">
        <v>416</v>
      </c>
      <c r="J7229" t="s">
        <v>547</v>
      </c>
      <c r="K7229" t="s">
        <v>475</v>
      </c>
      <c r="L7229" t="s">
        <v>547</v>
      </c>
      <c r="M7229" t="s">
        <v>476</v>
      </c>
      <c r="N7229">
        <v>1</v>
      </c>
      <c r="O7229">
        <v>52.59</v>
      </c>
      <c r="P7229">
        <v>1021</v>
      </c>
      <c r="Q7229" t="str">
        <f t="shared" si="115"/>
        <v>OTHER</v>
      </c>
    </row>
    <row r="7230" spans="1:17" x14ac:dyDescent="0.3">
      <c r="A7230">
        <v>5</v>
      </c>
      <c r="B7230" t="s">
        <v>181</v>
      </c>
      <c r="C7230">
        <v>2022</v>
      </c>
      <c r="D7230">
        <v>10</v>
      </c>
      <c r="E7230" t="s">
        <v>662</v>
      </c>
      <c r="F7230" s="152">
        <v>3</v>
      </c>
      <c r="G7230" t="s">
        <v>421</v>
      </c>
      <c r="H7230" t="s">
        <v>417</v>
      </c>
      <c r="I7230" t="s">
        <v>418</v>
      </c>
      <c r="J7230" t="s">
        <v>562</v>
      </c>
      <c r="K7230" t="s">
        <v>405</v>
      </c>
      <c r="L7230" t="s">
        <v>539</v>
      </c>
      <c r="M7230" t="s">
        <v>440</v>
      </c>
      <c r="N7230">
        <v>59308</v>
      </c>
      <c r="O7230">
        <v>3077902.67</v>
      </c>
      <c r="P7230">
        <v>79004711</v>
      </c>
      <c r="Q7230" t="str">
        <f t="shared" si="115"/>
        <v>3-Small C&amp;I</v>
      </c>
    </row>
    <row r="7231" spans="1:17" x14ac:dyDescent="0.3">
      <c r="A7231">
        <v>5</v>
      </c>
      <c r="B7231" t="s">
        <v>181</v>
      </c>
      <c r="C7231">
        <v>2022</v>
      </c>
      <c r="D7231">
        <v>10</v>
      </c>
      <c r="E7231" t="s">
        <v>662</v>
      </c>
      <c r="F7231" s="152">
        <v>3</v>
      </c>
      <c r="G7231" t="s">
        <v>421</v>
      </c>
      <c r="H7231" t="s">
        <v>446</v>
      </c>
      <c r="I7231" t="s">
        <v>447</v>
      </c>
      <c r="J7231" t="s">
        <v>567</v>
      </c>
      <c r="K7231" t="s">
        <v>425</v>
      </c>
      <c r="L7231" t="s">
        <v>539</v>
      </c>
      <c r="M7231" t="s">
        <v>440</v>
      </c>
      <c r="N7231">
        <v>1219</v>
      </c>
      <c r="O7231">
        <v>54280.19</v>
      </c>
      <c r="P7231">
        <v>393186</v>
      </c>
      <c r="Q7231" t="str">
        <f t="shared" si="115"/>
        <v>3-Small C&amp;I</v>
      </c>
    </row>
    <row r="7232" spans="1:17" x14ac:dyDescent="0.3">
      <c r="A7232">
        <v>5</v>
      </c>
      <c r="B7232" t="s">
        <v>181</v>
      </c>
      <c r="C7232">
        <v>2022</v>
      </c>
      <c r="D7232">
        <v>10</v>
      </c>
      <c r="E7232" t="s">
        <v>662</v>
      </c>
      <c r="F7232" s="152">
        <v>3</v>
      </c>
      <c r="G7232" t="s">
        <v>421</v>
      </c>
      <c r="H7232" t="s">
        <v>448</v>
      </c>
      <c r="I7232" t="s">
        <v>449</v>
      </c>
      <c r="J7232" t="s">
        <v>564</v>
      </c>
      <c r="K7232" t="s">
        <v>428</v>
      </c>
      <c r="L7232" t="s">
        <v>539</v>
      </c>
      <c r="M7232" t="s">
        <v>440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x14ac:dyDescent="0.3">
      <c r="A7233">
        <v>5</v>
      </c>
      <c r="B7233" t="s">
        <v>181</v>
      </c>
      <c r="C7233">
        <v>2022</v>
      </c>
      <c r="D7233">
        <v>10</v>
      </c>
      <c r="E7233" t="s">
        <v>662</v>
      </c>
      <c r="F7233" s="152">
        <v>3</v>
      </c>
      <c r="G7233" t="s">
        <v>421</v>
      </c>
      <c r="H7233" t="s">
        <v>419</v>
      </c>
      <c r="I7233" t="s">
        <v>420</v>
      </c>
      <c r="J7233" t="s">
        <v>565</v>
      </c>
      <c r="K7233" t="s">
        <v>411</v>
      </c>
      <c r="L7233" t="s">
        <v>539</v>
      </c>
      <c r="M7233" t="s">
        <v>440</v>
      </c>
      <c r="N7233">
        <v>19864</v>
      </c>
      <c r="O7233">
        <v>826857.65</v>
      </c>
      <c r="P7233">
        <v>6786290</v>
      </c>
      <c r="Q7233" t="str">
        <f t="shared" si="115"/>
        <v>3-Small C&amp;I</v>
      </c>
    </row>
    <row r="7234" spans="1:17" x14ac:dyDescent="0.3">
      <c r="A7234">
        <v>5</v>
      </c>
      <c r="B7234" t="s">
        <v>181</v>
      </c>
      <c r="C7234">
        <v>2022</v>
      </c>
      <c r="D7234">
        <v>10</v>
      </c>
      <c r="E7234" t="s">
        <v>662</v>
      </c>
      <c r="F7234" s="152">
        <v>3</v>
      </c>
      <c r="G7234" t="s">
        <v>421</v>
      </c>
      <c r="H7234" t="s">
        <v>450</v>
      </c>
      <c r="I7234" t="s">
        <v>451</v>
      </c>
      <c r="J7234" t="s">
        <v>568</v>
      </c>
      <c r="K7234" t="s">
        <v>433</v>
      </c>
      <c r="L7234" t="s">
        <v>539</v>
      </c>
      <c r="M7234" t="s">
        <v>440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x14ac:dyDescent="0.3">
      <c r="A7235">
        <v>5</v>
      </c>
      <c r="B7235" t="s">
        <v>181</v>
      </c>
      <c r="C7235">
        <v>2022</v>
      </c>
      <c r="D7235">
        <v>10</v>
      </c>
      <c r="E7235" t="s">
        <v>662</v>
      </c>
      <c r="F7235" s="152">
        <v>3</v>
      </c>
      <c r="G7235" t="s">
        <v>421</v>
      </c>
      <c r="H7235" t="s">
        <v>452</v>
      </c>
      <c r="I7235" t="s">
        <v>453</v>
      </c>
      <c r="J7235" t="s">
        <v>568</v>
      </c>
      <c r="K7235" t="s">
        <v>433</v>
      </c>
      <c r="L7235" t="s">
        <v>539</v>
      </c>
      <c r="M7235" t="s">
        <v>440</v>
      </c>
      <c r="N7235">
        <v>309</v>
      </c>
      <c r="O7235">
        <v>525243.02</v>
      </c>
      <c r="P7235">
        <v>5329846</v>
      </c>
      <c r="Q7235" t="str">
        <f t="shared" si="115"/>
        <v>4-Medium C&amp;I</v>
      </c>
    </row>
    <row r="7236" spans="1:17" x14ac:dyDescent="0.3">
      <c r="A7236">
        <v>5</v>
      </c>
      <c r="B7236" t="s">
        <v>181</v>
      </c>
      <c r="C7236">
        <v>2022</v>
      </c>
      <c r="D7236">
        <v>10</v>
      </c>
      <c r="E7236" t="s">
        <v>662</v>
      </c>
      <c r="F7236" s="152">
        <v>3</v>
      </c>
      <c r="G7236" t="s">
        <v>421</v>
      </c>
      <c r="H7236" t="s">
        <v>492</v>
      </c>
      <c r="I7236" t="s">
        <v>493</v>
      </c>
      <c r="J7236" t="s">
        <v>568</v>
      </c>
      <c r="K7236" t="s">
        <v>433</v>
      </c>
      <c r="L7236" t="s">
        <v>539</v>
      </c>
      <c r="M7236" t="s">
        <v>440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x14ac:dyDescent="0.3">
      <c r="A7237">
        <v>5</v>
      </c>
      <c r="B7237" t="s">
        <v>181</v>
      </c>
      <c r="C7237">
        <v>2022</v>
      </c>
      <c r="D7237">
        <v>10</v>
      </c>
      <c r="E7237" t="s">
        <v>662</v>
      </c>
      <c r="F7237" s="152">
        <v>5</v>
      </c>
      <c r="G7237" t="s">
        <v>455</v>
      </c>
      <c r="H7237" t="s">
        <v>403</v>
      </c>
      <c r="I7237" t="s">
        <v>404</v>
      </c>
      <c r="J7237" t="s">
        <v>562</v>
      </c>
      <c r="K7237" t="s">
        <v>405</v>
      </c>
      <c r="L7237" t="s">
        <v>540</v>
      </c>
      <c r="M7237" t="s">
        <v>456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x14ac:dyDescent="0.3">
      <c r="A7238">
        <v>5</v>
      </c>
      <c r="B7238" t="s">
        <v>181</v>
      </c>
      <c r="C7238">
        <v>2022</v>
      </c>
      <c r="D7238">
        <v>10</v>
      </c>
      <c r="E7238" t="s">
        <v>662</v>
      </c>
      <c r="F7238" s="152">
        <v>5</v>
      </c>
      <c r="G7238" t="s">
        <v>455</v>
      </c>
      <c r="H7238" t="s">
        <v>423</v>
      </c>
      <c r="I7238" t="s">
        <v>424</v>
      </c>
      <c r="J7238" t="s">
        <v>567</v>
      </c>
      <c r="K7238" t="s">
        <v>425</v>
      </c>
      <c r="L7238" t="s">
        <v>540</v>
      </c>
      <c r="M7238" t="s">
        <v>456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x14ac:dyDescent="0.3">
      <c r="A7239">
        <v>5</v>
      </c>
      <c r="B7239" t="s">
        <v>181</v>
      </c>
      <c r="C7239">
        <v>2022</v>
      </c>
      <c r="D7239">
        <v>10</v>
      </c>
      <c r="E7239" t="s">
        <v>662</v>
      </c>
      <c r="F7239" s="152">
        <v>5</v>
      </c>
      <c r="G7239" t="s">
        <v>455</v>
      </c>
      <c r="H7239" t="s">
        <v>429</v>
      </c>
      <c r="I7239" t="s">
        <v>430</v>
      </c>
      <c r="J7239" t="s">
        <v>562</v>
      </c>
      <c r="K7239" t="s">
        <v>405</v>
      </c>
      <c r="L7239" t="s">
        <v>540</v>
      </c>
      <c r="M7239" t="s">
        <v>456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x14ac:dyDescent="0.3">
      <c r="A7240">
        <v>5</v>
      </c>
      <c r="B7240" t="s">
        <v>181</v>
      </c>
      <c r="C7240">
        <v>2022</v>
      </c>
      <c r="D7240">
        <v>10</v>
      </c>
      <c r="E7240" t="s">
        <v>662</v>
      </c>
      <c r="F7240" s="152">
        <v>5</v>
      </c>
      <c r="G7240" t="s">
        <v>455</v>
      </c>
      <c r="H7240" t="s">
        <v>481</v>
      </c>
      <c r="I7240" t="s">
        <v>482</v>
      </c>
      <c r="J7240" t="s">
        <v>568</v>
      </c>
      <c r="K7240" t="s">
        <v>433</v>
      </c>
      <c r="L7240" t="s">
        <v>540</v>
      </c>
      <c r="M7240" t="s">
        <v>456</v>
      </c>
      <c r="N7240">
        <v>4</v>
      </c>
      <c r="O7240">
        <v>25546.86</v>
      </c>
      <c r="P7240">
        <v>81400</v>
      </c>
      <c r="Q7240" t="str">
        <f t="shared" si="115"/>
        <v>4-Medium C&amp;I</v>
      </c>
    </row>
    <row r="7241" spans="1:17" x14ac:dyDescent="0.3">
      <c r="A7241">
        <v>5</v>
      </c>
      <c r="B7241" t="s">
        <v>181</v>
      </c>
      <c r="C7241">
        <v>2022</v>
      </c>
      <c r="D7241">
        <v>10</v>
      </c>
      <c r="E7241" t="s">
        <v>662</v>
      </c>
      <c r="F7241" s="152">
        <v>5</v>
      </c>
      <c r="G7241" t="s">
        <v>455</v>
      </c>
      <c r="H7241" t="s">
        <v>431</v>
      </c>
      <c r="I7241" t="s">
        <v>432</v>
      </c>
      <c r="J7241" t="s">
        <v>568</v>
      </c>
      <c r="K7241" t="s">
        <v>433</v>
      </c>
      <c r="L7241" t="s">
        <v>540</v>
      </c>
      <c r="M7241" t="s">
        <v>456</v>
      </c>
      <c r="N7241">
        <v>173</v>
      </c>
      <c r="O7241">
        <v>1063163.42</v>
      </c>
      <c r="P7241">
        <v>3463618</v>
      </c>
      <c r="Q7241" t="str">
        <f t="shared" si="115"/>
        <v>4-Medium C&amp;I</v>
      </c>
    </row>
    <row r="7242" spans="1:17" x14ac:dyDescent="0.3">
      <c r="A7242">
        <v>5</v>
      </c>
      <c r="B7242" t="s">
        <v>181</v>
      </c>
      <c r="C7242">
        <v>2022</v>
      </c>
      <c r="D7242">
        <v>10</v>
      </c>
      <c r="E7242" t="s">
        <v>662</v>
      </c>
      <c r="F7242" s="152">
        <v>5</v>
      </c>
      <c r="G7242" t="s">
        <v>455</v>
      </c>
      <c r="H7242" t="s">
        <v>477</v>
      </c>
      <c r="I7242" t="s">
        <v>478</v>
      </c>
      <c r="J7242" t="s">
        <v>566</v>
      </c>
      <c r="K7242" t="s">
        <v>436</v>
      </c>
      <c r="L7242" t="s">
        <v>540</v>
      </c>
      <c r="M7242" t="s">
        <v>456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x14ac:dyDescent="0.3">
      <c r="A7243">
        <v>5</v>
      </c>
      <c r="B7243" t="s">
        <v>181</v>
      </c>
      <c r="C7243">
        <v>2022</v>
      </c>
      <c r="D7243">
        <v>10</v>
      </c>
      <c r="E7243" t="s">
        <v>662</v>
      </c>
      <c r="F7243" s="152">
        <v>5</v>
      </c>
      <c r="G7243" t="s">
        <v>455</v>
      </c>
      <c r="H7243" t="s">
        <v>479</v>
      </c>
      <c r="I7243" t="s">
        <v>480</v>
      </c>
      <c r="J7243" t="s">
        <v>566</v>
      </c>
      <c r="K7243" t="s">
        <v>436</v>
      </c>
      <c r="L7243" t="s">
        <v>540</v>
      </c>
      <c r="M7243" t="s">
        <v>456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x14ac:dyDescent="0.3">
      <c r="A7244">
        <v>5</v>
      </c>
      <c r="B7244" t="s">
        <v>181</v>
      </c>
      <c r="C7244">
        <v>2022</v>
      </c>
      <c r="D7244">
        <v>10</v>
      </c>
      <c r="E7244" t="s">
        <v>662</v>
      </c>
      <c r="F7244" s="152">
        <v>5</v>
      </c>
      <c r="G7244" t="s">
        <v>455</v>
      </c>
      <c r="H7244" t="s">
        <v>434</v>
      </c>
      <c r="I7244" t="s">
        <v>435</v>
      </c>
      <c r="J7244" t="s">
        <v>566</v>
      </c>
      <c r="K7244" t="s">
        <v>436</v>
      </c>
      <c r="L7244" t="s">
        <v>541</v>
      </c>
      <c r="M7244" t="s">
        <v>457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x14ac:dyDescent="0.3">
      <c r="A7245">
        <v>5</v>
      </c>
      <c r="B7245" t="s">
        <v>181</v>
      </c>
      <c r="C7245">
        <v>2022</v>
      </c>
      <c r="D7245">
        <v>10</v>
      </c>
      <c r="E7245" t="s">
        <v>662</v>
      </c>
      <c r="F7245" s="152">
        <v>5</v>
      </c>
      <c r="G7245" t="s">
        <v>455</v>
      </c>
      <c r="H7245" t="s">
        <v>490</v>
      </c>
      <c r="I7245" t="s">
        <v>491</v>
      </c>
      <c r="J7245" t="s">
        <v>572</v>
      </c>
      <c r="K7245" t="s">
        <v>443</v>
      </c>
      <c r="L7245" t="s">
        <v>540</v>
      </c>
      <c r="M7245" t="s">
        <v>456</v>
      </c>
      <c r="N7245">
        <v>2</v>
      </c>
      <c r="O7245">
        <v>6576.61</v>
      </c>
      <c r="P7245">
        <v>18400</v>
      </c>
      <c r="Q7245" t="str">
        <f t="shared" si="115"/>
        <v>5-Large C&amp;I</v>
      </c>
    </row>
    <row r="7246" spans="1:17" x14ac:dyDescent="0.3">
      <c r="A7246">
        <v>5</v>
      </c>
      <c r="B7246" t="s">
        <v>181</v>
      </c>
      <c r="C7246">
        <v>2022</v>
      </c>
      <c r="D7246">
        <v>10</v>
      </c>
      <c r="E7246" t="s">
        <v>662</v>
      </c>
      <c r="F7246" s="152">
        <v>5</v>
      </c>
      <c r="G7246" t="s">
        <v>455</v>
      </c>
      <c r="H7246" t="s">
        <v>441</v>
      </c>
      <c r="I7246" t="s">
        <v>442</v>
      </c>
      <c r="J7246" t="s">
        <v>572</v>
      </c>
      <c r="K7246" t="s">
        <v>443</v>
      </c>
      <c r="L7246" t="s">
        <v>540</v>
      </c>
      <c r="M7246" t="s">
        <v>456</v>
      </c>
      <c r="N7246">
        <v>58</v>
      </c>
      <c r="O7246">
        <v>1899481.77</v>
      </c>
      <c r="P7246">
        <v>6845690</v>
      </c>
      <c r="Q7246" t="str">
        <f t="shared" ref="Q7246:Q7304" si="116">VLOOKUP(TRIM(J7246),S:T,2,FALSE)</f>
        <v>5-Large C&amp;I</v>
      </c>
    </row>
    <row r="7247" spans="1:17" x14ac:dyDescent="0.3">
      <c r="A7247">
        <v>5</v>
      </c>
      <c r="B7247" t="s">
        <v>181</v>
      </c>
      <c r="C7247">
        <v>2022</v>
      </c>
      <c r="D7247">
        <v>10</v>
      </c>
      <c r="E7247" t="s">
        <v>662</v>
      </c>
      <c r="F7247" s="152">
        <v>5</v>
      </c>
      <c r="G7247" t="s">
        <v>455</v>
      </c>
      <c r="H7247" t="s">
        <v>444</v>
      </c>
      <c r="I7247" t="s">
        <v>445</v>
      </c>
      <c r="J7247" t="s">
        <v>572</v>
      </c>
      <c r="K7247" t="s">
        <v>443</v>
      </c>
      <c r="L7247" t="s">
        <v>541</v>
      </c>
      <c r="M7247" t="s">
        <v>457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x14ac:dyDescent="0.3">
      <c r="A7248">
        <v>5</v>
      </c>
      <c r="B7248" t="s">
        <v>181</v>
      </c>
      <c r="C7248">
        <v>2022</v>
      </c>
      <c r="D7248">
        <v>10</v>
      </c>
      <c r="E7248" t="s">
        <v>662</v>
      </c>
      <c r="F7248" s="152">
        <v>5</v>
      </c>
      <c r="G7248" t="s">
        <v>455</v>
      </c>
      <c r="H7248" t="s">
        <v>417</v>
      </c>
      <c r="I7248" t="s">
        <v>418</v>
      </c>
      <c r="J7248" t="s">
        <v>562</v>
      </c>
      <c r="K7248" t="s">
        <v>405</v>
      </c>
      <c r="L7248" t="s">
        <v>541</v>
      </c>
      <c r="M7248" t="s">
        <v>457</v>
      </c>
      <c r="N7248">
        <v>1308</v>
      </c>
      <c r="O7248">
        <v>380073.92</v>
      </c>
      <c r="P7248">
        <v>3207693</v>
      </c>
      <c r="Q7248" t="str">
        <f t="shared" si="116"/>
        <v>3-Small C&amp;I</v>
      </c>
    </row>
    <row r="7249" spans="1:17" x14ac:dyDescent="0.3">
      <c r="A7249">
        <v>5</v>
      </c>
      <c r="B7249" t="s">
        <v>181</v>
      </c>
      <c r="C7249">
        <v>2022</v>
      </c>
      <c r="D7249">
        <v>10</v>
      </c>
      <c r="E7249" t="s">
        <v>662</v>
      </c>
      <c r="F7249" s="152">
        <v>5</v>
      </c>
      <c r="G7249" t="s">
        <v>455</v>
      </c>
      <c r="H7249" t="s">
        <v>446</v>
      </c>
      <c r="I7249" t="s">
        <v>447</v>
      </c>
      <c r="J7249" t="s">
        <v>567</v>
      </c>
      <c r="K7249" t="s">
        <v>425</v>
      </c>
      <c r="L7249" t="s">
        <v>541</v>
      </c>
      <c r="M7249" t="s">
        <v>457</v>
      </c>
      <c r="N7249">
        <v>1</v>
      </c>
      <c r="O7249">
        <v>42.33</v>
      </c>
      <c r="P7249">
        <v>300</v>
      </c>
      <c r="Q7249" t="str">
        <f t="shared" si="116"/>
        <v>3-Small C&amp;I</v>
      </c>
    </row>
    <row r="7250" spans="1:17" x14ac:dyDescent="0.3">
      <c r="A7250">
        <v>5</v>
      </c>
      <c r="B7250" t="s">
        <v>181</v>
      </c>
      <c r="C7250">
        <v>2022</v>
      </c>
      <c r="D7250">
        <v>10</v>
      </c>
      <c r="E7250" t="s">
        <v>662</v>
      </c>
      <c r="F7250" s="152">
        <v>5</v>
      </c>
      <c r="G7250" t="s">
        <v>455</v>
      </c>
      <c r="H7250" t="s">
        <v>450</v>
      </c>
      <c r="I7250" t="s">
        <v>451</v>
      </c>
      <c r="J7250" t="s">
        <v>568</v>
      </c>
      <c r="K7250" t="s">
        <v>433</v>
      </c>
      <c r="L7250" t="s">
        <v>541</v>
      </c>
      <c r="M7250" t="s">
        <v>457</v>
      </c>
      <c r="N7250">
        <v>448</v>
      </c>
      <c r="O7250">
        <v>1524810.81</v>
      </c>
      <c r="P7250">
        <v>15334609</v>
      </c>
      <c r="Q7250" t="str">
        <f t="shared" si="116"/>
        <v>4-Medium C&amp;I</v>
      </c>
    </row>
    <row r="7251" spans="1:17" x14ac:dyDescent="0.3">
      <c r="A7251">
        <v>5</v>
      </c>
      <c r="B7251" t="s">
        <v>181</v>
      </c>
      <c r="C7251">
        <v>2022</v>
      </c>
      <c r="D7251">
        <v>10</v>
      </c>
      <c r="E7251" t="s">
        <v>662</v>
      </c>
      <c r="F7251" s="152">
        <v>6</v>
      </c>
      <c r="G7251" t="s">
        <v>458</v>
      </c>
      <c r="H7251" t="s">
        <v>403</v>
      </c>
      <c r="I7251" t="s">
        <v>404</v>
      </c>
      <c r="J7251" t="s">
        <v>562</v>
      </c>
      <c r="K7251" t="s">
        <v>405</v>
      </c>
      <c r="L7251" t="s">
        <v>548</v>
      </c>
      <c r="M7251" t="s">
        <v>193</v>
      </c>
      <c r="N7251">
        <v>6</v>
      </c>
      <c r="O7251">
        <v>294.95</v>
      </c>
      <c r="P7251">
        <v>1077</v>
      </c>
      <c r="Q7251" t="str">
        <f t="shared" si="116"/>
        <v>3-Small C&amp;I</v>
      </c>
    </row>
    <row r="7252" spans="1:17" x14ac:dyDescent="0.3">
      <c r="A7252">
        <v>5</v>
      </c>
      <c r="B7252" t="s">
        <v>181</v>
      </c>
      <c r="C7252">
        <v>2022</v>
      </c>
      <c r="D7252">
        <v>10</v>
      </c>
      <c r="E7252" t="s">
        <v>662</v>
      </c>
      <c r="F7252" s="152">
        <v>6</v>
      </c>
      <c r="G7252" t="s">
        <v>458</v>
      </c>
      <c r="H7252" t="s">
        <v>494</v>
      </c>
      <c r="I7252" t="s">
        <v>495</v>
      </c>
      <c r="J7252" t="s">
        <v>573</v>
      </c>
      <c r="K7252" t="s">
        <v>461</v>
      </c>
      <c r="L7252" t="s">
        <v>548</v>
      </c>
      <c r="M7252" t="s">
        <v>193</v>
      </c>
      <c r="N7252">
        <v>68</v>
      </c>
      <c r="O7252">
        <v>59409.34</v>
      </c>
      <c r="P7252">
        <v>129201</v>
      </c>
      <c r="Q7252" t="str">
        <f t="shared" si="116"/>
        <v>Street</v>
      </c>
    </row>
    <row r="7253" spans="1:17" x14ac:dyDescent="0.3">
      <c r="A7253">
        <v>5</v>
      </c>
      <c r="B7253" t="s">
        <v>181</v>
      </c>
      <c r="C7253">
        <v>2022</v>
      </c>
      <c r="D7253">
        <v>10</v>
      </c>
      <c r="E7253" t="s">
        <v>662</v>
      </c>
      <c r="F7253" s="152">
        <v>6</v>
      </c>
      <c r="G7253" t="s">
        <v>458</v>
      </c>
      <c r="H7253" t="s">
        <v>496</v>
      </c>
      <c r="I7253" t="s">
        <v>497</v>
      </c>
      <c r="J7253" t="s">
        <v>573</v>
      </c>
      <c r="K7253" t="s">
        <v>461</v>
      </c>
      <c r="L7253" t="s">
        <v>548</v>
      </c>
      <c r="M7253" t="s">
        <v>193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x14ac:dyDescent="0.3">
      <c r="A7254">
        <v>5</v>
      </c>
      <c r="B7254" t="s">
        <v>181</v>
      </c>
      <c r="C7254">
        <v>2022</v>
      </c>
      <c r="D7254">
        <v>10</v>
      </c>
      <c r="E7254" t="s">
        <v>662</v>
      </c>
      <c r="F7254" s="152">
        <v>6</v>
      </c>
      <c r="G7254" t="s">
        <v>458</v>
      </c>
      <c r="H7254" t="s">
        <v>477</v>
      </c>
      <c r="I7254" t="s">
        <v>478</v>
      </c>
      <c r="J7254" t="s">
        <v>566</v>
      </c>
      <c r="K7254" t="s">
        <v>436</v>
      </c>
      <c r="L7254" t="s">
        <v>548</v>
      </c>
      <c r="M7254" t="s">
        <v>193</v>
      </c>
      <c r="N7254">
        <v>334</v>
      </c>
      <c r="O7254">
        <v>36402.79</v>
      </c>
      <c r="P7254">
        <v>96681</v>
      </c>
      <c r="Q7254" t="str">
        <f t="shared" si="116"/>
        <v>Street</v>
      </c>
    </row>
    <row r="7255" spans="1:17" x14ac:dyDescent="0.3">
      <c r="A7255">
        <v>5</v>
      </c>
      <c r="B7255" t="s">
        <v>181</v>
      </c>
      <c r="C7255">
        <v>2022</v>
      </c>
      <c r="D7255">
        <v>10</v>
      </c>
      <c r="E7255" t="s">
        <v>662</v>
      </c>
      <c r="F7255" s="152">
        <v>6</v>
      </c>
      <c r="G7255" t="s">
        <v>458</v>
      </c>
      <c r="H7255" t="s">
        <v>479</v>
      </c>
      <c r="I7255" t="s">
        <v>480</v>
      </c>
      <c r="J7255" t="s">
        <v>566</v>
      </c>
      <c r="K7255" t="s">
        <v>436</v>
      </c>
      <c r="L7255" t="s">
        <v>548</v>
      </c>
      <c r="M7255" t="s">
        <v>193</v>
      </c>
      <c r="N7255">
        <v>594</v>
      </c>
      <c r="O7255">
        <v>54086.9</v>
      </c>
      <c r="P7255">
        <v>144183</v>
      </c>
      <c r="Q7255" t="str">
        <f t="shared" si="116"/>
        <v>Street</v>
      </c>
    </row>
    <row r="7256" spans="1:17" x14ac:dyDescent="0.3">
      <c r="A7256">
        <v>5</v>
      </c>
      <c r="B7256" t="s">
        <v>181</v>
      </c>
      <c r="C7256">
        <v>2022</v>
      </c>
      <c r="D7256">
        <v>10</v>
      </c>
      <c r="E7256" t="s">
        <v>662</v>
      </c>
      <c r="F7256" s="152">
        <v>6</v>
      </c>
      <c r="G7256" t="s">
        <v>458</v>
      </c>
      <c r="H7256" t="s">
        <v>498</v>
      </c>
      <c r="I7256" t="s">
        <v>499</v>
      </c>
      <c r="J7256" t="s">
        <v>574</v>
      </c>
      <c r="K7256" t="s">
        <v>500</v>
      </c>
      <c r="L7256" t="s">
        <v>548</v>
      </c>
      <c r="M7256" t="s">
        <v>193</v>
      </c>
      <c r="N7256">
        <v>2</v>
      </c>
      <c r="O7256">
        <v>853.46</v>
      </c>
      <c r="P7256">
        <v>1528</v>
      </c>
      <c r="Q7256" t="str">
        <f t="shared" si="116"/>
        <v>Street</v>
      </c>
    </row>
    <row r="7257" spans="1:17" x14ac:dyDescent="0.3">
      <c r="A7257">
        <v>5</v>
      </c>
      <c r="B7257" t="s">
        <v>181</v>
      </c>
      <c r="C7257">
        <v>2022</v>
      </c>
      <c r="D7257">
        <v>10</v>
      </c>
      <c r="E7257" t="s">
        <v>662</v>
      </c>
      <c r="F7257" s="152">
        <v>6</v>
      </c>
      <c r="G7257" t="s">
        <v>458</v>
      </c>
      <c r="H7257" t="s">
        <v>501</v>
      </c>
      <c r="I7257" t="s">
        <v>502</v>
      </c>
      <c r="J7257" t="s">
        <v>574</v>
      </c>
      <c r="K7257" t="s">
        <v>500</v>
      </c>
      <c r="L7257" t="s">
        <v>548</v>
      </c>
      <c r="M7257" t="s">
        <v>193</v>
      </c>
      <c r="N7257">
        <v>2</v>
      </c>
      <c r="O7257">
        <v>18301.28</v>
      </c>
      <c r="P7257">
        <v>43078</v>
      </c>
      <c r="Q7257" t="str">
        <f t="shared" si="116"/>
        <v>Street</v>
      </c>
    </row>
    <row r="7258" spans="1:17" x14ac:dyDescent="0.3">
      <c r="A7258">
        <v>5</v>
      </c>
      <c r="B7258" t="s">
        <v>181</v>
      </c>
      <c r="C7258">
        <v>2022</v>
      </c>
      <c r="D7258">
        <v>10</v>
      </c>
      <c r="E7258" t="s">
        <v>662</v>
      </c>
      <c r="F7258" s="152">
        <v>6</v>
      </c>
      <c r="G7258" t="s">
        <v>458</v>
      </c>
      <c r="H7258" t="s">
        <v>503</v>
      </c>
      <c r="I7258" t="s">
        <v>504</v>
      </c>
      <c r="J7258" t="s">
        <v>575</v>
      </c>
      <c r="K7258" t="s">
        <v>475</v>
      </c>
      <c r="L7258" t="s">
        <v>548</v>
      </c>
      <c r="M7258" t="s">
        <v>193</v>
      </c>
      <c r="N7258">
        <v>97</v>
      </c>
      <c r="O7258">
        <v>55531.02</v>
      </c>
      <c r="P7258">
        <v>251471</v>
      </c>
      <c r="Q7258" t="str">
        <f t="shared" si="116"/>
        <v>Street</v>
      </c>
    </row>
    <row r="7259" spans="1:17" x14ac:dyDescent="0.3">
      <c r="A7259">
        <v>5</v>
      </c>
      <c r="B7259" t="s">
        <v>181</v>
      </c>
      <c r="C7259">
        <v>2022</v>
      </c>
      <c r="D7259">
        <v>10</v>
      </c>
      <c r="E7259" t="s">
        <v>662</v>
      </c>
      <c r="F7259" s="152">
        <v>6</v>
      </c>
      <c r="G7259" t="s">
        <v>458</v>
      </c>
      <c r="H7259" t="s">
        <v>505</v>
      </c>
      <c r="I7259" t="s">
        <v>506</v>
      </c>
      <c r="J7259" t="s">
        <v>575</v>
      </c>
      <c r="K7259" t="s">
        <v>475</v>
      </c>
      <c r="L7259" t="s">
        <v>548</v>
      </c>
      <c r="M7259" t="s">
        <v>193</v>
      </c>
      <c r="N7259">
        <v>13</v>
      </c>
      <c r="O7259">
        <v>5997.23</v>
      </c>
      <c r="P7259">
        <v>27254</v>
      </c>
      <c r="Q7259" t="str">
        <f t="shared" si="116"/>
        <v>Street</v>
      </c>
    </row>
    <row r="7260" spans="1:17" x14ac:dyDescent="0.3">
      <c r="A7260">
        <v>5</v>
      </c>
      <c r="B7260" t="s">
        <v>181</v>
      </c>
      <c r="C7260">
        <v>2022</v>
      </c>
      <c r="D7260">
        <v>10</v>
      </c>
      <c r="E7260" t="s">
        <v>662</v>
      </c>
      <c r="F7260" s="152">
        <v>6</v>
      </c>
      <c r="G7260" t="s">
        <v>458</v>
      </c>
      <c r="H7260" t="s">
        <v>507</v>
      </c>
      <c r="I7260" t="s">
        <v>508</v>
      </c>
      <c r="J7260" t="s">
        <v>571</v>
      </c>
      <c r="K7260" t="s">
        <v>439</v>
      </c>
      <c r="L7260" t="s">
        <v>548</v>
      </c>
      <c r="M7260" t="s">
        <v>193</v>
      </c>
      <c r="N7260">
        <v>2</v>
      </c>
      <c r="O7260">
        <v>75.86</v>
      </c>
      <c r="P7260">
        <v>277</v>
      </c>
      <c r="Q7260" t="str">
        <f t="shared" si="116"/>
        <v>3-Small C&amp;I</v>
      </c>
    </row>
    <row r="7261" spans="1:17" x14ac:dyDescent="0.3">
      <c r="A7261">
        <v>5</v>
      </c>
      <c r="B7261" t="s">
        <v>181</v>
      </c>
      <c r="C7261">
        <v>2022</v>
      </c>
      <c r="D7261">
        <v>10</v>
      </c>
      <c r="E7261" t="s">
        <v>662</v>
      </c>
      <c r="F7261" s="152">
        <v>6</v>
      </c>
      <c r="G7261" t="s">
        <v>458</v>
      </c>
      <c r="H7261" t="s">
        <v>509</v>
      </c>
      <c r="I7261" t="s">
        <v>510</v>
      </c>
      <c r="J7261" t="s">
        <v>571</v>
      </c>
      <c r="K7261" t="s">
        <v>439</v>
      </c>
      <c r="L7261" t="s">
        <v>548</v>
      </c>
      <c r="M7261" t="s">
        <v>193</v>
      </c>
      <c r="N7261">
        <v>6</v>
      </c>
      <c r="O7261">
        <v>197.55</v>
      </c>
      <c r="P7261">
        <v>739</v>
      </c>
      <c r="Q7261" t="str">
        <f t="shared" si="116"/>
        <v>3-Small C&amp;I</v>
      </c>
    </row>
    <row r="7262" spans="1:17" x14ac:dyDescent="0.3">
      <c r="A7262">
        <v>5</v>
      </c>
      <c r="B7262" t="s">
        <v>181</v>
      </c>
      <c r="C7262">
        <v>2022</v>
      </c>
      <c r="D7262">
        <v>10</v>
      </c>
      <c r="E7262" t="s">
        <v>662</v>
      </c>
      <c r="F7262" s="152">
        <v>6</v>
      </c>
      <c r="G7262" t="s">
        <v>458</v>
      </c>
      <c r="H7262" t="s">
        <v>459</v>
      </c>
      <c r="I7262" t="s">
        <v>460</v>
      </c>
      <c r="J7262" t="s">
        <v>573</v>
      </c>
      <c r="K7262" t="s">
        <v>461</v>
      </c>
      <c r="L7262" t="s">
        <v>542</v>
      </c>
      <c r="M7262" t="s">
        <v>462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x14ac:dyDescent="0.3">
      <c r="A7263">
        <v>5</v>
      </c>
      <c r="B7263" t="s">
        <v>181</v>
      </c>
      <c r="C7263">
        <v>2022</v>
      </c>
      <c r="D7263">
        <v>10</v>
      </c>
      <c r="E7263" t="s">
        <v>662</v>
      </c>
      <c r="F7263" s="152">
        <v>6</v>
      </c>
      <c r="G7263" t="s">
        <v>458</v>
      </c>
      <c r="H7263" t="s">
        <v>434</v>
      </c>
      <c r="I7263" t="s">
        <v>435</v>
      </c>
      <c r="J7263" t="s">
        <v>566</v>
      </c>
      <c r="K7263" t="s">
        <v>436</v>
      </c>
      <c r="L7263" t="s">
        <v>542</v>
      </c>
      <c r="M7263" t="s">
        <v>462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x14ac:dyDescent="0.3">
      <c r="A7264">
        <v>5</v>
      </c>
      <c r="B7264" t="s">
        <v>181</v>
      </c>
      <c r="C7264">
        <v>2022</v>
      </c>
      <c r="D7264">
        <v>10</v>
      </c>
      <c r="E7264" t="s">
        <v>662</v>
      </c>
      <c r="F7264" s="152">
        <v>6</v>
      </c>
      <c r="G7264" t="s">
        <v>458</v>
      </c>
      <c r="H7264" t="s">
        <v>511</v>
      </c>
      <c r="I7264" t="s">
        <v>512</v>
      </c>
      <c r="J7264" t="s">
        <v>576</v>
      </c>
      <c r="K7264" t="s">
        <v>513</v>
      </c>
      <c r="L7264" t="s">
        <v>542</v>
      </c>
      <c r="M7264" t="s">
        <v>462</v>
      </c>
      <c r="N7264">
        <v>5</v>
      </c>
      <c r="O7264">
        <v>9333.91</v>
      </c>
      <c r="P7264">
        <v>39766</v>
      </c>
      <c r="Q7264" t="str">
        <f t="shared" si="116"/>
        <v>Street</v>
      </c>
    </row>
    <row r="7265" spans="1:17" x14ac:dyDescent="0.3">
      <c r="A7265">
        <v>5</v>
      </c>
      <c r="B7265" t="s">
        <v>181</v>
      </c>
      <c r="C7265">
        <v>2022</v>
      </c>
      <c r="D7265">
        <v>10</v>
      </c>
      <c r="E7265" t="s">
        <v>662</v>
      </c>
      <c r="F7265" s="152">
        <v>6</v>
      </c>
      <c r="G7265" t="s">
        <v>458</v>
      </c>
      <c r="H7265" t="s">
        <v>514</v>
      </c>
      <c r="I7265" t="s">
        <v>515</v>
      </c>
      <c r="J7265" t="s">
        <v>574</v>
      </c>
      <c r="K7265" t="s">
        <v>500</v>
      </c>
      <c r="L7265" t="s">
        <v>542</v>
      </c>
      <c r="M7265" t="s">
        <v>462</v>
      </c>
      <c r="N7265">
        <v>6</v>
      </c>
      <c r="O7265">
        <v>1825.89</v>
      </c>
      <c r="P7265">
        <v>4280</v>
      </c>
      <c r="Q7265" t="str">
        <f t="shared" si="116"/>
        <v>Street</v>
      </c>
    </row>
    <row r="7266" spans="1:17" x14ac:dyDescent="0.3">
      <c r="A7266">
        <v>5</v>
      </c>
      <c r="B7266" t="s">
        <v>181</v>
      </c>
      <c r="C7266">
        <v>2022</v>
      </c>
      <c r="D7266">
        <v>10</v>
      </c>
      <c r="E7266" t="s">
        <v>662</v>
      </c>
      <c r="F7266" s="152">
        <v>6</v>
      </c>
      <c r="G7266" t="s">
        <v>458</v>
      </c>
      <c r="H7266" t="s">
        <v>516</v>
      </c>
      <c r="I7266" t="s">
        <v>517</v>
      </c>
      <c r="J7266" t="s">
        <v>575</v>
      </c>
      <c r="K7266" t="s">
        <v>475</v>
      </c>
      <c r="L7266" t="s">
        <v>542</v>
      </c>
      <c r="M7266" t="s">
        <v>462</v>
      </c>
      <c r="N7266">
        <v>408</v>
      </c>
      <c r="O7266">
        <v>409420.29</v>
      </c>
      <c r="P7266">
        <v>3526560</v>
      </c>
      <c r="Q7266" t="str">
        <f t="shared" si="116"/>
        <v>Street</v>
      </c>
    </row>
    <row r="7267" spans="1:17" x14ac:dyDescent="0.3">
      <c r="A7267">
        <v>5</v>
      </c>
      <c r="B7267" t="s">
        <v>181</v>
      </c>
      <c r="C7267">
        <v>2022</v>
      </c>
      <c r="D7267">
        <v>10</v>
      </c>
      <c r="E7267" t="s">
        <v>662</v>
      </c>
      <c r="F7267" s="152">
        <v>6</v>
      </c>
      <c r="G7267" t="s">
        <v>458</v>
      </c>
      <c r="H7267" t="s">
        <v>437</v>
      </c>
      <c r="I7267" t="s">
        <v>438</v>
      </c>
      <c r="J7267" t="s">
        <v>571</v>
      </c>
      <c r="K7267" t="s">
        <v>439</v>
      </c>
      <c r="L7267" t="s">
        <v>542</v>
      </c>
      <c r="M7267" t="s">
        <v>462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x14ac:dyDescent="0.3">
      <c r="A7268">
        <v>5</v>
      </c>
      <c r="B7268" t="s">
        <v>181</v>
      </c>
      <c r="C7268">
        <v>2022</v>
      </c>
      <c r="D7268">
        <v>10</v>
      </c>
      <c r="E7268" t="s">
        <v>662</v>
      </c>
      <c r="F7268" s="152">
        <v>6</v>
      </c>
      <c r="G7268" t="s">
        <v>458</v>
      </c>
      <c r="H7268" t="s">
        <v>518</v>
      </c>
      <c r="I7268" t="s">
        <v>519</v>
      </c>
      <c r="J7268" t="s">
        <v>577</v>
      </c>
      <c r="K7268" t="s">
        <v>465</v>
      </c>
      <c r="L7268" t="s">
        <v>548</v>
      </c>
      <c r="M7268" t="s">
        <v>193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x14ac:dyDescent="0.3">
      <c r="A7269">
        <v>5</v>
      </c>
      <c r="B7269" t="s">
        <v>181</v>
      </c>
      <c r="C7269">
        <v>2022</v>
      </c>
      <c r="D7269">
        <v>10</v>
      </c>
      <c r="E7269" t="s">
        <v>662</v>
      </c>
      <c r="F7269" s="152">
        <v>6</v>
      </c>
      <c r="G7269" t="s">
        <v>458</v>
      </c>
      <c r="H7269" t="s">
        <v>463</v>
      </c>
      <c r="I7269" t="s">
        <v>464</v>
      </c>
      <c r="J7269" t="s">
        <v>577</v>
      </c>
      <c r="K7269" t="s">
        <v>465</v>
      </c>
      <c r="L7269" t="s">
        <v>542</v>
      </c>
      <c r="M7269" t="s">
        <v>462</v>
      </c>
      <c r="N7269">
        <v>10</v>
      </c>
      <c r="O7269">
        <v>802.15</v>
      </c>
      <c r="P7269">
        <v>4417</v>
      </c>
      <c r="Q7269" t="str">
        <f t="shared" si="116"/>
        <v>Street</v>
      </c>
    </row>
    <row r="7270" spans="1:17" x14ac:dyDescent="0.3">
      <c r="A7270">
        <v>5</v>
      </c>
      <c r="B7270" t="s">
        <v>181</v>
      </c>
      <c r="C7270">
        <v>2022</v>
      </c>
      <c r="D7270">
        <v>10</v>
      </c>
      <c r="E7270" t="s">
        <v>662</v>
      </c>
      <c r="F7270" s="152">
        <v>6</v>
      </c>
      <c r="G7270" t="s">
        <v>458</v>
      </c>
      <c r="H7270" t="s">
        <v>522</v>
      </c>
      <c r="I7270" t="s">
        <v>523</v>
      </c>
      <c r="J7270" t="s">
        <v>578</v>
      </c>
      <c r="K7270" t="s">
        <v>475</v>
      </c>
      <c r="L7270" t="s">
        <v>548</v>
      </c>
      <c r="M7270" t="s">
        <v>193</v>
      </c>
      <c r="N7270">
        <v>3</v>
      </c>
      <c r="O7270">
        <v>2469.08</v>
      </c>
      <c r="P7270">
        <v>667</v>
      </c>
      <c r="Q7270" t="str">
        <f t="shared" si="116"/>
        <v>Street</v>
      </c>
    </row>
    <row r="7271" spans="1:17" x14ac:dyDescent="0.3">
      <c r="A7271">
        <v>5</v>
      </c>
      <c r="B7271" t="s">
        <v>181</v>
      </c>
      <c r="C7271">
        <v>2022</v>
      </c>
      <c r="D7271">
        <v>10</v>
      </c>
      <c r="E7271" t="s">
        <v>662</v>
      </c>
      <c r="F7271" s="152">
        <v>6</v>
      </c>
      <c r="G7271" t="s">
        <v>458</v>
      </c>
      <c r="H7271" t="s">
        <v>524</v>
      </c>
      <c r="I7271" t="s">
        <v>525</v>
      </c>
      <c r="J7271" t="s">
        <v>578</v>
      </c>
      <c r="K7271" t="s">
        <v>475</v>
      </c>
      <c r="L7271" t="s">
        <v>542</v>
      </c>
      <c r="M7271" t="s">
        <v>462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x14ac:dyDescent="0.3">
      <c r="A7272">
        <v>5</v>
      </c>
      <c r="B7272" t="s">
        <v>181</v>
      </c>
      <c r="C7272">
        <v>2022</v>
      </c>
      <c r="D7272">
        <v>10</v>
      </c>
      <c r="E7272" t="s">
        <v>662</v>
      </c>
      <c r="F7272" s="152">
        <v>6</v>
      </c>
      <c r="G7272" t="s">
        <v>458</v>
      </c>
      <c r="H7272" t="s">
        <v>417</v>
      </c>
      <c r="I7272" t="s">
        <v>418</v>
      </c>
      <c r="J7272" t="s">
        <v>562</v>
      </c>
      <c r="K7272" t="s">
        <v>405</v>
      </c>
      <c r="L7272" t="s">
        <v>542</v>
      </c>
      <c r="M7272" t="s">
        <v>462</v>
      </c>
      <c r="N7272">
        <v>30</v>
      </c>
      <c r="O7272">
        <v>862.69</v>
      </c>
      <c r="P7272">
        <v>4961</v>
      </c>
      <c r="Q7272" t="str">
        <f t="shared" si="116"/>
        <v>3-Small C&amp;I</v>
      </c>
    </row>
    <row r="7273" spans="1:17" x14ac:dyDescent="0.3">
      <c r="A7273">
        <v>5</v>
      </c>
      <c r="B7273" t="s">
        <v>181</v>
      </c>
      <c r="C7273">
        <v>2022</v>
      </c>
      <c r="D7273">
        <v>10</v>
      </c>
      <c r="E7273" t="s">
        <v>662</v>
      </c>
      <c r="F7273" s="152">
        <v>10</v>
      </c>
      <c r="G7273" t="s">
        <v>466</v>
      </c>
      <c r="H7273" t="s">
        <v>397</v>
      </c>
      <c r="I7273" t="s">
        <v>398</v>
      </c>
      <c r="J7273" t="s">
        <v>561</v>
      </c>
      <c r="K7273" t="s">
        <v>399</v>
      </c>
      <c r="L7273" t="s">
        <v>543</v>
      </c>
      <c r="M7273" t="s">
        <v>467</v>
      </c>
      <c r="N7273">
        <v>36701</v>
      </c>
      <c r="O7273">
        <v>4382280.3</v>
      </c>
      <c r="P7273">
        <v>16379720</v>
      </c>
      <c r="Q7273" t="str">
        <f t="shared" si="116"/>
        <v>1-Residential</v>
      </c>
    </row>
    <row r="7274" spans="1:17" x14ac:dyDescent="0.3">
      <c r="A7274">
        <v>5</v>
      </c>
      <c r="B7274" t="s">
        <v>181</v>
      </c>
      <c r="C7274">
        <v>2022</v>
      </c>
      <c r="D7274">
        <v>10</v>
      </c>
      <c r="E7274" t="s">
        <v>662</v>
      </c>
      <c r="F7274" s="152">
        <v>10</v>
      </c>
      <c r="G7274" t="s">
        <v>466</v>
      </c>
      <c r="H7274" t="s">
        <v>401</v>
      </c>
      <c r="I7274" t="s">
        <v>402</v>
      </c>
      <c r="J7274" t="s">
        <v>561</v>
      </c>
      <c r="K7274" t="s">
        <v>399</v>
      </c>
      <c r="L7274" t="s">
        <v>543</v>
      </c>
      <c r="M7274" t="s">
        <v>467</v>
      </c>
      <c r="N7274">
        <v>22</v>
      </c>
      <c r="O7274">
        <v>3789.92</v>
      </c>
      <c r="P7274">
        <v>14300</v>
      </c>
      <c r="Q7274" t="str">
        <f t="shared" si="116"/>
        <v>1-Residential</v>
      </c>
    </row>
    <row r="7275" spans="1:17" x14ac:dyDescent="0.3">
      <c r="A7275">
        <v>5</v>
      </c>
      <c r="B7275" t="s">
        <v>181</v>
      </c>
      <c r="C7275">
        <v>2022</v>
      </c>
      <c r="D7275">
        <v>10</v>
      </c>
      <c r="E7275" t="s">
        <v>662</v>
      </c>
      <c r="F7275" s="152">
        <v>10</v>
      </c>
      <c r="G7275" t="s">
        <v>466</v>
      </c>
      <c r="H7275" t="s">
        <v>403</v>
      </c>
      <c r="I7275" t="s">
        <v>404</v>
      </c>
      <c r="J7275" t="s">
        <v>562</v>
      </c>
      <c r="K7275" t="s">
        <v>405</v>
      </c>
      <c r="L7275" t="s">
        <v>543</v>
      </c>
      <c r="M7275" t="s">
        <v>467</v>
      </c>
      <c r="N7275">
        <v>12</v>
      </c>
      <c r="O7275">
        <v>1514.06</v>
      </c>
      <c r="P7275">
        <v>6350</v>
      </c>
      <c r="Q7275" t="str">
        <f t="shared" si="116"/>
        <v>3-Small C&amp;I</v>
      </c>
    </row>
    <row r="7276" spans="1:17" x14ac:dyDescent="0.3">
      <c r="A7276">
        <v>5</v>
      </c>
      <c r="B7276" t="s">
        <v>181</v>
      </c>
      <c r="C7276">
        <v>2022</v>
      </c>
      <c r="D7276">
        <v>10</v>
      </c>
      <c r="E7276" t="s">
        <v>662</v>
      </c>
      <c r="F7276" s="152">
        <v>10</v>
      </c>
      <c r="G7276" t="s">
        <v>466</v>
      </c>
      <c r="H7276" t="s">
        <v>406</v>
      </c>
      <c r="I7276" t="s">
        <v>407</v>
      </c>
      <c r="J7276" t="s">
        <v>563</v>
      </c>
      <c r="K7276" t="s">
        <v>408</v>
      </c>
      <c r="L7276" t="s">
        <v>543</v>
      </c>
      <c r="M7276" t="s">
        <v>467</v>
      </c>
      <c r="N7276">
        <v>5954</v>
      </c>
      <c r="O7276">
        <v>491698.33</v>
      </c>
      <c r="P7276">
        <v>2888551</v>
      </c>
      <c r="Q7276" t="str">
        <f t="shared" si="116"/>
        <v>2-Low Income Residential</v>
      </c>
    </row>
    <row r="7277" spans="1:17" x14ac:dyDescent="0.3">
      <c r="A7277">
        <v>5</v>
      </c>
      <c r="B7277" t="s">
        <v>181</v>
      </c>
      <c r="C7277">
        <v>2022</v>
      </c>
      <c r="D7277">
        <v>10</v>
      </c>
      <c r="E7277" t="s">
        <v>662</v>
      </c>
      <c r="F7277" s="152">
        <v>10</v>
      </c>
      <c r="G7277" t="s">
        <v>466</v>
      </c>
      <c r="H7277" t="s">
        <v>471</v>
      </c>
      <c r="I7277" t="s">
        <v>472</v>
      </c>
      <c r="J7277" t="s">
        <v>563</v>
      </c>
      <c r="K7277" t="s">
        <v>408</v>
      </c>
      <c r="L7277" t="s">
        <v>543</v>
      </c>
      <c r="M7277" t="s">
        <v>467</v>
      </c>
      <c r="N7277">
        <v>12</v>
      </c>
      <c r="O7277">
        <v>873.46</v>
      </c>
      <c r="P7277">
        <v>5129</v>
      </c>
      <c r="Q7277" t="str">
        <f t="shared" si="116"/>
        <v>2-Low Income Residential</v>
      </c>
    </row>
    <row r="7278" spans="1:17" x14ac:dyDescent="0.3">
      <c r="A7278">
        <v>5</v>
      </c>
      <c r="B7278" t="s">
        <v>181</v>
      </c>
      <c r="C7278">
        <v>2022</v>
      </c>
      <c r="D7278">
        <v>10</v>
      </c>
      <c r="E7278" t="s">
        <v>662</v>
      </c>
      <c r="F7278" s="152">
        <v>10</v>
      </c>
      <c r="G7278" t="s">
        <v>466</v>
      </c>
      <c r="H7278" t="s">
        <v>477</v>
      </c>
      <c r="I7278" t="s">
        <v>478</v>
      </c>
      <c r="J7278" t="s">
        <v>566</v>
      </c>
      <c r="K7278" t="s">
        <v>436</v>
      </c>
      <c r="L7278" t="s">
        <v>543</v>
      </c>
      <c r="M7278" t="s">
        <v>467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x14ac:dyDescent="0.3">
      <c r="A7279">
        <v>5</v>
      </c>
      <c r="B7279" t="s">
        <v>181</v>
      </c>
      <c r="C7279">
        <v>2022</v>
      </c>
      <c r="D7279">
        <v>10</v>
      </c>
      <c r="E7279" t="s">
        <v>662</v>
      </c>
      <c r="F7279" s="152">
        <v>10</v>
      </c>
      <c r="G7279" t="s">
        <v>466</v>
      </c>
      <c r="H7279" t="s">
        <v>479</v>
      </c>
      <c r="I7279" t="s">
        <v>480</v>
      </c>
      <c r="J7279" t="s">
        <v>566</v>
      </c>
      <c r="K7279" t="s">
        <v>436</v>
      </c>
      <c r="L7279" t="s">
        <v>543</v>
      </c>
      <c r="M7279" t="s">
        <v>467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x14ac:dyDescent="0.3">
      <c r="A7280">
        <v>5</v>
      </c>
      <c r="B7280" t="s">
        <v>181</v>
      </c>
      <c r="C7280">
        <v>2022</v>
      </c>
      <c r="D7280">
        <v>10</v>
      </c>
      <c r="E7280" t="s">
        <v>662</v>
      </c>
      <c r="F7280" s="152">
        <v>10</v>
      </c>
      <c r="G7280" t="s">
        <v>466</v>
      </c>
      <c r="H7280" t="s">
        <v>434</v>
      </c>
      <c r="I7280" t="s">
        <v>435</v>
      </c>
      <c r="J7280" t="s">
        <v>566</v>
      </c>
      <c r="K7280" t="s">
        <v>436</v>
      </c>
      <c r="L7280" t="s">
        <v>544</v>
      </c>
      <c r="M7280" t="s">
        <v>468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x14ac:dyDescent="0.3">
      <c r="A7281">
        <v>5</v>
      </c>
      <c r="B7281" t="s">
        <v>181</v>
      </c>
      <c r="C7281">
        <v>2022</v>
      </c>
      <c r="D7281">
        <v>10</v>
      </c>
      <c r="E7281" t="s">
        <v>662</v>
      </c>
      <c r="F7281" s="152">
        <v>10</v>
      </c>
      <c r="G7281" t="s">
        <v>466</v>
      </c>
      <c r="H7281" t="s">
        <v>412</v>
      </c>
      <c r="I7281" t="s">
        <v>413</v>
      </c>
      <c r="J7281" t="s">
        <v>561</v>
      </c>
      <c r="K7281" t="s">
        <v>399</v>
      </c>
      <c r="L7281" t="s">
        <v>544</v>
      </c>
      <c r="M7281" t="s">
        <v>468</v>
      </c>
      <c r="N7281">
        <v>31609</v>
      </c>
      <c r="O7281">
        <v>2444176.33</v>
      </c>
      <c r="P7281">
        <v>16117218</v>
      </c>
      <c r="Q7281" t="str">
        <f t="shared" si="116"/>
        <v>1-Residential</v>
      </c>
    </row>
    <row r="7282" spans="1:17" x14ac:dyDescent="0.3">
      <c r="A7282">
        <v>5</v>
      </c>
      <c r="B7282" t="s">
        <v>181</v>
      </c>
      <c r="C7282">
        <v>2022</v>
      </c>
      <c r="D7282">
        <v>10</v>
      </c>
      <c r="E7282" t="s">
        <v>662</v>
      </c>
      <c r="F7282" s="152">
        <v>10</v>
      </c>
      <c r="G7282" t="s">
        <v>466</v>
      </c>
      <c r="H7282" t="s">
        <v>415</v>
      </c>
      <c r="I7282" t="s">
        <v>416</v>
      </c>
      <c r="J7282" t="s">
        <v>563</v>
      </c>
      <c r="K7282" t="s">
        <v>408</v>
      </c>
      <c r="L7282" t="s">
        <v>544</v>
      </c>
      <c r="M7282" t="s">
        <v>468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x14ac:dyDescent="0.3">
      <c r="A7283">
        <v>5</v>
      </c>
      <c r="B7283" t="s">
        <v>181</v>
      </c>
      <c r="C7283">
        <v>2022</v>
      </c>
      <c r="D7283">
        <v>10</v>
      </c>
      <c r="E7283" t="s">
        <v>662</v>
      </c>
      <c r="F7283" s="152">
        <v>10</v>
      </c>
      <c r="G7283" t="s">
        <v>466</v>
      </c>
      <c r="H7283" t="s">
        <v>417</v>
      </c>
      <c r="I7283" t="s">
        <v>418</v>
      </c>
      <c r="J7283" t="s">
        <v>562</v>
      </c>
      <c r="K7283" t="s">
        <v>405</v>
      </c>
      <c r="L7283" t="s">
        <v>544</v>
      </c>
      <c r="M7283" t="s">
        <v>468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x14ac:dyDescent="0.3">
      <c r="A7284">
        <v>5</v>
      </c>
      <c r="B7284" t="s">
        <v>181</v>
      </c>
      <c r="C7284">
        <v>2022</v>
      </c>
      <c r="D7284">
        <v>10</v>
      </c>
      <c r="E7284" t="s">
        <v>662</v>
      </c>
      <c r="F7284" s="152">
        <v>60</v>
      </c>
      <c r="G7284" t="s">
        <v>469</v>
      </c>
      <c r="H7284" t="s">
        <v>494</v>
      </c>
      <c r="I7284" t="s">
        <v>495</v>
      </c>
      <c r="J7284" t="s">
        <v>573</v>
      </c>
      <c r="K7284" t="s">
        <v>461</v>
      </c>
      <c r="L7284" t="s">
        <v>549</v>
      </c>
      <c r="M7284" t="s">
        <v>526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x14ac:dyDescent="0.3">
      <c r="A7285">
        <v>5</v>
      </c>
      <c r="B7285" t="s">
        <v>181</v>
      </c>
      <c r="C7285">
        <v>2022</v>
      </c>
      <c r="D7285">
        <v>10</v>
      </c>
      <c r="E7285" t="s">
        <v>662</v>
      </c>
      <c r="F7285" s="152">
        <v>60</v>
      </c>
      <c r="G7285" t="s">
        <v>469</v>
      </c>
      <c r="H7285" t="s">
        <v>496</v>
      </c>
      <c r="I7285" t="s">
        <v>497</v>
      </c>
      <c r="J7285" t="s">
        <v>573</v>
      </c>
      <c r="K7285" t="s">
        <v>461</v>
      </c>
      <c r="L7285" t="s">
        <v>549</v>
      </c>
      <c r="M7285" t="s">
        <v>526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x14ac:dyDescent="0.3">
      <c r="A7286">
        <v>5</v>
      </c>
      <c r="B7286" t="s">
        <v>181</v>
      </c>
      <c r="C7286">
        <v>2022</v>
      </c>
      <c r="D7286">
        <v>10</v>
      </c>
      <c r="E7286" t="s">
        <v>662</v>
      </c>
      <c r="F7286" s="152">
        <v>60</v>
      </c>
      <c r="G7286" t="s">
        <v>469</v>
      </c>
      <c r="H7286" t="s">
        <v>459</v>
      </c>
      <c r="I7286" t="s">
        <v>460</v>
      </c>
      <c r="J7286" t="s">
        <v>573</v>
      </c>
      <c r="K7286" t="s">
        <v>461</v>
      </c>
      <c r="L7286" t="s">
        <v>545</v>
      </c>
      <c r="M7286" t="s">
        <v>470</v>
      </c>
      <c r="N7286">
        <v>47</v>
      </c>
      <c r="O7286">
        <v>8512.32</v>
      </c>
      <c r="P7286">
        <v>13253</v>
      </c>
      <c r="Q7286" t="str">
        <f t="shared" si="116"/>
        <v>Street</v>
      </c>
    </row>
    <row r="7287" spans="1:17" x14ac:dyDescent="0.3">
      <c r="A7287">
        <v>5</v>
      </c>
      <c r="B7287" t="s">
        <v>181</v>
      </c>
      <c r="C7287">
        <v>2022</v>
      </c>
      <c r="D7287">
        <v>10</v>
      </c>
      <c r="E7287" t="s">
        <v>662</v>
      </c>
      <c r="F7287" s="152">
        <v>60</v>
      </c>
      <c r="G7287" t="s">
        <v>469</v>
      </c>
      <c r="H7287" t="s">
        <v>437</v>
      </c>
      <c r="I7287" t="s">
        <v>438</v>
      </c>
      <c r="J7287" t="s">
        <v>571</v>
      </c>
      <c r="K7287" t="s">
        <v>439</v>
      </c>
      <c r="L7287" t="s">
        <v>545</v>
      </c>
      <c r="M7287" t="s">
        <v>470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x14ac:dyDescent="0.3">
      <c r="A7288">
        <v>5</v>
      </c>
      <c r="B7288" t="s">
        <v>181</v>
      </c>
      <c r="C7288">
        <v>2022</v>
      </c>
      <c r="D7288">
        <v>10</v>
      </c>
      <c r="E7288" t="s">
        <v>662</v>
      </c>
      <c r="F7288" s="152">
        <v>60</v>
      </c>
      <c r="G7288" t="s">
        <v>469</v>
      </c>
      <c r="H7288" t="s">
        <v>463</v>
      </c>
      <c r="I7288" t="s">
        <v>464</v>
      </c>
      <c r="J7288" t="s">
        <v>577</v>
      </c>
      <c r="K7288" t="s">
        <v>465</v>
      </c>
      <c r="L7288" t="s">
        <v>545</v>
      </c>
      <c r="M7288" t="s">
        <v>470</v>
      </c>
      <c r="N7288">
        <v>4</v>
      </c>
      <c r="O7288">
        <v>77.63</v>
      </c>
      <c r="P7288">
        <v>429</v>
      </c>
      <c r="Q7288" t="str">
        <f t="shared" si="116"/>
        <v>Street</v>
      </c>
    </row>
    <row r="7289" spans="1:17" x14ac:dyDescent="0.3">
      <c r="A7289">
        <v>5</v>
      </c>
      <c r="B7289" t="s">
        <v>181</v>
      </c>
      <c r="C7289">
        <v>2022</v>
      </c>
      <c r="D7289">
        <v>10</v>
      </c>
      <c r="E7289" t="s">
        <v>662</v>
      </c>
      <c r="F7289" s="152">
        <v>71</v>
      </c>
      <c r="G7289" t="s">
        <v>469</v>
      </c>
      <c r="H7289" t="s">
        <v>397</v>
      </c>
      <c r="I7289" t="s">
        <v>398</v>
      </c>
      <c r="J7289" t="s">
        <v>561</v>
      </c>
      <c r="K7289" t="s">
        <v>399</v>
      </c>
      <c r="L7289" t="s">
        <v>550</v>
      </c>
      <c r="M7289" t="s">
        <v>527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x14ac:dyDescent="0.3">
      <c r="A7290">
        <v>5</v>
      </c>
      <c r="B7290" t="s">
        <v>181</v>
      </c>
      <c r="C7290">
        <v>2022</v>
      </c>
      <c r="D7290">
        <v>10</v>
      </c>
      <c r="E7290" t="s">
        <v>662</v>
      </c>
      <c r="F7290" s="152">
        <v>72</v>
      </c>
      <c r="G7290" t="s">
        <v>469</v>
      </c>
      <c r="H7290" t="s">
        <v>397</v>
      </c>
      <c r="I7290" t="s">
        <v>398</v>
      </c>
      <c r="J7290" t="s">
        <v>561</v>
      </c>
      <c r="K7290" t="s">
        <v>399</v>
      </c>
      <c r="L7290" t="s">
        <v>551</v>
      </c>
      <c r="M7290" t="s">
        <v>528</v>
      </c>
      <c r="N7290">
        <v>1</v>
      </c>
      <c r="O7290">
        <v>93.4</v>
      </c>
      <c r="P7290">
        <v>339</v>
      </c>
      <c r="Q7290" t="str">
        <f t="shared" si="116"/>
        <v>1-Residential</v>
      </c>
    </row>
    <row r="7291" spans="1:17" x14ac:dyDescent="0.3">
      <c r="A7291">
        <v>5</v>
      </c>
      <c r="B7291" t="s">
        <v>181</v>
      </c>
      <c r="C7291">
        <v>2022</v>
      </c>
      <c r="D7291">
        <v>10</v>
      </c>
      <c r="E7291" t="s">
        <v>662</v>
      </c>
      <c r="F7291" s="152">
        <v>72</v>
      </c>
      <c r="G7291" t="s">
        <v>469</v>
      </c>
      <c r="H7291" t="s">
        <v>403</v>
      </c>
      <c r="I7291" t="s">
        <v>404</v>
      </c>
      <c r="J7291" t="s">
        <v>562</v>
      </c>
      <c r="K7291" t="s">
        <v>405</v>
      </c>
      <c r="L7291" t="s">
        <v>551</v>
      </c>
      <c r="M7291" t="s">
        <v>528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x14ac:dyDescent="0.3">
      <c r="A7292">
        <v>5</v>
      </c>
      <c r="B7292" t="s">
        <v>181</v>
      </c>
      <c r="C7292">
        <v>2022</v>
      </c>
      <c r="D7292">
        <v>10</v>
      </c>
      <c r="E7292" t="s">
        <v>662</v>
      </c>
      <c r="F7292" s="152">
        <v>75</v>
      </c>
      <c r="G7292" t="s">
        <v>469</v>
      </c>
      <c r="H7292" t="s">
        <v>481</v>
      </c>
      <c r="I7292" t="s">
        <v>482</v>
      </c>
      <c r="J7292" t="s">
        <v>568</v>
      </c>
      <c r="K7292" t="s">
        <v>433</v>
      </c>
      <c r="L7292" t="s">
        <v>552</v>
      </c>
      <c r="M7292" t="s">
        <v>529</v>
      </c>
      <c r="N7292">
        <v>1</v>
      </c>
      <c r="O7292">
        <v>899.79</v>
      </c>
      <c r="P7292">
        <v>2660</v>
      </c>
      <c r="Q7292" t="str">
        <f t="shared" si="116"/>
        <v>4-Medium C&amp;I</v>
      </c>
    </row>
    <row r="7293" spans="1:17" x14ac:dyDescent="0.3">
      <c r="A7293">
        <v>5</v>
      </c>
      <c r="B7293" t="s">
        <v>181</v>
      </c>
      <c r="C7293">
        <v>2022</v>
      </c>
      <c r="D7293">
        <v>10</v>
      </c>
      <c r="E7293" t="s">
        <v>662</v>
      </c>
      <c r="F7293" s="152">
        <v>75</v>
      </c>
      <c r="G7293" t="s">
        <v>469</v>
      </c>
      <c r="H7293" t="s">
        <v>441</v>
      </c>
      <c r="I7293" t="s">
        <v>442</v>
      </c>
      <c r="J7293" t="s">
        <v>572</v>
      </c>
      <c r="K7293" t="s">
        <v>443</v>
      </c>
      <c r="L7293" t="s">
        <v>552</v>
      </c>
      <c r="M7293" t="s">
        <v>529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x14ac:dyDescent="0.3">
      <c r="A7294">
        <v>5</v>
      </c>
      <c r="B7294" t="s">
        <v>181</v>
      </c>
      <c r="C7294">
        <v>2022</v>
      </c>
      <c r="D7294">
        <v>10</v>
      </c>
      <c r="E7294" t="s">
        <v>662</v>
      </c>
      <c r="F7294" s="152">
        <v>75</v>
      </c>
      <c r="G7294" t="s">
        <v>469</v>
      </c>
      <c r="H7294" t="s">
        <v>417</v>
      </c>
      <c r="I7294" t="s">
        <v>418</v>
      </c>
      <c r="J7294" t="s">
        <v>562</v>
      </c>
      <c r="K7294" t="s">
        <v>405</v>
      </c>
      <c r="L7294" t="s">
        <v>553</v>
      </c>
      <c r="M7294" t="s">
        <v>476</v>
      </c>
      <c r="N7294">
        <v>7</v>
      </c>
      <c r="O7294">
        <v>1835.17</v>
      </c>
      <c r="P7294">
        <v>15220</v>
      </c>
      <c r="Q7294" t="str">
        <f t="shared" si="116"/>
        <v>3-Small C&amp;I</v>
      </c>
    </row>
    <row r="7295" spans="1:17" x14ac:dyDescent="0.3">
      <c r="A7295">
        <v>5</v>
      </c>
      <c r="B7295" t="s">
        <v>181</v>
      </c>
      <c r="C7295">
        <v>2022</v>
      </c>
      <c r="D7295">
        <v>10</v>
      </c>
      <c r="E7295" t="s">
        <v>662</v>
      </c>
      <c r="F7295" s="152">
        <v>75</v>
      </c>
      <c r="G7295" t="s">
        <v>469</v>
      </c>
      <c r="H7295" t="s">
        <v>450</v>
      </c>
      <c r="I7295" t="s">
        <v>451</v>
      </c>
      <c r="J7295" t="s">
        <v>568</v>
      </c>
      <c r="K7295" t="s">
        <v>433</v>
      </c>
      <c r="L7295" t="s">
        <v>553</v>
      </c>
      <c r="M7295" t="s">
        <v>476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x14ac:dyDescent="0.3">
      <c r="A7296">
        <v>5</v>
      </c>
      <c r="B7296" t="s">
        <v>181</v>
      </c>
      <c r="C7296">
        <v>2022</v>
      </c>
      <c r="D7296">
        <v>10</v>
      </c>
      <c r="E7296" t="s">
        <v>662</v>
      </c>
      <c r="F7296" s="152">
        <v>77</v>
      </c>
      <c r="G7296" t="s">
        <v>469</v>
      </c>
      <c r="H7296" t="s">
        <v>403</v>
      </c>
      <c r="I7296" t="s">
        <v>404</v>
      </c>
      <c r="J7296" t="s">
        <v>562</v>
      </c>
      <c r="K7296" t="s">
        <v>405</v>
      </c>
      <c r="L7296" t="s">
        <v>554</v>
      </c>
      <c r="M7296" t="s">
        <v>530</v>
      </c>
      <c r="N7296">
        <v>2</v>
      </c>
      <c r="O7296">
        <v>1652.61</v>
      </c>
      <c r="P7296">
        <v>7489</v>
      </c>
      <c r="Q7296" t="str">
        <f t="shared" si="116"/>
        <v>3-Small C&amp;I</v>
      </c>
    </row>
    <row r="7297" spans="1:17" x14ac:dyDescent="0.3">
      <c r="A7297">
        <v>5</v>
      </c>
      <c r="B7297" t="s">
        <v>181</v>
      </c>
      <c r="C7297">
        <v>2022</v>
      </c>
      <c r="D7297">
        <v>10</v>
      </c>
      <c r="E7297" t="s">
        <v>662</v>
      </c>
      <c r="F7297" s="152">
        <v>77</v>
      </c>
      <c r="G7297" t="s">
        <v>469</v>
      </c>
      <c r="H7297" t="s">
        <v>431</v>
      </c>
      <c r="I7297" t="s">
        <v>432</v>
      </c>
      <c r="J7297" t="s">
        <v>568</v>
      </c>
      <c r="K7297" t="s">
        <v>433</v>
      </c>
      <c r="L7297" t="s">
        <v>554</v>
      </c>
      <c r="M7297" t="s">
        <v>530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x14ac:dyDescent="0.3">
      <c r="A7298">
        <v>5</v>
      </c>
      <c r="B7298" t="s">
        <v>181</v>
      </c>
      <c r="C7298">
        <v>2022</v>
      </c>
      <c r="D7298">
        <v>10</v>
      </c>
      <c r="E7298" t="s">
        <v>662</v>
      </c>
      <c r="F7298" s="152">
        <v>77</v>
      </c>
      <c r="G7298" t="s">
        <v>469</v>
      </c>
      <c r="H7298" t="s">
        <v>417</v>
      </c>
      <c r="I7298" t="s">
        <v>418</v>
      </c>
      <c r="J7298" t="s">
        <v>562</v>
      </c>
      <c r="K7298" t="s">
        <v>405</v>
      </c>
      <c r="L7298" t="s">
        <v>555</v>
      </c>
      <c r="M7298" t="s">
        <v>476</v>
      </c>
      <c r="N7298">
        <v>1</v>
      </c>
      <c r="O7298">
        <v>185.68</v>
      </c>
      <c r="P7298">
        <v>1537</v>
      </c>
      <c r="Q7298" t="str">
        <f t="shared" si="116"/>
        <v>3-Small C&amp;I</v>
      </c>
    </row>
    <row r="7299" spans="1:17" x14ac:dyDescent="0.3">
      <c r="A7299">
        <v>5</v>
      </c>
      <c r="B7299" t="s">
        <v>181</v>
      </c>
      <c r="C7299">
        <v>2022</v>
      </c>
      <c r="D7299">
        <v>10</v>
      </c>
      <c r="E7299" t="s">
        <v>662</v>
      </c>
      <c r="F7299" s="152">
        <v>79</v>
      </c>
      <c r="G7299" t="s">
        <v>469</v>
      </c>
      <c r="H7299" t="s">
        <v>403</v>
      </c>
      <c r="I7299" t="s">
        <v>404</v>
      </c>
      <c r="J7299" t="s">
        <v>562</v>
      </c>
      <c r="K7299" t="s">
        <v>405</v>
      </c>
      <c r="L7299" t="s">
        <v>556</v>
      </c>
      <c r="M7299" t="s">
        <v>531</v>
      </c>
      <c r="N7299">
        <v>1</v>
      </c>
      <c r="O7299">
        <v>-4.47</v>
      </c>
      <c r="P7299">
        <v>-109</v>
      </c>
      <c r="Q7299" t="str">
        <f t="shared" si="116"/>
        <v>3-Small C&amp;I</v>
      </c>
    </row>
    <row r="7300" spans="1:17" x14ac:dyDescent="0.3">
      <c r="A7300">
        <v>5</v>
      </c>
      <c r="B7300" t="s">
        <v>181</v>
      </c>
      <c r="C7300">
        <v>2022</v>
      </c>
      <c r="D7300">
        <v>10</v>
      </c>
      <c r="E7300" t="s">
        <v>662</v>
      </c>
      <c r="F7300" s="152">
        <v>79</v>
      </c>
      <c r="G7300" t="s">
        <v>469</v>
      </c>
      <c r="H7300" t="s">
        <v>532</v>
      </c>
      <c r="I7300" t="s">
        <v>533</v>
      </c>
      <c r="J7300" t="s">
        <v>270</v>
      </c>
      <c r="K7300" t="s">
        <v>534</v>
      </c>
      <c r="L7300" t="s">
        <v>556</v>
      </c>
      <c r="M7300" t="s">
        <v>531</v>
      </c>
      <c r="N7300">
        <v>18</v>
      </c>
      <c r="O7300">
        <v>4849.68</v>
      </c>
      <c r="P7300">
        <v>2542429</v>
      </c>
      <c r="Q7300" t="str">
        <f t="shared" si="116"/>
        <v>OTHER</v>
      </c>
    </row>
    <row r="7301" spans="1:17" x14ac:dyDescent="0.3">
      <c r="A7301">
        <v>5</v>
      </c>
      <c r="B7301" t="s">
        <v>181</v>
      </c>
      <c r="C7301">
        <v>2022</v>
      </c>
      <c r="D7301">
        <v>10</v>
      </c>
      <c r="E7301" t="s">
        <v>662</v>
      </c>
      <c r="F7301" s="152">
        <v>79</v>
      </c>
      <c r="G7301" t="s">
        <v>469</v>
      </c>
      <c r="H7301" t="s">
        <v>444</v>
      </c>
      <c r="I7301" t="s">
        <v>445</v>
      </c>
      <c r="J7301" t="s">
        <v>572</v>
      </c>
      <c r="K7301" t="s">
        <v>443</v>
      </c>
      <c r="L7301" t="s">
        <v>557</v>
      </c>
      <c r="M7301" t="s">
        <v>535</v>
      </c>
      <c r="N7301">
        <v>1</v>
      </c>
      <c r="O7301">
        <v>2456.38</v>
      </c>
      <c r="P7301">
        <v>31291</v>
      </c>
      <c r="Q7301" t="str">
        <f t="shared" si="116"/>
        <v>5-Large C&amp;I</v>
      </c>
    </row>
    <row r="7302" spans="1:17" x14ac:dyDescent="0.3">
      <c r="A7302">
        <v>5</v>
      </c>
      <c r="B7302" t="s">
        <v>181</v>
      </c>
      <c r="C7302">
        <v>2022</v>
      </c>
      <c r="D7302">
        <v>10</v>
      </c>
      <c r="E7302" t="s">
        <v>662</v>
      </c>
      <c r="F7302" s="152">
        <v>79</v>
      </c>
      <c r="G7302" t="s">
        <v>469</v>
      </c>
      <c r="H7302" t="s">
        <v>417</v>
      </c>
      <c r="I7302" t="s">
        <v>418</v>
      </c>
      <c r="J7302" t="s">
        <v>562</v>
      </c>
      <c r="K7302" t="s">
        <v>405</v>
      </c>
      <c r="L7302" t="s">
        <v>557</v>
      </c>
      <c r="M7302" t="s">
        <v>535</v>
      </c>
      <c r="N7302">
        <v>80</v>
      </c>
      <c r="O7302">
        <v>7912.65</v>
      </c>
      <c r="P7302">
        <v>61919</v>
      </c>
      <c r="Q7302" t="str">
        <f t="shared" si="116"/>
        <v>3-Small C&amp;I</v>
      </c>
    </row>
    <row r="7303" spans="1:17" x14ac:dyDescent="0.3">
      <c r="A7303">
        <v>5</v>
      </c>
      <c r="B7303" t="s">
        <v>181</v>
      </c>
      <c r="C7303">
        <v>2022</v>
      </c>
      <c r="D7303">
        <v>10</v>
      </c>
      <c r="E7303" t="s">
        <v>662</v>
      </c>
      <c r="F7303" s="152">
        <v>79</v>
      </c>
      <c r="G7303" t="s">
        <v>469</v>
      </c>
      <c r="H7303" t="s">
        <v>446</v>
      </c>
      <c r="I7303" t="s">
        <v>447</v>
      </c>
      <c r="J7303" t="s">
        <v>567</v>
      </c>
      <c r="K7303" t="s">
        <v>425</v>
      </c>
      <c r="L7303" t="s">
        <v>557</v>
      </c>
      <c r="M7303" t="s">
        <v>535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x14ac:dyDescent="0.3">
      <c r="A7304">
        <v>5</v>
      </c>
      <c r="B7304" t="s">
        <v>181</v>
      </c>
      <c r="C7304">
        <v>2022</v>
      </c>
      <c r="D7304">
        <v>10</v>
      </c>
      <c r="E7304" t="s">
        <v>662</v>
      </c>
      <c r="F7304" s="152">
        <v>79</v>
      </c>
      <c r="G7304" t="s">
        <v>469</v>
      </c>
      <c r="H7304" t="s">
        <v>450</v>
      </c>
      <c r="I7304" t="s">
        <v>451</v>
      </c>
      <c r="J7304" t="s">
        <v>568</v>
      </c>
      <c r="K7304" t="s">
        <v>433</v>
      </c>
      <c r="L7304" t="s">
        <v>557</v>
      </c>
      <c r="M7304" t="s">
        <v>535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x14ac:dyDescent="0.3">
      <c r="A7305">
        <v>5</v>
      </c>
      <c r="B7305" t="s">
        <v>181</v>
      </c>
      <c r="C7305">
        <v>2022</v>
      </c>
      <c r="D7305">
        <v>11</v>
      </c>
      <c r="E7305" t="s">
        <v>663</v>
      </c>
      <c r="F7305" s="152">
        <v>1</v>
      </c>
      <c r="G7305" t="s">
        <v>396</v>
      </c>
      <c r="H7305" t="s">
        <v>397</v>
      </c>
      <c r="I7305" t="s">
        <v>398</v>
      </c>
      <c r="J7305" t="s">
        <v>561</v>
      </c>
      <c r="K7305" t="s">
        <v>399</v>
      </c>
      <c r="L7305" t="s">
        <v>536</v>
      </c>
      <c r="M7305" t="s">
        <v>400</v>
      </c>
      <c r="N7305">
        <v>497989</v>
      </c>
      <c r="O7305">
        <v>75633718.400000006</v>
      </c>
      <c r="P7305">
        <v>214515342</v>
      </c>
      <c r="Q7305" t="str">
        <f t="shared" ref="Q7305:Q7368" si="117">VLOOKUP(TRIM(J7305),S:T,2,FALSE)</f>
        <v>1-Residential</v>
      </c>
    </row>
    <row r="7306" spans="1:17" x14ac:dyDescent="0.3">
      <c r="A7306">
        <v>5</v>
      </c>
      <c r="B7306" t="s">
        <v>181</v>
      </c>
      <c r="C7306">
        <v>2022</v>
      </c>
      <c r="D7306">
        <v>11</v>
      </c>
      <c r="E7306" t="s">
        <v>663</v>
      </c>
      <c r="F7306" s="152">
        <v>1</v>
      </c>
      <c r="G7306" t="s">
        <v>396</v>
      </c>
      <c r="H7306" t="s">
        <v>401</v>
      </c>
      <c r="I7306" t="s">
        <v>402</v>
      </c>
      <c r="J7306" t="s">
        <v>561</v>
      </c>
      <c r="K7306" t="s">
        <v>399</v>
      </c>
      <c r="L7306" t="s">
        <v>536</v>
      </c>
      <c r="M7306" t="s">
        <v>400</v>
      </c>
      <c r="N7306">
        <v>359</v>
      </c>
      <c r="O7306">
        <v>52076.7</v>
      </c>
      <c r="P7306">
        <v>154288</v>
      </c>
      <c r="Q7306" t="str">
        <f t="shared" si="117"/>
        <v>1-Residential</v>
      </c>
    </row>
    <row r="7307" spans="1:17" x14ac:dyDescent="0.3">
      <c r="A7307">
        <v>5</v>
      </c>
      <c r="B7307" t="s">
        <v>181</v>
      </c>
      <c r="C7307">
        <v>2022</v>
      </c>
      <c r="D7307">
        <v>11</v>
      </c>
      <c r="E7307" t="s">
        <v>663</v>
      </c>
      <c r="F7307" s="152">
        <v>1</v>
      </c>
      <c r="G7307" t="s">
        <v>396</v>
      </c>
      <c r="H7307" t="s">
        <v>403</v>
      </c>
      <c r="I7307" t="s">
        <v>404</v>
      </c>
      <c r="J7307" t="s">
        <v>562</v>
      </c>
      <c r="K7307" t="s">
        <v>405</v>
      </c>
      <c r="L7307" t="s">
        <v>536</v>
      </c>
      <c r="M7307" t="s">
        <v>400</v>
      </c>
      <c r="N7307">
        <v>1315</v>
      </c>
      <c r="O7307">
        <v>-40533.46</v>
      </c>
      <c r="P7307">
        <v>554429</v>
      </c>
      <c r="Q7307" t="str">
        <f t="shared" si="117"/>
        <v>3-Small C&amp;I</v>
      </c>
    </row>
    <row r="7308" spans="1:17" x14ac:dyDescent="0.3">
      <c r="A7308">
        <v>5</v>
      </c>
      <c r="B7308" t="s">
        <v>181</v>
      </c>
      <c r="C7308">
        <v>2022</v>
      </c>
      <c r="D7308">
        <v>11</v>
      </c>
      <c r="E7308" t="s">
        <v>663</v>
      </c>
      <c r="F7308" s="152">
        <v>1</v>
      </c>
      <c r="G7308" t="s">
        <v>396</v>
      </c>
      <c r="H7308" t="s">
        <v>406</v>
      </c>
      <c r="I7308" t="s">
        <v>407</v>
      </c>
      <c r="J7308" t="s">
        <v>563</v>
      </c>
      <c r="K7308" t="s">
        <v>408</v>
      </c>
      <c r="L7308" t="s">
        <v>536</v>
      </c>
      <c r="M7308" t="s">
        <v>400</v>
      </c>
      <c r="N7308">
        <v>67688</v>
      </c>
      <c r="O7308">
        <v>7476156.71</v>
      </c>
      <c r="P7308">
        <v>32605447</v>
      </c>
      <c r="Q7308" t="str">
        <f t="shared" si="117"/>
        <v>2-Low Income Residential</v>
      </c>
    </row>
    <row r="7309" spans="1:17" x14ac:dyDescent="0.3">
      <c r="A7309">
        <v>5</v>
      </c>
      <c r="B7309" t="s">
        <v>181</v>
      </c>
      <c r="C7309">
        <v>2022</v>
      </c>
      <c r="D7309">
        <v>11</v>
      </c>
      <c r="E7309" t="s">
        <v>663</v>
      </c>
      <c r="F7309" s="152">
        <v>1</v>
      </c>
      <c r="G7309" t="s">
        <v>396</v>
      </c>
      <c r="H7309" t="s">
        <v>471</v>
      </c>
      <c r="I7309" t="s">
        <v>472</v>
      </c>
      <c r="J7309" t="s">
        <v>563</v>
      </c>
      <c r="K7309" t="s">
        <v>408</v>
      </c>
      <c r="L7309" t="s">
        <v>536</v>
      </c>
      <c r="M7309" t="s">
        <v>400</v>
      </c>
      <c r="N7309">
        <v>131</v>
      </c>
      <c r="O7309">
        <v>15355.87</v>
      </c>
      <c r="P7309">
        <v>71206</v>
      </c>
      <c r="Q7309" t="str">
        <f t="shared" si="117"/>
        <v>2-Low Income Residential</v>
      </c>
    </row>
    <row r="7310" spans="1:17" x14ac:dyDescent="0.3">
      <c r="A7310">
        <v>5</v>
      </c>
      <c r="B7310" t="s">
        <v>181</v>
      </c>
      <c r="C7310">
        <v>2022</v>
      </c>
      <c r="D7310">
        <v>11</v>
      </c>
      <c r="E7310" t="s">
        <v>663</v>
      </c>
      <c r="F7310" s="152">
        <v>1</v>
      </c>
      <c r="G7310" t="s">
        <v>396</v>
      </c>
      <c r="H7310" t="s">
        <v>409</v>
      </c>
      <c r="I7310" t="s">
        <v>410</v>
      </c>
      <c r="J7310" t="s">
        <v>564</v>
      </c>
      <c r="K7310" t="s">
        <v>428</v>
      </c>
      <c r="L7310" t="s">
        <v>536</v>
      </c>
      <c r="M7310" t="s">
        <v>400</v>
      </c>
      <c r="N7310">
        <v>1159</v>
      </c>
      <c r="O7310">
        <v>101470.55</v>
      </c>
      <c r="P7310">
        <v>302526</v>
      </c>
      <c r="Q7310" t="str">
        <f t="shared" si="117"/>
        <v>3-Small C&amp;I</v>
      </c>
    </row>
    <row r="7311" spans="1:17" x14ac:dyDescent="0.3">
      <c r="A7311">
        <v>5</v>
      </c>
      <c r="B7311" t="s">
        <v>181</v>
      </c>
      <c r="C7311">
        <v>2022</v>
      </c>
      <c r="D7311">
        <v>11</v>
      </c>
      <c r="E7311" t="s">
        <v>663</v>
      </c>
      <c r="F7311" s="152">
        <v>1</v>
      </c>
      <c r="G7311" t="s">
        <v>396</v>
      </c>
      <c r="H7311" t="s">
        <v>429</v>
      </c>
      <c r="I7311" t="s">
        <v>430</v>
      </c>
      <c r="J7311" t="s">
        <v>562</v>
      </c>
      <c r="K7311" t="s">
        <v>405</v>
      </c>
      <c r="L7311" t="s">
        <v>536</v>
      </c>
      <c r="M7311" t="s">
        <v>400</v>
      </c>
      <c r="N7311">
        <v>12</v>
      </c>
      <c r="O7311">
        <v>-31058.83</v>
      </c>
      <c r="P7311">
        <v>5530</v>
      </c>
      <c r="Q7311" t="str">
        <f t="shared" si="117"/>
        <v>3-Small C&amp;I</v>
      </c>
    </row>
    <row r="7312" spans="1:17" x14ac:dyDescent="0.3">
      <c r="A7312">
        <v>5</v>
      </c>
      <c r="B7312" t="s">
        <v>181</v>
      </c>
      <c r="C7312">
        <v>2022</v>
      </c>
      <c r="D7312">
        <v>11</v>
      </c>
      <c r="E7312" t="s">
        <v>663</v>
      </c>
      <c r="F7312" s="152">
        <v>1</v>
      </c>
      <c r="G7312" t="s">
        <v>396</v>
      </c>
      <c r="H7312" t="s">
        <v>473</v>
      </c>
      <c r="I7312" t="s">
        <v>474</v>
      </c>
      <c r="J7312" t="s">
        <v>565</v>
      </c>
      <c r="K7312" t="s">
        <v>411</v>
      </c>
      <c r="L7312" t="s">
        <v>536</v>
      </c>
      <c r="M7312" t="s">
        <v>400</v>
      </c>
      <c r="N7312">
        <v>3</v>
      </c>
      <c r="O7312">
        <v>256.55</v>
      </c>
      <c r="P7312">
        <v>654</v>
      </c>
      <c r="Q7312" t="str">
        <f t="shared" si="117"/>
        <v>3-Small C&amp;I</v>
      </c>
    </row>
    <row r="7313" spans="1:17" x14ac:dyDescent="0.3">
      <c r="A7313">
        <v>5</v>
      </c>
      <c r="B7313" t="s">
        <v>181</v>
      </c>
      <c r="C7313">
        <v>2022</v>
      </c>
      <c r="D7313">
        <v>11</v>
      </c>
      <c r="E7313" t="s">
        <v>663</v>
      </c>
      <c r="F7313" s="152">
        <v>1</v>
      </c>
      <c r="G7313" t="s">
        <v>396</v>
      </c>
      <c r="H7313" t="s">
        <v>477</v>
      </c>
      <c r="I7313" t="s">
        <v>478</v>
      </c>
      <c r="J7313" t="s">
        <v>566</v>
      </c>
      <c r="K7313" t="s">
        <v>436</v>
      </c>
      <c r="L7313" t="s">
        <v>536</v>
      </c>
      <c r="M7313" t="s">
        <v>400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x14ac:dyDescent="0.3">
      <c r="A7314">
        <v>5</v>
      </c>
      <c r="B7314" t="s">
        <v>181</v>
      </c>
      <c r="C7314">
        <v>2022</v>
      </c>
      <c r="D7314">
        <v>11</v>
      </c>
      <c r="E7314" t="s">
        <v>663</v>
      </c>
      <c r="F7314" s="152">
        <v>1</v>
      </c>
      <c r="G7314" t="s">
        <v>396</v>
      </c>
      <c r="H7314" t="s">
        <v>479</v>
      </c>
      <c r="I7314" t="s">
        <v>480</v>
      </c>
      <c r="J7314" t="s">
        <v>566</v>
      </c>
      <c r="K7314" t="s">
        <v>436</v>
      </c>
      <c r="L7314" t="s">
        <v>536</v>
      </c>
      <c r="M7314" t="s">
        <v>400</v>
      </c>
      <c r="N7314">
        <v>559</v>
      </c>
      <c r="O7314">
        <v>25874.01</v>
      </c>
      <c r="P7314">
        <v>48683</v>
      </c>
      <c r="Q7314" t="str">
        <f t="shared" si="117"/>
        <v>Street</v>
      </c>
    </row>
    <row r="7315" spans="1:17" x14ac:dyDescent="0.3">
      <c r="A7315">
        <v>5</v>
      </c>
      <c r="B7315" t="s">
        <v>181</v>
      </c>
      <c r="C7315">
        <v>2022</v>
      </c>
      <c r="D7315">
        <v>11</v>
      </c>
      <c r="E7315" t="s">
        <v>663</v>
      </c>
      <c r="F7315" s="152">
        <v>1</v>
      </c>
      <c r="G7315" t="s">
        <v>396</v>
      </c>
      <c r="H7315" t="s">
        <v>434</v>
      </c>
      <c r="I7315" t="s">
        <v>435</v>
      </c>
      <c r="J7315" t="s">
        <v>566</v>
      </c>
      <c r="K7315" t="s">
        <v>436</v>
      </c>
      <c r="L7315" t="s">
        <v>537</v>
      </c>
      <c r="M7315" t="s">
        <v>414</v>
      </c>
      <c r="N7315">
        <v>622</v>
      </c>
      <c r="O7315">
        <v>23195.03</v>
      </c>
      <c r="P7315">
        <v>71992</v>
      </c>
      <c r="Q7315" t="str">
        <f t="shared" si="117"/>
        <v>Street</v>
      </c>
    </row>
    <row r="7316" spans="1:17" x14ac:dyDescent="0.3">
      <c r="A7316">
        <v>5</v>
      </c>
      <c r="B7316" t="s">
        <v>181</v>
      </c>
      <c r="C7316">
        <v>2022</v>
      </c>
      <c r="D7316">
        <v>11</v>
      </c>
      <c r="E7316" t="s">
        <v>663</v>
      </c>
      <c r="F7316" s="152">
        <v>1</v>
      </c>
      <c r="G7316" t="s">
        <v>396</v>
      </c>
      <c r="H7316" t="s">
        <v>412</v>
      </c>
      <c r="I7316" t="s">
        <v>413</v>
      </c>
      <c r="J7316" t="s">
        <v>561</v>
      </c>
      <c r="K7316" t="s">
        <v>399</v>
      </c>
      <c r="L7316" t="s">
        <v>537</v>
      </c>
      <c r="M7316" t="s">
        <v>414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x14ac:dyDescent="0.3">
      <c r="A7317">
        <v>5</v>
      </c>
      <c r="B7317" t="s">
        <v>181</v>
      </c>
      <c r="C7317">
        <v>2022</v>
      </c>
      <c r="D7317">
        <v>11</v>
      </c>
      <c r="E7317" t="s">
        <v>663</v>
      </c>
      <c r="F7317" s="152">
        <v>1</v>
      </c>
      <c r="G7317" t="s">
        <v>396</v>
      </c>
      <c r="H7317" t="s">
        <v>415</v>
      </c>
      <c r="I7317" t="s">
        <v>416</v>
      </c>
      <c r="J7317" t="s">
        <v>563</v>
      </c>
      <c r="K7317" t="s">
        <v>408</v>
      </c>
      <c r="L7317" t="s">
        <v>537</v>
      </c>
      <c r="M7317" t="s">
        <v>414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x14ac:dyDescent="0.3">
      <c r="A7318">
        <v>5</v>
      </c>
      <c r="B7318" t="s">
        <v>181</v>
      </c>
      <c r="C7318">
        <v>2022</v>
      </c>
      <c r="D7318">
        <v>11</v>
      </c>
      <c r="E7318" t="s">
        <v>663</v>
      </c>
      <c r="F7318" s="152">
        <v>1</v>
      </c>
      <c r="G7318" t="s">
        <v>396</v>
      </c>
      <c r="H7318" t="s">
        <v>417</v>
      </c>
      <c r="I7318" t="s">
        <v>418</v>
      </c>
      <c r="J7318" t="s">
        <v>562</v>
      </c>
      <c r="K7318" t="s">
        <v>405</v>
      </c>
      <c r="L7318" t="s">
        <v>537</v>
      </c>
      <c r="M7318" t="s">
        <v>414</v>
      </c>
      <c r="N7318">
        <v>972</v>
      </c>
      <c r="O7318">
        <v>-66226.64</v>
      </c>
      <c r="P7318">
        <v>446758</v>
      </c>
      <c r="Q7318" t="str">
        <f t="shared" si="117"/>
        <v>3-Small C&amp;I</v>
      </c>
    </row>
    <row r="7319" spans="1:17" x14ac:dyDescent="0.3">
      <c r="A7319">
        <v>5</v>
      </c>
      <c r="B7319" t="s">
        <v>181</v>
      </c>
      <c r="C7319">
        <v>2022</v>
      </c>
      <c r="D7319">
        <v>11</v>
      </c>
      <c r="E7319" t="s">
        <v>663</v>
      </c>
      <c r="F7319" s="152">
        <v>1</v>
      </c>
      <c r="G7319" t="s">
        <v>396</v>
      </c>
      <c r="H7319" t="s">
        <v>419</v>
      </c>
      <c r="I7319" t="s">
        <v>420</v>
      </c>
      <c r="J7319" t="s">
        <v>565</v>
      </c>
      <c r="K7319" t="s">
        <v>411</v>
      </c>
      <c r="L7319" t="s">
        <v>537</v>
      </c>
      <c r="M7319" t="s">
        <v>414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x14ac:dyDescent="0.3">
      <c r="A7320">
        <v>5</v>
      </c>
      <c r="B7320" t="s">
        <v>181</v>
      </c>
      <c r="C7320">
        <v>2022</v>
      </c>
      <c r="D7320">
        <v>11</v>
      </c>
      <c r="E7320" t="s">
        <v>663</v>
      </c>
      <c r="F7320" s="152">
        <v>3</v>
      </c>
      <c r="G7320" t="s">
        <v>421</v>
      </c>
      <c r="H7320" t="s">
        <v>397</v>
      </c>
      <c r="I7320" t="s">
        <v>398</v>
      </c>
      <c r="J7320" t="s">
        <v>561</v>
      </c>
      <c r="K7320" t="s">
        <v>399</v>
      </c>
      <c r="L7320" t="s">
        <v>538</v>
      </c>
      <c r="M7320" t="s">
        <v>422</v>
      </c>
      <c r="N7320">
        <v>1140</v>
      </c>
      <c r="O7320">
        <v>344831.82</v>
      </c>
      <c r="P7320">
        <v>1000080</v>
      </c>
      <c r="Q7320" t="str">
        <f t="shared" si="117"/>
        <v>1-Residential</v>
      </c>
    </row>
    <row r="7321" spans="1:17" x14ac:dyDescent="0.3">
      <c r="A7321">
        <v>5</v>
      </c>
      <c r="B7321" t="s">
        <v>181</v>
      </c>
      <c r="C7321">
        <v>2022</v>
      </c>
      <c r="D7321">
        <v>11</v>
      </c>
      <c r="E7321" t="s">
        <v>663</v>
      </c>
      <c r="F7321" s="152">
        <v>3</v>
      </c>
      <c r="G7321" t="s">
        <v>421</v>
      </c>
      <c r="H7321" t="s">
        <v>401</v>
      </c>
      <c r="I7321" t="s">
        <v>402</v>
      </c>
      <c r="J7321" t="s">
        <v>561</v>
      </c>
      <c r="K7321" t="s">
        <v>399</v>
      </c>
      <c r="L7321" t="s">
        <v>538</v>
      </c>
      <c r="M7321" t="s">
        <v>422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x14ac:dyDescent="0.3">
      <c r="A7322">
        <v>5</v>
      </c>
      <c r="B7322" t="s">
        <v>181</v>
      </c>
      <c r="C7322">
        <v>2022</v>
      </c>
      <c r="D7322">
        <v>11</v>
      </c>
      <c r="E7322" t="s">
        <v>663</v>
      </c>
      <c r="F7322" s="152">
        <v>3</v>
      </c>
      <c r="G7322" t="s">
        <v>421</v>
      </c>
      <c r="H7322" t="s">
        <v>403</v>
      </c>
      <c r="I7322" t="s">
        <v>404</v>
      </c>
      <c r="J7322" t="s">
        <v>562</v>
      </c>
      <c r="K7322" t="s">
        <v>405</v>
      </c>
      <c r="L7322" t="s">
        <v>538</v>
      </c>
      <c r="M7322" t="s">
        <v>422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x14ac:dyDescent="0.3">
      <c r="A7323">
        <v>5</v>
      </c>
      <c r="B7323" t="s">
        <v>181</v>
      </c>
      <c r="C7323">
        <v>2022</v>
      </c>
      <c r="D7323">
        <v>11</v>
      </c>
      <c r="E7323" t="s">
        <v>663</v>
      </c>
      <c r="F7323" s="152">
        <v>3</v>
      </c>
      <c r="G7323" t="s">
        <v>421</v>
      </c>
      <c r="H7323" t="s">
        <v>406</v>
      </c>
      <c r="I7323" t="s">
        <v>407</v>
      </c>
      <c r="J7323" t="s">
        <v>563</v>
      </c>
      <c r="K7323" t="s">
        <v>408</v>
      </c>
      <c r="L7323" t="s">
        <v>538</v>
      </c>
      <c r="M7323" t="s">
        <v>422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x14ac:dyDescent="0.3">
      <c r="A7324">
        <v>5</v>
      </c>
      <c r="B7324" t="s">
        <v>181</v>
      </c>
      <c r="C7324">
        <v>2022</v>
      </c>
      <c r="D7324">
        <v>11</v>
      </c>
      <c r="E7324" t="s">
        <v>663</v>
      </c>
      <c r="F7324" s="152">
        <v>3</v>
      </c>
      <c r="G7324" t="s">
        <v>421</v>
      </c>
      <c r="H7324" t="s">
        <v>423</v>
      </c>
      <c r="I7324" t="s">
        <v>424</v>
      </c>
      <c r="J7324" t="s">
        <v>567</v>
      </c>
      <c r="K7324" t="s">
        <v>425</v>
      </c>
      <c r="L7324" t="s">
        <v>538</v>
      </c>
      <c r="M7324" t="s">
        <v>422</v>
      </c>
      <c r="N7324">
        <v>362</v>
      </c>
      <c r="O7324">
        <v>33066.15</v>
      </c>
      <c r="P7324">
        <v>93335</v>
      </c>
      <c r="Q7324" t="str">
        <f t="shared" si="117"/>
        <v>3-Small C&amp;I</v>
      </c>
    </row>
    <row r="7325" spans="1:17" x14ac:dyDescent="0.3">
      <c r="A7325">
        <v>5</v>
      </c>
      <c r="B7325" t="s">
        <v>181</v>
      </c>
      <c r="C7325">
        <v>2022</v>
      </c>
      <c r="D7325">
        <v>11</v>
      </c>
      <c r="E7325" t="s">
        <v>663</v>
      </c>
      <c r="F7325" s="152">
        <v>3</v>
      </c>
      <c r="G7325" t="s">
        <v>421</v>
      </c>
      <c r="H7325" t="s">
        <v>426</v>
      </c>
      <c r="I7325" t="s">
        <v>427</v>
      </c>
      <c r="J7325" t="s">
        <v>564</v>
      </c>
      <c r="K7325" t="s">
        <v>428</v>
      </c>
      <c r="L7325" t="s">
        <v>538</v>
      </c>
      <c r="M7325" t="s">
        <v>422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x14ac:dyDescent="0.3">
      <c r="A7326">
        <v>5</v>
      </c>
      <c r="B7326" t="s">
        <v>181</v>
      </c>
      <c r="C7326">
        <v>2022</v>
      </c>
      <c r="D7326">
        <v>11</v>
      </c>
      <c r="E7326" t="s">
        <v>663</v>
      </c>
      <c r="F7326" s="152">
        <v>3</v>
      </c>
      <c r="G7326" t="s">
        <v>421</v>
      </c>
      <c r="H7326" t="s">
        <v>409</v>
      </c>
      <c r="I7326" t="s">
        <v>410</v>
      </c>
      <c r="J7326" t="s">
        <v>564</v>
      </c>
      <c r="K7326" t="s">
        <v>428</v>
      </c>
      <c r="L7326" t="s">
        <v>538</v>
      </c>
      <c r="M7326" t="s">
        <v>422</v>
      </c>
      <c r="N7326">
        <v>20571</v>
      </c>
      <c r="O7326">
        <v>1476128.41</v>
      </c>
      <c r="P7326">
        <v>5770622</v>
      </c>
      <c r="Q7326" t="str">
        <f t="shared" si="117"/>
        <v>3-Small C&amp;I</v>
      </c>
    </row>
    <row r="7327" spans="1:17" x14ac:dyDescent="0.3">
      <c r="A7327">
        <v>5</v>
      </c>
      <c r="B7327" t="s">
        <v>181</v>
      </c>
      <c r="C7327">
        <v>2022</v>
      </c>
      <c r="D7327">
        <v>11</v>
      </c>
      <c r="E7327" t="s">
        <v>663</v>
      </c>
      <c r="F7327" s="152">
        <v>3</v>
      </c>
      <c r="G7327" t="s">
        <v>421</v>
      </c>
      <c r="H7327" t="s">
        <v>429</v>
      </c>
      <c r="I7327" t="s">
        <v>430</v>
      </c>
      <c r="J7327" t="s">
        <v>562</v>
      </c>
      <c r="K7327" t="s">
        <v>405</v>
      </c>
      <c r="L7327" t="s">
        <v>538</v>
      </c>
      <c r="M7327" t="s">
        <v>422</v>
      </c>
      <c r="N7327">
        <v>190</v>
      </c>
      <c r="O7327">
        <v>-256.83</v>
      </c>
      <c r="P7327">
        <v>172470</v>
      </c>
      <c r="Q7327" t="str">
        <f t="shared" si="117"/>
        <v>3-Small C&amp;I</v>
      </c>
    </row>
    <row r="7328" spans="1:17" x14ac:dyDescent="0.3">
      <c r="A7328">
        <v>5</v>
      </c>
      <c r="B7328" t="s">
        <v>181</v>
      </c>
      <c r="C7328">
        <v>2022</v>
      </c>
      <c r="D7328">
        <v>11</v>
      </c>
      <c r="E7328" t="s">
        <v>663</v>
      </c>
      <c r="F7328" s="152">
        <v>3</v>
      </c>
      <c r="G7328" t="s">
        <v>421</v>
      </c>
      <c r="H7328" t="s">
        <v>481</v>
      </c>
      <c r="I7328" t="s">
        <v>482</v>
      </c>
      <c r="J7328" t="s">
        <v>568</v>
      </c>
      <c r="K7328" t="s">
        <v>433</v>
      </c>
      <c r="L7328" t="s">
        <v>538</v>
      </c>
      <c r="M7328" t="s">
        <v>422</v>
      </c>
      <c r="N7328">
        <v>91</v>
      </c>
      <c r="O7328">
        <v>399670.7</v>
      </c>
      <c r="P7328">
        <v>1216464</v>
      </c>
      <c r="Q7328" t="str">
        <f t="shared" si="117"/>
        <v>4-Medium C&amp;I</v>
      </c>
    </row>
    <row r="7329" spans="1:17" x14ac:dyDescent="0.3">
      <c r="A7329">
        <v>5</v>
      </c>
      <c r="B7329" t="s">
        <v>181</v>
      </c>
      <c r="C7329">
        <v>2022</v>
      </c>
      <c r="D7329">
        <v>11</v>
      </c>
      <c r="E7329" t="s">
        <v>663</v>
      </c>
      <c r="F7329" s="152">
        <v>3</v>
      </c>
      <c r="G7329" t="s">
        <v>421</v>
      </c>
      <c r="H7329" t="s">
        <v>649</v>
      </c>
      <c r="I7329" t="s">
        <v>650</v>
      </c>
      <c r="J7329" t="s">
        <v>564</v>
      </c>
      <c r="K7329" t="s">
        <v>428</v>
      </c>
      <c r="L7329" t="s">
        <v>538</v>
      </c>
      <c r="M7329" t="s">
        <v>422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x14ac:dyDescent="0.3">
      <c r="A7330">
        <v>5</v>
      </c>
      <c r="B7330" t="s">
        <v>181</v>
      </c>
      <c r="C7330">
        <v>2022</v>
      </c>
      <c r="D7330">
        <v>11</v>
      </c>
      <c r="E7330" t="s">
        <v>663</v>
      </c>
      <c r="F7330" s="152">
        <v>3</v>
      </c>
      <c r="G7330" t="s">
        <v>421</v>
      </c>
      <c r="H7330" t="s">
        <v>473</v>
      </c>
      <c r="I7330" t="s">
        <v>474</v>
      </c>
      <c r="J7330" t="s">
        <v>565</v>
      </c>
      <c r="K7330" t="s">
        <v>411</v>
      </c>
      <c r="L7330" t="s">
        <v>538</v>
      </c>
      <c r="M7330" t="s">
        <v>422</v>
      </c>
      <c r="N7330">
        <v>95</v>
      </c>
      <c r="O7330">
        <v>3017.24</v>
      </c>
      <c r="P7330">
        <v>12380</v>
      </c>
      <c r="Q7330" t="str">
        <f t="shared" si="117"/>
        <v>3-Small C&amp;I</v>
      </c>
    </row>
    <row r="7331" spans="1:17" x14ac:dyDescent="0.3">
      <c r="A7331">
        <v>5</v>
      </c>
      <c r="B7331" t="s">
        <v>181</v>
      </c>
      <c r="C7331">
        <v>2022</v>
      </c>
      <c r="D7331">
        <v>11</v>
      </c>
      <c r="E7331" t="s">
        <v>663</v>
      </c>
      <c r="F7331" s="152">
        <v>3</v>
      </c>
      <c r="G7331" t="s">
        <v>421</v>
      </c>
      <c r="H7331" t="s">
        <v>483</v>
      </c>
      <c r="I7331" t="s">
        <v>484</v>
      </c>
      <c r="J7331" t="s">
        <v>569</v>
      </c>
      <c r="K7331" t="s">
        <v>485</v>
      </c>
      <c r="L7331" t="s">
        <v>538</v>
      </c>
      <c r="M7331" t="s">
        <v>422</v>
      </c>
      <c r="N7331">
        <v>1</v>
      </c>
      <c r="O7331">
        <v>1719.06</v>
      </c>
      <c r="P7331">
        <v>5200</v>
      </c>
      <c r="Q7331" t="str">
        <f t="shared" si="117"/>
        <v>4-Medium C&amp;I</v>
      </c>
    </row>
    <row r="7332" spans="1:17" x14ac:dyDescent="0.3">
      <c r="A7332">
        <v>5</v>
      </c>
      <c r="B7332" t="s">
        <v>181</v>
      </c>
      <c r="C7332">
        <v>2022</v>
      </c>
      <c r="D7332">
        <v>11</v>
      </c>
      <c r="E7332" t="s">
        <v>663</v>
      </c>
      <c r="F7332" s="152">
        <v>3</v>
      </c>
      <c r="G7332" t="s">
        <v>421</v>
      </c>
      <c r="H7332" t="s">
        <v>431</v>
      </c>
      <c r="I7332" t="s">
        <v>432</v>
      </c>
      <c r="J7332" t="s">
        <v>568</v>
      </c>
      <c r="K7332" t="s">
        <v>433</v>
      </c>
      <c r="L7332" t="s">
        <v>538</v>
      </c>
      <c r="M7332" t="s">
        <v>422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x14ac:dyDescent="0.3">
      <c r="A7333">
        <v>5</v>
      </c>
      <c r="B7333" t="s">
        <v>181</v>
      </c>
      <c r="C7333">
        <v>2022</v>
      </c>
      <c r="D7333">
        <v>11</v>
      </c>
      <c r="E7333" t="s">
        <v>663</v>
      </c>
      <c r="F7333" s="152">
        <v>3</v>
      </c>
      <c r="G7333" t="s">
        <v>421</v>
      </c>
      <c r="H7333" t="s">
        <v>486</v>
      </c>
      <c r="I7333" t="s">
        <v>487</v>
      </c>
      <c r="J7333" t="s">
        <v>570</v>
      </c>
      <c r="K7333" t="s">
        <v>454</v>
      </c>
      <c r="L7333" t="s">
        <v>538</v>
      </c>
      <c r="M7333" t="s">
        <v>422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x14ac:dyDescent="0.3">
      <c r="A7334">
        <v>5</v>
      </c>
      <c r="B7334" t="s">
        <v>181</v>
      </c>
      <c r="C7334">
        <v>2022</v>
      </c>
      <c r="D7334">
        <v>11</v>
      </c>
      <c r="E7334" t="s">
        <v>663</v>
      </c>
      <c r="F7334" s="152">
        <v>3</v>
      </c>
      <c r="G7334" t="s">
        <v>421</v>
      </c>
      <c r="H7334" t="s">
        <v>488</v>
      </c>
      <c r="I7334" t="s">
        <v>489</v>
      </c>
      <c r="J7334" t="s">
        <v>569</v>
      </c>
      <c r="K7334" t="s">
        <v>485</v>
      </c>
      <c r="L7334" t="s">
        <v>538</v>
      </c>
      <c r="M7334" t="s">
        <v>422</v>
      </c>
      <c r="N7334">
        <v>65</v>
      </c>
      <c r="O7334">
        <v>231075.21</v>
      </c>
      <c r="P7334">
        <v>801970</v>
      </c>
      <c r="Q7334" t="str">
        <f t="shared" si="117"/>
        <v>4-Medium C&amp;I</v>
      </c>
    </row>
    <row r="7335" spans="1:17" x14ac:dyDescent="0.3">
      <c r="A7335">
        <v>5</v>
      </c>
      <c r="B7335" t="s">
        <v>181</v>
      </c>
      <c r="C7335">
        <v>2022</v>
      </c>
      <c r="D7335">
        <v>11</v>
      </c>
      <c r="E7335" t="s">
        <v>663</v>
      </c>
      <c r="F7335" s="152">
        <v>3</v>
      </c>
      <c r="G7335" t="s">
        <v>421</v>
      </c>
      <c r="H7335" t="s">
        <v>477</v>
      </c>
      <c r="I7335" t="s">
        <v>478</v>
      </c>
      <c r="J7335" t="s">
        <v>566</v>
      </c>
      <c r="K7335" t="s">
        <v>436</v>
      </c>
      <c r="L7335" t="s">
        <v>538</v>
      </c>
      <c r="M7335" t="s">
        <v>422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x14ac:dyDescent="0.3">
      <c r="A7336">
        <v>5</v>
      </c>
      <c r="B7336" t="s">
        <v>181</v>
      </c>
      <c r="C7336">
        <v>2022</v>
      </c>
      <c r="D7336">
        <v>11</v>
      </c>
      <c r="E7336" t="s">
        <v>663</v>
      </c>
      <c r="F7336" s="152">
        <v>3</v>
      </c>
      <c r="G7336" t="s">
        <v>421</v>
      </c>
      <c r="H7336" t="s">
        <v>479</v>
      </c>
      <c r="I7336" t="s">
        <v>480</v>
      </c>
      <c r="J7336" t="s">
        <v>566</v>
      </c>
      <c r="K7336" t="s">
        <v>436</v>
      </c>
      <c r="L7336" t="s">
        <v>538</v>
      </c>
      <c r="M7336" t="s">
        <v>422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x14ac:dyDescent="0.3">
      <c r="A7337">
        <v>5</v>
      </c>
      <c r="B7337" t="s">
        <v>181</v>
      </c>
      <c r="C7337">
        <v>2022</v>
      </c>
      <c r="D7337">
        <v>11</v>
      </c>
      <c r="E7337" t="s">
        <v>663</v>
      </c>
      <c r="F7337" s="152">
        <v>3</v>
      </c>
      <c r="G7337" t="s">
        <v>421</v>
      </c>
      <c r="H7337" t="s">
        <v>434</v>
      </c>
      <c r="I7337" t="s">
        <v>435</v>
      </c>
      <c r="J7337" t="s">
        <v>566</v>
      </c>
      <c r="K7337" t="s">
        <v>436</v>
      </c>
      <c r="L7337" t="s">
        <v>539</v>
      </c>
      <c r="M7337" t="s">
        <v>440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x14ac:dyDescent="0.3">
      <c r="A7338">
        <v>5</v>
      </c>
      <c r="B7338" t="s">
        <v>181</v>
      </c>
      <c r="C7338">
        <v>2022</v>
      </c>
      <c r="D7338">
        <v>11</v>
      </c>
      <c r="E7338" t="s">
        <v>663</v>
      </c>
      <c r="F7338" s="152">
        <v>3</v>
      </c>
      <c r="G7338" t="s">
        <v>421</v>
      </c>
      <c r="H7338" t="s">
        <v>437</v>
      </c>
      <c r="I7338" t="s">
        <v>438</v>
      </c>
      <c r="J7338" t="s">
        <v>571</v>
      </c>
      <c r="K7338" t="s">
        <v>439</v>
      </c>
      <c r="L7338" t="s">
        <v>539</v>
      </c>
      <c r="M7338" t="s">
        <v>440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x14ac:dyDescent="0.3">
      <c r="A7339">
        <v>5</v>
      </c>
      <c r="B7339" t="s">
        <v>181</v>
      </c>
      <c r="C7339">
        <v>2022</v>
      </c>
      <c r="D7339">
        <v>11</v>
      </c>
      <c r="E7339" t="s">
        <v>663</v>
      </c>
      <c r="F7339" s="152">
        <v>3</v>
      </c>
      <c r="G7339" t="s">
        <v>421</v>
      </c>
      <c r="H7339" t="s">
        <v>490</v>
      </c>
      <c r="I7339" t="s">
        <v>491</v>
      </c>
      <c r="J7339" t="s">
        <v>572</v>
      </c>
      <c r="K7339" t="s">
        <v>443</v>
      </c>
      <c r="L7339" t="s">
        <v>538</v>
      </c>
      <c r="M7339" t="s">
        <v>422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x14ac:dyDescent="0.3">
      <c r="A7340">
        <v>5</v>
      </c>
      <c r="B7340" t="s">
        <v>181</v>
      </c>
      <c r="C7340">
        <v>2022</v>
      </c>
      <c r="D7340">
        <v>11</v>
      </c>
      <c r="E7340" t="s">
        <v>663</v>
      </c>
      <c r="F7340" s="152">
        <v>3</v>
      </c>
      <c r="G7340" t="s">
        <v>421</v>
      </c>
      <c r="H7340" t="s">
        <v>441</v>
      </c>
      <c r="I7340" t="s">
        <v>442</v>
      </c>
      <c r="J7340" t="s">
        <v>572</v>
      </c>
      <c r="K7340" t="s">
        <v>443</v>
      </c>
      <c r="L7340" t="s">
        <v>538</v>
      </c>
      <c r="M7340" t="s">
        <v>422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x14ac:dyDescent="0.3">
      <c r="A7341">
        <v>5</v>
      </c>
      <c r="B7341" t="s">
        <v>181</v>
      </c>
      <c r="C7341">
        <v>2022</v>
      </c>
      <c r="D7341">
        <v>11</v>
      </c>
      <c r="E7341" t="s">
        <v>663</v>
      </c>
      <c r="F7341" s="152">
        <v>3</v>
      </c>
      <c r="G7341" t="s">
        <v>421</v>
      </c>
      <c r="H7341" t="s">
        <v>444</v>
      </c>
      <c r="I7341" t="s">
        <v>445</v>
      </c>
      <c r="J7341" t="s">
        <v>572</v>
      </c>
      <c r="K7341" t="s">
        <v>443</v>
      </c>
      <c r="L7341" t="s">
        <v>539</v>
      </c>
      <c r="M7341" t="s">
        <v>440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x14ac:dyDescent="0.3">
      <c r="A7342">
        <v>5</v>
      </c>
      <c r="B7342" t="s">
        <v>181</v>
      </c>
      <c r="C7342">
        <v>2022</v>
      </c>
      <c r="D7342">
        <v>11</v>
      </c>
      <c r="E7342" t="s">
        <v>663</v>
      </c>
      <c r="F7342" s="152">
        <v>3</v>
      </c>
      <c r="G7342" t="s">
        <v>421</v>
      </c>
      <c r="H7342" t="s">
        <v>412</v>
      </c>
      <c r="I7342" t="s">
        <v>413</v>
      </c>
      <c r="J7342" t="s">
        <v>561</v>
      </c>
      <c r="K7342" t="s">
        <v>399</v>
      </c>
      <c r="L7342" t="s">
        <v>539</v>
      </c>
      <c r="M7342" t="s">
        <v>440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x14ac:dyDescent="0.3">
      <c r="A7343">
        <v>5</v>
      </c>
      <c r="B7343" t="s">
        <v>181</v>
      </c>
      <c r="C7343">
        <v>2022</v>
      </c>
      <c r="D7343">
        <v>11</v>
      </c>
      <c r="E7343" t="s">
        <v>663</v>
      </c>
      <c r="F7343" s="152">
        <v>3</v>
      </c>
      <c r="G7343" t="s">
        <v>421</v>
      </c>
      <c r="H7343" t="s">
        <v>415</v>
      </c>
      <c r="I7343" t="s">
        <v>416</v>
      </c>
      <c r="J7343" t="s">
        <v>547</v>
      </c>
      <c r="K7343" t="s">
        <v>475</v>
      </c>
      <c r="L7343" t="s">
        <v>547</v>
      </c>
      <c r="M7343" t="s">
        <v>476</v>
      </c>
      <c r="N7343">
        <v>1</v>
      </c>
      <c r="O7343">
        <v>34.39</v>
      </c>
      <c r="P7343">
        <v>605</v>
      </c>
      <c r="Q7343" t="str">
        <f t="shared" si="117"/>
        <v>OTHER</v>
      </c>
    </row>
    <row r="7344" spans="1:17" x14ac:dyDescent="0.3">
      <c r="A7344">
        <v>5</v>
      </c>
      <c r="B7344" t="s">
        <v>181</v>
      </c>
      <c r="C7344">
        <v>2022</v>
      </c>
      <c r="D7344">
        <v>11</v>
      </c>
      <c r="E7344" t="s">
        <v>663</v>
      </c>
      <c r="F7344" s="152">
        <v>3</v>
      </c>
      <c r="G7344" t="s">
        <v>421</v>
      </c>
      <c r="H7344" t="s">
        <v>417</v>
      </c>
      <c r="I7344" t="s">
        <v>418</v>
      </c>
      <c r="J7344" t="s">
        <v>562</v>
      </c>
      <c r="K7344" t="s">
        <v>405</v>
      </c>
      <c r="L7344" t="s">
        <v>539</v>
      </c>
      <c r="M7344" t="s">
        <v>440</v>
      </c>
      <c r="N7344">
        <v>59395</v>
      </c>
      <c r="O7344">
        <v>2384956.62</v>
      </c>
      <c r="P7344">
        <v>78079960</v>
      </c>
      <c r="Q7344" t="str">
        <f t="shared" si="117"/>
        <v>3-Small C&amp;I</v>
      </c>
    </row>
    <row r="7345" spans="1:17" x14ac:dyDescent="0.3">
      <c r="A7345">
        <v>5</v>
      </c>
      <c r="B7345" t="s">
        <v>181</v>
      </c>
      <c r="C7345">
        <v>2022</v>
      </c>
      <c r="D7345">
        <v>11</v>
      </c>
      <c r="E7345" t="s">
        <v>663</v>
      </c>
      <c r="F7345" s="152">
        <v>3</v>
      </c>
      <c r="G7345" t="s">
        <v>421</v>
      </c>
      <c r="H7345" t="s">
        <v>446</v>
      </c>
      <c r="I7345" t="s">
        <v>447</v>
      </c>
      <c r="J7345" t="s">
        <v>567</v>
      </c>
      <c r="K7345" t="s">
        <v>425</v>
      </c>
      <c r="L7345" t="s">
        <v>539</v>
      </c>
      <c r="M7345" t="s">
        <v>440</v>
      </c>
      <c r="N7345">
        <v>1216</v>
      </c>
      <c r="O7345">
        <v>53732.37</v>
      </c>
      <c r="P7345">
        <v>391217</v>
      </c>
      <c r="Q7345" t="str">
        <f t="shared" si="117"/>
        <v>3-Small C&amp;I</v>
      </c>
    </row>
    <row r="7346" spans="1:17" x14ac:dyDescent="0.3">
      <c r="A7346">
        <v>5</v>
      </c>
      <c r="B7346" t="s">
        <v>181</v>
      </c>
      <c r="C7346">
        <v>2022</v>
      </c>
      <c r="D7346">
        <v>11</v>
      </c>
      <c r="E7346" t="s">
        <v>663</v>
      </c>
      <c r="F7346" s="152">
        <v>3</v>
      </c>
      <c r="G7346" t="s">
        <v>421</v>
      </c>
      <c r="H7346" t="s">
        <v>448</v>
      </c>
      <c r="I7346" t="s">
        <v>449</v>
      </c>
      <c r="J7346" t="s">
        <v>564</v>
      </c>
      <c r="K7346" t="s">
        <v>428</v>
      </c>
      <c r="L7346" t="s">
        <v>539</v>
      </c>
      <c r="M7346" t="s">
        <v>440</v>
      </c>
      <c r="N7346">
        <v>475</v>
      </c>
      <c r="O7346">
        <v>-46699.54</v>
      </c>
      <c r="P7346">
        <v>1157904</v>
      </c>
      <c r="Q7346" t="str">
        <f t="shared" si="117"/>
        <v>3-Small C&amp;I</v>
      </c>
    </row>
    <row r="7347" spans="1:17" x14ac:dyDescent="0.3">
      <c r="A7347">
        <v>5</v>
      </c>
      <c r="B7347" t="s">
        <v>181</v>
      </c>
      <c r="C7347">
        <v>2022</v>
      </c>
      <c r="D7347">
        <v>11</v>
      </c>
      <c r="E7347" t="s">
        <v>663</v>
      </c>
      <c r="F7347" s="152">
        <v>3</v>
      </c>
      <c r="G7347" t="s">
        <v>421</v>
      </c>
      <c r="H7347" t="s">
        <v>419</v>
      </c>
      <c r="I7347" t="s">
        <v>420</v>
      </c>
      <c r="J7347" t="s">
        <v>565</v>
      </c>
      <c r="K7347" t="s">
        <v>411</v>
      </c>
      <c r="L7347" t="s">
        <v>539</v>
      </c>
      <c r="M7347" t="s">
        <v>440</v>
      </c>
      <c r="N7347">
        <v>19789</v>
      </c>
      <c r="O7347">
        <v>774570.91</v>
      </c>
      <c r="P7347">
        <v>7237638</v>
      </c>
      <c r="Q7347" t="str">
        <f t="shared" si="117"/>
        <v>3-Small C&amp;I</v>
      </c>
    </row>
    <row r="7348" spans="1:17" x14ac:dyDescent="0.3">
      <c r="A7348">
        <v>5</v>
      </c>
      <c r="B7348" t="s">
        <v>181</v>
      </c>
      <c r="C7348">
        <v>2022</v>
      </c>
      <c r="D7348">
        <v>11</v>
      </c>
      <c r="E7348" t="s">
        <v>663</v>
      </c>
      <c r="F7348" s="152">
        <v>3</v>
      </c>
      <c r="G7348" t="s">
        <v>421</v>
      </c>
      <c r="H7348" t="s">
        <v>450</v>
      </c>
      <c r="I7348" t="s">
        <v>451</v>
      </c>
      <c r="J7348" t="s">
        <v>568</v>
      </c>
      <c r="K7348" t="s">
        <v>433</v>
      </c>
      <c r="L7348" t="s">
        <v>539</v>
      </c>
      <c r="M7348" t="s">
        <v>440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x14ac:dyDescent="0.3">
      <c r="A7349">
        <v>5</v>
      </c>
      <c r="B7349" t="s">
        <v>181</v>
      </c>
      <c r="C7349">
        <v>2022</v>
      </c>
      <c r="D7349">
        <v>11</v>
      </c>
      <c r="E7349" t="s">
        <v>663</v>
      </c>
      <c r="F7349" s="152">
        <v>3</v>
      </c>
      <c r="G7349" t="s">
        <v>421</v>
      </c>
      <c r="H7349" t="s">
        <v>452</v>
      </c>
      <c r="I7349" t="s">
        <v>453</v>
      </c>
      <c r="J7349" t="s">
        <v>568</v>
      </c>
      <c r="K7349" t="s">
        <v>433</v>
      </c>
      <c r="L7349" t="s">
        <v>539</v>
      </c>
      <c r="M7349" t="s">
        <v>440</v>
      </c>
      <c r="N7349">
        <v>317</v>
      </c>
      <c r="O7349">
        <v>528490.4</v>
      </c>
      <c r="P7349">
        <v>5382779</v>
      </c>
      <c r="Q7349" t="str">
        <f t="shared" si="117"/>
        <v>4-Medium C&amp;I</v>
      </c>
    </row>
    <row r="7350" spans="1:17" x14ac:dyDescent="0.3">
      <c r="A7350">
        <v>5</v>
      </c>
      <c r="B7350" t="s">
        <v>181</v>
      </c>
      <c r="C7350">
        <v>2022</v>
      </c>
      <c r="D7350">
        <v>11</v>
      </c>
      <c r="E7350" t="s">
        <v>663</v>
      </c>
      <c r="F7350" s="152">
        <v>3</v>
      </c>
      <c r="G7350" t="s">
        <v>421</v>
      </c>
      <c r="H7350" t="s">
        <v>492</v>
      </c>
      <c r="I7350" t="s">
        <v>493</v>
      </c>
      <c r="J7350" t="s">
        <v>568</v>
      </c>
      <c r="K7350" t="s">
        <v>433</v>
      </c>
      <c r="L7350" t="s">
        <v>539</v>
      </c>
      <c r="M7350" t="s">
        <v>440</v>
      </c>
      <c r="N7350">
        <v>203</v>
      </c>
      <c r="O7350">
        <v>324352.18</v>
      </c>
      <c r="P7350">
        <v>3383825</v>
      </c>
      <c r="Q7350" t="str">
        <f t="shared" si="117"/>
        <v>4-Medium C&amp;I</v>
      </c>
    </row>
    <row r="7351" spans="1:17" x14ac:dyDescent="0.3">
      <c r="A7351">
        <v>5</v>
      </c>
      <c r="B7351" t="s">
        <v>181</v>
      </c>
      <c r="C7351">
        <v>2022</v>
      </c>
      <c r="D7351">
        <v>11</v>
      </c>
      <c r="E7351" t="s">
        <v>663</v>
      </c>
      <c r="F7351" s="152">
        <v>5</v>
      </c>
      <c r="G7351" t="s">
        <v>455</v>
      </c>
      <c r="H7351" t="s">
        <v>403</v>
      </c>
      <c r="I7351" t="s">
        <v>404</v>
      </c>
      <c r="J7351" t="s">
        <v>562</v>
      </c>
      <c r="K7351" t="s">
        <v>405</v>
      </c>
      <c r="L7351" t="s">
        <v>540</v>
      </c>
      <c r="M7351" t="s">
        <v>456</v>
      </c>
      <c r="N7351">
        <v>926</v>
      </c>
      <c r="O7351">
        <v>252149.9</v>
      </c>
      <c r="P7351">
        <v>1525400</v>
      </c>
      <c r="Q7351" t="str">
        <f t="shared" si="117"/>
        <v>3-Small C&amp;I</v>
      </c>
    </row>
    <row r="7352" spans="1:17" x14ac:dyDescent="0.3">
      <c r="A7352">
        <v>5</v>
      </c>
      <c r="B7352" t="s">
        <v>181</v>
      </c>
      <c r="C7352">
        <v>2022</v>
      </c>
      <c r="D7352">
        <v>11</v>
      </c>
      <c r="E7352" t="s">
        <v>663</v>
      </c>
      <c r="F7352" s="152">
        <v>5</v>
      </c>
      <c r="G7352" t="s">
        <v>455</v>
      </c>
      <c r="H7352" t="s">
        <v>423</v>
      </c>
      <c r="I7352" t="s">
        <v>424</v>
      </c>
      <c r="J7352" t="s">
        <v>567</v>
      </c>
      <c r="K7352" t="s">
        <v>425</v>
      </c>
      <c r="L7352" t="s">
        <v>540</v>
      </c>
      <c r="M7352" t="s">
        <v>456</v>
      </c>
      <c r="N7352">
        <v>1</v>
      </c>
      <c r="O7352">
        <v>80.2</v>
      </c>
      <c r="P7352">
        <v>292</v>
      </c>
      <c r="Q7352" t="str">
        <f t="shared" si="117"/>
        <v>3-Small C&amp;I</v>
      </c>
    </row>
    <row r="7353" spans="1:17" x14ac:dyDescent="0.3">
      <c r="A7353">
        <v>5</v>
      </c>
      <c r="B7353" t="s">
        <v>181</v>
      </c>
      <c r="C7353">
        <v>2022</v>
      </c>
      <c r="D7353">
        <v>11</v>
      </c>
      <c r="E7353" t="s">
        <v>663</v>
      </c>
      <c r="F7353" s="152">
        <v>5</v>
      </c>
      <c r="G7353" t="s">
        <v>455</v>
      </c>
      <c r="H7353" t="s">
        <v>429</v>
      </c>
      <c r="I7353" t="s">
        <v>430</v>
      </c>
      <c r="J7353" t="s">
        <v>562</v>
      </c>
      <c r="K7353" t="s">
        <v>405</v>
      </c>
      <c r="L7353" t="s">
        <v>540</v>
      </c>
      <c r="M7353" t="s">
        <v>456</v>
      </c>
      <c r="N7353">
        <v>2</v>
      </c>
      <c r="O7353">
        <v>199.27</v>
      </c>
      <c r="P7353">
        <v>522</v>
      </c>
      <c r="Q7353" t="str">
        <f t="shared" si="117"/>
        <v>3-Small C&amp;I</v>
      </c>
    </row>
    <row r="7354" spans="1:17" x14ac:dyDescent="0.3">
      <c r="A7354">
        <v>5</v>
      </c>
      <c r="B7354" t="s">
        <v>181</v>
      </c>
      <c r="C7354">
        <v>2022</v>
      </c>
      <c r="D7354">
        <v>11</v>
      </c>
      <c r="E7354" t="s">
        <v>663</v>
      </c>
      <c r="F7354" s="152">
        <v>5</v>
      </c>
      <c r="G7354" t="s">
        <v>455</v>
      </c>
      <c r="H7354" t="s">
        <v>481</v>
      </c>
      <c r="I7354" t="s">
        <v>482</v>
      </c>
      <c r="J7354" t="s">
        <v>568</v>
      </c>
      <c r="K7354" t="s">
        <v>433</v>
      </c>
      <c r="L7354" t="s">
        <v>540</v>
      </c>
      <c r="M7354" t="s">
        <v>456</v>
      </c>
      <c r="N7354">
        <v>4</v>
      </c>
      <c r="O7354">
        <v>7731.66</v>
      </c>
      <c r="P7354">
        <v>21920</v>
      </c>
      <c r="Q7354" t="str">
        <f t="shared" si="117"/>
        <v>4-Medium C&amp;I</v>
      </c>
    </row>
    <row r="7355" spans="1:17" x14ac:dyDescent="0.3">
      <c r="A7355">
        <v>5</v>
      </c>
      <c r="B7355" t="s">
        <v>181</v>
      </c>
      <c r="C7355">
        <v>2022</v>
      </c>
      <c r="D7355">
        <v>11</v>
      </c>
      <c r="E7355" t="s">
        <v>663</v>
      </c>
      <c r="F7355" s="152">
        <v>5</v>
      </c>
      <c r="G7355" t="s">
        <v>455</v>
      </c>
      <c r="H7355" t="s">
        <v>431</v>
      </c>
      <c r="I7355" t="s">
        <v>432</v>
      </c>
      <c r="J7355" t="s">
        <v>568</v>
      </c>
      <c r="K7355" t="s">
        <v>433</v>
      </c>
      <c r="L7355" t="s">
        <v>540</v>
      </c>
      <c r="M7355" t="s">
        <v>456</v>
      </c>
      <c r="N7355">
        <v>168</v>
      </c>
      <c r="O7355">
        <v>890812.59</v>
      </c>
      <c r="P7355">
        <v>2968341</v>
      </c>
      <c r="Q7355" t="str">
        <f t="shared" si="117"/>
        <v>4-Medium C&amp;I</v>
      </c>
    </row>
    <row r="7356" spans="1:17" x14ac:dyDescent="0.3">
      <c r="A7356">
        <v>5</v>
      </c>
      <c r="B7356" t="s">
        <v>181</v>
      </c>
      <c r="C7356">
        <v>2022</v>
      </c>
      <c r="D7356">
        <v>11</v>
      </c>
      <c r="E7356" t="s">
        <v>663</v>
      </c>
      <c r="F7356" s="152">
        <v>5</v>
      </c>
      <c r="G7356" t="s">
        <v>455</v>
      </c>
      <c r="H7356" t="s">
        <v>477</v>
      </c>
      <c r="I7356" t="s">
        <v>478</v>
      </c>
      <c r="J7356" t="s">
        <v>566</v>
      </c>
      <c r="K7356" t="s">
        <v>436</v>
      </c>
      <c r="L7356" t="s">
        <v>540</v>
      </c>
      <c r="M7356" t="s">
        <v>456</v>
      </c>
      <c r="N7356">
        <v>27</v>
      </c>
      <c r="O7356">
        <v>7856.06</v>
      </c>
      <c r="P7356">
        <v>17252</v>
      </c>
      <c r="Q7356" t="str">
        <f t="shared" si="117"/>
        <v>Street</v>
      </c>
    </row>
    <row r="7357" spans="1:17" x14ac:dyDescent="0.3">
      <c r="A7357">
        <v>5</v>
      </c>
      <c r="B7357" t="s">
        <v>181</v>
      </c>
      <c r="C7357">
        <v>2022</v>
      </c>
      <c r="D7357">
        <v>11</v>
      </c>
      <c r="E7357" t="s">
        <v>663</v>
      </c>
      <c r="F7357" s="152">
        <v>5</v>
      </c>
      <c r="G7357" t="s">
        <v>455</v>
      </c>
      <c r="H7357" t="s">
        <v>479</v>
      </c>
      <c r="I7357" t="s">
        <v>480</v>
      </c>
      <c r="J7357" t="s">
        <v>566</v>
      </c>
      <c r="K7357" t="s">
        <v>436</v>
      </c>
      <c r="L7357" t="s">
        <v>540</v>
      </c>
      <c r="M7357" t="s">
        <v>456</v>
      </c>
      <c r="N7357">
        <v>34</v>
      </c>
      <c r="O7357">
        <v>7326.65</v>
      </c>
      <c r="P7357">
        <v>15762</v>
      </c>
      <c r="Q7357" t="str">
        <f t="shared" si="117"/>
        <v>Street</v>
      </c>
    </row>
    <row r="7358" spans="1:17" x14ac:dyDescent="0.3">
      <c r="A7358">
        <v>5</v>
      </c>
      <c r="B7358" t="s">
        <v>181</v>
      </c>
      <c r="C7358">
        <v>2022</v>
      </c>
      <c r="D7358">
        <v>11</v>
      </c>
      <c r="E7358" t="s">
        <v>663</v>
      </c>
      <c r="F7358" s="152">
        <v>5</v>
      </c>
      <c r="G7358" t="s">
        <v>455</v>
      </c>
      <c r="H7358" t="s">
        <v>434</v>
      </c>
      <c r="I7358" t="s">
        <v>435</v>
      </c>
      <c r="J7358" t="s">
        <v>566</v>
      </c>
      <c r="K7358" t="s">
        <v>436</v>
      </c>
      <c r="L7358" t="s">
        <v>541</v>
      </c>
      <c r="M7358" t="s">
        <v>457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x14ac:dyDescent="0.3">
      <c r="A7359">
        <v>5</v>
      </c>
      <c r="B7359" t="s">
        <v>181</v>
      </c>
      <c r="C7359">
        <v>2022</v>
      </c>
      <c r="D7359">
        <v>11</v>
      </c>
      <c r="E7359" t="s">
        <v>663</v>
      </c>
      <c r="F7359" s="152">
        <v>5</v>
      </c>
      <c r="G7359" t="s">
        <v>455</v>
      </c>
      <c r="H7359" t="s">
        <v>490</v>
      </c>
      <c r="I7359" t="s">
        <v>491</v>
      </c>
      <c r="J7359" t="s">
        <v>572</v>
      </c>
      <c r="K7359" t="s">
        <v>443</v>
      </c>
      <c r="L7359" t="s">
        <v>540</v>
      </c>
      <c r="M7359" t="s">
        <v>456</v>
      </c>
      <c r="N7359">
        <v>2</v>
      </c>
      <c r="O7359">
        <v>7370.34</v>
      </c>
      <c r="P7359">
        <v>20600</v>
      </c>
      <c r="Q7359" t="str">
        <f t="shared" si="117"/>
        <v>5-Large C&amp;I</v>
      </c>
    </row>
    <row r="7360" spans="1:17" x14ac:dyDescent="0.3">
      <c r="A7360">
        <v>5</v>
      </c>
      <c r="B7360" t="s">
        <v>181</v>
      </c>
      <c r="C7360">
        <v>2022</v>
      </c>
      <c r="D7360">
        <v>11</v>
      </c>
      <c r="E7360" t="s">
        <v>663</v>
      </c>
      <c r="F7360" s="152">
        <v>5</v>
      </c>
      <c r="G7360" t="s">
        <v>455</v>
      </c>
      <c r="H7360" t="s">
        <v>441</v>
      </c>
      <c r="I7360" t="s">
        <v>442</v>
      </c>
      <c r="J7360" t="s">
        <v>572</v>
      </c>
      <c r="K7360" t="s">
        <v>443</v>
      </c>
      <c r="L7360" t="s">
        <v>540</v>
      </c>
      <c r="M7360" t="s">
        <v>456</v>
      </c>
      <c r="N7360">
        <v>55</v>
      </c>
      <c r="O7360">
        <v>2117379.58</v>
      </c>
      <c r="P7360">
        <v>8451805</v>
      </c>
      <c r="Q7360" t="str">
        <f t="shared" si="117"/>
        <v>5-Large C&amp;I</v>
      </c>
    </row>
    <row r="7361" spans="1:17" x14ac:dyDescent="0.3">
      <c r="A7361">
        <v>5</v>
      </c>
      <c r="B7361" t="s">
        <v>181</v>
      </c>
      <c r="C7361">
        <v>2022</v>
      </c>
      <c r="D7361">
        <v>11</v>
      </c>
      <c r="E7361" t="s">
        <v>663</v>
      </c>
      <c r="F7361" s="152">
        <v>5</v>
      </c>
      <c r="G7361" t="s">
        <v>455</v>
      </c>
      <c r="H7361" t="s">
        <v>444</v>
      </c>
      <c r="I7361" t="s">
        <v>445</v>
      </c>
      <c r="J7361" t="s">
        <v>572</v>
      </c>
      <c r="K7361" t="s">
        <v>443</v>
      </c>
      <c r="L7361" t="s">
        <v>541</v>
      </c>
      <c r="M7361" t="s">
        <v>457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x14ac:dyDescent="0.3">
      <c r="A7362">
        <v>5</v>
      </c>
      <c r="B7362" t="s">
        <v>181</v>
      </c>
      <c r="C7362">
        <v>2022</v>
      </c>
      <c r="D7362">
        <v>11</v>
      </c>
      <c r="E7362" t="s">
        <v>663</v>
      </c>
      <c r="F7362" s="152">
        <v>5</v>
      </c>
      <c r="G7362" t="s">
        <v>455</v>
      </c>
      <c r="H7362" t="s">
        <v>417</v>
      </c>
      <c r="I7362" t="s">
        <v>418</v>
      </c>
      <c r="J7362" t="s">
        <v>562</v>
      </c>
      <c r="K7362" t="s">
        <v>405</v>
      </c>
      <c r="L7362" t="s">
        <v>541</v>
      </c>
      <c r="M7362" t="s">
        <v>457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x14ac:dyDescent="0.3">
      <c r="A7363">
        <v>5</v>
      </c>
      <c r="B7363" t="s">
        <v>181</v>
      </c>
      <c r="C7363">
        <v>2022</v>
      </c>
      <c r="D7363">
        <v>11</v>
      </c>
      <c r="E7363" t="s">
        <v>663</v>
      </c>
      <c r="F7363" s="152">
        <v>5</v>
      </c>
      <c r="G7363" t="s">
        <v>455</v>
      </c>
      <c r="H7363" t="s">
        <v>446</v>
      </c>
      <c r="I7363" t="s">
        <v>447</v>
      </c>
      <c r="J7363" t="s">
        <v>567</v>
      </c>
      <c r="K7363" t="s">
        <v>425</v>
      </c>
      <c r="L7363" t="s">
        <v>541</v>
      </c>
      <c r="M7363" t="s">
        <v>457</v>
      </c>
      <c r="N7363">
        <v>1</v>
      </c>
      <c r="O7363">
        <v>41.46</v>
      </c>
      <c r="P7363">
        <v>300</v>
      </c>
      <c r="Q7363" t="str">
        <f t="shared" si="117"/>
        <v>3-Small C&amp;I</v>
      </c>
    </row>
    <row r="7364" spans="1:17" x14ac:dyDescent="0.3">
      <c r="A7364">
        <v>5</v>
      </c>
      <c r="B7364" t="s">
        <v>181</v>
      </c>
      <c r="C7364">
        <v>2022</v>
      </c>
      <c r="D7364">
        <v>11</v>
      </c>
      <c r="E7364" t="s">
        <v>663</v>
      </c>
      <c r="F7364" s="152">
        <v>5</v>
      </c>
      <c r="G7364" t="s">
        <v>455</v>
      </c>
      <c r="H7364" t="s">
        <v>450</v>
      </c>
      <c r="I7364" t="s">
        <v>451</v>
      </c>
      <c r="J7364" t="s">
        <v>568</v>
      </c>
      <c r="K7364" t="s">
        <v>433</v>
      </c>
      <c r="L7364" t="s">
        <v>541</v>
      </c>
      <c r="M7364" t="s">
        <v>457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x14ac:dyDescent="0.3">
      <c r="A7365">
        <v>5</v>
      </c>
      <c r="B7365" t="s">
        <v>181</v>
      </c>
      <c r="C7365">
        <v>2022</v>
      </c>
      <c r="D7365">
        <v>11</v>
      </c>
      <c r="E7365" t="s">
        <v>663</v>
      </c>
      <c r="F7365" s="152">
        <v>6</v>
      </c>
      <c r="G7365" t="s">
        <v>458</v>
      </c>
      <c r="H7365" t="s">
        <v>403</v>
      </c>
      <c r="I7365" t="s">
        <v>404</v>
      </c>
      <c r="J7365" t="s">
        <v>562</v>
      </c>
      <c r="K7365" t="s">
        <v>405</v>
      </c>
      <c r="L7365" t="s">
        <v>548</v>
      </c>
      <c r="M7365" t="s">
        <v>193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x14ac:dyDescent="0.3">
      <c r="A7366">
        <v>5</v>
      </c>
      <c r="B7366" t="s">
        <v>181</v>
      </c>
      <c r="C7366">
        <v>2022</v>
      </c>
      <c r="D7366">
        <v>11</v>
      </c>
      <c r="E7366" t="s">
        <v>663</v>
      </c>
      <c r="F7366" s="152">
        <v>6</v>
      </c>
      <c r="G7366" t="s">
        <v>458</v>
      </c>
      <c r="H7366" t="s">
        <v>494</v>
      </c>
      <c r="I7366" t="s">
        <v>495</v>
      </c>
      <c r="J7366" t="s">
        <v>573</v>
      </c>
      <c r="K7366" t="s">
        <v>461</v>
      </c>
      <c r="L7366" t="s">
        <v>548</v>
      </c>
      <c r="M7366" t="s">
        <v>193</v>
      </c>
      <c r="N7366">
        <v>68</v>
      </c>
      <c r="O7366">
        <v>79788.41</v>
      </c>
      <c r="P7366">
        <v>132737</v>
      </c>
      <c r="Q7366" t="str">
        <f t="shared" si="117"/>
        <v>Street</v>
      </c>
    </row>
    <row r="7367" spans="1:17" x14ac:dyDescent="0.3">
      <c r="A7367">
        <v>5</v>
      </c>
      <c r="B7367" t="s">
        <v>181</v>
      </c>
      <c r="C7367">
        <v>2022</v>
      </c>
      <c r="D7367">
        <v>11</v>
      </c>
      <c r="E7367" t="s">
        <v>663</v>
      </c>
      <c r="F7367" s="152">
        <v>6</v>
      </c>
      <c r="G7367" t="s">
        <v>458</v>
      </c>
      <c r="H7367" t="s">
        <v>496</v>
      </c>
      <c r="I7367" t="s">
        <v>497</v>
      </c>
      <c r="J7367" t="s">
        <v>573</v>
      </c>
      <c r="K7367" t="s">
        <v>461</v>
      </c>
      <c r="L7367" t="s">
        <v>548</v>
      </c>
      <c r="M7367" t="s">
        <v>193</v>
      </c>
      <c r="N7367">
        <v>105</v>
      </c>
      <c r="O7367">
        <v>74654.02</v>
      </c>
      <c r="P7367">
        <v>105492</v>
      </c>
      <c r="Q7367" t="str">
        <f t="shared" si="117"/>
        <v>Street</v>
      </c>
    </row>
    <row r="7368" spans="1:17" x14ac:dyDescent="0.3">
      <c r="A7368">
        <v>5</v>
      </c>
      <c r="B7368" t="s">
        <v>181</v>
      </c>
      <c r="C7368">
        <v>2022</v>
      </c>
      <c r="D7368">
        <v>11</v>
      </c>
      <c r="E7368" t="s">
        <v>663</v>
      </c>
      <c r="F7368" s="152">
        <v>6</v>
      </c>
      <c r="G7368" t="s">
        <v>458</v>
      </c>
      <c r="H7368" t="s">
        <v>477</v>
      </c>
      <c r="I7368" t="s">
        <v>478</v>
      </c>
      <c r="J7368" t="s">
        <v>566</v>
      </c>
      <c r="K7368" t="s">
        <v>436</v>
      </c>
      <c r="L7368" t="s">
        <v>548</v>
      </c>
      <c r="M7368" t="s">
        <v>193</v>
      </c>
      <c r="N7368">
        <v>333</v>
      </c>
      <c r="O7368">
        <v>50445.91</v>
      </c>
      <c r="P7368">
        <v>96974</v>
      </c>
      <c r="Q7368" t="str">
        <f t="shared" si="117"/>
        <v>Street</v>
      </c>
    </row>
    <row r="7369" spans="1:17" x14ac:dyDescent="0.3">
      <c r="A7369">
        <v>5</v>
      </c>
      <c r="B7369" t="s">
        <v>181</v>
      </c>
      <c r="C7369">
        <v>2022</v>
      </c>
      <c r="D7369">
        <v>11</v>
      </c>
      <c r="E7369" t="s">
        <v>663</v>
      </c>
      <c r="F7369" s="152">
        <v>6</v>
      </c>
      <c r="G7369" t="s">
        <v>458</v>
      </c>
      <c r="H7369" t="s">
        <v>479</v>
      </c>
      <c r="I7369" t="s">
        <v>480</v>
      </c>
      <c r="J7369" t="s">
        <v>566</v>
      </c>
      <c r="K7369" t="s">
        <v>436</v>
      </c>
      <c r="L7369" t="s">
        <v>548</v>
      </c>
      <c r="M7369" t="s">
        <v>193</v>
      </c>
      <c r="N7369">
        <v>599</v>
      </c>
      <c r="O7369">
        <v>70233.929999999993</v>
      </c>
      <c r="P7369">
        <v>144061</v>
      </c>
      <c r="Q7369" t="str">
        <f t="shared" ref="Q7369:Q7432" si="118">VLOOKUP(TRIM(J7369),S:T,2,FALSE)</f>
        <v>Street</v>
      </c>
    </row>
    <row r="7370" spans="1:17" x14ac:dyDescent="0.3">
      <c r="A7370">
        <v>5</v>
      </c>
      <c r="B7370" t="s">
        <v>181</v>
      </c>
      <c r="C7370">
        <v>2022</v>
      </c>
      <c r="D7370">
        <v>11</v>
      </c>
      <c r="E7370" t="s">
        <v>663</v>
      </c>
      <c r="F7370" s="152">
        <v>6</v>
      </c>
      <c r="G7370" t="s">
        <v>458</v>
      </c>
      <c r="H7370" t="s">
        <v>498</v>
      </c>
      <c r="I7370" t="s">
        <v>499</v>
      </c>
      <c r="J7370" t="s">
        <v>574</v>
      </c>
      <c r="K7370" t="s">
        <v>500</v>
      </c>
      <c r="L7370" t="s">
        <v>548</v>
      </c>
      <c r="M7370" t="s">
        <v>193</v>
      </c>
      <c r="N7370">
        <v>2</v>
      </c>
      <c r="O7370">
        <v>1052.8499999999999</v>
      </c>
      <c r="P7370">
        <v>1533</v>
      </c>
      <c r="Q7370" t="str">
        <f t="shared" si="118"/>
        <v>Street</v>
      </c>
    </row>
    <row r="7371" spans="1:17" x14ac:dyDescent="0.3">
      <c r="A7371">
        <v>5</v>
      </c>
      <c r="B7371" t="s">
        <v>181</v>
      </c>
      <c r="C7371">
        <v>2022</v>
      </c>
      <c r="D7371">
        <v>11</v>
      </c>
      <c r="E7371" t="s">
        <v>663</v>
      </c>
      <c r="F7371" s="152">
        <v>6</v>
      </c>
      <c r="G7371" t="s">
        <v>458</v>
      </c>
      <c r="H7371" t="s">
        <v>501</v>
      </c>
      <c r="I7371" t="s">
        <v>502</v>
      </c>
      <c r="J7371" t="s">
        <v>574</v>
      </c>
      <c r="K7371" t="s">
        <v>500</v>
      </c>
      <c r="L7371" t="s">
        <v>548</v>
      </c>
      <c r="M7371" t="s">
        <v>193</v>
      </c>
      <c r="N7371">
        <v>2</v>
      </c>
      <c r="O7371">
        <v>23012.18</v>
      </c>
      <c r="P7371">
        <v>43235</v>
      </c>
      <c r="Q7371" t="str">
        <f t="shared" si="118"/>
        <v>Street</v>
      </c>
    </row>
    <row r="7372" spans="1:17" x14ac:dyDescent="0.3">
      <c r="A7372">
        <v>5</v>
      </c>
      <c r="B7372" t="s">
        <v>181</v>
      </c>
      <c r="C7372">
        <v>2022</v>
      </c>
      <c r="D7372">
        <v>11</v>
      </c>
      <c r="E7372" t="s">
        <v>663</v>
      </c>
      <c r="F7372" s="152">
        <v>6</v>
      </c>
      <c r="G7372" t="s">
        <v>458</v>
      </c>
      <c r="H7372" t="s">
        <v>503</v>
      </c>
      <c r="I7372" t="s">
        <v>504</v>
      </c>
      <c r="J7372" t="s">
        <v>575</v>
      </c>
      <c r="K7372" t="s">
        <v>475</v>
      </c>
      <c r="L7372" t="s">
        <v>548</v>
      </c>
      <c r="M7372" t="s">
        <v>193</v>
      </c>
      <c r="N7372">
        <v>95</v>
      </c>
      <c r="O7372">
        <v>92409.77</v>
      </c>
      <c r="P7372">
        <v>241221</v>
      </c>
      <c r="Q7372" t="str">
        <f t="shared" si="118"/>
        <v>Street</v>
      </c>
    </row>
    <row r="7373" spans="1:17" x14ac:dyDescent="0.3">
      <c r="A7373">
        <v>5</v>
      </c>
      <c r="B7373" t="s">
        <v>181</v>
      </c>
      <c r="C7373">
        <v>2022</v>
      </c>
      <c r="D7373">
        <v>11</v>
      </c>
      <c r="E7373" t="s">
        <v>663</v>
      </c>
      <c r="F7373" s="152">
        <v>6</v>
      </c>
      <c r="G7373" t="s">
        <v>458</v>
      </c>
      <c r="H7373" t="s">
        <v>505</v>
      </c>
      <c r="I7373" t="s">
        <v>506</v>
      </c>
      <c r="J7373" t="s">
        <v>575</v>
      </c>
      <c r="K7373" t="s">
        <v>475</v>
      </c>
      <c r="L7373" t="s">
        <v>548</v>
      </c>
      <c r="M7373" t="s">
        <v>193</v>
      </c>
      <c r="N7373">
        <v>13</v>
      </c>
      <c r="O7373">
        <v>8716.09</v>
      </c>
      <c r="P7373">
        <v>24991</v>
      </c>
      <c r="Q7373" t="str">
        <f t="shared" si="118"/>
        <v>Street</v>
      </c>
    </row>
    <row r="7374" spans="1:17" x14ac:dyDescent="0.3">
      <c r="A7374">
        <v>5</v>
      </c>
      <c r="B7374" t="s">
        <v>181</v>
      </c>
      <c r="C7374">
        <v>2022</v>
      </c>
      <c r="D7374">
        <v>11</v>
      </c>
      <c r="E7374" t="s">
        <v>663</v>
      </c>
      <c r="F7374" s="152">
        <v>6</v>
      </c>
      <c r="G7374" t="s">
        <v>458</v>
      </c>
      <c r="H7374" t="s">
        <v>507</v>
      </c>
      <c r="I7374" t="s">
        <v>508</v>
      </c>
      <c r="J7374" t="s">
        <v>571</v>
      </c>
      <c r="K7374" t="s">
        <v>439</v>
      </c>
      <c r="L7374" t="s">
        <v>548</v>
      </c>
      <c r="M7374" t="s">
        <v>193</v>
      </c>
      <c r="N7374">
        <v>2</v>
      </c>
      <c r="O7374">
        <v>117.18</v>
      </c>
      <c r="P7374">
        <v>288</v>
      </c>
      <c r="Q7374" t="str">
        <f t="shared" si="118"/>
        <v>3-Small C&amp;I</v>
      </c>
    </row>
    <row r="7375" spans="1:17" x14ac:dyDescent="0.3">
      <c r="A7375">
        <v>5</v>
      </c>
      <c r="B7375" t="s">
        <v>181</v>
      </c>
      <c r="C7375">
        <v>2022</v>
      </c>
      <c r="D7375">
        <v>11</v>
      </c>
      <c r="E7375" t="s">
        <v>663</v>
      </c>
      <c r="F7375" s="152">
        <v>6</v>
      </c>
      <c r="G7375" t="s">
        <v>458</v>
      </c>
      <c r="H7375" t="s">
        <v>509</v>
      </c>
      <c r="I7375" t="s">
        <v>510</v>
      </c>
      <c r="J7375" t="s">
        <v>571</v>
      </c>
      <c r="K7375" t="s">
        <v>439</v>
      </c>
      <c r="L7375" t="s">
        <v>548</v>
      </c>
      <c r="M7375" t="s">
        <v>193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x14ac:dyDescent="0.3">
      <c r="A7376">
        <v>5</v>
      </c>
      <c r="B7376" t="s">
        <v>181</v>
      </c>
      <c r="C7376">
        <v>2022</v>
      </c>
      <c r="D7376">
        <v>11</v>
      </c>
      <c r="E7376" t="s">
        <v>663</v>
      </c>
      <c r="F7376" s="152">
        <v>6</v>
      </c>
      <c r="G7376" t="s">
        <v>458</v>
      </c>
      <c r="H7376" t="s">
        <v>459</v>
      </c>
      <c r="I7376" t="s">
        <v>460</v>
      </c>
      <c r="J7376" t="s">
        <v>573</v>
      </c>
      <c r="K7376" t="s">
        <v>461</v>
      </c>
      <c r="L7376" t="s">
        <v>542</v>
      </c>
      <c r="M7376" t="s">
        <v>462</v>
      </c>
      <c r="N7376">
        <v>527</v>
      </c>
      <c r="O7376">
        <v>502372.22</v>
      </c>
      <c r="P7376">
        <v>1018063</v>
      </c>
      <c r="Q7376" t="str">
        <f t="shared" si="118"/>
        <v>Street</v>
      </c>
    </row>
    <row r="7377" spans="1:17" x14ac:dyDescent="0.3">
      <c r="A7377">
        <v>5</v>
      </c>
      <c r="B7377" t="s">
        <v>181</v>
      </c>
      <c r="C7377">
        <v>2022</v>
      </c>
      <c r="D7377">
        <v>11</v>
      </c>
      <c r="E7377" t="s">
        <v>663</v>
      </c>
      <c r="F7377" s="152">
        <v>6</v>
      </c>
      <c r="G7377" t="s">
        <v>458</v>
      </c>
      <c r="H7377" t="s">
        <v>434</v>
      </c>
      <c r="I7377" t="s">
        <v>435</v>
      </c>
      <c r="J7377" t="s">
        <v>566</v>
      </c>
      <c r="K7377" t="s">
        <v>436</v>
      </c>
      <c r="L7377" t="s">
        <v>542</v>
      </c>
      <c r="M7377" t="s">
        <v>462</v>
      </c>
      <c r="N7377">
        <v>907</v>
      </c>
      <c r="O7377">
        <v>68068.67</v>
      </c>
      <c r="P7377">
        <v>271665</v>
      </c>
      <c r="Q7377" t="str">
        <f t="shared" si="118"/>
        <v>Street</v>
      </c>
    </row>
    <row r="7378" spans="1:17" x14ac:dyDescent="0.3">
      <c r="A7378">
        <v>5</v>
      </c>
      <c r="B7378" t="s">
        <v>181</v>
      </c>
      <c r="C7378">
        <v>2022</v>
      </c>
      <c r="D7378">
        <v>11</v>
      </c>
      <c r="E7378" t="s">
        <v>663</v>
      </c>
      <c r="F7378" s="152">
        <v>6</v>
      </c>
      <c r="G7378" t="s">
        <v>458</v>
      </c>
      <c r="H7378" t="s">
        <v>511</v>
      </c>
      <c r="I7378" t="s">
        <v>512</v>
      </c>
      <c r="J7378" t="s">
        <v>576</v>
      </c>
      <c r="K7378" t="s">
        <v>513</v>
      </c>
      <c r="L7378" t="s">
        <v>542</v>
      </c>
      <c r="M7378" t="s">
        <v>462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x14ac:dyDescent="0.3">
      <c r="A7379">
        <v>5</v>
      </c>
      <c r="B7379" t="s">
        <v>181</v>
      </c>
      <c r="C7379">
        <v>2022</v>
      </c>
      <c r="D7379">
        <v>11</v>
      </c>
      <c r="E7379" t="s">
        <v>663</v>
      </c>
      <c r="F7379" s="152">
        <v>6</v>
      </c>
      <c r="G7379" t="s">
        <v>458</v>
      </c>
      <c r="H7379" t="s">
        <v>514</v>
      </c>
      <c r="I7379" t="s">
        <v>515</v>
      </c>
      <c r="J7379" t="s">
        <v>574</v>
      </c>
      <c r="K7379" t="s">
        <v>500</v>
      </c>
      <c r="L7379" t="s">
        <v>542</v>
      </c>
      <c r="M7379" t="s">
        <v>462</v>
      </c>
      <c r="N7379">
        <v>6</v>
      </c>
      <c r="O7379">
        <v>1671.35</v>
      </c>
      <c r="P7379">
        <v>4255</v>
      </c>
      <c r="Q7379" t="str">
        <f t="shared" si="118"/>
        <v>Street</v>
      </c>
    </row>
    <row r="7380" spans="1:17" x14ac:dyDescent="0.3">
      <c r="A7380">
        <v>5</v>
      </c>
      <c r="B7380" t="s">
        <v>181</v>
      </c>
      <c r="C7380">
        <v>2022</v>
      </c>
      <c r="D7380">
        <v>11</v>
      </c>
      <c r="E7380" t="s">
        <v>663</v>
      </c>
      <c r="F7380" s="152">
        <v>6</v>
      </c>
      <c r="G7380" t="s">
        <v>458</v>
      </c>
      <c r="H7380" t="s">
        <v>516</v>
      </c>
      <c r="I7380" t="s">
        <v>517</v>
      </c>
      <c r="J7380" t="s">
        <v>575</v>
      </c>
      <c r="K7380" t="s">
        <v>475</v>
      </c>
      <c r="L7380" t="s">
        <v>542</v>
      </c>
      <c r="M7380" t="s">
        <v>462</v>
      </c>
      <c r="N7380">
        <v>410</v>
      </c>
      <c r="O7380">
        <v>286923.68</v>
      </c>
      <c r="P7380">
        <v>2536217</v>
      </c>
      <c r="Q7380" t="str">
        <f t="shared" si="118"/>
        <v>Street</v>
      </c>
    </row>
    <row r="7381" spans="1:17" x14ac:dyDescent="0.3">
      <c r="A7381">
        <v>5</v>
      </c>
      <c r="B7381" t="s">
        <v>181</v>
      </c>
      <c r="C7381">
        <v>2022</v>
      </c>
      <c r="D7381">
        <v>11</v>
      </c>
      <c r="E7381" t="s">
        <v>663</v>
      </c>
      <c r="F7381" s="152">
        <v>6</v>
      </c>
      <c r="G7381" t="s">
        <v>458</v>
      </c>
      <c r="H7381" t="s">
        <v>437</v>
      </c>
      <c r="I7381" t="s">
        <v>438</v>
      </c>
      <c r="J7381" t="s">
        <v>571</v>
      </c>
      <c r="K7381" t="s">
        <v>439</v>
      </c>
      <c r="L7381" t="s">
        <v>542</v>
      </c>
      <c r="M7381" t="s">
        <v>462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x14ac:dyDescent="0.3">
      <c r="A7382">
        <v>5</v>
      </c>
      <c r="B7382" t="s">
        <v>181</v>
      </c>
      <c r="C7382">
        <v>2022</v>
      </c>
      <c r="D7382">
        <v>11</v>
      </c>
      <c r="E7382" t="s">
        <v>663</v>
      </c>
      <c r="F7382" s="152">
        <v>6</v>
      </c>
      <c r="G7382" t="s">
        <v>458</v>
      </c>
      <c r="H7382" t="s">
        <v>518</v>
      </c>
      <c r="I7382" t="s">
        <v>519</v>
      </c>
      <c r="J7382" t="s">
        <v>577</v>
      </c>
      <c r="K7382" t="s">
        <v>465</v>
      </c>
      <c r="L7382" t="s">
        <v>548</v>
      </c>
      <c r="M7382" t="s">
        <v>193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x14ac:dyDescent="0.3">
      <c r="A7383">
        <v>5</v>
      </c>
      <c r="B7383" t="s">
        <v>181</v>
      </c>
      <c r="C7383">
        <v>2022</v>
      </c>
      <c r="D7383">
        <v>11</v>
      </c>
      <c r="E7383" t="s">
        <v>663</v>
      </c>
      <c r="F7383" s="152">
        <v>6</v>
      </c>
      <c r="G7383" t="s">
        <v>458</v>
      </c>
      <c r="H7383" t="s">
        <v>463</v>
      </c>
      <c r="I7383" t="s">
        <v>464</v>
      </c>
      <c r="J7383" t="s">
        <v>577</v>
      </c>
      <c r="K7383" t="s">
        <v>465</v>
      </c>
      <c r="L7383" t="s">
        <v>542</v>
      </c>
      <c r="M7383" t="s">
        <v>462</v>
      </c>
      <c r="N7383">
        <v>10</v>
      </c>
      <c r="O7383">
        <v>740.8</v>
      </c>
      <c r="P7383">
        <v>4431</v>
      </c>
      <c r="Q7383" t="str">
        <f t="shared" si="118"/>
        <v>Street</v>
      </c>
    </row>
    <row r="7384" spans="1:17" x14ac:dyDescent="0.3">
      <c r="A7384">
        <v>5</v>
      </c>
      <c r="B7384" t="s">
        <v>181</v>
      </c>
      <c r="C7384">
        <v>2022</v>
      </c>
      <c r="D7384">
        <v>11</v>
      </c>
      <c r="E7384" t="s">
        <v>663</v>
      </c>
      <c r="F7384" s="152">
        <v>6</v>
      </c>
      <c r="G7384" t="s">
        <v>458</v>
      </c>
      <c r="H7384" t="s">
        <v>522</v>
      </c>
      <c r="I7384" t="s">
        <v>523</v>
      </c>
      <c r="J7384" t="s">
        <v>578</v>
      </c>
      <c r="K7384" t="s">
        <v>475</v>
      </c>
      <c r="L7384" t="s">
        <v>548</v>
      </c>
      <c r="M7384" t="s">
        <v>193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x14ac:dyDescent="0.3">
      <c r="A7385">
        <v>5</v>
      </c>
      <c r="B7385" t="s">
        <v>181</v>
      </c>
      <c r="C7385">
        <v>2022</v>
      </c>
      <c r="D7385">
        <v>11</v>
      </c>
      <c r="E7385" t="s">
        <v>663</v>
      </c>
      <c r="F7385" s="152">
        <v>6</v>
      </c>
      <c r="G7385" t="s">
        <v>458</v>
      </c>
      <c r="H7385" t="s">
        <v>524</v>
      </c>
      <c r="I7385" t="s">
        <v>525</v>
      </c>
      <c r="J7385" t="s">
        <v>578</v>
      </c>
      <c r="K7385" t="s">
        <v>475</v>
      </c>
      <c r="L7385" t="s">
        <v>542</v>
      </c>
      <c r="M7385" t="s">
        <v>462</v>
      </c>
      <c r="N7385">
        <v>2</v>
      </c>
      <c r="O7385">
        <v>921.41</v>
      </c>
      <c r="P7385">
        <v>241</v>
      </c>
      <c r="Q7385" t="str">
        <f t="shared" si="118"/>
        <v>Street</v>
      </c>
    </row>
    <row r="7386" spans="1:17" x14ac:dyDescent="0.3">
      <c r="A7386">
        <v>5</v>
      </c>
      <c r="B7386" t="s">
        <v>181</v>
      </c>
      <c r="C7386">
        <v>2022</v>
      </c>
      <c r="D7386">
        <v>11</v>
      </c>
      <c r="E7386" t="s">
        <v>663</v>
      </c>
      <c r="F7386" s="152">
        <v>6</v>
      </c>
      <c r="G7386" t="s">
        <v>458</v>
      </c>
      <c r="H7386" t="s">
        <v>417</v>
      </c>
      <c r="I7386" t="s">
        <v>418</v>
      </c>
      <c r="J7386" t="s">
        <v>562</v>
      </c>
      <c r="K7386" t="s">
        <v>405</v>
      </c>
      <c r="L7386" t="s">
        <v>542</v>
      </c>
      <c r="M7386" t="s">
        <v>462</v>
      </c>
      <c r="N7386">
        <v>30</v>
      </c>
      <c r="O7386">
        <v>862.26</v>
      </c>
      <c r="P7386">
        <v>4936</v>
      </c>
      <c r="Q7386" t="str">
        <f t="shared" si="118"/>
        <v>3-Small C&amp;I</v>
      </c>
    </row>
    <row r="7387" spans="1:17" x14ac:dyDescent="0.3">
      <c r="A7387">
        <v>5</v>
      </c>
      <c r="B7387" t="s">
        <v>181</v>
      </c>
      <c r="C7387">
        <v>2022</v>
      </c>
      <c r="D7387">
        <v>11</v>
      </c>
      <c r="E7387" t="s">
        <v>663</v>
      </c>
      <c r="F7387" s="152">
        <v>10</v>
      </c>
      <c r="G7387" t="s">
        <v>466</v>
      </c>
      <c r="H7387" t="s">
        <v>397</v>
      </c>
      <c r="I7387" t="s">
        <v>398</v>
      </c>
      <c r="J7387" t="s">
        <v>561</v>
      </c>
      <c r="K7387" t="s">
        <v>399</v>
      </c>
      <c r="L7387" t="s">
        <v>543</v>
      </c>
      <c r="M7387" t="s">
        <v>467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x14ac:dyDescent="0.3">
      <c r="A7388">
        <v>5</v>
      </c>
      <c r="B7388" t="s">
        <v>181</v>
      </c>
      <c r="C7388">
        <v>2022</v>
      </c>
      <c r="D7388">
        <v>11</v>
      </c>
      <c r="E7388" t="s">
        <v>663</v>
      </c>
      <c r="F7388" s="152">
        <v>10</v>
      </c>
      <c r="G7388" t="s">
        <v>466</v>
      </c>
      <c r="H7388" t="s">
        <v>401</v>
      </c>
      <c r="I7388" t="s">
        <v>402</v>
      </c>
      <c r="J7388" t="s">
        <v>561</v>
      </c>
      <c r="K7388" t="s">
        <v>399</v>
      </c>
      <c r="L7388" t="s">
        <v>543</v>
      </c>
      <c r="M7388" t="s">
        <v>467</v>
      </c>
      <c r="N7388">
        <v>22</v>
      </c>
      <c r="O7388">
        <v>4830.67</v>
      </c>
      <c r="P7388">
        <v>14523</v>
      </c>
      <c r="Q7388" t="str">
        <f t="shared" si="118"/>
        <v>1-Residential</v>
      </c>
    </row>
    <row r="7389" spans="1:17" x14ac:dyDescent="0.3">
      <c r="A7389">
        <v>5</v>
      </c>
      <c r="B7389" t="s">
        <v>181</v>
      </c>
      <c r="C7389">
        <v>2022</v>
      </c>
      <c r="D7389">
        <v>11</v>
      </c>
      <c r="E7389" t="s">
        <v>663</v>
      </c>
      <c r="F7389" s="152">
        <v>10</v>
      </c>
      <c r="G7389" t="s">
        <v>466</v>
      </c>
      <c r="H7389" t="s">
        <v>403</v>
      </c>
      <c r="I7389" t="s">
        <v>404</v>
      </c>
      <c r="J7389" t="s">
        <v>562</v>
      </c>
      <c r="K7389" t="s">
        <v>405</v>
      </c>
      <c r="L7389" t="s">
        <v>543</v>
      </c>
      <c r="M7389" t="s">
        <v>467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x14ac:dyDescent="0.3">
      <c r="A7390">
        <v>5</v>
      </c>
      <c r="B7390" t="s">
        <v>181</v>
      </c>
      <c r="C7390">
        <v>2022</v>
      </c>
      <c r="D7390">
        <v>11</v>
      </c>
      <c r="E7390" t="s">
        <v>663</v>
      </c>
      <c r="F7390" s="152">
        <v>10</v>
      </c>
      <c r="G7390" t="s">
        <v>466</v>
      </c>
      <c r="H7390" t="s">
        <v>406</v>
      </c>
      <c r="I7390" t="s">
        <v>407</v>
      </c>
      <c r="J7390" t="s">
        <v>563</v>
      </c>
      <c r="K7390" t="s">
        <v>408</v>
      </c>
      <c r="L7390" t="s">
        <v>543</v>
      </c>
      <c r="M7390" t="s">
        <v>467</v>
      </c>
      <c r="N7390">
        <v>5969</v>
      </c>
      <c r="O7390">
        <v>813409.35</v>
      </c>
      <c r="P7390">
        <v>3552213</v>
      </c>
      <c r="Q7390" t="str">
        <f t="shared" si="118"/>
        <v>2-Low Income Residential</v>
      </c>
    </row>
    <row r="7391" spans="1:17" x14ac:dyDescent="0.3">
      <c r="A7391">
        <v>5</v>
      </c>
      <c r="B7391" t="s">
        <v>181</v>
      </c>
      <c r="C7391">
        <v>2022</v>
      </c>
      <c r="D7391">
        <v>11</v>
      </c>
      <c r="E7391" t="s">
        <v>663</v>
      </c>
      <c r="F7391" s="152">
        <v>10</v>
      </c>
      <c r="G7391" t="s">
        <v>466</v>
      </c>
      <c r="H7391" t="s">
        <v>471</v>
      </c>
      <c r="I7391" t="s">
        <v>472</v>
      </c>
      <c r="J7391" t="s">
        <v>563</v>
      </c>
      <c r="K7391" t="s">
        <v>408</v>
      </c>
      <c r="L7391" t="s">
        <v>543</v>
      </c>
      <c r="M7391" t="s">
        <v>467</v>
      </c>
      <c r="N7391">
        <v>11</v>
      </c>
      <c r="O7391">
        <v>1678.58</v>
      </c>
      <c r="P7391">
        <v>7708</v>
      </c>
      <c r="Q7391" t="str">
        <f t="shared" si="118"/>
        <v>2-Low Income Residential</v>
      </c>
    </row>
    <row r="7392" spans="1:17" x14ac:dyDescent="0.3">
      <c r="A7392">
        <v>5</v>
      </c>
      <c r="B7392" t="s">
        <v>181</v>
      </c>
      <c r="C7392">
        <v>2022</v>
      </c>
      <c r="D7392">
        <v>11</v>
      </c>
      <c r="E7392" t="s">
        <v>663</v>
      </c>
      <c r="F7392" s="152">
        <v>10</v>
      </c>
      <c r="G7392" t="s">
        <v>466</v>
      </c>
      <c r="H7392" t="s">
        <v>477</v>
      </c>
      <c r="I7392" t="s">
        <v>478</v>
      </c>
      <c r="J7392" t="s">
        <v>566</v>
      </c>
      <c r="K7392" t="s">
        <v>436</v>
      </c>
      <c r="L7392" t="s">
        <v>543</v>
      </c>
      <c r="M7392" t="s">
        <v>467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x14ac:dyDescent="0.3">
      <c r="A7393">
        <v>5</v>
      </c>
      <c r="B7393" t="s">
        <v>181</v>
      </c>
      <c r="C7393">
        <v>2022</v>
      </c>
      <c r="D7393">
        <v>11</v>
      </c>
      <c r="E7393" t="s">
        <v>663</v>
      </c>
      <c r="F7393" s="152">
        <v>10</v>
      </c>
      <c r="G7393" t="s">
        <v>466</v>
      </c>
      <c r="H7393" t="s">
        <v>479</v>
      </c>
      <c r="I7393" t="s">
        <v>480</v>
      </c>
      <c r="J7393" t="s">
        <v>566</v>
      </c>
      <c r="K7393" t="s">
        <v>436</v>
      </c>
      <c r="L7393" t="s">
        <v>543</v>
      </c>
      <c r="M7393" t="s">
        <v>467</v>
      </c>
      <c r="N7393">
        <v>25</v>
      </c>
      <c r="O7393">
        <v>725.92</v>
      </c>
      <c r="P7393">
        <v>1372</v>
      </c>
      <c r="Q7393" t="str">
        <f t="shared" si="118"/>
        <v>Street</v>
      </c>
    </row>
    <row r="7394" spans="1:17" x14ac:dyDescent="0.3">
      <c r="A7394">
        <v>5</v>
      </c>
      <c r="B7394" t="s">
        <v>181</v>
      </c>
      <c r="C7394">
        <v>2022</v>
      </c>
      <c r="D7394">
        <v>11</v>
      </c>
      <c r="E7394" t="s">
        <v>663</v>
      </c>
      <c r="F7394" s="152">
        <v>10</v>
      </c>
      <c r="G7394" t="s">
        <v>466</v>
      </c>
      <c r="H7394" t="s">
        <v>434</v>
      </c>
      <c r="I7394" t="s">
        <v>435</v>
      </c>
      <c r="J7394" t="s">
        <v>566</v>
      </c>
      <c r="K7394" t="s">
        <v>436</v>
      </c>
      <c r="L7394" t="s">
        <v>544</v>
      </c>
      <c r="M7394" t="s">
        <v>468</v>
      </c>
      <c r="N7394">
        <v>3</v>
      </c>
      <c r="O7394">
        <v>93.4</v>
      </c>
      <c r="P7394">
        <v>418</v>
      </c>
      <c r="Q7394" t="str">
        <f t="shared" si="118"/>
        <v>Street</v>
      </c>
    </row>
    <row r="7395" spans="1:17" x14ac:dyDescent="0.3">
      <c r="A7395">
        <v>5</v>
      </c>
      <c r="B7395" t="s">
        <v>181</v>
      </c>
      <c r="C7395">
        <v>2022</v>
      </c>
      <c r="D7395">
        <v>11</v>
      </c>
      <c r="E7395" t="s">
        <v>663</v>
      </c>
      <c r="F7395" s="152">
        <v>10</v>
      </c>
      <c r="G7395" t="s">
        <v>466</v>
      </c>
      <c r="H7395" t="s">
        <v>412</v>
      </c>
      <c r="I7395" t="s">
        <v>413</v>
      </c>
      <c r="J7395" t="s">
        <v>561</v>
      </c>
      <c r="K7395" t="s">
        <v>399</v>
      </c>
      <c r="L7395" t="s">
        <v>544</v>
      </c>
      <c r="M7395" t="s">
        <v>468</v>
      </c>
      <c r="N7395">
        <v>31459</v>
      </c>
      <c r="O7395">
        <v>2841134.49</v>
      </c>
      <c r="P7395">
        <v>18875412</v>
      </c>
      <c r="Q7395" t="str">
        <f t="shared" si="118"/>
        <v>1-Residential</v>
      </c>
    </row>
    <row r="7396" spans="1:17" x14ac:dyDescent="0.3">
      <c r="A7396">
        <v>5</v>
      </c>
      <c r="B7396" t="s">
        <v>181</v>
      </c>
      <c r="C7396">
        <v>2022</v>
      </c>
      <c r="D7396">
        <v>11</v>
      </c>
      <c r="E7396" t="s">
        <v>663</v>
      </c>
      <c r="F7396" s="152">
        <v>10</v>
      </c>
      <c r="G7396" t="s">
        <v>466</v>
      </c>
      <c r="H7396" t="s">
        <v>415</v>
      </c>
      <c r="I7396" t="s">
        <v>416</v>
      </c>
      <c r="J7396" t="s">
        <v>563</v>
      </c>
      <c r="K7396" t="s">
        <v>408</v>
      </c>
      <c r="L7396" t="s">
        <v>544</v>
      </c>
      <c r="M7396" t="s">
        <v>468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x14ac:dyDescent="0.3">
      <c r="A7397">
        <v>5</v>
      </c>
      <c r="B7397" t="s">
        <v>181</v>
      </c>
      <c r="C7397">
        <v>2022</v>
      </c>
      <c r="D7397">
        <v>11</v>
      </c>
      <c r="E7397" t="s">
        <v>663</v>
      </c>
      <c r="F7397" s="152">
        <v>10</v>
      </c>
      <c r="G7397" t="s">
        <v>466</v>
      </c>
      <c r="H7397" t="s">
        <v>417</v>
      </c>
      <c r="I7397" t="s">
        <v>418</v>
      </c>
      <c r="J7397" t="s">
        <v>562</v>
      </c>
      <c r="K7397" t="s">
        <v>405</v>
      </c>
      <c r="L7397" t="s">
        <v>544</v>
      </c>
      <c r="M7397" t="s">
        <v>468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x14ac:dyDescent="0.3">
      <c r="A7398">
        <v>5</v>
      </c>
      <c r="B7398" t="s">
        <v>181</v>
      </c>
      <c r="C7398">
        <v>2022</v>
      </c>
      <c r="D7398">
        <v>11</v>
      </c>
      <c r="E7398" t="s">
        <v>663</v>
      </c>
      <c r="F7398" s="152">
        <v>60</v>
      </c>
      <c r="G7398" t="s">
        <v>469</v>
      </c>
      <c r="H7398" t="s">
        <v>494</v>
      </c>
      <c r="I7398" t="s">
        <v>495</v>
      </c>
      <c r="J7398" t="s">
        <v>573</v>
      </c>
      <c r="K7398" t="s">
        <v>461</v>
      </c>
      <c r="L7398" t="s">
        <v>549</v>
      </c>
      <c r="M7398" t="s">
        <v>526</v>
      </c>
      <c r="N7398">
        <v>7</v>
      </c>
      <c r="O7398">
        <v>1689.39</v>
      </c>
      <c r="P7398">
        <v>2618</v>
      </c>
      <c r="Q7398" t="str">
        <f t="shared" si="118"/>
        <v>Street</v>
      </c>
    </row>
    <row r="7399" spans="1:17" x14ac:dyDescent="0.3">
      <c r="A7399">
        <v>5</v>
      </c>
      <c r="B7399" t="s">
        <v>181</v>
      </c>
      <c r="C7399">
        <v>2022</v>
      </c>
      <c r="D7399">
        <v>11</v>
      </c>
      <c r="E7399" t="s">
        <v>663</v>
      </c>
      <c r="F7399" s="152">
        <v>60</v>
      </c>
      <c r="G7399" t="s">
        <v>469</v>
      </c>
      <c r="H7399" t="s">
        <v>496</v>
      </c>
      <c r="I7399" t="s">
        <v>497</v>
      </c>
      <c r="J7399" t="s">
        <v>573</v>
      </c>
      <c r="K7399" t="s">
        <v>461</v>
      </c>
      <c r="L7399" t="s">
        <v>549</v>
      </c>
      <c r="M7399" t="s">
        <v>526</v>
      </c>
      <c r="N7399">
        <v>32</v>
      </c>
      <c r="O7399">
        <v>1482.41</v>
      </c>
      <c r="P7399">
        <v>2002</v>
      </c>
      <c r="Q7399" t="str">
        <f t="shared" si="118"/>
        <v>Street</v>
      </c>
    </row>
    <row r="7400" spans="1:17" x14ac:dyDescent="0.3">
      <c r="A7400">
        <v>5</v>
      </c>
      <c r="B7400" t="s">
        <v>181</v>
      </c>
      <c r="C7400">
        <v>2022</v>
      </c>
      <c r="D7400">
        <v>11</v>
      </c>
      <c r="E7400" t="s">
        <v>663</v>
      </c>
      <c r="F7400" s="152">
        <v>60</v>
      </c>
      <c r="G7400" t="s">
        <v>469</v>
      </c>
      <c r="H7400" t="s">
        <v>459</v>
      </c>
      <c r="I7400" t="s">
        <v>460</v>
      </c>
      <c r="J7400" t="s">
        <v>573</v>
      </c>
      <c r="K7400" t="s">
        <v>461</v>
      </c>
      <c r="L7400" t="s">
        <v>545</v>
      </c>
      <c r="M7400" t="s">
        <v>470</v>
      </c>
      <c r="N7400">
        <v>47</v>
      </c>
      <c r="O7400">
        <v>7817.02</v>
      </c>
      <c r="P7400">
        <v>13302</v>
      </c>
      <c r="Q7400" t="str">
        <f t="shared" si="118"/>
        <v>Street</v>
      </c>
    </row>
    <row r="7401" spans="1:17" x14ac:dyDescent="0.3">
      <c r="A7401">
        <v>5</v>
      </c>
      <c r="B7401" t="s">
        <v>181</v>
      </c>
      <c r="C7401">
        <v>2022</v>
      </c>
      <c r="D7401">
        <v>11</v>
      </c>
      <c r="E7401" t="s">
        <v>663</v>
      </c>
      <c r="F7401" s="152">
        <v>60</v>
      </c>
      <c r="G7401" t="s">
        <v>469</v>
      </c>
      <c r="H7401" t="s">
        <v>437</v>
      </c>
      <c r="I7401" t="s">
        <v>438</v>
      </c>
      <c r="J7401" t="s">
        <v>571</v>
      </c>
      <c r="K7401" t="s">
        <v>439</v>
      </c>
      <c r="L7401" t="s">
        <v>545</v>
      </c>
      <c r="M7401" t="s">
        <v>470</v>
      </c>
      <c r="N7401">
        <v>1</v>
      </c>
      <c r="O7401">
        <v>8.27</v>
      </c>
      <c r="P7401">
        <v>10</v>
      </c>
      <c r="Q7401" t="str">
        <f t="shared" si="118"/>
        <v>3-Small C&amp;I</v>
      </c>
    </row>
    <row r="7402" spans="1:17" x14ac:dyDescent="0.3">
      <c r="A7402">
        <v>5</v>
      </c>
      <c r="B7402" t="s">
        <v>181</v>
      </c>
      <c r="C7402">
        <v>2022</v>
      </c>
      <c r="D7402">
        <v>11</v>
      </c>
      <c r="E7402" t="s">
        <v>663</v>
      </c>
      <c r="F7402" s="152">
        <v>60</v>
      </c>
      <c r="G7402" t="s">
        <v>469</v>
      </c>
      <c r="H7402" t="s">
        <v>463</v>
      </c>
      <c r="I7402" t="s">
        <v>464</v>
      </c>
      <c r="J7402" t="s">
        <v>577</v>
      </c>
      <c r="K7402" t="s">
        <v>465</v>
      </c>
      <c r="L7402" t="s">
        <v>545</v>
      </c>
      <c r="M7402" t="s">
        <v>470</v>
      </c>
      <c r="N7402">
        <v>4</v>
      </c>
      <c r="O7402">
        <v>71.62</v>
      </c>
      <c r="P7402">
        <v>429</v>
      </c>
      <c r="Q7402" t="str">
        <f t="shared" si="118"/>
        <v>Street</v>
      </c>
    </row>
    <row r="7403" spans="1:17" x14ac:dyDescent="0.3">
      <c r="A7403">
        <v>5</v>
      </c>
      <c r="B7403" t="s">
        <v>181</v>
      </c>
      <c r="C7403">
        <v>2022</v>
      </c>
      <c r="D7403">
        <v>11</v>
      </c>
      <c r="E7403" t="s">
        <v>663</v>
      </c>
      <c r="F7403" s="152">
        <v>71</v>
      </c>
      <c r="G7403" t="s">
        <v>469</v>
      </c>
      <c r="H7403" t="s">
        <v>397</v>
      </c>
      <c r="I7403" t="s">
        <v>398</v>
      </c>
      <c r="J7403" t="s">
        <v>561</v>
      </c>
      <c r="K7403" t="s">
        <v>399</v>
      </c>
      <c r="L7403" t="s">
        <v>550</v>
      </c>
      <c r="M7403" t="s">
        <v>527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x14ac:dyDescent="0.3">
      <c r="A7404">
        <v>5</v>
      </c>
      <c r="B7404" t="s">
        <v>181</v>
      </c>
      <c r="C7404">
        <v>2022</v>
      </c>
      <c r="D7404">
        <v>11</v>
      </c>
      <c r="E7404" t="s">
        <v>663</v>
      </c>
      <c r="F7404" s="152">
        <v>72</v>
      </c>
      <c r="G7404" t="s">
        <v>469</v>
      </c>
      <c r="H7404" t="s">
        <v>397</v>
      </c>
      <c r="I7404" t="s">
        <v>398</v>
      </c>
      <c r="J7404" t="s">
        <v>561</v>
      </c>
      <c r="K7404" t="s">
        <v>399</v>
      </c>
      <c r="L7404" t="s">
        <v>551</v>
      </c>
      <c r="M7404" t="s">
        <v>528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x14ac:dyDescent="0.3">
      <c r="A7405">
        <v>5</v>
      </c>
      <c r="B7405" t="s">
        <v>181</v>
      </c>
      <c r="C7405">
        <v>2022</v>
      </c>
      <c r="D7405">
        <v>11</v>
      </c>
      <c r="E7405" t="s">
        <v>663</v>
      </c>
      <c r="F7405" s="152">
        <v>72</v>
      </c>
      <c r="G7405" t="s">
        <v>469</v>
      </c>
      <c r="H7405" t="s">
        <v>403</v>
      </c>
      <c r="I7405" t="s">
        <v>404</v>
      </c>
      <c r="J7405" t="s">
        <v>562</v>
      </c>
      <c r="K7405" t="s">
        <v>405</v>
      </c>
      <c r="L7405" t="s">
        <v>551</v>
      </c>
      <c r="M7405" t="s">
        <v>528</v>
      </c>
      <c r="N7405">
        <v>1</v>
      </c>
      <c r="O7405">
        <v>2749.47</v>
      </c>
      <c r="P7405">
        <v>12428</v>
      </c>
      <c r="Q7405" t="str">
        <f t="shared" si="118"/>
        <v>3-Small C&amp;I</v>
      </c>
    </row>
    <row r="7406" spans="1:17" x14ac:dyDescent="0.3">
      <c r="A7406">
        <v>5</v>
      </c>
      <c r="B7406" t="s">
        <v>181</v>
      </c>
      <c r="C7406">
        <v>2022</v>
      </c>
      <c r="D7406">
        <v>11</v>
      </c>
      <c r="E7406" t="s">
        <v>663</v>
      </c>
      <c r="F7406" s="152">
        <v>75</v>
      </c>
      <c r="G7406" t="s">
        <v>469</v>
      </c>
      <c r="H7406" t="s">
        <v>481</v>
      </c>
      <c r="I7406" t="s">
        <v>482</v>
      </c>
      <c r="J7406" t="s">
        <v>568</v>
      </c>
      <c r="K7406" t="s">
        <v>433</v>
      </c>
      <c r="L7406" t="s">
        <v>552</v>
      </c>
      <c r="M7406" t="s">
        <v>529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x14ac:dyDescent="0.3">
      <c r="A7407">
        <v>5</v>
      </c>
      <c r="B7407" t="s">
        <v>181</v>
      </c>
      <c r="C7407">
        <v>2022</v>
      </c>
      <c r="D7407">
        <v>11</v>
      </c>
      <c r="E7407" t="s">
        <v>663</v>
      </c>
      <c r="F7407" s="152">
        <v>75</v>
      </c>
      <c r="G7407" t="s">
        <v>469</v>
      </c>
      <c r="H7407" t="s">
        <v>431</v>
      </c>
      <c r="I7407" t="s">
        <v>432</v>
      </c>
      <c r="J7407" t="s">
        <v>568</v>
      </c>
      <c r="K7407" t="s">
        <v>433</v>
      </c>
      <c r="L7407" t="s">
        <v>552</v>
      </c>
      <c r="M7407" t="s">
        <v>529</v>
      </c>
      <c r="N7407">
        <v>1</v>
      </c>
      <c r="O7407">
        <v>2816.59</v>
      </c>
      <c r="P7407">
        <v>8480</v>
      </c>
      <c r="Q7407" t="str">
        <f t="shared" si="118"/>
        <v>4-Medium C&amp;I</v>
      </c>
    </row>
    <row r="7408" spans="1:17" x14ac:dyDescent="0.3">
      <c r="A7408">
        <v>5</v>
      </c>
      <c r="B7408" t="s">
        <v>181</v>
      </c>
      <c r="C7408">
        <v>2022</v>
      </c>
      <c r="D7408">
        <v>11</v>
      </c>
      <c r="E7408" t="s">
        <v>663</v>
      </c>
      <c r="F7408" s="152">
        <v>75</v>
      </c>
      <c r="G7408" t="s">
        <v>469</v>
      </c>
      <c r="H7408" t="s">
        <v>441</v>
      </c>
      <c r="I7408" t="s">
        <v>442</v>
      </c>
      <c r="J7408" t="s">
        <v>572</v>
      </c>
      <c r="K7408" t="s">
        <v>443</v>
      </c>
      <c r="L7408" t="s">
        <v>552</v>
      </c>
      <c r="M7408" t="s">
        <v>529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x14ac:dyDescent="0.3">
      <c r="A7409">
        <v>5</v>
      </c>
      <c r="B7409" t="s">
        <v>181</v>
      </c>
      <c r="C7409">
        <v>2022</v>
      </c>
      <c r="D7409">
        <v>11</v>
      </c>
      <c r="E7409" t="s">
        <v>663</v>
      </c>
      <c r="F7409" s="152">
        <v>75</v>
      </c>
      <c r="G7409" t="s">
        <v>469</v>
      </c>
      <c r="H7409" t="s">
        <v>417</v>
      </c>
      <c r="I7409" t="s">
        <v>418</v>
      </c>
      <c r="J7409" t="s">
        <v>562</v>
      </c>
      <c r="K7409" t="s">
        <v>405</v>
      </c>
      <c r="L7409" t="s">
        <v>553</v>
      </c>
      <c r="M7409" t="s">
        <v>476</v>
      </c>
      <c r="N7409">
        <v>6</v>
      </c>
      <c r="O7409">
        <v>1893.43</v>
      </c>
      <c r="P7409">
        <v>16230</v>
      </c>
      <c r="Q7409" t="str">
        <f t="shared" si="118"/>
        <v>3-Small C&amp;I</v>
      </c>
    </row>
    <row r="7410" spans="1:17" x14ac:dyDescent="0.3">
      <c r="A7410">
        <v>5</v>
      </c>
      <c r="B7410" t="s">
        <v>181</v>
      </c>
      <c r="C7410">
        <v>2022</v>
      </c>
      <c r="D7410">
        <v>11</v>
      </c>
      <c r="E7410" t="s">
        <v>663</v>
      </c>
      <c r="F7410" s="152">
        <v>75</v>
      </c>
      <c r="G7410" t="s">
        <v>469</v>
      </c>
      <c r="H7410" t="s">
        <v>450</v>
      </c>
      <c r="I7410" t="s">
        <v>451</v>
      </c>
      <c r="J7410" t="s">
        <v>568</v>
      </c>
      <c r="K7410" t="s">
        <v>433</v>
      </c>
      <c r="L7410" t="s">
        <v>553</v>
      </c>
      <c r="M7410" t="s">
        <v>476</v>
      </c>
      <c r="N7410">
        <v>1</v>
      </c>
      <c r="O7410">
        <v>2544.83</v>
      </c>
      <c r="P7410">
        <v>27930</v>
      </c>
      <c r="Q7410" t="str">
        <f t="shared" si="118"/>
        <v>4-Medium C&amp;I</v>
      </c>
    </row>
    <row r="7411" spans="1:17" x14ac:dyDescent="0.3">
      <c r="A7411">
        <v>5</v>
      </c>
      <c r="B7411" t="s">
        <v>181</v>
      </c>
      <c r="C7411">
        <v>2022</v>
      </c>
      <c r="D7411">
        <v>11</v>
      </c>
      <c r="E7411" t="s">
        <v>663</v>
      </c>
      <c r="F7411" s="152">
        <v>77</v>
      </c>
      <c r="G7411" t="s">
        <v>469</v>
      </c>
      <c r="H7411" t="s">
        <v>403</v>
      </c>
      <c r="I7411" t="s">
        <v>404</v>
      </c>
      <c r="J7411" t="s">
        <v>562</v>
      </c>
      <c r="K7411" t="s">
        <v>405</v>
      </c>
      <c r="L7411" t="s">
        <v>554</v>
      </c>
      <c r="M7411" t="s">
        <v>530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x14ac:dyDescent="0.3">
      <c r="A7412">
        <v>5</v>
      </c>
      <c r="B7412" t="s">
        <v>181</v>
      </c>
      <c r="C7412">
        <v>2022</v>
      </c>
      <c r="D7412">
        <v>11</v>
      </c>
      <c r="E7412" t="s">
        <v>663</v>
      </c>
      <c r="F7412" s="152">
        <v>77</v>
      </c>
      <c r="G7412" t="s">
        <v>469</v>
      </c>
      <c r="H7412" t="s">
        <v>431</v>
      </c>
      <c r="I7412" t="s">
        <v>432</v>
      </c>
      <c r="J7412" t="s">
        <v>568</v>
      </c>
      <c r="K7412" t="s">
        <v>433</v>
      </c>
      <c r="L7412" t="s">
        <v>554</v>
      </c>
      <c r="M7412" t="s">
        <v>530</v>
      </c>
      <c r="N7412">
        <v>1</v>
      </c>
      <c r="O7412">
        <v>5452.91</v>
      </c>
      <c r="P7412">
        <v>18400</v>
      </c>
      <c r="Q7412" t="str">
        <f t="shared" si="118"/>
        <v>4-Medium C&amp;I</v>
      </c>
    </row>
    <row r="7413" spans="1:17" x14ac:dyDescent="0.3">
      <c r="A7413">
        <v>5</v>
      </c>
      <c r="B7413" t="s">
        <v>181</v>
      </c>
      <c r="C7413">
        <v>2022</v>
      </c>
      <c r="D7413">
        <v>11</v>
      </c>
      <c r="E7413" t="s">
        <v>663</v>
      </c>
      <c r="F7413" s="152">
        <v>77</v>
      </c>
      <c r="G7413" t="s">
        <v>469</v>
      </c>
      <c r="H7413" t="s">
        <v>417</v>
      </c>
      <c r="I7413" t="s">
        <v>418</v>
      </c>
      <c r="J7413" t="s">
        <v>562</v>
      </c>
      <c r="K7413" t="s">
        <v>405</v>
      </c>
      <c r="L7413" t="s">
        <v>555</v>
      </c>
      <c r="M7413" t="s">
        <v>476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x14ac:dyDescent="0.3">
      <c r="A7414">
        <v>5</v>
      </c>
      <c r="B7414" t="s">
        <v>181</v>
      </c>
      <c r="C7414">
        <v>2022</v>
      </c>
      <c r="D7414">
        <v>11</v>
      </c>
      <c r="E7414" t="s">
        <v>663</v>
      </c>
      <c r="F7414" s="152">
        <v>79</v>
      </c>
      <c r="G7414" t="s">
        <v>469</v>
      </c>
      <c r="H7414" t="s">
        <v>403</v>
      </c>
      <c r="I7414" t="s">
        <v>404</v>
      </c>
      <c r="J7414" t="s">
        <v>562</v>
      </c>
      <c r="K7414" t="s">
        <v>405</v>
      </c>
      <c r="L7414" t="s">
        <v>556</v>
      </c>
      <c r="M7414" t="s">
        <v>531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x14ac:dyDescent="0.3">
      <c r="A7415">
        <v>5</v>
      </c>
      <c r="B7415" t="s">
        <v>181</v>
      </c>
      <c r="C7415">
        <v>2022</v>
      </c>
      <c r="D7415">
        <v>11</v>
      </c>
      <c r="E7415" t="s">
        <v>663</v>
      </c>
      <c r="F7415" s="152">
        <v>79</v>
      </c>
      <c r="G7415" t="s">
        <v>469</v>
      </c>
      <c r="H7415" t="s">
        <v>532</v>
      </c>
      <c r="I7415" t="s">
        <v>533</v>
      </c>
      <c r="J7415" t="s">
        <v>270</v>
      </c>
      <c r="K7415" t="s">
        <v>534</v>
      </c>
      <c r="L7415" t="s">
        <v>556</v>
      </c>
      <c r="M7415" t="s">
        <v>531</v>
      </c>
      <c r="N7415">
        <v>18</v>
      </c>
      <c r="O7415">
        <v>5492.43</v>
      </c>
      <c r="P7415">
        <v>2823294</v>
      </c>
      <c r="Q7415" t="str">
        <f t="shared" si="118"/>
        <v>OTHER</v>
      </c>
    </row>
    <row r="7416" spans="1:17" x14ac:dyDescent="0.3">
      <c r="A7416">
        <v>5</v>
      </c>
      <c r="B7416" t="s">
        <v>181</v>
      </c>
      <c r="C7416">
        <v>2022</v>
      </c>
      <c r="D7416">
        <v>11</v>
      </c>
      <c r="E7416" t="s">
        <v>663</v>
      </c>
      <c r="F7416" s="152">
        <v>79</v>
      </c>
      <c r="G7416" t="s">
        <v>469</v>
      </c>
      <c r="H7416" t="s">
        <v>417</v>
      </c>
      <c r="I7416" t="s">
        <v>418</v>
      </c>
      <c r="J7416" t="s">
        <v>562</v>
      </c>
      <c r="K7416" t="s">
        <v>405</v>
      </c>
      <c r="L7416" t="s">
        <v>557</v>
      </c>
      <c r="M7416" t="s">
        <v>535</v>
      </c>
      <c r="N7416">
        <v>81</v>
      </c>
      <c r="O7416">
        <v>8883.66</v>
      </c>
      <c r="P7416">
        <v>70323</v>
      </c>
      <c r="Q7416" t="str">
        <f t="shared" si="118"/>
        <v>3-Small C&amp;I</v>
      </c>
    </row>
    <row r="7417" spans="1:17" x14ac:dyDescent="0.3">
      <c r="A7417">
        <v>5</v>
      </c>
      <c r="B7417" t="s">
        <v>181</v>
      </c>
      <c r="C7417">
        <v>2022</v>
      </c>
      <c r="D7417">
        <v>11</v>
      </c>
      <c r="E7417" t="s">
        <v>663</v>
      </c>
      <c r="F7417" s="152">
        <v>79</v>
      </c>
      <c r="G7417" t="s">
        <v>469</v>
      </c>
      <c r="H7417" t="s">
        <v>446</v>
      </c>
      <c r="I7417" t="s">
        <v>447</v>
      </c>
      <c r="J7417" t="s">
        <v>567</v>
      </c>
      <c r="K7417" t="s">
        <v>425</v>
      </c>
      <c r="L7417" t="s">
        <v>557</v>
      </c>
      <c r="M7417" t="s">
        <v>535</v>
      </c>
      <c r="N7417">
        <v>7</v>
      </c>
      <c r="O7417">
        <v>374.27</v>
      </c>
      <c r="P7417">
        <v>2844</v>
      </c>
      <c r="Q7417" t="str">
        <f t="shared" si="118"/>
        <v>3-Small C&amp;I</v>
      </c>
    </row>
    <row r="7418" spans="1:17" x14ac:dyDescent="0.3">
      <c r="A7418">
        <v>5</v>
      </c>
      <c r="B7418" t="s">
        <v>181</v>
      </c>
      <c r="C7418">
        <v>2022</v>
      </c>
      <c r="D7418">
        <v>11</v>
      </c>
      <c r="E7418" t="s">
        <v>663</v>
      </c>
      <c r="F7418" s="152">
        <v>79</v>
      </c>
      <c r="G7418" t="s">
        <v>469</v>
      </c>
      <c r="H7418" t="s">
        <v>450</v>
      </c>
      <c r="I7418" t="s">
        <v>451</v>
      </c>
      <c r="J7418" t="s">
        <v>568</v>
      </c>
      <c r="K7418" t="s">
        <v>433</v>
      </c>
      <c r="L7418" t="s">
        <v>557</v>
      </c>
      <c r="M7418" t="s">
        <v>535</v>
      </c>
      <c r="N7418">
        <v>4</v>
      </c>
      <c r="O7418">
        <v>3064.19</v>
      </c>
      <c r="P7418">
        <v>32960</v>
      </c>
      <c r="Q7418" t="str">
        <f t="shared" si="118"/>
        <v>4-Medium C&amp;I</v>
      </c>
    </row>
    <row r="7419" spans="1:17" x14ac:dyDescent="0.3">
      <c r="A7419">
        <v>4</v>
      </c>
      <c r="B7419" t="s">
        <v>187</v>
      </c>
      <c r="C7419">
        <v>2022</v>
      </c>
      <c r="D7419">
        <v>11</v>
      </c>
      <c r="E7419" t="s">
        <v>663</v>
      </c>
      <c r="F7419" s="152">
        <v>1</v>
      </c>
      <c r="G7419" t="s">
        <v>396</v>
      </c>
      <c r="H7419" t="s">
        <v>397</v>
      </c>
      <c r="I7419" t="s">
        <v>398</v>
      </c>
      <c r="J7419" t="s">
        <v>561</v>
      </c>
      <c r="K7419" t="s">
        <v>399</v>
      </c>
      <c r="L7419" t="s">
        <v>536</v>
      </c>
      <c r="M7419" t="s">
        <v>400</v>
      </c>
      <c r="N7419">
        <v>1700</v>
      </c>
      <c r="O7419">
        <v>355184.54</v>
      </c>
      <c r="P7419">
        <v>1048234</v>
      </c>
      <c r="Q7419" t="str">
        <f t="shared" si="118"/>
        <v>1-Residential</v>
      </c>
    </row>
    <row r="7420" spans="1:17" x14ac:dyDescent="0.3">
      <c r="A7420">
        <v>4</v>
      </c>
      <c r="B7420" t="s">
        <v>187</v>
      </c>
      <c r="C7420">
        <v>2022</v>
      </c>
      <c r="D7420">
        <v>11</v>
      </c>
      <c r="E7420" t="s">
        <v>663</v>
      </c>
      <c r="F7420" s="152">
        <v>1</v>
      </c>
      <c r="G7420" t="s">
        <v>396</v>
      </c>
      <c r="H7420" t="s">
        <v>401</v>
      </c>
      <c r="I7420" t="s">
        <v>402</v>
      </c>
      <c r="J7420" t="s">
        <v>561</v>
      </c>
      <c r="K7420" t="s">
        <v>399</v>
      </c>
      <c r="L7420" t="s">
        <v>536</v>
      </c>
      <c r="M7420" t="s">
        <v>400</v>
      </c>
      <c r="N7420">
        <v>1</v>
      </c>
      <c r="O7420">
        <v>1547.41</v>
      </c>
      <c r="P7420">
        <v>3866</v>
      </c>
      <c r="Q7420" t="str">
        <f t="shared" si="118"/>
        <v>1-Residential</v>
      </c>
    </row>
    <row r="7421" spans="1:17" x14ac:dyDescent="0.3">
      <c r="A7421">
        <v>4</v>
      </c>
      <c r="B7421" t="s">
        <v>187</v>
      </c>
      <c r="C7421">
        <v>2022</v>
      </c>
      <c r="D7421">
        <v>11</v>
      </c>
      <c r="E7421" t="s">
        <v>663</v>
      </c>
      <c r="F7421" s="152">
        <v>1</v>
      </c>
      <c r="G7421" t="s">
        <v>396</v>
      </c>
      <c r="H7421" t="s">
        <v>403</v>
      </c>
      <c r="I7421" t="s">
        <v>404</v>
      </c>
      <c r="J7421" t="s">
        <v>562</v>
      </c>
      <c r="K7421" t="s">
        <v>405</v>
      </c>
      <c r="L7421" t="s">
        <v>536</v>
      </c>
      <c r="M7421" t="s">
        <v>400</v>
      </c>
      <c r="N7421">
        <v>12</v>
      </c>
      <c r="O7421">
        <v>1477.4</v>
      </c>
      <c r="P7421">
        <v>4658</v>
      </c>
      <c r="Q7421" t="str">
        <f t="shared" si="118"/>
        <v>3-Small C&amp;I</v>
      </c>
    </row>
    <row r="7422" spans="1:17" x14ac:dyDescent="0.3">
      <c r="A7422">
        <v>4</v>
      </c>
      <c r="B7422" t="s">
        <v>187</v>
      </c>
      <c r="C7422">
        <v>2022</v>
      </c>
      <c r="D7422">
        <v>11</v>
      </c>
      <c r="E7422" t="s">
        <v>663</v>
      </c>
      <c r="F7422" s="152">
        <v>1</v>
      </c>
      <c r="G7422" t="s">
        <v>396</v>
      </c>
      <c r="H7422" t="s">
        <v>406</v>
      </c>
      <c r="I7422" t="s">
        <v>407</v>
      </c>
      <c r="J7422" t="s">
        <v>563</v>
      </c>
      <c r="K7422" t="s">
        <v>408</v>
      </c>
      <c r="L7422" t="s">
        <v>536</v>
      </c>
      <c r="M7422" t="s">
        <v>400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x14ac:dyDescent="0.3">
      <c r="A7423">
        <v>4</v>
      </c>
      <c r="B7423" t="s">
        <v>187</v>
      </c>
      <c r="C7423">
        <v>2022</v>
      </c>
      <c r="D7423">
        <v>11</v>
      </c>
      <c r="E7423" t="s">
        <v>663</v>
      </c>
      <c r="F7423" s="152">
        <v>1</v>
      </c>
      <c r="G7423" t="s">
        <v>396</v>
      </c>
      <c r="H7423" t="s">
        <v>409</v>
      </c>
      <c r="I7423" t="s">
        <v>410</v>
      </c>
      <c r="J7423" t="s">
        <v>565</v>
      </c>
      <c r="K7423" t="s">
        <v>411</v>
      </c>
      <c r="L7423" t="s">
        <v>536</v>
      </c>
      <c r="M7423" t="s">
        <v>400</v>
      </c>
      <c r="N7423">
        <v>4</v>
      </c>
      <c r="O7423">
        <v>393.04</v>
      </c>
      <c r="P7423">
        <v>1393</v>
      </c>
      <c r="Q7423" t="str">
        <f t="shared" si="118"/>
        <v>3-Small C&amp;I</v>
      </c>
    </row>
    <row r="7424" spans="1:17" x14ac:dyDescent="0.3">
      <c r="A7424">
        <v>4</v>
      </c>
      <c r="B7424" t="s">
        <v>187</v>
      </c>
      <c r="C7424">
        <v>2022</v>
      </c>
      <c r="D7424">
        <v>11</v>
      </c>
      <c r="E7424" t="s">
        <v>663</v>
      </c>
      <c r="F7424" s="152">
        <v>1</v>
      </c>
      <c r="G7424" t="s">
        <v>396</v>
      </c>
      <c r="H7424" t="s">
        <v>412</v>
      </c>
      <c r="I7424" t="s">
        <v>413</v>
      </c>
      <c r="J7424" t="s">
        <v>561</v>
      </c>
      <c r="K7424" t="s">
        <v>399</v>
      </c>
      <c r="L7424" t="s">
        <v>537</v>
      </c>
      <c r="M7424" t="s">
        <v>414</v>
      </c>
      <c r="N7424">
        <v>10335</v>
      </c>
      <c r="O7424">
        <v>982715.27</v>
      </c>
      <c r="P7424">
        <v>6373891</v>
      </c>
      <c r="Q7424" t="str">
        <f t="shared" si="118"/>
        <v>1-Residential</v>
      </c>
    </row>
    <row r="7425" spans="1:17" x14ac:dyDescent="0.3">
      <c r="A7425">
        <v>4</v>
      </c>
      <c r="B7425" t="s">
        <v>187</v>
      </c>
      <c r="C7425">
        <v>2022</v>
      </c>
      <c r="D7425">
        <v>11</v>
      </c>
      <c r="E7425" t="s">
        <v>663</v>
      </c>
      <c r="F7425" s="152">
        <v>1</v>
      </c>
      <c r="G7425" t="s">
        <v>396</v>
      </c>
      <c r="H7425" t="s">
        <v>415</v>
      </c>
      <c r="I7425" t="s">
        <v>416</v>
      </c>
      <c r="J7425" t="s">
        <v>563</v>
      </c>
      <c r="K7425" t="s">
        <v>408</v>
      </c>
      <c r="L7425" t="s">
        <v>537</v>
      </c>
      <c r="M7425" t="s">
        <v>414</v>
      </c>
      <c r="N7425">
        <v>111</v>
      </c>
      <c r="O7425">
        <v>3493.17</v>
      </c>
      <c r="P7425">
        <v>64006</v>
      </c>
      <c r="Q7425" t="str">
        <f t="shared" si="118"/>
        <v>2-Low Income Residential</v>
      </c>
    </row>
    <row r="7426" spans="1:17" x14ac:dyDescent="0.3">
      <c r="A7426">
        <v>4</v>
      </c>
      <c r="B7426" t="s">
        <v>187</v>
      </c>
      <c r="C7426">
        <v>2022</v>
      </c>
      <c r="D7426">
        <v>11</v>
      </c>
      <c r="E7426" t="s">
        <v>663</v>
      </c>
      <c r="F7426" s="152">
        <v>1</v>
      </c>
      <c r="G7426" t="s">
        <v>396</v>
      </c>
      <c r="H7426" t="s">
        <v>417</v>
      </c>
      <c r="I7426" t="s">
        <v>418</v>
      </c>
      <c r="J7426" t="s">
        <v>562</v>
      </c>
      <c r="K7426" t="s">
        <v>405</v>
      </c>
      <c r="L7426" t="s">
        <v>537</v>
      </c>
      <c r="M7426" t="s">
        <v>414</v>
      </c>
      <c r="N7426">
        <v>33</v>
      </c>
      <c r="O7426">
        <v>1954.08</v>
      </c>
      <c r="P7426">
        <v>18023</v>
      </c>
      <c r="Q7426" t="str">
        <f t="shared" si="118"/>
        <v>3-Small C&amp;I</v>
      </c>
    </row>
    <row r="7427" spans="1:17" x14ac:dyDescent="0.3">
      <c r="A7427">
        <v>4</v>
      </c>
      <c r="B7427" t="s">
        <v>187</v>
      </c>
      <c r="C7427">
        <v>2022</v>
      </c>
      <c r="D7427">
        <v>11</v>
      </c>
      <c r="E7427" t="s">
        <v>663</v>
      </c>
      <c r="F7427" s="152">
        <v>1</v>
      </c>
      <c r="G7427" t="s">
        <v>396</v>
      </c>
      <c r="H7427" t="s">
        <v>419</v>
      </c>
      <c r="I7427" t="s">
        <v>420</v>
      </c>
      <c r="J7427" t="s">
        <v>565</v>
      </c>
      <c r="K7427" t="s">
        <v>411</v>
      </c>
      <c r="L7427" t="s">
        <v>537</v>
      </c>
      <c r="M7427" t="s">
        <v>414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x14ac:dyDescent="0.3">
      <c r="A7428">
        <v>4</v>
      </c>
      <c r="B7428" t="s">
        <v>187</v>
      </c>
      <c r="C7428">
        <v>2022</v>
      </c>
      <c r="D7428">
        <v>11</v>
      </c>
      <c r="E7428" t="s">
        <v>663</v>
      </c>
      <c r="F7428" s="152">
        <v>3</v>
      </c>
      <c r="G7428" t="s">
        <v>421</v>
      </c>
      <c r="H7428" t="s">
        <v>397</v>
      </c>
      <c r="I7428" t="s">
        <v>398</v>
      </c>
      <c r="J7428" t="s">
        <v>561</v>
      </c>
      <c r="K7428" t="s">
        <v>399</v>
      </c>
      <c r="L7428" t="s">
        <v>538</v>
      </c>
      <c r="M7428" t="s">
        <v>422</v>
      </c>
      <c r="N7428">
        <v>11</v>
      </c>
      <c r="O7428">
        <v>2244.33</v>
      </c>
      <c r="P7428">
        <v>5356</v>
      </c>
      <c r="Q7428" t="str">
        <f t="shared" si="118"/>
        <v>1-Residential</v>
      </c>
    </row>
    <row r="7429" spans="1:17" x14ac:dyDescent="0.3">
      <c r="A7429">
        <v>4</v>
      </c>
      <c r="B7429" t="s">
        <v>187</v>
      </c>
      <c r="C7429">
        <v>2022</v>
      </c>
      <c r="D7429">
        <v>11</v>
      </c>
      <c r="E7429" t="s">
        <v>663</v>
      </c>
      <c r="F7429" s="152">
        <v>3</v>
      </c>
      <c r="G7429" t="s">
        <v>421</v>
      </c>
      <c r="H7429" t="s">
        <v>403</v>
      </c>
      <c r="I7429" t="s">
        <v>404</v>
      </c>
      <c r="J7429" t="s">
        <v>562</v>
      </c>
      <c r="K7429" t="s">
        <v>405</v>
      </c>
      <c r="L7429" t="s">
        <v>538</v>
      </c>
      <c r="M7429" t="s">
        <v>422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x14ac:dyDescent="0.3">
      <c r="A7430">
        <v>4</v>
      </c>
      <c r="B7430" t="s">
        <v>187</v>
      </c>
      <c r="C7430">
        <v>2022</v>
      </c>
      <c r="D7430">
        <v>11</v>
      </c>
      <c r="E7430" t="s">
        <v>663</v>
      </c>
      <c r="F7430" s="152">
        <v>3</v>
      </c>
      <c r="G7430" t="s">
        <v>421</v>
      </c>
      <c r="H7430" t="s">
        <v>426</v>
      </c>
      <c r="I7430" t="s">
        <v>427</v>
      </c>
      <c r="J7430" t="s">
        <v>564</v>
      </c>
      <c r="K7430" t="s">
        <v>428</v>
      </c>
      <c r="L7430" t="s">
        <v>538</v>
      </c>
      <c r="M7430" t="s">
        <v>422</v>
      </c>
      <c r="N7430">
        <v>2</v>
      </c>
      <c r="O7430">
        <v>186.85</v>
      </c>
      <c r="P7430">
        <v>742</v>
      </c>
      <c r="Q7430" t="str">
        <f t="shared" si="118"/>
        <v>3-Small C&amp;I</v>
      </c>
    </row>
    <row r="7431" spans="1:17" x14ac:dyDescent="0.3">
      <c r="A7431">
        <v>4</v>
      </c>
      <c r="B7431" t="s">
        <v>187</v>
      </c>
      <c r="C7431">
        <v>2022</v>
      </c>
      <c r="D7431">
        <v>11</v>
      </c>
      <c r="E7431" t="s">
        <v>663</v>
      </c>
      <c r="F7431" s="152">
        <v>3</v>
      </c>
      <c r="G7431" t="s">
        <v>421</v>
      </c>
      <c r="H7431" t="s">
        <v>409</v>
      </c>
      <c r="I7431" t="s">
        <v>410</v>
      </c>
      <c r="J7431" t="s">
        <v>565</v>
      </c>
      <c r="K7431" t="s">
        <v>411</v>
      </c>
      <c r="L7431" t="s">
        <v>538</v>
      </c>
      <c r="M7431" t="s">
        <v>422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x14ac:dyDescent="0.3">
      <c r="A7432">
        <v>4</v>
      </c>
      <c r="B7432" t="s">
        <v>187</v>
      </c>
      <c r="C7432">
        <v>2022</v>
      </c>
      <c r="D7432">
        <v>11</v>
      </c>
      <c r="E7432" t="s">
        <v>663</v>
      </c>
      <c r="F7432" s="152">
        <v>3</v>
      </c>
      <c r="G7432" t="s">
        <v>421</v>
      </c>
      <c r="H7432" t="s">
        <v>431</v>
      </c>
      <c r="I7432" t="s">
        <v>432</v>
      </c>
      <c r="J7432" t="s">
        <v>568</v>
      </c>
      <c r="K7432" t="s">
        <v>433</v>
      </c>
      <c r="L7432" t="s">
        <v>538</v>
      </c>
      <c r="M7432" t="s">
        <v>422</v>
      </c>
      <c r="N7432">
        <v>2</v>
      </c>
      <c r="O7432">
        <v>2830.91</v>
      </c>
      <c r="P7432">
        <v>8361</v>
      </c>
      <c r="Q7432" t="str">
        <f t="shared" si="118"/>
        <v>4-Medium C&amp;I</v>
      </c>
    </row>
    <row r="7433" spans="1:17" x14ac:dyDescent="0.3">
      <c r="A7433">
        <v>4</v>
      </c>
      <c r="B7433" t="s">
        <v>187</v>
      </c>
      <c r="C7433">
        <v>2022</v>
      </c>
      <c r="D7433">
        <v>11</v>
      </c>
      <c r="E7433" t="s">
        <v>663</v>
      </c>
      <c r="F7433" s="152">
        <v>3</v>
      </c>
      <c r="G7433" t="s">
        <v>421</v>
      </c>
      <c r="H7433" t="s">
        <v>507</v>
      </c>
      <c r="I7433" t="s">
        <v>508</v>
      </c>
      <c r="J7433" t="s">
        <v>571</v>
      </c>
      <c r="K7433" t="s">
        <v>439</v>
      </c>
      <c r="L7433" t="s">
        <v>538</v>
      </c>
      <c r="M7433" t="s">
        <v>422</v>
      </c>
      <c r="N7433">
        <v>1</v>
      </c>
      <c r="O7433">
        <v>23.29</v>
      </c>
      <c r="P7433">
        <v>68</v>
      </c>
      <c r="Q7433" t="str">
        <f t="shared" ref="Q7433:Q7496" si="119">VLOOKUP(TRIM(J7433),S:T,2,FALSE)</f>
        <v>3-Small C&amp;I</v>
      </c>
    </row>
    <row r="7434" spans="1:17" x14ac:dyDescent="0.3">
      <c r="A7434">
        <v>4</v>
      </c>
      <c r="B7434" t="s">
        <v>187</v>
      </c>
      <c r="C7434">
        <v>2022</v>
      </c>
      <c r="D7434">
        <v>11</v>
      </c>
      <c r="E7434" t="s">
        <v>663</v>
      </c>
      <c r="F7434" s="152">
        <v>3</v>
      </c>
      <c r="G7434" t="s">
        <v>421</v>
      </c>
      <c r="H7434" t="s">
        <v>434</v>
      </c>
      <c r="I7434" t="s">
        <v>435</v>
      </c>
      <c r="J7434" t="s">
        <v>566</v>
      </c>
      <c r="K7434" t="s">
        <v>436</v>
      </c>
      <c r="L7434" t="s">
        <v>537</v>
      </c>
      <c r="M7434" t="s">
        <v>414</v>
      </c>
      <c r="N7434">
        <v>1</v>
      </c>
      <c r="O7434">
        <v>9.52</v>
      </c>
      <c r="P7434">
        <v>23</v>
      </c>
      <c r="Q7434" t="str">
        <f t="shared" si="119"/>
        <v>Street</v>
      </c>
    </row>
    <row r="7435" spans="1:17" x14ac:dyDescent="0.3">
      <c r="A7435">
        <v>4</v>
      </c>
      <c r="B7435" t="s">
        <v>187</v>
      </c>
      <c r="C7435">
        <v>2022</v>
      </c>
      <c r="D7435">
        <v>11</v>
      </c>
      <c r="E7435" t="s">
        <v>663</v>
      </c>
      <c r="F7435" s="152">
        <v>3</v>
      </c>
      <c r="G7435" t="s">
        <v>421</v>
      </c>
      <c r="H7435" t="s">
        <v>437</v>
      </c>
      <c r="I7435" t="s">
        <v>438</v>
      </c>
      <c r="J7435" t="s">
        <v>571</v>
      </c>
      <c r="K7435" t="s">
        <v>439</v>
      </c>
      <c r="L7435" t="s">
        <v>539</v>
      </c>
      <c r="M7435" t="s">
        <v>440</v>
      </c>
      <c r="N7435">
        <v>7</v>
      </c>
      <c r="O7435">
        <v>212.15</v>
      </c>
      <c r="P7435">
        <v>1321</v>
      </c>
      <c r="Q7435" t="str">
        <f t="shared" si="119"/>
        <v>3-Small C&amp;I</v>
      </c>
    </row>
    <row r="7436" spans="1:17" x14ac:dyDescent="0.3">
      <c r="A7436">
        <v>4</v>
      </c>
      <c r="B7436" t="s">
        <v>187</v>
      </c>
      <c r="C7436">
        <v>2022</v>
      </c>
      <c r="D7436">
        <v>11</v>
      </c>
      <c r="E7436" t="s">
        <v>663</v>
      </c>
      <c r="F7436" s="152">
        <v>3</v>
      </c>
      <c r="G7436" t="s">
        <v>421</v>
      </c>
      <c r="H7436" t="s">
        <v>441</v>
      </c>
      <c r="I7436" t="s">
        <v>442</v>
      </c>
      <c r="J7436" t="s">
        <v>572</v>
      </c>
      <c r="K7436" t="s">
        <v>443</v>
      </c>
      <c r="L7436" t="s">
        <v>538</v>
      </c>
      <c r="M7436" t="s">
        <v>422</v>
      </c>
      <c r="N7436">
        <v>1</v>
      </c>
      <c r="O7436">
        <v>17288.740000000002</v>
      </c>
      <c r="P7436">
        <v>63720</v>
      </c>
      <c r="Q7436" t="str">
        <f t="shared" si="119"/>
        <v>5-Large C&amp;I</v>
      </c>
    </row>
    <row r="7437" spans="1:17" x14ac:dyDescent="0.3">
      <c r="A7437">
        <v>4</v>
      </c>
      <c r="B7437" t="s">
        <v>187</v>
      </c>
      <c r="C7437">
        <v>2022</v>
      </c>
      <c r="D7437">
        <v>11</v>
      </c>
      <c r="E7437" t="s">
        <v>663</v>
      </c>
      <c r="F7437" s="152">
        <v>3</v>
      </c>
      <c r="G7437" t="s">
        <v>421</v>
      </c>
      <c r="H7437" t="s">
        <v>444</v>
      </c>
      <c r="I7437" t="s">
        <v>445</v>
      </c>
      <c r="J7437" t="s">
        <v>572</v>
      </c>
      <c r="K7437" t="s">
        <v>443</v>
      </c>
      <c r="L7437" t="s">
        <v>539</v>
      </c>
      <c r="M7437" t="s">
        <v>440</v>
      </c>
      <c r="N7437">
        <v>9</v>
      </c>
      <c r="O7437">
        <v>91955.97</v>
      </c>
      <c r="P7437">
        <v>1113843</v>
      </c>
      <c r="Q7437" t="str">
        <f t="shared" si="119"/>
        <v>5-Large C&amp;I</v>
      </c>
    </row>
    <row r="7438" spans="1:17" x14ac:dyDescent="0.3">
      <c r="A7438">
        <v>4</v>
      </c>
      <c r="B7438" t="s">
        <v>187</v>
      </c>
      <c r="C7438">
        <v>2022</v>
      </c>
      <c r="D7438">
        <v>11</v>
      </c>
      <c r="E7438" t="s">
        <v>663</v>
      </c>
      <c r="F7438" s="152">
        <v>3</v>
      </c>
      <c r="G7438" t="s">
        <v>421</v>
      </c>
      <c r="H7438" t="s">
        <v>412</v>
      </c>
      <c r="I7438" t="s">
        <v>413</v>
      </c>
      <c r="J7438" t="s">
        <v>561</v>
      </c>
      <c r="K7438" t="s">
        <v>399</v>
      </c>
      <c r="L7438" t="s">
        <v>539</v>
      </c>
      <c r="M7438" t="s">
        <v>440</v>
      </c>
      <c r="N7438">
        <v>32</v>
      </c>
      <c r="O7438">
        <v>3396.6</v>
      </c>
      <c r="P7438">
        <v>22317</v>
      </c>
      <c r="Q7438" t="str">
        <f t="shared" si="119"/>
        <v>1-Residential</v>
      </c>
    </row>
    <row r="7439" spans="1:17" x14ac:dyDescent="0.3">
      <c r="A7439">
        <v>4</v>
      </c>
      <c r="B7439" t="s">
        <v>187</v>
      </c>
      <c r="C7439">
        <v>2022</v>
      </c>
      <c r="D7439">
        <v>11</v>
      </c>
      <c r="E7439" t="s">
        <v>663</v>
      </c>
      <c r="F7439" s="152">
        <v>3</v>
      </c>
      <c r="G7439" t="s">
        <v>421</v>
      </c>
      <c r="H7439" t="s">
        <v>417</v>
      </c>
      <c r="I7439" t="s">
        <v>418</v>
      </c>
      <c r="J7439" t="s">
        <v>562</v>
      </c>
      <c r="K7439" t="s">
        <v>405</v>
      </c>
      <c r="L7439" t="s">
        <v>539</v>
      </c>
      <c r="M7439" t="s">
        <v>440</v>
      </c>
      <c r="N7439">
        <v>1277</v>
      </c>
      <c r="O7439">
        <v>191494.36</v>
      </c>
      <c r="P7439">
        <v>1519590</v>
      </c>
      <c r="Q7439" t="str">
        <f t="shared" si="119"/>
        <v>3-Small C&amp;I</v>
      </c>
    </row>
    <row r="7440" spans="1:17" x14ac:dyDescent="0.3">
      <c r="A7440">
        <v>4</v>
      </c>
      <c r="B7440" t="s">
        <v>187</v>
      </c>
      <c r="C7440">
        <v>2022</v>
      </c>
      <c r="D7440">
        <v>11</v>
      </c>
      <c r="E7440" t="s">
        <v>663</v>
      </c>
      <c r="F7440" s="152">
        <v>3</v>
      </c>
      <c r="G7440" t="s">
        <v>421</v>
      </c>
      <c r="H7440" t="s">
        <v>446</v>
      </c>
      <c r="I7440" t="s">
        <v>447</v>
      </c>
      <c r="J7440" t="s">
        <v>567</v>
      </c>
      <c r="K7440" t="s">
        <v>425</v>
      </c>
      <c r="L7440" t="s">
        <v>539</v>
      </c>
      <c r="M7440" t="s">
        <v>440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x14ac:dyDescent="0.3">
      <c r="A7441">
        <v>4</v>
      </c>
      <c r="B7441" t="s">
        <v>187</v>
      </c>
      <c r="C7441">
        <v>2022</v>
      </c>
      <c r="D7441">
        <v>11</v>
      </c>
      <c r="E7441" t="s">
        <v>663</v>
      </c>
      <c r="F7441" s="152">
        <v>3</v>
      </c>
      <c r="G7441" t="s">
        <v>421</v>
      </c>
      <c r="H7441" t="s">
        <v>448</v>
      </c>
      <c r="I7441" t="s">
        <v>449</v>
      </c>
      <c r="J7441" t="s">
        <v>564</v>
      </c>
      <c r="K7441" t="s">
        <v>428</v>
      </c>
      <c r="L7441" t="s">
        <v>539</v>
      </c>
      <c r="M7441" t="s">
        <v>440</v>
      </c>
      <c r="N7441">
        <v>10</v>
      </c>
      <c r="O7441">
        <v>445.05</v>
      </c>
      <c r="P7441">
        <v>3358</v>
      </c>
      <c r="Q7441" t="str">
        <f t="shared" si="119"/>
        <v>3-Small C&amp;I</v>
      </c>
    </row>
    <row r="7442" spans="1:17" x14ac:dyDescent="0.3">
      <c r="A7442">
        <v>4</v>
      </c>
      <c r="B7442" t="s">
        <v>187</v>
      </c>
      <c r="C7442">
        <v>2022</v>
      </c>
      <c r="D7442">
        <v>11</v>
      </c>
      <c r="E7442" t="s">
        <v>663</v>
      </c>
      <c r="F7442" s="152">
        <v>3</v>
      </c>
      <c r="G7442" t="s">
        <v>421</v>
      </c>
      <c r="H7442" t="s">
        <v>419</v>
      </c>
      <c r="I7442" t="s">
        <v>420</v>
      </c>
      <c r="J7442" t="s">
        <v>565</v>
      </c>
      <c r="K7442" t="s">
        <v>411</v>
      </c>
      <c r="L7442" t="s">
        <v>539</v>
      </c>
      <c r="M7442" t="s">
        <v>440</v>
      </c>
      <c r="N7442">
        <v>56</v>
      </c>
      <c r="O7442">
        <v>3456.65</v>
      </c>
      <c r="P7442">
        <v>23926</v>
      </c>
      <c r="Q7442" t="str">
        <f t="shared" si="119"/>
        <v>3-Small C&amp;I</v>
      </c>
    </row>
    <row r="7443" spans="1:17" x14ac:dyDescent="0.3">
      <c r="A7443">
        <v>4</v>
      </c>
      <c r="B7443" t="s">
        <v>187</v>
      </c>
      <c r="C7443">
        <v>2022</v>
      </c>
      <c r="D7443">
        <v>11</v>
      </c>
      <c r="E7443" t="s">
        <v>663</v>
      </c>
      <c r="F7443" s="152">
        <v>3</v>
      </c>
      <c r="G7443" t="s">
        <v>421</v>
      </c>
      <c r="H7443" t="s">
        <v>450</v>
      </c>
      <c r="I7443" t="s">
        <v>451</v>
      </c>
      <c r="J7443" t="s">
        <v>568</v>
      </c>
      <c r="K7443" t="s">
        <v>433</v>
      </c>
      <c r="L7443" t="s">
        <v>539</v>
      </c>
      <c r="M7443" t="s">
        <v>440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x14ac:dyDescent="0.3">
      <c r="A7444">
        <v>4</v>
      </c>
      <c r="B7444" t="s">
        <v>187</v>
      </c>
      <c r="C7444">
        <v>2022</v>
      </c>
      <c r="D7444">
        <v>11</v>
      </c>
      <c r="E7444" t="s">
        <v>663</v>
      </c>
      <c r="F7444" s="152">
        <v>3</v>
      </c>
      <c r="G7444" t="s">
        <v>421</v>
      </c>
      <c r="H7444" t="s">
        <v>452</v>
      </c>
      <c r="I7444" t="s">
        <v>453</v>
      </c>
      <c r="J7444" t="s">
        <v>570</v>
      </c>
      <c r="K7444" t="s">
        <v>454</v>
      </c>
      <c r="L7444" t="s">
        <v>539</v>
      </c>
      <c r="M7444" t="s">
        <v>440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x14ac:dyDescent="0.3">
      <c r="A7445">
        <v>4</v>
      </c>
      <c r="B7445" t="s">
        <v>187</v>
      </c>
      <c r="C7445">
        <v>2022</v>
      </c>
      <c r="D7445">
        <v>11</v>
      </c>
      <c r="E7445" t="s">
        <v>663</v>
      </c>
      <c r="F7445" s="152">
        <v>5</v>
      </c>
      <c r="G7445" t="s">
        <v>455</v>
      </c>
      <c r="H7445" t="s">
        <v>431</v>
      </c>
      <c r="I7445" t="s">
        <v>432</v>
      </c>
      <c r="J7445" t="s">
        <v>568</v>
      </c>
      <c r="K7445" t="s">
        <v>433</v>
      </c>
      <c r="L7445" t="s">
        <v>540</v>
      </c>
      <c r="M7445" t="s">
        <v>456</v>
      </c>
      <c r="N7445">
        <v>1</v>
      </c>
      <c r="O7445">
        <v>783.52</v>
      </c>
      <c r="P7445">
        <v>2160</v>
      </c>
      <c r="Q7445" t="str">
        <f t="shared" si="119"/>
        <v>4-Medium C&amp;I</v>
      </c>
    </row>
    <row r="7446" spans="1:17" x14ac:dyDescent="0.3">
      <c r="A7446">
        <v>4</v>
      </c>
      <c r="B7446" t="s">
        <v>187</v>
      </c>
      <c r="C7446">
        <v>2022</v>
      </c>
      <c r="D7446">
        <v>11</v>
      </c>
      <c r="E7446" t="s">
        <v>663</v>
      </c>
      <c r="F7446" s="152">
        <v>5</v>
      </c>
      <c r="G7446" t="s">
        <v>455</v>
      </c>
      <c r="H7446" t="s">
        <v>444</v>
      </c>
      <c r="I7446" t="s">
        <v>445</v>
      </c>
      <c r="J7446" t="s">
        <v>572</v>
      </c>
      <c r="K7446" t="s">
        <v>443</v>
      </c>
      <c r="L7446" t="s">
        <v>541</v>
      </c>
      <c r="M7446" t="s">
        <v>457</v>
      </c>
      <c r="N7446">
        <v>1</v>
      </c>
      <c r="O7446">
        <v>6225.56</v>
      </c>
      <c r="P7446">
        <v>72947</v>
      </c>
      <c r="Q7446" t="str">
        <f t="shared" si="119"/>
        <v>5-Large C&amp;I</v>
      </c>
    </row>
    <row r="7447" spans="1:17" x14ac:dyDescent="0.3">
      <c r="A7447">
        <v>4</v>
      </c>
      <c r="B7447" t="s">
        <v>187</v>
      </c>
      <c r="C7447">
        <v>2022</v>
      </c>
      <c r="D7447">
        <v>11</v>
      </c>
      <c r="E7447" t="s">
        <v>663</v>
      </c>
      <c r="F7447" s="152">
        <v>5</v>
      </c>
      <c r="G7447" t="s">
        <v>455</v>
      </c>
      <c r="H7447" t="s">
        <v>417</v>
      </c>
      <c r="I7447" t="s">
        <v>418</v>
      </c>
      <c r="J7447" t="s">
        <v>562</v>
      </c>
      <c r="K7447" t="s">
        <v>405</v>
      </c>
      <c r="L7447" t="s">
        <v>541</v>
      </c>
      <c r="M7447" t="s">
        <v>457</v>
      </c>
      <c r="N7447">
        <v>2</v>
      </c>
      <c r="O7447">
        <v>34.29</v>
      </c>
      <c r="P7447">
        <v>121</v>
      </c>
      <c r="Q7447" t="str">
        <f t="shared" si="119"/>
        <v>3-Small C&amp;I</v>
      </c>
    </row>
    <row r="7448" spans="1:17" x14ac:dyDescent="0.3">
      <c r="A7448">
        <v>4</v>
      </c>
      <c r="B7448" t="s">
        <v>187</v>
      </c>
      <c r="C7448">
        <v>2022</v>
      </c>
      <c r="D7448">
        <v>11</v>
      </c>
      <c r="E7448" t="s">
        <v>663</v>
      </c>
      <c r="F7448" s="152">
        <v>6</v>
      </c>
      <c r="G7448" t="s">
        <v>458</v>
      </c>
      <c r="H7448" t="s">
        <v>459</v>
      </c>
      <c r="I7448" t="s">
        <v>460</v>
      </c>
      <c r="J7448" t="s">
        <v>573</v>
      </c>
      <c r="K7448" t="s">
        <v>461</v>
      </c>
      <c r="L7448" t="s">
        <v>542</v>
      </c>
      <c r="M7448" t="s">
        <v>462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x14ac:dyDescent="0.3">
      <c r="A7449">
        <v>4</v>
      </c>
      <c r="B7449" t="s">
        <v>187</v>
      </c>
      <c r="C7449">
        <v>2022</v>
      </c>
      <c r="D7449">
        <v>11</v>
      </c>
      <c r="E7449" t="s">
        <v>663</v>
      </c>
      <c r="F7449" s="152">
        <v>6</v>
      </c>
      <c r="G7449" t="s">
        <v>458</v>
      </c>
      <c r="H7449" t="s">
        <v>463</v>
      </c>
      <c r="I7449" t="s">
        <v>464</v>
      </c>
      <c r="J7449" t="s">
        <v>577</v>
      </c>
      <c r="K7449" t="s">
        <v>465</v>
      </c>
      <c r="L7449" t="s">
        <v>542</v>
      </c>
      <c r="M7449" t="s">
        <v>462</v>
      </c>
      <c r="N7449">
        <v>2</v>
      </c>
      <c r="O7449">
        <v>1346.06</v>
      </c>
      <c r="P7449">
        <v>7360</v>
      </c>
      <c r="Q7449" t="str">
        <f t="shared" si="119"/>
        <v>Street</v>
      </c>
    </row>
    <row r="7450" spans="1:17" x14ac:dyDescent="0.3">
      <c r="A7450">
        <v>4</v>
      </c>
      <c r="B7450" t="s">
        <v>187</v>
      </c>
      <c r="C7450">
        <v>2022</v>
      </c>
      <c r="D7450">
        <v>11</v>
      </c>
      <c r="E7450" t="s">
        <v>663</v>
      </c>
      <c r="F7450" s="152">
        <v>10</v>
      </c>
      <c r="G7450" t="s">
        <v>466</v>
      </c>
      <c r="H7450" t="s">
        <v>397</v>
      </c>
      <c r="I7450" t="s">
        <v>398</v>
      </c>
      <c r="J7450" t="s">
        <v>561</v>
      </c>
      <c r="K7450" t="s">
        <v>399</v>
      </c>
      <c r="L7450" t="s">
        <v>543</v>
      </c>
      <c r="M7450" t="s">
        <v>467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x14ac:dyDescent="0.3">
      <c r="A7451">
        <v>4</v>
      </c>
      <c r="B7451" t="s">
        <v>187</v>
      </c>
      <c r="C7451">
        <v>2022</v>
      </c>
      <c r="D7451">
        <v>11</v>
      </c>
      <c r="E7451" t="s">
        <v>663</v>
      </c>
      <c r="F7451" s="152">
        <v>10</v>
      </c>
      <c r="G7451" t="s">
        <v>466</v>
      </c>
      <c r="H7451" t="s">
        <v>412</v>
      </c>
      <c r="I7451" t="s">
        <v>413</v>
      </c>
      <c r="J7451" t="s">
        <v>561</v>
      </c>
      <c r="K7451" t="s">
        <v>399</v>
      </c>
      <c r="L7451" t="s">
        <v>544</v>
      </c>
      <c r="M7451" t="s">
        <v>468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x14ac:dyDescent="0.3">
      <c r="A7452">
        <v>4</v>
      </c>
      <c r="B7452" t="s">
        <v>187</v>
      </c>
      <c r="C7452">
        <v>2022</v>
      </c>
      <c r="D7452">
        <v>11</v>
      </c>
      <c r="E7452" t="s">
        <v>663</v>
      </c>
      <c r="F7452" s="152">
        <v>10</v>
      </c>
      <c r="G7452" t="s">
        <v>466</v>
      </c>
      <c r="H7452" t="s">
        <v>415</v>
      </c>
      <c r="I7452" t="s">
        <v>416</v>
      </c>
      <c r="J7452" t="s">
        <v>563</v>
      </c>
      <c r="K7452" t="s">
        <v>408</v>
      </c>
      <c r="L7452" t="s">
        <v>544</v>
      </c>
      <c r="M7452" t="s">
        <v>468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x14ac:dyDescent="0.3">
      <c r="A7453">
        <v>4</v>
      </c>
      <c r="B7453" t="s">
        <v>187</v>
      </c>
      <c r="C7453">
        <v>2022</v>
      </c>
      <c r="D7453">
        <v>11</v>
      </c>
      <c r="E7453" t="s">
        <v>663</v>
      </c>
      <c r="F7453" s="152">
        <v>60</v>
      </c>
      <c r="G7453" t="s">
        <v>469</v>
      </c>
      <c r="H7453" t="s">
        <v>459</v>
      </c>
      <c r="I7453" t="s">
        <v>460</v>
      </c>
      <c r="J7453" t="s">
        <v>573</v>
      </c>
      <c r="K7453" t="s">
        <v>461</v>
      </c>
      <c r="L7453" t="s">
        <v>545</v>
      </c>
      <c r="M7453" t="s">
        <v>470</v>
      </c>
      <c r="N7453">
        <v>1</v>
      </c>
      <c r="O7453">
        <v>12.11</v>
      </c>
      <c r="P7453">
        <v>33</v>
      </c>
      <c r="Q7453" t="str">
        <f t="shared" si="119"/>
        <v>Street</v>
      </c>
    </row>
    <row r="7454" spans="1:17" x14ac:dyDescent="0.3">
      <c r="A7454">
        <v>4</v>
      </c>
      <c r="B7454" t="s">
        <v>187</v>
      </c>
      <c r="C7454">
        <v>2022</v>
      </c>
      <c r="D7454">
        <v>11</v>
      </c>
      <c r="E7454" t="s">
        <v>663</v>
      </c>
      <c r="F7454" s="152">
        <v>60</v>
      </c>
      <c r="G7454" t="s">
        <v>469</v>
      </c>
      <c r="H7454" t="s">
        <v>463</v>
      </c>
      <c r="I7454" t="s">
        <v>464</v>
      </c>
      <c r="J7454" t="s">
        <v>577</v>
      </c>
      <c r="K7454" t="s">
        <v>465</v>
      </c>
      <c r="L7454" t="s">
        <v>545</v>
      </c>
      <c r="M7454" t="s">
        <v>470</v>
      </c>
      <c r="N7454">
        <v>2</v>
      </c>
      <c r="O7454">
        <v>29.7</v>
      </c>
      <c r="P7454">
        <v>150</v>
      </c>
      <c r="Q7454" t="str">
        <f t="shared" si="119"/>
        <v>Street</v>
      </c>
    </row>
    <row r="7455" spans="1:17" x14ac:dyDescent="0.3">
      <c r="A7455">
        <v>4</v>
      </c>
      <c r="B7455" t="s">
        <v>187</v>
      </c>
      <c r="C7455">
        <v>2022</v>
      </c>
      <c r="D7455">
        <v>12</v>
      </c>
      <c r="E7455" t="s">
        <v>664</v>
      </c>
      <c r="F7455" s="152">
        <v>1</v>
      </c>
      <c r="G7455" t="s">
        <v>396</v>
      </c>
      <c r="H7455" t="s">
        <v>397</v>
      </c>
      <c r="I7455" t="s">
        <v>398</v>
      </c>
      <c r="J7455" t="s">
        <v>561</v>
      </c>
      <c r="K7455" t="s">
        <v>399</v>
      </c>
      <c r="L7455" t="s">
        <v>536</v>
      </c>
      <c r="M7455" t="s">
        <v>400</v>
      </c>
      <c r="N7455">
        <v>1758</v>
      </c>
      <c r="O7455">
        <v>588818.04</v>
      </c>
      <c r="P7455">
        <v>1221603</v>
      </c>
      <c r="Q7455" t="str">
        <f t="shared" si="119"/>
        <v>1-Residential</v>
      </c>
    </row>
    <row r="7456" spans="1:17" x14ac:dyDescent="0.3">
      <c r="A7456">
        <v>4</v>
      </c>
      <c r="B7456" t="s">
        <v>187</v>
      </c>
      <c r="C7456">
        <v>2022</v>
      </c>
      <c r="D7456">
        <v>12</v>
      </c>
      <c r="E7456" t="s">
        <v>664</v>
      </c>
      <c r="F7456" s="152">
        <v>1</v>
      </c>
      <c r="G7456" t="s">
        <v>396</v>
      </c>
      <c r="H7456" t="s">
        <v>403</v>
      </c>
      <c r="I7456" t="s">
        <v>404</v>
      </c>
      <c r="J7456" t="s">
        <v>562</v>
      </c>
      <c r="K7456" t="s">
        <v>405</v>
      </c>
      <c r="L7456" t="s">
        <v>536</v>
      </c>
      <c r="M7456" t="s">
        <v>400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x14ac:dyDescent="0.3">
      <c r="A7457">
        <v>4</v>
      </c>
      <c r="B7457" t="s">
        <v>187</v>
      </c>
      <c r="C7457">
        <v>2022</v>
      </c>
      <c r="D7457">
        <v>12</v>
      </c>
      <c r="E7457" t="s">
        <v>664</v>
      </c>
      <c r="F7457" s="152">
        <v>1</v>
      </c>
      <c r="G7457" t="s">
        <v>396</v>
      </c>
      <c r="H7457" t="s">
        <v>406</v>
      </c>
      <c r="I7457" t="s">
        <v>407</v>
      </c>
      <c r="J7457" t="s">
        <v>563</v>
      </c>
      <c r="K7457" t="s">
        <v>408</v>
      </c>
      <c r="L7457" t="s">
        <v>536</v>
      </c>
      <c r="M7457" t="s">
        <v>400</v>
      </c>
      <c r="N7457">
        <v>39</v>
      </c>
      <c r="O7457">
        <v>9910.85</v>
      </c>
      <c r="P7457">
        <v>31247</v>
      </c>
      <c r="Q7457" t="str">
        <f t="shared" si="119"/>
        <v>2-Low Income Residential</v>
      </c>
    </row>
    <row r="7458" spans="1:17" x14ac:dyDescent="0.3">
      <c r="A7458">
        <v>4</v>
      </c>
      <c r="B7458" t="s">
        <v>187</v>
      </c>
      <c r="C7458">
        <v>2022</v>
      </c>
      <c r="D7458">
        <v>12</v>
      </c>
      <c r="E7458" t="s">
        <v>664</v>
      </c>
      <c r="F7458" s="152">
        <v>1</v>
      </c>
      <c r="G7458" t="s">
        <v>396</v>
      </c>
      <c r="H7458" t="s">
        <v>409</v>
      </c>
      <c r="I7458" t="s">
        <v>410</v>
      </c>
      <c r="J7458" t="s">
        <v>565</v>
      </c>
      <c r="K7458" t="s">
        <v>411</v>
      </c>
      <c r="L7458" t="s">
        <v>536</v>
      </c>
      <c r="M7458" t="s">
        <v>400</v>
      </c>
      <c r="N7458">
        <v>4</v>
      </c>
      <c r="O7458">
        <v>792.64</v>
      </c>
      <c r="P7458">
        <v>1717</v>
      </c>
      <c r="Q7458" t="str">
        <f t="shared" si="119"/>
        <v>3-Small C&amp;I</v>
      </c>
    </row>
    <row r="7459" spans="1:17" x14ac:dyDescent="0.3">
      <c r="A7459">
        <v>4</v>
      </c>
      <c r="B7459" t="s">
        <v>187</v>
      </c>
      <c r="C7459">
        <v>2022</v>
      </c>
      <c r="D7459">
        <v>12</v>
      </c>
      <c r="E7459" t="s">
        <v>664</v>
      </c>
      <c r="F7459" s="152">
        <v>1</v>
      </c>
      <c r="G7459" t="s">
        <v>396</v>
      </c>
      <c r="H7459" t="s">
        <v>412</v>
      </c>
      <c r="I7459" t="s">
        <v>413</v>
      </c>
      <c r="J7459" t="s">
        <v>561</v>
      </c>
      <c r="K7459" t="s">
        <v>399</v>
      </c>
      <c r="L7459" t="s">
        <v>537</v>
      </c>
      <c r="M7459" t="s">
        <v>414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x14ac:dyDescent="0.3">
      <c r="A7460">
        <v>4</v>
      </c>
      <c r="B7460" t="s">
        <v>187</v>
      </c>
      <c r="C7460">
        <v>2022</v>
      </c>
      <c r="D7460">
        <v>12</v>
      </c>
      <c r="E7460" t="s">
        <v>664</v>
      </c>
      <c r="F7460" s="152">
        <v>1</v>
      </c>
      <c r="G7460" t="s">
        <v>396</v>
      </c>
      <c r="H7460" t="s">
        <v>415</v>
      </c>
      <c r="I7460" t="s">
        <v>416</v>
      </c>
      <c r="J7460" t="s">
        <v>563</v>
      </c>
      <c r="K7460" t="s">
        <v>408</v>
      </c>
      <c r="L7460" t="s">
        <v>537</v>
      </c>
      <c r="M7460" t="s">
        <v>414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x14ac:dyDescent="0.3">
      <c r="A7461">
        <v>4</v>
      </c>
      <c r="B7461" t="s">
        <v>187</v>
      </c>
      <c r="C7461">
        <v>2022</v>
      </c>
      <c r="D7461">
        <v>12</v>
      </c>
      <c r="E7461" t="s">
        <v>664</v>
      </c>
      <c r="F7461" s="152">
        <v>1</v>
      </c>
      <c r="G7461" t="s">
        <v>396</v>
      </c>
      <c r="H7461" t="s">
        <v>417</v>
      </c>
      <c r="I7461" t="s">
        <v>418</v>
      </c>
      <c r="J7461" t="s">
        <v>562</v>
      </c>
      <c r="K7461" t="s">
        <v>405</v>
      </c>
      <c r="L7461" t="s">
        <v>537</v>
      </c>
      <c r="M7461" t="s">
        <v>414</v>
      </c>
      <c r="N7461">
        <v>33</v>
      </c>
      <c r="O7461">
        <v>2210.1</v>
      </c>
      <c r="P7461">
        <v>20537</v>
      </c>
      <c r="Q7461" t="str">
        <f t="shared" si="119"/>
        <v>3-Small C&amp;I</v>
      </c>
    </row>
    <row r="7462" spans="1:17" x14ac:dyDescent="0.3">
      <c r="A7462">
        <v>4</v>
      </c>
      <c r="B7462" t="s">
        <v>187</v>
      </c>
      <c r="C7462">
        <v>2022</v>
      </c>
      <c r="D7462">
        <v>12</v>
      </c>
      <c r="E7462" t="s">
        <v>664</v>
      </c>
      <c r="F7462" s="152">
        <v>1</v>
      </c>
      <c r="G7462" t="s">
        <v>396</v>
      </c>
      <c r="H7462" t="s">
        <v>419</v>
      </c>
      <c r="I7462" t="s">
        <v>420</v>
      </c>
      <c r="J7462" t="s">
        <v>565</v>
      </c>
      <c r="K7462" t="s">
        <v>411</v>
      </c>
      <c r="L7462" t="s">
        <v>537</v>
      </c>
      <c r="M7462" t="s">
        <v>414</v>
      </c>
      <c r="N7462">
        <v>4</v>
      </c>
      <c r="O7462">
        <v>242.02</v>
      </c>
      <c r="P7462">
        <v>1749</v>
      </c>
      <c r="Q7462" t="str">
        <f t="shared" si="119"/>
        <v>3-Small C&amp;I</v>
      </c>
    </row>
    <row r="7463" spans="1:17" x14ac:dyDescent="0.3">
      <c r="A7463">
        <v>4</v>
      </c>
      <c r="B7463" t="s">
        <v>187</v>
      </c>
      <c r="C7463">
        <v>2022</v>
      </c>
      <c r="D7463">
        <v>12</v>
      </c>
      <c r="E7463" t="s">
        <v>664</v>
      </c>
      <c r="F7463" s="152">
        <v>3</v>
      </c>
      <c r="G7463" t="s">
        <v>421</v>
      </c>
      <c r="H7463" t="s">
        <v>397</v>
      </c>
      <c r="I7463" t="s">
        <v>398</v>
      </c>
      <c r="J7463" t="s">
        <v>561</v>
      </c>
      <c r="K7463" t="s">
        <v>399</v>
      </c>
      <c r="L7463" t="s">
        <v>538</v>
      </c>
      <c r="M7463" t="s">
        <v>422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x14ac:dyDescent="0.3">
      <c r="A7464">
        <v>4</v>
      </c>
      <c r="B7464" t="s">
        <v>187</v>
      </c>
      <c r="C7464">
        <v>2022</v>
      </c>
      <c r="D7464">
        <v>12</v>
      </c>
      <c r="E7464" t="s">
        <v>664</v>
      </c>
      <c r="F7464" s="152">
        <v>3</v>
      </c>
      <c r="G7464" t="s">
        <v>421</v>
      </c>
      <c r="H7464" t="s">
        <v>403</v>
      </c>
      <c r="I7464" t="s">
        <v>404</v>
      </c>
      <c r="J7464" t="s">
        <v>562</v>
      </c>
      <c r="K7464" t="s">
        <v>405</v>
      </c>
      <c r="L7464" t="s">
        <v>538</v>
      </c>
      <c r="M7464" t="s">
        <v>422</v>
      </c>
      <c r="N7464">
        <v>185</v>
      </c>
      <c r="O7464">
        <v>56354.96</v>
      </c>
      <c r="P7464">
        <v>127587</v>
      </c>
      <c r="Q7464" t="str">
        <f t="shared" si="119"/>
        <v>3-Small C&amp;I</v>
      </c>
    </row>
    <row r="7465" spans="1:17" x14ac:dyDescent="0.3">
      <c r="A7465">
        <v>4</v>
      </c>
      <c r="B7465" t="s">
        <v>187</v>
      </c>
      <c r="C7465">
        <v>2022</v>
      </c>
      <c r="D7465">
        <v>12</v>
      </c>
      <c r="E7465" t="s">
        <v>664</v>
      </c>
      <c r="F7465" s="152">
        <v>3</v>
      </c>
      <c r="G7465" t="s">
        <v>421</v>
      </c>
      <c r="H7465" t="s">
        <v>426</v>
      </c>
      <c r="I7465" t="s">
        <v>427</v>
      </c>
      <c r="J7465" t="s">
        <v>564</v>
      </c>
      <c r="K7465" t="s">
        <v>428</v>
      </c>
      <c r="L7465" t="s">
        <v>538</v>
      </c>
      <c r="M7465" t="s">
        <v>422</v>
      </c>
      <c r="N7465">
        <v>3</v>
      </c>
      <c r="O7465">
        <v>354.45</v>
      </c>
      <c r="P7465">
        <v>866</v>
      </c>
      <c r="Q7465" t="str">
        <f t="shared" si="119"/>
        <v>3-Small C&amp;I</v>
      </c>
    </row>
    <row r="7466" spans="1:17" x14ac:dyDescent="0.3">
      <c r="A7466">
        <v>4</v>
      </c>
      <c r="B7466" t="s">
        <v>187</v>
      </c>
      <c r="C7466">
        <v>2022</v>
      </c>
      <c r="D7466">
        <v>12</v>
      </c>
      <c r="E7466" t="s">
        <v>664</v>
      </c>
      <c r="F7466" s="152">
        <v>3</v>
      </c>
      <c r="G7466" t="s">
        <v>421</v>
      </c>
      <c r="H7466" t="s">
        <v>409</v>
      </c>
      <c r="I7466" t="s">
        <v>410</v>
      </c>
      <c r="J7466" t="s">
        <v>565</v>
      </c>
      <c r="K7466" t="s">
        <v>411</v>
      </c>
      <c r="L7466" t="s">
        <v>538</v>
      </c>
      <c r="M7466" t="s">
        <v>422</v>
      </c>
      <c r="N7466">
        <v>25</v>
      </c>
      <c r="O7466">
        <v>4909.26</v>
      </c>
      <c r="P7466">
        <v>10720</v>
      </c>
      <c r="Q7466" t="str">
        <f t="shared" si="119"/>
        <v>3-Small C&amp;I</v>
      </c>
    </row>
    <row r="7467" spans="1:17" x14ac:dyDescent="0.3">
      <c r="A7467">
        <v>4</v>
      </c>
      <c r="B7467" t="s">
        <v>187</v>
      </c>
      <c r="C7467">
        <v>2022</v>
      </c>
      <c r="D7467">
        <v>12</v>
      </c>
      <c r="E7467" t="s">
        <v>664</v>
      </c>
      <c r="F7467" s="152">
        <v>3</v>
      </c>
      <c r="G7467" t="s">
        <v>421</v>
      </c>
      <c r="H7467" t="s">
        <v>431</v>
      </c>
      <c r="I7467" t="s">
        <v>432</v>
      </c>
      <c r="J7467" t="s">
        <v>568</v>
      </c>
      <c r="K7467" t="s">
        <v>433</v>
      </c>
      <c r="L7467" t="s">
        <v>538</v>
      </c>
      <c r="M7467" t="s">
        <v>422</v>
      </c>
      <c r="N7467">
        <v>3</v>
      </c>
      <c r="O7467">
        <v>3162.16</v>
      </c>
      <c r="P7467">
        <v>8190</v>
      </c>
      <c r="Q7467" t="str">
        <f t="shared" si="119"/>
        <v>4-Medium C&amp;I</v>
      </c>
    </row>
    <row r="7468" spans="1:17" x14ac:dyDescent="0.3">
      <c r="A7468">
        <v>4</v>
      </c>
      <c r="B7468" t="s">
        <v>187</v>
      </c>
      <c r="C7468">
        <v>2022</v>
      </c>
      <c r="D7468">
        <v>12</v>
      </c>
      <c r="E7468" t="s">
        <v>664</v>
      </c>
      <c r="F7468" s="152">
        <v>3</v>
      </c>
      <c r="G7468" t="s">
        <v>421</v>
      </c>
      <c r="H7468" t="s">
        <v>507</v>
      </c>
      <c r="I7468" t="s">
        <v>508</v>
      </c>
      <c r="J7468" t="s">
        <v>571</v>
      </c>
      <c r="K7468" t="s">
        <v>439</v>
      </c>
      <c r="L7468" t="s">
        <v>538</v>
      </c>
      <c r="M7468" t="s">
        <v>422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x14ac:dyDescent="0.3">
      <c r="A7469">
        <v>4</v>
      </c>
      <c r="B7469" t="s">
        <v>187</v>
      </c>
      <c r="C7469">
        <v>2022</v>
      </c>
      <c r="D7469">
        <v>12</v>
      </c>
      <c r="E7469" t="s">
        <v>664</v>
      </c>
      <c r="F7469" s="152">
        <v>3</v>
      </c>
      <c r="G7469" t="s">
        <v>421</v>
      </c>
      <c r="H7469" t="s">
        <v>434</v>
      </c>
      <c r="I7469" t="s">
        <v>435</v>
      </c>
      <c r="J7469" t="s">
        <v>566</v>
      </c>
      <c r="K7469" t="s">
        <v>436</v>
      </c>
      <c r="L7469" t="s">
        <v>537</v>
      </c>
      <c r="M7469" t="s">
        <v>414</v>
      </c>
      <c r="N7469">
        <v>1</v>
      </c>
      <c r="O7469">
        <v>9.91</v>
      </c>
      <c r="P7469">
        <v>25</v>
      </c>
      <c r="Q7469" t="str">
        <f t="shared" si="119"/>
        <v>Street</v>
      </c>
    </row>
    <row r="7470" spans="1:17" x14ac:dyDescent="0.3">
      <c r="A7470">
        <v>4</v>
      </c>
      <c r="B7470" t="s">
        <v>187</v>
      </c>
      <c r="C7470">
        <v>2022</v>
      </c>
      <c r="D7470">
        <v>12</v>
      </c>
      <c r="E7470" t="s">
        <v>664</v>
      </c>
      <c r="F7470" s="152">
        <v>3</v>
      </c>
      <c r="G7470" t="s">
        <v>421</v>
      </c>
      <c r="H7470" t="s">
        <v>437</v>
      </c>
      <c r="I7470" t="s">
        <v>438</v>
      </c>
      <c r="J7470" t="s">
        <v>571</v>
      </c>
      <c r="K7470" t="s">
        <v>439</v>
      </c>
      <c r="L7470" t="s">
        <v>539</v>
      </c>
      <c r="M7470" t="s">
        <v>440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x14ac:dyDescent="0.3">
      <c r="A7471">
        <v>4</v>
      </c>
      <c r="B7471" t="s">
        <v>187</v>
      </c>
      <c r="C7471">
        <v>2022</v>
      </c>
      <c r="D7471">
        <v>12</v>
      </c>
      <c r="E7471" t="s">
        <v>664</v>
      </c>
      <c r="F7471" s="152">
        <v>3</v>
      </c>
      <c r="G7471" t="s">
        <v>421</v>
      </c>
      <c r="H7471" t="s">
        <v>441</v>
      </c>
      <c r="I7471" t="s">
        <v>442</v>
      </c>
      <c r="J7471" t="s">
        <v>572</v>
      </c>
      <c r="K7471" t="s">
        <v>443</v>
      </c>
      <c r="L7471" t="s">
        <v>538</v>
      </c>
      <c r="M7471" t="s">
        <v>422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x14ac:dyDescent="0.3">
      <c r="A7472">
        <v>4</v>
      </c>
      <c r="B7472" t="s">
        <v>187</v>
      </c>
      <c r="C7472">
        <v>2022</v>
      </c>
      <c r="D7472">
        <v>12</v>
      </c>
      <c r="E7472" t="s">
        <v>664</v>
      </c>
      <c r="F7472" s="152">
        <v>3</v>
      </c>
      <c r="G7472" t="s">
        <v>421</v>
      </c>
      <c r="H7472" t="s">
        <v>444</v>
      </c>
      <c r="I7472" t="s">
        <v>445</v>
      </c>
      <c r="J7472" t="s">
        <v>572</v>
      </c>
      <c r="K7472" t="s">
        <v>443</v>
      </c>
      <c r="L7472" t="s">
        <v>539</v>
      </c>
      <c r="M7472" t="s">
        <v>440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x14ac:dyDescent="0.3">
      <c r="A7473">
        <v>4</v>
      </c>
      <c r="B7473" t="s">
        <v>187</v>
      </c>
      <c r="C7473">
        <v>2022</v>
      </c>
      <c r="D7473">
        <v>12</v>
      </c>
      <c r="E7473" t="s">
        <v>664</v>
      </c>
      <c r="F7473" s="152">
        <v>3</v>
      </c>
      <c r="G7473" t="s">
        <v>421</v>
      </c>
      <c r="H7473" t="s">
        <v>412</v>
      </c>
      <c r="I7473" t="s">
        <v>413</v>
      </c>
      <c r="J7473" t="s">
        <v>561</v>
      </c>
      <c r="K7473" t="s">
        <v>399</v>
      </c>
      <c r="L7473" t="s">
        <v>539</v>
      </c>
      <c r="M7473" t="s">
        <v>440</v>
      </c>
      <c r="N7473">
        <v>30</v>
      </c>
      <c r="O7473">
        <v>3725.26</v>
      </c>
      <c r="P7473">
        <v>25320</v>
      </c>
      <c r="Q7473" t="str">
        <f t="shared" si="119"/>
        <v>1-Residential</v>
      </c>
    </row>
    <row r="7474" spans="1:17" x14ac:dyDescent="0.3">
      <c r="A7474">
        <v>4</v>
      </c>
      <c r="B7474" t="s">
        <v>187</v>
      </c>
      <c r="C7474">
        <v>2022</v>
      </c>
      <c r="D7474">
        <v>12</v>
      </c>
      <c r="E7474" t="s">
        <v>664</v>
      </c>
      <c r="F7474" s="152">
        <v>3</v>
      </c>
      <c r="G7474" t="s">
        <v>421</v>
      </c>
      <c r="H7474" t="s">
        <v>417</v>
      </c>
      <c r="I7474" t="s">
        <v>418</v>
      </c>
      <c r="J7474" t="s">
        <v>562</v>
      </c>
      <c r="K7474" t="s">
        <v>405</v>
      </c>
      <c r="L7474" t="s">
        <v>539</v>
      </c>
      <c r="M7474" t="s">
        <v>440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x14ac:dyDescent="0.3">
      <c r="A7475">
        <v>4</v>
      </c>
      <c r="B7475" t="s">
        <v>187</v>
      </c>
      <c r="C7475">
        <v>2022</v>
      </c>
      <c r="D7475">
        <v>12</v>
      </c>
      <c r="E7475" t="s">
        <v>664</v>
      </c>
      <c r="F7475" s="152">
        <v>3</v>
      </c>
      <c r="G7475" t="s">
        <v>421</v>
      </c>
      <c r="H7475" t="s">
        <v>446</v>
      </c>
      <c r="I7475" t="s">
        <v>447</v>
      </c>
      <c r="J7475" t="s">
        <v>567</v>
      </c>
      <c r="K7475" t="s">
        <v>425</v>
      </c>
      <c r="L7475" t="s">
        <v>539</v>
      </c>
      <c r="M7475" t="s">
        <v>440</v>
      </c>
      <c r="N7475">
        <v>7</v>
      </c>
      <c r="O7475">
        <v>242.54</v>
      </c>
      <c r="P7475">
        <v>1664</v>
      </c>
      <c r="Q7475" t="str">
        <f t="shared" si="119"/>
        <v>3-Small C&amp;I</v>
      </c>
    </row>
    <row r="7476" spans="1:17" x14ac:dyDescent="0.3">
      <c r="A7476">
        <v>4</v>
      </c>
      <c r="B7476" t="s">
        <v>187</v>
      </c>
      <c r="C7476">
        <v>2022</v>
      </c>
      <c r="D7476">
        <v>12</v>
      </c>
      <c r="E7476" t="s">
        <v>664</v>
      </c>
      <c r="F7476" s="152">
        <v>3</v>
      </c>
      <c r="G7476" t="s">
        <v>421</v>
      </c>
      <c r="H7476" t="s">
        <v>448</v>
      </c>
      <c r="I7476" t="s">
        <v>449</v>
      </c>
      <c r="J7476" t="s">
        <v>564</v>
      </c>
      <c r="K7476" t="s">
        <v>428</v>
      </c>
      <c r="L7476" t="s">
        <v>539</v>
      </c>
      <c r="M7476" t="s">
        <v>440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x14ac:dyDescent="0.3">
      <c r="A7477">
        <v>4</v>
      </c>
      <c r="B7477" t="s">
        <v>187</v>
      </c>
      <c r="C7477">
        <v>2022</v>
      </c>
      <c r="D7477">
        <v>12</v>
      </c>
      <c r="E7477" t="s">
        <v>664</v>
      </c>
      <c r="F7477" s="152">
        <v>3</v>
      </c>
      <c r="G7477" t="s">
        <v>421</v>
      </c>
      <c r="H7477" t="s">
        <v>419</v>
      </c>
      <c r="I7477" t="s">
        <v>420</v>
      </c>
      <c r="J7477" t="s">
        <v>565</v>
      </c>
      <c r="K7477" t="s">
        <v>411</v>
      </c>
      <c r="L7477" t="s">
        <v>539</v>
      </c>
      <c r="M7477" t="s">
        <v>440</v>
      </c>
      <c r="N7477">
        <v>56</v>
      </c>
      <c r="O7477">
        <v>3844.51</v>
      </c>
      <c r="P7477">
        <v>28447</v>
      </c>
      <c r="Q7477" t="str">
        <f t="shared" si="119"/>
        <v>3-Small C&amp;I</v>
      </c>
    </row>
    <row r="7478" spans="1:17" x14ac:dyDescent="0.3">
      <c r="A7478">
        <v>4</v>
      </c>
      <c r="B7478" t="s">
        <v>187</v>
      </c>
      <c r="C7478">
        <v>2022</v>
      </c>
      <c r="D7478">
        <v>12</v>
      </c>
      <c r="E7478" t="s">
        <v>664</v>
      </c>
      <c r="F7478" s="152">
        <v>3</v>
      </c>
      <c r="G7478" t="s">
        <v>421</v>
      </c>
      <c r="H7478" t="s">
        <v>450</v>
      </c>
      <c r="I7478" t="s">
        <v>451</v>
      </c>
      <c r="J7478" t="s">
        <v>568</v>
      </c>
      <c r="K7478" t="s">
        <v>433</v>
      </c>
      <c r="L7478" t="s">
        <v>539</v>
      </c>
      <c r="M7478" t="s">
        <v>440</v>
      </c>
      <c r="N7478">
        <v>65</v>
      </c>
      <c r="O7478">
        <v>137976.43</v>
      </c>
      <c r="P7478">
        <v>1366747</v>
      </c>
      <c r="Q7478" t="str">
        <f t="shared" si="119"/>
        <v>4-Medium C&amp;I</v>
      </c>
    </row>
    <row r="7479" spans="1:17" x14ac:dyDescent="0.3">
      <c r="A7479">
        <v>4</v>
      </c>
      <c r="B7479" t="s">
        <v>187</v>
      </c>
      <c r="C7479">
        <v>2022</v>
      </c>
      <c r="D7479">
        <v>12</v>
      </c>
      <c r="E7479" t="s">
        <v>664</v>
      </c>
      <c r="F7479" s="152">
        <v>5</v>
      </c>
      <c r="G7479" t="s">
        <v>455</v>
      </c>
      <c r="H7479" t="s">
        <v>431</v>
      </c>
      <c r="I7479" t="s">
        <v>432</v>
      </c>
      <c r="J7479" t="s">
        <v>568</v>
      </c>
      <c r="K7479" t="s">
        <v>433</v>
      </c>
      <c r="L7479" t="s">
        <v>540</v>
      </c>
      <c r="M7479" t="s">
        <v>456</v>
      </c>
      <c r="N7479">
        <v>1</v>
      </c>
      <c r="O7479">
        <v>931.45</v>
      </c>
      <c r="P7479">
        <v>2600</v>
      </c>
      <c r="Q7479" t="str">
        <f t="shared" si="119"/>
        <v>4-Medium C&amp;I</v>
      </c>
    </row>
    <row r="7480" spans="1:17" x14ac:dyDescent="0.3">
      <c r="A7480">
        <v>4</v>
      </c>
      <c r="B7480" t="s">
        <v>187</v>
      </c>
      <c r="C7480">
        <v>2022</v>
      </c>
      <c r="D7480">
        <v>12</v>
      </c>
      <c r="E7480" t="s">
        <v>664</v>
      </c>
      <c r="F7480" s="152">
        <v>5</v>
      </c>
      <c r="G7480" t="s">
        <v>455</v>
      </c>
      <c r="H7480" t="s">
        <v>444</v>
      </c>
      <c r="I7480" t="s">
        <v>445</v>
      </c>
      <c r="J7480" t="s">
        <v>572</v>
      </c>
      <c r="K7480" t="s">
        <v>443</v>
      </c>
      <c r="L7480" t="s">
        <v>541</v>
      </c>
      <c r="M7480" t="s">
        <v>457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x14ac:dyDescent="0.3">
      <c r="A7481">
        <v>4</v>
      </c>
      <c r="B7481" t="s">
        <v>187</v>
      </c>
      <c r="C7481">
        <v>2022</v>
      </c>
      <c r="D7481">
        <v>12</v>
      </c>
      <c r="E7481" t="s">
        <v>664</v>
      </c>
      <c r="F7481" s="152">
        <v>5</v>
      </c>
      <c r="G7481" t="s">
        <v>455</v>
      </c>
      <c r="H7481" t="s">
        <v>417</v>
      </c>
      <c r="I7481" t="s">
        <v>418</v>
      </c>
      <c r="J7481" t="s">
        <v>562</v>
      </c>
      <c r="K7481" t="s">
        <v>405</v>
      </c>
      <c r="L7481" t="s">
        <v>541</v>
      </c>
      <c r="M7481" t="s">
        <v>457</v>
      </c>
      <c r="N7481">
        <v>2</v>
      </c>
      <c r="O7481">
        <v>35.46</v>
      </c>
      <c r="P7481">
        <v>137</v>
      </c>
      <c r="Q7481" t="str">
        <f t="shared" si="119"/>
        <v>3-Small C&amp;I</v>
      </c>
    </row>
    <row r="7482" spans="1:17" x14ac:dyDescent="0.3">
      <c r="A7482">
        <v>4</v>
      </c>
      <c r="B7482" t="s">
        <v>187</v>
      </c>
      <c r="C7482">
        <v>2022</v>
      </c>
      <c r="D7482">
        <v>12</v>
      </c>
      <c r="E7482" t="s">
        <v>664</v>
      </c>
      <c r="F7482" s="152">
        <v>6</v>
      </c>
      <c r="G7482" t="s">
        <v>458</v>
      </c>
      <c r="H7482" t="s">
        <v>459</v>
      </c>
      <c r="I7482" t="s">
        <v>460</v>
      </c>
      <c r="J7482" t="s">
        <v>573</v>
      </c>
      <c r="K7482" t="s">
        <v>461</v>
      </c>
      <c r="L7482" t="s">
        <v>542</v>
      </c>
      <c r="M7482" t="s">
        <v>462</v>
      </c>
      <c r="N7482">
        <v>1</v>
      </c>
      <c r="O7482">
        <v>6654.8</v>
      </c>
      <c r="P7482">
        <v>18993</v>
      </c>
      <c r="Q7482" t="str">
        <f t="shared" si="119"/>
        <v>Street</v>
      </c>
    </row>
    <row r="7483" spans="1:17" x14ac:dyDescent="0.3">
      <c r="A7483">
        <v>4</v>
      </c>
      <c r="B7483" t="s">
        <v>187</v>
      </c>
      <c r="C7483">
        <v>2022</v>
      </c>
      <c r="D7483">
        <v>12</v>
      </c>
      <c r="E7483" t="s">
        <v>664</v>
      </c>
      <c r="F7483" s="152">
        <v>6</v>
      </c>
      <c r="G7483" t="s">
        <v>458</v>
      </c>
      <c r="H7483" t="s">
        <v>463</v>
      </c>
      <c r="I7483" t="s">
        <v>464</v>
      </c>
      <c r="J7483" t="s">
        <v>577</v>
      </c>
      <c r="K7483" t="s">
        <v>465</v>
      </c>
      <c r="L7483" t="s">
        <v>542</v>
      </c>
      <c r="M7483" t="s">
        <v>462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x14ac:dyDescent="0.3">
      <c r="A7484">
        <v>4</v>
      </c>
      <c r="B7484" t="s">
        <v>187</v>
      </c>
      <c r="C7484">
        <v>2022</v>
      </c>
      <c r="D7484">
        <v>12</v>
      </c>
      <c r="E7484" t="s">
        <v>664</v>
      </c>
      <c r="F7484" s="152">
        <v>10</v>
      </c>
      <c r="G7484" t="s">
        <v>466</v>
      </c>
      <c r="H7484" t="s">
        <v>397</v>
      </c>
      <c r="I7484" t="s">
        <v>398</v>
      </c>
      <c r="J7484" t="s">
        <v>561</v>
      </c>
      <c r="K7484" t="s">
        <v>399</v>
      </c>
      <c r="L7484" t="s">
        <v>543</v>
      </c>
      <c r="M7484" t="s">
        <v>467</v>
      </c>
      <c r="N7484">
        <v>24</v>
      </c>
      <c r="O7484">
        <v>7773.69</v>
      </c>
      <c r="P7484">
        <v>15916</v>
      </c>
      <c r="Q7484" t="str">
        <f t="shared" si="119"/>
        <v>1-Residential</v>
      </c>
    </row>
    <row r="7485" spans="1:17" x14ac:dyDescent="0.3">
      <c r="A7485">
        <v>4</v>
      </c>
      <c r="B7485" t="s">
        <v>187</v>
      </c>
      <c r="C7485">
        <v>2022</v>
      </c>
      <c r="D7485">
        <v>12</v>
      </c>
      <c r="E7485" t="s">
        <v>664</v>
      </c>
      <c r="F7485" s="152">
        <v>10</v>
      </c>
      <c r="G7485" t="s">
        <v>466</v>
      </c>
      <c r="H7485" t="s">
        <v>412</v>
      </c>
      <c r="I7485" t="s">
        <v>413</v>
      </c>
      <c r="J7485" t="s">
        <v>561</v>
      </c>
      <c r="K7485" t="s">
        <v>399</v>
      </c>
      <c r="L7485" t="s">
        <v>544</v>
      </c>
      <c r="M7485" t="s">
        <v>468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x14ac:dyDescent="0.3">
      <c r="A7486">
        <v>4</v>
      </c>
      <c r="B7486" t="s">
        <v>187</v>
      </c>
      <c r="C7486">
        <v>2022</v>
      </c>
      <c r="D7486">
        <v>12</v>
      </c>
      <c r="E7486" t="s">
        <v>664</v>
      </c>
      <c r="F7486" s="152">
        <v>10</v>
      </c>
      <c r="G7486" t="s">
        <v>466</v>
      </c>
      <c r="H7486" t="s">
        <v>415</v>
      </c>
      <c r="I7486" t="s">
        <v>416</v>
      </c>
      <c r="J7486" t="s">
        <v>563</v>
      </c>
      <c r="K7486" t="s">
        <v>408</v>
      </c>
      <c r="L7486" t="s">
        <v>544</v>
      </c>
      <c r="M7486" t="s">
        <v>468</v>
      </c>
      <c r="N7486">
        <v>4</v>
      </c>
      <c r="O7486">
        <v>234.21</v>
      </c>
      <c r="P7486">
        <v>4486</v>
      </c>
      <c r="Q7486" t="str">
        <f t="shared" si="119"/>
        <v>2-Low Income Residential</v>
      </c>
    </row>
    <row r="7487" spans="1:17" x14ac:dyDescent="0.3">
      <c r="A7487">
        <v>4</v>
      </c>
      <c r="B7487" t="s">
        <v>187</v>
      </c>
      <c r="C7487">
        <v>2022</v>
      </c>
      <c r="D7487">
        <v>12</v>
      </c>
      <c r="E7487" t="s">
        <v>664</v>
      </c>
      <c r="F7487" s="152">
        <v>60</v>
      </c>
      <c r="G7487" t="s">
        <v>469</v>
      </c>
      <c r="H7487" t="s">
        <v>459</v>
      </c>
      <c r="I7487" t="s">
        <v>460</v>
      </c>
      <c r="J7487" t="s">
        <v>573</v>
      </c>
      <c r="K7487" t="s">
        <v>461</v>
      </c>
      <c r="L7487" t="s">
        <v>545</v>
      </c>
      <c r="M7487" t="s">
        <v>470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x14ac:dyDescent="0.3">
      <c r="A7488">
        <v>4</v>
      </c>
      <c r="B7488" t="s">
        <v>187</v>
      </c>
      <c r="C7488">
        <v>2022</v>
      </c>
      <c r="D7488">
        <v>12</v>
      </c>
      <c r="E7488" t="s">
        <v>664</v>
      </c>
      <c r="F7488" s="152">
        <v>60</v>
      </c>
      <c r="G7488" t="s">
        <v>469</v>
      </c>
      <c r="H7488" t="s">
        <v>463</v>
      </c>
      <c r="I7488" t="s">
        <v>464</v>
      </c>
      <c r="J7488" t="s">
        <v>577</v>
      </c>
      <c r="K7488" t="s">
        <v>465</v>
      </c>
      <c r="L7488" t="s">
        <v>545</v>
      </c>
      <c r="M7488" t="s">
        <v>470</v>
      </c>
      <c r="N7488">
        <v>2</v>
      </c>
      <c r="O7488">
        <v>30.97</v>
      </c>
      <c r="P7488">
        <v>163</v>
      </c>
      <c r="Q7488" t="str">
        <f t="shared" si="119"/>
        <v>Street</v>
      </c>
    </row>
    <row r="7489" spans="1:17" x14ac:dyDescent="0.3">
      <c r="A7489">
        <v>5</v>
      </c>
      <c r="B7489" t="s">
        <v>181</v>
      </c>
      <c r="C7489">
        <v>2022</v>
      </c>
      <c r="D7489">
        <v>12</v>
      </c>
      <c r="E7489" t="s">
        <v>664</v>
      </c>
      <c r="F7489" s="152">
        <v>1</v>
      </c>
      <c r="G7489" t="s">
        <v>396</v>
      </c>
      <c r="H7489" t="s">
        <v>397</v>
      </c>
      <c r="I7489" t="s">
        <v>398</v>
      </c>
      <c r="J7489" t="s">
        <v>561</v>
      </c>
      <c r="K7489" t="s">
        <v>399</v>
      </c>
      <c r="L7489" t="s">
        <v>536</v>
      </c>
      <c r="M7489" t="s">
        <v>400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x14ac:dyDescent="0.3">
      <c r="A7490">
        <v>5</v>
      </c>
      <c r="B7490" t="s">
        <v>181</v>
      </c>
      <c r="C7490">
        <v>2022</v>
      </c>
      <c r="D7490">
        <v>12</v>
      </c>
      <c r="E7490" t="s">
        <v>664</v>
      </c>
      <c r="F7490" s="152">
        <v>1</v>
      </c>
      <c r="G7490" t="s">
        <v>396</v>
      </c>
      <c r="H7490" t="s">
        <v>401</v>
      </c>
      <c r="I7490" t="s">
        <v>402</v>
      </c>
      <c r="J7490" t="s">
        <v>561</v>
      </c>
      <c r="K7490" t="s">
        <v>399</v>
      </c>
      <c r="L7490" t="s">
        <v>536</v>
      </c>
      <c r="M7490" t="s">
        <v>400</v>
      </c>
      <c r="N7490">
        <v>350</v>
      </c>
      <c r="O7490">
        <v>83067.78</v>
      </c>
      <c r="P7490">
        <v>181173</v>
      </c>
      <c r="Q7490" t="str">
        <f t="shared" si="119"/>
        <v>1-Residential</v>
      </c>
    </row>
    <row r="7491" spans="1:17" x14ac:dyDescent="0.3">
      <c r="A7491">
        <v>5</v>
      </c>
      <c r="B7491" t="s">
        <v>181</v>
      </c>
      <c r="C7491">
        <v>2022</v>
      </c>
      <c r="D7491">
        <v>12</v>
      </c>
      <c r="E7491" t="s">
        <v>664</v>
      </c>
      <c r="F7491" s="152">
        <v>1</v>
      </c>
      <c r="G7491" t="s">
        <v>396</v>
      </c>
      <c r="H7491" t="s">
        <v>403</v>
      </c>
      <c r="I7491" t="s">
        <v>404</v>
      </c>
      <c r="J7491" t="s">
        <v>562</v>
      </c>
      <c r="K7491" t="s">
        <v>405</v>
      </c>
      <c r="L7491" t="s">
        <v>536</v>
      </c>
      <c r="M7491" t="s">
        <v>400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x14ac:dyDescent="0.3">
      <c r="A7492">
        <v>5</v>
      </c>
      <c r="B7492" t="s">
        <v>181</v>
      </c>
      <c r="C7492">
        <v>2022</v>
      </c>
      <c r="D7492">
        <v>12</v>
      </c>
      <c r="E7492" t="s">
        <v>664</v>
      </c>
      <c r="F7492" s="152">
        <v>1</v>
      </c>
      <c r="G7492" t="s">
        <v>396</v>
      </c>
      <c r="H7492" t="s">
        <v>406</v>
      </c>
      <c r="I7492" t="s">
        <v>407</v>
      </c>
      <c r="J7492" t="s">
        <v>563</v>
      </c>
      <c r="K7492" t="s">
        <v>408</v>
      </c>
      <c r="L7492" t="s">
        <v>536</v>
      </c>
      <c r="M7492" t="s">
        <v>400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x14ac:dyDescent="0.3">
      <c r="A7493">
        <v>5</v>
      </c>
      <c r="B7493" t="s">
        <v>181</v>
      </c>
      <c r="C7493">
        <v>2022</v>
      </c>
      <c r="D7493">
        <v>12</v>
      </c>
      <c r="E7493" t="s">
        <v>664</v>
      </c>
      <c r="F7493" s="152">
        <v>1</v>
      </c>
      <c r="G7493" t="s">
        <v>396</v>
      </c>
      <c r="H7493" t="s">
        <v>471</v>
      </c>
      <c r="I7493" t="s">
        <v>472</v>
      </c>
      <c r="J7493" t="s">
        <v>563</v>
      </c>
      <c r="K7493" t="s">
        <v>408</v>
      </c>
      <c r="L7493" t="s">
        <v>536</v>
      </c>
      <c r="M7493" t="s">
        <v>400</v>
      </c>
      <c r="N7493">
        <v>132</v>
      </c>
      <c r="O7493">
        <v>30097.05</v>
      </c>
      <c r="P7493">
        <v>100016</v>
      </c>
      <c r="Q7493" t="str">
        <f t="shared" si="119"/>
        <v>2-Low Income Residential</v>
      </c>
    </row>
    <row r="7494" spans="1:17" x14ac:dyDescent="0.3">
      <c r="A7494">
        <v>5</v>
      </c>
      <c r="B7494" t="s">
        <v>181</v>
      </c>
      <c r="C7494">
        <v>2022</v>
      </c>
      <c r="D7494">
        <v>12</v>
      </c>
      <c r="E7494" t="s">
        <v>664</v>
      </c>
      <c r="F7494" s="152">
        <v>1</v>
      </c>
      <c r="G7494" t="s">
        <v>396</v>
      </c>
      <c r="H7494" t="s">
        <v>409</v>
      </c>
      <c r="I7494" t="s">
        <v>410</v>
      </c>
      <c r="J7494" t="s">
        <v>564</v>
      </c>
      <c r="K7494" t="s">
        <v>428</v>
      </c>
      <c r="L7494" t="s">
        <v>536</v>
      </c>
      <c r="M7494" t="s">
        <v>400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x14ac:dyDescent="0.3">
      <c r="A7495">
        <v>5</v>
      </c>
      <c r="B7495" t="s">
        <v>181</v>
      </c>
      <c r="C7495">
        <v>2022</v>
      </c>
      <c r="D7495">
        <v>12</v>
      </c>
      <c r="E7495" t="s">
        <v>664</v>
      </c>
      <c r="F7495" s="152">
        <v>1</v>
      </c>
      <c r="G7495" t="s">
        <v>396</v>
      </c>
      <c r="H7495" t="s">
        <v>429</v>
      </c>
      <c r="I7495" t="s">
        <v>430</v>
      </c>
      <c r="J7495" t="s">
        <v>562</v>
      </c>
      <c r="K7495" t="s">
        <v>405</v>
      </c>
      <c r="L7495" t="s">
        <v>536</v>
      </c>
      <c r="M7495" t="s">
        <v>400</v>
      </c>
      <c r="N7495">
        <v>11</v>
      </c>
      <c r="O7495">
        <v>-24279.86</v>
      </c>
      <c r="P7495">
        <v>4731</v>
      </c>
      <c r="Q7495" t="str">
        <f t="shared" si="119"/>
        <v>3-Small C&amp;I</v>
      </c>
    </row>
    <row r="7496" spans="1:17" x14ac:dyDescent="0.3">
      <c r="A7496">
        <v>5</v>
      </c>
      <c r="B7496" t="s">
        <v>181</v>
      </c>
      <c r="C7496">
        <v>2022</v>
      </c>
      <c r="D7496">
        <v>12</v>
      </c>
      <c r="E7496" t="s">
        <v>664</v>
      </c>
      <c r="F7496" s="152">
        <v>1</v>
      </c>
      <c r="G7496" t="s">
        <v>396</v>
      </c>
      <c r="H7496" t="s">
        <v>477</v>
      </c>
      <c r="I7496" t="s">
        <v>478</v>
      </c>
      <c r="J7496" t="s">
        <v>566</v>
      </c>
      <c r="K7496" t="s">
        <v>436</v>
      </c>
      <c r="L7496" t="s">
        <v>536</v>
      </c>
      <c r="M7496" t="s">
        <v>400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x14ac:dyDescent="0.3">
      <c r="A7497">
        <v>5</v>
      </c>
      <c r="B7497" t="s">
        <v>181</v>
      </c>
      <c r="C7497">
        <v>2022</v>
      </c>
      <c r="D7497">
        <v>12</v>
      </c>
      <c r="E7497" t="s">
        <v>664</v>
      </c>
      <c r="F7497" s="152">
        <v>1</v>
      </c>
      <c r="G7497" t="s">
        <v>396</v>
      </c>
      <c r="H7497" t="s">
        <v>479</v>
      </c>
      <c r="I7497" t="s">
        <v>480</v>
      </c>
      <c r="J7497" t="s">
        <v>566</v>
      </c>
      <c r="K7497" t="s">
        <v>436</v>
      </c>
      <c r="L7497" t="s">
        <v>536</v>
      </c>
      <c r="M7497" t="s">
        <v>400</v>
      </c>
      <c r="N7497">
        <v>555</v>
      </c>
      <c r="O7497">
        <v>31981.49</v>
      </c>
      <c r="P7497">
        <v>52532</v>
      </c>
      <c r="Q7497" t="str">
        <f t="shared" ref="Q7497:Q7560" si="120">VLOOKUP(TRIM(J7497),S:T,2,FALSE)</f>
        <v>Street</v>
      </c>
    </row>
    <row r="7498" spans="1:17" x14ac:dyDescent="0.3">
      <c r="A7498">
        <v>5</v>
      </c>
      <c r="B7498" t="s">
        <v>181</v>
      </c>
      <c r="C7498">
        <v>2022</v>
      </c>
      <c r="D7498">
        <v>12</v>
      </c>
      <c r="E7498" t="s">
        <v>664</v>
      </c>
      <c r="F7498" s="152">
        <v>1</v>
      </c>
      <c r="G7498" t="s">
        <v>396</v>
      </c>
      <c r="H7498" t="s">
        <v>434</v>
      </c>
      <c r="I7498" t="s">
        <v>435</v>
      </c>
      <c r="J7498" t="s">
        <v>566</v>
      </c>
      <c r="K7498" t="s">
        <v>436</v>
      </c>
      <c r="L7498" t="s">
        <v>537</v>
      </c>
      <c r="M7498" t="s">
        <v>414</v>
      </c>
      <c r="N7498">
        <v>622</v>
      </c>
      <c r="O7498">
        <v>24333.03</v>
      </c>
      <c r="P7498">
        <v>78828</v>
      </c>
      <c r="Q7498" t="str">
        <f t="shared" si="120"/>
        <v>Street</v>
      </c>
    </row>
    <row r="7499" spans="1:17" x14ac:dyDescent="0.3">
      <c r="A7499">
        <v>5</v>
      </c>
      <c r="B7499" t="s">
        <v>181</v>
      </c>
      <c r="C7499">
        <v>2022</v>
      </c>
      <c r="D7499">
        <v>12</v>
      </c>
      <c r="E7499" t="s">
        <v>664</v>
      </c>
      <c r="F7499" s="152">
        <v>1</v>
      </c>
      <c r="G7499" t="s">
        <v>396</v>
      </c>
      <c r="H7499" t="s">
        <v>412</v>
      </c>
      <c r="I7499" t="s">
        <v>413</v>
      </c>
      <c r="J7499" t="s">
        <v>561</v>
      </c>
      <c r="K7499" t="s">
        <v>399</v>
      </c>
      <c r="L7499" t="s">
        <v>537</v>
      </c>
      <c r="M7499" t="s">
        <v>414</v>
      </c>
      <c r="N7499">
        <v>437670</v>
      </c>
      <c r="O7499">
        <v>37428279.590000004</v>
      </c>
      <c r="P7499">
        <v>252690416</v>
      </c>
      <c r="Q7499" t="str">
        <f t="shared" si="120"/>
        <v>1-Residential</v>
      </c>
    </row>
    <row r="7500" spans="1:17" x14ac:dyDescent="0.3">
      <c r="A7500">
        <v>5</v>
      </c>
      <c r="B7500" t="s">
        <v>181</v>
      </c>
      <c r="C7500">
        <v>2022</v>
      </c>
      <c r="D7500">
        <v>12</v>
      </c>
      <c r="E7500" t="s">
        <v>664</v>
      </c>
      <c r="F7500" s="152">
        <v>1</v>
      </c>
      <c r="G7500" t="s">
        <v>396</v>
      </c>
      <c r="H7500" t="s">
        <v>415</v>
      </c>
      <c r="I7500" t="s">
        <v>416</v>
      </c>
      <c r="J7500" t="s">
        <v>563</v>
      </c>
      <c r="K7500" t="s">
        <v>408</v>
      </c>
      <c r="L7500" t="s">
        <v>537</v>
      </c>
      <c r="M7500" t="s">
        <v>414</v>
      </c>
      <c r="N7500">
        <v>66988</v>
      </c>
      <c r="O7500">
        <v>1305996.51</v>
      </c>
      <c r="P7500">
        <v>37855520</v>
      </c>
      <c r="Q7500" t="str">
        <f t="shared" si="120"/>
        <v>2-Low Income Residential</v>
      </c>
    </row>
    <row r="7501" spans="1:17" x14ac:dyDescent="0.3">
      <c r="A7501">
        <v>5</v>
      </c>
      <c r="B7501" t="s">
        <v>181</v>
      </c>
      <c r="C7501">
        <v>2022</v>
      </c>
      <c r="D7501">
        <v>12</v>
      </c>
      <c r="E7501" t="s">
        <v>664</v>
      </c>
      <c r="F7501" s="152">
        <v>1</v>
      </c>
      <c r="G7501" t="s">
        <v>396</v>
      </c>
      <c r="H7501" t="s">
        <v>417</v>
      </c>
      <c r="I7501" t="s">
        <v>418</v>
      </c>
      <c r="J7501" t="s">
        <v>562</v>
      </c>
      <c r="K7501" t="s">
        <v>405</v>
      </c>
      <c r="L7501" t="s">
        <v>537</v>
      </c>
      <c r="M7501" t="s">
        <v>414</v>
      </c>
      <c r="N7501">
        <v>959</v>
      </c>
      <c r="O7501">
        <v>-89182.05</v>
      </c>
      <c r="P7501">
        <v>534194</v>
      </c>
      <c r="Q7501" t="str">
        <f t="shared" si="120"/>
        <v>3-Small C&amp;I</v>
      </c>
    </row>
    <row r="7502" spans="1:17" x14ac:dyDescent="0.3">
      <c r="A7502">
        <v>5</v>
      </c>
      <c r="B7502" t="s">
        <v>181</v>
      </c>
      <c r="C7502">
        <v>2022</v>
      </c>
      <c r="D7502">
        <v>12</v>
      </c>
      <c r="E7502" t="s">
        <v>664</v>
      </c>
      <c r="F7502" s="152">
        <v>1</v>
      </c>
      <c r="G7502" t="s">
        <v>396</v>
      </c>
      <c r="H7502" t="s">
        <v>419</v>
      </c>
      <c r="I7502" t="s">
        <v>420</v>
      </c>
      <c r="J7502" t="s">
        <v>565</v>
      </c>
      <c r="K7502" t="s">
        <v>411</v>
      </c>
      <c r="L7502" t="s">
        <v>537</v>
      </c>
      <c r="M7502" t="s">
        <v>414</v>
      </c>
      <c r="N7502">
        <v>871</v>
      </c>
      <c r="O7502">
        <v>40650.1</v>
      </c>
      <c r="P7502">
        <v>298354</v>
      </c>
      <c r="Q7502" t="str">
        <f t="shared" si="120"/>
        <v>3-Small C&amp;I</v>
      </c>
    </row>
    <row r="7503" spans="1:17" x14ac:dyDescent="0.3">
      <c r="A7503">
        <v>5</v>
      </c>
      <c r="B7503" t="s">
        <v>181</v>
      </c>
      <c r="C7503">
        <v>2022</v>
      </c>
      <c r="D7503">
        <v>12</v>
      </c>
      <c r="E7503" t="s">
        <v>664</v>
      </c>
      <c r="F7503" s="152">
        <v>3</v>
      </c>
      <c r="G7503" t="s">
        <v>421</v>
      </c>
      <c r="H7503" t="s">
        <v>397</v>
      </c>
      <c r="I7503" t="s">
        <v>398</v>
      </c>
      <c r="J7503" t="s">
        <v>561</v>
      </c>
      <c r="K7503" t="s">
        <v>399</v>
      </c>
      <c r="L7503" t="s">
        <v>538</v>
      </c>
      <c r="M7503" t="s">
        <v>422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x14ac:dyDescent="0.3">
      <c r="A7504">
        <v>5</v>
      </c>
      <c r="B7504" t="s">
        <v>181</v>
      </c>
      <c r="C7504">
        <v>2022</v>
      </c>
      <c r="D7504">
        <v>12</v>
      </c>
      <c r="E7504" t="s">
        <v>664</v>
      </c>
      <c r="F7504" s="152">
        <v>3</v>
      </c>
      <c r="G7504" t="s">
        <v>421</v>
      </c>
      <c r="H7504" t="s">
        <v>401</v>
      </c>
      <c r="I7504" t="s">
        <v>402</v>
      </c>
      <c r="J7504" t="s">
        <v>561</v>
      </c>
      <c r="K7504" t="s">
        <v>399</v>
      </c>
      <c r="L7504" t="s">
        <v>538</v>
      </c>
      <c r="M7504" t="s">
        <v>422</v>
      </c>
      <c r="N7504">
        <v>1</v>
      </c>
      <c r="O7504">
        <v>30.53</v>
      </c>
      <c r="P7504">
        <v>55</v>
      </c>
      <c r="Q7504" t="str">
        <f t="shared" si="120"/>
        <v>1-Residential</v>
      </c>
    </row>
    <row r="7505" spans="1:17" x14ac:dyDescent="0.3">
      <c r="A7505">
        <v>5</v>
      </c>
      <c r="B7505" t="s">
        <v>181</v>
      </c>
      <c r="C7505">
        <v>2022</v>
      </c>
      <c r="D7505">
        <v>12</v>
      </c>
      <c r="E7505" t="s">
        <v>664</v>
      </c>
      <c r="F7505" s="152">
        <v>3</v>
      </c>
      <c r="G7505" t="s">
        <v>421</v>
      </c>
      <c r="H7505" t="s">
        <v>403</v>
      </c>
      <c r="I7505" t="s">
        <v>404</v>
      </c>
      <c r="J7505" t="s">
        <v>562</v>
      </c>
      <c r="K7505" t="s">
        <v>405</v>
      </c>
      <c r="L7505" t="s">
        <v>538</v>
      </c>
      <c r="M7505" t="s">
        <v>422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x14ac:dyDescent="0.3">
      <c r="A7506">
        <v>5</v>
      </c>
      <c r="B7506" t="s">
        <v>181</v>
      </c>
      <c r="C7506">
        <v>2022</v>
      </c>
      <c r="D7506">
        <v>12</v>
      </c>
      <c r="E7506" t="s">
        <v>664</v>
      </c>
      <c r="F7506" s="152">
        <v>3</v>
      </c>
      <c r="G7506" t="s">
        <v>421</v>
      </c>
      <c r="H7506" t="s">
        <v>406</v>
      </c>
      <c r="I7506" t="s">
        <v>407</v>
      </c>
      <c r="J7506" t="s">
        <v>563</v>
      </c>
      <c r="K7506" t="s">
        <v>408</v>
      </c>
      <c r="L7506" t="s">
        <v>538</v>
      </c>
      <c r="M7506" t="s">
        <v>422</v>
      </c>
      <c r="N7506">
        <v>3</v>
      </c>
      <c r="O7506">
        <v>406.08</v>
      </c>
      <c r="P7506">
        <v>1259</v>
      </c>
      <c r="Q7506" t="str">
        <f t="shared" si="120"/>
        <v>2-Low Income Residential</v>
      </c>
    </row>
    <row r="7507" spans="1:17" x14ac:dyDescent="0.3">
      <c r="A7507">
        <v>5</v>
      </c>
      <c r="B7507" t="s">
        <v>181</v>
      </c>
      <c r="C7507">
        <v>2022</v>
      </c>
      <c r="D7507">
        <v>12</v>
      </c>
      <c r="E7507" t="s">
        <v>664</v>
      </c>
      <c r="F7507" s="152">
        <v>3</v>
      </c>
      <c r="G7507" t="s">
        <v>421</v>
      </c>
      <c r="H7507" t="s">
        <v>423</v>
      </c>
      <c r="I7507" t="s">
        <v>424</v>
      </c>
      <c r="J7507" t="s">
        <v>567</v>
      </c>
      <c r="K7507" t="s">
        <v>425</v>
      </c>
      <c r="L7507" t="s">
        <v>538</v>
      </c>
      <c r="M7507" t="s">
        <v>422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x14ac:dyDescent="0.3">
      <c r="A7508">
        <v>5</v>
      </c>
      <c r="B7508" t="s">
        <v>181</v>
      </c>
      <c r="C7508">
        <v>2022</v>
      </c>
      <c r="D7508">
        <v>12</v>
      </c>
      <c r="E7508" t="s">
        <v>664</v>
      </c>
      <c r="F7508" s="152">
        <v>3</v>
      </c>
      <c r="G7508" t="s">
        <v>421</v>
      </c>
      <c r="H7508" t="s">
        <v>426</v>
      </c>
      <c r="I7508" t="s">
        <v>427</v>
      </c>
      <c r="J7508" t="s">
        <v>564</v>
      </c>
      <c r="K7508" t="s">
        <v>428</v>
      </c>
      <c r="L7508" t="s">
        <v>538</v>
      </c>
      <c r="M7508" t="s">
        <v>422</v>
      </c>
      <c r="N7508">
        <v>367</v>
      </c>
      <c r="O7508">
        <v>-480445.09</v>
      </c>
      <c r="P7508">
        <v>566858</v>
      </c>
      <c r="Q7508" t="str">
        <f t="shared" si="120"/>
        <v>3-Small C&amp;I</v>
      </c>
    </row>
    <row r="7509" spans="1:17" x14ac:dyDescent="0.3">
      <c r="A7509">
        <v>5</v>
      </c>
      <c r="B7509" t="s">
        <v>181</v>
      </c>
      <c r="C7509">
        <v>2022</v>
      </c>
      <c r="D7509">
        <v>12</v>
      </c>
      <c r="E7509" t="s">
        <v>664</v>
      </c>
      <c r="F7509" s="152">
        <v>3</v>
      </c>
      <c r="G7509" t="s">
        <v>421</v>
      </c>
      <c r="H7509" t="s">
        <v>409</v>
      </c>
      <c r="I7509" t="s">
        <v>410</v>
      </c>
      <c r="J7509" t="s">
        <v>564</v>
      </c>
      <c r="K7509" t="s">
        <v>428</v>
      </c>
      <c r="L7509" t="s">
        <v>538</v>
      </c>
      <c r="M7509" t="s">
        <v>422</v>
      </c>
      <c r="N7509">
        <v>19802</v>
      </c>
      <c r="O7509">
        <v>2712552.07</v>
      </c>
      <c r="P7509">
        <v>7286250</v>
      </c>
      <c r="Q7509" t="str">
        <f t="shared" si="120"/>
        <v>3-Small C&amp;I</v>
      </c>
    </row>
    <row r="7510" spans="1:17" x14ac:dyDescent="0.3">
      <c r="A7510">
        <v>5</v>
      </c>
      <c r="B7510" t="s">
        <v>181</v>
      </c>
      <c r="C7510">
        <v>2022</v>
      </c>
      <c r="D7510">
        <v>12</v>
      </c>
      <c r="E7510" t="s">
        <v>664</v>
      </c>
      <c r="F7510" s="152">
        <v>3</v>
      </c>
      <c r="G7510" t="s">
        <v>421</v>
      </c>
      <c r="H7510" t="s">
        <v>429</v>
      </c>
      <c r="I7510" t="s">
        <v>430</v>
      </c>
      <c r="J7510" t="s">
        <v>562</v>
      </c>
      <c r="K7510" t="s">
        <v>405</v>
      </c>
      <c r="L7510" t="s">
        <v>538</v>
      </c>
      <c r="M7510" t="s">
        <v>422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x14ac:dyDescent="0.3">
      <c r="A7511">
        <v>5</v>
      </c>
      <c r="B7511" t="s">
        <v>181</v>
      </c>
      <c r="C7511">
        <v>2022</v>
      </c>
      <c r="D7511">
        <v>12</v>
      </c>
      <c r="E7511" t="s">
        <v>664</v>
      </c>
      <c r="F7511" s="152">
        <v>3</v>
      </c>
      <c r="G7511" t="s">
        <v>421</v>
      </c>
      <c r="H7511" t="s">
        <v>481</v>
      </c>
      <c r="I7511" t="s">
        <v>482</v>
      </c>
      <c r="J7511" t="s">
        <v>568</v>
      </c>
      <c r="K7511" t="s">
        <v>433</v>
      </c>
      <c r="L7511" t="s">
        <v>538</v>
      </c>
      <c r="M7511" t="s">
        <v>422</v>
      </c>
      <c r="N7511">
        <v>80</v>
      </c>
      <c r="O7511">
        <v>395133.89</v>
      </c>
      <c r="P7511">
        <v>1108445</v>
      </c>
      <c r="Q7511" t="str">
        <f t="shared" si="120"/>
        <v>4-Medium C&amp;I</v>
      </c>
    </row>
    <row r="7512" spans="1:17" x14ac:dyDescent="0.3">
      <c r="A7512">
        <v>5</v>
      </c>
      <c r="B7512" t="s">
        <v>181</v>
      </c>
      <c r="C7512">
        <v>2022</v>
      </c>
      <c r="D7512">
        <v>12</v>
      </c>
      <c r="E7512" t="s">
        <v>664</v>
      </c>
      <c r="F7512" s="152">
        <v>3</v>
      </c>
      <c r="G7512" t="s">
        <v>421</v>
      </c>
      <c r="H7512" t="s">
        <v>649</v>
      </c>
      <c r="I7512" t="s">
        <v>650</v>
      </c>
      <c r="J7512" t="s">
        <v>564</v>
      </c>
      <c r="K7512" t="s">
        <v>428</v>
      </c>
      <c r="L7512" t="s">
        <v>538</v>
      </c>
      <c r="M7512" t="s">
        <v>422</v>
      </c>
      <c r="N7512">
        <v>1</v>
      </c>
      <c r="O7512">
        <v>10.71</v>
      </c>
      <c r="P7512">
        <v>0</v>
      </c>
      <c r="Q7512" t="str">
        <f t="shared" si="120"/>
        <v>3-Small C&amp;I</v>
      </c>
    </row>
    <row r="7513" spans="1:17" x14ac:dyDescent="0.3">
      <c r="A7513">
        <v>5</v>
      </c>
      <c r="B7513" t="s">
        <v>181</v>
      </c>
      <c r="C7513">
        <v>2022</v>
      </c>
      <c r="D7513">
        <v>12</v>
      </c>
      <c r="E7513" t="s">
        <v>664</v>
      </c>
      <c r="F7513" s="152">
        <v>3</v>
      </c>
      <c r="G7513" t="s">
        <v>421</v>
      </c>
      <c r="H7513" t="s">
        <v>473</v>
      </c>
      <c r="I7513" t="s">
        <v>474</v>
      </c>
      <c r="J7513" t="s">
        <v>565</v>
      </c>
      <c r="K7513" t="s">
        <v>411</v>
      </c>
      <c r="L7513" t="s">
        <v>538</v>
      </c>
      <c r="M7513" t="s">
        <v>422</v>
      </c>
      <c r="N7513">
        <v>89</v>
      </c>
      <c r="O7513">
        <v>5935.16</v>
      </c>
      <c r="P7513">
        <v>18069</v>
      </c>
      <c r="Q7513" t="str">
        <f t="shared" si="120"/>
        <v>3-Small C&amp;I</v>
      </c>
    </row>
    <row r="7514" spans="1:17" x14ac:dyDescent="0.3">
      <c r="A7514">
        <v>5</v>
      </c>
      <c r="B7514" t="s">
        <v>181</v>
      </c>
      <c r="C7514">
        <v>2022</v>
      </c>
      <c r="D7514">
        <v>12</v>
      </c>
      <c r="E7514" t="s">
        <v>664</v>
      </c>
      <c r="F7514" s="152">
        <v>3</v>
      </c>
      <c r="G7514" t="s">
        <v>421</v>
      </c>
      <c r="H7514" t="s">
        <v>483</v>
      </c>
      <c r="I7514" t="s">
        <v>484</v>
      </c>
      <c r="J7514" t="s">
        <v>569</v>
      </c>
      <c r="K7514" t="s">
        <v>485</v>
      </c>
      <c r="L7514" t="s">
        <v>538</v>
      </c>
      <c r="M7514" t="s">
        <v>422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x14ac:dyDescent="0.3">
      <c r="A7515">
        <v>5</v>
      </c>
      <c r="B7515" t="s">
        <v>181</v>
      </c>
      <c r="C7515">
        <v>2022</v>
      </c>
      <c r="D7515">
        <v>12</v>
      </c>
      <c r="E7515" t="s">
        <v>664</v>
      </c>
      <c r="F7515" s="152">
        <v>3</v>
      </c>
      <c r="G7515" t="s">
        <v>421</v>
      </c>
      <c r="H7515" t="s">
        <v>431</v>
      </c>
      <c r="I7515" t="s">
        <v>432</v>
      </c>
      <c r="J7515" t="s">
        <v>568</v>
      </c>
      <c r="K7515" t="s">
        <v>433</v>
      </c>
      <c r="L7515" t="s">
        <v>538</v>
      </c>
      <c r="M7515" t="s">
        <v>422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x14ac:dyDescent="0.3">
      <c r="A7516">
        <v>5</v>
      </c>
      <c r="B7516" t="s">
        <v>181</v>
      </c>
      <c r="C7516">
        <v>2022</v>
      </c>
      <c r="D7516">
        <v>12</v>
      </c>
      <c r="E7516" t="s">
        <v>664</v>
      </c>
      <c r="F7516" s="152">
        <v>3</v>
      </c>
      <c r="G7516" t="s">
        <v>421</v>
      </c>
      <c r="H7516" t="s">
        <v>486</v>
      </c>
      <c r="I7516" t="s">
        <v>487</v>
      </c>
      <c r="J7516" t="s">
        <v>570</v>
      </c>
      <c r="K7516" t="s">
        <v>454</v>
      </c>
      <c r="L7516" t="s">
        <v>538</v>
      </c>
      <c r="M7516" t="s">
        <v>422</v>
      </c>
      <c r="N7516">
        <v>38</v>
      </c>
      <c r="O7516">
        <v>220969.86</v>
      </c>
      <c r="P7516">
        <v>656091</v>
      </c>
      <c r="Q7516" t="str">
        <f t="shared" si="120"/>
        <v>4-Medium C&amp;I</v>
      </c>
    </row>
    <row r="7517" spans="1:17" x14ac:dyDescent="0.3">
      <c r="A7517">
        <v>5</v>
      </c>
      <c r="B7517" t="s">
        <v>181</v>
      </c>
      <c r="C7517">
        <v>2022</v>
      </c>
      <c r="D7517">
        <v>12</v>
      </c>
      <c r="E7517" t="s">
        <v>664</v>
      </c>
      <c r="F7517" s="152">
        <v>3</v>
      </c>
      <c r="G7517" t="s">
        <v>421</v>
      </c>
      <c r="H7517" t="s">
        <v>488</v>
      </c>
      <c r="I7517" t="s">
        <v>489</v>
      </c>
      <c r="J7517" t="s">
        <v>569</v>
      </c>
      <c r="K7517" t="s">
        <v>485</v>
      </c>
      <c r="L7517" t="s">
        <v>538</v>
      </c>
      <c r="M7517" t="s">
        <v>422</v>
      </c>
      <c r="N7517">
        <v>53</v>
      </c>
      <c r="O7517">
        <v>174777.17</v>
      </c>
      <c r="P7517">
        <v>551195</v>
      </c>
      <c r="Q7517" t="str">
        <f t="shared" si="120"/>
        <v>4-Medium C&amp;I</v>
      </c>
    </row>
    <row r="7518" spans="1:17" x14ac:dyDescent="0.3">
      <c r="A7518">
        <v>5</v>
      </c>
      <c r="B7518" t="s">
        <v>181</v>
      </c>
      <c r="C7518">
        <v>2022</v>
      </c>
      <c r="D7518">
        <v>12</v>
      </c>
      <c r="E7518" t="s">
        <v>664</v>
      </c>
      <c r="F7518" s="152">
        <v>3</v>
      </c>
      <c r="G7518" t="s">
        <v>421</v>
      </c>
      <c r="H7518" t="s">
        <v>477</v>
      </c>
      <c r="I7518" t="s">
        <v>478</v>
      </c>
      <c r="J7518" t="s">
        <v>566</v>
      </c>
      <c r="K7518" t="s">
        <v>436</v>
      </c>
      <c r="L7518" t="s">
        <v>538</v>
      </c>
      <c r="M7518" t="s">
        <v>422</v>
      </c>
      <c r="N7518">
        <v>905</v>
      </c>
      <c r="O7518">
        <v>185298.33</v>
      </c>
      <c r="P7518">
        <v>335255</v>
      </c>
      <c r="Q7518" t="str">
        <f t="shared" si="120"/>
        <v>Street</v>
      </c>
    </row>
    <row r="7519" spans="1:17" x14ac:dyDescent="0.3">
      <c r="A7519">
        <v>5</v>
      </c>
      <c r="B7519" t="s">
        <v>181</v>
      </c>
      <c r="C7519">
        <v>2022</v>
      </c>
      <c r="D7519">
        <v>12</v>
      </c>
      <c r="E7519" t="s">
        <v>664</v>
      </c>
      <c r="F7519" s="152">
        <v>3</v>
      </c>
      <c r="G7519" t="s">
        <v>421</v>
      </c>
      <c r="H7519" t="s">
        <v>479</v>
      </c>
      <c r="I7519" t="s">
        <v>480</v>
      </c>
      <c r="J7519" t="s">
        <v>566</v>
      </c>
      <c r="K7519" t="s">
        <v>436</v>
      </c>
      <c r="L7519" t="s">
        <v>538</v>
      </c>
      <c r="M7519" t="s">
        <v>422</v>
      </c>
      <c r="N7519">
        <v>1508</v>
      </c>
      <c r="O7519">
        <v>272153.18</v>
      </c>
      <c r="P7519">
        <v>491769</v>
      </c>
      <c r="Q7519" t="str">
        <f t="shared" si="120"/>
        <v>Street</v>
      </c>
    </row>
    <row r="7520" spans="1:17" x14ac:dyDescent="0.3">
      <c r="A7520">
        <v>5</v>
      </c>
      <c r="B7520" t="s">
        <v>181</v>
      </c>
      <c r="C7520">
        <v>2022</v>
      </c>
      <c r="D7520">
        <v>12</v>
      </c>
      <c r="E7520" t="s">
        <v>664</v>
      </c>
      <c r="F7520" s="152">
        <v>3</v>
      </c>
      <c r="G7520" t="s">
        <v>421</v>
      </c>
      <c r="H7520" t="s">
        <v>434</v>
      </c>
      <c r="I7520" t="s">
        <v>435</v>
      </c>
      <c r="J7520" t="s">
        <v>566</v>
      </c>
      <c r="K7520" t="s">
        <v>436</v>
      </c>
      <c r="L7520" t="s">
        <v>539</v>
      </c>
      <c r="M7520" t="s">
        <v>440</v>
      </c>
      <c r="N7520">
        <v>3320</v>
      </c>
      <c r="O7520">
        <v>310077.08</v>
      </c>
      <c r="P7520">
        <v>1343351</v>
      </c>
      <c r="Q7520" t="str">
        <f t="shared" si="120"/>
        <v>Street</v>
      </c>
    </row>
    <row r="7521" spans="1:17" x14ac:dyDescent="0.3">
      <c r="A7521">
        <v>5</v>
      </c>
      <c r="B7521" t="s">
        <v>181</v>
      </c>
      <c r="C7521">
        <v>2022</v>
      </c>
      <c r="D7521">
        <v>12</v>
      </c>
      <c r="E7521" t="s">
        <v>664</v>
      </c>
      <c r="F7521" s="152">
        <v>3</v>
      </c>
      <c r="G7521" t="s">
        <v>421</v>
      </c>
      <c r="H7521" t="s">
        <v>437</v>
      </c>
      <c r="I7521" t="s">
        <v>438</v>
      </c>
      <c r="J7521" t="s">
        <v>571</v>
      </c>
      <c r="K7521" t="s">
        <v>439</v>
      </c>
      <c r="L7521" t="s">
        <v>539</v>
      </c>
      <c r="M7521" t="s">
        <v>440</v>
      </c>
      <c r="N7521">
        <v>6</v>
      </c>
      <c r="O7521">
        <v>769.17</v>
      </c>
      <c r="P7521">
        <v>6548</v>
      </c>
      <c r="Q7521" t="str">
        <f t="shared" si="120"/>
        <v>3-Small C&amp;I</v>
      </c>
    </row>
    <row r="7522" spans="1:17" x14ac:dyDescent="0.3">
      <c r="A7522">
        <v>5</v>
      </c>
      <c r="B7522" t="s">
        <v>181</v>
      </c>
      <c r="C7522">
        <v>2022</v>
      </c>
      <c r="D7522">
        <v>12</v>
      </c>
      <c r="E7522" t="s">
        <v>664</v>
      </c>
      <c r="F7522" s="152">
        <v>3</v>
      </c>
      <c r="G7522" t="s">
        <v>421</v>
      </c>
      <c r="H7522" t="s">
        <v>490</v>
      </c>
      <c r="I7522" t="s">
        <v>491</v>
      </c>
      <c r="J7522" t="s">
        <v>572</v>
      </c>
      <c r="K7522" t="s">
        <v>443</v>
      </c>
      <c r="L7522" t="s">
        <v>538</v>
      </c>
      <c r="M7522" t="s">
        <v>422</v>
      </c>
      <c r="N7522">
        <v>1</v>
      </c>
      <c r="O7522">
        <v>8018.78</v>
      </c>
      <c r="P7522">
        <v>20800</v>
      </c>
      <c r="Q7522" t="str">
        <f t="shared" si="120"/>
        <v>5-Large C&amp;I</v>
      </c>
    </row>
    <row r="7523" spans="1:17" x14ac:dyDescent="0.3">
      <c r="A7523">
        <v>5</v>
      </c>
      <c r="B7523" t="s">
        <v>181</v>
      </c>
      <c r="C7523">
        <v>2022</v>
      </c>
      <c r="D7523">
        <v>12</v>
      </c>
      <c r="E7523" t="s">
        <v>664</v>
      </c>
      <c r="F7523" s="152">
        <v>3</v>
      </c>
      <c r="G7523" t="s">
        <v>421</v>
      </c>
      <c r="H7523" t="s">
        <v>441</v>
      </c>
      <c r="I7523" t="s">
        <v>442</v>
      </c>
      <c r="J7523" t="s">
        <v>572</v>
      </c>
      <c r="K7523" t="s">
        <v>443</v>
      </c>
      <c r="L7523" t="s">
        <v>538</v>
      </c>
      <c r="M7523" t="s">
        <v>422</v>
      </c>
      <c r="N7523">
        <v>165</v>
      </c>
      <c r="O7523">
        <v>5170921.55</v>
      </c>
      <c r="P7523">
        <v>19810944</v>
      </c>
      <c r="Q7523" t="str">
        <f t="shared" si="120"/>
        <v>5-Large C&amp;I</v>
      </c>
    </row>
    <row r="7524" spans="1:17" x14ac:dyDescent="0.3">
      <c r="A7524">
        <v>5</v>
      </c>
      <c r="B7524" t="s">
        <v>181</v>
      </c>
      <c r="C7524">
        <v>2022</v>
      </c>
      <c r="D7524">
        <v>12</v>
      </c>
      <c r="E7524" t="s">
        <v>664</v>
      </c>
      <c r="F7524" s="152">
        <v>3</v>
      </c>
      <c r="G7524" t="s">
        <v>421</v>
      </c>
      <c r="H7524" t="s">
        <v>444</v>
      </c>
      <c r="I7524" t="s">
        <v>445</v>
      </c>
      <c r="J7524" t="s">
        <v>572</v>
      </c>
      <c r="K7524" t="s">
        <v>443</v>
      </c>
      <c r="L7524" t="s">
        <v>539</v>
      </c>
      <c r="M7524" t="s">
        <v>440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x14ac:dyDescent="0.3">
      <c r="A7525">
        <v>5</v>
      </c>
      <c r="B7525" t="s">
        <v>181</v>
      </c>
      <c r="C7525">
        <v>2022</v>
      </c>
      <c r="D7525">
        <v>12</v>
      </c>
      <c r="E7525" t="s">
        <v>664</v>
      </c>
      <c r="F7525" s="152">
        <v>3</v>
      </c>
      <c r="G7525" t="s">
        <v>421</v>
      </c>
      <c r="H7525" t="s">
        <v>412</v>
      </c>
      <c r="I7525" t="s">
        <v>413</v>
      </c>
      <c r="J7525" t="s">
        <v>561</v>
      </c>
      <c r="K7525" t="s">
        <v>399</v>
      </c>
      <c r="L7525" t="s">
        <v>539</v>
      </c>
      <c r="M7525" t="s">
        <v>440</v>
      </c>
      <c r="N7525">
        <v>1191</v>
      </c>
      <c r="O7525">
        <v>347840.14</v>
      </c>
      <c r="P7525">
        <v>2492104</v>
      </c>
      <c r="Q7525" t="str">
        <f t="shared" si="120"/>
        <v>1-Residential</v>
      </c>
    </row>
    <row r="7526" spans="1:17" x14ac:dyDescent="0.3">
      <c r="A7526">
        <v>5</v>
      </c>
      <c r="B7526" t="s">
        <v>181</v>
      </c>
      <c r="C7526">
        <v>2022</v>
      </c>
      <c r="D7526">
        <v>12</v>
      </c>
      <c r="E7526" t="s">
        <v>664</v>
      </c>
      <c r="F7526" s="152">
        <v>3</v>
      </c>
      <c r="G7526" t="s">
        <v>421</v>
      </c>
      <c r="H7526" t="s">
        <v>415</v>
      </c>
      <c r="I7526" t="s">
        <v>416</v>
      </c>
      <c r="J7526" t="s">
        <v>547</v>
      </c>
      <c r="K7526" t="s">
        <v>475</v>
      </c>
      <c r="L7526" t="s">
        <v>547</v>
      </c>
      <c r="M7526" t="s">
        <v>476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x14ac:dyDescent="0.3">
      <c r="A7527">
        <v>5</v>
      </c>
      <c r="B7527" t="s">
        <v>181</v>
      </c>
      <c r="C7527">
        <v>2022</v>
      </c>
      <c r="D7527">
        <v>12</v>
      </c>
      <c r="E7527" t="s">
        <v>664</v>
      </c>
      <c r="F7527" s="152">
        <v>3</v>
      </c>
      <c r="G7527" t="s">
        <v>421</v>
      </c>
      <c r="H7527" t="s">
        <v>417</v>
      </c>
      <c r="I7527" t="s">
        <v>418</v>
      </c>
      <c r="J7527" t="s">
        <v>562</v>
      </c>
      <c r="K7527" t="s">
        <v>405</v>
      </c>
      <c r="L7527" t="s">
        <v>539</v>
      </c>
      <c r="M7527" t="s">
        <v>440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x14ac:dyDescent="0.3">
      <c r="A7528">
        <v>5</v>
      </c>
      <c r="B7528" t="s">
        <v>181</v>
      </c>
      <c r="C7528">
        <v>2022</v>
      </c>
      <c r="D7528">
        <v>12</v>
      </c>
      <c r="E7528" t="s">
        <v>664</v>
      </c>
      <c r="F7528" s="152">
        <v>3</v>
      </c>
      <c r="G7528" t="s">
        <v>421</v>
      </c>
      <c r="H7528" t="s">
        <v>446</v>
      </c>
      <c r="I7528" t="s">
        <v>447</v>
      </c>
      <c r="J7528" t="s">
        <v>567</v>
      </c>
      <c r="K7528" t="s">
        <v>425</v>
      </c>
      <c r="L7528" t="s">
        <v>539</v>
      </c>
      <c r="M7528" t="s">
        <v>440</v>
      </c>
      <c r="N7528">
        <v>1215</v>
      </c>
      <c r="O7528">
        <v>52628.78</v>
      </c>
      <c r="P7528">
        <v>394241</v>
      </c>
      <c r="Q7528" t="str">
        <f t="shared" si="120"/>
        <v>3-Small C&amp;I</v>
      </c>
    </row>
    <row r="7529" spans="1:17" x14ac:dyDescent="0.3">
      <c r="A7529">
        <v>5</v>
      </c>
      <c r="B7529" t="s">
        <v>181</v>
      </c>
      <c r="C7529">
        <v>2022</v>
      </c>
      <c r="D7529">
        <v>12</v>
      </c>
      <c r="E7529" t="s">
        <v>664</v>
      </c>
      <c r="F7529" s="152">
        <v>3</v>
      </c>
      <c r="G7529" t="s">
        <v>421</v>
      </c>
      <c r="H7529" t="s">
        <v>448</v>
      </c>
      <c r="I7529" t="s">
        <v>449</v>
      </c>
      <c r="J7529" t="s">
        <v>564</v>
      </c>
      <c r="K7529" t="s">
        <v>428</v>
      </c>
      <c r="L7529" t="s">
        <v>539</v>
      </c>
      <c r="M7529" t="s">
        <v>440</v>
      </c>
      <c r="N7529">
        <v>484</v>
      </c>
      <c r="O7529">
        <v>13027.89</v>
      </c>
      <c r="P7529">
        <v>1729760</v>
      </c>
      <c r="Q7529" t="str">
        <f t="shared" si="120"/>
        <v>3-Small C&amp;I</v>
      </c>
    </row>
    <row r="7530" spans="1:17" x14ac:dyDescent="0.3">
      <c r="A7530">
        <v>5</v>
      </c>
      <c r="B7530" t="s">
        <v>181</v>
      </c>
      <c r="C7530">
        <v>2022</v>
      </c>
      <c r="D7530">
        <v>12</v>
      </c>
      <c r="E7530" t="s">
        <v>664</v>
      </c>
      <c r="F7530" s="152">
        <v>3</v>
      </c>
      <c r="G7530" t="s">
        <v>421</v>
      </c>
      <c r="H7530" t="s">
        <v>419</v>
      </c>
      <c r="I7530" t="s">
        <v>420</v>
      </c>
      <c r="J7530" t="s">
        <v>565</v>
      </c>
      <c r="K7530" t="s">
        <v>411</v>
      </c>
      <c r="L7530" t="s">
        <v>539</v>
      </c>
      <c r="M7530" t="s">
        <v>440</v>
      </c>
      <c r="N7530">
        <v>19146</v>
      </c>
      <c r="O7530">
        <v>558322.51</v>
      </c>
      <c r="P7530">
        <v>8806511</v>
      </c>
      <c r="Q7530" t="str">
        <f t="shared" si="120"/>
        <v>3-Small C&amp;I</v>
      </c>
    </row>
    <row r="7531" spans="1:17" x14ac:dyDescent="0.3">
      <c r="A7531">
        <v>5</v>
      </c>
      <c r="B7531" t="s">
        <v>181</v>
      </c>
      <c r="C7531">
        <v>2022</v>
      </c>
      <c r="D7531">
        <v>12</v>
      </c>
      <c r="E7531" t="s">
        <v>664</v>
      </c>
      <c r="F7531" s="152">
        <v>3</v>
      </c>
      <c r="G7531" t="s">
        <v>421</v>
      </c>
      <c r="H7531" t="s">
        <v>450</v>
      </c>
      <c r="I7531" t="s">
        <v>451</v>
      </c>
      <c r="J7531" t="s">
        <v>568</v>
      </c>
      <c r="K7531" t="s">
        <v>433</v>
      </c>
      <c r="L7531" t="s">
        <v>539</v>
      </c>
      <c r="M7531" t="s">
        <v>440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x14ac:dyDescent="0.3">
      <c r="A7532">
        <v>5</v>
      </c>
      <c r="B7532" t="s">
        <v>181</v>
      </c>
      <c r="C7532">
        <v>2022</v>
      </c>
      <c r="D7532">
        <v>12</v>
      </c>
      <c r="E7532" t="s">
        <v>664</v>
      </c>
      <c r="F7532" s="152">
        <v>3</v>
      </c>
      <c r="G7532" t="s">
        <v>421</v>
      </c>
      <c r="H7532" t="s">
        <v>452</v>
      </c>
      <c r="I7532" t="s">
        <v>453</v>
      </c>
      <c r="J7532" t="s">
        <v>568</v>
      </c>
      <c r="K7532" t="s">
        <v>433</v>
      </c>
      <c r="L7532" t="s">
        <v>539</v>
      </c>
      <c r="M7532" t="s">
        <v>440</v>
      </c>
      <c r="N7532">
        <v>318</v>
      </c>
      <c r="O7532">
        <v>659989.77</v>
      </c>
      <c r="P7532">
        <v>7336008</v>
      </c>
      <c r="Q7532" t="str">
        <f t="shared" si="120"/>
        <v>4-Medium C&amp;I</v>
      </c>
    </row>
    <row r="7533" spans="1:17" x14ac:dyDescent="0.3">
      <c r="A7533">
        <v>5</v>
      </c>
      <c r="B7533" t="s">
        <v>181</v>
      </c>
      <c r="C7533">
        <v>2022</v>
      </c>
      <c r="D7533">
        <v>12</v>
      </c>
      <c r="E7533" t="s">
        <v>664</v>
      </c>
      <c r="F7533" s="152">
        <v>3</v>
      </c>
      <c r="G7533" t="s">
        <v>421</v>
      </c>
      <c r="H7533" t="s">
        <v>492</v>
      </c>
      <c r="I7533" t="s">
        <v>493</v>
      </c>
      <c r="J7533" t="s">
        <v>568</v>
      </c>
      <c r="K7533" t="s">
        <v>433</v>
      </c>
      <c r="L7533" t="s">
        <v>539</v>
      </c>
      <c r="M7533" t="s">
        <v>440</v>
      </c>
      <c r="N7533">
        <v>201</v>
      </c>
      <c r="O7533">
        <v>412784.11</v>
      </c>
      <c r="P7533">
        <v>4683155</v>
      </c>
      <c r="Q7533" t="str">
        <f t="shared" si="120"/>
        <v>4-Medium C&amp;I</v>
      </c>
    </row>
    <row r="7534" spans="1:17" x14ac:dyDescent="0.3">
      <c r="A7534">
        <v>5</v>
      </c>
      <c r="B7534" t="s">
        <v>181</v>
      </c>
      <c r="C7534">
        <v>2022</v>
      </c>
      <c r="D7534">
        <v>12</v>
      </c>
      <c r="E7534" t="s">
        <v>664</v>
      </c>
      <c r="F7534" s="152">
        <v>5</v>
      </c>
      <c r="G7534" t="s">
        <v>455</v>
      </c>
      <c r="H7534" t="s">
        <v>403</v>
      </c>
      <c r="I7534" t="s">
        <v>404</v>
      </c>
      <c r="J7534" t="s">
        <v>562</v>
      </c>
      <c r="K7534" t="s">
        <v>405</v>
      </c>
      <c r="L7534" t="s">
        <v>540</v>
      </c>
      <c r="M7534" t="s">
        <v>456</v>
      </c>
      <c r="N7534">
        <v>905</v>
      </c>
      <c r="O7534">
        <v>518604.99</v>
      </c>
      <c r="P7534">
        <v>1836623</v>
      </c>
      <c r="Q7534" t="str">
        <f t="shared" si="120"/>
        <v>3-Small C&amp;I</v>
      </c>
    </row>
    <row r="7535" spans="1:17" x14ac:dyDescent="0.3">
      <c r="A7535">
        <v>5</v>
      </c>
      <c r="B7535" t="s">
        <v>181</v>
      </c>
      <c r="C7535">
        <v>2022</v>
      </c>
      <c r="D7535">
        <v>12</v>
      </c>
      <c r="E7535" t="s">
        <v>664</v>
      </c>
      <c r="F7535" s="152">
        <v>5</v>
      </c>
      <c r="G7535" t="s">
        <v>455</v>
      </c>
      <c r="H7535" t="s">
        <v>423</v>
      </c>
      <c r="I7535" t="s">
        <v>424</v>
      </c>
      <c r="J7535" t="s">
        <v>567</v>
      </c>
      <c r="K7535" t="s">
        <v>425</v>
      </c>
      <c r="L7535" t="s">
        <v>540</v>
      </c>
      <c r="M7535" t="s">
        <v>456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x14ac:dyDescent="0.3">
      <c r="A7536">
        <v>5</v>
      </c>
      <c r="B7536" t="s">
        <v>181</v>
      </c>
      <c r="C7536">
        <v>2022</v>
      </c>
      <c r="D7536">
        <v>12</v>
      </c>
      <c r="E7536" t="s">
        <v>664</v>
      </c>
      <c r="F7536" s="152">
        <v>5</v>
      </c>
      <c r="G7536" t="s">
        <v>455</v>
      </c>
      <c r="H7536" t="s">
        <v>429</v>
      </c>
      <c r="I7536" t="s">
        <v>430</v>
      </c>
      <c r="J7536" t="s">
        <v>562</v>
      </c>
      <c r="K7536" t="s">
        <v>405</v>
      </c>
      <c r="L7536" t="s">
        <v>540</v>
      </c>
      <c r="M7536" t="s">
        <v>456</v>
      </c>
      <c r="N7536">
        <v>2</v>
      </c>
      <c r="O7536">
        <v>298.74</v>
      </c>
      <c r="P7536">
        <v>643</v>
      </c>
      <c r="Q7536" t="str">
        <f t="shared" si="120"/>
        <v>3-Small C&amp;I</v>
      </c>
    </row>
    <row r="7537" spans="1:17" x14ac:dyDescent="0.3">
      <c r="A7537">
        <v>5</v>
      </c>
      <c r="B7537" t="s">
        <v>181</v>
      </c>
      <c r="C7537">
        <v>2022</v>
      </c>
      <c r="D7537">
        <v>12</v>
      </c>
      <c r="E7537" t="s">
        <v>664</v>
      </c>
      <c r="F7537" s="152">
        <v>5</v>
      </c>
      <c r="G7537" t="s">
        <v>455</v>
      </c>
      <c r="H7537" t="s">
        <v>481</v>
      </c>
      <c r="I7537" t="s">
        <v>482</v>
      </c>
      <c r="J7537" t="s">
        <v>568</v>
      </c>
      <c r="K7537" t="s">
        <v>433</v>
      </c>
      <c r="L7537" t="s">
        <v>540</v>
      </c>
      <c r="M7537" t="s">
        <v>456</v>
      </c>
      <c r="N7537">
        <v>5</v>
      </c>
      <c r="O7537">
        <v>29891.69</v>
      </c>
      <c r="P7537">
        <v>88360</v>
      </c>
      <c r="Q7537" t="str">
        <f t="shared" si="120"/>
        <v>4-Medium C&amp;I</v>
      </c>
    </row>
    <row r="7538" spans="1:17" x14ac:dyDescent="0.3">
      <c r="A7538">
        <v>5</v>
      </c>
      <c r="B7538" t="s">
        <v>181</v>
      </c>
      <c r="C7538">
        <v>2022</v>
      </c>
      <c r="D7538">
        <v>12</v>
      </c>
      <c r="E7538" t="s">
        <v>664</v>
      </c>
      <c r="F7538" s="152">
        <v>5</v>
      </c>
      <c r="G7538" t="s">
        <v>455</v>
      </c>
      <c r="H7538" t="s">
        <v>431</v>
      </c>
      <c r="I7538" t="s">
        <v>432</v>
      </c>
      <c r="J7538" t="s">
        <v>568</v>
      </c>
      <c r="K7538" t="s">
        <v>433</v>
      </c>
      <c r="L7538" t="s">
        <v>540</v>
      </c>
      <c r="M7538" t="s">
        <v>456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x14ac:dyDescent="0.3">
      <c r="A7539">
        <v>5</v>
      </c>
      <c r="B7539" t="s">
        <v>181</v>
      </c>
      <c r="C7539">
        <v>2022</v>
      </c>
      <c r="D7539">
        <v>12</v>
      </c>
      <c r="E7539" t="s">
        <v>664</v>
      </c>
      <c r="F7539" s="152">
        <v>5</v>
      </c>
      <c r="G7539" t="s">
        <v>455</v>
      </c>
      <c r="H7539" t="s">
        <v>477</v>
      </c>
      <c r="I7539" t="s">
        <v>478</v>
      </c>
      <c r="J7539" t="s">
        <v>566</v>
      </c>
      <c r="K7539" t="s">
        <v>436</v>
      </c>
      <c r="L7539" t="s">
        <v>540</v>
      </c>
      <c r="M7539" t="s">
        <v>456</v>
      </c>
      <c r="N7539">
        <v>28</v>
      </c>
      <c r="O7539">
        <v>8025.59</v>
      </c>
      <c r="P7539">
        <v>14872</v>
      </c>
      <c r="Q7539" t="str">
        <f t="shared" si="120"/>
        <v>Street</v>
      </c>
    </row>
    <row r="7540" spans="1:17" x14ac:dyDescent="0.3">
      <c r="A7540">
        <v>5</v>
      </c>
      <c r="B7540" t="s">
        <v>181</v>
      </c>
      <c r="C7540">
        <v>2022</v>
      </c>
      <c r="D7540">
        <v>12</v>
      </c>
      <c r="E7540" t="s">
        <v>664</v>
      </c>
      <c r="F7540" s="152">
        <v>5</v>
      </c>
      <c r="G7540" t="s">
        <v>455</v>
      </c>
      <c r="H7540" t="s">
        <v>479</v>
      </c>
      <c r="I7540" t="s">
        <v>480</v>
      </c>
      <c r="J7540" t="s">
        <v>566</v>
      </c>
      <c r="K7540" t="s">
        <v>436</v>
      </c>
      <c r="L7540" t="s">
        <v>540</v>
      </c>
      <c r="M7540" t="s">
        <v>456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x14ac:dyDescent="0.3">
      <c r="A7541">
        <v>5</v>
      </c>
      <c r="B7541" t="s">
        <v>181</v>
      </c>
      <c r="C7541">
        <v>2022</v>
      </c>
      <c r="D7541">
        <v>12</v>
      </c>
      <c r="E7541" t="s">
        <v>664</v>
      </c>
      <c r="F7541" s="152">
        <v>5</v>
      </c>
      <c r="G7541" t="s">
        <v>455</v>
      </c>
      <c r="H7541" t="s">
        <v>434</v>
      </c>
      <c r="I7541" t="s">
        <v>435</v>
      </c>
      <c r="J7541" t="s">
        <v>566</v>
      </c>
      <c r="K7541" t="s">
        <v>436</v>
      </c>
      <c r="L7541" t="s">
        <v>541</v>
      </c>
      <c r="M7541" t="s">
        <v>457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x14ac:dyDescent="0.3">
      <c r="A7542">
        <v>5</v>
      </c>
      <c r="B7542" t="s">
        <v>181</v>
      </c>
      <c r="C7542">
        <v>2022</v>
      </c>
      <c r="D7542">
        <v>12</v>
      </c>
      <c r="E7542" t="s">
        <v>664</v>
      </c>
      <c r="F7542" s="152">
        <v>5</v>
      </c>
      <c r="G7542" t="s">
        <v>455</v>
      </c>
      <c r="H7542" t="s">
        <v>490</v>
      </c>
      <c r="I7542" t="s">
        <v>491</v>
      </c>
      <c r="J7542" t="s">
        <v>572</v>
      </c>
      <c r="K7542" t="s">
        <v>443</v>
      </c>
      <c r="L7542" t="s">
        <v>540</v>
      </c>
      <c r="M7542" t="s">
        <v>456</v>
      </c>
      <c r="N7542">
        <v>4</v>
      </c>
      <c r="O7542">
        <v>76239.44</v>
      </c>
      <c r="P7542">
        <v>259000</v>
      </c>
      <c r="Q7542" t="str">
        <f t="shared" si="120"/>
        <v>5-Large C&amp;I</v>
      </c>
    </row>
    <row r="7543" spans="1:17" x14ac:dyDescent="0.3">
      <c r="A7543">
        <v>5</v>
      </c>
      <c r="B7543" t="s">
        <v>181</v>
      </c>
      <c r="C7543">
        <v>2022</v>
      </c>
      <c r="D7543">
        <v>12</v>
      </c>
      <c r="E7543" t="s">
        <v>664</v>
      </c>
      <c r="F7543" s="152">
        <v>5</v>
      </c>
      <c r="G7543" t="s">
        <v>455</v>
      </c>
      <c r="H7543" t="s">
        <v>441</v>
      </c>
      <c r="I7543" t="s">
        <v>442</v>
      </c>
      <c r="J7543" t="s">
        <v>572</v>
      </c>
      <c r="K7543" t="s">
        <v>443</v>
      </c>
      <c r="L7543" t="s">
        <v>540</v>
      </c>
      <c r="M7543" t="s">
        <v>456</v>
      </c>
      <c r="N7543">
        <v>60</v>
      </c>
      <c r="O7543">
        <v>2334222.19</v>
      </c>
      <c r="P7543">
        <v>8195295</v>
      </c>
      <c r="Q7543" t="str">
        <f t="shared" si="120"/>
        <v>5-Large C&amp;I</v>
      </c>
    </row>
    <row r="7544" spans="1:17" x14ac:dyDescent="0.3">
      <c r="A7544">
        <v>5</v>
      </c>
      <c r="B7544" t="s">
        <v>181</v>
      </c>
      <c r="C7544">
        <v>2022</v>
      </c>
      <c r="D7544">
        <v>12</v>
      </c>
      <c r="E7544" t="s">
        <v>664</v>
      </c>
      <c r="F7544" s="152">
        <v>5</v>
      </c>
      <c r="G7544" t="s">
        <v>455</v>
      </c>
      <c r="H7544" t="s">
        <v>444</v>
      </c>
      <c r="I7544" t="s">
        <v>445</v>
      </c>
      <c r="J7544" t="s">
        <v>572</v>
      </c>
      <c r="K7544" t="s">
        <v>443</v>
      </c>
      <c r="L7544" t="s">
        <v>541</v>
      </c>
      <c r="M7544" t="s">
        <v>457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x14ac:dyDescent="0.3">
      <c r="A7545">
        <v>5</v>
      </c>
      <c r="B7545" t="s">
        <v>181</v>
      </c>
      <c r="C7545">
        <v>2022</v>
      </c>
      <c r="D7545">
        <v>12</v>
      </c>
      <c r="E7545" t="s">
        <v>664</v>
      </c>
      <c r="F7545" s="152">
        <v>5</v>
      </c>
      <c r="G7545" t="s">
        <v>455</v>
      </c>
      <c r="H7545" t="s">
        <v>417</v>
      </c>
      <c r="I7545" t="s">
        <v>418</v>
      </c>
      <c r="J7545" t="s">
        <v>562</v>
      </c>
      <c r="K7545" t="s">
        <v>405</v>
      </c>
      <c r="L7545" t="s">
        <v>541</v>
      </c>
      <c r="M7545" t="s">
        <v>457</v>
      </c>
      <c r="N7545">
        <v>1230</v>
      </c>
      <c r="O7545">
        <v>384794.65</v>
      </c>
      <c r="P7545">
        <v>3372656</v>
      </c>
      <c r="Q7545" t="str">
        <f t="shared" si="120"/>
        <v>3-Small C&amp;I</v>
      </c>
    </row>
    <row r="7546" spans="1:17" x14ac:dyDescent="0.3">
      <c r="A7546">
        <v>5</v>
      </c>
      <c r="B7546" t="s">
        <v>181</v>
      </c>
      <c r="C7546">
        <v>2022</v>
      </c>
      <c r="D7546">
        <v>12</v>
      </c>
      <c r="E7546" t="s">
        <v>664</v>
      </c>
      <c r="F7546" s="152">
        <v>5</v>
      </c>
      <c r="G7546" t="s">
        <v>455</v>
      </c>
      <c r="H7546" t="s">
        <v>446</v>
      </c>
      <c r="I7546" t="s">
        <v>447</v>
      </c>
      <c r="J7546" t="s">
        <v>567</v>
      </c>
      <c r="K7546" t="s">
        <v>425</v>
      </c>
      <c r="L7546" t="s">
        <v>541</v>
      </c>
      <c r="M7546" t="s">
        <v>457</v>
      </c>
      <c r="N7546">
        <v>1</v>
      </c>
      <c r="O7546">
        <v>40.76</v>
      </c>
      <c r="P7546">
        <v>300</v>
      </c>
      <c r="Q7546" t="str">
        <f t="shared" si="120"/>
        <v>3-Small C&amp;I</v>
      </c>
    </row>
    <row r="7547" spans="1:17" x14ac:dyDescent="0.3">
      <c r="A7547">
        <v>5</v>
      </c>
      <c r="B7547" t="s">
        <v>181</v>
      </c>
      <c r="C7547">
        <v>2022</v>
      </c>
      <c r="D7547">
        <v>12</v>
      </c>
      <c r="E7547" t="s">
        <v>664</v>
      </c>
      <c r="F7547" s="152">
        <v>5</v>
      </c>
      <c r="G7547" t="s">
        <v>455</v>
      </c>
      <c r="H7547" t="s">
        <v>450</v>
      </c>
      <c r="I7547" t="s">
        <v>451</v>
      </c>
      <c r="J7547" t="s">
        <v>568</v>
      </c>
      <c r="K7547" t="s">
        <v>433</v>
      </c>
      <c r="L7547" t="s">
        <v>541</v>
      </c>
      <c r="M7547" t="s">
        <v>457</v>
      </c>
      <c r="N7547">
        <v>462</v>
      </c>
      <c r="O7547">
        <v>1363899.34</v>
      </c>
      <c r="P7547">
        <v>13719197</v>
      </c>
      <c r="Q7547" t="str">
        <f t="shared" si="120"/>
        <v>4-Medium C&amp;I</v>
      </c>
    </row>
    <row r="7548" spans="1:17" x14ac:dyDescent="0.3">
      <c r="A7548">
        <v>5</v>
      </c>
      <c r="B7548" t="s">
        <v>181</v>
      </c>
      <c r="C7548">
        <v>2022</v>
      </c>
      <c r="D7548">
        <v>12</v>
      </c>
      <c r="E7548" t="s">
        <v>664</v>
      </c>
      <c r="F7548" s="152">
        <v>6</v>
      </c>
      <c r="G7548" t="s">
        <v>458</v>
      </c>
      <c r="H7548" t="s">
        <v>403</v>
      </c>
      <c r="I7548" t="s">
        <v>404</v>
      </c>
      <c r="J7548" t="s">
        <v>562</v>
      </c>
      <c r="K7548" t="s">
        <v>405</v>
      </c>
      <c r="L7548" t="s">
        <v>548</v>
      </c>
      <c r="M7548" t="s">
        <v>193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x14ac:dyDescent="0.3">
      <c r="A7549">
        <v>5</v>
      </c>
      <c r="B7549" t="s">
        <v>181</v>
      </c>
      <c r="C7549">
        <v>2022</v>
      </c>
      <c r="D7549">
        <v>12</v>
      </c>
      <c r="E7549" t="s">
        <v>664</v>
      </c>
      <c r="F7549" s="152">
        <v>6</v>
      </c>
      <c r="G7549" t="s">
        <v>458</v>
      </c>
      <c r="H7549" t="s">
        <v>494</v>
      </c>
      <c r="I7549" t="s">
        <v>495</v>
      </c>
      <c r="J7549" t="s">
        <v>573</v>
      </c>
      <c r="K7549" t="s">
        <v>461</v>
      </c>
      <c r="L7549" t="s">
        <v>548</v>
      </c>
      <c r="M7549" t="s">
        <v>193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x14ac:dyDescent="0.3">
      <c r="A7550">
        <v>5</v>
      </c>
      <c r="B7550" t="s">
        <v>181</v>
      </c>
      <c r="C7550">
        <v>2022</v>
      </c>
      <c r="D7550">
        <v>12</v>
      </c>
      <c r="E7550" t="s">
        <v>664</v>
      </c>
      <c r="F7550" s="152">
        <v>6</v>
      </c>
      <c r="G7550" t="s">
        <v>458</v>
      </c>
      <c r="H7550" t="s">
        <v>496</v>
      </c>
      <c r="I7550" t="s">
        <v>497</v>
      </c>
      <c r="J7550" t="s">
        <v>573</v>
      </c>
      <c r="K7550" t="s">
        <v>461</v>
      </c>
      <c r="L7550" t="s">
        <v>548</v>
      </c>
      <c r="M7550" t="s">
        <v>193</v>
      </c>
      <c r="N7550">
        <v>103</v>
      </c>
      <c r="O7550">
        <v>89065.33</v>
      </c>
      <c r="P7550">
        <v>114669</v>
      </c>
      <c r="Q7550" t="str">
        <f t="shared" si="120"/>
        <v>Street</v>
      </c>
    </row>
    <row r="7551" spans="1:17" x14ac:dyDescent="0.3">
      <c r="A7551">
        <v>5</v>
      </c>
      <c r="B7551" t="s">
        <v>181</v>
      </c>
      <c r="C7551">
        <v>2022</v>
      </c>
      <c r="D7551">
        <v>12</v>
      </c>
      <c r="E7551" t="s">
        <v>664</v>
      </c>
      <c r="F7551" s="152">
        <v>6</v>
      </c>
      <c r="G7551" t="s">
        <v>458</v>
      </c>
      <c r="H7551" t="s">
        <v>477</v>
      </c>
      <c r="I7551" t="s">
        <v>478</v>
      </c>
      <c r="J7551" t="s">
        <v>566</v>
      </c>
      <c r="K7551" t="s">
        <v>436</v>
      </c>
      <c r="L7551" t="s">
        <v>548</v>
      </c>
      <c r="M7551" t="s">
        <v>193</v>
      </c>
      <c r="N7551">
        <v>334</v>
      </c>
      <c r="O7551">
        <v>57646.27</v>
      </c>
      <c r="P7551">
        <v>100799</v>
      </c>
      <c r="Q7551" t="str">
        <f t="shared" si="120"/>
        <v>Street</v>
      </c>
    </row>
    <row r="7552" spans="1:17" x14ac:dyDescent="0.3">
      <c r="A7552">
        <v>5</v>
      </c>
      <c r="B7552" t="s">
        <v>181</v>
      </c>
      <c r="C7552">
        <v>2022</v>
      </c>
      <c r="D7552">
        <v>12</v>
      </c>
      <c r="E7552" t="s">
        <v>664</v>
      </c>
      <c r="F7552" s="152">
        <v>6</v>
      </c>
      <c r="G7552" t="s">
        <v>458</v>
      </c>
      <c r="H7552" t="s">
        <v>479</v>
      </c>
      <c r="I7552" t="s">
        <v>480</v>
      </c>
      <c r="J7552" t="s">
        <v>566</v>
      </c>
      <c r="K7552" t="s">
        <v>436</v>
      </c>
      <c r="L7552" t="s">
        <v>548</v>
      </c>
      <c r="M7552" t="s">
        <v>193</v>
      </c>
      <c r="N7552">
        <v>597</v>
      </c>
      <c r="O7552">
        <v>86728.11</v>
      </c>
      <c r="P7552">
        <v>152669</v>
      </c>
      <c r="Q7552" t="str">
        <f t="shared" si="120"/>
        <v>Street</v>
      </c>
    </row>
    <row r="7553" spans="1:17" x14ac:dyDescent="0.3">
      <c r="A7553">
        <v>5</v>
      </c>
      <c r="B7553" t="s">
        <v>181</v>
      </c>
      <c r="C7553">
        <v>2022</v>
      </c>
      <c r="D7553">
        <v>12</v>
      </c>
      <c r="E7553" t="s">
        <v>664</v>
      </c>
      <c r="F7553" s="152">
        <v>6</v>
      </c>
      <c r="G7553" t="s">
        <v>458</v>
      </c>
      <c r="H7553" t="s">
        <v>498</v>
      </c>
      <c r="I7553" t="s">
        <v>499</v>
      </c>
      <c r="J7553" t="s">
        <v>574</v>
      </c>
      <c r="K7553" t="s">
        <v>500</v>
      </c>
      <c r="L7553" t="s">
        <v>548</v>
      </c>
      <c r="M7553" t="s">
        <v>193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x14ac:dyDescent="0.3">
      <c r="A7554">
        <v>5</v>
      </c>
      <c r="B7554" t="s">
        <v>181</v>
      </c>
      <c r="C7554">
        <v>2022</v>
      </c>
      <c r="D7554">
        <v>12</v>
      </c>
      <c r="E7554" t="s">
        <v>664</v>
      </c>
      <c r="F7554" s="152">
        <v>6</v>
      </c>
      <c r="G7554" t="s">
        <v>458</v>
      </c>
      <c r="H7554" t="s">
        <v>501</v>
      </c>
      <c r="I7554" t="s">
        <v>502</v>
      </c>
      <c r="J7554" t="s">
        <v>574</v>
      </c>
      <c r="K7554" t="s">
        <v>500</v>
      </c>
      <c r="L7554" t="s">
        <v>548</v>
      </c>
      <c r="M7554" t="s">
        <v>193</v>
      </c>
      <c r="N7554">
        <v>2</v>
      </c>
      <c r="O7554">
        <v>28603.58</v>
      </c>
      <c r="P7554">
        <v>46918</v>
      </c>
      <c r="Q7554" t="str">
        <f t="shared" si="120"/>
        <v>Street</v>
      </c>
    </row>
    <row r="7555" spans="1:17" x14ac:dyDescent="0.3">
      <c r="A7555">
        <v>5</v>
      </c>
      <c r="B7555" t="s">
        <v>181</v>
      </c>
      <c r="C7555">
        <v>2022</v>
      </c>
      <c r="D7555">
        <v>12</v>
      </c>
      <c r="E7555" t="s">
        <v>664</v>
      </c>
      <c r="F7555" s="152">
        <v>6</v>
      </c>
      <c r="G7555" t="s">
        <v>458</v>
      </c>
      <c r="H7555" t="s">
        <v>503</v>
      </c>
      <c r="I7555" t="s">
        <v>504</v>
      </c>
      <c r="J7555" t="s">
        <v>575</v>
      </c>
      <c r="K7555" t="s">
        <v>475</v>
      </c>
      <c r="L7555" t="s">
        <v>548</v>
      </c>
      <c r="M7555" t="s">
        <v>193</v>
      </c>
      <c r="N7555">
        <v>117</v>
      </c>
      <c r="O7555">
        <v>172816.18</v>
      </c>
      <c r="P7555">
        <v>397696</v>
      </c>
      <c r="Q7555" t="str">
        <f t="shared" si="120"/>
        <v>Street</v>
      </c>
    </row>
    <row r="7556" spans="1:17" x14ac:dyDescent="0.3">
      <c r="A7556">
        <v>5</v>
      </c>
      <c r="B7556" t="s">
        <v>181</v>
      </c>
      <c r="C7556">
        <v>2022</v>
      </c>
      <c r="D7556">
        <v>12</v>
      </c>
      <c r="E7556" t="s">
        <v>664</v>
      </c>
      <c r="F7556" s="152">
        <v>6</v>
      </c>
      <c r="G7556" t="s">
        <v>458</v>
      </c>
      <c r="H7556" t="s">
        <v>505</v>
      </c>
      <c r="I7556" t="s">
        <v>506</v>
      </c>
      <c r="J7556" t="s">
        <v>575</v>
      </c>
      <c r="K7556" t="s">
        <v>475</v>
      </c>
      <c r="L7556" t="s">
        <v>548</v>
      </c>
      <c r="M7556" t="s">
        <v>193</v>
      </c>
      <c r="N7556">
        <v>13</v>
      </c>
      <c r="O7556">
        <v>11855.54</v>
      </c>
      <c r="P7556">
        <v>27124</v>
      </c>
      <c r="Q7556" t="str">
        <f t="shared" si="120"/>
        <v>Street</v>
      </c>
    </row>
    <row r="7557" spans="1:17" x14ac:dyDescent="0.3">
      <c r="A7557">
        <v>5</v>
      </c>
      <c r="B7557" t="s">
        <v>181</v>
      </c>
      <c r="C7557">
        <v>2022</v>
      </c>
      <c r="D7557">
        <v>12</v>
      </c>
      <c r="E7557" t="s">
        <v>664</v>
      </c>
      <c r="F7557" s="152">
        <v>6</v>
      </c>
      <c r="G7557" t="s">
        <v>458</v>
      </c>
      <c r="H7557" t="s">
        <v>507</v>
      </c>
      <c r="I7557" t="s">
        <v>508</v>
      </c>
      <c r="J7557" t="s">
        <v>571</v>
      </c>
      <c r="K7557" t="s">
        <v>439</v>
      </c>
      <c r="L7557" t="s">
        <v>548</v>
      </c>
      <c r="M7557" t="s">
        <v>193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x14ac:dyDescent="0.3">
      <c r="A7558">
        <v>5</v>
      </c>
      <c r="B7558" t="s">
        <v>181</v>
      </c>
      <c r="C7558">
        <v>2022</v>
      </c>
      <c r="D7558">
        <v>12</v>
      </c>
      <c r="E7558" t="s">
        <v>664</v>
      </c>
      <c r="F7558" s="152">
        <v>6</v>
      </c>
      <c r="G7558" t="s">
        <v>458</v>
      </c>
      <c r="H7558" t="s">
        <v>509</v>
      </c>
      <c r="I7558" t="s">
        <v>510</v>
      </c>
      <c r="J7558" t="s">
        <v>571</v>
      </c>
      <c r="K7558" t="s">
        <v>439</v>
      </c>
      <c r="L7558" t="s">
        <v>548</v>
      </c>
      <c r="M7558" t="s">
        <v>193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x14ac:dyDescent="0.3">
      <c r="A7559">
        <v>5</v>
      </c>
      <c r="B7559" t="s">
        <v>181</v>
      </c>
      <c r="C7559">
        <v>2022</v>
      </c>
      <c r="D7559">
        <v>12</v>
      </c>
      <c r="E7559" t="s">
        <v>664</v>
      </c>
      <c r="F7559" s="152">
        <v>6</v>
      </c>
      <c r="G7559" t="s">
        <v>458</v>
      </c>
      <c r="H7559" t="s">
        <v>459</v>
      </c>
      <c r="I7559" t="s">
        <v>460</v>
      </c>
      <c r="J7559" t="s">
        <v>573</v>
      </c>
      <c r="K7559" t="s">
        <v>461</v>
      </c>
      <c r="L7559" t="s">
        <v>542</v>
      </c>
      <c r="M7559" t="s">
        <v>462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x14ac:dyDescent="0.3">
      <c r="A7560">
        <v>5</v>
      </c>
      <c r="B7560" t="s">
        <v>181</v>
      </c>
      <c r="C7560">
        <v>2022</v>
      </c>
      <c r="D7560">
        <v>12</v>
      </c>
      <c r="E7560" t="s">
        <v>664</v>
      </c>
      <c r="F7560" s="152">
        <v>6</v>
      </c>
      <c r="G7560" t="s">
        <v>458</v>
      </c>
      <c r="H7560" t="s">
        <v>434</v>
      </c>
      <c r="I7560" t="s">
        <v>435</v>
      </c>
      <c r="J7560" t="s">
        <v>566</v>
      </c>
      <c r="K7560" t="s">
        <v>436</v>
      </c>
      <c r="L7560" t="s">
        <v>542</v>
      </c>
      <c r="M7560" t="s">
        <v>462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x14ac:dyDescent="0.3">
      <c r="A7561">
        <v>5</v>
      </c>
      <c r="B7561" t="s">
        <v>181</v>
      </c>
      <c r="C7561">
        <v>2022</v>
      </c>
      <c r="D7561">
        <v>12</v>
      </c>
      <c r="E7561" t="s">
        <v>664</v>
      </c>
      <c r="F7561" s="152">
        <v>6</v>
      </c>
      <c r="G7561" t="s">
        <v>458</v>
      </c>
      <c r="H7561" t="s">
        <v>511</v>
      </c>
      <c r="I7561" t="s">
        <v>512</v>
      </c>
      <c r="J7561" t="s">
        <v>576</v>
      </c>
      <c r="K7561" t="s">
        <v>513</v>
      </c>
      <c r="L7561" t="s">
        <v>542</v>
      </c>
      <c r="M7561" t="s">
        <v>462</v>
      </c>
      <c r="N7561">
        <v>5</v>
      </c>
      <c r="O7561">
        <v>8967.5300000000007</v>
      </c>
      <c r="P7561">
        <v>43309</v>
      </c>
      <c r="Q7561" t="str">
        <f t="shared" ref="Q7561:Q7624" si="121">VLOOKUP(TRIM(J7561),S:T,2,FALSE)</f>
        <v>Street</v>
      </c>
    </row>
    <row r="7562" spans="1:17" x14ac:dyDescent="0.3">
      <c r="A7562">
        <v>5</v>
      </c>
      <c r="B7562" t="s">
        <v>181</v>
      </c>
      <c r="C7562">
        <v>2022</v>
      </c>
      <c r="D7562">
        <v>12</v>
      </c>
      <c r="E7562" t="s">
        <v>664</v>
      </c>
      <c r="F7562" s="152">
        <v>6</v>
      </c>
      <c r="G7562" t="s">
        <v>458</v>
      </c>
      <c r="H7562" t="s">
        <v>514</v>
      </c>
      <c r="I7562" t="s">
        <v>515</v>
      </c>
      <c r="J7562" t="s">
        <v>574</v>
      </c>
      <c r="K7562" t="s">
        <v>500</v>
      </c>
      <c r="L7562" t="s">
        <v>542</v>
      </c>
      <c r="M7562" t="s">
        <v>462</v>
      </c>
      <c r="N7562">
        <v>6</v>
      </c>
      <c r="O7562">
        <v>1732.3</v>
      </c>
      <c r="P7562">
        <v>4598</v>
      </c>
      <c r="Q7562" t="str">
        <f t="shared" si="121"/>
        <v>Street</v>
      </c>
    </row>
    <row r="7563" spans="1:17" x14ac:dyDescent="0.3">
      <c r="A7563">
        <v>5</v>
      </c>
      <c r="B7563" t="s">
        <v>181</v>
      </c>
      <c r="C7563">
        <v>2022</v>
      </c>
      <c r="D7563">
        <v>12</v>
      </c>
      <c r="E7563" t="s">
        <v>664</v>
      </c>
      <c r="F7563" s="152">
        <v>6</v>
      </c>
      <c r="G7563" t="s">
        <v>458</v>
      </c>
      <c r="H7563" t="s">
        <v>516</v>
      </c>
      <c r="I7563" t="s">
        <v>517</v>
      </c>
      <c r="J7563" t="s">
        <v>575</v>
      </c>
      <c r="K7563" t="s">
        <v>475</v>
      </c>
      <c r="L7563" t="s">
        <v>542</v>
      </c>
      <c r="M7563" t="s">
        <v>462</v>
      </c>
      <c r="N7563">
        <v>388</v>
      </c>
      <c r="O7563">
        <v>292343.69</v>
      </c>
      <c r="P7563">
        <v>2617792</v>
      </c>
      <c r="Q7563" t="str">
        <f t="shared" si="121"/>
        <v>Street</v>
      </c>
    </row>
    <row r="7564" spans="1:17" x14ac:dyDescent="0.3">
      <c r="A7564">
        <v>5</v>
      </c>
      <c r="B7564" t="s">
        <v>181</v>
      </c>
      <c r="C7564">
        <v>2022</v>
      </c>
      <c r="D7564">
        <v>12</v>
      </c>
      <c r="E7564" t="s">
        <v>664</v>
      </c>
      <c r="F7564" s="152">
        <v>6</v>
      </c>
      <c r="G7564" t="s">
        <v>458</v>
      </c>
      <c r="H7564" t="s">
        <v>437</v>
      </c>
      <c r="I7564" t="s">
        <v>438</v>
      </c>
      <c r="J7564" t="s">
        <v>571</v>
      </c>
      <c r="K7564" t="s">
        <v>439</v>
      </c>
      <c r="L7564" t="s">
        <v>542</v>
      </c>
      <c r="M7564" t="s">
        <v>462</v>
      </c>
      <c r="N7564">
        <v>14</v>
      </c>
      <c r="O7564">
        <v>277.41000000000003</v>
      </c>
      <c r="P7564">
        <v>1607</v>
      </c>
      <c r="Q7564" t="str">
        <f t="shared" si="121"/>
        <v>3-Small C&amp;I</v>
      </c>
    </row>
    <row r="7565" spans="1:17" x14ac:dyDescent="0.3">
      <c r="A7565">
        <v>5</v>
      </c>
      <c r="B7565" t="s">
        <v>181</v>
      </c>
      <c r="C7565">
        <v>2022</v>
      </c>
      <c r="D7565">
        <v>12</v>
      </c>
      <c r="E7565" t="s">
        <v>664</v>
      </c>
      <c r="F7565" s="152">
        <v>6</v>
      </c>
      <c r="G7565" t="s">
        <v>458</v>
      </c>
      <c r="H7565" t="s">
        <v>518</v>
      </c>
      <c r="I7565" t="s">
        <v>519</v>
      </c>
      <c r="J7565" t="s">
        <v>577</v>
      </c>
      <c r="K7565" t="s">
        <v>465</v>
      </c>
      <c r="L7565" t="s">
        <v>548</v>
      </c>
      <c r="M7565" t="s">
        <v>193</v>
      </c>
      <c r="N7565">
        <v>1</v>
      </c>
      <c r="O7565">
        <v>3322.55</v>
      </c>
      <c r="P7565">
        <v>7119</v>
      </c>
      <c r="Q7565" t="str">
        <f t="shared" si="121"/>
        <v>Street</v>
      </c>
    </row>
    <row r="7566" spans="1:17" x14ac:dyDescent="0.3">
      <c r="A7566">
        <v>5</v>
      </c>
      <c r="B7566" t="s">
        <v>181</v>
      </c>
      <c r="C7566">
        <v>2022</v>
      </c>
      <c r="D7566">
        <v>12</v>
      </c>
      <c r="E7566" t="s">
        <v>664</v>
      </c>
      <c r="F7566" s="152">
        <v>6</v>
      </c>
      <c r="G7566" t="s">
        <v>458</v>
      </c>
      <c r="H7566" t="s">
        <v>463</v>
      </c>
      <c r="I7566" t="s">
        <v>464</v>
      </c>
      <c r="J7566" t="s">
        <v>577</v>
      </c>
      <c r="K7566" t="s">
        <v>465</v>
      </c>
      <c r="L7566" t="s">
        <v>542</v>
      </c>
      <c r="M7566" t="s">
        <v>462</v>
      </c>
      <c r="N7566">
        <v>10</v>
      </c>
      <c r="O7566">
        <v>773.42</v>
      </c>
      <c r="P7566">
        <v>4809</v>
      </c>
      <c r="Q7566" t="str">
        <f t="shared" si="121"/>
        <v>Street</v>
      </c>
    </row>
    <row r="7567" spans="1:17" x14ac:dyDescent="0.3">
      <c r="A7567">
        <v>5</v>
      </c>
      <c r="B7567" t="s">
        <v>181</v>
      </c>
      <c r="C7567">
        <v>2022</v>
      </c>
      <c r="D7567">
        <v>12</v>
      </c>
      <c r="E7567" t="s">
        <v>664</v>
      </c>
      <c r="F7567" s="152">
        <v>6</v>
      </c>
      <c r="G7567" t="s">
        <v>458</v>
      </c>
      <c r="H7567" t="s">
        <v>522</v>
      </c>
      <c r="I7567" t="s">
        <v>523</v>
      </c>
      <c r="J7567" t="s">
        <v>578</v>
      </c>
      <c r="K7567" t="s">
        <v>475</v>
      </c>
      <c r="L7567" t="s">
        <v>548</v>
      </c>
      <c r="M7567" t="s">
        <v>193</v>
      </c>
      <c r="N7567">
        <v>3</v>
      </c>
      <c r="O7567">
        <v>2515.08</v>
      </c>
      <c r="P7567">
        <v>725</v>
      </c>
      <c r="Q7567" t="str">
        <f t="shared" si="121"/>
        <v>Street</v>
      </c>
    </row>
    <row r="7568" spans="1:17" x14ac:dyDescent="0.3">
      <c r="A7568">
        <v>5</v>
      </c>
      <c r="B7568" t="s">
        <v>181</v>
      </c>
      <c r="C7568">
        <v>2022</v>
      </c>
      <c r="D7568">
        <v>12</v>
      </c>
      <c r="E7568" t="s">
        <v>664</v>
      </c>
      <c r="F7568" s="152">
        <v>6</v>
      </c>
      <c r="G7568" t="s">
        <v>458</v>
      </c>
      <c r="H7568" t="s">
        <v>524</v>
      </c>
      <c r="I7568" t="s">
        <v>525</v>
      </c>
      <c r="J7568" t="s">
        <v>578</v>
      </c>
      <c r="K7568" t="s">
        <v>475</v>
      </c>
      <c r="L7568" t="s">
        <v>542</v>
      </c>
      <c r="M7568" t="s">
        <v>462</v>
      </c>
      <c r="N7568">
        <v>2</v>
      </c>
      <c r="O7568">
        <v>953.69</v>
      </c>
      <c r="P7568">
        <v>262</v>
      </c>
      <c r="Q7568" t="str">
        <f t="shared" si="121"/>
        <v>Street</v>
      </c>
    </row>
    <row r="7569" spans="1:17" x14ac:dyDescent="0.3">
      <c r="A7569">
        <v>5</v>
      </c>
      <c r="B7569" t="s">
        <v>181</v>
      </c>
      <c r="C7569">
        <v>2022</v>
      </c>
      <c r="D7569">
        <v>12</v>
      </c>
      <c r="E7569" t="s">
        <v>664</v>
      </c>
      <c r="F7569" s="152">
        <v>6</v>
      </c>
      <c r="G7569" t="s">
        <v>458</v>
      </c>
      <c r="H7569" t="s">
        <v>417</v>
      </c>
      <c r="I7569" t="s">
        <v>418</v>
      </c>
      <c r="J7569" t="s">
        <v>562</v>
      </c>
      <c r="K7569" t="s">
        <v>405</v>
      </c>
      <c r="L7569" t="s">
        <v>542</v>
      </c>
      <c r="M7569" t="s">
        <v>462</v>
      </c>
      <c r="N7569">
        <v>30</v>
      </c>
      <c r="O7569">
        <v>876.91</v>
      </c>
      <c r="P7569">
        <v>5277</v>
      </c>
      <c r="Q7569" t="str">
        <f t="shared" si="121"/>
        <v>3-Small C&amp;I</v>
      </c>
    </row>
    <row r="7570" spans="1:17" x14ac:dyDescent="0.3">
      <c r="A7570">
        <v>5</v>
      </c>
      <c r="B7570" t="s">
        <v>181</v>
      </c>
      <c r="C7570">
        <v>2022</v>
      </c>
      <c r="D7570">
        <v>12</v>
      </c>
      <c r="E7570" t="s">
        <v>664</v>
      </c>
      <c r="F7570" s="152">
        <v>10</v>
      </c>
      <c r="G7570" t="s">
        <v>466</v>
      </c>
      <c r="H7570" t="s">
        <v>397</v>
      </c>
      <c r="I7570" t="s">
        <v>398</v>
      </c>
      <c r="J7570" t="s">
        <v>561</v>
      </c>
      <c r="K7570" t="s">
        <v>399</v>
      </c>
      <c r="L7570" t="s">
        <v>543</v>
      </c>
      <c r="M7570" t="s">
        <v>467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x14ac:dyDescent="0.3">
      <c r="A7571">
        <v>5</v>
      </c>
      <c r="B7571" t="s">
        <v>181</v>
      </c>
      <c r="C7571">
        <v>2022</v>
      </c>
      <c r="D7571">
        <v>12</v>
      </c>
      <c r="E7571" t="s">
        <v>664</v>
      </c>
      <c r="F7571" s="152">
        <v>10</v>
      </c>
      <c r="G7571" t="s">
        <v>466</v>
      </c>
      <c r="H7571" t="s">
        <v>401</v>
      </c>
      <c r="I7571" t="s">
        <v>402</v>
      </c>
      <c r="J7571" t="s">
        <v>561</v>
      </c>
      <c r="K7571" t="s">
        <v>399</v>
      </c>
      <c r="L7571" t="s">
        <v>543</v>
      </c>
      <c r="M7571" t="s">
        <v>467</v>
      </c>
      <c r="N7571">
        <v>21</v>
      </c>
      <c r="O7571">
        <v>10750.69</v>
      </c>
      <c r="P7571">
        <v>23438</v>
      </c>
      <c r="Q7571" t="str">
        <f t="shared" si="121"/>
        <v>1-Residential</v>
      </c>
    </row>
    <row r="7572" spans="1:17" x14ac:dyDescent="0.3">
      <c r="A7572">
        <v>5</v>
      </c>
      <c r="B7572" t="s">
        <v>181</v>
      </c>
      <c r="C7572">
        <v>2022</v>
      </c>
      <c r="D7572">
        <v>12</v>
      </c>
      <c r="E7572" t="s">
        <v>664</v>
      </c>
      <c r="F7572" s="152">
        <v>10</v>
      </c>
      <c r="G7572" t="s">
        <v>466</v>
      </c>
      <c r="H7572" t="s">
        <v>403</v>
      </c>
      <c r="I7572" t="s">
        <v>404</v>
      </c>
      <c r="J7572" t="s">
        <v>562</v>
      </c>
      <c r="K7572" t="s">
        <v>405</v>
      </c>
      <c r="L7572" t="s">
        <v>543</v>
      </c>
      <c r="M7572" t="s">
        <v>467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x14ac:dyDescent="0.3">
      <c r="A7573">
        <v>5</v>
      </c>
      <c r="B7573" t="s">
        <v>181</v>
      </c>
      <c r="C7573">
        <v>2022</v>
      </c>
      <c r="D7573">
        <v>12</v>
      </c>
      <c r="E7573" t="s">
        <v>664</v>
      </c>
      <c r="F7573" s="152">
        <v>10</v>
      </c>
      <c r="G7573" t="s">
        <v>466</v>
      </c>
      <c r="H7573" t="s">
        <v>406</v>
      </c>
      <c r="I7573" t="s">
        <v>407</v>
      </c>
      <c r="J7573" t="s">
        <v>563</v>
      </c>
      <c r="K7573" t="s">
        <v>408</v>
      </c>
      <c r="L7573" t="s">
        <v>543</v>
      </c>
      <c r="M7573" t="s">
        <v>467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x14ac:dyDescent="0.3">
      <c r="A7574">
        <v>5</v>
      </c>
      <c r="B7574" t="s">
        <v>181</v>
      </c>
      <c r="C7574">
        <v>2022</v>
      </c>
      <c r="D7574">
        <v>12</v>
      </c>
      <c r="E7574" t="s">
        <v>664</v>
      </c>
      <c r="F7574" s="152">
        <v>10</v>
      </c>
      <c r="G7574" t="s">
        <v>466</v>
      </c>
      <c r="H7574" t="s">
        <v>471</v>
      </c>
      <c r="I7574" t="s">
        <v>472</v>
      </c>
      <c r="J7574" t="s">
        <v>563</v>
      </c>
      <c r="K7574" t="s">
        <v>408</v>
      </c>
      <c r="L7574" t="s">
        <v>543</v>
      </c>
      <c r="M7574" t="s">
        <v>467</v>
      </c>
      <c r="N7574">
        <v>11</v>
      </c>
      <c r="O7574">
        <v>2790.07</v>
      </c>
      <c r="P7574">
        <v>9251</v>
      </c>
      <c r="Q7574" t="str">
        <f t="shared" si="121"/>
        <v>2-Low Income Residential</v>
      </c>
    </row>
    <row r="7575" spans="1:17" x14ac:dyDescent="0.3">
      <c r="A7575">
        <v>5</v>
      </c>
      <c r="B7575" t="s">
        <v>181</v>
      </c>
      <c r="C7575">
        <v>2022</v>
      </c>
      <c r="D7575">
        <v>12</v>
      </c>
      <c r="E7575" t="s">
        <v>664</v>
      </c>
      <c r="F7575" s="152">
        <v>10</v>
      </c>
      <c r="G7575" t="s">
        <v>466</v>
      </c>
      <c r="H7575" t="s">
        <v>477</v>
      </c>
      <c r="I7575" t="s">
        <v>478</v>
      </c>
      <c r="J7575" t="s">
        <v>566</v>
      </c>
      <c r="K7575" t="s">
        <v>436</v>
      </c>
      <c r="L7575" t="s">
        <v>543</v>
      </c>
      <c r="M7575" t="s">
        <v>467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x14ac:dyDescent="0.3">
      <c r="A7576">
        <v>5</v>
      </c>
      <c r="B7576" t="s">
        <v>181</v>
      </c>
      <c r="C7576">
        <v>2022</v>
      </c>
      <c r="D7576">
        <v>12</v>
      </c>
      <c r="E7576" t="s">
        <v>664</v>
      </c>
      <c r="F7576" s="152">
        <v>10</v>
      </c>
      <c r="G7576" t="s">
        <v>466</v>
      </c>
      <c r="H7576" t="s">
        <v>479</v>
      </c>
      <c r="I7576" t="s">
        <v>480</v>
      </c>
      <c r="J7576" t="s">
        <v>566</v>
      </c>
      <c r="K7576" t="s">
        <v>436</v>
      </c>
      <c r="L7576" t="s">
        <v>543</v>
      </c>
      <c r="M7576" t="s">
        <v>467</v>
      </c>
      <c r="N7576">
        <v>25</v>
      </c>
      <c r="O7576">
        <v>904.64</v>
      </c>
      <c r="P7576">
        <v>1491</v>
      </c>
      <c r="Q7576" t="str">
        <f t="shared" si="121"/>
        <v>Street</v>
      </c>
    </row>
    <row r="7577" spans="1:17" x14ac:dyDescent="0.3">
      <c r="A7577">
        <v>5</v>
      </c>
      <c r="B7577" t="s">
        <v>181</v>
      </c>
      <c r="C7577">
        <v>2022</v>
      </c>
      <c r="D7577">
        <v>12</v>
      </c>
      <c r="E7577" t="s">
        <v>664</v>
      </c>
      <c r="F7577" s="152">
        <v>10</v>
      </c>
      <c r="G7577" t="s">
        <v>466</v>
      </c>
      <c r="H7577" t="s">
        <v>434</v>
      </c>
      <c r="I7577" t="s">
        <v>435</v>
      </c>
      <c r="J7577" t="s">
        <v>566</v>
      </c>
      <c r="K7577" t="s">
        <v>436</v>
      </c>
      <c r="L7577" t="s">
        <v>544</v>
      </c>
      <c r="M7577" t="s">
        <v>468</v>
      </c>
      <c r="N7577">
        <v>3</v>
      </c>
      <c r="O7577">
        <v>97.36</v>
      </c>
      <c r="P7577">
        <v>454</v>
      </c>
      <c r="Q7577" t="str">
        <f t="shared" si="121"/>
        <v>Street</v>
      </c>
    </row>
    <row r="7578" spans="1:17" x14ac:dyDescent="0.3">
      <c r="A7578">
        <v>5</v>
      </c>
      <c r="B7578" t="s">
        <v>181</v>
      </c>
      <c r="C7578">
        <v>2022</v>
      </c>
      <c r="D7578">
        <v>12</v>
      </c>
      <c r="E7578" t="s">
        <v>664</v>
      </c>
      <c r="F7578" s="152">
        <v>10</v>
      </c>
      <c r="G7578" t="s">
        <v>466</v>
      </c>
      <c r="H7578" t="s">
        <v>412</v>
      </c>
      <c r="I7578" t="s">
        <v>413</v>
      </c>
      <c r="J7578" t="s">
        <v>561</v>
      </c>
      <c r="K7578" t="s">
        <v>399</v>
      </c>
      <c r="L7578" t="s">
        <v>544</v>
      </c>
      <c r="M7578" t="s">
        <v>468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x14ac:dyDescent="0.3">
      <c r="A7579">
        <v>5</v>
      </c>
      <c r="B7579" t="s">
        <v>181</v>
      </c>
      <c r="C7579">
        <v>2022</v>
      </c>
      <c r="D7579">
        <v>12</v>
      </c>
      <c r="E7579" t="s">
        <v>664</v>
      </c>
      <c r="F7579" s="152">
        <v>10</v>
      </c>
      <c r="G7579" t="s">
        <v>466</v>
      </c>
      <c r="H7579" t="s">
        <v>415</v>
      </c>
      <c r="I7579" t="s">
        <v>416</v>
      </c>
      <c r="J7579" t="s">
        <v>563</v>
      </c>
      <c r="K7579" t="s">
        <v>408</v>
      </c>
      <c r="L7579" t="s">
        <v>544</v>
      </c>
      <c r="M7579" t="s">
        <v>468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x14ac:dyDescent="0.3">
      <c r="A7580">
        <v>5</v>
      </c>
      <c r="B7580" t="s">
        <v>181</v>
      </c>
      <c r="C7580">
        <v>2022</v>
      </c>
      <c r="D7580">
        <v>12</v>
      </c>
      <c r="E7580" t="s">
        <v>664</v>
      </c>
      <c r="F7580" s="152">
        <v>10</v>
      </c>
      <c r="G7580" t="s">
        <v>466</v>
      </c>
      <c r="H7580" t="s">
        <v>417</v>
      </c>
      <c r="I7580" t="s">
        <v>418</v>
      </c>
      <c r="J7580" t="s">
        <v>562</v>
      </c>
      <c r="K7580" t="s">
        <v>405</v>
      </c>
      <c r="L7580" t="s">
        <v>544</v>
      </c>
      <c r="M7580" t="s">
        <v>468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x14ac:dyDescent="0.3">
      <c r="A7581">
        <v>5</v>
      </c>
      <c r="B7581" t="s">
        <v>181</v>
      </c>
      <c r="C7581">
        <v>2022</v>
      </c>
      <c r="D7581">
        <v>12</v>
      </c>
      <c r="E7581" t="s">
        <v>664</v>
      </c>
      <c r="F7581" s="152">
        <v>60</v>
      </c>
      <c r="G7581" t="s">
        <v>469</v>
      </c>
      <c r="H7581" t="s">
        <v>494</v>
      </c>
      <c r="I7581" t="s">
        <v>495</v>
      </c>
      <c r="J7581" t="s">
        <v>573</v>
      </c>
      <c r="K7581" t="s">
        <v>461</v>
      </c>
      <c r="L7581" t="s">
        <v>549</v>
      </c>
      <c r="M7581" t="s">
        <v>526</v>
      </c>
      <c r="N7581">
        <v>8</v>
      </c>
      <c r="O7581">
        <v>1963.63</v>
      </c>
      <c r="P7581">
        <v>2886</v>
      </c>
      <c r="Q7581" t="str">
        <f t="shared" si="121"/>
        <v>Street</v>
      </c>
    </row>
    <row r="7582" spans="1:17" x14ac:dyDescent="0.3">
      <c r="A7582">
        <v>5</v>
      </c>
      <c r="B7582" t="s">
        <v>181</v>
      </c>
      <c r="C7582">
        <v>2022</v>
      </c>
      <c r="D7582">
        <v>12</v>
      </c>
      <c r="E7582" t="s">
        <v>664</v>
      </c>
      <c r="F7582" s="152">
        <v>60</v>
      </c>
      <c r="G7582" t="s">
        <v>469</v>
      </c>
      <c r="H7582" t="s">
        <v>496</v>
      </c>
      <c r="I7582" t="s">
        <v>497</v>
      </c>
      <c r="J7582" t="s">
        <v>573</v>
      </c>
      <c r="K7582" t="s">
        <v>461</v>
      </c>
      <c r="L7582" t="s">
        <v>549</v>
      </c>
      <c r="M7582" t="s">
        <v>526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x14ac:dyDescent="0.3">
      <c r="A7583">
        <v>5</v>
      </c>
      <c r="B7583" t="s">
        <v>181</v>
      </c>
      <c r="C7583">
        <v>2022</v>
      </c>
      <c r="D7583">
        <v>12</v>
      </c>
      <c r="E7583" t="s">
        <v>664</v>
      </c>
      <c r="F7583" s="152">
        <v>60</v>
      </c>
      <c r="G7583" t="s">
        <v>469</v>
      </c>
      <c r="H7583" t="s">
        <v>459</v>
      </c>
      <c r="I7583" t="s">
        <v>460</v>
      </c>
      <c r="J7583" t="s">
        <v>573</v>
      </c>
      <c r="K7583" t="s">
        <v>461</v>
      </c>
      <c r="L7583" t="s">
        <v>545</v>
      </c>
      <c r="M7583" t="s">
        <v>470</v>
      </c>
      <c r="N7583">
        <v>46</v>
      </c>
      <c r="O7583">
        <v>8097.19</v>
      </c>
      <c r="P7583">
        <v>14387</v>
      </c>
      <c r="Q7583" t="str">
        <f t="shared" si="121"/>
        <v>Street</v>
      </c>
    </row>
    <row r="7584" spans="1:17" x14ac:dyDescent="0.3">
      <c r="A7584">
        <v>5</v>
      </c>
      <c r="B7584" t="s">
        <v>181</v>
      </c>
      <c r="C7584">
        <v>2022</v>
      </c>
      <c r="D7584">
        <v>12</v>
      </c>
      <c r="E7584" t="s">
        <v>664</v>
      </c>
      <c r="F7584" s="152">
        <v>60</v>
      </c>
      <c r="G7584" t="s">
        <v>469</v>
      </c>
      <c r="H7584" t="s">
        <v>437</v>
      </c>
      <c r="I7584" t="s">
        <v>438</v>
      </c>
      <c r="J7584" t="s">
        <v>571</v>
      </c>
      <c r="K7584" t="s">
        <v>439</v>
      </c>
      <c r="L7584" t="s">
        <v>545</v>
      </c>
      <c r="M7584" t="s">
        <v>470</v>
      </c>
      <c r="N7584">
        <v>1</v>
      </c>
      <c r="O7584">
        <v>8.35</v>
      </c>
      <c r="P7584">
        <v>11</v>
      </c>
      <c r="Q7584" t="str">
        <f t="shared" si="121"/>
        <v>3-Small C&amp;I</v>
      </c>
    </row>
    <row r="7585" spans="1:17" x14ac:dyDescent="0.3">
      <c r="A7585">
        <v>5</v>
      </c>
      <c r="B7585" t="s">
        <v>181</v>
      </c>
      <c r="C7585">
        <v>2022</v>
      </c>
      <c r="D7585">
        <v>12</v>
      </c>
      <c r="E7585" t="s">
        <v>664</v>
      </c>
      <c r="F7585" s="152">
        <v>60</v>
      </c>
      <c r="G7585" t="s">
        <v>469</v>
      </c>
      <c r="H7585" t="s">
        <v>463</v>
      </c>
      <c r="I7585" t="s">
        <v>464</v>
      </c>
      <c r="J7585" t="s">
        <v>577</v>
      </c>
      <c r="K7585" t="s">
        <v>465</v>
      </c>
      <c r="L7585" t="s">
        <v>545</v>
      </c>
      <c r="M7585" t="s">
        <v>470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x14ac:dyDescent="0.3">
      <c r="A7586">
        <v>5</v>
      </c>
      <c r="B7586" t="s">
        <v>181</v>
      </c>
      <c r="C7586">
        <v>2022</v>
      </c>
      <c r="D7586">
        <v>12</v>
      </c>
      <c r="E7586" t="s">
        <v>664</v>
      </c>
      <c r="F7586" s="152">
        <v>71</v>
      </c>
      <c r="G7586" t="s">
        <v>469</v>
      </c>
      <c r="H7586" t="s">
        <v>397</v>
      </c>
      <c r="I7586" t="s">
        <v>398</v>
      </c>
      <c r="J7586" t="s">
        <v>561</v>
      </c>
      <c r="K7586" t="s">
        <v>399</v>
      </c>
      <c r="L7586" t="s">
        <v>550</v>
      </c>
      <c r="M7586" t="s">
        <v>527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x14ac:dyDescent="0.3">
      <c r="A7587">
        <v>5</v>
      </c>
      <c r="B7587" t="s">
        <v>181</v>
      </c>
      <c r="C7587">
        <v>2022</v>
      </c>
      <c r="D7587">
        <v>12</v>
      </c>
      <c r="E7587" t="s">
        <v>664</v>
      </c>
      <c r="F7587" s="152">
        <v>72</v>
      </c>
      <c r="G7587" t="s">
        <v>469</v>
      </c>
      <c r="H7587" t="s">
        <v>397</v>
      </c>
      <c r="I7587" t="s">
        <v>398</v>
      </c>
      <c r="J7587" t="s">
        <v>561</v>
      </c>
      <c r="K7587" t="s">
        <v>399</v>
      </c>
      <c r="L7587" t="s">
        <v>551</v>
      </c>
      <c r="M7587" t="s">
        <v>528</v>
      </c>
      <c r="N7587">
        <v>1</v>
      </c>
      <c r="O7587">
        <v>223.95</v>
      </c>
      <c r="P7587">
        <v>456</v>
      </c>
      <c r="Q7587" t="str">
        <f t="shared" si="121"/>
        <v>1-Residential</v>
      </c>
    </row>
    <row r="7588" spans="1:17" x14ac:dyDescent="0.3">
      <c r="A7588">
        <v>5</v>
      </c>
      <c r="B7588" t="s">
        <v>181</v>
      </c>
      <c r="C7588">
        <v>2022</v>
      </c>
      <c r="D7588">
        <v>12</v>
      </c>
      <c r="E7588" t="s">
        <v>664</v>
      </c>
      <c r="F7588" s="152">
        <v>72</v>
      </c>
      <c r="G7588" t="s">
        <v>469</v>
      </c>
      <c r="H7588" t="s">
        <v>403</v>
      </c>
      <c r="I7588" t="s">
        <v>404</v>
      </c>
      <c r="J7588" t="s">
        <v>562</v>
      </c>
      <c r="K7588" t="s">
        <v>405</v>
      </c>
      <c r="L7588" t="s">
        <v>551</v>
      </c>
      <c r="M7588" t="s">
        <v>528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x14ac:dyDescent="0.3">
      <c r="A7589">
        <v>5</v>
      </c>
      <c r="B7589" t="s">
        <v>181</v>
      </c>
      <c r="C7589">
        <v>2022</v>
      </c>
      <c r="D7589">
        <v>12</v>
      </c>
      <c r="E7589" t="s">
        <v>664</v>
      </c>
      <c r="F7589" s="152">
        <v>75</v>
      </c>
      <c r="G7589" t="s">
        <v>469</v>
      </c>
      <c r="H7589" t="s">
        <v>417</v>
      </c>
      <c r="I7589" t="s">
        <v>418</v>
      </c>
      <c r="J7589" t="s">
        <v>562</v>
      </c>
      <c r="K7589" t="s">
        <v>405</v>
      </c>
      <c r="L7589" t="s">
        <v>553</v>
      </c>
      <c r="M7589" t="s">
        <v>476</v>
      </c>
      <c r="N7589">
        <v>7</v>
      </c>
      <c r="O7589">
        <v>2455.92</v>
      </c>
      <c r="P7589">
        <v>21510</v>
      </c>
      <c r="Q7589" t="str">
        <f t="shared" si="121"/>
        <v>3-Small C&amp;I</v>
      </c>
    </row>
    <row r="7590" spans="1:17" x14ac:dyDescent="0.3">
      <c r="A7590">
        <v>5</v>
      </c>
      <c r="B7590" t="s">
        <v>181</v>
      </c>
      <c r="C7590">
        <v>2022</v>
      </c>
      <c r="D7590">
        <v>12</v>
      </c>
      <c r="E7590" t="s">
        <v>664</v>
      </c>
      <c r="F7590" s="152">
        <v>75</v>
      </c>
      <c r="G7590" t="s">
        <v>469</v>
      </c>
      <c r="H7590" t="s">
        <v>450</v>
      </c>
      <c r="I7590" t="s">
        <v>451</v>
      </c>
      <c r="J7590" t="s">
        <v>568</v>
      </c>
      <c r="K7590" t="s">
        <v>433</v>
      </c>
      <c r="L7590" t="s">
        <v>553</v>
      </c>
      <c r="M7590" t="s">
        <v>476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x14ac:dyDescent="0.3">
      <c r="A7591">
        <v>5</v>
      </c>
      <c r="B7591" t="s">
        <v>181</v>
      </c>
      <c r="C7591">
        <v>2022</v>
      </c>
      <c r="D7591">
        <v>12</v>
      </c>
      <c r="E7591" t="s">
        <v>664</v>
      </c>
      <c r="F7591" s="152">
        <v>77</v>
      </c>
      <c r="G7591" t="s">
        <v>469</v>
      </c>
      <c r="H7591" t="s">
        <v>403</v>
      </c>
      <c r="I7591" t="s">
        <v>404</v>
      </c>
      <c r="J7591" t="s">
        <v>562</v>
      </c>
      <c r="K7591" t="s">
        <v>405</v>
      </c>
      <c r="L7591" t="s">
        <v>554</v>
      </c>
      <c r="M7591" t="s">
        <v>530</v>
      </c>
      <c r="N7591">
        <v>2</v>
      </c>
      <c r="O7591">
        <v>2630.59</v>
      </c>
      <c r="P7591">
        <v>6320</v>
      </c>
      <c r="Q7591" t="str">
        <f t="shared" si="121"/>
        <v>3-Small C&amp;I</v>
      </c>
    </row>
    <row r="7592" spans="1:17" x14ac:dyDescent="0.3">
      <c r="A7592">
        <v>5</v>
      </c>
      <c r="B7592" t="s">
        <v>181</v>
      </c>
      <c r="C7592">
        <v>2022</v>
      </c>
      <c r="D7592">
        <v>12</v>
      </c>
      <c r="E7592" t="s">
        <v>664</v>
      </c>
      <c r="F7592" s="152">
        <v>77</v>
      </c>
      <c r="G7592" t="s">
        <v>469</v>
      </c>
      <c r="H7592" t="s">
        <v>431</v>
      </c>
      <c r="I7592" t="s">
        <v>432</v>
      </c>
      <c r="J7592" t="s">
        <v>568</v>
      </c>
      <c r="K7592" t="s">
        <v>433</v>
      </c>
      <c r="L7592" t="s">
        <v>554</v>
      </c>
      <c r="M7592" t="s">
        <v>530</v>
      </c>
      <c r="N7592">
        <v>1</v>
      </c>
      <c r="O7592">
        <v>3007.69</v>
      </c>
      <c r="P7592">
        <v>8200</v>
      </c>
      <c r="Q7592" t="str">
        <f t="shared" si="121"/>
        <v>4-Medium C&amp;I</v>
      </c>
    </row>
    <row r="7593" spans="1:17" x14ac:dyDescent="0.3">
      <c r="A7593">
        <v>5</v>
      </c>
      <c r="B7593" t="s">
        <v>181</v>
      </c>
      <c r="C7593">
        <v>2022</v>
      </c>
      <c r="D7593">
        <v>12</v>
      </c>
      <c r="E7593" t="s">
        <v>664</v>
      </c>
      <c r="F7593" s="152">
        <v>77</v>
      </c>
      <c r="G7593" t="s">
        <v>469</v>
      </c>
      <c r="H7593" t="s">
        <v>417</v>
      </c>
      <c r="I7593" t="s">
        <v>418</v>
      </c>
      <c r="J7593" t="s">
        <v>562</v>
      </c>
      <c r="K7593" t="s">
        <v>405</v>
      </c>
      <c r="L7593" t="s">
        <v>555</v>
      </c>
      <c r="M7593" t="s">
        <v>476</v>
      </c>
      <c r="N7593">
        <v>1</v>
      </c>
      <c r="O7593">
        <v>212.8</v>
      </c>
      <c r="P7593">
        <v>1820</v>
      </c>
      <c r="Q7593" t="str">
        <f t="shared" si="121"/>
        <v>3-Small C&amp;I</v>
      </c>
    </row>
    <row r="7594" spans="1:17" x14ac:dyDescent="0.3">
      <c r="A7594">
        <v>5</v>
      </c>
      <c r="B7594" t="s">
        <v>181</v>
      </c>
      <c r="C7594">
        <v>2022</v>
      </c>
      <c r="D7594">
        <v>12</v>
      </c>
      <c r="E7594" t="s">
        <v>664</v>
      </c>
      <c r="F7594" s="152">
        <v>79</v>
      </c>
      <c r="G7594" t="s">
        <v>469</v>
      </c>
      <c r="H7594" t="s">
        <v>403</v>
      </c>
      <c r="I7594" t="s">
        <v>404</v>
      </c>
      <c r="J7594" t="s">
        <v>562</v>
      </c>
      <c r="K7594" t="s">
        <v>405</v>
      </c>
      <c r="L7594" t="s">
        <v>556</v>
      </c>
      <c r="M7594" t="s">
        <v>531</v>
      </c>
      <c r="N7594">
        <v>1</v>
      </c>
      <c r="O7594">
        <v>9.64</v>
      </c>
      <c r="P7594">
        <v>0</v>
      </c>
      <c r="Q7594" t="str">
        <f t="shared" si="121"/>
        <v>3-Small C&amp;I</v>
      </c>
    </row>
    <row r="7595" spans="1:17" x14ac:dyDescent="0.3">
      <c r="A7595">
        <v>5</v>
      </c>
      <c r="B7595" t="s">
        <v>181</v>
      </c>
      <c r="C7595">
        <v>2022</v>
      </c>
      <c r="D7595">
        <v>12</v>
      </c>
      <c r="E7595" t="s">
        <v>664</v>
      </c>
      <c r="F7595" s="152">
        <v>79</v>
      </c>
      <c r="G7595" t="s">
        <v>469</v>
      </c>
      <c r="H7595" t="s">
        <v>431</v>
      </c>
      <c r="I7595" t="s">
        <v>432</v>
      </c>
      <c r="J7595" t="s">
        <v>568</v>
      </c>
      <c r="K7595" t="s">
        <v>433</v>
      </c>
      <c r="L7595" t="s">
        <v>556</v>
      </c>
      <c r="M7595" t="s">
        <v>531</v>
      </c>
      <c r="N7595">
        <v>1</v>
      </c>
      <c r="O7595">
        <v>66054.61</v>
      </c>
      <c r="P7595">
        <v>238200</v>
      </c>
      <c r="Q7595" t="str">
        <f t="shared" si="121"/>
        <v>4-Medium C&amp;I</v>
      </c>
    </row>
    <row r="7596" spans="1:17" x14ac:dyDescent="0.3">
      <c r="A7596">
        <v>5</v>
      </c>
      <c r="B7596" t="s">
        <v>181</v>
      </c>
      <c r="C7596">
        <v>2022</v>
      </c>
      <c r="D7596">
        <v>12</v>
      </c>
      <c r="E7596" t="s">
        <v>664</v>
      </c>
      <c r="F7596" s="152">
        <v>79</v>
      </c>
      <c r="G7596" t="s">
        <v>469</v>
      </c>
      <c r="H7596" t="s">
        <v>532</v>
      </c>
      <c r="I7596" t="s">
        <v>533</v>
      </c>
      <c r="J7596" t="s">
        <v>270</v>
      </c>
      <c r="K7596" t="s">
        <v>534</v>
      </c>
      <c r="L7596" t="s">
        <v>556</v>
      </c>
      <c r="M7596" t="s">
        <v>531</v>
      </c>
      <c r="N7596">
        <v>17</v>
      </c>
      <c r="O7596">
        <v>5021.97</v>
      </c>
      <c r="P7596">
        <v>2687298</v>
      </c>
      <c r="Q7596" t="str">
        <f t="shared" si="121"/>
        <v>OTHER</v>
      </c>
    </row>
    <row r="7597" spans="1:17" x14ac:dyDescent="0.3">
      <c r="A7597">
        <v>5</v>
      </c>
      <c r="B7597" t="s">
        <v>181</v>
      </c>
      <c r="C7597">
        <v>2022</v>
      </c>
      <c r="D7597">
        <v>12</v>
      </c>
      <c r="E7597" t="s">
        <v>664</v>
      </c>
      <c r="F7597" s="152">
        <v>79</v>
      </c>
      <c r="G7597" t="s">
        <v>469</v>
      </c>
      <c r="H7597" t="s">
        <v>444</v>
      </c>
      <c r="I7597" t="s">
        <v>445</v>
      </c>
      <c r="J7597" t="s">
        <v>572</v>
      </c>
      <c r="K7597" t="s">
        <v>443</v>
      </c>
      <c r="L7597" t="s">
        <v>557</v>
      </c>
      <c r="M7597" t="s">
        <v>535</v>
      </c>
      <c r="N7597">
        <v>1</v>
      </c>
      <c r="O7597">
        <v>2969.47</v>
      </c>
      <c r="P7597">
        <v>40821</v>
      </c>
      <c r="Q7597" t="str">
        <f t="shared" si="121"/>
        <v>5-Large C&amp;I</v>
      </c>
    </row>
    <row r="7598" spans="1:17" x14ac:dyDescent="0.3">
      <c r="A7598">
        <v>5</v>
      </c>
      <c r="B7598" t="s">
        <v>181</v>
      </c>
      <c r="C7598">
        <v>2022</v>
      </c>
      <c r="D7598">
        <v>12</v>
      </c>
      <c r="E7598" t="s">
        <v>664</v>
      </c>
      <c r="F7598" s="152">
        <v>79</v>
      </c>
      <c r="G7598" t="s">
        <v>469</v>
      </c>
      <c r="H7598" t="s">
        <v>417</v>
      </c>
      <c r="I7598" t="s">
        <v>418</v>
      </c>
      <c r="J7598" t="s">
        <v>562</v>
      </c>
      <c r="K7598" t="s">
        <v>405</v>
      </c>
      <c r="L7598" t="s">
        <v>557</v>
      </c>
      <c r="M7598" t="s">
        <v>535</v>
      </c>
      <c r="N7598">
        <v>79</v>
      </c>
      <c r="O7598">
        <v>12455.14</v>
      </c>
      <c r="P7598">
        <v>105403</v>
      </c>
      <c r="Q7598" t="str">
        <f t="shared" si="121"/>
        <v>3-Small C&amp;I</v>
      </c>
    </row>
    <row r="7599" spans="1:17" x14ac:dyDescent="0.3">
      <c r="A7599">
        <v>5</v>
      </c>
      <c r="B7599" t="s">
        <v>181</v>
      </c>
      <c r="C7599">
        <v>2022</v>
      </c>
      <c r="D7599">
        <v>12</v>
      </c>
      <c r="E7599" t="s">
        <v>664</v>
      </c>
      <c r="F7599" s="152">
        <v>79</v>
      </c>
      <c r="G7599" t="s">
        <v>469</v>
      </c>
      <c r="H7599" t="s">
        <v>446</v>
      </c>
      <c r="I7599" t="s">
        <v>447</v>
      </c>
      <c r="J7599" t="s">
        <v>567</v>
      </c>
      <c r="K7599" t="s">
        <v>425</v>
      </c>
      <c r="L7599" t="s">
        <v>557</v>
      </c>
      <c r="M7599" t="s">
        <v>535</v>
      </c>
      <c r="N7599">
        <v>7</v>
      </c>
      <c r="O7599">
        <v>365.71</v>
      </c>
      <c r="P7599">
        <v>2844</v>
      </c>
      <c r="Q7599" t="str">
        <f t="shared" si="121"/>
        <v>3-Small C&amp;I</v>
      </c>
    </row>
    <row r="7600" spans="1:17" x14ac:dyDescent="0.3">
      <c r="A7600">
        <v>5</v>
      </c>
      <c r="B7600" t="s">
        <v>181</v>
      </c>
      <c r="C7600">
        <v>2022</v>
      </c>
      <c r="D7600">
        <v>12</v>
      </c>
      <c r="E7600" t="s">
        <v>664</v>
      </c>
      <c r="F7600" s="152">
        <v>79</v>
      </c>
      <c r="G7600" t="s">
        <v>469</v>
      </c>
      <c r="H7600" t="s">
        <v>450</v>
      </c>
      <c r="I7600" t="s">
        <v>451</v>
      </c>
      <c r="J7600" t="s">
        <v>568</v>
      </c>
      <c r="K7600" t="s">
        <v>433</v>
      </c>
      <c r="L7600" t="s">
        <v>557</v>
      </c>
      <c r="M7600" t="s">
        <v>535</v>
      </c>
      <c r="N7600">
        <v>2</v>
      </c>
      <c r="O7600">
        <v>2852.32</v>
      </c>
      <c r="P7600">
        <v>31400</v>
      </c>
      <c r="Q7600" t="str">
        <f t="shared" si="121"/>
        <v>4-Medium C&amp;I</v>
      </c>
    </row>
    <row r="7601" spans="1:17" x14ac:dyDescent="0.3">
      <c r="A7601">
        <v>4</v>
      </c>
      <c r="B7601" t="s">
        <v>187</v>
      </c>
      <c r="C7601">
        <v>2023</v>
      </c>
      <c r="D7601">
        <v>1</v>
      </c>
      <c r="E7601" t="s">
        <v>395</v>
      </c>
      <c r="F7601" s="152">
        <v>1</v>
      </c>
      <c r="G7601" t="s">
        <v>396</v>
      </c>
      <c r="H7601" t="s">
        <v>397</v>
      </c>
      <c r="I7601" t="s">
        <v>398</v>
      </c>
      <c r="J7601" t="s">
        <v>561</v>
      </c>
      <c r="K7601" t="s">
        <v>399</v>
      </c>
      <c r="L7601" t="s">
        <v>536</v>
      </c>
      <c r="M7601" t="s">
        <v>400</v>
      </c>
      <c r="N7601">
        <v>1706</v>
      </c>
      <c r="O7601">
        <v>675805.17</v>
      </c>
      <c r="P7601">
        <v>1386047</v>
      </c>
      <c r="Q7601" t="str">
        <f t="shared" si="121"/>
        <v>1-Residential</v>
      </c>
    </row>
    <row r="7602" spans="1:17" x14ac:dyDescent="0.3">
      <c r="A7602">
        <v>4</v>
      </c>
      <c r="B7602" t="s">
        <v>187</v>
      </c>
      <c r="C7602">
        <v>2023</v>
      </c>
      <c r="D7602">
        <v>1</v>
      </c>
      <c r="E7602" t="s">
        <v>395</v>
      </c>
      <c r="F7602" s="152">
        <v>1</v>
      </c>
      <c r="G7602" t="s">
        <v>396</v>
      </c>
      <c r="H7602" t="s">
        <v>401</v>
      </c>
      <c r="I7602" t="s">
        <v>402</v>
      </c>
      <c r="J7602" t="s">
        <v>561</v>
      </c>
      <c r="K7602" t="s">
        <v>399</v>
      </c>
      <c r="L7602" t="s">
        <v>536</v>
      </c>
      <c r="M7602" t="s">
        <v>400</v>
      </c>
      <c r="N7602">
        <v>1</v>
      </c>
      <c r="O7602">
        <v>3453.45</v>
      </c>
      <c r="P7602">
        <v>6646</v>
      </c>
      <c r="Q7602" t="str">
        <f t="shared" si="121"/>
        <v>1-Residential</v>
      </c>
    </row>
    <row r="7603" spans="1:17" x14ac:dyDescent="0.3">
      <c r="A7603">
        <v>4</v>
      </c>
      <c r="B7603" t="s">
        <v>187</v>
      </c>
      <c r="C7603">
        <v>2023</v>
      </c>
      <c r="D7603">
        <v>1</v>
      </c>
      <c r="E7603" t="s">
        <v>395</v>
      </c>
      <c r="F7603" s="152">
        <v>1</v>
      </c>
      <c r="G7603" t="s">
        <v>396</v>
      </c>
      <c r="H7603" t="s">
        <v>403</v>
      </c>
      <c r="I7603" t="s">
        <v>404</v>
      </c>
      <c r="J7603" t="s">
        <v>562</v>
      </c>
      <c r="K7603" t="s">
        <v>405</v>
      </c>
      <c r="L7603" t="s">
        <v>536</v>
      </c>
      <c r="M7603" t="s">
        <v>400</v>
      </c>
      <c r="N7603">
        <v>13</v>
      </c>
      <c r="O7603">
        <v>3445.49</v>
      </c>
      <c r="P7603">
        <v>7579</v>
      </c>
      <c r="Q7603" t="str">
        <f t="shared" si="121"/>
        <v>3-Small C&amp;I</v>
      </c>
    </row>
    <row r="7604" spans="1:17" x14ac:dyDescent="0.3">
      <c r="A7604">
        <v>4</v>
      </c>
      <c r="B7604" t="s">
        <v>187</v>
      </c>
      <c r="C7604">
        <v>2023</v>
      </c>
      <c r="D7604">
        <v>1</v>
      </c>
      <c r="E7604" t="s">
        <v>395</v>
      </c>
      <c r="F7604" s="152">
        <v>1</v>
      </c>
      <c r="G7604" t="s">
        <v>396</v>
      </c>
      <c r="H7604" t="s">
        <v>406</v>
      </c>
      <c r="I7604" t="s">
        <v>407</v>
      </c>
      <c r="J7604" t="s">
        <v>563</v>
      </c>
      <c r="K7604" t="s">
        <v>408</v>
      </c>
      <c r="L7604" t="s">
        <v>536</v>
      </c>
      <c r="M7604" t="s">
        <v>400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x14ac:dyDescent="0.3">
      <c r="A7605">
        <v>4</v>
      </c>
      <c r="B7605" t="s">
        <v>187</v>
      </c>
      <c r="C7605">
        <v>2023</v>
      </c>
      <c r="D7605">
        <v>1</v>
      </c>
      <c r="E7605" t="s">
        <v>395</v>
      </c>
      <c r="F7605" s="152">
        <v>1</v>
      </c>
      <c r="G7605" t="s">
        <v>396</v>
      </c>
      <c r="H7605" t="s">
        <v>409</v>
      </c>
      <c r="I7605" t="s">
        <v>410</v>
      </c>
      <c r="J7605" t="s">
        <v>565</v>
      </c>
      <c r="K7605" t="s">
        <v>411</v>
      </c>
      <c r="L7605" t="s">
        <v>536</v>
      </c>
      <c r="M7605" t="s">
        <v>400</v>
      </c>
      <c r="N7605">
        <v>4</v>
      </c>
      <c r="O7605">
        <v>975.69</v>
      </c>
      <c r="P7605">
        <v>2134</v>
      </c>
      <c r="Q7605" t="str">
        <f t="shared" si="121"/>
        <v>3-Small C&amp;I</v>
      </c>
    </row>
    <row r="7606" spans="1:17" x14ac:dyDescent="0.3">
      <c r="A7606">
        <v>4</v>
      </c>
      <c r="B7606" t="s">
        <v>187</v>
      </c>
      <c r="C7606">
        <v>2023</v>
      </c>
      <c r="D7606">
        <v>1</v>
      </c>
      <c r="E7606" t="s">
        <v>395</v>
      </c>
      <c r="F7606" s="152">
        <v>1</v>
      </c>
      <c r="G7606" t="s">
        <v>396</v>
      </c>
      <c r="H7606" t="s">
        <v>412</v>
      </c>
      <c r="I7606" t="s">
        <v>413</v>
      </c>
      <c r="J7606" t="s">
        <v>561</v>
      </c>
      <c r="K7606" t="s">
        <v>399</v>
      </c>
      <c r="L7606" t="s">
        <v>537</v>
      </c>
      <c r="M7606" t="s">
        <v>414</v>
      </c>
      <c r="N7606">
        <v>10313</v>
      </c>
      <c r="O7606">
        <v>1221323.94</v>
      </c>
      <c r="P7606">
        <v>8217218</v>
      </c>
      <c r="Q7606" t="str">
        <f t="shared" si="121"/>
        <v>1-Residential</v>
      </c>
    </row>
    <row r="7607" spans="1:17" x14ac:dyDescent="0.3">
      <c r="A7607">
        <v>4</v>
      </c>
      <c r="B7607" t="s">
        <v>187</v>
      </c>
      <c r="C7607">
        <v>2023</v>
      </c>
      <c r="D7607">
        <v>1</v>
      </c>
      <c r="E7607" t="s">
        <v>395</v>
      </c>
      <c r="F7607" s="152">
        <v>1</v>
      </c>
      <c r="G7607" t="s">
        <v>396</v>
      </c>
      <c r="H7607" t="s">
        <v>415</v>
      </c>
      <c r="I7607" t="s">
        <v>416</v>
      </c>
      <c r="J7607" t="s">
        <v>563</v>
      </c>
      <c r="K7607" t="s">
        <v>408</v>
      </c>
      <c r="L7607" t="s">
        <v>537</v>
      </c>
      <c r="M7607" t="s">
        <v>414</v>
      </c>
      <c r="N7607">
        <v>101</v>
      </c>
      <c r="O7607">
        <v>5044.57</v>
      </c>
      <c r="P7607">
        <v>101795</v>
      </c>
      <c r="Q7607" t="str">
        <f t="shared" si="121"/>
        <v>2-Low Income Residential</v>
      </c>
    </row>
    <row r="7608" spans="1:17" x14ac:dyDescent="0.3">
      <c r="A7608">
        <v>4</v>
      </c>
      <c r="B7608" t="s">
        <v>187</v>
      </c>
      <c r="C7608">
        <v>2023</v>
      </c>
      <c r="D7608">
        <v>1</v>
      </c>
      <c r="E7608" t="s">
        <v>395</v>
      </c>
      <c r="F7608" s="152">
        <v>1</v>
      </c>
      <c r="G7608" t="s">
        <v>396</v>
      </c>
      <c r="H7608" t="s">
        <v>417</v>
      </c>
      <c r="I7608" t="s">
        <v>418</v>
      </c>
      <c r="J7608" t="s">
        <v>562</v>
      </c>
      <c r="K7608" t="s">
        <v>405</v>
      </c>
      <c r="L7608" t="s">
        <v>537</v>
      </c>
      <c r="M7608" t="s">
        <v>414</v>
      </c>
      <c r="N7608">
        <v>33</v>
      </c>
      <c r="O7608">
        <v>2009.83</v>
      </c>
      <c r="P7608">
        <v>16860</v>
      </c>
      <c r="Q7608" t="str">
        <f t="shared" si="121"/>
        <v>3-Small C&amp;I</v>
      </c>
    </row>
    <row r="7609" spans="1:17" x14ac:dyDescent="0.3">
      <c r="A7609">
        <v>4</v>
      </c>
      <c r="B7609" t="s">
        <v>187</v>
      </c>
      <c r="C7609">
        <v>2023</v>
      </c>
      <c r="D7609">
        <v>1</v>
      </c>
      <c r="E7609" t="s">
        <v>395</v>
      </c>
      <c r="F7609" s="152">
        <v>1</v>
      </c>
      <c r="G7609" t="s">
        <v>396</v>
      </c>
      <c r="H7609" t="s">
        <v>419</v>
      </c>
      <c r="I7609" t="s">
        <v>420</v>
      </c>
      <c r="J7609" t="s">
        <v>565</v>
      </c>
      <c r="K7609" t="s">
        <v>411</v>
      </c>
      <c r="L7609" t="s">
        <v>537</v>
      </c>
      <c r="M7609" t="s">
        <v>414</v>
      </c>
      <c r="N7609">
        <v>4</v>
      </c>
      <c r="O7609">
        <v>226.64</v>
      </c>
      <c r="P7609">
        <v>1615</v>
      </c>
      <c r="Q7609" t="str">
        <f t="shared" si="121"/>
        <v>3-Small C&amp;I</v>
      </c>
    </row>
    <row r="7610" spans="1:17" x14ac:dyDescent="0.3">
      <c r="A7610">
        <v>4</v>
      </c>
      <c r="B7610" t="s">
        <v>187</v>
      </c>
      <c r="C7610">
        <v>2023</v>
      </c>
      <c r="D7610">
        <v>1</v>
      </c>
      <c r="E7610" t="s">
        <v>395</v>
      </c>
      <c r="F7610" s="152">
        <v>3</v>
      </c>
      <c r="G7610" t="s">
        <v>421</v>
      </c>
      <c r="H7610" t="s">
        <v>397</v>
      </c>
      <c r="I7610" t="s">
        <v>398</v>
      </c>
      <c r="J7610" t="s">
        <v>561</v>
      </c>
      <c r="K7610" t="s">
        <v>399</v>
      </c>
      <c r="L7610" t="s">
        <v>538</v>
      </c>
      <c r="M7610" t="s">
        <v>422</v>
      </c>
      <c r="N7610">
        <v>11</v>
      </c>
      <c r="O7610">
        <v>5301.93</v>
      </c>
      <c r="P7610">
        <v>10899</v>
      </c>
      <c r="Q7610" t="str">
        <f t="shared" si="121"/>
        <v>1-Residential</v>
      </c>
    </row>
    <row r="7611" spans="1:17" x14ac:dyDescent="0.3">
      <c r="A7611">
        <v>4</v>
      </c>
      <c r="B7611" t="s">
        <v>187</v>
      </c>
      <c r="C7611">
        <v>2023</v>
      </c>
      <c r="D7611">
        <v>1</v>
      </c>
      <c r="E7611" t="s">
        <v>395</v>
      </c>
      <c r="F7611" s="152">
        <v>3</v>
      </c>
      <c r="G7611" t="s">
        <v>421</v>
      </c>
      <c r="H7611" t="s">
        <v>403</v>
      </c>
      <c r="I7611" t="s">
        <v>404</v>
      </c>
      <c r="J7611" t="s">
        <v>562</v>
      </c>
      <c r="K7611" t="s">
        <v>405</v>
      </c>
      <c r="L7611" t="s">
        <v>538</v>
      </c>
      <c r="M7611" t="s">
        <v>422</v>
      </c>
      <c r="N7611">
        <v>182</v>
      </c>
      <c r="O7611">
        <v>65171.79</v>
      </c>
      <c r="P7611">
        <v>140297</v>
      </c>
      <c r="Q7611" t="str">
        <f t="shared" si="121"/>
        <v>3-Small C&amp;I</v>
      </c>
    </row>
    <row r="7612" spans="1:17" x14ac:dyDescent="0.3">
      <c r="A7612">
        <v>4</v>
      </c>
      <c r="B7612" t="s">
        <v>187</v>
      </c>
      <c r="C7612">
        <v>2023</v>
      </c>
      <c r="D7612">
        <v>1</v>
      </c>
      <c r="E7612" t="s">
        <v>395</v>
      </c>
      <c r="F7612" s="152">
        <v>3</v>
      </c>
      <c r="G7612" t="s">
        <v>421</v>
      </c>
      <c r="H7612" t="s">
        <v>426</v>
      </c>
      <c r="I7612" t="s">
        <v>427</v>
      </c>
      <c r="J7612" t="s">
        <v>564</v>
      </c>
      <c r="K7612" t="s">
        <v>428</v>
      </c>
      <c r="L7612" t="s">
        <v>538</v>
      </c>
      <c r="M7612" t="s">
        <v>422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x14ac:dyDescent="0.3">
      <c r="A7613">
        <v>4</v>
      </c>
      <c r="B7613" t="s">
        <v>187</v>
      </c>
      <c r="C7613">
        <v>2023</v>
      </c>
      <c r="D7613">
        <v>1</v>
      </c>
      <c r="E7613" t="s">
        <v>395</v>
      </c>
      <c r="F7613" s="152">
        <v>3</v>
      </c>
      <c r="G7613" t="s">
        <v>421</v>
      </c>
      <c r="H7613" t="s">
        <v>409</v>
      </c>
      <c r="I7613" t="s">
        <v>410</v>
      </c>
      <c r="J7613" t="s">
        <v>565</v>
      </c>
      <c r="K7613" t="s">
        <v>411</v>
      </c>
      <c r="L7613" t="s">
        <v>538</v>
      </c>
      <c r="M7613" t="s">
        <v>422</v>
      </c>
      <c r="N7613">
        <v>21</v>
      </c>
      <c r="O7613">
        <v>4630.47</v>
      </c>
      <c r="P7613">
        <v>10082</v>
      </c>
      <c r="Q7613" t="str">
        <f t="shared" si="121"/>
        <v>3-Small C&amp;I</v>
      </c>
    </row>
    <row r="7614" spans="1:17" x14ac:dyDescent="0.3">
      <c r="A7614">
        <v>4</v>
      </c>
      <c r="B7614" t="s">
        <v>187</v>
      </c>
      <c r="C7614">
        <v>2023</v>
      </c>
      <c r="D7614">
        <v>1</v>
      </c>
      <c r="E7614" t="s">
        <v>395</v>
      </c>
      <c r="F7614" s="152">
        <v>3</v>
      </c>
      <c r="G7614" t="s">
        <v>421</v>
      </c>
      <c r="H7614" t="s">
        <v>431</v>
      </c>
      <c r="I7614" t="s">
        <v>432</v>
      </c>
      <c r="J7614" t="s">
        <v>568</v>
      </c>
      <c r="K7614" t="s">
        <v>433</v>
      </c>
      <c r="L7614" t="s">
        <v>538</v>
      </c>
      <c r="M7614" t="s">
        <v>422</v>
      </c>
      <c r="N7614">
        <v>1</v>
      </c>
      <c r="O7614">
        <v>413.68</v>
      </c>
      <c r="P7614">
        <v>759</v>
      </c>
      <c r="Q7614" t="str">
        <f t="shared" si="121"/>
        <v>4-Medium C&amp;I</v>
      </c>
    </row>
    <row r="7615" spans="1:17" x14ac:dyDescent="0.3">
      <c r="A7615">
        <v>4</v>
      </c>
      <c r="B7615" t="s">
        <v>187</v>
      </c>
      <c r="C7615">
        <v>2023</v>
      </c>
      <c r="D7615">
        <v>1</v>
      </c>
      <c r="E7615" t="s">
        <v>395</v>
      </c>
      <c r="F7615" s="152">
        <v>3</v>
      </c>
      <c r="G7615" t="s">
        <v>421</v>
      </c>
      <c r="H7615" t="s">
        <v>507</v>
      </c>
      <c r="I7615" t="s">
        <v>508</v>
      </c>
      <c r="J7615" t="s">
        <v>571</v>
      </c>
      <c r="K7615" t="s">
        <v>439</v>
      </c>
      <c r="L7615" t="s">
        <v>538</v>
      </c>
      <c r="M7615" t="s">
        <v>422</v>
      </c>
      <c r="N7615">
        <v>1</v>
      </c>
      <c r="O7615">
        <v>41.26</v>
      </c>
      <c r="P7615">
        <v>77</v>
      </c>
      <c r="Q7615" t="str">
        <f t="shared" si="121"/>
        <v>3-Small C&amp;I</v>
      </c>
    </row>
    <row r="7616" spans="1:17" x14ac:dyDescent="0.3">
      <c r="A7616">
        <v>4</v>
      </c>
      <c r="B7616" t="s">
        <v>187</v>
      </c>
      <c r="C7616">
        <v>2023</v>
      </c>
      <c r="D7616">
        <v>1</v>
      </c>
      <c r="E7616" t="s">
        <v>395</v>
      </c>
      <c r="F7616" s="152">
        <v>3</v>
      </c>
      <c r="G7616" t="s">
        <v>421</v>
      </c>
      <c r="H7616" t="s">
        <v>434</v>
      </c>
      <c r="I7616" t="s">
        <v>435</v>
      </c>
      <c r="J7616" t="s">
        <v>566</v>
      </c>
      <c r="K7616" t="s">
        <v>436</v>
      </c>
      <c r="L7616" t="s">
        <v>537</v>
      </c>
      <c r="M7616" t="s">
        <v>414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x14ac:dyDescent="0.3">
      <c r="A7617">
        <v>4</v>
      </c>
      <c r="B7617" t="s">
        <v>187</v>
      </c>
      <c r="C7617">
        <v>2023</v>
      </c>
      <c r="D7617">
        <v>1</v>
      </c>
      <c r="E7617" t="s">
        <v>395</v>
      </c>
      <c r="F7617" s="152">
        <v>3</v>
      </c>
      <c r="G7617" t="s">
        <v>421</v>
      </c>
      <c r="H7617" t="s">
        <v>437</v>
      </c>
      <c r="I7617" t="s">
        <v>438</v>
      </c>
      <c r="J7617" t="s">
        <v>571</v>
      </c>
      <c r="K7617" t="s">
        <v>439</v>
      </c>
      <c r="L7617" t="s">
        <v>539</v>
      </c>
      <c r="M7617" t="s">
        <v>440</v>
      </c>
      <c r="N7617">
        <v>7</v>
      </c>
      <c r="O7617">
        <v>224.98</v>
      </c>
      <c r="P7617">
        <v>1499</v>
      </c>
      <c r="Q7617" t="str">
        <f t="shared" si="121"/>
        <v>3-Small C&amp;I</v>
      </c>
    </row>
    <row r="7618" spans="1:17" x14ac:dyDescent="0.3">
      <c r="A7618">
        <v>4</v>
      </c>
      <c r="B7618" t="s">
        <v>187</v>
      </c>
      <c r="C7618">
        <v>2023</v>
      </c>
      <c r="D7618">
        <v>1</v>
      </c>
      <c r="E7618" t="s">
        <v>395</v>
      </c>
      <c r="F7618" s="152">
        <v>3</v>
      </c>
      <c r="G7618" t="s">
        <v>421</v>
      </c>
      <c r="H7618" t="s">
        <v>441</v>
      </c>
      <c r="I7618" t="s">
        <v>442</v>
      </c>
      <c r="J7618" t="s">
        <v>572</v>
      </c>
      <c r="K7618" t="s">
        <v>443</v>
      </c>
      <c r="L7618" t="s">
        <v>538</v>
      </c>
      <c r="M7618" t="s">
        <v>422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x14ac:dyDescent="0.3">
      <c r="A7619">
        <v>4</v>
      </c>
      <c r="B7619" t="s">
        <v>187</v>
      </c>
      <c r="C7619">
        <v>2023</v>
      </c>
      <c r="D7619">
        <v>1</v>
      </c>
      <c r="E7619" t="s">
        <v>395</v>
      </c>
      <c r="F7619" s="152">
        <v>3</v>
      </c>
      <c r="G7619" t="s">
        <v>421</v>
      </c>
      <c r="H7619" t="s">
        <v>444</v>
      </c>
      <c r="I7619" t="s">
        <v>445</v>
      </c>
      <c r="J7619" t="s">
        <v>572</v>
      </c>
      <c r="K7619" t="s">
        <v>443</v>
      </c>
      <c r="L7619" t="s">
        <v>539</v>
      </c>
      <c r="M7619" t="s">
        <v>440</v>
      </c>
      <c r="N7619">
        <v>8</v>
      </c>
      <c r="O7619">
        <v>70377.34</v>
      </c>
      <c r="P7619">
        <v>932670</v>
      </c>
      <c r="Q7619" t="str">
        <f t="shared" si="121"/>
        <v>5-Large C&amp;I</v>
      </c>
    </row>
    <row r="7620" spans="1:17" x14ac:dyDescent="0.3">
      <c r="A7620">
        <v>4</v>
      </c>
      <c r="B7620" t="s">
        <v>187</v>
      </c>
      <c r="C7620">
        <v>2023</v>
      </c>
      <c r="D7620">
        <v>1</v>
      </c>
      <c r="E7620" t="s">
        <v>395</v>
      </c>
      <c r="F7620" s="152">
        <v>3</v>
      </c>
      <c r="G7620" t="s">
        <v>421</v>
      </c>
      <c r="H7620" t="s">
        <v>412</v>
      </c>
      <c r="I7620" t="s">
        <v>413</v>
      </c>
      <c r="J7620" t="s">
        <v>561</v>
      </c>
      <c r="K7620" t="s">
        <v>399</v>
      </c>
      <c r="L7620" t="s">
        <v>539</v>
      </c>
      <c r="M7620" t="s">
        <v>440</v>
      </c>
      <c r="N7620">
        <v>31</v>
      </c>
      <c r="O7620">
        <v>3993.4</v>
      </c>
      <c r="P7620">
        <v>27212</v>
      </c>
      <c r="Q7620" t="str">
        <f t="shared" si="121"/>
        <v>1-Residential</v>
      </c>
    </row>
    <row r="7621" spans="1:17" x14ac:dyDescent="0.3">
      <c r="A7621">
        <v>4</v>
      </c>
      <c r="B7621" t="s">
        <v>187</v>
      </c>
      <c r="C7621">
        <v>2023</v>
      </c>
      <c r="D7621">
        <v>1</v>
      </c>
      <c r="E7621" t="s">
        <v>395</v>
      </c>
      <c r="F7621" s="152">
        <v>3</v>
      </c>
      <c r="G7621" t="s">
        <v>421</v>
      </c>
      <c r="H7621" t="s">
        <v>417</v>
      </c>
      <c r="I7621" t="s">
        <v>418</v>
      </c>
      <c r="J7621" t="s">
        <v>562</v>
      </c>
      <c r="K7621" t="s">
        <v>405</v>
      </c>
      <c r="L7621" t="s">
        <v>539</v>
      </c>
      <c r="M7621" t="s">
        <v>440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x14ac:dyDescent="0.3">
      <c r="A7622">
        <v>4</v>
      </c>
      <c r="B7622" t="s">
        <v>187</v>
      </c>
      <c r="C7622">
        <v>2023</v>
      </c>
      <c r="D7622">
        <v>1</v>
      </c>
      <c r="E7622" t="s">
        <v>395</v>
      </c>
      <c r="F7622" s="152">
        <v>3</v>
      </c>
      <c r="G7622" t="s">
        <v>421</v>
      </c>
      <c r="H7622" t="s">
        <v>446</v>
      </c>
      <c r="I7622" t="s">
        <v>447</v>
      </c>
      <c r="J7622" t="s">
        <v>567</v>
      </c>
      <c r="K7622" t="s">
        <v>425</v>
      </c>
      <c r="L7622" t="s">
        <v>539</v>
      </c>
      <c r="M7622" t="s">
        <v>440</v>
      </c>
      <c r="N7622">
        <v>7</v>
      </c>
      <c r="O7622">
        <v>242.73</v>
      </c>
      <c r="P7622">
        <v>1664</v>
      </c>
      <c r="Q7622" t="str">
        <f t="shared" si="121"/>
        <v>3-Small C&amp;I</v>
      </c>
    </row>
    <row r="7623" spans="1:17" x14ac:dyDescent="0.3">
      <c r="A7623">
        <v>4</v>
      </c>
      <c r="B7623" t="s">
        <v>187</v>
      </c>
      <c r="C7623">
        <v>2023</v>
      </c>
      <c r="D7623">
        <v>1</v>
      </c>
      <c r="E7623" t="s">
        <v>395</v>
      </c>
      <c r="F7623" s="152">
        <v>3</v>
      </c>
      <c r="G7623" t="s">
        <v>421</v>
      </c>
      <c r="H7623" t="s">
        <v>448</v>
      </c>
      <c r="I7623" t="s">
        <v>449</v>
      </c>
      <c r="J7623" t="s">
        <v>564</v>
      </c>
      <c r="K7623" t="s">
        <v>428</v>
      </c>
      <c r="L7623" t="s">
        <v>539</v>
      </c>
      <c r="M7623" t="s">
        <v>440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x14ac:dyDescent="0.3">
      <c r="A7624">
        <v>4</v>
      </c>
      <c r="B7624" t="s">
        <v>187</v>
      </c>
      <c r="C7624">
        <v>2023</v>
      </c>
      <c r="D7624">
        <v>1</v>
      </c>
      <c r="E7624" t="s">
        <v>395</v>
      </c>
      <c r="F7624" s="152">
        <v>3</v>
      </c>
      <c r="G7624" t="s">
        <v>421</v>
      </c>
      <c r="H7624" t="s">
        <v>419</v>
      </c>
      <c r="I7624" t="s">
        <v>420</v>
      </c>
      <c r="J7624" t="s">
        <v>565</v>
      </c>
      <c r="K7624" t="s">
        <v>411</v>
      </c>
      <c r="L7624" t="s">
        <v>539</v>
      </c>
      <c r="M7624" t="s">
        <v>440</v>
      </c>
      <c r="N7624">
        <v>59</v>
      </c>
      <c r="O7624">
        <v>4160.2</v>
      </c>
      <c r="P7624">
        <v>30900</v>
      </c>
      <c r="Q7624" t="str">
        <f t="shared" si="121"/>
        <v>3-Small C&amp;I</v>
      </c>
    </row>
    <row r="7625" spans="1:17" x14ac:dyDescent="0.3">
      <c r="A7625">
        <v>4</v>
      </c>
      <c r="B7625" t="s">
        <v>187</v>
      </c>
      <c r="C7625">
        <v>2023</v>
      </c>
      <c r="D7625">
        <v>1</v>
      </c>
      <c r="E7625" t="s">
        <v>395</v>
      </c>
      <c r="F7625" s="152">
        <v>3</v>
      </c>
      <c r="G7625" t="s">
        <v>421</v>
      </c>
      <c r="H7625" t="s">
        <v>450</v>
      </c>
      <c r="I7625" t="s">
        <v>451</v>
      </c>
      <c r="J7625" t="s">
        <v>568</v>
      </c>
      <c r="K7625" t="s">
        <v>433</v>
      </c>
      <c r="L7625" t="s">
        <v>539</v>
      </c>
      <c r="M7625" t="s">
        <v>440</v>
      </c>
      <c r="N7625">
        <v>73</v>
      </c>
      <c r="O7625">
        <v>139476.93</v>
      </c>
      <c r="P7625">
        <v>1348548</v>
      </c>
      <c r="Q7625" t="str">
        <f t="shared" ref="Q7625:Q7688" si="122">VLOOKUP(TRIM(J7625),S:T,2,FALSE)</f>
        <v>4-Medium C&amp;I</v>
      </c>
    </row>
    <row r="7626" spans="1:17" x14ac:dyDescent="0.3">
      <c r="A7626">
        <v>4</v>
      </c>
      <c r="B7626" t="s">
        <v>187</v>
      </c>
      <c r="C7626">
        <v>2023</v>
      </c>
      <c r="D7626">
        <v>1</v>
      </c>
      <c r="E7626" t="s">
        <v>395</v>
      </c>
      <c r="F7626" s="152">
        <v>3</v>
      </c>
      <c r="G7626" t="s">
        <v>421</v>
      </c>
      <c r="H7626" t="s">
        <v>452</v>
      </c>
      <c r="I7626" t="s">
        <v>453</v>
      </c>
      <c r="J7626" t="s">
        <v>570</v>
      </c>
      <c r="K7626" t="s">
        <v>454</v>
      </c>
      <c r="L7626" t="s">
        <v>539</v>
      </c>
      <c r="M7626" t="s">
        <v>440</v>
      </c>
      <c r="N7626">
        <v>1</v>
      </c>
      <c r="O7626">
        <v>91.99</v>
      </c>
      <c r="P7626">
        <v>0</v>
      </c>
      <c r="Q7626" t="str">
        <f t="shared" si="122"/>
        <v>4-Medium C&amp;I</v>
      </c>
    </row>
    <row r="7627" spans="1:17" x14ac:dyDescent="0.3">
      <c r="A7627">
        <v>4</v>
      </c>
      <c r="B7627" t="s">
        <v>187</v>
      </c>
      <c r="C7627">
        <v>2023</v>
      </c>
      <c r="D7627">
        <v>1</v>
      </c>
      <c r="E7627" t="s">
        <v>395</v>
      </c>
      <c r="F7627" s="152">
        <v>5</v>
      </c>
      <c r="G7627" t="s">
        <v>455</v>
      </c>
      <c r="H7627" t="s">
        <v>431</v>
      </c>
      <c r="I7627" t="s">
        <v>432</v>
      </c>
      <c r="J7627" t="s">
        <v>568</v>
      </c>
      <c r="K7627" t="s">
        <v>433</v>
      </c>
      <c r="L7627" t="s">
        <v>540</v>
      </c>
      <c r="M7627" t="s">
        <v>456</v>
      </c>
      <c r="N7627">
        <v>1</v>
      </c>
      <c r="O7627">
        <v>1208.19</v>
      </c>
      <c r="P7627">
        <v>2680</v>
      </c>
      <c r="Q7627" t="str">
        <f t="shared" si="122"/>
        <v>4-Medium C&amp;I</v>
      </c>
    </row>
    <row r="7628" spans="1:17" x14ac:dyDescent="0.3">
      <c r="A7628">
        <v>4</v>
      </c>
      <c r="B7628" t="s">
        <v>187</v>
      </c>
      <c r="C7628">
        <v>2023</v>
      </c>
      <c r="D7628">
        <v>1</v>
      </c>
      <c r="E7628" t="s">
        <v>395</v>
      </c>
      <c r="F7628" s="152">
        <v>5</v>
      </c>
      <c r="G7628" t="s">
        <v>455</v>
      </c>
      <c r="H7628" t="s">
        <v>444</v>
      </c>
      <c r="I7628" t="s">
        <v>445</v>
      </c>
      <c r="J7628" t="s">
        <v>572</v>
      </c>
      <c r="K7628" t="s">
        <v>443</v>
      </c>
      <c r="L7628" t="s">
        <v>541</v>
      </c>
      <c r="M7628" t="s">
        <v>457</v>
      </c>
      <c r="N7628">
        <v>1</v>
      </c>
      <c r="O7628">
        <v>4390.84</v>
      </c>
      <c r="P7628">
        <v>52841</v>
      </c>
      <c r="Q7628" t="str">
        <f t="shared" si="122"/>
        <v>5-Large C&amp;I</v>
      </c>
    </row>
    <row r="7629" spans="1:17" x14ac:dyDescent="0.3">
      <c r="A7629">
        <v>4</v>
      </c>
      <c r="B7629" t="s">
        <v>187</v>
      </c>
      <c r="C7629">
        <v>2023</v>
      </c>
      <c r="D7629">
        <v>1</v>
      </c>
      <c r="E7629" t="s">
        <v>395</v>
      </c>
      <c r="F7629" s="152">
        <v>5</v>
      </c>
      <c r="G7629" t="s">
        <v>455</v>
      </c>
      <c r="H7629" t="s">
        <v>417</v>
      </c>
      <c r="I7629" t="s">
        <v>418</v>
      </c>
      <c r="J7629" t="s">
        <v>562</v>
      </c>
      <c r="K7629" t="s">
        <v>405</v>
      </c>
      <c r="L7629" t="s">
        <v>541</v>
      </c>
      <c r="M7629" t="s">
        <v>457</v>
      </c>
      <c r="N7629">
        <v>2</v>
      </c>
      <c r="O7629">
        <v>15.25</v>
      </c>
      <c r="P7629">
        <v>45</v>
      </c>
      <c r="Q7629" t="str">
        <f t="shared" si="122"/>
        <v>3-Small C&amp;I</v>
      </c>
    </row>
    <row r="7630" spans="1:17" x14ac:dyDescent="0.3">
      <c r="A7630">
        <v>4</v>
      </c>
      <c r="B7630" t="s">
        <v>187</v>
      </c>
      <c r="C7630">
        <v>2023</v>
      </c>
      <c r="D7630">
        <v>1</v>
      </c>
      <c r="E7630" t="s">
        <v>395</v>
      </c>
      <c r="F7630" s="152">
        <v>6</v>
      </c>
      <c r="G7630" t="s">
        <v>458</v>
      </c>
      <c r="H7630" t="s">
        <v>459</v>
      </c>
      <c r="I7630" t="s">
        <v>460</v>
      </c>
      <c r="J7630" t="s">
        <v>573</v>
      </c>
      <c r="K7630" t="s">
        <v>461</v>
      </c>
      <c r="L7630" t="s">
        <v>542</v>
      </c>
      <c r="M7630" t="s">
        <v>462</v>
      </c>
      <c r="N7630">
        <v>1</v>
      </c>
      <c r="O7630">
        <v>7333.3</v>
      </c>
      <c r="P7630">
        <v>20911</v>
      </c>
      <c r="Q7630" t="str">
        <f t="shared" si="122"/>
        <v>Street</v>
      </c>
    </row>
    <row r="7631" spans="1:17" x14ac:dyDescent="0.3">
      <c r="A7631">
        <v>4</v>
      </c>
      <c r="B7631" t="s">
        <v>187</v>
      </c>
      <c r="C7631">
        <v>2023</v>
      </c>
      <c r="D7631">
        <v>1</v>
      </c>
      <c r="E7631" t="s">
        <v>395</v>
      </c>
      <c r="F7631" s="152">
        <v>6</v>
      </c>
      <c r="G7631" t="s">
        <v>458</v>
      </c>
      <c r="H7631" t="s">
        <v>463</v>
      </c>
      <c r="I7631" t="s">
        <v>464</v>
      </c>
      <c r="J7631" t="s">
        <v>577</v>
      </c>
      <c r="K7631" t="s">
        <v>465</v>
      </c>
      <c r="L7631" t="s">
        <v>542</v>
      </c>
      <c r="M7631" t="s">
        <v>462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x14ac:dyDescent="0.3">
      <c r="A7632">
        <v>4</v>
      </c>
      <c r="B7632" t="s">
        <v>187</v>
      </c>
      <c r="C7632">
        <v>2023</v>
      </c>
      <c r="D7632">
        <v>1</v>
      </c>
      <c r="E7632" t="s">
        <v>395</v>
      </c>
      <c r="F7632" s="152">
        <v>10</v>
      </c>
      <c r="G7632" t="s">
        <v>466</v>
      </c>
      <c r="H7632" t="s">
        <v>397</v>
      </c>
      <c r="I7632" t="s">
        <v>398</v>
      </c>
      <c r="J7632" t="s">
        <v>561</v>
      </c>
      <c r="K7632" t="s">
        <v>399</v>
      </c>
      <c r="L7632" t="s">
        <v>543</v>
      </c>
      <c r="M7632" t="s">
        <v>467</v>
      </c>
      <c r="N7632">
        <v>25</v>
      </c>
      <c r="O7632">
        <v>9017.07</v>
      </c>
      <c r="P7632">
        <v>18378</v>
      </c>
      <c r="Q7632" t="str">
        <f t="shared" si="122"/>
        <v>1-Residential</v>
      </c>
    </row>
    <row r="7633" spans="1:17" x14ac:dyDescent="0.3">
      <c r="A7633">
        <v>4</v>
      </c>
      <c r="B7633" t="s">
        <v>187</v>
      </c>
      <c r="C7633">
        <v>2023</v>
      </c>
      <c r="D7633">
        <v>1</v>
      </c>
      <c r="E7633" t="s">
        <v>395</v>
      </c>
      <c r="F7633" s="152">
        <v>10</v>
      </c>
      <c r="G7633" t="s">
        <v>466</v>
      </c>
      <c r="H7633" t="s">
        <v>412</v>
      </c>
      <c r="I7633" t="s">
        <v>413</v>
      </c>
      <c r="J7633" t="s">
        <v>561</v>
      </c>
      <c r="K7633" t="s">
        <v>399</v>
      </c>
      <c r="L7633" t="s">
        <v>544</v>
      </c>
      <c r="M7633" t="s">
        <v>468</v>
      </c>
      <c r="N7633">
        <v>140</v>
      </c>
      <c r="O7633">
        <v>20647.45</v>
      </c>
      <c r="P7633">
        <v>139837</v>
      </c>
      <c r="Q7633" t="str">
        <f t="shared" si="122"/>
        <v>1-Residential</v>
      </c>
    </row>
    <row r="7634" spans="1:17" x14ac:dyDescent="0.3">
      <c r="A7634">
        <v>4</v>
      </c>
      <c r="B7634" t="s">
        <v>187</v>
      </c>
      <c r="C7634">
        <v>2023</v>
      </c>
      <c r="D7634">
        <v>1</v>
      </c>
      <c r="E7634" t="s">
        <v>395</v>
      </c>
      <c r="F7634" s="152">
        <v>10</v>
      </c>
      <c r="G7634" t="s">
        <v>466</v>
      </c>
      <c r="H7634" t="s">
        <v>415</v>
      </c>
      <c r="I7634" t="s">
        <v>416</v>
      </c>
      <c r="J7634" t="s">
        <v>563</v>
      </c>
      <c r="K7634" t="s">
        <v>408</v>
      </c>
      <c r="L7634" t="s">
        <v>544</v>
      </c>
      <c r="M7634" t="s">
        <v>468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x14ac:dyDescent="0.3">
      <c r="A7635">
        <v>4</v>
      </c>
      <c r="B7635" t="s">
        <v>187</v>
      </c>
      <c r="C7635">
        <v>2023</v>
      </c>
      <c r="D7635">
        <v>1</v>
      </c>
      <c r="E7635" t="s">
        <v>395</v>
      </c>
      <c r="F7635" s="152">
        <v>60</v>
      </c>
      <c r="G7635" t="s">
        <v>469</v>
      </c>
      <c r="H7635" t="s">
        <v>459</v>
      </c>
      <c r="I7635" t="s">
        <v>460</v>
      </c>
      <c r="J7635" t="s">
        <v>573</v>
      </c>
      <c r="K7635" t="s">
        <v>461</v>
      </c>
      <c r="L7635" t="s">
        <v>545</v>
      </c>
      <c r="M7635" t="s">
        <v>470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x14ac:dyDescent="0.3">
      <c r="A7636">
        <v>4</v>
      </c>
      <c r="B7636" t="s">
        <v>187</v>
      </c>
      <c r="C7636">
        <v>2023</v>
      </c>
      <c r="D7636">
        <v>1</v>
      </c>
      <c r="E7636" t="s">
        <v>395</v>
      </c>
      <c r="F7636" s="152">
        <v>60</v>
      </c>
      <c r="G7636" t="s">
        <v>469</v>
      </c>
      <c r="H7636" t="s">
        <v>463</v>
      </c>
      <c r="I7636" t="s">
        <v>464</v>
      </c>
      <c r="J7636" t="s">
        <v>577</v>
      </c>
      <c r="K7636" t="s">
        <v>465</v>
      </c>
      <c r="L7636" t="s">
        <v>545</v>
      </c>
      <c r="M7636" t="s">
        <v>470</v>
      </c>
      <c r="N7636">
        <v>2</v>
      </c>
      <c r="O7636">
        <v>34.15</v>
      </c>
      <c r="P7636">
        <v>179</v>
      </c>
      <c r="Q7636" t="str">
        <f t="shared" si="122"/>
        <v>Street</v>
      </c>
    </row>
    <row r="7637" spans="1:17" x14ac:dyDescent="0.3">
      <c r="A7637">
        <v>5</v>
      </c>
      <c r="B7637" t="s">
        <v>181</v>
      </c>
      <c r="C7637">
        <v>2023</v>
      </c>
      <c r="D7637">
        <v>1</v>
      </c>
      <c r="E7637" t="s">
        <v>395</v>
      </c>
      <c r="F7637" s="152">
        <v>1</v>
      </c>
      <c r="G7637" t="s">
        <v>396</v>
      </c>
      <c r="H7637" t="s">
        <v>397</v>
      </c>
      <c r="I7637" t="s">
        <v>398</v>
      </c>
      <c r="J7637" t="s">
        <v>561</v>
      </c>
      <c r="K7637" t="s">
        <v>399</v>
      </c>
      <c r="L7637" t="s">
        <v>536</v>
      </c>
      <c r="M7637" t="s">
        <v>400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x14ac:dyDescent="0.3">
      <c r="A7638">
        <v>5</v>
      </c>
      <c r="B7638" t="s">
        <v>181</v>
      </c>
      <c r="C7638">
        <v>2023</v>
      </c>
      <c r="D7638">
        <v>1</v>
      </c>
      <c r="E7638" t="s">
        <v>395</v>
      </c>
      <c r="F7638" s="152">
        <v>1</v>
      </c>
      <c r="G7638" t="s">
        <v>396</v>
      </c>
      <c r="H7638" t="s">
        <v>401</v>
      </c>
      <c r="I7638" t="s">
        <v>402</v>
      </c>
      <c r="J7638" t="s">
        <v>561</v>
      </c>
      <c r="K7638" t="s">
        <v>399</v>
      </c>
      <c r="L7638" t="s">
        <v>536</v>
      </c>
      <c r="M7638" t="s">
        <v>400</v>
      </c>
      <c r="N7638">
        <v>350</v>
      </c>
      <c r="O7638">
        <v>99274.47</v>
      </c>
      <c r="P7638">
        <v>189137</v>
      </c>
      <c r="Q7638" t="str">
        <f t="shared" si="122"/>
        <v>1-Residential</v>
      </c>
    </row>
    <row r="7639" spans="1:17" x14ac:dyDescent="0.3">
      <c r="A7639">
        <v>5</v>
      </c>
      <c r="B7639" t="s">
        <v>181</v>
      </c>
      <c r="C7639">
        <v>2023</v>
      </c>
      <c r="D7639">
        <v>1</v>
      </c>
      <c r="E7639" t="s">
        <v>395</v>
      </c>
      <c r="F7639" s="152">
        <v>1</v>
      </c>
      <c r="G7639" t="s">
        <v>396</v>
      </c>
      <c r="H7639" t="s">
        <v>403</v>
      </c>
      <c r="I7639" t="s">
        <v>404</v>
      </c>
      <c r="J7639" t="s">
        <v>562</v>
      </c>
      <c r="K7639" t="s">
        <v>405</v>
      </c>
      <c r="L7639" t="s">
        <v>536</v>
      </c>
      <c r="M7639" t="s">
        <v>400</v>
      </c>
      <c r="N7639">
        <v>1311</v>
      </c>
      <c r="O7639">
        <v>43661.16</v>
      </c>
      <c r="P7639">
        <v>736786</v>
      </c>
      <c r="Q7639" t="str">
        <f t="shared" si="122"/>
        <v>3-Small C&amp;I</v>
      </c>
    </row>
    <row r="7640" spans="1:17" x14ac:dyDescent="0.3">
      <c r="A7640">
        <v>5</v>
      </c>
      <c r="B7640" t="s">
        <v>181</v>
      </c>
      <c r="C7640">
        <v>2023</v>
      </c>
      <c r="D7640">
        <v>1</v>
      </c>
      <c r="E7640" t="s">
        <v>395</v>
      </c>
      <c r="F7640" s="152">
        <v>1</v>
      </c>
      <c r="G7640" t="s">
        <v>396</v>
      </c>
      <c r="H7640" t="s">
        <v>406</v>
      </c>
      <c r="I7640" t="s">
        <v>407</v>
      </c>
      <c r="J7640" t="s">
        <v>563</v>
      </c>
      <c r="K7640" t="s">
        <v>408</v>
      </c>
      <c r="L7640" t="s">
        <v>536</v>
      </c>
      <c r="M7640" t="s">
        <v>400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x14ac:dyDescent="0.3">
      <c r="A7641">
        <v>5</v>
      </c>
      <c r="B7641" t="s">
        <v>181</v>
      </c>
      <c r="C7641">
        <v>2023</v>
      </c>
      <c r="D7641">
        <v>1</v>
      </c>
      <c r="E7641" t="s">
        <v>395</v>
      </c>
      <c r="F7641" s="152">
        <v>1</v>
      </c>
      <c r="G7641" t="s">
        <v>396</v>
      </c>
      <c r="H7641" t="s">
        <v>471</v>
      </c>
      <c r="I7641" t="s">
        <v>472</v>
      </c>
      <c r="J7641" t="s">
        <v>563</v>
      </c>
      <c r="K7641" t="s">
        <v>408</v>
      </c>
      <c r="L7641" t="s">
        <v>536</v>
      </c>
      <c r="M7641" t="s">
        <v>400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x14ac:dyDescent="0.3">
      <c r="A7642">
        <v>5</v>
      </c>
      <c r="B7642" t="s">
        <v>181</v>
      </c>
      <c r="C7642">
        <v>2023</v>
      </c>
      <c r="D7642">
        <v>1</v>
      </c>
      <c r="E7642" t="s">
        <v>395</v>
      </c>
      <c r="F7642" s="152">
        <v>1</v>
      </c>
      <c r="G7642" t="s">
        <v>396</v>
      </c>
      <c r="H7642" t="s">
        <v>409</v>
      </c>
      <c r="I7642" t="s">
        <v>410</v>
      </c>
      <c r="J7642" t="s">
        <v>564</v>
      </c>
      <c r="K7642" t="s">
        <v>428</v>
      </c>
      <c r="L7642" t="s">
        <v>536</v>
      </c>
      <c r="M7642" t="s">
        <v>400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x14ac:dyDescent="0.3">
      <c r="A7643">
        <v>5</v>
      </c>
      <c r="B7643" t="s">
        <v>181</v>
      </c>
      <c r="C7643">
        <v>2023</v>
      </c>
      <c r="D7643">
        <v>1</v>
      </c>
      <c r="E7643" t="s">
        <v>395</v>
      </c>
      <c r="F7643" s="152">
        <v>1</v>
      </c>
      <c r="G7643" t="s">
        <v>396</v>
      </c>
      <c r="H7643" t="s">
        <v>429</v>
      </c>
      <c r="I7643" t="s">
        <v>430</v>
      </c>
      <c r="J7643" t="s">
        <v>562</v>
      </c>
      <c r="K7643" t="s">
        <v>405</v>
      </c>
      <c r="L7643" t="s">
        <v>536</v>
      </c>
      <c r="M7643" t="s">
        <v>400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x14ac:dyDescent="0.3">
      <c r="A7644">
        <v>5</v>
      </c>
      <c r="B7644" t="s">
        <v>181</v>
      </c>
      <c r="C7644">
        <v>2023</v>
      </c>
      <c r="D7644">
        <v>1</v>
      </c>
      <c r="E7644" t="s">
        <v>395</v>
      </c>
      <c r="F7644" s="152">
        <v>1</v>
      </c>
      <c r="G7644" t="s">
        <v>396</v>
      </c>
      <c r="H7644" t="s">
        <v>473</v>
      </c>
      <c r="I7644" t="s">
        <v>474</v>
      </c>
      <c r="J7644" t="s">
        <v>565</v>
      </c>
      <c r="K7644" t="s">
        <v>411</v>
      </c>
      <c r="L7644" t="s">
        <v>536</v>
      </c>
      <c r="M7644" t="s">
        <v>400</v>
      </c>
      <c r="N7644">
        <v>3</v>
      </c>
      <c r="O7644">
        <v>205.64</v>
      </c>
      <c r="P7644">
        <v>391</v>
      </c>
      <c r="Q7644" t="str">
        <f t="shared" si="122"/>
        <v>3-Small C&amp;I</v>
      </c>
    </row>
    <row r="7645" spans="1:17" x14ac:dyDescent="0.3">
      <c r="A7645">
        <v>5</v>
      </c>
      <c r="B7645" t="s">
        <v>181</v>
      </c>
      <c r="C7645">
        <v>2023</v>
      </c>
      <c r="D7645">
        <v>1</v>
      </c>
      <c r="E7645" t="s">
        <v>395</v>
      </c>
      <c r="F7645" s="152">
        <v>1</v>
      </c>
      <c r="G7645" t="s">
        <v>396</v>
      </c>
      <c r="H7645" t="s">
        <v>477</v>
      </c>
      <c r="I7645" t="s">
        <v>478</v>
      </c>
      <c r="J7645" t="s">
        <v>566</v>
      </c>
      <c r="K7645" t="s">
        <v>436</v>
      </c>
      <c r="L7645" t="s">
        <v>536</v>
      </c>
      <c r="M7645" t="s">
        <v>400</v>
      </c>
      <c r="N7645">
        <v>187</v>
      </c>
      <c r="O7645">
        <v>14301.46</v>
      </c>
      <c r="P7645">
        <v>23612</v>
      </c>
      <c r="Q7645" t="str">
        <f t="shared" si="122"/>
        <v>Street</v>
      </c>
    </row>
    <row r="7646" spans="1:17" x14ac:dyDescent="0.3">
      <c r="A7646">
        <v>5</v>
      </c>
      <c r="B7646" t="s">
        <v>181</v>
      </c>
      <c r="C7646">
        <v>2023</v>
      </c>
      <c r="D7646">
        <v>1</v>
      </c>
      <c r="E7646" t="s">
        <v>395</v>
      </c>
      <c r="F7646" s="152">
        <v>1</v>
      </c>
      <c r="G7646" t="s">
        <v>396</v>
      </c>
      <c r="H7646" t="s">
        <v>479</v>
      </c>
      <c r="I7646" t="s">
        <v>480</v>
      </c>
      <c r="J7646" t="s">
        <v>566</v>
      </c>
      <c r="K7646" t="s">
        <v>436</v>
      </c>
      <c r="L7646" t="s">
        <v>536</v>
      </c>
      <c r="M7646" t="s">
        <v>400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x14ac:dyDescent="0.3">
      <c r="A7647">
        <v>5</v>
      </c>
      <c r="B7647" t="s">
        <v>181</v>
      </c>
      <c r="C7647">
        <v>2023</v>
      </c>
      <c r="D7647">
        <v>1</v>
      </c>
      <c r="E7647" t="s">
        <v>395</v>
      </c>
      <c r="F7647" s="152">
        <v>1</v>
      </c>
      <c r="G7647" t="s">
        <v>396</v>
      </c>
      <c r="H7647" t="s">
        <v>434</v>
      </c>
      <c r="I7647" t="s">
        <v>435</v>
      </c>
      <c r="J7647" t="s">
        <v>566</v>
      </c>
      <c r="K7647" t="s">
        <v>436</v>
      </c>
      <c r="L7647" t="s">
        <v>537</v>
      </c>
      <c r="M7647" t="s">
        <v>414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x14ac:dyDescent="0.3">
      <c r="A7648">
        <v>5</v>
      </c>
      <c r="B7648" t="s">
        <v>181</v>
      </c>
      <c r="C7648">
        <v>2023</v>
      </c>
      <c r="D7648">
        <v>1</v>
      </c>
      <c r="E7648" t="s">
        <v>395</v>
      </c>
      <c r="F7648" s="152">
        <v>1</v>
      </c>
      <c r="G7648" t="s">
        <v>396</v>
      </c>
      <c r="H7648" t="s">
        <v>412</v>
      </c>
      <c r="I7648" t="s">
        <v>413</v>
      </c>
      <c r="J7648" t="s">
        <v>561</v>
      </c>
      <c r="K7648" t="s">
        <v>399</v>
      </c>
      <c r="L7648" t="s">
        <v>537</v>
      </c>
      <c r="M7648" t="s">
        <v>414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x14ac:dyDescent="0.3">
      <c r="A7649">
        <v>5</v>
      </c>
      <c r="B7649" t="s">
        <v>181</v>
      </c>
      <c r="C7649">
        <v>2023</v>
      </c>
      <c r="D7649">
        <v>1</v>
      </c>
      <c r="E7649" t="s">
        <v>395</v>
      </c>
      <c r="F7649" s="152">
        <v>1</v>
      </c>
      <c r="G7649" t="s">
        <v>396</v>
      </c>
      <c r="H7649" t="s">
        <v>415</v>
      </c>
      <c r="I7649" t="s">
        <v>416</v>
      </c>
      <c r="J7649" t="s">
        <v>563</v>
      </c>
      <c r="K7649" t="s">
        <v>408</v>
      </c>
      <c r="L7649" t="s">
        <v>537</v>
      </c>
      <c r="M7649" t="s">
        <v>414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x14ac:dyDescent="0.3">
      <c r="A7650">
        <v>5</v>
      </c>
      <c r="B7650" t="s">
        <v>181</v>
      </c>
      <c r="C7650">
        <v>2023</v>
      </c>
      <c r="D7650">
        <v>1</v>
      </c>
      <c r="E7650" t="s">
        <v>395</v>
      </c>
      <c r="F7650" s="152">
        <v>1</v>
      </c>
      <c r="G7650" t="s">
        <v>396</v>
      </c>
      <c r="H7650" t="s">
        <v>417</v>
      </c>
      <c r="I7650" t="s">
        <v>418</v>
      </c>
      <c r="J7650" t="s">
        <v>562</v>
      </c>
      <c r="K7650" t="s">
        <v>405</v>
      </c>
      <c r="L7650" t="s">
        <v>537</v>
      </c>
      <c r="M7650" t="s">
        <v>414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x14ac:dyDescent="0.3">
      <c r="A7651">
        <v>5</v>
      </c>
      <c r="B7651" t="s">
        <v>181</v>
      </c>
      <c r="C7651">
        <v>2023</v>
      </c>
      <c r="D7651">
        <v>1</v>
      </c>
      <c r="E7651" t="s">
        <v>395</v>
      </c>
      <c r="F7651" s="152">
        <v>1</v>
      </c>
      <c r="G7651" t="s">
        <v>396</v>
      </c>
      <c r="H7651" t="s">
        <v>419</v>
      </c>
      <c r="I7651" t="s">
        <v>420</v>
      </c>
      <c r="J7651" t="s">
        <v>565</v>
      </c>
      <c r="K7651" t="s">
        <v>411</v>
      </c>
      <c r="L7651" t="s">
        <v>537</v>
      </c>
      <c r="M7651" t="s">
        <v>414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x14ac:dyDescent="0.3">
      <c r="A7652">
        <v>5</v>
      </c>
      <c r="B7652" t="s">
        <v>181</v>
      </c>
      <c r="C7652">
        <v>2023</v>
      </c>
      <c r="D7652">
        <v>1</v>
      </c>
      <c r="E7652" t="s">
        <v>395</v>
      </c>
      <c r="F7652" s="152">
        <v>3</v>
      </c>
      <c r="G7652" t="s">
        <v>421</v>
      </c>
      <c r="H7652" t="s">
        <v>397</v>
      </c>
      <c r="I7652" t="s">
        <v>398</v>
      </c>
      <c r="J7652" t="s">
        <v>561</v>
      </c>
      <c r="K7652" t="s">
        <v>399</v>
      </c>
      <c r="L7652" t="s">
        <v>538</v>
      </c>
      <c r="M7652" t="s">
        <v>422</v>
      </c>
      <c r="N7652">
        <v>1106</v>
      </c>
      <c r="O7652">
        <v>645590.04</v>
      </c>
      <c r="P7652">
        <v>1352231</v>
      </c>
      <c r="Q7652" t="str">
        <f t="shared" si="122"/>
        <v>1-Residential</v>
      </c>
    </row>
    <row r="7653" spans="1:17" x14ac:dyDescent="0.3">
      <c r="A7653">
        <v>5</v>
      </c>
      <c r="B7653" t="s">
        <v>181</v>
      </c>
      <c r="C7653">
        <v>2023</v>
      </c>
      <c r="D7653">
        <v>1</v>
      </c>
      <c r="E7653" t="s">
        <v>395</v>
      </c>
      <c r="F7653" s="152">
        <v>3</v>
      </c>
      <c r="G7653" t="s">
        <v>421</v>
      </c>
      <c r="H7653" t="s">
        <v>401</v>
      </c>
      <c r="I7653" t="s">
        <v>402</v>
      </c>
      <c r="J7653" t="s">
        <v>561</v>
      </c>
      <c r="K7653" t="s">
        <v>399</v>
      </c>
      <c r="L7653" t="s">
        <v>538</v>
      </c>
      <c r="M7653" t="s">
        <v>422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x14ac:dyDescent="0.3">
      <c r="A7654">
        <v>5</v>
      </c>
      <c r="B7654" t="s">
        <v>181</v>
      </c>
      <c r="C7654">
        <v>2023</v>
      </c>
      <c r="D7654">
        <v>1</v>
      </c>
      <c r="E7654" t="s">
        <v>395</v>
      </c>
      <c r="F7654" s="152">
        <v>3</v>
      </c>
      <c r="G7654" t="s">
        <v>421</v>
      </c>
      <c r="H7654" t="s">
        <v>403</v>
      </c>
      <c r="I7654" t="s">
        <v>404</v>
      </c>
      <c r="J7654" t="s">
        <v>562</v>
      </c>
      <c r="K7654" t="s">
        <v>405</v>
      </c>
      <c r="L7654" t="s">
        <v>538</v>
      </c>
      <c r="M7654" t="s">
        <v>422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x14ac:dyDescent="0.3">
      <c r="A7655">
        <v>5</v>
      </c>
      <c r="B7655" t="s">
        <v>181</v>
      </c>
      <c r="C7655">
        <v>2023</v>
      </c>
      <c r="D7655">
        <v>1</v>
      </c>
      <c r="E7655" t="s">
        <v>395</v>
      </c>
      <c r="F7655" s="152">
        <v>3</v>
      </c>
      <c r="G7655" t="s">
        <v>421</v>
      </c>
      <c r="H7655" t="s">
        <v>406</v>
      </c>
      <c r="I7655" t="s">
        <v>407</v>
      </c>
      <c r="J7655" t="s">
        <v>563</v>
      </c>
      <c r="K7655" t="s">
        <v>408</v>
      </c>
      <c r="L7655" t="s">
        <v>538</v>
      </c>
      <c r="M7655" t="s">
        <v>422</v>
      </c>
      <c r="N7655">
        <v>4</v>
      </c>
      <c r="O7655">
        <v>418.27</v>
      </c>
      <c r="P7655">
        <v>1356</v>
      </c>
      <c r="Q7655" t="str">
        <f t="shared" si="122"/>
        <v>2-Low Income Residential</v>
      </c>
    </row>
    <row r="7656" spans="1:17" x14ac:dyDescent="0.3">
      <c r="A7656">
        <v>5</v>
      </c>
      <c r="B7656" t="s">
        <v>181</v>
      </c>
      <c r="C7656">
        <v>2023</v>
      </c>
      <c r="D7656">
        <v>1</v>
      </c>
      <c r="E7656" t="s">
        <v>395</v>
      </c>
      <c r="F7656" s="152">
        <v>3</v>
      </c>
      <c r="G7656" t="s">
        <v>421</v>
      </c>
      <c r="H7656" t="s">
        <v>423</v>
      </c>
      <c r="I7656" t="s">
        <v>424</v>
      </c>
      <c r="J7656" t="s">
        <v>567</v>
      </c>
      <c r="K7656" t="s">
        <v>425</v>
      </c>
      <c r="L7656" t="s">
        <v>538</v>
      </c>
      <c r="M7656" t="s">
        <v>422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x14ac:dyDescent="0.3">
      <c r="A7657">
        <v>5</v>
      </c>
      <c r="B7657" t="s">
        <v>181</v>
      </c>
      <c r="C7657">
        <v>2023</v>
      </c>
      <c r="D7657">
        <v>1</v>
      </c>
      <c r="E7657" t="s">
        <v>395</v>
      </c>
      <c r="F7657" s="152">
        <v>3</v>
      </c>
      <c r="G7657" t="s">
        <v>421</v>
      </c>
      <c r="H7657" t="s">
        <v>426</v>
      </c>
      <c r="I7657" t="s">
        <v>427</v>
      </c>
      <c r="J7657" t="s">
        <v>564</v>
      </c>
      <c r="K7657" t="s">
        <v>428</v>
      </c>
      <c r="L7657" t="s">
        <v>538</v>
      </c>
      <c r="M7657" t="s">
        <v>422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x14ac:dyDescent="0.3">
      <c r="A7658">
        <v>5</v>
      </c>
      <c r="B7658" t="s">
        <v>181</v>
      </c>
      <c r="C7658">
        <v>2023</v>
      </c>
      <c r="D7658">
        <v>1</v>
      </c>
      <c r="E7658" t="s">
        <v>395</v>
      </c>
      <c r="F7658" s="152">
        <v>3</v>
      </c>
      <c r="G7658" t="s">
        <v>421</v>
      </c>
      <c r="H7658" t="s">
        <v>409</v>
      </c>
      <c r="I7658" t="s">
        <v>410</v>
      </c>
      <c r="J7658" t="s">
        <v>564</v>
      </c>
      <c r="K7658" t="s">
        <v>428</v>
      </c>
      <c r="L7658" t="s">
        <v>538</v>
      </c>
      <c r="M7658" t="s">
        <v>422</v>
      </c>
      <c r="N7658">
        <v>20332</v>
      </c>
      <c r="O7658">
        <v>3375644.45</v>
      </c>
      <c r="P7658">
        <v>8115882</v>
      </c>
      <c r="Q7658" t="str">
        <f t="shared" si="122"/>
        <v>3-Small C&amp;I</v>
      </c>
    </row>
    <row r="7659" spans="1:17" x14ac:dyDescent="0.3">
      <c r="A7659">
        <v>5</v>
      </c>
      <c r="B7659" t="s">
        <v>181</v>
      </c>
      <c r="C7659">
        <v>2023</v>
      </c>
      <c r="D7659">
        <v>1</v>
      </c>
      <c r="E7659" t="s">
        <v>395</v>
      </c>
      <c r="F7659" s="152">
        <v>3</v>
      </c>
      <c r="G7659" t="s">
        <v>421</v>
      </c>
      <c r="H7659" t="s">
        <v>429</v>
      </c>
      <c r="I7659" t="s">
        <v>430</v>
      </c>
      <c r="J7659" t="s">
        <v>562</v>
      </c>
      <c r="K7659" t="s">
        <v>405</v>
      </c>
      <c r="L7659" t="s">
        <v>538</v>
      </c>
      <c r="M7659" t="s">
        <v>422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x14ac:dyDescent="0.3">
      <c r="A7660">
        <v>5</v>
      </c>
      <c r="B7660" t="s">
        <v>181</v>
      </c>
      <c r="C7660">
        <v>2023</v>
      </c>
      <c r="D7660">
        <v>1</v>
      </c>
      <c r="E7660" t="s">
        <v>395</v>
      </c>
      <c r="F7660" s="152">
        <v>3</v>
      </c>
      <c r="G7660" t="s">
        <v>421</v>
      </c>
      <c r="H7660" t="s">
        <v>481</v>
      </c>
      <c r="I7660" t="s">
        <v>482</v>
      </c>
      <c r="J7660" t="s">
        <v>568</v>
      </c>
      <c r="K7660" t="s">
        <v>433</v>
      </c>
      <c r="L7660" t="s">
        <v>538</v>
      </c>
      <c r="M7660" t="s">
        <v>422</v>
      </c>
      <c r="N7660">
        <v>68</v>
      </c>
      <c r="O7660">
        <v>359032.55</v>
      </c>
      <c r="P7660">
        <v>970042</v>
      </c>
      <c r="Q7660" t="str">
        <f t="shared" si="122"/>
        <v>4-Medium C&amp;I</v>
      </c>
    </row>
    <row r="7661" spans="1:17" x14ac:dyDescent="0.3">
      <c r="A7661">
        <v>5</v>
      </c>
      <c r="B7661" t="s">
        <v>181</v>
      </c>
      <c r="C7661">
        <v>2023</v>
      </c>
      <c r="D7661">
        <v>1</v>
      </c>
      <c r="E7661" t="s">
        <v>395</v>
      </c>
      <c r="F7661" s="152">
        <v>3</v>
      </c>
      <c r="G7661" t="s">
        <v>421</v>
      </c>
      <c r="H7661" t="s">
        <v>649</v>
      </c>
      <c r="I7661" t="s">
        <v>650</v>
      </c>
      <c r="J7661" t="s">
        <v>564</v>
      </c>
      <c r="K7661" t="s">
        <v>428</v>
      </c>
      <c r="L7661" t="s">
        <v>538</v>
      </c>
      <c r="M7661" t="s">
        <v>422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x14ac:dyDescent="0.3">
      <c r="A7662">
        <v>5</v>
      </c>
      <c r="B7662" t="s">
        <v>181</v>
      </c>
      <c r="C7662">
        <v>2023</v>
      </c>
      <c r="D7662">
        <v>1</v>
      </c>
      <c r="E7662" t="s">
        <v>395</v>
      </c>
      <c r="F7662" s="152">
        <v>3</v>
      </c>
      <c r="G7662" t="s">
        <v>421</v>
      </c>
      <c r="H7662" t="s">
        <v>473</v>
      </c>
      <c r="I7662" t="s">
        <v>474</v>
      </c>
      <c r="J7662" t="s">
        <v>565</v>
      </c>
      <c r="K7662" t="s">
        <v>411</v>
      </c>
      <c r="L7662" t="s">
        <v>538</v>
      </c>
      <c r="M7662" t="s">
        <v>422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x14ac:dyDescent="0.3">
      <c r="A7663">
        <v>5</v>
      </c>
      <c r="B7663" t="s">
        <v>181</v>
      </c>
      <c r="C7663">
        <v>2023</v>
      </c>
      <c r="D7663">
        <v>1</v>
      </c>
      <c r="E7663" t="s">
        <v>395</v>
      </c>
      <c r="F7663" s="152">
        <v>3</v>
      </c>
      <c r="G7663" t="s">
        <v>421</v>
      </c>
      <c r="H7663" t="s">
        <v>483</v>
      </c>
      <c r="I7663" t="s">
        <v>484</v>
      </c>
      <c r="J7663" t="s">
        <v>569</v>
      </c>
      <c r="K7663" t="s">
        <v>485</v>
      </c>
      <c r="L7663" t="s">
        <v>538</v>
      </c>
      <c r="M7663" t="s">
        <v>422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x14ac:dyDescent="0.3">
      <c r="A7664">
        <v>5</v>
      </c>
      <c r="B7664" t="s">
        <v>181</v>
      </c>
      <c r="C7664">
        <v>2023</v>
      </c>
      <c r="D7664">
        <v>1</v>
      </c>
      <c r="E7664" t="s">
        <v>395</v>
      </c>
      <c r="F7664" s="152">
        <v>3</v>
      </c>
      <c r="G7664" t="s">
        <v>421</v>
      </c>
      <c r="H7664" t="s">
        <v>431</v>
      </c>
      <c r="I7664" t="s">
        <v>432</v>
      </c>
      <c r="J7664" t="s">
        <v>568</v>
      </c>
      <c r="K7664" t="s">
        <v>433</v>
      </c>
      <c r="L7664" t="s">
        <v>538</v>
      </c>
      <c r="M7664" t="s">
        <v>422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x14ac:dyDescent="0.3">
      <c r="A7665">
        <v>5</v>
      </c>
      <c r="B7665" t="s">
        <v>181</v>
      </c>
      <c r="C7665">
        <v>2023</v>
      </c>
      <c r="D7665">
        <v>1</v>
      </c>
      <c r="E7665" t="s">
        <v>395</v>
      </c>
      <c r="F7665" s="152">
        <v>3</v>
      </c>
      <c r="G7665" t="s">
        <v>421</v>
      </c>
      <c r="H7665" t="s">
        <v>486</v>
      </c>
      <c r="I7665" t="s">
        <v>487</v>
      </c>
      <c r="J7665" t="s">
        <v>570</v>
      </c>
      <c r="K7665" t="s">
        <v>454</v>
      </c>
      <c r="L7665" t="s">
        <v>538</v>
      </c>
      <c r="M7665" t="s">
        <v>422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x14ac:dyDescent="0.3">
      <c r="A7666">
        <v>5</v>
      </c>
      <c r="B7666" t="s">
        <v>181</v>
      </c>
      <c r="C7666">
        <v>2023</v>
      </c>
      <c r="D7666">
        <v>1</v>
      </c>
      <c r="E7666" t="s">
        <v>395</v>
      </c>
      <c r="F7666" s="152">
        <v>3</v>
      </c>
      <c r="G7666" t="s">
        <v>421</v>
      </c>
      <c r="H7666" t="s">
        <v>488</v>
      </c>
      <c r="I7666" t="s">
        <v>489</v>
      </c>
      <c r="J7666" t="s">
        <v>569</v>
      </c>
      <c r="K7666" t="s">
        <v>485</v>
      </c>
      <c r="L7666" t="s">
        <v>538</v>
      </c>
      <c r="M7666" t="s">
        <v>422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x14ac:dyDescent="0.3">
      <c r="A7667">
        <v>5</v>
      </c>
      <c r="B7667" t="s">
        <v>181</v>
      </c>
      <c r="C7667">
        <v>2023</v>
      </c>
      <c r="D7667">
        <v>1</v>
      </c>
      <c r="E7667" t="s">
        <v>395</v>
      </c>
      <c r="F7667" s="152">
        <v>3</v>
      </c>
      <c r="G7667" t="s">
        <v>421</v>
      </c>
      <c r="H7667" t="s">
        <v>477</v>
      </c>
      <c r="I7667" t="s">
        <v>478</v>
      </c>
      <c r="J7667" t="s">
        <v>566</v>
      </c>
      <c r="K7667" t="s">
        <v>436</v>
      </c>
      <c r="L7667" t="s">
        <v>538</v>
      </c>
      <c r="M7667" t="s">
        <v>422</v>
      </c>
      <c r="N7667">
        <v>882</v>
      </c>
      <c r="O7667">
        <v>200755.02</v>
      </c>
      <c r="P7667">
        <v>362785</v>
      </c>
      <c r="Q7667" t="str">
        <f t="shared" si="122"/>
        <v>Street</v>
      </c>
    </row>
    <row r="7668" spans="1:17" x14ac:dyDescent="0.3">
      <c r="A7668">
        <v>5</v>
      </c>
      <c r="B7668" t="s">
        <v>181</v>
      </c>
      <c r="C7668">
        <v>2023</v>
      </c>
      <c r="D7668">
        <v>1</v>
      </c>
      <c r="E7668" t="s">
        <v>395</v>
      </c>
      <c r="F7668" s="152">
        <v>3</v>
      </c>
      <c r="G7668" t="s">
        <v>421</v>
      </c>
      <c r="H7668" t="s">
        <v>479</v>
      </c>
      <c r="I7668" t="s">
        <v>480</v>
      </c>
      <c r="J7668" t="s">
        <v>566</v>
      </c>
      <c r="K7668" t="s">
        <v>436</v>
      </c>
      <c r="L7668" t="s">
        <v>538</v>
      </c>
      <c r="M7668" t="s">
        <v>422</v>
      </c>
      <c r="N7668">
        <v>1489</v>
      </c>
      <c r="O7668">
        <v>322217.76</v>
      </c>
      <c r="P7668">
        <v>536399</v>
      </c>
      <c r="Q7668" t="str">
        <f t="shared" si="122"/>
        <v>Street</v>
      </c>
    </row>
    <row r="7669" spans="1:17" x14ac:dyDescent="0.3">
      <c r="A7669">
        <v>5</v>
      </c>
      <c r="B7669" t="s">
        <v>181</v>
      </c>
      <c r="C7669">
        <v>2023</v>
      </c>
      <c r="D7669">
        <v>1</v>
      </c>
      <c r="E7669" t="s">
        <v>395</v>
      </c>
      <c r="F7669" s="152">
        <v>3</v>
      </c>
      <c r="G7669" t="s">
        <v>421</v>
      </c>
      <c r="H7669" t="s">
        <v>434</v>
      </c>
      <c r="I7669" t="s">
        <v>435</v>
      </c>
      <c r="J7669" t="s">
        <v>566</v>
      </c>
      <c r="K7669" t="s">
        <v>436</v>
      </c>
      <c r="L7669" t="s">
        <v>539</v>
      </c>
      <c r="M7669" t="s">
        <v>440</v>
      </c>
      <c r="N7669">
        <v>3337</v>
      </c>
      <c r="O7669">
        <v>342479.92</v>
      </c>
      <c r="P7669">
        <v>1479188</v>
      </c>
      <c r="Q7669" t="str">
        <f t="shared" si="122"/>
        <v>Street</v>
      </c>
    </row>
    <row r="7670" spans="1:17" x14ac:dyDescent="0.3">
      <c r="A7670">
        <v>5</v>
      </c>
      <c r="B7670" t="s">
        <v>181</v>
      </c>
      <c r="C7670">
        <v>2023</v>
      </c>
      <c r="D7670">
        <v>1</v>
      </c>
      <c r="E7670" t="s">
        <v>395</v>
      </c>
      <c r="F7670" s="152">
        <v>3</v>
      </c>
      <c r="G7670" t="s">
        <v>421</v>
      </c>
      <c r="H7670" t="s">
        <v>437</v>
      </c>
      <c r="I7670" t="s">
        <v>438</v>
      </c>
      <c r="J7670" t="s">
        <v>571</v>
      </c>
      <c r="K7670" t="s">
        <v>439</v>
      </c>
      <c r="L7670" t="s">
        <v>539</v>
      </c>
      <c r="M7670" t="s">
        <v>440</v>
      </c>
      <c r="N7670">
        <v>6</v>
      </c>
      <c r="O7670">
        <v>764.53</v>
      </c>
      <c r="P7670">
        <v>6504</v>
      </c>
      <c r="Q7670" t="str">
        <f t="shared" si="122"/>
        <v>3-Small C&amp;I</v>
      </c>
    </row>
    <row r="7671" spans="1:17" x14ac:dyDescent="0.3">
      <c r="A7671">
        <v>5</v>
      </c>
      <c r="B7671" t="s">
        <v>181</v>
      </c>
      <c r="C7671">
        <v>2023</v>
      </c>
      <c r="D7671">
        <v>1</v>
      </c>
      <c r="E7671" t="s">
        <v>395</v>
      </c>
      <c r="F7671" s="152">
        <v>3</v>
      </c>
      <c r="G7671" t="s">
        <v>421</v>
      </c>
      <c r="H7671" t="s">
        <v>490</v>
      </c>
      <c r="I7671" t="s">
        <v>491</v>
      </c>
      <c r="J7671" t="s">
        <v>572</v>
      </c>
      <c r="K7671" t="s">
        <v>443</v>
      </c>
      <c r="L7671" t="s">
        <v>538</v>
      </c>
      <c r="M7671" t="s">
        <v>422</v>
      </c>
      <c r="N7671">
        <v>2</v>
      </c>
      <c r="O7671">
        <v>39597.46</v>
      </c>
      <c r="P7671">
        <v>108800</v>
      </c>
      <c r="Q7671" t="str">
        <f t="shared" si="122"/>
        <v>5-Large C&amp;I</v>
      </c>
    </row>
    <row r="7672" spans="1:17" x14ac:dyDescent="0.3">
      <c r="A7672">
        <v>5</v>
      </c>
      <c r="B7672" t="s">
        <v>181</v>
      </c>
      <c r="C7672">
        <v>2023</v>
      </c>
      <c r="D7672">
        <v>1</v>
      </c>
      <c r="E7672" t="s">
        <v>395</v>
      </c>
      <c r="F7672" s="152">
        <v>3</v>
      </c>
      <c r="G7672" t="s">
        <v>421</v>
      </c>
      <c r="H7672" t="s">
        <v>441</v>
      </c>
      <c r="I7672" t="s">
        <v>442</v>
      </c>
      <c r="J7672" t="s">
        <v>572</v>
      </c>
      <c r="K7672" t="s">
        <v>443</v>
      </c>
      <c r="L7672" t="s">
        <v>538</v>
      </c>
      <c r="M7672" t="s">
        <v>422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x14ac:dyDescent="0.3">
      <c r="A7673">
        <v>5</v>
      </c>
      <c r="B7673" t="s">
        <v>181</v>
      </c>
      <c r="C7673">
        <v>2023</v>
      </c>
      <c r="D7673">
        <v>1</v>
      </c>
      <c r="E7673" t="s">
        <v>395</v>
      </c>
      <c r="F7673" s="152">
        <v>3</v>
      </c>
      <c r="G7673" t="s">
        <v>421</v>
      </c>
      <c r="H7673" t="s">
        <v>444</v>
      </c>
      <c r="I7673" t="s">
        <v>445</v>
      </c>
      <c r="J7673" t="s">
        <v>572</v>
      </c>
      <c r="K7673" t="s">
        <v>443</v>
      </c>
      <c r="L7673" t="s">
        <v>539</v>
      </c>
      <c r="M7673" t="s">
        <v>440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x14ac:dyDescent="0.3">
      <c r="A7674">
        <v>5</v>
      </c>
      <c r="B7674" t="s">
        <v>181</v>
      </c>
      <c r="C7674">
        <v>2023</v>
      </c>
      <c r="D7674">
        <v>1</v>
      </c>
      <c r="E7674" t="s">
        <v>395</v>
      </c>
      <c r="F7674" s="152">
        <v>3</v>
      </c>
      <c r="G7674" t="s">
        <v>421</v>
      </c>
      <c r="H7674" t="s">
        <v>412</v>
      </c>
      <c r="I7674" t="s">
        <v>413</v>
      </c>
      <c r="J7674" t="s">
        <v>561</v>
      </c>
      <c r="K7674" t="s">
        <v>399</v>
      </c>
      <c r="L7674" t="s">
        <v>539</v>
      </c>
      <c r="M7674" t="s">
        <v>440</v>
      </c>
      <c r="N7674">
        <v>1292</v>
      </c>
      <c r="O7674">
        <v>419053.77</v>
      </c>
      <c r="P7674">
        <v>3032023</v>
      </c>
      <c r="Q7674" t="str">
        <f t="shared" si="122"/>
        <v>1-Residential</v>
      </c>
    </row>
    <row r="7675" spans="1:17" x14ac:dyDescent="0.3">
      <c r="A7675">
        <v>5</v>
      </c>
      <c r="B7675" t="s">
        <v>181</v>
      </c>
      <c r="C7675">
        <v>2023</v>
      </c>
      <c r="D7675">
        <v>1</v>
      </c>
      <c r="E7675" t="s">
        <v>395</v>
      </c>
      <c r="F7675" s="152">
        <v>3</v>
      </c>
      <c r="G7675" t="s">
        <v>421</v>
      </c>
      <c r="H7675" t="s">
        <v>415</v>
      </c>
      <c r="I7675" t="s">
        <v>416</v>
      </c>
      <c r="J7675" t="s">
        <v>547</v>
      </c>
      <c r="K7675" t="s">
        <v>475</v>
      </c>
      <c r="L7675" t="s">
        <v>547</v>
      </c>
      <c r="M7675" t="s">
        <v>476</v>
      </c>
      <c r="N7675">
        <v>1</v>
      </c>
      <c r="O7675">
        <v>46.34</v>
      </c>
      <c r="P7675">
        <v>928</v>
      </c>
      <c r="Q7675" t="str">
        <f t="shared" si="122"/>
        <v>OTHER</v>
      </c>
    </row>
    <row r="7676" spans="1:17" x14ac:dyDescent="0.3">
      <c r="A7676">
        <v>5</v>
      </c>
      <c r="B7676" t="s">
        <v>181</v>
      </c>
      <c r="C7676">
        <v>2023</v>
      </c>
      <c r="D7676">
        <v>1</v>
      </c>
      <c r="E7676" t="s">
        <v>395</v>
      </c>
      <c r="F7676" s="152">
        <v>3</v>
      </c>
      <c r="G7676" t="s">
        <v>421</v>
      </c>
      <c r="H7676" t="s">
        <v>417</v>
      </c>
      <c r="I7676" t="s">
        <v>418</v>
      </c>
      <c r="J7676" t="s">
        <v>562</v>
      </c>
      <c r="K7676" t="s">
        <v>405</v>
      </c>
      <c r="L7676" t="s">
        <v>539</v>
      </c>
      <c r="M7676" t="s">
        <v>440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x14ac:dyDescent="0.3">
      <c r="A7677">
        <v>5</v>
      </c>
      <c r="B7677" t="s">
        <v>181</v>
      </c>
      <c r="C7677">
        <v>2023</v>
      </c>
      <c r="D7677">
        <v>1</v>
      </c>
      <c r="E7677" t="s">
        <v>395</v>
      </c>
      <c r="F7677" s="152">
        <v>3</v>
      </c>
      <c r="G7677" t="s">
        <v>421</v>
      </c>
      <c r="H7677" t="s">
        <v>446</v>
      </c>
      <c r="I7677" t="s">
        <v>447</v>
      </c>
      <c r="J7677" t="s">
        <v>567</v>
      </c>
      <c r="K7677" t="s">
        <v>425</v>
      </c>
      <c r="L7677" t="s">
        <v>539</v>
      </c>
      <c r="M7677" t="s">
        <v>440</v>
      </c>
      <c r="N7677">
        <v>1187</v>
      </c>
      <c r="O7677">
        <v>51652.74</v>
      </c>
      <c r="P7677">
        <v>387358</v>
      </c>
      <c r="Q7677" t="str">
        <f t="shared" si="122"/>
        <v>3-Small C&amp;I</v>
      </c>
    </row>
    <row r="7678" spans="1:17" x14ac:dyDescent="0.3">
      <c r="A7678">
        <v>5</v>
      </c>
      <c r="B7678" t="s">
        <v>181</v>
      </c>
      <c r="C7678">
        <v>2023</v>
      </c>
      <c r="D7678">
        <v>1</v>
      </c>
      <c r="E7678" t="s">
        <v>395</v>
      </c>
      <c r="F7678" s="152">
        <v>3</v>
      </c>
      <c r="G7678" t="s">
        <v>421</v>
      </c>
      <c r="H7678" t="s">
        <v>448</v>
      </c>
      <c r="I7678" t="s">
        <v>449</v>
      </c>
      <c r="J7678" t="s">
        <v>564</v>
      </c>
      <c r="K7678" t="s">
        <v>428</v>
      </c>
      <c r="L7678" t="s">
        <v>539</v>
      </c>
      <c r="M7678" t="s">
        <v>440</v>
      </c>
      <c r="N7678">
        <v>503</v>
      </c>
      <c r="O7678">
        <v>92895.57</v>
      </c>
      <c r="P7678">
        <v>1948271</v>
      </c>
      <c r="Q7678" t="str">
        <f t="shared" si="122"/>
        <v>3-Small C&amp;I</v>
      </c>
    </row>
    <row r="7679" spans="1:17" x14ac:dyDescent="0.3">
      <c r="A7679">
        <v>5</v>
      </c>
      <c r="B7679" t="s">
        <v>181</v>
      </c>
      <c r="C7679">
        <v>2023</v>
      </c>
      <c r="D7679">
        <v>1</v>
      </c>
      <c r="E7679" t="s">
        <v>395</v>
      </c>
      <c r="F7679" s="152">
        <v>3</v>
      </c>
      <c r="G7679" t="s">
        <v>421</v>
      </c>
      <c r="H7679" t="s">
        <v>419</v>
      </c>
      <c r="I7679" t="s">
        <v>420</v>
      </c>
      <c r="J7679" t="s">
        <v>565</v>
      </c>
      <c r="K7679" t="s">
        <v>411</v>
      </c>
      <c r="L7679" t="s">
        <v>539</v>
      </c>
      <c r="M7679" t="s">
        <v>440</v>
      </c>
      <c r="N7679">
        <v>19991</v>
      </c>
      <c r="O7679">
        <v>989665.65</v>
      </c>
      <c r="P7679">
        <v>10510773</v>
      </c>
      <c r="Q7679" t="str">
        <f t="shared" si="122"/>
        <v>3-Small C&amp;I</v>
      </c>
    </row>
    <row r="7680" spans="1:17" x14ac:dyDescent="0.3">
      <c r="A7680">
        <v>5</v>
      </c>
      <c r="B7680" t="s">
        <v>181</v>
      </c>
      <c r="C7680">
        <v>2023</v>
      </c>
      <c r="D7680">
        <v>1</v>
      </c>
      <c r="E7680" t="s">
        <v>395</v>
      </c>
      <c r="F7680" s="152">
        <v>3</v>
      </c>
      <c r="G7680" t="s">
        <v>421</v>
      </c>
      <c r="H7680" t="s">
        <v>450</v>
      </c>
      <c r="I7680" t="s">
        <v>451</v>
      </c>
      <c r="J7680" t="s">
        <v>568</v>
      </c>
      <c r="K7680" t="s">
        <v>433</v>
      </c>
      <c r="L7680" t="s">
        <v>539</v>
      </c>
      <c r="M7680" t="s">
        <v>440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x14ac:dyDescent="0.3">
      <c r="A7681">
        <v>5</v>
      </c>
      <c r="B7681" t="s">
        <v>181</v>
      </c>
      <c r="C7681">
        <v>2023</v>
      </c>
      <c r="D7681">
        <v>1</v>
      </c>
      <c r="E7681" t="s">
        <v>395</v>
      </c>
      <c r="F7681" s="152">
        <v>3</v>
      </c>
      <c r="G7681" t="s">
        <v>421</v>
      </c>
      <c r="H7681" t="s">
        <v>452</v>
      </c>
      <c r="I7681" t="s">
        <v>453</v>
      </c>
      <c r="J7681" t="s">
        <v>568</v>
      </c>
      <c r="K7681" t="s">
        <v>433</v>
      </c>
      <c r="L7681" t="s">
        <v>539</v>
      </c>
      <c r="M7681" t="s">
        <v>440</v>
      </c>
      <c r="N7681">
        <v>316</v>
      </c>
      <c r="O7681">
        <v>689739.22</v>
      </c>
      <c r="P7681">
        <v>7717618</v>
      </c>
      <c r="Q7681" t="str">
        <f t="shared" si="122"/>
        <v>4-Medium C&amp;I</v>
      </c>
    </row>
    <row r="7682" spans="1:17" x14ac:dyDescent="0.3">
      <c r="A7682">
        <v>5</v>
      </c>
      <c r="B7682" t="s">
        <v>181</v>
      </c>
      <c r="C7682">
        <v>2023</v>
      </c>
      <c r="D7682">
        <v>1</v>
      </c>
      <c r="E7682" t="s">
        <v>395</v>
      </c>
      <c r="F7682" s="152">
        <v>3</v>
      </c>
      <c r="G7682" t="s">
        <v>421</v>
      </c>
      <c r="H7682" t="s">
        <v>492</v>
      </c>
      <c r="I7682" t="s">
        <v>493</v>
      </c>
      <c r="J7682" t="s">
        <v>568</v>
      </c>
      <c r="K7682" t="s">
        <v>433</v>
      </c>
      <c r="L7682" t="s">
        <v>539</v>
      </c>
      <c r="M7682" t="s">
        <v>440</v>
      </c>
      <c r="N7682">
        <v>199</v>
      </c>
      <c r="O7682">
        <v>358180.79</v>
      </c>
      <c r="P7682">
        <v>4107661</v>
      </c>
      <c r="Q7682" t="str">
        <f t="shared" si="122"/>
        <v>4-Medium C&amp;I</v>
      </c>
    </row>
    <row r="7683" spans="1:17" x14ac:dyDescent="0.3">
      <c r="A7683">
        <v>5</v>
      </c>
      <c r="B7683" t="s">
        <v>181</v>
      </c>
      <c r="C7683">
        <v>2023</v>
      </c>
      <c r="D7683">
        <v>1</v>
      </c>
      <c r="E7683" t="s">
        <v>395</v>
      </c>
      <c r="F7683" s="152">
        <v>5</v>
      </c>
      <c r="G7683" t="s">
        <v>455</v>
      </c>
      <c r="H7683" t="s">
        <v>403</v>
      </c>
      <c r="I7683" t="s">
        <v>404</v>
      </c>
      <c r="J7683" t="s">
        <v>562</v>
      </c>
      <c r="K7683" t="s">
        <v>405</v>
      </c>
      <c r="L7683" t="s">
        <v>540</v>
      </c>
      <c r="M7683" t="s">
        <v>456</v>
      </c>
      <c r="N7683">
        <v>898</v>
      </c>
      <c r="O7683">
        <v>522699.07</v>
      </c>
      <c r="P7683">
        <v>1796006</v>
      </c>
      <c r="Q7683" t="str">
        <f t="shared" si="122"/>
        <v>3-Small C&amp;I</v>
      </c>
    </row>
    <row r="7684" spans="1:17" x14ac:dyDescent="0.3">
      <c r="A7684">
        <v>5</v>
      </c>
      <c r="B7684" t="s">
        <v>181</v>
      </c>
      <c r="C7684">
        <v>2023</v>
      </c>
      <c r="D7684">
        <v>1</v>
      </c>
      <c r="E7684" t="s">
        <v>395</v>
      </c>
      <c r="F7684" s="152">
        <v>5</v>
      </c>
      <c r="G7684" t="s">
        <v>455</v>
      </c>
      <c r="H7684" t="s">
        <v>423</v>
      </c>
      <c r="I7684" t="s">
        <v>424</v>
      </c>
      <c r="J7684" t="s">
        <v>567</v>
      </c>
      <c r="K7684" t="s">
        <v>425</v>
      </c>
      <c r="L7684" t="s">
        <v>540</v>
      </c>
      <c r="M7684" t="s">
        <v>456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x14ac:dyDescent="0.3">
      <c r="A7685">
        <v>5</v>
      </c>
      <c r="B7685" t="s">
        <v>181</v>
      </c>
      <c r="C7685">
        <v>2023</v>
      </c>
      <c r="D7685">
        <v>1</v>
      </c>
      <c r="E7685" t="s">
        <v>395</v>
      </c>
      <c r="F7685" s="152">
        <v>5</v>
      </c>
      <c r="G7685" t="s">
        <v>455</v>
      </c>
      <c r="H7685" t="s">
        <v>429</v>
      </c>
      <c r="I7685" t="s">
        <v>430</v>
      </c>
      <c r="J7685" t="s">
        <v>562</v>
      </c>
      <c r="K7685" t="s">
        <v>405</v>
      </c>
      <c r="L7685" t="s">
        <v>540</v>
      </c>
      <c r="M7685" t="s">
        <v>456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x14ac:dyDescent="0.3">
      <c r="A7686">
        <v>5</v>
      </c>
      <c r="B7686" t="s">
        <v>181</v>
      </c>
      <c r="C7686">
        <v>2023</v>
      </c>
      <c r="D7686">
        <v>1</v>
      </c>
      <c r="E7686" t="s">
        <v>395</v>
      </c>
      <c r="F7686" s="152">
        <v>5</v>
      </c>
      <c r="G7686" t="s">
        <v>455</v>
      </c>
      <c r="H7686" t="s">
        <v>481</v>
      </c>
      <c r="I7686" t="s">
        <v>482</v>
      </c>
      <c r="J7686" t="s">
        <v>568</v>
      </c>
      <c r="K7686" t="s">
        <v>433</v>
      </c>
      <c r="L7686" t="s">
        <v>540</v>
      </c>
      <c r="M7686" t="s">
        <v>456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x14ac:dyDescent="0.3">
      <c r="A7687">
        <v>5</v>
      </c>
      <c r="B7687" t="s">
        <v>181</v>
      </c>
      <c r="C7687">
        <v>2023</v>
      </c>
      <c r="D7687">
        <v>1</v>
      </c>
      <c r="E7687" t="s">
        <v>395</v>
      </c>
      <c r="F7687" s="152">
        <v>5</v>
      </c>
      <c r="G7687" t="s">
        <v>455</v>
      </c>
      <c r="H7687" t="s">
        <v>431</v>
      </c>
      <c r="I7687" t="s">
        <v>432</v>
      </c>
      <c r="J7687" t="s">
        <v>568</v>
      </c>
      <c r="K7687" t="s">
        <v>433</v>
      </c>
      <c r="L7687" t="s">
        <v>540</v>
      </c>
      <c r="M7687" t="s">
        <v>456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x14ac:dyDescent="0.3">
      <c r="A7688">
        <v>5</v>
      </c>
      <c r="B7688" t="s">
        <v>181</v>
      </c>
      <c r="C7688">
        <v>2023</v>
      </c>
      <c r="D7688">
        <v>1</v>
      </c>
      <c r="E7688" t="s">
        <v>395</v>
      </c>
      <c r="F7688" s="152">
        <v>5</v>
      </c>
      <c r="G7688" t="s">
        <v>455</v>
      </c>
      <c r="H7688" t="s">
        <v>477</v>
      </c>
      <c r="I7688" t="s">
        <v>478</v>
      </c>
      <c r="J7688" t="s">
        <v>566</v>
      </c>
      <c r="K7688" t="s">
        <v>436</v>
      </c>
      <c r="L7688" t="s">
        <v>540</v>
      </c>
      <c r="M7688" t="s">
        <v>456</v>
      </c>
      <c r="N7688">
        <v>27</v>
      </c>
      <c r="O7688">
        <v>8483.91</v>
      </c>
      <c r="P7688">
        <v>15710</v>
      </c>
      <c r="Q7688" t="str">
        <f t="shared" si="122"/>
        <v>Street</v>
      </c>
    </row>
    <row r="7689" spans="1:17" x14ac:dyDescent="0.3">
      <c r="A7689">
        <v>5</v>
      </c>
      <c r="B7689" t="s">
        <v>181</v>
      </c>
      <c r="C7689">
        <v>2023</v>
      </c>
      <c r="D7689">
        <v>1</v>
      </c>
      <c r="E7689" t="s">
        <v>395</v>
      </c>
      <c r="F7689" s="152">
        <v>5</v>
      </c>
      <c r="G7689" t="s">
        <v>455</v>
      </c>
      <c r="H7689" t="s">
        <v>479</v>
      </c>
      <c r="I7689" t="s">
        <v>480</v>
      </c>
      <c r="J7689" t="s">
        <v>566</v>
      </c>
      <c r="K7689" t="s">
        <v>436</v>
      </c>
      <c r="L7689" t="s">
        <v>540</v>
      </c>
      <c r="M7689" t="s">
        <v>456</v>
      </c>
      <c r="N7689">
        <v>34</v>
      </c>
      <c r="O7689">
        <v>11163.5</v>
      </c>
      <c r="P7689">
        <v>18834</v>
      </c>
      <c r="Q7689" t="str">
        <f t="shared" ref="Q7689:Q7752" si="123">VLOOKUP(TRIM(J7689),S:T,2,FALSE)</f>
        <v>Street</v>
      </c>
    </row>
    <row r="7690" spans="1:17" x14ac:dyDescent="0.3">
      <c r="A7690">
        <v>5</v>
      </c>
      <c r="B7690" t="s">
        <v>181</v>
      </c>
      <c r="C7690">
        <v>2023</v>
      </c>
      <c r="D7690">
        <v>1</v>
      </c>
      <c r="E7690" t="s">
        <v>395</v>
      </c>
      <c r="F7690" s="152">
        <v>5</v>
      </c>
      <c r="G7690" t="s">
        <v>455</v>
      </c>
      <c r="H7690" t="s">
        <v>434</v>
      </c>
      <c r="I7690" t="s">
        <v>435</v>
      </c>
      <c r="J7690" t="s">
        <v>566</v>
      </c>
      <c r="K7690" t="s">
        <v>436</v>
      </c>
      <c r="L7690" t="s">
        <v>541</v>
      </c>
      <c r="M7690" t="s">
        <v>457</v>
      </c>
      <c r="N7690">
        <v>111</v>
      </c>
      <c r="O7690">
        <v>18325.95</v>
      </c>
      <c r="P7690">
        <v>81813</v>
      </c>
      <c r="Q7690" t="str">
        <f t="shared" si="123"/>
        <v>Street</v>
      </c>
    </row>
    <row r="7691" spans="1:17" x14ac:dyDescent="0.3">
      <c r="A7691">
        <v>5</v>
      </c>
      <c r="B7691" t="s">
        <v>181</v>
      </c>
      <c r="C7691">
        <v>2023</v>
      </c>
      <c r="D7691">
        <v>1</v>
      </c>
      <c r="E7691" t="s">
        <v>395</v>
      </c>
      <c r="F7691" s="152">
        <v>5</v>
      </c>
      <c r="G7691" t="s">
        <v>455</v>
      </c>
      <c r="H7691" t="s">
        <v>490</v>
      </c>
      <c r="I7691" t="s">
        <v>491</v>
      </c>
      <c r="J7691" t="s">
        <v>572</v>
      </c>
      <c r="K7691" t="s">
        <v>443</v>
      </c>
      <c r="L7691" t="s">
        <v>540</v>
      </c>
      <c r="M7691" t="s">
        <v>456</v>
      </c>
      <c r="N7691">
        <v>3</v>
      </c>
      <c r="O7691">
        <v>-14122</v>
      </c>
      <c r="P7691">
        <v>-2200</v>
      </c>
      <c r="Q7691" t="str">
        <f t="shared" si="123"/>
        <v>5-Large C&amp;I</v>
      </c>
    </row>
    <row r="7692" spans="1:17" x14ac:dyDescent="0.3">
      <c r="A7692">
        <v>5</v>
      </c>
      <c r="B7692" t="s">
        <v>181</v>
      </c>
      <c r="C7692">
        <v>2023</v>
      </c>
      <c r="D7692">
        <v>1</v>
      </c>
      <c r="E7692" t="s">
        <v>395</v>
      </c>
      <c r="F7692" s="152">
        <v>5</v>
      </c>
      <c r="G7692" t="s">
        <v>455</v>
      </c>
      <c r="H7692" t="s">
        <v>441</v>
      </c>
      <c r="I7692" t="s">
        <v>442</v>
      </c>
      <c r="J7692" t="s">
        <v>572</v>
      </c>
      <c r="K7692" t="s">
        <v>443</v>
      </c>
      <c r="L7692" t="s">
        <v>540</v>
      </c>
      <c r="M7692" t="s">
        <v>456</v>
      </c>
      <c r="N7692">
        <v>50</v>
      </c>
      <c r="O7692">
        <v>3067668.14</v>
      </c>
      <c r="P7692">
        <v>10152483</v>
      </c>
      <c r="Q7692" t="str">
        <f t="shared" si="123"/>
        <v>5-Large C&amp;I</v>
      </c>
    </row>
    <row r="7693" spans="1:17" x14ac:dyDescent="0.3">
      <c r="A7693">
        <v>5</v>
      </c>
      <c r="B7693" t="s">
        <v>181</v>
      </c>
      <c r="C7693">
        <v>2023</v>
      </c>
      <c r="D7693">
        <v>1</v>
      </c>
      <c r="E7693" t="s">
        <v>395</v>
      </c>
      <c r="F7693" s="152">
        <v>5</v>
      </c>
      <c r="G7693" t="s">
        <v>455</v>
      </c>
      <c r="H7693" t="s">
        <v>444</v>
      </c>
      <c r="I7693" t="s">
        <v>445</v>
      </c>
      <c r="J7693" t="s">
        <v>572</v>
      </c>
      <c r="K7693" t="s">
        <v>443</v>
      </c>
      <c r="L7693" t="s">
        <v>541</v>
      </c>
      <c r="M7693" t="s">
        <v>457</v>
      </c>
      <c r="N7693">
        <v>557</v>
      </c>
      <c r="O7693">
        <v>10275226.35</v>
      </c>
      <c r="P7693">
        <v>152494282</v>
      </c>
      <c r="Q7693" t="str">
        <f t="shared" si="123"/>
        <v>5-Large C&amp;I</v>
      </c>
    </row>
    <row r="7694" spans="1:17" x14ac:dyDescent="0.3">
      <c r="A7694">
        <v>5</v>
      </c>
      <c r="B7694" t="s">
        <v>181</v>
      </c>
      <c r="C7694">
        <v>2023</v>
      </c>
      <c r="D7694">
        <v>1</v>
      </c>
      <c r="E7694" t="s">
        <v>395</v>
      </c>
      <c r="F7694" s="152">
        <v>5</v>
      </c>
      <c r="G7694" t="s">
        <v>455</v>
      </c>
      <c r="H7694" t="s">
        <v>417</v>
      </c>
      <c r="I7694" t="s">
        <v>418</v>
      </c>
      <c r="J7694" t="s">
        <v>562</v>
      </c>
      <c r="K7694" t="s">
        <v>405</v>
      </c>
      <c r="L7694" t="s">
        <v>541</v>
      </c>
      <c r="M7694" t="s">
        <v>457</v>
      </c>
      <c r="N7694">
        <v>1311</v>
      </c>
      <c r="O7694">
        <v>429918.38</v>
      </c>
      <c r="P7694">
        <v>3754090</v>
      </c>
      <c r="Q7694" t="str">
        <f t="shared" si="123"/>
        <v>3-Small C&amp;I</v>
      </c>
    </row>
    <row r="7695" spans="1:17" x14ac:dyDescent="0.3">
      <c r="A7695">
        <v>5</v>
      </c>
      <c r="B7695" t="s">
        <v>181</v>
      </c>
      <c r="C7695">
        <v>2023</v>
      </c>
      <c r="D7695">
        <v>1</v>
      </c>
      <c r="E7695" t="s">
        <v>395</v>
      </c>
      <c r="F7695" s="152">
        <v>5</v>
      </c>
      <c r="G7695" t="s">
        <v>455</v>
      </c>
      <c r="H7695" t="s">
        <v>446</v>
      </c>
      <c r="I7695" t="s">
        <v>447</v>
      </c>
      <c r="J7695" t="s">
        <v>567</v>
      </c>
      <c r="K7695" t="s">
        <v>425</v>
      </c>
      <c r="L7695" t="s">
        <v>541</v>
      </c>
      <c r="M7695" t="s">
        <v>457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x14ac:dyDescent="0.3">
      <c r="A7696">
        <v>5</v>
      </c>
      <c r="B7696" t="s">
        <v>181</v>
      </c>
      <c r="C7696">
        <v>2023</v>
      </c>
      <c r="D7696">
        <v>1</v>
      </c>
      <c r="E7696" t="s">
        <v>395</v>
      </c>
      <c r="F7696" s="152">
        <v>5</v>
      </c>
      <c r="G7696" t="s">
        <v>455</v>
      </c>
      <c r="H7696" t="s">
        <v>450</v>
      </c>
      <c r="I7696" t="s">
        <v>451</v>
      </c>
      <c r="J7696" t="s">
        <v>568</v>
      </c>
      <c r="K7696" t="s">
        <v>433</v>
      </c>
      <c r="L7696" t="s">
        <v>541</v>
      </c>
      <c r="M7696" t="s">
        <v>457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x14ac:dyDescent="0.3">
      <c r="A7697">
        <v>5</v>
      </c>
      <c r="B7697" t="s">
        <v>181</v>
      </c>
      <c r="C7697">
        <v>2023</v>
      </c>
      <c r="D7697">
        <v>1</v>
      </c>
      <c r="E7697" t="s">
        <v>395</v>
      </c>
      <c r="F7697" s="152">
        <v>6</v>
      </c>
      <c r="G7697" t="s">
        <v>458</v>
      </c>
      <c r="H7697" t="s">
        <v>403</v>
      </c>
      <c r="I7697" t="s">
        <v>404</v>
      </c>
      <c r="J7697" t="s">
        <v>562</v>
      </c>
      <c r="K7697" t="s">
        <v>405</v>
      </c>
      <c r="L7697" t="s">
        <v>548</v>
      </c>
      <c r="M7697" t="s">
        <v>193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x14ac:dyDescent="0.3">
      <c r="A7698">
        <v>5</v>
      </c>
      <c r="B7698" t="s">
        <v>181</v>
      </c>
      <c r="C7698">
        <v>2023</v>
      </c>
      <c r="D7698">
        <v>1</v>
      </c>
      <c r="E7698" t="s">
        <v>395</v>
      </c>
      <c r="F7698" s="152">
        <v>6</v>
      </c>
      <c r="G7698" t="s">
        <v>458</v>
      </c>
      <c r="H7698" t="s">
        <v>494</v>
      </c>
      <c r="I7698" t="s">
        <v>495</v>
      </c>
      <c r="J7698" t="s">
        <v>573</v>
      </c>
      <c r="K7698" t="s">
        <v>461</v>
      </c>
      <c r="L7698" t="s">
        <v>548</v>
      </c>
      <c r="M7698" t="s">
        <v>193</v>
      </c>
      <c r="N7698">
        <v>59</v>
      </c>
      <c r="O7698">
        <v>92813.63</v>
      </c>
      <c r="P7698">
        <v>147596</v>
      </c>
      <c r="Q7698" t="str">
        <f t="shared" si="123"/>
        <v>Street</v>
      </c>
    </row>
    <row r="7699" spans="1:17" x14ac:dyDescent="0.3">
      <c r="A7699">
        <v>5</v>
      </c>
      <c r="B7699" t="s">
        <v>181</v>
      </c>
      <c r="C7699">
        <v>2023</v>
      </c>
      <c r="D7699">
        <v>1</v>
      </c>
      <c r="E7699" t="s">
        <v>395</v>
      </c>
      <c r="F7699" s="152">
        <v>6</v>
      </c>
      <c r="G7699" t="s">
        <v>458</v>
      </c>
      <c r="H7699" t="s">
        <v>496</v>
      </c>
      <c r="I7699" t="s">
        <v>497</v>
      </c>
      <c r="J7699" t="s">
        <v>573</v>
      </c>
      <c r="K7699" t="s">
        <v>461</v>
      </c>
      <c r="L7699" t="s">
        <v>548</v>
      </c>
      <c r="M7699" t="s">
        <v>193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x14ac:dyDescent="0.3">
      <c r="A7700">
        <v>5</v>
      </c>
      <c r="B7700" t="s">
        <v>181</v>
      </c>
      <c r="C7700">
        <v>2023</v>
      </c>
      <c r="D7700">
        <v>1</v>
      </c>
      <c r="E7700" t="s">
        <v>395</v>
      </c>
      <c r="F7700" s="152">
        <v>6</v>
      </c>
      <c r="G7700" t="s">
        <v>458</v>
      </c>
      <c r="H7700" t="s">
        <v>477</v>
      </c>
      <c r="I7700" t="s">
        <v>478</v>
      </c>
      <c r="J7700" t="s">
        <v>566</v>
      </c>
      <c r="K7700" t="s">
        <v>436</v>
      </c>
      <c r="L7700" t="s">
        <v>548</v>
      </c>
      <c r="M7700" t="s">
        <v>193</v>
      </c>
      <c r="N7700">
        <v>325</v>
      </c>
      <c r="O7700">
        <v>65000.51</v>
      </c>
      <c r="P7700">
        <v>115725</v>
      </c>
      <c r="Q7700" t="str">
        <f t="shared" si="123"/>
        <v>Street</v>
      </c>
    </row>
    <row r="7701" spans="1:17" x14ac:dyDescent="0.3">
      <c r="A7701">
        <v>5</v>
      </c>
      <c r="B7701" t="s">
        <v>181</v>
      </c>
      <c r="C7701">
        <v>2023</v>
      </c>
      <c r="D7701">
        <v>1</v>
      </c>
      <c r="E7701" t="s">
        <v>395</v>
      </c>
      <c r="F7701" s="152">
        <v>6</v>
      </c>
      <c r="G7701" t="s">
        <v>458</v>
      </c>
      <c r="H7701" t="s">
        <v>479</v>
      </c>
      <c r="I7701" t="s">
        <v>480</v>
      </c>
      <c r="J7701" t="s">
        <v>566</v>
      </c>
      <c r="K7701" t="s">
        <v>436</v>
      </c>
      <c r="L7701" t="s">
        <v>548</v>
      </c>
      <c r="M7701" t="s">
        <v>193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x14ac:dyDescent="0.3">
      <c r="A7702">
        <v>5</v>
      </c>
      <c r="B7702" t="s">
        <v>181</v>
      </c>
      <c r="C7702">
        <v>2023</v>
      </c>
      <c r="D7702">
        <v>1</v>
      </c>
      <c r="E7702" t="s">
        <v>395</v>
      </c>
      <c r="F7702" s="152">
        <v>6</v>
      </c>
      <c r="G7702" t="s">
        <v>458</v>
      </c>
      <c r="H7702" t="s">
        <v>498</v>
      </c>
      <c r="I7702" t="s">
        <v>499</v>
      </c>
      <c r="J7702" t="s">
        <v>574</v>
      </c>
      <c r="K7702" t="s">
        <v>500</v>
      </c>
      <c r="L7702" t="s">
        <v>548</v>
      </c>
      <c r="M7702" t="s">
        <v>193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x14ac:dyDescent="0.3">
      <c r="A7703">
        <v>5</v>
      </c>
      <c r="B7703" t="s">
        <v>181</v>
      </c>
      <c r="C7703">
        <v>2023</v>
      </c>
      <c r="D7703">
        <v>1</v>
      </c>
      <c r="E7703" t="s">
        <v>395</v>
      </c>
      <c r="F7703" s="152">
        <v>6</v>
      </c>
      <c r="G7703" t="s">
        <v>458</v>
      </c>
      <c r="H7703" t="s">
        <v>501</v>
      </c>
      <c r="I7703" t="s">
        <v>502</v>
      </c>
      <c r="J7703" t="s">
        <v>574</v>
      </c>
      <c r="K7703" t="s">
        <v>500</v>
      </c>
      <c r="L7703" t="s">
        <v>548</v>
      </c>
      <c r="M7703" t="s">
        <v>193</v>
      </c>
      <c r="N7703">
        <v>2</v>
      </c>
      <c r="O7703">
        <v>33931.49</v>
      </c>
      <c r="P7703">
        <v>51653</v>
      </c>
      <c r="Q7703" t="str">
        <f t="shared" si="123"/>
        <v>Street</v>
      </c>
    </row>
    <row r="7704" spans="1:17" x14ac:dyDescent="0.3">
      <c r="A7704">
        <v>5</v>
      </c>
      <c r="B7704" t="s">
        <v>181</v>
      </c>
      <c r="C7704">
        <v>2023</v>
      </c>
      <c r="D7704">
        <v>1</v>
      </c>
      <c r="E7704" t="s">
        <v>395</v>
      </c>
      <c r="F7704" s="152">
        <v>6</v>
      </c>
      <c r="G7704" t="s">
        <v>458</v>
      </c>
      <c r="H7704" t="s">
        <v>503</v>
      </c>
      <c r="I7704" t="s">
        <v>504</v>
      </c>
      <c r="J7704" t="s">
        <v>575</v>
      </c>
      <c r="K7704" t="s">
        <v>475</v>
      </c>
      <c r="L7704" t="s">
        <v>548</v>
      </c>
      <c r="M7704" t="s">
        <v>193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x14ac:dyDescent="0.3">
      <c r="A7705">
        <v>5</v>
      </c>
      <c r="B7705" t="s">
        <v>181</v>
      </c>
      <c r="C7705">
        <v>2023</v>
      </c>
      <c r="D7705">
        <v>1</v>
      </c>
      <c r="E7705" t="s">
        <v>395</v>
      </c>
      <c r="F7705" s="152">
        <v>6</v>
      </c>
      <c r="G7705" t="s">
        <v>458</v>
      </c>
      <c r="H7705" t="s">
        <v>505</v>
      </c>
      <c r="I7705" t="s">
        <v>506</v>
      </c>
      <c r="J7705" t="s">
        <v>575</v>
      </c>
      <c r="K7705" t="s">
        <v>475</v>
      </c>
      <c r="L7705" t="s">
        <v>548</v>
      </c>
      <c r="M7705" t="s">
        <v>193</v>
      </c>
      <c r="N7705">
        <v>13</v>
      </c>
      <c r="O7705">
        <v>14470.22</v>
      </c>
      <c r="P7705">
        <v>29864</v>
      </c>
      <c r="Q7705" t="str">
        <f t="shared" si="123"/>
        <v>Street</v>
      </c>
    </row>
    <row r="7706" spans="1:17" x14ac:dyDescent="0.3">
      <c r="A7706">
        <v>5</v>
      </c>
      <c r="B7706" t="s">
        <v>181</v>
      </c>
      <c r="C7706">
        <v>2023</v>
      </c>
      <c r="D7706">
        <v>1</v>
      </c>
      <c r="E7706" t="s">
        <v>395</v>
      </c>
      <c r="F7706" s="152">
        <v>6</v>
      </c>
      <c r="G7706" t="s">
        <v>458</v>
      </c>
      <c r="H7706" t="s">
        <v>507</v>
      </c>
      <c r="I7706" t="s">
        <v>508</v>
      </c>
      <c r="J7706" t="s">
        <v>571</v>
      </c>
      <c r="K7706" t="s">
        <v>439</v>
      </c>
      <c r="L7706" t="s">
        <v>548</v>
      </c>
      <c r="M7706" t="s">
        <v>193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x14ac:dyDescent="0.3">
      <c r="A7707">
        <v>5</v>
      </c>
      <c r="B7707" t="s">
        <v>181</v>
      </c>
      <c r="C7707">
        <v>2023</v>
      </c>
      <c r="D7707">
        <v>1</v>
      </c>
      <c r="E7707" t="s">
        <v>395</v>
      </c>
      <c r="F7707" s="152">
        <v>6</v>
      </c>
      <c r="G7707" t="s">
        <v>458</v>
      </c>
      <c r="H7707" t="s">
        <v>509</v>
      </c>
      <c r="I7707" t="s">
        <v>510</v>
      </c>
      <c r="J7707" t="s">
        <v>571</v>
      </c>
      <c r="K7707" t="s">
        <v>439</v>
      </c>
      <c r="L7707" t="s">
        <v>548</v>
      </c>
      <c r="M7707" t="s">
        <v>193</v>
      </c>
      <c r="N7707">
        <v>6</v>
      </c>
      <c r="O7707">
        <v>556.02</v>
      </c>
      <c r="P7707">
        <v>1087</v>
      </c>
      <c r="Q7707" t="str">
        <f t="shared" si="123"/>
        <v>3-Small C&amp;I</v>
      </c>
    </row>
    <row r="7708" spans="1:17" x14ac:dyDescent="0.3">
      <c r="A7708">
        <v>5</v>
      </c>
      <c r="B7708" t="s">
        <v>181</v>
      </c>
      <c r="C7708">
        <v>2023</v>
      </c>
      <c r="D7708">
        <v>1</v>
      </c>
      <c r="E7708" t="s">
        <v>395</v>
      </c>
      <c r="F7708" s="152">
        <v>6</v>
      </c>
      <c r="G7708" t="s">
        <v>458</v>
      </c>
      <c r="H7708" t="s">
        <v>459</v>
      </c>
      <c r="I7708" t="s">
        <v>460</v>
      </c>
      <c r="J7708" t="s">
        <v>573</v>
      </c>
      <c r="K7708" t="s">
        <v>461</v>
      </c>
      <c r="L7708" t="s">
        <v>542</v>
      </c>
      <c r="M7708" t="s">
        <v>462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x14ac:dyDescent="0.3">
      <c r="A7709">
        <v>5</v>
      </c>
      <c r="B7709" t="s">
        <v>181</v>
      </c>
      <c r="C7709">
        <v>2023</v>
      </c>
      <c r="D7709">
        <v>1</v>
      </c>
      <c r="E7709" t="s">
        <v>395</v>
      </c>
      <c r="F7709" s="152">
        <v>6</v>
      </c>
      <c r="G7709" t="s">
        <v>458</v>
      </c>
      <c r="H7709" t="s">
        <v>434</v>
      </c>
      <c r="I7709" t="s">
        <v>435</v>
      </c>
      <c r="J7709" t="s">
        <v>566</v>
      </c>
      <c r="K7709" t="s">
        <v>436</v>
      </c>
      <c r="L7709" t="s">
        <v>542</v>
      </c>
      <c r="M7709" t="s">
        <v>462</v>
      </c>
      <c r="N7709">
        <v>920</v>
      </c>
      <c r="O7709">
        <v>80211.12</v>
      </c>
      <c r="P7709">
        <v>333903</v>
      </c>
      <c r="Q7709" t="str">
        <f t="shared" si="123"/>
        <v>Street</v>
      </c>
    </row>
    <row r="7710" spans="1:17" x14ac:dyDescent="0.3">
      <c r="A7710">
        <v>5</v>
      </c>
      <c r="B7710" t="s">
        <v>181</v>
      </c>
      <c r="C7710">
        <v>2023</v>
      </c>
      <c r="D7710">
        <v>1</v>
      </c>
      <c r="E7710" t="s">
        <v>395</v>
      </c>
      <c r="F7710" s="152">
        <v>6</v>
      </c>
      <c r="G7710" t="s">
        <v>458</v>
      </c>
      <c r="H7710" t="s">
        <v>511</v>
      </c>
      <c r="I7710" t="s">
        <v>512</v>
      </c>
      <c r="J7710" t="s">
        <v>576</v>
      </c>
      <c r="K7710" t="s">
        <v>513</v>
      </c>
      <c r="L7710" t="s">
        <v>542</v>
      </c>
      <c r="M7710" t="s">
        <v>462</v>
      </c>
      <c r="N7710">
        <v>5</v>
      </c>
      <c r="O7710">
        <v>9893.82</v>
      </c>
      <c r="P7710">
        <v>47680</v>
      </c>
      <c r="Q7710" t="str">
        <f t="shared" si="123"/>
        <v>Street</v>
      </c>
    </row>
    <row r="7711" spans="1:17" x14ac:dyDescent="0.3">
      <c r="A7711">
        <v>5</v>
      </c>
      <c r="B7711" t="s">
        <v>181</v>
      </c>
      <c r="C7711">
        <v>2023</v>
      </c>
      <c r="D7711">
        <v>1</v>
      </c>
      <c r="E7711" t="s">
        <v>395</v>
      </c>
      <c r="F7711" s="152">
        <v>6</v>
      </c>
      <c r="G7711" t="s">
        <v>458</v>
      </c>
      <c r="H7711" t="s">
        <v>514</v>
      </c>
      <c r="I7711" t="s">
        <v>515</v>
      </c>
      <c r="J7711" t="s">
        <v>574</v>
      </c>
      <c r="K7711" t="s">
        <v>500</v>
      </c>
      <c r="L7711" t="s">
        <v>542</v>
      </c>
      <c r="M7711" t="s">
        <v>462</v>
      </c>
      <c r="N7711">
        <v>6</v>
      </c>
      <c r="O7711">
        <v>1908.58</v>
      </c>
      <c r="P7711">
        <v>5060</v>
      </c>
      <c r="Q7711" t="str">
        <f t="shared" si="123"/>
        <v>Street</v>
      </c>
    </row>
    <row r="7712" spans="1:17" x14ac:dyDescent="0.3">
      <c r="A7712">
        <v>5</v>
      </c>
      <c r="B7712" t="s">
        <v>181</v>
      </c>
      <c r="C7712">
        <v>2023</v>
      </c>
      <c r="D7712">
        <v>1</v>
      </c>
      <c r="E7712" t="s">
        <v>395</v>
      </c>
      <c r="F7712" s="152">
        <v>6</v>
      </c>
      <c r="G7712" t="s">
        <v>458</v>
      </c>
      <c r="H7712" t="s">
        <v>516</v>
      </c>
      <c r="I7712" t="s">
        <v>517</v>
      </c>
      <c r="J7712" t="s">
        <v>575</v>
      </c>
      <c r="K7712" t="s">
        <v>475</v>
      </c>
      <c r="L7712" t="s">
        <v>542</v>
      </c>
      <c r="M7712" t="s">
        <v>462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x14ac:dyDescent="0.3">
      <c r="A7713">
        <v>5</v>
      </c>
      <c r="B7713" t="s">
        <v>181</v>
      </c>
      <c r="C7713">
        <v>2023</v>
      </c>
      <c r="D7713">
        <v>1</v>
      </c>
      <c r="E7713" t="s">
        <v>395</v>
      </c>
      <c r="F7713" s="152">
        <v>6</v>
      </c>
      <c r="G7713" t="s">
        <v>458</v>
      </c>
      <c r="H7713" t="s">
        <v>437</v>
      </c>
      <c r="I7713" t="s">
        <v>438</v>
      </c>
      <c r="J7713" t="s">
        <v>571</v>
      </c>
      <c r="K7713" t="s">
        <v>439</v>
      </c>
      <c r="L7713" t="s">
        <v>542</v>
      </c>
      <c r="M7713" t="s">
        <v>462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x14ac:dyDescent="0.3">
      <c r="A7714">
        <v>5</v>
      </c>
      <c r="B7714" t="s">
        <v>181</v>
      </c>
      <c r="C7714">
        <v>2023</v>
      </c>
      <c r="D7714">
        <v>1</v>
      </c>
      <c r="E7714" t="s">
        <v>395</v>
      </c>
      <c r="F7714" s="152">
        <v>6</v>
      </c>
      <c r="G7714" t="s">
        <v>458</v>
      </c>
      <c r="H7714" t="s">
        <v>518</v>
      </c>
      <c r="I7714" t="s">
        <v>519</v>
      </c>
      <c r="J7714" t="s">
        <v>577</v>
      </c>
      <c r="K7714" t="s">
        <v>465</v>
      </c>
      <c r="L7714" t="s">
        <v>548</v>
      </c>
      <c r="M7714" t="s">
        <v>193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x14ac:dyDescent="0.3">
      <c r="A7715">
        <v>5</v>
      </c>
      <c r="B7715" t="s">
        <v>181</v>
      </c>
      <c r="C7715">
        <v>2023</v>
      </c>
      <c r="D7715">
        <v>1</v>
      </c>
      <c r="E7715" t="s">
        <v>395</v>
      </c>
      <c r="F7715" s="152">
        <v>6</v>
      </c>
      <c r="G7715" t="s">
        <v>458</v>
      </c>
      <c r="H7715" t="s">
        <v>463</v>
      </c>
      <c r="I7715" t="s">
        <v>464</v>
      </c>
      <c r="J7715" t="s">
        <v>577</v>
      </c>
      <c r="K7715" t="s">
        <v>465</v>
      </c>
      <c r="L7715" t="s">
        <v>542</v>
      </c>
      <c r="M7715" t="s">
        <v>462</v>
      </c>
      <c r="N7715">
        <v>10</v>
      </c>
      <c r="O7715">
        <v>854.15</v>
      </c>
      <c r="P7715">
        <v>5295</v>
      </c>
      <c r="Q7715" t="str">
        <f t="shared" si="123"/>
        <v>Street</v>
      </c>
    </row>
    <row r="7716" spans="1:17" x14ac:dyDescent="0.3">
      <c r="A7716">
        <v>5</v>
      </c>
      <c r="B7716" t="s">
        <v>181</v>
      </c>
      <c r="C7716">
        <v>2023</v>
      </c>
      <c r="D7716">
        <v>1</v>
      </c>
      <c r="E7716" t="s">
        <v>395</v>
      </c>
      <c r="F7716" s="152">
        <v>6</v>
      </c>
      <c r="G7716" t="s">
        <v>458</v>
      </c>
      <c r="H7716" t="s">
        <v>522</v>
      </c>
      <c r="I7716" t="s">
        <v>523</v>
      </c>
      <c r="J7716" t="s">
        <v>578</v>
      </c>
      <c r="K7716" t="s">
        <v>475</v>
      </c>
      <c r="L7716" t="s">
        <v>548</v>
      </c>
      <c r="M7716" t="s">
        <v>193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x14ac:dyDescent="0.3">
      <c r="A7717">
        <v>5</v>
      </c>
      <c r="B7717" t="s">
        <v>181</v>
      </c>
      <c r="C7717">
        <v>2023</v>
      </c>
      <c r="D7717">
        <v>1</v>
      </c>
      <c r="E7717" t="s">
        <v>395</v>
      </c>
      <c r="F7717" s="152">
        <v>6</v>
      </c>
      <c r="G7717" t="s">
        <v>458</v>
      </c>
      <c r="H7717" t="s">
        <v>524</v>
      </c>
      <c r="I7717" t="s">
        <v>525</v>
      </c>
      <c r="J7717" t="s">
        <v>578</v>
      </c>
      <c r="K7717" t="s">
        <v>475</v>
      </c>
      <c r="L7717" t="s">
        <v>542</v>
      </c>
      <c r="M7717" t="s">
        <v>462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x14ac:dyDescent="0.3">
      <c r="A7718">
        <v>5</v>
      </c>
      <c r="B7718" t="s">
        <v>181</v>
      </c>
      <c r="C7718">
        <v>2023</v>
      </c>
      <c r="D7718">
        <v>1</v>
      </c>
      <c r="E7718" t="s">
        <v>395</v>
      </c>
      <c r="F7718" s="152">
        <v>6</v>
      </c>
      <c r="G7718" t="s">
        <v>458</v>
      </c>
      <c r="H7718" t="s">
        <v>417</v>
      </c>
      <c r="I7718" t="s">
        <v>418</v>
      </c>
      <c r="J7718" t="s">
        <v>562</v>
      </c>
      <c r="K7718" t="s">
        <v>405</v>
      </c>
      <c r="L7718" t="s">
        <v>542</v>
      </c>
      <c r="M7718" t="s">
        <v>462</v>
      </c>
      <c r="N7718">
        <v>30</v>
      </c>
      <c r="O7718">
        <v>962.02</v>
      </c>
      <c r="P7718">
        <v>6042</v>
      </c>
      <c r="Q7718" t="str">
        <f t="shared" si="123"/>
        <v>3-Small C&amp;I</v>
      </c>
    </row>
    <row r="7719" spans="1:17" x14ac:dyDescent="0.3">
      <c r="A7719">
        <v>5</v>
      </c>
      <c r="B7719" t="s">
        <v>181</v>
      </c>
      <c r="C7719">
        <v>2023</v>
      </c>
      <c r="D7719">
        <v>1</v>
      </c>
      <c r="E7719" t="s">
        <v>395</v>
      </c>
      <c r="F7719" s="152">
        <v>10</v>
      </c>
      <c r="G7719" t="s">
        <v>466</v>
      </c>
      <c r="H7719" t="s">
        <v>397</v>
      </c>
      <c r="I7719" t="s">
        <v>398</v>
      </c>
      <c r="J7719" t="s">
        <v>561</v>
      </c>
      <c r="K7719" t="s">
        <v>399</v>
      </c>
      <c r="L7719" t="s">
        <v>543</v>
      </c>
      <c r="M7719" t="s">
        <v>467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x14ac:dyDescent="0.3">
      <c r="A7720">
        <v>5</v>
      </c>
      <c r="B7720" t="s">
        <v>181</v>
      </c>
      <c r="C7720">
        <v>2023</v>
      </c>
      <c r="D7720">
        <v>1</v>
      </c>
      <c r="E7720" t="s">
        <v>395</v>
      </c>
      <c r="F7720" s="152">
        <v>10</v>
      </c>
      <c r="G7720" t="s">
        <v>466</v>
      </c>
      <c r="H7720" t="s">
        <v>401</v>
      </c>
      <c r="I7720" t="s">
        <v>402</v>
      </c>
      <c r="J7720" t="s">
        <v>561</v>
      </c>
      <c r="K7720" t="s">
        <v>399</v>
      </c>
      <c r="L7720" t="s">
        <v>543</v>
      </c>
      <c r="M7720" t="s">
        <v>467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x14ac:dyDescent="0.3">
      <c r="A7721">
        <v>5</v>
      </c>
      <c r="B7721" t="s">
        <v>181</v>
      </c>
      <c r="C7721">
        <v>2023</v>
      </c>
      <c r="D7721">
        <v>1</v>
      </c>
      <c r="E7721" t="s">
        <v>395</v>
      </c>
      <c r="F7721" s="152">
        <v>10</v>
      </c>
      <c r="G7721" t="s">
        <v>466</v>
      </c>
      <c r="H7721" t="s">
        <v>403</v>
      </c>
      <c r="I7721" t="s">
        <v>404</v>
      </c>
      <c r="J7721" t="s">
        <v>562</v>
      </c>
      <c r="K7721" t="s">
        <v>405</v>
      </c>
      <c r="L7721" t="s">
        <v>543</v>
      </c>
      <c r="M7721" t="s">
        <v>467</v>
      </c>
      <c r="N7721">
        <v>12</v>
      </c>
      <c r="O7721">
        <v>4408.05</v>
      </c>
      <c r="P7721">
        <v>9869</v>
      </c>
      <c r="Q7721" t="str">
        <f t="shared" si="123"/>
        <v>3-Small C&amp;I</v>
      </c>
    </row>
    <row r="7722" spans="1:17" x14ac:dyDescent="0.3">
      <c r="A7722">
        <v>5</v>
      </c>
      <c r="B7722" t="s">
        <v>181</v>
      </c>
      <c r="C7722">
        <v>2023</v>
      </c>
      <c r="D7722">
        <v>1</v>
      </c>
      <c r="E7722" t="s">
        <v>395</v>
      </c>
      <c r="F7722" s="152">
        <v>10</v>
      </c>
      <c r="G7722" t="s">
        <v>466</v>
      </c>
      <c r="H7722" t="s">
        <v>406</v>
      </c>
      <c r="I7722" t="s">
        <v>407</v>
      </c>
      <c r="J7722" t="s">
        <v>563</v>
      </c>
      <c r="K7722" t="s">
        <v>408</v>
      </c>
      <c r="L7722" t="s">
        <v>543</v>
      </c>
      <c r="M7722" t="s">
        <v>467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x14ac:dyDescent="0.3">
      <c r="A7723">
        <v>5</v>
      </c>
      <c r="B7723" t="s">
        <v>181</v>
      </c>
      <c r="C7723">
        <v>2023</v>
      </c>
      <c r="D7723">
        <v>1</v>
      </c>
      <c r="E7723" t="s">
        <v>395</v>
      </c>
      <c r="F7723" s="152">
        <v>10</v>
      </c>
      <c r="G7723" t="s">
        <v>466</v>
      </c>
      <c r="H7723" t="s">
        <v>471</v>
      </c>
      <c r="I7723" t="s">
        <v>472</v>
      </c>
      <c r="J7723" t="s">
        <v>563</v>
      </c>
      <c r="K7723" t="s">
        <v>408</v>
      </c>
      <c r="L7723" t="s">
        <v>543</v>
      </c>
      <c r="M7723" t="s">
        <v>467</v>
      </c>
      <c r="N7723">
        <v>11</v>
      </c>
      <c r="O7723">
        <v>3904.62</v>
      </c>
      <c r="P7723">
        <v>11481</v>
      </c>
      <c r="Q7723" t="str">
        <f t="shared" si="123"/>
        <v>2-Low Income Residential</v>
      </c>
    </row>
    <row r="7724" spans="1:17" x14ac:dyDescent="0.3">
      <c r="A7724">
        <v>5</v>
      </c>
      <c r="B7724" t="s">
        <v>181</v>
      </c>
      <c r="C7724">
        <v>2023</v>
      </c>
      <c r="D7724">
        <v>1</v>
      </c>
      <c r="E7724" t="s">
        <v>395</v>
      </c>
      <c r="F7724" s="152">
        <v>10</v>
      </c>
      <c r="G7724" t="s">
        <v>466</v>
      </c>
      <c r="H7724" t="s">
        <v>477</v>
      </c>
      <c r="I7724" t="s">
        <v>478</v>
      </c>
      <c r="J7724" t="s">
        <v>566</v>
      </c>
      <c r="K7724" t="s">
        <v>436</v>
      </c>
      <c r="L7724" t="s">
        <v>543</v>
      </c>
      <c r="M7724" t="s">
        <v>467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x14ac:dyDescent="0.3">
      <c r="A7725">
        <v>5</v>
      </c>
      <c r="B7725" t="s">
        <v>181</v>
      </c>
      <c r="C7725">
        <v>2023</v>
      </c>
      <c r="D7725">
        <v>1</v>
      </c>
      <c r="E7725" t="s">
        <v>395</v>
      </c>
      <c r="F7725" s="152">
        <v>10</v>
      </c>
      <c r="G7725" t="s">
        <v>466</v>
      </c>
      <c r="H7725" t="s">
        <v>479</v>
      </c>
      <c r="I7725" t="s">
        <v>480</v>
      </c>
      <c r="J7725" t="s">
        <v>566</v>
      </c>
      <c r="K7725" t="s">
        <v>436</v>
      </c>
      <c r="L7725" t="s">
        <v>543</v>
      </c>
      <c r="M7725" t="s">
        <v>467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x14ac:dyDescent="0.3">
      <c r="A7726">
        <v>5</v>
      </c>
      <c r="B7726" t="s">
        <v>181</v>
      </c>
      <c r="C7726">
        <v>2023</v>
      </c>
      <c r="D7726">
        <v>1</v>
      </c>
      <c r="E7726" t="s">
        <v>395</v>
      </c>
      <c r="F7726" s="152">
        <v>10</v>
      </c>
      <c r="G7726" t="s">
        <v>466</v>
      </c>
      <c r="H7726" t="s">
        <v>434</v>
      </c>
      <c r="I7726" t="s">
        <v>435</v>
      </c>
      <c r="J7726" t="s">
        <v>566</v>
      </c>
      <c r="K7726" t="s">
        <v>436</v>
      </c>
      <c r="L7726" t="s">
        <v>544</v>
      </c>
      <c r="M7726" t="s">
        <v>468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x14ac:dyDescent="0.3">
      <c r="A7727">
        <v>5</v>
      </c>
      <c r="B7727" t="s">
        <v>181</v>
      </c>
      <c r="C7727">
        <v>2023</v>
      </c>
      <c r="D7727">
        <v>1</v>
      </c>
      <c r="E7727" t="s">
        <v>395</v>
      </c>
      <c r="F7727" s="152">
        <v>10</v>
      </c>
      <c r="G7727" t="s">
        <v>466</v>
      </c>
      <c r="H7727" t="s">
        <v>412</v>
      </c>
      <c r="I7727" t="s">
        <v>413</v>
      </c>
      <c r="J7727" t="s">
        <v>561</v>
      </c>
      <c r="K7727" t="s">
        <v>399</v>
      </c>
      <c r="L7727" t="s">
        <v>544</v>
      </c>
      <c r="M7727" t="s">
        <v>468</v>
      </c>
      <c r="N7727">
        <v>32409</v>
      </c>
      <c r="O7727">
        <v>5270907.26</v>
      </c>
      <c r="P7727">
        <v>36875254</v>
      </c>
      <c r="Q7727" t="str">
        <f t="shared" si="123"/>
        <v>1-Residential</v>
      </c>
    </row>
    <row r="7728" spans="1:17" x14ac:dyDescent="0.3">
      <c r="A7728">
        <v>5</v>
      </c>
      <c r="B7728" t="s">
        <v>181</v>
      </c>
      <c r="C7728">
        <v>2023</v>
      </c>
      <c r="D7728">
        <v>1</v>
      </c>
      <c r="E7728" t="s">
        <v>395</v>
      </c>
      <c r="F7728" s="152">
        <v>10</v>
      </c>
      <c r="G7728" t="s">
        <v>466</v>
      </c>
      <c r="H7728" t="s">
        <v>415</v>
      </c>
      <c r="I7728" t="s">
        <v>416</v>
      </c>
      <c r="J7728" t="s">
        <v>563</v>
      </c>
      <c r="K7728" t="s">
        <v>408</v>
      </c>
      <c r="L7728" t="s">
        <v>544</v>
      </c>
      <c r="M7728" t="s">
        <v>468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x14ac:dyDescent="0.3">
      <c r="A7729">
        <v>5</v>
      </c>
      <c r="B7729" t="s">
        <v>181</v>
      </c>
      <c r="C7729">
        <v>2023</v>
      </c>
      <c r="D7729">
        <v>1</v>
      </c>
      <c r="E7729" t="s">
        <v>395</v>
      </c>
      <c r="F7729" s="152">
        <v>10</v>
      </c>
      <c r="G7729" t="s">
        <v>466</v>
      </c>
      <c r="H7729" t="s">
        <v>417</v>
      </c>
      <c r="I7729" t="s">
        <v>418</v>
      </c>
      <c r="J7729" t="s">
        <v>562</v>
      </c>
      <c r="K7729" t="s">
        <v>405</v>
      </c>
      <c r="L7729" t="s">
        <v>544</v>
      </c>
      <c r="M7729" t="s">
        <v>468</v>
      </c>
      <c r="N7729">
        <v>13</v>
      </c>
      <c r="O7729">
        <v>1841.32</v>
      </c>
      <c r="P7729">
        <v>15360</v>
      </c>
      <c r="Q7729" t="str">
        <f t="shared" si="123"/>
        <v>3-Small C&amp;I</v>
      </c>
    </row>
    <row r="7730" spans="1:17" x14ac:dyDescent="0.3">
      <c r="A7730">
        <v>5</v>
      </c>
      <c r="B7730" t="s">
        <v>181</v>
      </c>
      <c r="C7730">
        <v>2023</v>
      </c>
      <c r="D7730">
        <v>1</v>
      </c>
      <c r="E7730" t="s">
        <v>395</v>
      </c>
      <c r="F7730" s="152">
        <v>60</v>
      </c>
      <c r="G7730" t="s">
        <v>469</v>
      </c>
      <c r="H7730" t="s">
        <v>494</v>
      </c>
      <c r="I7730" t="s">
        <v>495</v>
      </c>
      <c r="J7730" t="s">
        <v>573</v>
      </c>
      <c r="K7730" t="s">
        <v>461</v>
      </c>
      <c r="L7730" t="s">
        <v>549</v>
      </c>
      <c r="M7730" t="s">
        <v>526</v>
      </c>
      <c r="N7730">
        <v>7</v>
      </c>
      <c r="O7730">
        <v>2143.6</v>
      </c>
      <c r="P7730">
        <v>3150</v>
      </c>
      <c r="Q7730" t="str">
        <f t="shared" si="123"/>
        <v>Street</v>
      </c>
    </row>
    <row r="7731" spans="1:17" x14ac:dyDescent="0.3">
      <c r="A7731">
        <v>5</v>
      </c>
      <c r="B7731" t="s">
        <v>181</v>
      </c>
      <c r="C7731">
        <v>2023</v>
      </c>
      <c r="D7731">
        <v>1</v>
      </c>
      <c r="E7731" t="s">
        <v>395</v>
      </c>
      <c r="F7731" s="152">
        <v>60</v>
      </c>
      <c r="G7731" t="s">
        <v>469</v>
      </c>
      <c r="H7731" t="s">
        <v>496</v>
      </c>
      <c r="I7731" t="s">
        <v>497</v>
      </c>
      <c r="J7731" t="s">
        <v>573</v>
      </c>
      <c r="K7731" t="s">
        <v>461</v>
      </c>
      <c r="L7731" t="s">
        <v>549</v>
      </c>
      <c r="M7731" t="s">
        <v>526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x14ac:dyDescent="0.3">
      <c r="A7732">
        <v>5</v>
      </c>
      <c r="B7732" t="s">
        <v>181</v>
      </c>
      <c r="C7732">
        <v>2023</v>
      </c>
      <c r="D7732">
        <v>1</v>
      </c>
      <c r="E7732" t="s">
        <v>395</v>
      </c>
      <c r="F7732" s="152">
        <v>60</v>
      </c>
      <c r="G7732" t="s">
        <v>469</v>
      </c>
      <c r="H7732" t="s">
        <v>459</v>
      </c>
      <c r="I7732" t="s">
        <v>460</v>
      </c>
      <c r="J7732" t="s">
        <v>573</v>
      </c>
      <c r="K7732" t="s">
        <v>461</v>
      </c>
      <c r="L7732" t="s">
        <v>545</v>
      </c>
      <c r="M7732" t="s">
        <v>470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x14ac:dyDescent="0.3">
      <c r="A7733">
        <v>5</v>
      </c>
      <c r="B7733" t="s">
        <v>181</v>
      </c>
      <c r="C7733">
        <v>2023</v>
      </c>
      <c r="D7733">
        <v>1</v>
      </c>
      <c r="E7733" t="s">
        <v>395</v>
      </c>
      <c r="F7733" s="152">
        <v>60</v>
      </c>
      <c r="G7733" t="s">
        <v>469</v>
      </c>
      <c r="H7733" t="s">
        <v>437</v>
      </c>
      <c r="I7733" t="s">
        <v>438</v>
      </c>
      <c r="J7733" t="s">
        <v>571</v>
      </c>
      <c r="K7733" t="s">
        <v>439</v>
      </c>
      <c r="L7733" t="s">
        <v>545</v>
      </c>
      <c r="M7733" t="s">
        <v>470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x14ac:dyDescent="0.3">
      <c r="A7734">
        <v>5</v>
      </c>
      <c r="B7734" t="s">
        <v>181</v>
      </c>
      <c r="C7734">
        <v>2023</v>
      </c>
      <c r="D7734">
        <v>1</v>
      </c>
      <c r="E7734" t="s">
        <v>395</v>
      </c>
      <c r="F7734" s="152">
        <v>60</v>
      </c>
      <c r="G7734" t="s">
        <v>469</v>
      </c>
      <c r="H7734" t="s">
        <v>463</v>
      </c>
      <c r="I7734" t="s">
        <v>464</v>
      </c>
      <c r="J7734" t="s">
        <v>577</v>
      </c>
      <c r="K7734" t="s">
        <v>465</v>
      </c>
      <c r="L7734" t="s">
        <v>545</v>
      </c>
      <c r="M7734" t="s">
        <v>470</v>
      </c>
      <c r="N7734">
        <v>4</v>
      </c>
      <c r="O7734">
        <v>82.58</v>
      </c>
      <c r="P7734">
        <v>513</v>
      </c>
      <c r="Q7734" t="str">
        <f t="shared" si="123"/>
        <v>Street</v>
      </c>
    </row>
    <row r="7735" spans="1:17" x14ac:dyDescent="0.3">
      <c r="A7735">
        <v>5</v>
      </c>
      <c r="B7735" t="s">
        <v>181</v>
      </c>
      <c r="C7735">
        <v>2023</v>
      </c>
      <c r="D7735">
        <v>1</v>
      </c>
      <c r="E7735" t="s">
        <v>395</v>
      </c>
      <c r="F7735" s="152">
        <v>71</v>
      </c>
      <c r="G7735" t="s">
        <v>469</v>
      </c>
      <c r="H7735" t="s">
        <v>397</v>
      </c>
      <c r="I7735" t="s">
        <v>398</v>
      </c>
      <c r="J7735" t="s">
        <v>561</v>
      </c>
      <c r="K7735" t="s">
        <v>399</v>
      </c>
      <c r="L7735" t="s">
        <v>550</v>
      </c>
      <c r="M7735" t="s">
        <v>527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x14ac:dyDescent="0.3">
      <c r="A7736">
        <v>5</v>
      </c>
      <c r="B7736" t="s">
        <v>181</v>
      </c>
      <c r="C7736">
        <v>2023</v>
      </c>
      <c r="D7736">
        <v>1</v>
      </c>
      <c r="E7736" t="s">
        <v>395</v>
      </c>
      <c r="F7736" s="152">
        <v>72</v>
      </c>
      <c r="G7736" t="s">
        <v>469</v>
      </c>
      <c r="H7736" t="s">
        <v>397</v>
      </c>
      <c r="I7736" t="s">
        <v>398</v>
      </c>
      <c r="J7736" t="s">
        <v>561</v>
      </c>
      <c r="K7736" t="s">
        <v>399</v>
      </c>
      <c r="L7736" t="s">
        <v>551</v>
      </c>
      <c r="M7736" t="s">
        <v>528</v>
      </c>
      <c r="N7736">
        <v>1</v>
      </c>
      <c r="O7736">
        <v>191.14</v>
      </c>
      <c r="P7736">
        <v>387</v>
      </c>
      <c r="Q7736" t="str">
        <f t="shared" si="123"/>
        <v>1-Residential</v>
      </c>
    </row>
    <row r="7737" spans="1:17" x14ac:dyDescent="0.3">
      <c r="A7737">
        <v>5</v>
      </c>
      <c r="B7737" t="s">
        <v>181</v>
      </c>
      <c r="C7737">
        <v>2023</v>
      </c>
      <c r="D7737">
        <v>1</v>
      </c>
      <c r="E7737" t="s">
        <v>395</v>
      </c>
      <c r="F7737" s="152">
        <v>72</v>
      </c>
      <c r="G7737" t="s">
        <v>469</v>
      </c>
      <c r="H7737" t="s">
        <v>403</v>
      </c>
      <c r="I7737" t="s">
        <v>404</v>
      </c>
      <c r="J7737" t="s">
        <v>562</v>
      </c>
      <c r="K7737" t="s">
        <v>405</v>
      </c>
      <c r="L7737" t="s">
        <v>551</v>
      </c>
      <c r="M7737" t="s">
        <v>528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x14ac:dyDescent="0.3">
      <c r="A7738">
        <v>5</v>
      </c>
      <c r="B7738" t="s">
        <v>181</v>
      </c>
      <c r="C7738">
        <v>2023</v>
      </c>
      <c r="D7738">
        <v>1</v>
      </c>
      <c r="E7738" t="s">
        <v>395</v>
      </c>
      <c r="F7738" s="152">
        <v>75</v>
      </c>
      <c r="G7738" t="s">
        <v>469</v>
      </c>
      <c r="H7738" t="s">
        <v>417</v>
      </c>
      <c r="I7738" t="s">
        <v>418</v>
      </c>
      <c r="J7738" t="s">
        <v>562</v>
      </c>
      <c r="K7738" t="s">
        <v>405</v>
      </c>
      <c r="L7738" t="s">
        <v>553</v>
      </c>
      <c r="M7738" t="s">
        <v>476</v>
      </c>
      <c r="N7738">
        <v>7</v>
      </c>
      <c r="O7738">
        <v>2593.12</v>
      </c>
      <c r="P7738">
        <v>22770</v>
      </c>
      <c r="Q7738" t="str">
        <f t="shared" si="123"/>
        <v>3-Small C&amp;I</v>
      </c>
    </row>
    <row r="7739" spans="1:17" x14ac:dyDescent="0.3">
      <c r="A7739">
        <v>5</v>
      </c>
      <c r="B7739" t="s">
        <v>181</v>
      </c>
      <c r="C7739">
        <v>2023</v>
      </c>
      <c r="D7739">
        <v>1</v>
      </c>
      <c r="E7739" t="s">
        <v>395</v>
      </c>
      <c r="F7739" s="152">
        <v>75</v>
      </c>
      <c r="G7739" t="s">
        <v>469</v>
      </c>
      <c r="H7739" t="s">
        <v>450</v>
      </c>
      <c r="I7739" t="s">
        <v>451</v>
      </c>
      <c r="J7739" t="s">
        <v>568</v>
      </c>
      <c r="K7739" t="s">
        <v>433</v>
      </c>
      <c r="L7739" t="s">
        <v>553</v>
      </c>
      <c r="M7739" t="s">
        <v>476</v>
      </c>
      <c r="N7739">
        <v>1</v>
      </c>
      <c r="O7739">
        <v>3549.7</v>
      </c>
      <c r="P7739">
        <v>41370</v>
      </c>
      <c r="Q7739" t="str">
        <f t="shared" si="123"/>
        <v>4-Medium C&amp;I</v>
      </c>
    </row>
    <row r="7740" spans="1:17" x14ac:dyDescent="0.3">
      <c r="A7740">
        <v>5</v>
      </c>
      <c r="B7740" t="s">
        <v>181</v>
      </c>
      <c r="C7740">
        <v>2023</v>
      </c>
      <c r="D7740">
        <v>1</v>
      </c>
      <c r="E7740" t="s">
        <v>395</v>
      </c>
      <c r="F7740" s="152">
        <v>77</v>
      </c>
      <c r="G7740" t="s">
        <v>469</v>
      </c>
      <c r="H7740" t="s">
        <v>403</v>
      </c>
      <c r="I7740" t="s">
        <v>404</v>
      </c>
      <c r="J7740" t="s">
        <v>562</v>
      </c>
      <c r="K7740" t="s">
        <v>405</v>
      </c>
      <c r="L7740" t="s">
        <v>554</v>
      </c>
      <c r="M7740" t="s">
        <v>530</v>
      </c>
      <c r="N7740">
        <v>2</v>
      </c>
      <c r="O7740">
        <v>3346.82</v>
      </c>
      <c r="P7740">
        <v>7671</v>
      </c>
      <c r="Q7740" t="str">
        <f t="shared" si="123"/>
        <v>3-Small C&amp;I</v>
      </c>
    </row>
    <row r="7741" spans="1:17" x14ac:dyDescent="0.3">
      <c r="A7741">
        <v>5</v>
      </c>
      <c r="B7741" t="s">
        <v>181</v>
      </c>
      <c r="C7741">
        <v>2023</v>
      </c>
      <c r="D7741">
        <v>1</v>
      </c>
      <c r="E7741" t="s">
        <v>395</v>
      </c>
      <c r="F7741" s="152">
        <v>77</v>
      </c>
      <c r="G7741" t="s">
        <v>469</v>
      </c>
      <c r="H7741" t="s">
        <v>431</v>
      </c>
      <c r="I7741" t="s">
        <v>432</v>
      </c>
      <c r="J7741" t="s">
        <v>568</v>
      </c>
      <c r="K7741" t="s">
        <v>433</v>
      </c>
      <c r="L7741" t="s">
        <v>554</v>
      </c>
      <c r="M7741" t="s">
        <v>530</v>
      </c>
      <c r="N7741">
        <v>1</v>
      </c>
      <c r="O7741">
        <v>3069.42</v>
      </c>
      <c r="P7741">
        <v>7000</v>
      </c>
      <c r="Q7741" t="str">
        <f t="shared" si="123"/>
        <v>4-Medium C&amp;I</v>
      </c>
    </row>
    <row r="7742" spans="1:17" x14ac:dyDescent="0.3">
      <c r="A7742">
        <v>5</v>
      </c>
      <c r="B7742" t="s">
        <v>181</v>
      </c>
      <c r="C7742">
        <v>2023</v>
      </c>
      <c r="D7742">
        <v>1</v>
      </c>
      <c r="E7742" t="s">
        <v>395</v>
      </c>
      <c r="F7742" s="152">
        <v>77</v>
      </c>
      <c r="G7742" t="s">
        <v>469</v>
      </c>
      <c r="H7742" t="s">
        <v>417</v>
      </c>
      <c r="I7742" t="s">
        <v>418</v>
      </c>
      <c r="J7742" t="s">
        <v>562</v>
      </c>
      <c r="K7742" t="s">
        <v>405</v>
      </c>
      <c r="L7742" t="s">
        <v>555</v>
      </c>
      <c r="M7742" t="s">
        <v>476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x14ac:dyDescent="0.3">
      <c r="A7743">
        <v>5</v>
      </c>
      <c r="B7743" t="s">
        <v>181</v>
      </c>
      <c r="C7743">
        <v>2023</v>
      </c>
      <c r="D7743">
        <v>1</v>
      </c>
      <c r="E7743" t="s">
        <v>395</v>
      </c>
      <c r="F7743" s="152">
        <v>79</v>
      </c>
      <c r="G7743" t="s">
        <v>469</v>
      </c>
      <c r="H7743" t="s">
        <v>403</v>
      </c>
      <c r="I7743" t="s">
        <v>404</v>
      </c>
      <c r="J7743" t="s">
        <v>562</v>
      </c>
      <c r="K7743" t="s">
        <v>405</v>
      </c>
      <c r="L7743" t="s">
        <v>556</v>
      </c>
      <c r="M7743" t="s">
        <v>531</v>
      </c>
      <c r="N7743">
        <v>1</v>
      </c>
      <c r="O7743">
        <v>9.64</v>
      </c>
      <c r="P7743">
        <v>0</v>
      </c>
      <c r="Q7743" t="str">
        <f t="shared" si="123"/>
        <v>3-Small C&amp;I</v>
      </c>
    </row>
    <row r="7744" spans="1:17" x14ac:dyDescent="0.3">
      <c r="A7744">
        <v>5</v>
      </c>
      <c r="B7744" t="s">
        <v>181</v>
      </c>
      <c r="C7744">
        <v>2023</v>
      </c>
      <c r="D7744">
        <v>1</v>
      </c>
      <c r="E7744" t="s">
        <v>395</v>
      </c>
      <c r="F7744" s="152">
        <v>79</v>
      </c>
      <c r="G7744" t="s">
        <v>469</v>
      </c>
      <c r="H7744" t="s">
        <v>431</v>
      </c>
      <c r="I7744" t="s">
        <v>432</v>
      </c>
      <c r="J7744" t="s">
        <v>568</v>
      </c>
      <c r="K7744" t="s">
        <v>433</v>
      </c>
      <c r="L7744" t="s">
        <v>556</v>
      </c>
      <c r="M7744" t="s">
        <v>531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x14ac:dyDescent="0.3">
      <c r="A7745">
        <v>5</v>
      </c>
      <c r="B7745" t="s">
        <v>181</v>
      </c>
      <c r="C7745">
        <v>2023</v>
      </c>
      <c r="D7745">
        <v>1</v>
      </c>
      <c r="E7745" t="s">
        <v>395</v>
      </c>
      <c r="F7745" s="152">
        <v>79</v>
      </c>
      <c r="G7745" t="s">
        <v>469</v>
      </c>
      <c r="H7745" t="s">
        <v>532</v>
      </c>
      <c r="I7745" t="s">
        <v>533</v>
      </c>
      <c r="J7745" t="s">
        <v>270</v>
      </c>
      <c r="K7745" t="s">
        <v>534</v>
      </c>
      <c r="L7745" t="s">
        <v>556</v>
      </c>
      <c r="M7745" t="s">
        <v>531</v>
      </c>
      <c r="N7745">
        <v>16</v>
      </c>
      <c r="O7745">
        <v>6782.78</v>
      </c>
      <c r="P7745">
        <v>1642850</v>
      </c>
      <c r="Q7745" t="str">
        <f t="shared" si="123"/>
        <v>OTHER</v>
      </c>
    </row>
    <row r="7746" spans="1:17" x14ac:dyDescent="0.3">
      <c r="A7746">
        <v>5</v>
      </c>
      <c r="B7746" t="s">
        <v>181</v>
      </c>
      <c r="C7746">
        <v>2023</v>
      </c>
      <c r="D7746">
        <v>1</v>
      </c>
      <c r="E7746" t="s">
        <v>395</v>
      </c>
      <c r="F7746" s="152">
        <v>79</v>
      </c>
      <c r="G7746" t="s">
        <v>469</v>
      </c>
      <c r="H7746" t="s">
        <v>444</v>
      </c>
      <c r="I7746" t="s">
        <v>445</v>
      </c>
      <c r="J7746" t="s">
        <v>572</v>
      </c>
      <c r="K7746" t="s">
        <v>443</v>
      </c>
      <c r="L7746" t="s">
        <v>557</v>
      </c>
      <c r="M7746" t="s">
        <v>535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x14ac:dyDescent="0.3">
      <c r="A7747">
        <v>5</v>
      </c>
      <c r="B7747" t="s">
        <v>181</v>
      </c>
      <c r="C7747">
        <v>2023</v>
      </c>
      <c r="D7747">
        <v>1</v>
      </c>
      <c r="E7747" t="s">
        <v>395</v>
      </c>
      <c r="F7747" s="152">
        <v>79</v>
      </c>
      <c r="G7747" t="s">
        <v>469</v>
      </c>
      <c r="H7747" t="s">
        <v>417</v>
      </c>
      <c r="I7747" t="s">
        <v>418</v>
      </c>
      <c r="J7747" t="s">
        <v>562</v>
      </c>
      <c r="K7747" t="s">
        <v>405</v>
      </c>
      <c r="L7747" t="s">
        <v>557</v>
      </c>
      <c r="M7747" t="s">
        <v>535</v>
      </c>
      <c r="N7747">
        <v>79</v>
      </c>
      <c r="O7747">
        <v>19115.78</v>
      </c>
      <c r="P7747">
        <v>165179</v>
      </c>
      <c r="Q7747" t="str">
        <f t="shared" si="123"/>
        <v>3-Small C&amp;I</v>
      </c>
    </row>
    <row r="7748" spans="1:17" x14ac:dyDescent="0.3">
      <c r="A7748">
        <v>5</v>
      </c>
      <c r="B7748" t="s">
        <v>181</v>
      </c>
      <c r="C7748">
        <v>2023</v>
      </c>
      <c r="D7748">
        <v>1</v>
      </c>
      <c r="E7748" t="s">
        <v>395</v>
      </c>
      <c r="F7748" s="152">
        <v>79</v>
      </c>
      <c r="G7748" t="s">
        <v>469</v>
      </c>
      <c r="H7748" t="s">
        <v>446</v>
      </c>
      <c r="I7748" t="s">
        <v>447</v>
      </c>
      <c r="J7748" t="s">
        <v>567</v>
      </c>
      <c r="K7748" t="s">
        <v>425</v>
      </c>
      <c r="L7748" t="s">
        <v>557</v>
      </c>
      <c r="M7748" t="s">
        <v>535</v>
      </c>
      <c r="N7748">
        <v>7</v>
      </c>
      <c r="O7748">
        <v>365.9</v>
      </c>
      <c r="P7748">
        <v>2844</v>
      </c>
      <c r="Q7748" t="str">
        <f t="shared" si="123"/>
        <v>3-Small C&amp;I</v>
      </c>
    </row>
    <row r="7749" spans="1:17" x14ac:dyDescent="0.3">
      <c r="A7749">
        <v>5</v>
      </c>
      <c r="B7749" t="s">
        <v>181</v>
      </c>
      <c r="C7749">
        <v>2023</v>
      </c>
      <c r="D7749">
        <v>1</v>
      </c>
      <c r="E7749" t="s">
        <v>395</v>
      </c>
      <c r="F7749" s="152">
        <v>79</v>
      </c>
      <c r="G7749" t="s">
        <v>469</v>
      </c>
      <c r="H7749" t="s">
        <v>450</v>
      </c>
      <c r="I7749" t="s">
        <v>451</v>
      </c>
      <c r="J7749" t="s">
        <v>568</v>
      </c>
      <c r="K7749" t="s">
        <v>433</v>
      </c>
      <c r="L7749" t="s">
        <v>557</v>
      </c>
      <c r="M7749" t="s">
        <v>535</v>
      </c>
      <c r="N7749">
        <v>4</v>
      </c>
      <c r="O7749">
        <v>5694.67</v>
      </c>
      <c r="P7749">
        <v>54400</v>
      </c>
      <c r="Q7749" t="str">
        <f t="shared" si="123"/>
        <v>4-Medium C&amp;I</v>
      </c>
    </row>
    <row r="7750" spans="1:17" x14ac:dyDescent="0.3">
      <c r="A7750">
        <v>4</v>
      </c>
      <c r="B7750" t="s">
        <v>187</v>
      </c>
      <c r="C7750">
        <v>2023</v>
      </c>
      <c r="D7750">
        <v>2</v>
      </c>
      <c r="E7750" t="s">
        <v>546</v>
      </c>
      <c r="F7750" s="152">
        <v>1</v>
      </c>
      <c r="G7750" t="s">
        <v>396</v>
      </c>
      <c r="H7750" t="s">
        <v>397</v>
      </c>
      <c r="I7750" t="s">
        <v>398</v>
      </c>
      <c r="J7750" t="s">
        <v>561</v>
      </c>
      <c r="K7750" t="s">
        <v>399</v>
      </c>
      <c r="L7750" t="s">
        <v>536</v>
      </c>
      <c r="M7750" t="s">
        <v>400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x14ac:dyDescent="0.3">
      <c r="A7751">
        <v>4</v>
      </c>
      <c r="B7751" t="s">
        <v>187</v>
      </c>
      <c r="C7751">
        <v>2023</v>
      </c>
      <c r="D7751">
        <v>2</v>
      </c>
      <c r="E7751" t="s">
        <v>546</v>
      </c>
      <c r="F7751" s="152">
        <v>1</v>
      </c>
      <c r="G7751" t="s">
        <v>396</v>
      </c>
      <c r="H7751" t="s">
        <v>401</v>
      </c>
      <c r="I7751" t="s">
        <v>402</v>
      </c>
      <c r="J7751" t="s">
        <v>561</v>
      </c>
      <c r="K7751" t="s">
        <v>399</v>
      </c>
      <c r="L7751" t="s">
        <v>536</v>
      </c>
      <c r="M7751" t="s">
        <v>400</v>
      </c>
      <c r="N7751">
        <v>1</v>
      </c>
      <c r="O7751">
        <v>1371.09</v>
      </c>
      <c r="P7751">
        <v>2519</v>
      </c>
      <c r="Q7751" t="str">
        <f t="shared" si="123"/>
        <v>1-Residential</v>
      </c>
    </row>
    <row r="7752" spans="1:17" x14ac:dyDescent="0.3">
      <c r="A7752">
        <v>4</v>
      </c>
      <c r="B7752" t="s">
        <v>187</v>
      </c>
      <c r="C7752">
        <v>2023</v>
      </c>
      <c r="D7752">
        <v>2</v>
      </c>
      <c r="E7752" t="s">
        <v>546</v>
      </c>
      <c r="F7752" s="152">
        <v>1</v>
      </c>
      <c r="G7752" t="s">
        <v>396</v>
      </c>
      <c r="H7752" t="s">
        <v>403</v>
      </c>
      <c r="I7752" t="s">
        <v>404</v>
      </c>
      <c r="J7752" t="s">
        <v>562</v>
      </c>
      <c r="K7752" t="s">
        <v>405</v>
      </c>
      <c r="L7752" t="s">
        <v>536</v>
      </c>
      <c r="M7752" t="s">
        <v>400</v>
      </c>
      <c r="N7752">
        <v>13</v>
      </c>
      <c r="O7752">
        <v>2757.49</v>
      </c>
      <c r="P7752">
        <v>5993</v>
      </c>
      <c r="Q7752" t="str">
        <f t="shared" si="123"/>
        <v>3-Small C&amp;I</v>
      </c>
    </row>
    <row r="7753" spans="1:17" x14ac:dyDescent="0.3">
      <c r="A7753">
        <v>4</v>
      </c>
      <c r="B7753" t="s">
        <v>187</v>
      </c>
      <c r="C7753">
        <v>2023</v>
      </c>
      <c r="D7753">
        <v>2</v>
      </c>
      <c r="E7753" t="s">
        <v>546</v>
      </c>
      <c r="F7753" s="152">
        <v>1</v>
      </c>
      <c r="G7753" t="s">
        <v>396</v>
      </c>
      <c r="H7753" t="s">
        <v>406</v>
      </c>
      <c r="I7753" t="s">
        <v>407</v>
      </c>
      <c r="J7753" t="s">
        <v>563</v>
      </c>
      <c r="K7753" t="s">
        <v>408</v>
      </c>
      <c r="L7753" t="s">
        <v>536</v>
      </c>
      <c r="M7753" t="s">
        <v>400</v>
      </c>
      <c r="N7753">
        <v>41</v>
      </c>
      <c r="O7753">
        <v>13511.08</v>
      </c>
      <c r="P7753">
        <v>44426</v>
      </c>
      <c r="Q7753" t="str">
        <f t="shared" ref="Q7753:Q7816" si="124">VLOOKUP(TRIM(J7753),S:T,2,FALSE)</f>
        <v>2-Low Income Residential</v>
      </c>
    </row>
    <row r="7754" spans="1:17" x14ac:dyDescent="0.3">
      <c r="A7754">
        <v>4</v>
      </c>
      <c r="B7754" t="s">
        <v>187</v>
      </c>
      <c r="C7754">
        <v>2023</v>
      </c>
      <c r="D7754">
        <v>2</v>
      </c>
      <c r="E7754" t="s">
        <v>546</v>
      </c>
      <c r="F7754" s="152">
        <v>1</v>
      </c>
      <c r="G7754" t="s">
        <v>396</v>
      </c>
      <c r="H7754" t="s">
        <v>409</v>
      </c>
      <c r="I7754" t="s">
        <v>410</v>
      </c>
      <c r="J7754" t="s">
        <v>565</v>
      </c>
      <c r="K7754" t="s">
        <v>411</v>
      </c>
      <c r="L7754" t="s">
        <v>536</v>
      </c>
      <c r="M7754" t="s">
        <v>400</v>
      </c>
      <c r="N7754">
        <v>4</v>
      </c>
      <c r="O7754">
        <v>915.04</v>
      </c>
      <c r="P7754">
        <v>1995</v>
      </c>
      <c r="Q7754" t="str">
        <f t="shared" si="124"/>
        <v>3-Small C&amp;I</v>
      </c>
    </row>
    <row r="7755" spans="1:17" x14ac:dyDescent="0.3">
      <c r="A7755">
        <v>4</v>
      </c>
      <c r="B7755" t="s">
        <v>187</v>
      </c>
      <c r="C7755">
        <v>2023</v>
      </c>
      <c r="D7755">
        <v>2</v>
      </c>
      <c r="E7755" t="s">
        <v>546</v>
      </c>
      <c r="F7755" s="152">
        <v>1</v>
      </c>
      <c r="G7755" t="s">
        <v>396</v>
      </c>
      <c r="H7755" t="s">
        <v>412</v>
      </c>
      <c r="I7755" t="s">
        <v>413</v>
      </c>
      <c r="J7755" t="s">
        <v>561</v>
      </c>
      <c r="K7755" t="s">
        <v>399</v>
      </c>
      <c r="L7755" t="s">
        <v>537</v>
      </c>
      <c r="M7755" t="s">
        <v>414</v>
      </c>
      <c r="N7755">
        <v>10301</v>
      </c>
      <c r="O7755">
        <v>1080309.54</v>
      </c>
      <c r="P7755">
        <v>7208926</v>
      </c>
      <c r="Q7755" t="str">
        <f t="shared" si="124"/>
        <v>1-Residential</v>
      </c>
    </row>
    <row r="7756" spans="1:17" x14ac:dyDescent="0.3">
      <c r="A7756">
        <v>4</v>
      </c>
      <c r="B7756" t="s">
        <v>187</v>
      </c>
      <c r="C7756">
        <v>2023</v>
      </c>
      <c r="D7756">
        <v>2</v>
      </c>
      <c r="E7756" t="s">
        <v>546</v>
      </c>
      <c r="F7756" s="152">
        <v>1</v>
      </c>
      <c r="G7756" t="s">
        <v>396</v>
      </c>
      <c r="H7756" t="s">
        <v>415</v>
      </c>
      <c r="I7756" t="s">
        <v>416</v>
      </c>
      <c r="J7756" t="s">
        <v>563</v>
      </c>
      <c r="K7756" t="s">
        <v>408</v>
      </c>
      <c r="L7756" t="s">
        <v>537</v>
      </c>
      <c r="M7756" t="s">
        <v>414</v>
      </c>
      <c r="N7756">
        <v>103</v>
      </c>
      <c r="O7756">
        <v>4722.5600000000004</v>
      </c>
      <c r="P7756">
        <v>94924</v>
      </c>
      <c r="Q7756" t="str">
        <f t="shared" si="124"/>
        <v>2-Low Income Residential</v>
      </c>
    </row>
    <row r="7757" spans="1:17" x14ac:dyDescent="0.3">
      <c r="A7757">
        <v>4</v>
      </c>
      <c r="B7757" t="s">
        <v>187</v>
      </c>
      <c r="C7757">
        <v>2023</v>
      </c>
      <c r="D7757">
        <v>2</v>
      </c>
      <c r="E7757" t="s">
        <v>546</v>
      </c>
      <c r="F7757" s="152">
        <v>1</v>
      </c>
      <c r="G7757" t="s">
        <v>396</v>
      </c>
      <c r="H7757" t="s">
        <v>417</v>
      </c>
      <c r="I7757" t="s">
        <v>418</v>
      </c>
      <c r="J7757" t="s">
        <v>562</v>
      </c>
      <c r="K7757" t="s">
        <v>405</v>
      </c>
      <c r="L7757" t="s">
        <v>537</v>
      </c>
      <c r="M7757" t="s">
        <v>414</v>
      </c>
      <c r="N7757">
        <v>31</v>
      </c>
      <c r="O7757">
        <v>1413.31</v>
      </c>
      <c r="P7757">
        <v>14469</v>
      </c>
      <c r="Q7757" t="str">
        <f t="shared" si="124"/>
        <v>3-Small C&amp;I</v>
      </c>
    </row>
    <row r="7758" spans="1:17" x14ac:dyDescent="0.3">
      <c r="A7758">
        <v>4</v>
      </c>
      <c r="B7758" t="s">
        <v>187</v>
      </c>
      <c r="C7758">
        <v>2023</v>
      </c>
      <c r="D7758">
        <v>2</v>
      </c>
      <c r="E7758" t="s">
        <v>546</v>
      </c>
      <c r="F7758" s="152">
        <v>1</v>
      </c>
      <c r="G7758" t="s">
        <v>396</v>
      </c>
      <c r="H7758" t="s">
        <v>419</v>
      </c>
      <c r="I7758" t="s">
        <v>420</v>
      </c>
      <c r="J7758" t="s">
        <v>565</v>
      </c>
      <c r="K7758" t="s">
        <v>411</v>
      </c>
      <c r="L7758" t="s">
        <v>537</v>
      </c>
      <c r="M7758" t="s">
        <v>414</v>
      </c>
      <c r="N7758">
        <v>4</v>
      </c>
      <c r="O7758">
        <v>220.59</v>
      </c>
      <c r="P7758">
        <v>1561</v>
      </c>
      <c r="Q7758" t="str">
        <f t="shared" si="124"/>
        <v>3-Small C&amp;I</v>
      </c>
    </row>
    <row r="7759" spans="1:17" x14ac:dyDescent="0.3">
      <c r="A7759">
        <v>4</v>
      </c>
      <c r="B7759" t="s">
        <v>187</v>
      </c>
      <c r="C7759">
        <v>2023</v>
      </c>
      <c r="D7759">
        <v>2</v>
      </c>
      <c r="E7759" t="s">
        <v>546</v>
      </c>
      <c r="F7759" s="152">
        <v>3</v>
      </c>
      <c r="G7759" t="s">
        <v>421</v>
      </c>
      <c r="H7759" t="s">
        <v>397</v>
      </c>
      <c r="I7759" t="s">
        <v>398</v>
      </c>
      <c r="J7759" t="s">
        <v>561</v>
      </c>
      <c r="K7759" t="s">
        <v>399</v>
      </c>
      <c r="L7759" t="s">
        <v>538</v>
      </c>
      <c r="M7759" t="s">
        <v>422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x14ac:dyDescent="0.3">
      <c r="A7760">
        <v>4</v>
      </c>
      <c r="B7760" t="s">
        <v>187</v>
      </c>
      <c r="C7760">
        <v>2023</v>
      </c>
      <c r="D7760">
        <v>2</v>
      </c>
      <c r="E7760" t="s">
        <v>546</v>
      </c>
      <c r="F7760" s="152">
        <v>3</v>
      </c>
      <c r="G7760" t="s">
        <v>421</v>
      </c>
      <c r="H7760" t="s">
        <v>403</v>
      </c>
      <c r="I7760" t="s">
        <v>404</v>
      </c>
      <c r="J7760" t="s">
        <v>562</v>
      </c>
      <c r="K7760" t="s">
        <v>405</v>
      </c>
      <c r="L7760" t="s">
        <v>538</v>
      </c>
      <c r="M7760" t="s">
        <v>422</v>
      </c>
      <c r="N7760">
        <v>184</v>
      </c>
      <c r="O7760">
        <v>64067.86</v>
      </c>
      <c r="P7760">
        <v>144552</v>
      </c>
      <c r="Q7760" t="str">
        <f t="shared" si="124"/>
        <v>3-Small C&amp;I</v>
      </c>
    </row>
    <row r="7761" spans="1:17" x14ac:dyDescent="0.3">
      <c r="A7761">
        <v>4</v>
      </c>
      <c r="B7761" t="s">
        <v>187</v>
      </c>
      <c r="C7761">
        <v>2023</v>
      </c>
      <c r="D7761">
        <v>2</v>
      </c>
      <c r="E7761" t="s">
        <v>546</v>
      </c>
      <c r="F7761" s="152">
        <v>3</v>
      </c>
      <c r="G7761" t="s">
        <v>421</v>
      </c>
      <c r="H7761" t="s">
        <v>426</v>
      </c>
      <c r="I7761" t="s">
        <v>427</v>
      </c>
      <c r="J7761" t="s">
        <v>564</v>
      </c>
      <c r="K7761" t="s">
        <v>428</v>
      </c>
      <c r="L7761" t="s">
        <v>538</v>
      </c>
      <c r="M7761" t="s">
        <v>422</v>
      </c>
      <c r="N7761">
        <v>3</v>
      </c>
      <c r="O7761">
        <v>492.18</v>
      </c>
      <c r="P7761">
        <v>1054</v>
      </c>
      <c r="Q7761" t="str">
        <f t="shared" si="124"/>
        <v>3-Small C&amp;I</v>
      </c>
    </row>
    <row r="7762" spans="1:17" x14ac:dyDescent="0.3">
      <c r="A7762">
        <v>4</v>
      </c>
      <c r="B7762" t="s">
        <v>187</v>
      </c>
      <c r="C7762">
        <v>2023</v>
      </c>
      <c r="D7762">
        <v>2</v>
      </c>
      <c r="E7762" t="s">
        <v>546</v>
      </c>
      <c r="F7762" s="152">
        <v>3</v>
      </c>
      <c r="G7762" t="s">
        <v>421</v>
      </c>
      <c r="H7762" t="s">
        <v>409</v>
      </c>
      <c r="I7762" t="s">
        <v>410</v>
      </c>
      <c r="J7762" t="s">
        <v>565</v>
      </c>
      <c r="K7762" t="s">
        <v>411</v>
      </c>
      <c r="L7762" t="s">
        <v>538</v>
      </c>
      <c r="M7762" t="s">
        <v>422</v>
      </c>
      <c r="N7762">
        <v>21</v>
      </c>
      <c r="O7762">
        <v>4488.09</v>
      </c>
      <c r="P7762">
        <v>9754</v>
      </c>
      <c r="Q7762" t="str">
        <f t="shared" si="124"/>
        <v>3-Small C&amp;I</v>
      </c>
    </row>
    <row r="7763" spans="1:17" x14ac:dyDescent="0.3">
      <c r="A7763">
        <v>4</v>
      </c>
      <c r="B7763" t="s">
        <v>187</v>
      </c>
      <c r="C7763">
        <v>2023</v>
      </c>
      <c r="D7763">
        <v>2</v>
      </c>
      <c r="E7763" t="s">
        <v>546</v>
      </c>
      <c r="F7763" s="152">
        <v>3</v>
      </c>
      <c r="G7763" t="s">
        <v>421</v>
      </c>
      <c r="H7763" t="s">
        <v>431</v>
      </c>
      <c r="I7763" t="s">
        <v>432</v>
      </c>
      <c r="J7763" t="s">
        <v>568</v>
      </c>
      <c r="K7763" t="s">
        <v>433</v>
      </c>
      <c r="L7763" t="s">
        <v>538</v>
      </c>
      <c r="M7763" t="s">
        <v>422</v>
      </c>
      <c r="N7763">
        <v>2</v>
      </c>
      <c r="O7763">
        <v>4336.95</v>
      </c>
      <c r="P7763">
        <v>7446</v>
      </c>
      <c r="Q7763" t="str">
        <f t="shared" si="124"/>
        <v>4-Medium C&amp;I</v>
      </c>
    </row>
    <row r="7764" spans="1:17" x14ac:dyDescent="0.3">
      <c r="A7764">
        <v>4</v>
      </c>
      <c r="B7764" t="s">
        <v>187</v>
      </c>
      <c r="C7764">
        <v>2023</v>
      </c>
      <c r="D7764">
        <v>2</v>
      </c>
      <c r="E7764" t="s">
        <v>546</v>
      </c>
      <c r="F7764" s="152">
        <v>3</v>
      </c>
      <c r="G7764" t="s">
        <v>421</v>
      </c>
      <c r="H7764" t="s">
        <v>434</v>
      </c>
      <c r="I7764" t="s">
        <v>435</v>
      </c>
      <c r="J7764" t="s">
        <v>566</v>
      </c>
      <c r="K7764" t="s">
        <v>436</v>
      </c>
      <c r="L7764" t="s">
        <v>537</v>
      </c>
      <c r="M7764" t="s">
        <v>414</v>
      </c>
      <c r="N7764">
        <v>1</v>
      </c>
      <c r="O7764">
        <v>9.52</v>
      </c>
      <c r="P7764">
        <v>23</v>
      </c>
      <c r="Q7764" t="str">
        <f t="shared" si="124"/>
        <v>Street</v>
      </c>
    </row>
    <row r="7765" spans="1:17" x14ac:dyDescent="0.3">
      <c r="A7765">
        <v>4</v>
      </c>
      <c r="B7765" t="s">
        <v>187</v>
      </c>
      <c r="C7765">
        <v>2023</v>
      </c>
      <c r="D7765">
        <v>2</v>
      </c>
      <c r="E7765" t="s">
        <v>546</v>
      </c>
      <c r="F7765" s="152">
        <v>3</v>
      </c>
      <c r="G7765" t="s">
        <v>421</v>
      </c>
      <c r="H7765" t="s">
        <v>437</v>
      </c>
      <c r="I7765" t="s">
        <v>438</v>
      </c>
      <c r="J7765" t="s">
        <v>571</v>
      </c>
      <c r="K7765" t="s">
        <v>439</v>
      </c>
      <c r="L7765" t="s">
        <v>539</v>
      </c>
      <c r="M7765" t="s">
        <v>440</v>
      </c>
      <c r="N7765">
        <v>8</v>
      </c>
      <c r="O7765">
        <v>222.42</v>
      </c>
      <c r="P7765">
        <v>1410</v>
      </c>
      <c r="Q7765" t="str">
        <f t="shared" si="124"/>
        <v>3-Small C&amp;I</v>
      </c>
    </row>
    <row r="7766" spans="1:17" x14ac:dyDescent="0.3">
      <c r="A7766">
        <v>4</v>
      </c>
      <c r="B7766" t="s">
        <v>187</v>
      </c>
      <c r="C7766">
        <v>2023</v>
      </c>
      <c r="D7766">
        <v>2</v>
      </c>
      <c r="E7766" t="s">
        <v>546</v>
      </c>
      <c r="F7766" s="152">
        <v>3</v>
      </c>
      <c r="G7766" t="s">
        <v>421</v>
      </c>
      <c r="H7766" t="s">
        <v>444</v>
      </c>
      <c r="I7766" t="s">
        <v>445</v>
      </c>
      <c r="J7766" t="s">
        <v>572</v>
      </c>
      <c r="K7766" t="s">
        <v>443</v>
      </c>
      <c r="L7766" t="s">
        <v>539</v>
      </c>
      <c r="M7766" t="s">
        <v>440</v>
      </c>
      <c r="N7766">
        <v>10</v>
      </c>
      <c r="O7766">
        <v>97857.67</v>
      </c>
      <c r="P7766">
        <v>1103538</v>
      </c>
      <c r="Q7766" t="str">
        <f t="shared" si="124"/>
        <v>5-Large C&amp;I</v>
      </c>
    </row>
    <row r="7767" spans="1:17" x14ac:dyDescent="0.3">
      <c r="A7767">
        <v>4</v>
      </c>
      <c r="B7767" t="s">
        <v>187</v>
      </c>
      <c r="C7767">
        <v>2023</v>
      </c>
      <c r="D7767">
        <v>2</v>
      </c>
      <c r="E7767" t="s">
        <v>546</v>
      </c>
      <c r="F7767" s="152">
        <v>3</v>
      </c>
      <c r="G7767" t="s">
        <v>421</v>
      </c>
      <c r="H7767" t="s">
        <v>412</v>
      </c>
      <c r="I7767" t="s">
        <v>413</v>
      </c>
      <c r="J7767" t="s">
        <v>561</v>
      </c>
      <c r="K7767" t="s">
        <v>399</v>
      </c>
      <c r="L7767" t="s">
        <v>539</v>
      </c>
      <c r="M7767" t="s">
        <v>440</v>
      </c>
      <c r="N7767">
        <v>31</v>
      </c>
      <c r="O7767">
        <v>3593.34</v>
      </c>
      <c r="P7767">
        <v>24396</v>
      </c>
      <c r="Q7767" t="str">
        <f t="shared" si="124"/>
        <v>1-Residential</v>
      </c>
    </row>
    <row r="7768" spans="1:17" x14ac:dyDescent="0.3">
      <c r="A7768">
        <v>4</v>
      </c>
      <c r="B7768" t="s">
        <v>187</v>
      </c>
      <c r="C7768">
        <v>2023</v>
      </c>
      <c r="D7768">
        <v>2</v>
      </c>
      <c r="E7768" t="s">
        <v>546</v>
      </c>
      <c r="F7768" s="152">
        <v>3</v>
      </c>
      <c r="G7768" t="s">
        <v>421</v>
      </c>
      <c r="H7768" t="s">
        <v>417</v>
      </c>
      <c r="I7768" t="s">
        <v>418</v>
      </c>
      <c r="J7768" t="s">
        <v>562</v>
      </c>
      <c r="K7768" t="s">
        <v>405</v>
      </c>
      <c r="L7768" t="s">
        <v>539</v>
      </c>
      <c r="M7768" t="s">
        <v>440</v>
      </c>
      <c r="N7768">
        <v>1269</v>
      </c>
      <c r="O7768">
        <v>180919.55</v>
      </c>
      <c r="P7768">
        <v>1492334</v>
      </c>
      <c r="Q7768" t="str">
        <f t="shared" si="124"/>
        <v>3-Small C&amp;I</v>
      </c>
    </row>
    <row r="7769" spans="1:17" x14ac:dyDescent="0.3">
      <c r="A7769">
        <v>4</v>
      </c>
      <c r="B7769" t="s">
        <v>187</v>
      </c>
      <c r="C7769">
        <v>2023</v>
      </c>
      <c r="D7769">
        <v>2</v>
      </c>
      <c r="E7769" t="s">
        <v>546</v>
      </c>
      <c r="F7769" s="152">
        <v>3</v>
      </c>
      <c r="G7769" t="s">
        <v>421</v>
      </c>
      <c r="H7769" t="s">
        <v>446</v>
      </c>
      <c r="I7769" t="s">
        <v>447</v>
      </c>
      <c r="J7769" t="s">
        <v>567</v>
      </c>
      <c r="K7769" t="s">
        <v>425</v>
      </c>
      <c r="L7769" t="s">
        <v>539</v>
      </c>
      <c r="M7769" t="s">
        <v>440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x14ac:dyDescent="0.3">
      <c r="A7770">
        <v>4</v>
      </c>
      <c r="B7770" t="s">
        <v>187</v>
      </c>
      <c r="C7770">
        <v>2023</v>
      </c>
      <c r="D7770">
        <v>2</v>
      </c>
      <c r="E7770" t="s">
        <v>546</v>
      </c>
      <c r="F7770" s="152">
        <v>3</v>
      </c>
      <c r="G7770" t="s">
        <v>421</v>
      </c>
      <c r="H7770" t="s">
        <v>448</v>
      </c>
      <c r="I7770" t="s">
        <v>449</v>
      </c>
      <c r="J7770" t="s">
        <v>564</v>
      </c>
      <c r="K7770" t="s">
        <v>428</v>
      </c>
      <c r="L7770" t="s">
        <v>539</v>
      </c>
      <c r="M7770" t="s">
        <v>440</v>
      </c>
      <c r="N7770">
        <v>10</v>
      </c>
      <c r="O7770">
        <v>386.83</v>
      </c>
      <c r="P7770">
        <v>2991</v>
      </c>
      <c r="Q7770" t="str">
        <f t="shared" si="124"/>
        <v>3-Small C&amp;I</v>
      </c>
    </row>
    <row r="7771" spans="1:17" x14ac:dyDescent="0.3">
      <c r="A7771">
        <v>4</v>
      </c>
      <c r="B7771" t="s">
        <v>187</v>
      </c>
      <c r="C7771">
        <v>2023</v>
      </c>
      <c r="D7771">
        <v>2</v>
      </c>
      <c r="E7771" t="s">
        <v>546</v>
      </c>
      <c r="F7771" s="152">
        <v>3</v>
      </c>
      <c r="G7771" t="s">
        <v>421</v>
      </c>
      <c r="H7771" t="s">
        <v>419</v>
      </c>
      <c r="I7771" t="s">
        <v>420</v>
      </c>
      <c r="J7771" t="s">
        <v>565</v>
      </c>
      <c r="K7771" t="s">
        <v>411</v>
      </c>
      <c r="L7771" t="s">
        <v>539</v>
      </c>
      <c r="M7771" t="s">
        <v>440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x14ac:dyDescent="0.3">
      <c r="A7772">
        <v>4</v>
      </c>
      <c r="B7772" t="s">
        <v>187</v>
      </c>
      <c r="C7772">
        <v>2023</v>
      </c>
      <c r="D7772">
        <v>2</v>
      </c>
      <c r="E7772" t="s">
        <v>546</v>
      </c>
      <c r="F7772" s="152">
        <v>3</v>
      </c>
      <c r="G7772" t="s">
        <v>421</v>
      </c>
      <c r="H7772" t="s">
        <v>450</v>
      </c>
      <c r="I7772" t="s">
        <v>451</v>
      </c>
      <c r="J7772" t="s">
        <v>568</v>
      </c>
      <c r="K7772" t="s">
        <v>433</v>
      </c>
      <c r="L7772" t="s">
        <v>539</v>
      </c>
      <c r="M7772" t="s">
        <v>440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x14ac:dyDescent="0.3">
      <c r="A7773">
        <v>4</v>
      </c>
      <c r="B7773" t="s">
        <v>187</v>
      </c>
      <c r="C7773">
        <v>2023</v>
      </c>
      <c r="D7773">
        <v>2</v>
      </c>
      <c r="E7773" t="s">
        <v>546</v>
      </c>
      <c r="F7773" s="152">
        <v>3</v>
      </c>
      <c r="G7773" t="s">
        <v>421</v>
      </c>
      <c r="H7773" t="s">
        <v>452</v>
      </c>
      <c r="I7773" t="s">
        <v>453</v>
      </c>
      <c r="J7773" t="s">
        <v>570</v>
      </c>
      <c r="K7773" t="s">
        <v>454</v>
      </c>
      <c r="L7773" t="s">
        <v>539</v>
      </c>
      <c r="M7773" t="s">
        <v>440</v>
      </c>
      <c r="N7773">
        <v>1</v>
      </c>
      <c r="O7773">
        <v>260.11</v>
      </c>
      <c r="P7773">
        <v>1490</v>
      </c>
      <c r="Q7773" t="str">
        <f t="shared" si="124"/>
        <v>4-Medium C&amp;I</v>
      </c>
    </row>
    <row r="7774" spans="1:17" x14ac:dyDescent="0.3">
      <c r="A7774">
        <v>4</v>
      </c>
      <c r="B7774" t="s">
        <v>187</v>
      </c>
      <c r="C7774">
        <v>2023</v>
      </c>
      <c r="D7774">
        <v>2</v>
      </c>
      <c r="E7774" t="s">
        <v>546</v>
      </c>
      <c r="F7774" s="152">
        <v>5</v>
      </c>
      <c r="G7774" t="s">
        <v>455</v>
      </c>
      <c r="H7774" t="s">
        <v>431</v>
      </c>
      <c r="I7774" t="s">
        <v>432</v>
      </c>
      <c r="J7774" t="s">
        <v>568</v>
      </c>
      <c r="K7774" t="s">
        <v>433</v>
      </c>
      <c r="L7774" t="s">
        <v>540</v>
      </c>
      <c r="M7774" t="s">
        <v>456</v>
      </c>
      <c r="N7774">
        <v>1</v>
      </c>
      <c r="O7774">
        <v>1403.14</v>
      </c>
      <c r="P7774">
        <v>2720</v>
      </c>
      <c r="Q7774" t="str">
        <f t="shared" si="124"/>
        <v>4-Medium C&amp;I</v>
      </c>
    </row>
    <row r="7775" spans="1:17" x14ac:dyDescent="0.3">
      <c r="A7775">
        <v>4</v>
      </c>
      <c r="B7775" t="s">
        <v>187</v>
      </c>
      <c r="C7775">
        <v>2023</v>
      </c>
      <c r="D7775">
        <v>2</v>
      </c>
      <c r="E7775" t="s">
        <v>546</v>
      </c>
      <c r="F7775" s="152">
        <v>5</v>
      </c>
      <c r="G7775" t="s">
        <v>455</v>
      </c>
      <c r="H7775" t="s">
        <v>444</v>
      </c>
      <c r="I7775" t="s">
        <v>445</v>
      </c>
      <c r="J7775" t="s">
        <v>572</v>
      </c>
      <c r="K7775" t="s">
        <v>443</v>
      </c>
      <c r="L7775" t="s">
        <v>541</v>
      </c>
      <c r="M7775" t="s">
        <v>457</v>
      </c>
      <c r="N7775">
        <v>1</v>
      </c>
      <c r="O7775">
        <v>3619.64</v>
      </c>
      <c r="P7775">
        <v>41058</v>
      </c>
      <c r="Q7775" t="str">
        <f t="shared" si="124"/>
        <v>5-Large C&amp;I</v>
      </c>
    </row>
    <row r="7776" spans="1:17" x14ac:dyDescent="0.3">
      <c r="A7776">
        <v>4</v>
      </c>
      <c r="B7776" t="s">
        <v>187</v>
      </c>
      <c r="C7776">
        <v>2023</v>
      </c>
      <c r="D7776">
        <v>2</v>
      </c>
      <c r="E7776" t="s">
        <v>546</v>
      </c>
      <c r="F7776" s="152">
        <v>5</v>
      </c>
      <c r="G7776" t="s">
        <v>455</v>
      </c>
      <c r="H7776" t="s">
        <v>417</v>
      </c>
      <c r="I7776" t="s">
        <v>418</v>
      </c>
      <c r="J7776" t="s">
        <v>562</v>
      </c>
      <c r="K7776" t="s">
        <v>405</v>
      </c>
      <c r="L7776" t="s">
        <v>541</v>
      </c>
      <c r="M7776" t="s">
        <v>457</v>
      </c>
      <c r="N7776">
        <v>1</v>
      </c>
      <c r="O7776">
        <v>14.87</v>
      </c>
      <c r="P7776">
        <v>42</v>
      </c>
      <c r="Q7776" t="str">
        <f t="shared" si="124"/>
        <v>3-Small C&amp;I</v>
      </c>
    </row>
    <row r="7777" spans="1:17" x14ac:dyDescent="0.3">
      <c r="A7777">
        <v>4</v>
      </c>
      <c r="B7777" t="s">
        <v>187</v>
      </c>
      <c r="C7777">
        <v>2023</v>
      </c>
      <c r="D7777">
        <v>2</v>
      </c>
      <c r="E7777" t="s">
        <v>546</v>
      </c>
      <c r="F7777" s="152">
        <v>6</v>
      </c>
      <c r="G7777" t="s">
        <v>458</v>
      </c>
      <c r="H7777" t="s">
        <v>459</v>
      </c>
      <c r="I7777" t="s">
        <v>460</v>
      </c>
      <c r="J7777" t="s">
        <v>573</v>
      </c>
      <c r="K7777" t="s">
        <v>461</v>
      </c>
      <c r="L7777" t="s">
        <v>542</v>
      </c>
      <c r="M7777" t="s">
        <v>462</v>
      </c>
      <c r="N7777">
        <v>1</v>
      </c>
      <c r="O7777">
        <v>6373.7</v>
      </c>
      <c r="P7777">
        <v>17198</v>
      </c>
      <c r="Q7777" t="str">
        <f t="shared" si="124"/>
        <v>Street</v>
      </c>
    </row>
    <row r="7778" spans="1:17" x14ac:dyDescent="0.3">
      <c r="A7778">
        <v>4</v>
      </c>
      <c r="B7778" t="s">
        <v>187</v>
      </c>
      <c r="C7778">
        <v>2023</v>
      </c>
      <c r="D7778">
        <v>2</v>
      </c>
      <c r="E7778" t="s">
        <v>546</v>
      </c>
      <c r="F7778" s="152">
        <v>6</v>
      </c>
      <c r="G7778" t="s">
        <v>458</v>
      </c>
      <c r="H7778" t="s">
        <v>463</v>
      </c>
      <c r="I7778" t="s">
        <v>464</v>
      </c>
      <c r="J7778" t="s">
        <v>577</v>
      </c>
      <c r="K7778" t="s">
        <v>465</v>
      </c>
      <c r="L7778" t="s">
        <v>542</v>
      </c>
      <c r="M7778" t="s">
        <v>462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x14ac:dyDescent="0.3">
      <c r="A7779">
        <v>4</v>
      </c>
      <c r="B7779" t="s">
        <v>187</v>
      </c>
      <c r="C7779">
        <v>2023</v>
      </c>
      <c r="D7779">
        <v>2</v>
      </c>
      <c r="E7779" t="s">
        <v>546</v>
      </c>
      <c r="F7779" s="152">
        <v>10</v>
      </c>
      <c r="G7779" t="s">
        <v>466</v>
      </c>
      <c r="H7779" t="s">
        <v>397</v>
      </c>
      <c r="I7779" t="s">
        <v>398</v>
      </c>
      <c r="J7779" t="s">
        <v>561</v>
      </c>
      <c r="K7779" t="s">
        <v>399</v>
      </c>
      <c r="L7779" t="s">
        <v>543</v>
      </c>
      <c r="M7779" t="s">
        <v>467</v>
      </c>
      <c r="N7779">
        <v>29</v>
      </c>
      <c r="O7779">
        <v>7896.42</v>
      </c>
      <c r="P7779">
        <v>16032</v>
      </c>
      <c r="Q7779" t="str">
        <f t="shared" si="124"/>
        <v>1-Residential</v>
      </c>
    </row>
    <row r="7780" spans="1:17" x14ac:dyDescent="0.3">
      <c r="A7780">
        <v>4</v>
      </c>
      <c r="B7780" t="s">
        <v>187</v>
      </c>
      <c r="C7780">
        <v>2023</v>
      </c>
      <c r="D7780">
        <v>2</v>
      </c>
      <c r="E7780" t="s">
        <v>546</v>
      </c>
      <c r="F7780" s="152">
        <v>10</v>
      </c>
      <c r="G7780" t="s">
        <v>466</v>
      </c>
      <c r="H7780" t="s">
        <v>412</v>
      </c>
      <c r="I7780" t="s">
        <v>413</v>
      </c>
      <c r="J7780" t="s">
        <v>561</v>
      </c>
      <c r="K7780" t="s">
        <v>399</v>
      </c>
      <c r="L7780" t="s">
        <v>544</v>
      </c>
      <c r="M7780" t="s">
        <v>468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x14ac:dyDescent="0.3">
      <c r="A7781">
        <v>4</v>
      </c>
      <c r="B7781" t="s">
        <v>187</v>
      </c>
      <c r="C7781">
        <v>2023</v>
      </c>
      <c r="D7781">
        <v>2</v>
      </c>
      <c r="E7781" t="s">
        <v>546</v>
      </c>
      <c r="F7781" s="152">
        <v>10</v>
      </c>
      <c r="G7781" t="s">
        <v>466</v>
      </c>
      <c r="H7781" t="s">
        <v>415</v>
      </c>
      <c r="I7781" t="s">
        <v>416</v>
      </c>
      <c r="J7781" t="s">
        <v>563</v>
      </c>
      <c r="K7781" t="s">
        <v>408</v>
      </c>
      <c r="L7781" t="s">
        <v>544</v>
      </c>
      <c r="M7781" t="s">
        <v>468</v>
      </c>
      <c r="N7781">
        <v>4</v>
      </c>
      <c r="O7781">
        <v>200.04</v>
      </c>
      <c r="P7781">
        <v>3872</v>
      </c>
      <c r="Q7781" t="str">
        <f t="shared" si="124"/>
        <v>2-Low Income Residential</v>
      </c>
    </row>
    <row r="7782" spans="1:17" x14ac:dyDescent="0.3">
      <c r="A7782">
        <v>4</v>
      </c>
      <c r="B7782" t="s">
        <v>187</v>
      </c>
      <c r="C7782">
        <v>2023</v>
      </c>
      <c r="D7782">
        <v>2</v>
      </c>
      <c r="E7782" t="s">
        <v>546</v>
      </c>
      <c r="F7782" s="152">
        <v>60</v>
      </c>
      <c r="G7782" t="s">
        <v>469</v>
      </c>
      <c r="H7782" t="s">
        <v>459</v>
      </c>
      <c r="I7782" t="s">
        <v>460</v>
      </c>
      <c r="J7782" t="s">
        <v>573</v>
      </c>
      <c r="K7782" t="s">
        <v>461</v>
      </c>
      <c r="L7782" t="s">
        <v>545</v>
      </c>
      <c r="M7782" t="s">
        <v>470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x14ac:dyDescent="0.3">
      <c r="A7783">
        <v>4</v>
      </c>
      <c r="B7783" t="s">
        <v>187</v>
      </c>
      <c r="C7783">
        <v>2023</v>
      </c>
      <c r="D7783">
        <v>2</v>
      </c>
      <c r="E7783" t="s">
        <v>546</v>
      </c>
      <c r="F7783" s="152">
        <v>60</v>
      </c>
      <c r="G7783" t="s">
        <v>469</v>
      </c>
      <c r="H7783" t="s">
        <v>463</v>
      </c>
      <c r="I7783" t="s">
        <v>464</v>
      </c>
      <c r="J7783" t="s">
        <v>577</v>
      </c>
      <c r="K7783" t="s">
        <v>465</v>
      </c>
      <c r="L7783" t="s">
        <v>545</v>
      </c>
      <c r="M7783" t="s">
        <v>470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x14ac:dyDescent="0.3">
      <c r="A7784">
        <v>5</v>
      </c>
      <c r="B7784" t="s">
        <v>181</v>
      </c>
      <c r="C7784">
        <v>2023</v>
      </c>
      <c r="D7784">
        <v>2</v>
      </c>
      <c r="E7784" t="s">
        <v>546</v>
      </c>
      <c r="F7784" s="152">
        <v>1</v>
      </c>
      <c r="G7784" t="s">
        <v>396</v>
      </c>
      <c r="H7784" t="s">
        <v>397</v>
      </c>
      <c r="I7784" t="s">
        <v>398</v>
      </c>
      <c r="J7784" t="s">
        <v>561</v>
      </c>
      <c r="K7784" t="s">
        <v>399</v>
      </c>
      <c r="L7784" t="s">
        <v>536</v>
      </c>
      <c r="M7784" t="s">
        <v>400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x14ac:dyDescent="0.3">
      <c r="A7785">
        <v>5</v>
      </c>
      <c r="B7785" t="s">
        <v>181</v>
      </c>
      <c r="C7785">
        <v>2023</v>
      </c>
      <c r="D7785">
        <v>2</v>
      </c>
      <c r="E7785" t="s">
        <v>546</v>
      </c>
      <c r="F7785" s="152">
        <v>1</v>
      </c>
      <c r="G7785" t="s">
        <v>396</v>
      </c>
      <c r="H7785" t="s">
        <v>401</v>
      </c>
      <c r="I7785" t="s">
        <v>402</v>
      </c>
      <c r="J7785" t="s">
        <v>561</v>
      </c>
      <c r="K7785" t="s">
        <v>399</v>
      </c>
      <c r="L7785" t="s">
        <v>536</v>
      </c>
      <c r="M7785" t="s">
        <v>400</v>
      </c>
      <c r="N7785">
        <v>342</v>
      </c>
      <c r="O7785">
        <v>102225.96</v>
      </c>
      <c r="P7785">
        <v>185688</v>
      </c>
      <c r="Q7785" t="str">
        <f t="shared" si="124"/>
        <v>1-Residential</v>
      </c>
    </row>
    <row r="7786" spans="1:17" x14ac:dyDescent="0.3">
      <c r="A7786">
        <v>5</v>
      </c>
      <c r="B7786" t="s">
        <v>181</v>
      </c>
      <c r="C7786">
        <v>2023</v>
      </c>
      <c r="D7786">
        <v>2</v>
      </c>
      <c r="E7786" t="s">
        <v>546</v>
      </c>
      <c r="F7786" s="152">
        <v>1</v>
      </c>
      <c r="G7786" t="s">
        <v>396</v>
      </c>
      <c r="H7786" t="s">
        <v>403</v>
      </c>
      <c r="I7786" t="s">
        <v>404</v>
      </c>
      <c r="J7786" t="s">
        <v>562</v>
      </c>
      <c r="K7786" t="s">
        <v>405</v>
      </c>
      <c r="L7786" t="s">
        <v>536</v>
      </c>
      <c r="M7786" t="s">
        <v>400</v>
      </c>
      <c r="N7786">
        <v>1238</v>
      </c>
      <c r="O7786">
        <v>26225.06</v>
      </c>
      <c r="P7786">
        <v>679290</v>
      </c>
      <c r="Q7786" t="str">
        <f t="shared" si="124"/>
        <v>3-Small C&amp;I</v>
      </c>
    </row>
    <row r="7787" spans="1:17" x14ac:dyDescent="0.3">
      <c r="A7787">
        <v>5</v>
      </c>
      <c r="B7787" t="s">
        <v>181</v>
      </c>
      <c r="C7787">
        <v>2023</v>
      </c>
      <c r="D7787">
        <v>2</v>
      </c>
      <c r="E7787" t="s">
        <v>546</v>
      </c>
      <c r="F7787" s="152">
        <v>1</v>
      </c>
      <c r="G7787" t="s">
        <v>396</v>
      </c>
      <c r="H7787" t="s">
        <v>406</v>
      </c>
      <c r="I7787" t="s">
        <v>407</v>
      </c>
      <c r="J7787" t="s">
        <v>563</v>
      </c>
      <c r="K7787" t="s">
        <v>408</v>
      </c>
      <c r="L7787" t="s">
        <v>536</v>
      </c>
      <c r="M7787" t="s">
        <v>400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x14ac:dyDescent="0.3">
      <c r="A7788">
        <v>5</v>
      </c>
      <c r="B7788" t="s">
        <v>181</v>
      </c>
      <c r="C7788">
        <v>2023</v>
      </c>
      <c r="D7788">
        <v>2</v>
      </c>
      <c r="E7788" t="s">
        <v>546</v>
      </c>
      <c r="F7788" s="152">
        <v>1</v>
      </c>
      <c r="G7788" t="s">
        <v>396</v>
      </c>
      <c r="H7788" t="s">
        <v>471</v>
      </c>
      <c r="I7788" t="s">
        <v>472</v>
      </c>
      <c r="J7788" t="s">
        <v>563</v>
      </c>
      <c r="K7788" t="s">
        <v>408</v>
      </c>
      <c r="L7788" t="s">
        <v>536</v>
      </c>
      <c r="M7788" t="s">
        <v>400</v>
      </c>
      <c r="N7788">
        <v>130</v>
      </c>
      <c r="O7788">
        <v>34421.78</v>
      </c>
      <c r="P7788">
        <v>96610</v>
      </c>
      <c r="Q7788" t="str">
        <f t="shared" si="124"/>
        <v>2-Low Income Residential</v>
      </c>
    </row>
    <row r="7789" spans="1:17" x14ac:dyDescent="0.3">
      <c r="A7789">
        <v>5</v>
      </c>
      <c r="B7789" t="s">
        <v>181</v>
      </c>
      <c r="C7789">
        <v>2023</v>
      </c>
      <c r="D7789">
        <v>2</v>
      </c>
      <c r="E7789" t="s">
        <v>546</v>
      </c>
      <c r="F7789" s="152">
        <v>1</v>
      </c>
      <c r="G7789" t="s">
        <v>396</v>
      </c>
      <c r="H7789" t="s">
        <v>409</v>
      </c>
      <c r="I7789" t="s">
        <v>410</v>
      </c>
      <c r="J7789" t="s">
        <v>564</v>
      </c>
      <c r="K7789" t="s">
        <v>428</v>
      </c>
      <c r="L7789" t="s">
        <v>536</v>
      </c>
      <c r="M7789" t="s">
        <v>400</v>
      </c>
      <c r="N7789">
        <v>1123</v>
      </c>
      <c r="O7789">
        <v>194488.92</v>
      </c>
      <c r="P7789">
        <v>423355</v>
      </c>
      <c r="Q7789" t="str">
        <f t="shared" si="124"/>
        <v>3-Small C&amp;I</v>
      </c>
    </row>
    <row r="7790" spans="1:17" x14ac:dyDescent="0.3">
      <c r="A7790">
        <v>5</v>
      </c>
      <c r="B7790" t="s">
        <v>181</v>
      </c>
      <c r="C7790">
        <v>2023</v>
      </c>
      <c r="D7790">
        <v>2</v>
      </c>
      <c r="E7790" t="s">
        <v>546</v>
      </c>
      <c r="F7790" s="152">
        <v>1</v>
      </c>
      <c r="G7790" t="s">
        <v>396</v>
      </c>
      <c r="H7790" t="s">
        <v>429</v>
      </c>
      <c r="I7790" t="s">
        <v>430</v>
      </c>
      <c r="J7790" t="s">
        <v>562</v>
      </c>
      <c r="K7790" t="s">
        <v>405</v>
      </c>
      <c r="L7790" t="s">
        <v>536</v>
      </c>
      <c r="M7790" t="s">
        <v>400</v>
      </c>
      <c r="N7790">
        <v>11</v>
      </c>
      <c r="O7790">
        <v>-27174.76</v>
      </c>
      <c r="P7790">
        <v>9333</v>
      </c>
      <c r="Q7790" t="str">
        <f t="shared" si="124"/>
        <v>3-Small C&amp;I</v>
      </c>
    </row>
    <row r="7791" spans="1:17" x14ac:dyDescent="0.3">
      <c r="A7791">
        <v>5</v>
      </c>
      <c r="B7791" t="s">
        <v>181</v>
      </c>
      <c r="C7791">
        <v>2023</v>
      </c>
      <c r="D7791">
        <v>2</v>
      </c>
      <c r="E7791" t="s">
        <v>546</v>
      </c>
      <c r="F7791" s="152">
        <v>1</v>
      </c>
      <c r="G7791" t="s">
        <v>396</v>
      </c>
      <c r="H7791" t="s">
        <v>473</v>
      </c>
      <c r="I7791" t="s">
        <v>474</v>
      </c>
      <c r="J7791" t="s">
        <v>565</v>
      </c>
      <c r="K7791" t="s">
        <v>411</v>
      </c>
      <c r="L7791" t="s">
        <v>536</v>
      </c>
      <c r="M7791" t="s">
        <v>400</v>
      </c>
      <c r="N7791">
        <v>3</v>
      </c>
      <c r="O7791">
        <v>258.8</v>
      </c>
      <c r="P7791">
        <v>454</v>
      </c>
      <c r="Q7791" t="str">
        <f t="shared" si="124"/>
        <v>3-Small C&amp;I</v>
      </c>
    </row>
    <row r="7792" spans="1:17" x14ac:dyDescent="0.3">
      <c r="A7792">
        <v>5</v>
      </c>
      <c r="B7792" t="s">
        <v>181</v>
      </c>
      <c r="C7792">
        <v>2023</v>
      </c>
      <c r="D7792">
        <v>2</v>
      </c>
      <c r="E7792" t="s">
        <v>546</v>
      </c>
      <c r="F7792" s="152">
        <v>1</v>
      </c>
      <c r="G7792" t="s">
        <v>396</v>
      </c>
      <c r="H7792" t="s">
        <v>477</v>
      </c>
      <c r="I7792" t="s">
        <v>478</v>
      </c>
      <c r="J7792" t="s">
        <v>566</v>
      </c>
      <c r="K7792" t="s">
        <v>436</v>
      </c>
      <c r="L7792" t="s">
        <v>536</v>
      </c>
      <c r="M7792" t="s">
        <v>400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x14ac:dyDescent="0.3">
      <c r="A7793">
        <v>5</v>
      </c>
      <c r="B7793" t="s">
        <v>181</v>
      </c>
      <c r="C7793">
        <v>2023</v>
      </c>
      <c r="D7793">
        <v>2</v>
      </c>
      <c r="E7793" t="s">
        <v>546</v>
      </c>
      <c r="F7793" s="152">
        <v>1</v>
      </c>
      <c r="G7793" t="s">
        <v>396</v>
      </c>
      <c r="H7793" t="s">
        <v>479</v>
      </c>
      <c r="I7793" t="s">
        <v>480</v>
      </c>
      <c r="J7793" t="s">
        <v>566</v>
      </c>
      <c r="K7793" t="s">
        <v>436</v>
      </c>
      <c r="L7793" t="s">
        <v>536</v>
      </c>
      <c r="M7793" t="s">
        <v>400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x14ac:dyDescent="0.3">
      <c r="A7794">
        <v>5</v>
      </c>
      <c r="B7794" t="s">
        <v>181</v>
      </c>
      <c r="C7794">
        <v>2023</v>
      </c>
      <c r="D7794">
        <v>2</v>
      </c>
      <c r="E7794" t="s">
        <v>546</v>
      </c>
      <c r="F7794" s="152">
        <v>1</v>
      </c>
      <c r="G7794" t="s">
        <v>396</v>
      </c>
      <c r="H7794" t="s">
        <v>509</v>
      </c>
      <c r="I7794" t="s">
        <v>510</v>
      </c>
      <c r="J7794" t="s">
        <v>547</v>
      </c>
      <c r="K7794" t="s">
        <v>475</v>
      </c>
      <c r="L7794" t="s">
        <v>547</v>
      </c>
      <c r="M7794" t="s">
        <v>476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x14ac:dyDescent="0.3">
      <c r="A7795">
        <v>5</v>
      </c>
      <c r="B7795" t="s">
        <v>181</v>
      </c>
      <c r="C7795">
        <v>2023</v>
      </c>
      <c r="D7795">
        <v>2</v>
      </c>
      <c r="E7795" t="s">
        <v>546</v>
      </c>
      <c r="F7795" s="152">
        <v>1</v>
      </c>
      <c r="G7795" t="s">
        <v>396</v>
      </c>
      <c r="H7795" t="s">
        <v>434</v>
      </c>
      <c r="I7795" t="s">
        <v>435</v>
      </c>
      <c r="J7795" t="s">
        <v>566</v>
      </c>
      <c r="K7795" t="s">
        <v>436</v>
      </c>
      <c r="L7795" t="s">
        <v>537</v>
      </c>
      <c r="M7795" t="s">
        <v>414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x14ac:dyDescent="0.3">
      <c r="A7796">
        <v>5</v>
      </c>
      <c r="B7796" t="s">
        <v>181</v>
      </c>
      <c r="C7796">
        <v>2023</v>
      </c>
      <c r="D7796">
        <v>2</v>
      </c>
      <c r="E7796" t="s">
        <v>546</v>
      </c>
      <c r="F7796" s="152">
        <v>1</v>
      </c>
      <c r="G7796" t="s">
        <v>396</v>
      </c>
      <c r="H7796" t="s">
        <v>412</v>
      </c>
      <c r="I7796" t="s">
        <v>413</v>
      </c>
      <c r="J7796" t="s">
        <v>561</v>
      </c>
      <c r="K7796" t="s">
        <v>399</v>
      </c>
      <c r="L7796" t="s">
        <v>537</v>
      </c>
      <c r="M7796" t="s">
        <v>414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x14ac:dyDescent="0.3">
      <c r="A7797">
        <v>5</v>
      </c>
      <c r="B7797" t="s">
        <v>181</v>
      </c>
      <c r="C7797">
        <v>2023</v>
      </c>
      <c r="D7797">
        <v>2</v>
      </c>
      <c r="E7797" t="s">
        <v>546</v>
      </c>
      <c r="F7797" s="152">
        <v>1</v>
      </c>
      <c r="G7797" t="s">
        <v>396</v>
      </c>
      <c r="H7797" t="s">
        <v>415</v>
      </c>
      <c r="I7797" t="s">
        <v>416</v>
      </c>
      <c r="J7797" t="s">
        <v>563</v>
      </c>
      <c r="K7797" t="s">
        <v>408</v>
      </c>
      <c r="L7797" t="s">
        <v>537</v>
      </c>
      <c r="M7797" t="s">
        <v>414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x14ac:dyDescent="0.3">
      <c r="A7798">
        <v>5</v>
      </c>
      <c r="B7798" t="s">
        <v>181</v>
      </c>
      <c r="C7798">
        <v>2023</v>
      </c>
      <c r="D7798">
        <v>2</v>
      </c>
      <c r="E7798" t="s">
        <v>546</v>
      </c>
      <c r="F7798" s="152">
        <v>1</v>
      </c>
      <c r="G7798" t="s">
        <v>396</v>
      </c>
      <c r="H7798" t="s">
        <v>417</v>
      </c>
      <c r="I7798" t="s">
        <v>418</v>
      </c>
      <c r="J7798" t="s">
        <v>562</v>
      </c>
      <c r="K7798" t="s">
        <v>405</v>
      </c>
      <c r="L7798" t="s">
        <v>537</v>
      </c>
      <c r="M7798" t="s">
        <v>414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x14ac:dyDescent="0.3">
      <c r="A7799">
        <v>5</v>
      </c>
      <c r="B7799" t="s">
        <v>181</v>
      </c>
      <c r="C7799">
        <v>2023</v>
      </c>
      <c r="D7799">
        <v>2</v>
      </c>
      <c r="E7799" t="s">
        <v>546</v>
      </c>
      <c r="F7799" s="152">
        <v>1</v>
      </c>
      <c r="G7799" t="s">
        <v>396</v>
      </c>
      <c r="H7799" t="s">
        <v>419</v>
      </c>
      <c r="I7799" t="s">
        <v>420</v>
      </c>
      <c r="J7799" t="s">
        <v>565</v>
      </c>
      <c r="K7799" t="s">
        <v>411</v>
      </c>
      <c r="L7799" t="s">
        <v>537</v>
      </c>
      <c r="M7799" t="s">
        <v>414</v>
      </c>
      <c r="N7799">
        <v>945</v>
      </c>
      <c r="O7799">
        <v>48564.86</v>
      </c>
      <c r="P7799">
        <v>356498</v>
      </c>
      <c r="Q7799" t="str">
        <f t="shared" si="124"/>
        <v>3-Small C&amp;I</v>
      </c>
    </row>
    <row r="7800" spans="1:17" x14ac:dyDescent="0.3">
      <c r="A7800">
        <v>5</v>
      </c>
      <c r="B7800" t="s">
        <v>181</v>
      </c>
      <c r="C7800">
        <v>2023</v>
      </c>
      <c r="D7800">
        <v>2</v>
      </c>
      <c r="E7800" t="s">
        <v>546</v>
      </c>
      <c r="F7800" s="152">
        <v>3</v>
      </c>
      <c r="G7800" t="s">
        <v>421</v>
      </c>
      <c r="H7800" t="s">
        <v>397</v>
      </c>
      <c r="I7800" t="s">
        <v>398</v>
      </c>
      <c r="J7800" t="s">
        <v>561</v>
      </c>
      <c r="K7800" t="s">
        <v>399</v>
      </c>
      <c r="L7800" t="s">
        <v>538</v>
      </c>
      <c r="M7800" t="s">
        <v>422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x14ac:dyDescent="0.3">
      <c r="A7801">
        <v>5</v>
      </c>
      <c r="B7801" t="s">
        <v>181</v>
      </c>
      <c r="C7801">
        <v>2023</v>
      </c>
      <c r="D7801">
        <v>2</v>
      </c>
      <c r="E7801" t="s">
        <v>546</v>
      </c>
      <c r="F7801" s="152">
        <v>3</v>
      </c>
      <c r="G7801" t="s">
        <v>421</v>
      </c>
      <c r="H7801" t="s">
        <v>401</v>
      </c>
      <c r="I7801" t="s">
        <v>402</v>
      </c>
      <c r="J7801" t="s">
        <v>561</v>
      </c>
      <c r="K7801" t="s">
        <v>399</v>
      </c>
      <c r="L7801" t="s">
        <v>538</v>
      </c>
      <c r="M7801" t="s">
        <v>422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x14ac:dyDescent="0.3">
      <c r="A7802">
        <v>5</v>
      </c>
      <c r="B7802" t="s">
        <v>181</v>
      </c>
      <c r="C7802">
        <v>2023</v>
      </c>
      <c r="D7802">
        <v>2</v>
      </c>
      <c r="E7802" t="s">
        <v>546</v>
      </c>
      <c r="F7802" s="152">
        <v>3</v>
      </c>
      <c r="G7802" t="s">
        <v>421</v>
      </c>
      <c r="H7802" t="s">
        <v>403</v>
      </c>
      <c r="I7802" t="s">
        <v>404</v>
      </c>
      <c r="J7802" t="s">
        <v>562</v>
      </c>
      <c r="K7802" t="s">
        <v>405</v>
      </c>
      <c r="L7802" t="s">
        <v>538</v>
      </c>
      <c r="M7802" t="s">
        <v>422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x14ac:dyDescent="0.3">
      <c r="A7803">
        <v>5</v>
      </c>
      <c r="B7803" t="s">
        <v>181</v>
      </c>
      <c r="C7803">
        <v>2023</v>
      </c>
      <c r="D7803">
        <v>2</v>
      </c>
      <c r="E7803" t="s">
        <v>546</v>
      </c>
      <c r="F7803" s="152">
        <v>3</v>
      </c>
      <c r="G7803" t="s">
        <v>421</v>
      </c>
      <c r="H7803" t="s">
        <v>406</v>
      </c>
      <c r="I7803" t="s">
        <v>407</v>
      </c>
      <c r="J7803" t="s">
        <v>563</v>
      </c>
      <c r="K7803" t="s">
        <v>408</v>
      </c>
      <c r="L7803" t="s">
        <v>538</v>
      </c>
      <c r="M7803" t="s">
        <v>422</v>
      </c>
      <c r="N7803">
        <v>3</v>
      </c>
      <c r="O7803">
        <v>396.6</v>
      </c>
      <c r="P7803">
        <v>1228</v>
      </c>
      <c r="Q7803" t="str">
        <f t="shared" si="124"/>
        <v>2-Low Income Residential</v>
      </c>
    </row>
    <row r="7804" spans="1:17" x14ac:dyDescent="0.3">
      <c r="A7804">
        <v>5</v>
      </c>
      <c r="B7804" t="s">
        <v>181</v>
      </c>
      <c r="C7804">
        <v>2023</v>
      </c>
      <c r="D7804">
        <v>2</v>
      </c>
      <c r="E7804" t="s">
        <v>546</v>
      </c>
      <c r="F7804" s="152">
        <v>3</v>
      </c>
      <c r="G7804" t="s">
        <v>421</v>
      </c>
      <c r="H7804" t="s">
        <v>423</v>
      </c>
      <c r="I7804" t="s">
        <v>424</v>
      </c>
      <c r="J7804" t="s">
        <v>567</v>
      </c>
      <c r="K7804" t="s">
        <v>425</v>
      </c>
      <c r="L7804" t="s">
        <v>538</v>
      </c>
      <c r="M7804" t="s">
        <v>422</v>
      </c>
      <c r="N7804">
        <v>357</v>
      </c>
      <c r="O7804">
        <v>41065.51</v>
      </c>
      <c r="P7804">
        <v>88661</v>
      </c>
      <c r="Q7804" t="str">
        <f t="shared" si="124"/>
        <v>3-Small C&amp;I</v>
      </c>
    </row>
    <row r="7805" spans="1:17" x14ac:dyDescent="0.3">
      <c r="A7805">
        <v>5</v>
      </c>
      <c r="B7805" t="s">
        <v>181</v>
      </c>
      <c r="C7805">
        <v>2023</v>
      </c>
      <c r="D7805">
        <v>2</v>
      </c>
      <c r="E7805" t="s">
        <v>546</v>
      </c>
      <c r="F7805" s="152">
        <v>3</v>
      </c>
      <c r="G7805" t="s">
        <v>421</v>
      </c>
      <c r="H7805" t="s">
        <v>426</v>
      </c>
      <c r="I7805" t="s">
        <v>427</v>
      </c>
      <c r="J7805" t="s">
        <v>564</v>
      </c>
      <c r="K7805" t="s">
        <v>428</v>
      </c>
      <c r="L7805" t="s">
        <v>538</v>
      </c>
      <c r="M7805" t="s">
        <v>422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x14ac:dyDescent="0.3">
      <c r="A7806">
        <v>5</v>
      </c>
      <c r="B7806" t="s">
        <v>181</v>
      </c>
      <c r="C7806">
        <v>2023</v>
      </c>
      <c r="D7806">
        <v>2</v>
      </c>
      <c r="E7806" t="s">
        <v>546</v>
      </c>
      <c r="F7806" s="152">
        <v>3</v>
      </c>
      <c r="G7806" t="s">
        <v>421</v>
      </c>
      <c r="H7806" t="s">
        <v>409</v>
      </c>
      <c r="I7806" t="s">
        <v>410</v>
      </c>
      <c r="J7806" t="s">
        <v>564</v>
      </c>
      <c r="K7806" t="s">
        <v>428</v>
      </c>
      <c r="L7806" t="s">
        <v>538</v>
      </c>
      <c r="M7806" t="s">
        <v>422</v>
      </c>
      <c r="N7806">
        <v>19998</v>
      </c>
      <c r="O7806">
        <v>3347332.05</v>
      </c>
      <c r="P7806">
        <v>8320445</v>
      </c>
      <c r="Q7806" t="str">
        <f t="shared" si="124"/>
        <v>3-Small C&amp;I</v>
      </c>
    </row>
    <row r="7807" spans="1:17" x14ac:dyDescent="0.3">
      <c r="A7807">
        <v>5</v>
      </c>
      <c r="B7807" t="s">
        <v>181</v>
      </c>
      <c r="C7807">
        <v>2023</v>
      </c>
      <c r="D7807">
        <v>2</v>
      </c>
      <c r="E7807" t="s">
        <v>546</v>
      </c>
      <c r="F7807" s="152">
        <v>3</v>
      </c>
      <c r="G7807" t="s">
        <v>421</v>
      </c>
      <c r="H7807" t="s">
        <v>429</v>
      </c>
      <c r="I7807" t="s">
        <v>430</v>
      </c>
      <c r="J7807" t="s">
        <v>562</v>
      </c>
      <c r="K7807" t="s">
        <v>405</v>
      </c>
      <c r="L7807" t="s">
        <v>538</v>
      </c>
      <c r="M7807" t="s">
        <v>422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x14ac:dyDescent="0.3">
      <c r="A7808">
        <v>5</v>
      </c>
      <c r="B7808" t="s">
        <v>181</v>
      </c>
      <c r="C7808">
        <v>2023</v>
      </c>
      <c r="D7808">
        <v>2</v>
      </c>
      <c r="E7808" t="s">
        <v>546</v>
      </c>
      <c r="F7808" s="152">
        <v>3</v>
      </c>
      <c r="G7808" t="s">
        <v>421</v>
      </c>
      <c r="H7808" t="s">
        <v>481</v>
      </c>
      <c r="I7808" t="s">
        <v>482</v>
      </c>
      <c r="J7808" t="s">
        <v>568</v>
      </c>
      <c r="K7808" t="s">
        <v>433</v>
      </c>
      <c r="L7808" t="s">
        <v>538</v>
      </c>
      <c r="M7808" t="s">
        <v>422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x14ac:dyDescent="0.3">
      <c r="A7809">
        <v>5</v>
      </c>
      <c r="B7809" t="s">
        <v>181</v>
      </c>
      <c r="C7809">
        <v>2023</v>
      </c>
      <c r="D7809">
        <v>2</v>
      </c>
      <c r="E7809" t="s">
        <v>546</v>
      </c>
      <c r="F7809" s="152">
        <v>3</v>
      </c>
      <c r="G7809" t="s">
        <v>421</v>
      </c>
      <c r="H7809" t="s">
        <v>649</v>
      </c>
      <c r="I7809" t="s">
        <v>650</v>
      </c>
      <c r="J7809" t="s">
        <v>564</v>
      </c>
      <c r="K7809" t="s">
        <v>428</v>
      </c>
      <c r="L7809" t="s">
        <v>538</v>
      </c>
      <c r="M7809" t="s">
        <v>422</v>
      </c>
      <c r="N7809">
        <v>1</v>
      </c>
      <c r="O7809">
        <v>10.71</v>
      </c>
      <c r="P7809">
        <v>0</v>
      </c>
      <c r="Q7809" t="str">
        <f t="shared" si="124"/>
        <v>3-Small C&amp;I</v>
      </c>
    </row>
    <row r="7810" spans="1:17" x14ac:dyDescent="0.3">
      <c r="A7810">
        <v>5</v>
      </c>
      <c r="B7810" t="s">
        <v>181</v>
      </c>
      <c r="C7810">
        <v>2023</v>
      </c>
      <c r="D7810">
        <v>2</v>
      </c>
      <c r="E7810" t="s">
        <v>546</v>
      </c>
      <c r="F7810" s="152">
        <v>3</v>
      </c>
      <c r="G7810" t="s">
        <v>421</v>
      </c>
      <c r="H7810" t="s">
        <v>473</v>
      </c>
      <c r="I7810" t="s">
        <v>474</v>
      </c>
      <c r="J7810" t="s">
        <v>565</v>
      </c>
      <c r="K7810" t="s">
        <v>411</v>
      </c>
      <c r="L7810" t="s">
        <v>538</v>
      </c>
      <c r="M7810" t="s">
        <v>422</v>
      </c>
      <c r="N7810">
        <v>91</v>
      </c>
      <c r="O7810">
        <v>9587.34</v>
      </c>
      <c r="P7810">
        <v>19251</v>
      </c>
      <c r="Q7810" t="str">
        <f t="shared" si="124"/>
        <v>3-Small C&amp;I</v>
      </c>
    </row>
    <row r="7811" spans="1:17" x14ac:dyDescent="0.3">
      <c r="A7811">
        <v>5</v>
      </c>
      <c r="B7811" t="s">
        <v>181</v>
      </c>
      <c r="C7811">
        <v>2023</v>
      </c>
      <c r="D7811">
        <v>2</v>
      </c>
      <c r="E7811" t="s">
        <v>546</v>
      </c>
      <c r="F7811" s="152">
        <v>3</v>
      </c>
      <c r="G7811" t="s">
        <v>421</v>
      </c>
      <c r="H7811" t="s">
        <v>483</v>
      </c>
      <c r="I7811" t="s">
        <v>484</v>
      </c>
      <c r="J7811" t="s">
        <v>569</v>
      </c>
      <c r="K7811" t="s">
        <v>485</v>
      </c>
      <c r="L7811" t="s">
        <v>538</v>
      </c>
      <c r="M7811" t="s">
        <v>422</v>
      </c>
      <c r="N7811">
        <v>1</v>
      </c>
      <c r="O7811">
        <v>2026.44</v>
      </c>
      <c r="P7811">
        <v>5680</v>
      </c>
      <c r="Q7811" t="str">
        <f t="shared" si="124"/>
        <v>4-Medium C&amp;I</v>
      </c>
    </row>
    <row r="7812" spans="1:17" x14ac:dyDescent="0.3">
      <c r="A7812">
        <v>5</v>
      </c>
      <c r="B7812" t="s">
        <v>181</v>
      </c>
      <c r="C7812">
        <v>2023</v>
      </c>
      <c r="D7812">
        <v>2</v>
      </c>
      <c r="E7812" t="s">
        <v>546</v>
      </c>
      <c r="F7812" s="152">
        <v>3</v>
      </c>
      <c r="G7812" t="s">
        <v>421</v>
      </c>
      <c r="H7812" t="s">
        <v>431</v>
      </c>
      <c r="I7812" t="s">
        <v>432</v>
      </c>
      <c r="J7812" t="s">
        <v>568</v>
      </c>
      <c r="K7812" t="s">
        <v>433</v>
      </c>
      <c r="L7812" t="s">
        <v>538</v>
      </c>
      <c r="M7812" t="s">
        <v>422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x14ac:dyDescent="0.3">
      <c r="A7813">
        <v>5</v>
      </c>
      <c r="B7813" t="s">
        <v>181</v>
      </c>
      <c r="C7813">
        <v>2023</v>
      </c>
      <c r="D7813">
        <v>2</v>
      </c>
      <c r="E7813" t="s">
        <v>546</v>
      </c>
      <c r="F7813" s="152">
        <v>3</v>
      </c>
      <c r="G7813" t="s">
        <v>421</v>
      </c>
      <c r="H7813" t="s">
        <v>486</v>
      </c>
      <c r="I7813" t="s">
        <v>487</v>
      </c>
      <c r="J7813" t="s">
        <v>570</v>
      </c>
      <c r="K7813" t="s">
        <v>454</v>
      </c>
      <c r="L7813" t="s">
        <v>538</v>
      </c>
      <c r="M7813" t="s">
        <v>422</v>
      </c>
      <c r="N7813">
        <v>29</v>
      </c>
      <c r="O7813">
        <v>302101.24</v>
      </c>
      <c r="P7813">
        <v>675568</v>
      </c>
      <c r="Q7813" t="str">
        <f t="shared" si="124"/>
        <v>4-Medium C&amp;I</v>
      </c>
    </row>
    <row r="7814" spans="1:17" x14ac:dyDescent="0.3">
      <c r="A7814">
        <v>5</v>
      </c>
      <c r="B7814" t="s">
        <v>181</v>
      </c>
      <c r="C7814">
        <v>2023</v>
      </c>
      <c r="D7814">
        <v>2</v>
      </c>
      <c r="E7814" t="s">
        <v>546</v>
      </c>
      <c r="F7814" s="152">
        <v>3</v>
      </c>
      <c r="G7814" t="s">
        <v>421</v>
      </c>
      <c r="H7814" t="s">
        <v>488</v>
      </c>
      <c r="I7814" t="s">
        <v>489</v>
      </c>
      <c r="J7814" t="s">
        <v>569</v>
      </c>
      <c r="K7814" t="s">
        <v>485</v>
      </c>
      <c r="L7814" t="s">
        <v>538</v>
      </c>
      <c r="M7814" t="s">
        <v>422</v>
      </c>
      <c r="N7814">
        <v>56</v>
      </c>
      <c r="O7814">
        <v>339149.09</v>
      </c>
      <c r="P7814">
        <v>774617</v>
      </c>
      <c r="Q7814" t="str">
        <f t="shared" si="124"/>
        <v>4-Medium C&amp;I</v>
      </c>
    </row>
    <row r="7815" spans="1:17" x14ac:dyDescent="0.3">
      <c r="A7815">
        <v>5</v>
      </c>
      <c r="B7815" t="s">
        <v>181</v>
      </c>
      <c r="C7815">
        <v>2023</v>
      </c>
      <c r="D7815">
        <v>2</v>
      </c>
      <c r="E7815" t="s">
        <v>546</v>
      </c>
      <c r="F7815" s="152">
        <v>3</v>
      </c>
      <c r="G7815" t="s">
        <v>421</v>
      </c>
      <c r="H7815" t="s">
        <v>477</v>
      </c>
      <c r="I7815" t="s">
        <v>478</v>
      </c>
      <c r="J7815" t="s">
        <v>566</v>
      </c>
      <c r="K7815" t="s">
        <v>436</v>
      </c>
      <c r="L7815" t="s">
        <v>538</v>
      </c>
      <c r="M7815" t="s">
        <v>422</v>
      </c>
      <c r="N7815">
        <v>784</v>
      </c>
      <c r="O7815">
        <v>149185.49</v>
      </c>
      <c r="P7815">
        <v>263614</v>
      </c>
      <c r="Q7815" t="str">
        <f t="shared" si="124"/>
        <v>Street</v>
      </c>
    </row>
    <row r="7816" spans="1:17" x14ac:dyDescent="0.3">
      <c r="A7816">
        <v>5</v>
      </c>
      <c r="B7816" t="s">
        <v>181</v>
      </c>
      <c r="C7816">
        <v>2023</v>
      </c>
      <c r="D7816">
        <v>2</v>
      </c>
      <c r="E7816" t="s">
        <v>546</v>
      </c>
      <c r="F7816" s="152">
        <v>3</v>
      </c>
      <c r="G7816" t="s">
        <v>421</v>
      </c>
      <c r="H7816" t="s">
        <v>479</v>
      </c>
      <c r="I7816" t="s">
        <v>480</v>
      </c>
      <c r="J7816" t="s">
        <v>566</v>
      </c>
      <c r="K7816" t="s">
        <v>436</v>
      </c>
      <c r="L7816" t="s">
        <v>538</v>
      </c>
      <c r="M7816" t="s">
        <v>422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x14ac:dyDescent="0.3">
      <c r="A7817">
        <v>5</v>
      </c>
      <c r="B7817" t="s">
        <v>181</v>
      </c>
      <c r="C7817">
        <v>2023</v>
      </c>
      <c r="D7817">
        <v>2</v>
      </c>
      <c r="E7817" t="s">
        <v>546</v>
      </c>
      <c r="F7817" s="152">
        <v>3</v>
      </c>
      <c r="G7817" t="s">
        <v>421</v>
      </c>
      <c r="H7817" t="s">
        <v>434</v>
      </c>
      <c r="I7817" t="s">
        <v>435</v>
      </c>
      <c r="J7817" t="s">
        <v>566</v>
      </c>
      <c r="K7817" t="s">
        <v>436</v>
      </c>
      <c r="L7817" t="s">
        <v>539</v>
      </c>
      <c r="M7817" t="s">
        <v>440</v>
      </c>
      <c r="N7817">
        <v>3455</v>
      </c>
      <c r="O7817">
        <v>305112.15000000002</v>
      </c>
      <c r="P7817">
        <v>1255543</v>
      </c>
      <c r="Q7817" t="str">
        <f t="shared" ref="Q7817:Q7880" si="125">VLOOKUP(TRIM(J7817),S:T,2,FALSE)</f>
        <v>Street</v>
      </c>
    </row>
    <row r="7818" spans="1:17" x14ac:dyDescent="0.3">
      <c r="A7818">
        <v>5</v>
      </c>
      <c r="B7818" t="s">
        <v>181</v>
      </c>
      <c r="C7818">
        <v>2023</v>
      </c>
      <c r="D7818">
        <v>2</v>
      </c>
      <c r="E7818" t="s">
        <v>546</v>
      </c>
      <c r="F7818" s="152">
        <v>3</v>
      </c>
      <c r="G7818" t="s">
        <v>421</v>
      </c>
      <c r="H7818" t="s">
        <v>437</v>
      </c>
      <c r="I7818" t="s">
        <v>438</v>
      </c>
      <c r="J7818" t="s">
        <v>571</v>
      </c>
      <c r="K7818" t="s">
        <v>439</v>
      </c>
      <c r="L7818" t="s">
        <v>539</v>
      </c>
      <c r="M7818" t="s">
        <v>440</v>
      </c>
      <c r="N7818">
        <v>6</v>
      </c>
      <c r="O7818">
        <v>906.68</v>
      </c>
      <c r="P7818">
        <v>7774</v>
      </c>
      <c r="Q7818" t="str">
        <f t="shared" si="125"/>
        <v>3-Small C&amp;I</v>
      </c>
    </row>
    <row r="7819" spans="1:17" x14ac:dyDescent="0.3">
      <c r="A7819">
        <v>5</v>
      </c>
      <c r="B7819" t="s">
        <v>181</v>
      </c>
      <c r="C7819">
        <v>2023</v>
      </c>
      <c r="D7819">
        <v>2</v>
      </c>
      <c r="E7819" t="s">
        <v>546</v>
      </c>
      <c r="F7819" s="152">
        <v>3</v>
      </c>
      <c r="G7819" t="s">
        <v>421</v>
      </c>
      <c r="H7819" t="s">
        <v>490</v>
      </c>
      <c r="I7819" t="s">
        <v>491</v>
      </c>
      <c r="J7819" t="s">
        <v>572</v>
      </c>
      <c r="K7819" t="s">
        <v>443</v>
      </c>
      <c r="L7819" t="s">
        <v>538</v>
      </c>
      <c r="M7819" t="s">
        <v>422</v>
      </c>
      <c r="N7819">
        <v>2</v>
      </c>
      <c r="O7819">
        <v>19423.73</v>
      </c>
      <c r="P7819">
        <v>60800</v>
      </c>
      <c r="Q7819" t="str">
        <f t="shared" si="125"/>
        <v>5-Large C&amp;I</v>
      </c>
    </row>
    <row r="7820" spans="1:17" x14ac:dyDescent="0.3">
      <c r="A7820">
        <v>5</v>
      </c>
      <c r="B7820" t="s">
        <v>181</v>
      </c>
      <c r="C7820">
        <v>2023</v>
      </c>
      <c r="D7820">
        <v>2</v>
      </c>
      <c r="E7820" t="s">
        <v>546</v>
      </c>
      <c r="F7820" s="152">
        <v>3</v>
      </c>
      <c r="G7820" t="s">
        <v>421</v>
      </c>
      <c r="H7820" t="s">
        <v>441</v>
      </c>
      <c r="I7820" t="s">
        <v>442</v>
      </c>
      <c r="J7820" t="s">
        <v>572</v>
      </c>
      <c r="K7820" t="s">
        <v>443</v>
      </c>
      <c r="L7820" t="s">
        <v>538</v>
      </c>
      <c r="M7820" t="s">
        <v>422</v>
      </c>
      <c r="N7820">
        <v>176</v>
      </c>
      <c r="O7820">
        <v>10042511.34</v>
      </c>
      <c r="P7820">
        <v>29295723</v>
      </c>
      <c r="Q7820" t="str">
        <f t="shared" si="125"/>
        <v>5-Large C&amp;I</v>
      </c>
    </row>
    <row r="7821" spans="1:17" x14ac:dyDescent="0.3">
      <c r="A7821">
        <v>5</v>
      </c>
      <c r="B7821" t="s">
        <v>181</v>
      </c>
      <c r="C7821">
        <v>2023</v>
      </c>
      <c r="D7821">
        <v>2</v>
      </c>
      <c r="E7821" t="s">
        <v>546</v>
      </c>
      <c r="F7821" s="152">
        <v>3</v>
      </c>
      <c r="G7821" t="s">
        <v>421</v>
      </c>
      <c r="H7821" t="s">
        <v>444</v>
      </c>
      <c r="I7821" t="s">
        <v>445</v>
      </c>
      <c r="J7821" t="s">
        <v>572</v>
      </c>
      <c r="K7821" t="s">
        <v>443</v>
      </c>
      <c r="L7821" t="s">
        <v>539</v>
      </c>
      <c r="M7821" t="s">
        <v>440</v>
      </c>
      <c r="N7821">
        <v>2000</v>
      </c>
      <c r="O7821">
        <v>23199408.77</v>
      </c>
      <c r="P7821">
        <v>335682087</v>
      </c>
      <c r="Q7821" t="str">
        <f t="shared" si="125"/>
        <v>5-Large C&amp;I</v>
      </c>
    </row>
    <row r="7822" spans="1:17" x14ac:dyDescent="0.3">
      <c r="A7822">
        <v>5</v>
      </c>
      <c r="B7822" t="s">
        <v>181</v>
      </c>
      <c r="C7822">
        <v>2023</v>
      </c>
      <c r="D7822">
        <v>2</v>
      </c>
      <c r="E7822" t="s">
        <v>546</v>
      </c>
      <c r="F7822" s="152">
        <v>3</v>
      </c>
      <c r="G7822" t="s">
        <v>421</v>
      </c>
      <c r="H7822" t="s">
        <v>412</v>
      </c>
      <c r="I7822" t="s">
        <v>413</v>
      </c>
      <c r="J7822" t="s">
        <v>561</v>
      </c>
      <c r="K7822" t="s">
        <v>399</v>
      </c>
      <c r="L7822" t="s">
        <v>539</v>
      </c>
      <c r="M7822" t="s">
        <v>440</v>
      </c>
      <c r="N7822">
        <v>1316</v>
      </c>
      <c r="O7822">
        <v>408170.19</v>
      </c>
      <c r="P7822">
        <v>2940138</v>
      </c>
      <c r="Q7822" t="str">
        <f t="shared" si="125"/>
        <v>1-Residential</v>
      </c>
    </row>
    <row r="7823" spans="1:17" x14ac:dyDescent="0.3">
      <c r="A7823">
        <v>5</v>
      </c>
      <c r="B7823" t="s">
        <v>181</v>
      </c>
      <c r="C7823">
        <v>2023</v>
      </c>
      <c r="D7823">
        <v>2</v>
      </c>
      <c r="E7823" t="s">
        <v>546</v>
      </c>
      <c r="F7823" s="152">
        <v>3</v>
      </c>
      <c r="G7823" t="s">
        <v>421</v>
      </c>
      <c r="H7823" t="s">
        <v>415</v>
      </c>
      <c r="I7823" t="s">
        <v>416</v>
      </c>
      <c r="J7823" t="s">
        <v>547</v>
      </c>
      <c r="K7823" t="s">
        <v>475</v>
      </c>
      <c r="L7823" t="s">
        <v>547</v>
      </c>
      <c r="M7823" t="s">
        <v>476</v>
      </c>
      <c r="N7823">
        <v>1</v>
      </c>
      <c r="O7823">
        <v>36.04</v>
      </c>
      <c r="P7823">
        <v>696</v>
      </c>
      <c r="Q7823" t="str">
        <f t="shared" si="125"/>
        <v>OTHER</v>
      </c>
    </row>
    <row r="7824" spans="1:17" x14ac:dyDescent="0.3">
      <c r="A7824">
        <v>5</v>
      </c>
      <c r="B7824" t="s">
        <v>181</v>
      </c>
      <c r="C7824">
        <v>2023</v>
      </c>
      <c r="D7824">
        <v>2</v>
      </c>
      <c r="E7824" t="s">
        <v>546</v>
      </c>
      <c r="F7824" s="152">
        <v>3</v>
      </c>
      <c r="G7824" t="s">
        <v>421</v>
      </c>
      <c r="H7824" t="s">
        <v>417</v>
      </c>
      <c r="I7824" t="s">
        <v>418</v>
      </c>
      <c r="J7824" t="s">
        <v>562</v>
      </c>
      <c r="K7824" t="s">
        <v>405</v>
      </c>
      <c r="L7824" t="s">
        <v>539</v>
      </c>
      <c r="M7824" t="s">
        <v>440</v>
      </c>
      <c r="N7824">
        <v>62184</v>
      </c>
      <c r="O7824">
        <v>4038368.44</v>
      </c>
      <c r="P7824">
        <v>96765171</v>
      </c>
      <c r="Q7824" t="str">
        <f t="shared" si="125"/>
        <v>3-Small C&amp;I</v>
      </c>
    </row>
    <row r="7825" spans="1:17" x14ac:dyDescent="0.3">
      <c r="A7825">
        <v>5</v>
      </c>
      <c r="B7825" t="s">
        <v>181</v>
      </c>
      <c r="C7825">
        <v>2023</v>
      </c>
      <c r="D7825">
        <v>2</v>
      </c>
      <c r="E7825" t="s">
        <v>546</v>
      </c>
      <c r="F7825" s="152">
        <v>3</v>
      </c>
      <c r="G7825" t="s">
        <v>421</v>
      </c>
      <c r="H7825" t="s">
        <v>446</v>
      </c>
      <c r="I7825" t="s">
        <v>447</v>
      </c>
      <c r="J7825" t="s">
        <v>567</v>
      </c>
      <c r="K7825" t="s">
        <v>425</v>
      </c>
      <c r="L7825" t="s">
        <v>539</v>
      </c>
      <c r="M7825" t="s">
        <v>440</v>
      </c>
      <c r="N7825">
        <v>1200</v>
      </c>
      <c r="O7825">
        <v>52189.37</v>
      </c>
      <c r="P7825">
        <v>390799</v>
      </c>
      <c r="Q7825" t="str">
        <f t="shared" si="125"/>
        <v>3-Small C&amp;I</v>
      </c>
    </row>
    <row r="7826" spans="1:17" x14ac:dyDescent="0.3">
      <c r="A7826">
        <v>5</v>
      </c>
      <c r="B7826" t="s">
        <v>181</v>
      </c>
      <c r="C7826">
        <v>2023</v>
      </c>
      <c r="D7826">
        <v>2</v>
      </c>
      <c r="E7826" t="s">
        <v>546</v>
      </c>
      <c r="F7826" s="152">
        <v>3</v>
      </c>
      <c r="G7826" t="s">
        <v>421</v>
      </c>
      <c r="H7826" t="s">
        <v>448</v>
      </c>
      <c r="I7826" t="s">
        <v>449</v>
      </c>
      <c r="J7826" t="s">
        <v>564</v>
      </c>
      <c r="K7826" t="s">
        <v>428</v>
      </c>
      <c r="L7826" t="s">
        <v>539</v>
      </c>
      <c r="M7826" t="s">
        <v>440</v>
      </c>
      <c r="N7826">
        <v>513</v>
      </c>
      <c r="O7826">
        <v>66874.89</v>
      </c>
      <c r="P7826">
        <v>1998210</v>
      </c>
      <c r="Q7826" t="str">
        <f t="shared" si="125"/>
        <v>3-Small C&amp;I</v>
      </c>
    </row>
    <row r="7827" spans="1:17" x14ac:dyDescent="0.3">
      <c r="A7827">
        <v>5</v>
      </c>
      <c r="B7827" t="s">
        <v>181</v>
      </c>
      <c r="C7827">
        <v>2023</v>
      </c>
      <c r="D7827">
        <v>2</v>
      </c>
      <c r="E7827" t="s">
        <v>546</v>
      </c>
      <c r="F7827" s="152">
        <v>3</v>
      </c>
      <c r="G7827" t="s">
        <v>421</v>
      </c>
      <c r="H7827" t="s">
        <v>419</v>
      </c>
      <c r="I7827" t="s">
        <v>420</v>
      </c>
      <c r="J7827" t="s">
        <v>565</v>
      </c>
      <c r="K7827" t="s">
        <v>411</v>
      </c>
      <c r="L7827" t="s">
        <v>539</v>
      </c>
      <c r="M7827" t="s">
        <v>440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x14ac:dyDescent="0.3">
      <c r="A7828">
        <v>5</v>
      </c>
      <c r="B7828" t="s">
        <v>181</v>
      </c>
      <c r="C7828">
        <v>2023</v>
      </c>
      <c r="D7828">
        <v>2</v>
      </c>
      <c r="E7828" t="s">
        <v>546</v>
      </c>
      <c r="F7828" s="152">
        <v>3</v>
      </c>
      <c r="G7828" t="s">
        <v>421</v>
      </c>
      <c r="H7828" t="s">
        <v>450</v>
      </c>
      <c r="I7828" t="s">
        <v>451</v>
      </c>
      <c r="J7828" t="s">
        <v>568</v>
      </c>
      <c r="K7828" t="s">
        <v>433</v>
      </c>
      <c r="L7828" t="s">
        <v>539</v>
      </c>
      <c r="M7828" t="s">
        <v>440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x14ac:dyDescent="0.3">
      <c r="A7829">
        <v>5</v>
      </c>
      <c r="B7829" t="s">
        <v>181</v>
      </c>
      <c r="C7829">
        <v>2023</v>
      </c>
      <c r="D7829">
        <v>2</v>
      </c>
      <c r="E7829" t="s">
        <v>546</v>
      </c>
      <c r="F7829" s="152">
        <v>3</v>
      </c>
      <c r="G7829" t="s">
        <v>421</v>
      </c>
      <c r="H7829" t="s">
        <v>452</v>
      </c>
      <c r="I7829" t="s">
        <v>453</v>
      </c>
      <c r="J7829" t="s">
        <v>568</v>
      </c>
      <c r="K7829" t="s">
        <v>433</v>
      </c>
      <c r="L7829" t="s">
        <v>539</v>
      </c>
      <c r="M7829" t="s">
        <v>440</v>
      </c>
      <c r="N7829">
        <v>320</v>
      </c>
      <c r="O7829">
        <v>722518.19</v>
      </c>
      <c r="P7829">
        <v>7775365</v>
      </c>
      <c r="Q7829" t="str">
        <f t="shared" si="125"/>
        <v>4-Medium C&amp;I</v>
      </c>
    </row>
    <row r="7830" spans="1:17" x14ac:dyDescent="0.3">
      <c r="A7830">
        <v>5</v>
      </c>
      <c r="B7830" t="s">
        <v>181</v>
      </c>
      <c r="C7830">
        <v>2023</v>
      </c>
      <c r="D7830">
        <v>2</v>
      </c>
      <c r="E7830" t="s">
        <v>546</v>
      </c>
      <c r="F7830" s="152">
        <v>3</v>
      </c>
      <c r="G7830" t="s">
        <v>421</v>
      </c>
      <c r="H7830" t="s">
        <v>492</v>
      </c>
      <c r="I7830" t="s">
        <v>493</v>
      </c>
      <c r="J7830" t="s">
        <v>568</v>
      </c>
      <c r="K7830" t="s">
        <v>433</v>
      </c>
      <c r="L7830" t="s">
        <v>539</v>
      </c>
      <c r="M7830" t="s">
        <v>440</v>
      </c>
      <c r="N7830">
        <v>199</v>
      </c>
      <c r="O7830">
        <v>408163.6</v>
      </c>
      <c r="P7830">
        <v>4563502</v>
      </c>
      <c r="Q7830" t="str">
        <f t="shared" si="125"/>
        <v>4-Medium C&amp;I</v>
      </c>
    </row>
    <row r="7831" spans="1:17" x14ac:dyDescent="0.3">
      <c r="A7831">
        <v>5</v>
      </c>
      <c r="B7831" t="s">
        <v>181</v>
      </c>
      <c r="C7831">
        <v>2023</v>
      </c>
      <c r="D7831">
        <v>2</v>
      </c>
      <c r="E7831" t="s">
        <v>546</v>
      </c>
      <c r="F7831" s="152">
        <v>5</v>
      </c>
      <c r="G7831" t="s">
        <v>455</v>
      </c>
      <c r="H7831" t="s">
        <v>403</v>
      </c>
      <c r="I7831" t="s">
        <v>404</v>
      </c>
      <c r="J7831" t="s">
        <v>562</v>
      </c>
      <c r="K7831" t="s">
        <v>405</v>
      </c>
      <c r="L7831" t="s">
        <v>540</v>
      </c>
      <c r="M7831" t="s">
        <v>456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x14ac:dyDescent="0.3">
      <c r="A7832">
        <v>5</v>
      </c>
      <c r="B7832" t="s">
        <v>181</v>
      </c>
      <c r="C7832">
        <v>2023</v>
      </c>
      <c r="D7832">
        <v>2</v>
      </c>
      <c r="E7832" t="s">
        <v>546</v>
      </c>
      <c r="F7832" s="152">
        <v>5</v>
      </c>
      <c r="G7832" t="s">
        <v>455</v>
      </c>
      <c r="H7832" t="s">
        <v>423</v>
      </c>
      <c r="I7832" t="s">
        <v>424</v>
      </c>
      <c r="J7832" t="s">
        <v>567</v>
      </c>
      <c r="K7832" t="s">
        <v>425</v>
      </c>
      <c r="L7832" t="s">
        <v>540</v>
      </c>
      <c r="M7832" t="s">
        <v>456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x14ac:dyDescent="0.3">
      <c r="A7833">
        <v>5</v>
      </c>
      <c r="B7833" t="s">
        <v>181</v>
      </c>
      <c r="C7833">
        <v>2023</v>
      </c>
      <c r="D7833">
        <v>2</v>
      </c>
      <c r="E7833" t="s">
        <v>546</v>
      </c>
      <c r="F7833" s="152">
        <v>5</v>
      </c>
      <c r="G7833" t="s">
        <v>455</v>
      </c>
      <c r="H7833" t="s">
        <v>429</v>
      </c>
      <c r="I7833" t="s">
        <v>430</v>
      </c>
      <c r="J7833" t="s">
        <v>562</v>
      </c>
      <c r="K7833" t="s">
        <v>405</v>
      </c>
      <c r="L7833" t="s">
        <v>540</v>
      </c>
      <c r="M7833" t="s">
        <v>456</v>
      </c>
      <c r="N7833">
        <v>2</v>
      </c>
      <c r="O7833">
        <v>349.58</v>
      </c>
      <c r="P7833">
        <v>671</v>
      </c>
      <c r="Q7833" t="str">
        <f t="shared" si="125"/>
        <v>3-Small C&amp;I</v>
      </c>
    </row>
    <row r="7834" spans="1:17" x14ac:dyDescent="0.3">
      <c r="A7834">
        <v>5</v>
      </c>
      <c r="B7834" t="s">
        <v>181</v>
      </c>
      <c r="C7834">
        <v>2023</v>
      </c>
      <c r="D7834">
        <v>2</v>
      </c>
      <c r="E7834" t="s">
        <v>546</v>
      </c>
      <c r="F7834" s="152">
        <v>5</v>
      </c>
      <c r="G7834" t="s">
        <v>455</v>
      </c>
      <c r="H7834" t="s">
        <v>481</v>
      </c>
      <c r="I7834" t="s">
        <v>482</v>
      </c>
      <c r="J7834" t="s">
        <v>568</v>
      </c>
      <c r="K7834" t="s">
        <v>433</v>
      </c>
      <c r="L7834" t="s">
        <v>540</v>
      </c>
      <c r="M7834" t="s">
        <v>456</v>
      </c>
      <c r="N7834">
        <v>2</v>
      </c>
      <c r="O7834">
        <v>5670.93</v>
      </c>
      <c r="P7834">
        <v>16200</v>
      </c>
      <c r="Q7834" t="str">
        <f t="shared" si="125"/>
        <v>4-Medium C&amp;I</v>
      </c>
    </row>
    <row r="7835" spans="1:17" x14ac:dyDescent="0.3">
      <c r="A7835">
        <v>5</v>
      </c>
      <c r="B7835" t="s">
        <v>181</v>
      </c>
      <c r="C7835">
        <v>2023</v>
      </c>
      <c r="D7835">
        <v>2</v>
      </c>
      <c r="E7835" t="s">
        <v>546</v>
      </c>
      <c r="F7835" s="152">
        <v>5</v>
      </c>
      <c r="G7835" t="s">
        <v>455</v>
      </c>
      <c r="H7835" t="s">
        <v>431</v>
      </c>
      <c r="I7835" t="s">
        <v>432</v>
      </c>
      <c r="J7835" t="s">
        <v>568</v>
      </c>
      <c r="K7835" t="s">
        <v>433</v>
      </c>
      <c r="L7835" t="s">
        <v>540</v>
      </c>
      <c r="M7835" t="s">
        <v>456</v>
      </c>
      <c r="N7835">
        <v>165</v>
      </c>
      <c r="O7835">
        <v>1548614.31</v>
      </c>
      <c r="P7835">
        <v>3687087</v>
      </c>
      <c r="Q7835" t="str">
        <f t="shared" si="125"/>
        <v>4-Medium C&amp;I</v>
      </c>
    </row>
    <row r="7836" spans="1:17" x14ac:dyDescent="0.3">
      <c r="A7836">
        <v>5</v>
      </c>
      <c r="B7836" t="s">
        <v>181</v>
      </c>
      <c r="C7836">
        <v>2023</v>
      </c>
      <c r="D7836">
        <v>2</v>
      </c>
      <c r="E7836" t="s">
        <v>546</v>
      </c>
      <c r="F7836" s="152">
        <v>5</v>
      </c>
      <c r="G7836" t="s">
        <v>455</v>
      </c>
      <c r="H7836" t="s">
        <v>477</v>
      </c>
      <c r="I7836" t="s">
        <v>478</v>
      </c>
      <c r="J7836" t="s">
        <v>566</v>
      </c>
      <c r="K7836" t="s">
        <v>436</v>
      </c>
      <c r="L7836" t="s">
        <v>540</v>
      </c>
      <c r="M7836" t="s">
        <v>456</v>
      </c>
      <c r="N7836">
        <v>23</v>
      </c>
      <c r="O7836">
        <v>6058.11</v>
      </c>
      <c r="P7836">
        <v>10982</v>
      </c>
      <c r="Q7836" t="str">
        <f t="shared" si="125"/>
        <v>Street</v>
      </c>
    </row>
    <row r="7837" spans="1:17" x14ac:dyDescent="0.3">
      <c r="A7837">
        <v>5</v>
      </c>
      <c r="B7837" t="s">
        <v>181</v>
      </c>
      <c r="C7837">
        <v>2023</v>
      </c>
      <c r="D7837">
        <v>2</v>
      </c>
      <c r="E7837" t="s">
        <v>546</v>
      </c>
      <c r="F7837" s="152">
        <v>5</v>
      </c>
      <c r="G7837" t="s">
        <v>455</v>
      </c>
      <c r="H7837" t="s">
        <v>479</v>
      </c>
      <c r="I7837" t="s">
        <v>480</v>
      </c>
      <c r="J7837" t="s">
        <v>566</v>
      </c>
      <c r="K7837" t="s">
        <v>436</v>
      </c>
      <c r="L7837" t="s">
        <v>540</v>
      </c>
      <c r="M7837" t="s">
        <v>456</v>
      </c>
      <c r="N7837">
        <v>34</v>
      </c>
      <c r="O7837">
        <v>9466.56</v>
      </c>
      <c r="P7837">
        <v>15465</v>
      </c>
      <c r="Q7837" t="str">
        <f t="shared" si="125"/>
        <v>Street</v>
      </c>
    </row>
    <row r="7838" spans="1:17" x14ac:dyDescent="0.3">
      <c r="A7838">
        <v>5</v>
      </c>
      <c r="B7838" t="s">
        <v>181</v>
      </c>
      <c r="C7838">
        <v>2023</v>
      </c>
      <c r="D7838">
        <v>2</v>
      </c>
      <c r="E7838" t="s">
        <v>546</v>
      </c>
      <c r="F7838" s="152">
        <v>5</v>
      </c>
      <c r="G7838" t="s">
        <v>455</v>
      </c>
      <c r="H7838" t="s">
        <v>434</v>
      </c>
      <c r="I7838" t="s">
        <v>435</v>
      </c>
      <c r="J7838" t="s">
        <v>566</v>
      </c>
      <c r="K7838" t="s">
        <v>436</v>
      </c>
      <c r="L7838" t="s">
        <v>541</v>
      </c>
      <c r="M7838" t="s">
        <v>457</v>
      </c>
      <c r="N7838">
        <v>115</v>
      </c>
      <c r="O7838">
        <v>16266.47</v>
      </c>
      <c r="P7838">
        <v>69254</v>
      </c>
      <c r="Q7838" t="str">
        <f t="shared" si="125"/>
        <v>Street</v>
      </c>
    </row>
    <row r="7839" spans="1:17" x14ac:dyDescent="0.3">
      <c r="A7839">
        <v>5</v>
      </c>
      <c r="B7839" t="s">
        <v>181</v>
      </c>
      <c r="C7839">
        <v>2023</v>
      </c>
      <c r="D7839">
        <v>2</v>
      </c>
      <c r="E7839" t="s">
        <v>546</v>
      </c>
      <c r="F7839" s="152">
        <v>5</v>
      </c>
      <c r="G7839" t="s">
        <v>455</v>
      </c>
      <c r="H7839" t="s">
        <v>490</v>
      </c>
      <c r="I7839" t="s">
        <v>491</v>
      </c>
      <c r="J7839" t="s">
        <v>572</v>
      </c>
      <c r="K7839" t="s">
        <v>443</v>
      </c>
      <c r="L7839" t="s">
        <v>540</v>
      </c>
      <c r="M7839" t="s">
        <v>456</v>
      </c>
      <c r="N7839">
        <v>1</v>
      </c>
      <c r="O7839">
        <v>3860.74</v>
      </c>
      <c r="P7839">
        <v>10400</v>
      </c>
      <c r="Q7839" t="str">
        <f t="shared" si="125"/>
        <v>5-Large C&amp;I</v>
      </c>
    </row>
    <row r="7840" spans="1:17" x14ac:dyDescent="0.3">
      <c r="A7840">
        <v>5</v>
      </c>
      <c r="B7840" t="s">
        <v>181</v>
      </c>
      <c r="C7840">
        <v>2023</v>
      </c>
      <c r="D7840">
        <v>2</v>
      </c>
      <c r="E7840" t="s">
        <v>546</v>
      </c>
      <c r="F7840" s="152">
        <v>5</v>
      </c>
      <c r="G7840" t="s">
        <v>455</v>
      </c>
      <c r="H7840" t="s">
        <v>441</v>
      </c>
      <c r="I7840" t="s">
        <v>442</v>
      </c>
      <c r="J7840" t="s">
        <v>572</v>
      </c>
      <c r="K7840" t="s">
        <v>443</v>
      </c>
      <c r="L7840" t="s">
        <v>540</v>
      </c>
      <c r="M7840" t="s">
        <v>456</v>
      </c>
      <c r="N7840">
        <v>47</v>
      </c>
      <c r="O7840">
        <v>2387993.61</v>
      </c>
      <c r="P7840">
        <v>5943090</v>
      </c>
      <c r="Q7840" t="str">
        <f t="shared" si="125"/>
        <v>5-Large C&amp;I</v>
      </c>
    </row>
    <row r="7841" spans="1:17" x14ac:dyDescent="0.3">
      <c r="A7841">
        <v>5</v>
      </c>
      <c r="B7841" t="s">
        <v>181</v>
      </c>
      <c r="C7841">
        <v>2023</v>
      </c>
      <c r="D7841">
        <v>2</v>
      </c>
      <c r="E7841" t="s">
        <v>546</v>
      </c>
      <c r="F7841" s="152">
        <v>5</v>
      </c>
      <c r="G7841" t="s">
        <v>455</v>
      </c>
      <c r="H7841" t="s">
        <v>444</v>
      </c>
      <c r="I7841" t="s">
        <v>445</v>
      </c>
      <c r="J7841" t="s">
        <v>572</v>
      </c>
      <c r="K7841" t="s">
        <v>443</v>
      </c>
      <c r="L7841" t="s">
        <v>541</v>
      </c>
      <c r="M7841" t="s">
        <v>457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x14ac:dyDescent="0.3">
      <c r="A7842">
        <v>5</v>
      </c>
      <c r="B7842" t="s">
        <v>181</v>
      </c>
      <c r="C7842">
        <v>2023</v>
      </c>
      <c r="D7842">
        <v>2</v>
      </c>
      <c r="E7842" t="s">
        <v>546</v>
      </c>
      <c r="F7842" s="152">
        <v>5</v>
      </c>
      <c r="G7842" t="s">
        <v>455</v>
      </c>
      <c r="H7842" t="s">
        <v>417</v>
      </c>
      <c r="I7842" t="s">
        <v>418</v>
      </c>
      <c r="J7842" t="s">
        <v>562</v>
      </c>
      <c r="K7842" t="s">
        <v>405</v>
      </c>
      <c r="L7842" t="s">
        <v>541</v>
      </c>
      <c r="M7842" t="s">
        <v>457</v>
      </c>
      <c r="N7842">
        <v>1364</v>
      </c>
      <c r="O7842">
        <v>450853.97</v>
      </c>
      <c r="P7842">
        <v>3930422</v>
      </c>
      <c r="Q7842" t="str">
        <f t="shared" si="125"/>
        <v>3-Small C&amp;I</v>
      </c>
    </row>
    <row r="7843" spans="1:17" x14ac:dyDescent="0.3">
      <c r="A7843">
        <v>5</v>
      </c>
      <c r="B7843" t="s">
        <v>181</v>
      </c>
      <c r="C7843">
        <v>2023</v>
      </c>
      <c r="D7843">
        <v>2</v>
      </c>
      <c r="E7843" t="s">
        <v>546</v>
      </c>
      <c r="F7843" s="152">
        <v>5</v>
      </c>
      <c r="G7843" t="s">
        <v>455</v>
      </c>
      <c r="H7843" t="s">
        <v>446</v>
      </c>
      <c r="I7843" t="s">
        <v>447</v>
      </c>
      <c r="J7843" t="s">
        <v>567</v>
      </c>
      <c r="K7843" t="s">
        <v>425</v>
      </c>
      <c r="L7843" t="s">
        <v>541</v>
      </c>
      <c r="M7843" t="s">
        <v>457</v>
      </c>
      <c r="N7843">
        <v>1</v>
      </c>
      <c r="O7843">
        <v>40.83</v>
      </c>
      <c r="P7843">
        <v>300</v>
      </c>
      <c r="Q7843" t="str">
        <f t="shared" si="125"/>
        <v>3-Small C&amp;I</v>
      </c>
    </row>
    <row r="7844" spans="1:17" x14ac:dyDescent="0.3">
      <c r="A7844">
        <v>5</v>
      </c>
      <c r="B7844" t="s">
        <v>181</v>
      </c>
      <c r="C7844">
        <v>2023</v>
      </c>
      <c r="D7844">
        <v>2</v>
      </c>
      <c r="E7844" t="s">
        <v>546</v>
      </c>
      <c r="F7844" s="152">
        <v>5</v>
      </c>
      <c r="G7844" t="s">
        <v>455</v>
      </c>
      <c r="H7844" t="s">
        <v>450</v>
      </c>
      <c r="I7844" t="s">
        <v>451</v>
      </c>
      <c r="J7844" t="s">
        <v>568</v>
      </c>
      <c r="K7844" t="s">
        <v>433</v>
      </c>
      <c r="L7844" t="s">
        <v>541</v>
      </c>
      <c r="M7844" t="s">
        <v>457</v>
      </c>
      <c r="N7844">
        <v>481</v>
      </c>
      <c r="O7844">
        <v>1394324.92</v>
      </c>
      <c r="P7844">
        <v>13720576</v>
      </c>
      <c r="Q7844" t="str">
        <f t="shared" si="125"/>
        <v>4-Medium C&amp;I</v>
      </c>
    </row>
    <row r="7845" spans="1:17" x14ac:dyDescent="0.3">
      <c r="A7845">
        <v>5</v>
      </c>
      <c r="B7845" t="s">
        <v>181</v>
      </c>
      <c r="C7845">
        <v>2023</v>
      </c>
      <c r="D7845">
        <v>2</v>
      </c>
      <c r="E7845" t="s">
        <v>546</v>
      </c>
      <c r="F7845" s="152">
        <v>6</v>
      </c>
      <c r="G7845" t="s">
        <v>458</v>
      </c>
      <c r="H7845" t="s">
        <v>403</v>
      </c>
      <c r="I7845" t="s">
        <v>404</v>
      </c>
      <c r="J7845" t="s">
        <v>562</v>
      </c>
      <c r="K7845" t="s">
        <v>405</v>
      </c>
      <c r="L7845" t="s">
        <v>548</v>
      </c>
      <c r="M7845" t="s">
        <v>193</v>
      </c>
      <c r="N7845">
        <v>6</v>
      </c>
      <c r="O7845">
        <v>1622.56</v>
      </c>
      <c r="P7845">
        <v>3602</v>
      </c>
      <c r="Q7845" t="str">
        <f t="shared" si="125"/>
        <v>3-Small C&amp;I</v>
      </c>
    </row>
    <row r="7846" spans="1:17" x14ac:dyDescent="0.3">
      <c r="A7846">
        <v>5</v>
      </c>
      <c r="B7846" t="s">
        <v>181</v>
      </c>
      <c r="C7846">
        <v>2023</v>
      </c>
      <c r="D7846">
        <v>2</v>
      </c>
      <c r="E7846" t="s">
        <v>546</v>
      </c>
      <c r="F7846" s="152">
        <v>6</v>
      </c>
      <c r="G7846" t="s">
        <v>458</v>
      </c>
      <c r="H7846" t="s">
        <v>494</v>
      </c>
      <c r="I7846" t="s">
        <v>495</v>
      </c>
      <c r="J7846" t="s">
        <v>573</v>
      </c>
      <c r="K7846" t="s">
        <v>461</v>
      </c>
      <c r="L7846" t="s">
        <v>548</v>
      </c>
      <c r="M7846" t="s">
        <v>193</v>
      </c>
      <c r="N7846">
        <v>59</v>
      </c>
      <c r="O7846">
        <v>61914.91</v>
      </c>
      <c r="P7846">
        <v>93984</v>
      </c>
      <c r="Q7846" t="str">
        <f t="shared" si="125"/>
        <v>Street</v>
      </c>
    </row>
    <row r="7847" spans="1:17" x14ac:dyDescent="0.3">
      <c r="A7847">
        <v>5</v>
      </c>
      <c r="B7847" t="s">
        <v>181</v>
      </c>
      <c r="C7847">
        <v>2023</v>
      </c>
      <c r="D7847">
        <v>2</v>
      </c>
      <c r="E7847" t="s">
        <v>546</v>
      </c>
      <c r="F7847" s="152">
        <v>6</v>
      </c>
      <c r="G7847" t="s">
        <v>458</v>
      </c>
      <c r="H7847" t="s">
        <v>496</v>
      </c>
      <c r="I7847" t="s">
        <v>497</v>
      </c>
      <c r="J7847" t="s">
        <v>573</v>
      </c>
      <c r="K7847" t="s">
        <v>461</v>
      </c>
      <c r="L7847" t="s">
        <v>548</v>
      </c>
      <c r="M7847" t="s">
        <v>193</v>
      </c>
      <c r="N7847">
        <v>104</v>
      </c>
      <c r="O7847">
        <v>89275.05</v>
      </c>
      <c r="P7847">
        <v>103829</v>
      </c>
      <c r="Q7847" t="str">
        <f t="shared" si="125"/>
        <v>Street</v>
      </c>
    </row>
    <row r="7848" spans="1:17" x14ac:dyDescent="0.3">
      <c r="A7848">
        <v>5</v>
      </c>
      <c r="B7848" t="s">
        <v>181</v>
      </c>
      <c r="C7848">
        <v>2023</v>
      </c>
      <c r="D7848">
        <v>2</v>
      </c>
      <c r="E7848" t="s">
        <v>546</v>
      </c>
      <c r="F7848" s="152">
        <v>6</v>
      </c>
      <c r="G7848" t="s">
        <v>458</v>
      </c>
      <c r="H7848" t="s">
        <v>477</v>
      </c>
      <c r="I7848" t="s">
        <v>478</v>
      </c>
      <c r="J7848" t="s">
        <v>566</v>
      </c>
      <c r="K7848" t="s">
        <v>436</v>
      </c>
      <c r="L7848" t="s">
        <v>548</v>
      </c>
      <c r="M7848" t="s">
        <v>193</v>
      </c>
      <c r="N7848">
        <v>288</v>
      </c>
      <c r="O7848">
        <v>48529.55</v>
      </c>
      <c r="P7848">
        <v>84234</v>
      </c>
      <c r="Q7848" t="str">
        <f t="shared" si="125"/>
        <v>Street</v>
      </c>
    </row>
    <row r="7849" spans="1:17" x14ac:dyDescent="0.3">
      <c r="A7849">
        <v>5</v>
      </c>
      <c r="B7849" t="s">
        <v>181</v>
      </c>
      <c r="C7849">
        <v>2023</v>
      </c>
      <c r="D7849">
        <v>2</v>
      </c>
      <c r="E7849" t="s">
        <v>546</v>
      </c>
      <c r="F7849" s="152">
        <v>6</v>
      </c>
      <c r="G7849" t="s">
        <v>458</v>
      </c>
      <c r="H7849" t="s">
        <v>479</v>
      </c>
      <c r="I7849" t="s">
        <v>480</v>
      </c>
      <c r="J7849" t="s">
        <v>566</v>
      </c>
      <c r="K7849" t="s">
        <v>436</v>
      </c>
      <c r="L7849" t="s">
        <v>548</v>
      </c>
      <c r="M7849" t="s">
        <v>193</v>
      </c>
      <c r="N7849">
        <v>575</v>
      </c>
      <c r="O7849">
        <v>84376.83</v>
      </c>
      <c r="P7849">
        <v>132872</v>
      </c>
      <c r="Q7849" t="str">
        <f t="shared" si="125"/>
        <v>Street</v>
      </c>
    </row>
    <row r="7850" spans="1:17" x14ac:dyDescent="0.3">
      <c r="A7850">
        <v>5</v>
      </c>
      <c r="B7850" t="s">
        <v>181</v>
      </c>
      <c r="C7850">
        <v>2023</v>
      </c>
      <c r="D7850">
        <v>2</v>
      </c>
      <c r="E7850" t="s">
        <v>546</v>
      </c>
      <c r="F7850" s="152">
        <v>6</v>
      </c>
      <c r="G7850" t="s">
        <v>458</v>
      </c>
      <c r="H7850" t="s">
        <v>498</v>
      </c>
      <c r="I7850" t="s">
        <v>499</v>
      </c>
      <c r="J7850" t="s">
        <v>574</v>
      </c>
      <c r="K7850" t="s">
        <v>500</v>
      </c>
      <c r="L7850" t="s">
        <v>548</v>
      </c>
      <c r="M7850" t="s">
        <v>193</v>
      </c>
      <c r="N7850">
        <v>2</v>
      </c>
      <c r="O7850">
        <v>1122.57</v>
      </c>
      <c r="P7850">
        <v>1506</v>
      </c>
      <c r="Q7850" t="str">
        <f t="shared" si="125"/>
        <v>Street</v>
      </c>
    </row>
    <row r="7851" spans="1:17" x14ac:dyDescent="0.3">
      <c r="A7851">
        <v>5</v>
      </c>
      <c r="B7851" t="s">
        <v>181</v>
      </c>
      <c r="C7851">
        <v>2023</v>
      </c>
      <c r="D7851">
        <v>2</v>
      </c>
      <c r="E7851" t="s">
        <v>546</v>
      </c>
      <c r="F7851" s="152">
        <v>6</v>
      </c>
      <c r="G7851" t="s">
        <v>458</v>
      </c>
      <c r="H7851" t="s">
        <v>501</v>
      </c>
      <c r="I7851" t="s">
        <v>502</v>
      </c>
      <c r="J7851" t="s">
        <v>574</v>
      </c>
      <c r="K7851" t="s">
        <v>500</v>
      </c>
      <c r="L7851" t="s">
        <v>548</v>
      </c>
      <c r="M7851" t="s">
        <v>193</v>
      </c>
      <c r="N7851">
        <v>2</v>
      </c>
      <c r="O7851">
        <v>28919.79</v>
      </c>
      <c r="P7851">
        <v>42483</v>
      </c>
      <c r="Q7851" t="str">
        <f t="shared" si="125"/>
        <v>Street</v>
      </c>
    </row>
    <row r="7852" spans="1:17" x14ac:dyDescent="0.3">
      <c r="A7852">
        <v>5</v>
      </c>
      <c r="B7852" t="s">
        <v>181</v>
      </c>
      <c r="C7852">
        <v>2023</v>
      </c>
      <c r="D7852">
        <v>2</v>
      </c>
      <c r="E7852" t="s">
        <v>546</v>
      </c>
      <c r="F7852" s="152">
        <v>6</v>
      </c>
      <c r="G7852" t="s">
        <v>458</v>
      </c>
      <c r="H7852" t="s">
        <v>503</v>
      </c>
      <c r="I7852" t="s">
        <v>504</v>
      </c>
      <c r="J7852" t="s">
        <v>575</v>
      </c>
      <c r="K7852" t="s">
        <v>475</v>
      </c>
      <c r="L7852" t="s">
        <v>548</v>
      </c>
      <c r="M7852" t="s">
        <v>193</v>
      </c>
      <c r="N7852">
        <v>81</v>
      </c>
      <c r="O7852">
        <v>95145.47</v>
      </c>
      <c r="P7852">
        <v>218567</v>
      </c>
      <c r="Q7852" t="str">
        <f t="shared" si="125"/>
        <v>Street</v>
      </c>
    </row>
    <row r="7853" spans="1:17" x14ac:dyDescent="0.3">
      <c r="A7853">
        <v>5</v>
      </c>
      <c r="B7853" t="s">
        <v>181</v>
      </c>
      <c r="C7853">
        <v>2023</v>
      </c>
      <c r="D7853">
        <v>2</v>
      </c>
      <c r="E7853" t="s">
        <v>546</v>
      </c>
      <c r="F7853" s="152">
        <v>6</v>
      </c>
      <c r="G7853" t="s">
        <v>458</v>
      </c>
      <c r="H7853" t="s">
        <v>505</v>
      </c>
      <c r="I7853" t="s">
        <v>506</v>
      </c>
      <c r="J7853" t="s">
        <v>575</v>
      </c>
      <c r="K7853" t="s">
        <v>475</v>
      </c>
      <c r="L7853" t="s">
        <v>548</v>
      </c>
      <c r="M7853" t="s">
        <v>193</v>
      </c>
      <c r="N7853">
        <v>13</v>
      </c>
      <c r="O7853">
        <v>12111.81</v>
      </c>
      <c r="P7853">
        <v>24562</v>
      </c>
      <c r="Q7853" t="str">
        <f t="shared" si="125"/>
        <v>Street</v>
      </c>
    </row>
    <row r="7854" spans="1:17" x14ac:dyDescent="0.3">
      <c r="A7854">
        <v>5</v>
      </c>
      <c r="B7854" t="s">
        <v>181</v>
      </c>
      <c r="C7854">
        <v>2023</v>
      </c>
      <c r="D7854">
        <v>2</v>
      </c>
      <c r="E7854" t="s">
        <v>546</v>
      </c>
      <c r="F7854" s="152">
        <v>6</v>
      </c>
      <c r="G7854" t="s">
        <v>458</v>
      </c>
      <c r="H7854" t="s">
        <v>507</v>
      </c>
      <c r="I7854" t="s">
        <v>508</v>
      </c>
      <c r="J7854" t="s">
        <v>571</v>
      </c>
      <c r="K7854" t="s">
        <v>439</v>
      </c>
      <c r="L7854" t="s">
        <v>548</v>
      </c>
      <c r="M7854" t="s">
        <v>193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x14ac:dyDescent="0.3">
      <c r="A7855">
        <v>5</v>
      </c>
      <c r="B7855" t="s">
        <v>181</v>
      </c>
      <c r="C7855">
        <v>2023</v>
      </c>
      <c r="D7855">
        <v>2</v>
      </c>
      <c r="E7855" t="s">
        <v>546</v>
      </c>
      <c r="F7855" s="152">
        <v>6</v>
      </c>
      <c r="G7855" t="s">
        <v>458</v>
      </c>
      <c r="H7855" t="s">
        <v>509</v>
      </c>
      <c r="I7855" t="s">
        <v>510</v>
      </c>
      <c r="J7855" t="s">
        <v>571</v>
      </c>
      <c r="K7855" t="s">
        <v>439</v>
      </c>
      <c r="L7855" t="s">
        <v>548</v>
      </c>
      <c r="M7855" t="s">
        <v>193</v>
      </c>
      <c r="N7855">
        <v>5</v>
      </c>
      <c r="O7855">
        <v>444.51</v>
      </c>
      <c r="P7855">
        <v>829</v>
      </c>
      <c r="Q7855" t="str">
        <f t="shared" si="125"/>
        <v>3-Small C&amp;I</v>
      </c>
    </row>
    <row r="7856" spans="1:17" x14ac:dyDescent="0.3">
      <c r="A7856">
        <v>5</v>
      </c>
      <c r="B7856" t="s">
        <v>181</v>
      </c>
      <c r="C7856">
        <v>2023</v>
      </c>
      <c r="D7856">
        <v>2</v>
      </c>
      <c r="E7856" t="s">
        <v>546</v>
      </c>
      <c r="F7856" s="152">
        <v>6</v>
      </c>
      <c r="G7856" t="s">
        <v>458</v>
      </c>
      <c r="H7856" t="s">
        <v>459</v>
      </c>
      <c r="I7856" t="s">
        <v>460</v>
      </c>
      <c r="J7856" t="s">
        <v>573</v>
      </c>
      <c r="K7856" t="s">
        <v>461</v>
      </c>
      <c r="L7856" t="s">
        <v>542</v>
      </c>
      <c r="M7856" t="s">
        <v>462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x14ac:dyDescent="0.3">
      <c r="A7857">
        <v>5</v>
      </c>
      <c r="B7857" t="s">
        <v>181</v>
      </c>
      <c r="C7857">
        <v>2023</v>
      </c>
      <c r="D7857">
        <v>2</v>
      </c>
      <c r="E7857" t="s">
        <v>546</v>
      </c>
      <c r="F7857" s="152">
        <v>6</v>
      </c>
      <c r="G7857" t="s">
        <v>458</v>
      </c>
      <c r="H7857" t="s">
        <v>434</v>
      </c>
      <c r="I7857" t="s">
        <v>435</v>
      </c>
      <c r="J7857" t="s">
        <v>566</v>
      </c>
      <c r="K7857" t="s">
        <v>436</v>
      </c>
      <c r="L7857" t="s">
        <v>542</v>
      </c>
      <c r="M7857" t="s">
        <v>462</v>
      </c>
      <c r="N7857">
        <v>964</v>
      </c>
      <c r="O7857">
        <v>73684.38</v>
      </c>
      <c r="P7857">
        <v>292256</v>
      </c>
      <c r="Q7857" t="str">
        <f t="shared" si="125"/>
        <v>Street</v>
      </c>
    </row>
    <row r="7858" spans="1:17" x14ac:dyDescent="0.3">
      <c r="A7858">
        <v>5</v>
      </c>
      <c r="B7858" t="s">
        <v>181</v>
      </c>
      <c r="C7858">
        <v>2023</v>
      </c>
      <c r="D7858">
        <v>2</v>
      </c>
      <c r="E7858" t="s">
        <v>546</v>
      </c>
      <c r="F7858" s="152">
        <v>6</v>
      </c>
      <c r="G7858" t="s">
        <v>458</v>
      </c>
      <c r="H7858" t="s">
        <v>511</v>
      </c>
      <c r="I7858" t="s">
        <v>512</v>
      </c>
      <c r="J7858" t="s">
        <v>576</v>
      </c>
      <c r="K7858" t="s">
        <v>513</v>
      </c>
      <c r="L7858" t="s">
        <v>542</v>
      </c>
      <c r="M7858" t="s">
        <v>462</v>
      </c>
      <c r="N7858">
        <v>5</v>
      </c>
      <c r="O7858">
        <v>8536.73</v>
      </c>
      <c r="P7858">
        <v>39217</v>
      </c>
      <c r="Q7858" t="str">
        <f t="shared" si="125"/>
        <v>Street</v>
      </c>
    </row>
    <row r="7859" spans="1:17" x14ac:dyDescent="0.3">
      <c r="A7859">
        <v>5</v>
      </c>
      <c r="B7859" t="s">
        <v>181</v>
      </c>
      <c r="C7859">
        <v>2023</v>
      </c>
      <c r="D7859">
        <v>2</v>
      </c>
      <c r="E7859" t="s">
        <v>546</v>
      </c>
      <c r="F7859" s="152">
        <v>6</v>
      </c>
      <c r="G7859" t="s">
        <v>458</v>
      </c>
      <c r="H7859" t="s">
        <v>514</v>
      </c>
      <c r="I7859" t="s">
        <v>515</v>
      </c>
      <c r="J7859" t="s">
        <v>574</v>
      </c>
      <c r="K7859" t="s">
        <v>500</v>
      </c>
      <c r="L7859" t="s">
        <v>542</v>
      </c>
      <c r="M7859" t="s">
        <v>462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x14ac:dyDescent="0.3">
      <c r="A7860">
        <v>5</v>
      </c>
      <c r="B7860" t="s">
        <v>181</v>
      </c>
      <c r="C7860">
        <v>2023</v>
      </c>
      <c r="D7860">
        <v>2</v>
      </c>
      <c r="E7860" t="s">
        <v>546</v>
      </c>
      <c r="F7860" s="152">
        <v>6</v>
      </c>
      <c r="G7860" t="s">
        <v>458</v>
      </c>
      <c r="H7860" t="s">
        <v>516</v>
      </c>
      <c r="I7860" t="s">
        <v>517</v>
      </c>
      <c r="J7860" t="s">
        <v>575</v>
      </c>
      <c r="K7860" t="s">
        <v>475</v>
      </c>
      <c r="L7860" t="s">
        <v>542</v>
      </c>
      <c r="M7860" t="s">
        <v>462</v>
      </c>
      <c r="N7860">
        <v>417</v>
      </c>
      <c r="O7860">
        <v>281614.61</v>
      </c>
      <c r="P7860">
        <v>2504223</v>
      </c>
      <c r="Q7860" t="str">
        <f t="shared" si="125"/>
        <v>Street</v>
      </c>
    </row>
    <row r="7861" spans="1:17" x14ac:dyDescent="0.3">
      <c r="A7861">
        <v>5</v>
      </c>
      <c r="B7861" t="s">
        <v>181</v>
      </c>
      <c r="C7861">
        <v>2023</v>
      </c>
      <c r="D7861">
        <v>2</v>
      </c>
      <c r="E7861" t="s">
        <v>546</v>
      </c>
      <c r="F7861" s="152">
        <v>6</v>
      </c>
      <c r="G7861" t="s">
        <v>458</v>
      </c>
      <c r="H7861" t="s">
        <v>437</v>
      </c>
      <c r="I7861" t="s">
        <v>438</v>
      </c>
      <c r="J7861" t="s">
        <v>571</v>
      </c>
      <c r="K7861" t="s">
        <v>439</v>
      </c>
      <c r="L7861" t="s">
        <v>542</v>
      </c>
      <c r="M7861" t="s">
        <v>462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x14ac:dyDescent="0.3">
      <c r="A7862">
        <v>5</v>
      </c>
      <c r="B7862" t="s">
        <v>181</v>
      </c>
      <c r="C7862">
        <v>2023</v>
      </c>
      <c r="D7862">
        <v>2</v>
      </c>
      <c r="E7862" t="s">
        <v>546</v>
      </c>
      <c r="F7862" s="152">
        <v>6</v>
      </c>
      <c r="G7862" t="s">
        <v>458</v>
      </c>
      <c r="H7862" t="s">
        <v>518</v>
      </c>
      <c r="I7862" t="s">
        <v>519</v>
      </c>
      <c r="J7862" t="s">
        <v>577</v>
      </c>
      <c r="K7862" t="s">
        <v>465</v>
      </c>
      <c r="L7862" t="s">
        <v>548</v>
      </c>
      <c r="M7862" t="s">
        <v>193</v>
      </c>
      <c r="N7862">
        <v>1</v>
      </c>
      <c r="O7862">
        <v>3404.41</v>
      </c>
      <c r="P7862">
        <v>6446</v>
      </c>
      <c r="Q7862" t="str">
        <f t="shared" si="125"/>
        <v>Street</v>
      </c>
    </row>
    <row r="7863" spans="1:17" x14ac:dyDescent="0.3">
      <c r="A7863">
        <v>5</v>
      </c>
      <c r="B7863" t="s">
        <v>181</v>
      </c>
      <c r="C7863">
        <v>2023</v>
      </c>
      <c r="D7863">
        <v>2</v>
      </c>
      <c r="E7863" t="s">
        <v>546</v>
      </c>
      <c r="F7863" s="152">
        <v>6</v>
      </c>
      <c r="G7863" t="s">
        <v>458</v>
      </c>
      <c r="H7863" t="s">
        <v>463</v>
      </c>
      <c r="I7863" t="s">
        <v>464</v>
      </c>
      <c r="J7863" t="s">
        <v>577</v>
      </c>
      <c r="K7863" t="s">
        <v>465</v>
      </c>
      <c r="L7863" t="s">
        <v>542</v>
      </c>
      <c r="M7863" t="s">
        <v>462</v>
      </c>
      <c r="N7863">
        <v>10</v>
      </c>
      <c r="O7863">
        <v>733.18</v>
      </c>
      <c r="P7863">
        <v>4358</v>
      </c>
      <c r="Q7863" t="str">
        <f t="shared" si="125"/>
        <v>Street</v>
      </c>
    </row>
    <row r="7864" spans="1:17" x14ac:dyDescent="0.3">
      <c r="A7864">
        <v>5</v>
      </c>
      <c r="B7864" t="s">
        <v>181</v>
      </c>
      <c r="C7864">
        <v>2023</v>
      </c>
      <c r="D7864">
        <v>2</v>
      </c>
      <c r="E7864" t="s">
        <v>546</v>
      </c>
      <c r="F7864" s="152">
        <v>6</v>
      </c>
      <c r="G7864" t="s">
        <v>458</v>
      </c>
      <c r="H7864" t="s">
        <v>522</v>
      </c>
      <c r="I7864" t="s">
        <v>523</v>
      </c>
      <c r="J7864" t="s">
        <v>578</v>
      </c>
      <c r="K7864" t="s">
        <v>475</v>
      </c>
      <c r="L7864" t="s">
        <v>548</v>
      </c>
      <c r="M7864" t="s">
        <v>193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x14ac:dyDescent="0.3">
      <c r="A7865">
        <v>5</v>
      </c>
      <c r="B7865" t="s">
        <v>181</v>
      </c>
      <c r="C7865">
        <v>2023</v>
      </c>
      <c r="D7865">
        <v>2</v>
      </c>
      <c r="E7865" t="s">
        <v>546</v>
      </c>
      <c r="F7865" s="152">
        <v>6</v>
      </c>
      <c r="G7865" t="s">
        <v>458</v>
      </c>
      <c r="H7865" t="s">
        <v>524</v>
      </c>
      <c r="I7865" t="s">
        <v>525</v>
      </c>
      <c r="J7865" t="s">
        <v>578</v>
      </c>
      <c r="K7865" t="s">
        <v>475</v>
      </c>
      <c r="L7865" t="s">
        <v>542</v>
      </c>
      <c r="M7865" t="s">
        <v>462</v>
      </c>
      <c r="N7865">
        <v>2</v>
      </c>
      <c r="O7865">
        <v>921.02</v>
      </c>
      <c r="P7865">
        <v>237</v>
      </c>
      <c r="Q7865" t="str">
        <f t="shared" si="125"/>
        <v>Street</v>
      </c>
    </row>
    <row r="7866" spans="1:17" x14ac:dyDescent="0.3">
      <c r="A7866">
        <v>5</v>
      </c>
      <c r="B7866" t="s">
        <v>181</v>
      </c>
      <c r="C7866">
        <v>2023</v>
      </c>
      <c r="D7866">
        <v>2</v>
      </c>
      <c r="E7866" t="s">
        <v>546</v>
      </c>
      <c r="F7866" s="152">
        <v>6</v>
      </c>
      <c r="G7866" t="s">
        <v>458</v>
      </c>
      <c r="H7866" t="s">
        <v>417</v>
      </c>
      <c r="I7866" t="s">
        <v>418</v>
      </c>
      <c r="J7866" t="s">
        <v>562</v>
      </c>
      <c r="K7866" t="s">
        <v>405</v>
      </c>
      <c r="L7866" t="s">
        <v>542</v>
      </c>
      <c r="M7866" t="s">
        <v>462</v>
      </c>
      <c r="N7866">
        <v>30</v>
      </c>
      <c r="O7866">
        <v>875.53</v>
      </c>
      <c r="P7866">
        <v>5255</v>
      </c>
      <c r="Q7866" t="str">
        <f t="shared" si="125"/>
        <v>3-Small C&amp;I</v>
      </c>
    </row>
    <row r="7867" spans="1:17" x14ac:dyDescent="0.3">
      <c r="A7867">
        <v>5</v>
      </c>
      <c r="B7867" t="s">
        <v>181</v>
      </c>
      <c r="C7867">
        <v>2023</v>
      </c>
      <c r="D7867">
        <v>2</v>
      </c>
      <c r="E7867" t="s">
        <v>546</v>
      </c>
      <c r="F7867" s="152">
        <v>10</v>
      </c>
      <c r="G7867" t="s">
        <v>466</v>
      </c>
      <c r="H7867" t="s">
        <v>397</v>
      </c>
      <c r="I7867" t="s">
        <v>398</v>
      </c>
      <c r="J7867" t="s">
        <v>561</v>
      </c>
      <c r="K7867" t="s">
        <v>399</v>
      </c>
      <c r="L7867" t="s">
        <v>543</v>
      </c>
      <c r="M7867" t="s">
        <v>467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x14ac:dyDescent="0.3">
      <c r="A7868">
        <v>5</v>
      </c>
      <c r="B7868" t="s">
        <v>181</v>
      </c>
      <c r="C7868">
        <v>2023</v>
      </c>
      <c r="D7868">
        <v>2</v>
      </c>
      <c r="E7868" t="s">
        <v>546</v>
      </c>
      <c r="F7868" s="152">
        <v>10</v>
      </c>
      <c r="G7868" t="s">
        <v>466</v>
      </c>
      <c r="H7868" t="s">
        <v>401</v>
      </c>
      <c r="I7868" t="s">
        <v>402</v>
      </c>
      <c r="J7868" t="s">
        <v>561</v>
      </c>
      <c r="K7868" t="s">
        <v>399</v>
      </c>
      <c r="L7868" t="s">
        <v>543</v>
      </c>
      <c r="M7868" t="s">
        <v>467</v>
      </c>
      <c r="N7868">
        <v>22</v>
      </c>
      <c r="O7868">
        <v>14345.62</v>
      </c>
      <c r="P7868">
        <v>26317</v>
      </c>
      <c r="Q7868" t="str">
        <f t="shared" si="125"/>
        <v>1-Residential</v>
      </c>
    </row>
    <row r="7869" spans="1:17" x14ac:dyDescent="0.3">
      <c r="A7869">
        <v>5</v>
      </c>
      <c r="B7869" t="s">
        <v>181</v>
      </c>
      <c r="C7869">
        <v>2023</v>
      </c>
      <c r="D7869">
        <v>2</v>
      </c>
      <c r="E7869" t="s">
        <v>546</v>
      </c>
      <c r="F7869" s="152">
        <v>10</v>
      </c>
      <c r="G7869" t="s">
        <v>466</v>
      </c>
      <c r="H7869" t="s">
        <v>403</v>
      </c>
      <c r="I7869" t="s">
        <v>404</v>
      </c>
      <c r="J7869" t="s">
        <v>562</v>
      </c>
      <c r="K7869" t="s">
        <v>405</v>
      </c>
      <c r="L7869" t="s">
        <v>543</v>
      </c>
      <c r="M7869" t="s">
        <v>467</v>
      </c>
      <c r="N7869">
        <v>9</v>
      </c>
      <c r="O7869">
        <v>2455.39</v>
      </c>
      <c r="P7869">
        <v>5453</v>
      </c>
      <c r="Q7869" t="str">
        <f t="shared" si="125"/>
        <v>3-Small C&amp;I</v>
      </c>
    </row>
    <row r="7870" spans="1:17" x14ac:dyDescent="0.3">
      <c r="A7870">
        <v>5</v>
      </c>
      <c r="B7870" t="s">
        <v>181</v>
      </c>
      <c r="C7870">
        <v>2023</v>
      </c>
      <c r="D7870">
        <v>2</v>
      </c>
      <c r="E7870" t="s">
        <v>546</v>
      </c>
      <c r="F7870" s="152">
        <v>10</v>
      </c>
      <c r="G7870" t="s">
        <v>466</v>
      </c>
      <c r="H7870" t="s">
        <v>406</v>
      </c>
      <c r="I7870" t="s">
        <v>407</v>
      </c>
      <c r="J7870" t="s">
        <v>563</v>
      </c>
      <c r="K7870" t="s">
        <v>408</v>
      </c>
      <c r="L7870" t="s">
        <v>543</v>
      </c>
      <c r="M7870" t="s">
        <v>467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x14ac:dyDescent="0.3">
      <c r="A7871">
        <v>5</v>
      </c>
      <c r="B7871" t="s">
        <v>181</v>
      </c>
      <c r="C7871">
        <v>2023</v>
      </c>
      <c r="D7871">
        <v>2</v>
      </c>
      <c r="E7871" t="s">
        <v>546</v>
      </c>
      <c r="F7871" s="152">
        <v>10</v>
      </c>
      <c r="G7871" t="s">
        <v>466</v>
      </c>
      <c r="H7871" t="s">
        <v>471</v>
      </c>
      <c r="I7871" t="s">
        <v>472</v>
      </c>
      <c r="J7871" t="s">
        <v>563</v>
      </c>
      <c r="K7871" t="s">
        <v>408</v>
      </c>
      <c r="L7871" t="s">
        <v>543</v>
      </c>
      <c r="M7871" t="s">
        <v>467</v>
      </c>
      <c r="N7871">
        <v>10</v>
      </c>
      <c r="O7871">
        <v>3817.78</v>
      </c>
      <c r="P7871">
        <v>10640</v>
      </c>
      <c r="Q7871" t="str">
        <f t="shared" si="125"/>
        <v>2-Low Income Residential</v>
      </c>
    </row>
    <row r="7872" spans="1:17" x14ac:dyDescent="0.3">
      <c r="A7872">
        <v>5</v>
      </c>
      <c r="B7872" t="s">
        <v>181</v>
      </c>
      <c r="C7872">
        <v>2023</v>
      </c>
      <c r="D7872">
        <v>2</v>
      </c>
      <c r="E7872" t="s">
        <v>546</v>
      </c>
      <c r="F7872" s="152">
        <v>10</v>
      </c>
      <c r="G7872" t="s">
        <v>466</v>
      </c>
      <c r="H7872" t="s">
        <v>477</v>
      </c>
      <c r="I7872" t="s">
        <v>478</v>
      </c>
      <c r="J7872" t="s">
        <v>566</v>
      </c>
      <c r="K7872" t="s">
        <v>436</v>
      </c>
      <c r="L7872" t="s">
        <v>543</v>
      </c>
      <c r="M7872" t="s">
        <v>467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x14ac:dyDescent="0.3">
      <c r="A7873">
        <v>5</v>
      </c>
      <c r="B7873" t="s">
        <v>181</v>
      </c>
      <c r="C7873">
        <v>2023</v>
      </c>
      <c r="D7873">
        <v>2</v>
      </c>
      <c r="E7873" t="s">
        <v>546</v>
      </c>
      <c r="F7873" s="152">
        <v>10</v>
      </c>
      <c r="G7873" t="s">
        <v>466</v>
      </c>
      <c r="H7873" t="s">
        <v>479</v>
      </c>
      <c r="I7873" t="s">
        <v>480</v>
      </c>
      <c r="J7873" t="s">
        <v>566</v>
      </c>
      <c r="K7873" t="s">
        <v>436</v>
      </c>
      <c r="L7873" t="s">
        <v>543</v>
      </c>
      <c r="M7873" t="s">
        <v>467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x14ac:dyDescent="0.3">
      <c r="A7874">
        <v>5</v>
      </c>
      <c r="B7874" t="s">
        <v>181</v>
      </c>
      <c r="C7874">
        <v>2023</v>
      </c>
      <c r="D7874">
        <v>2</v>
      </c>
      <c r="E7874" t="s">
        <v>546</v>
      </c>
      <c r="F7874" s="152">
        <v>10</v>
      </c>
      <c r="G7874" t="s">
        <v>466</v>
      </c>
      <c r="H7874" t="s">
        <v>434</v>
      </c>
      <c r="I7874" t="s">
        <v>435</v>
      </c>
      <c r="J7874" t="s">
        <v>566</v>
      </c>
      <c r="K7874" t="s">
        <v>436</v>
      </c>
      <c r="L7874" t="s">
        <v>544</v>
      </c>
      <c r="M7874" t="s">
        <v>468</v>
      </c>
      <c r="N7874">
        <v>3</v>
      </c>
      <c r="O7874">
        <v>92.77</v>
      </c>
      <c r="P7874">
        <v>412</v>
      </c>
      <c r="Q7874" t="str">
        <f t="shared" si="125"/>
        <v>Street</v>
      </c>
    </row>
    <row r="7875" spans="1:17" x14ac:dyDescent="0.3">
      <c r="A7875">
        <v>5</v>
      </c>
      <c r="B7875" t="s">
        <v>181</v>
      </c>
      <c r="C7875">
        <v>2023</v>
      </c>
      <c r="D7875">
        <v>2</v>
      </c>
      <c r="E7875" t="s">
        <v>546</v>
      </c>
      <c r="F7875" s="152">
        <v>10</v>
      </c>
      <c r="G7875" t="s">
        <v>466</v>
      </c>
      <c r="H7875" t="s">
        <v>412</v>
      </c>
      <c r="I7875" t="s">
        <v>413</v>
      </c>
      <c r="J7875" t="s">
        <v>561</v>
      </c>
      <c r="K7875" t="s">
        <v>399</v>
      </c>
      <c r="L7875" t="s">
        <v>544</v>
      </c>
      <c r="M7875" t="s">
        <v>468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x14ac:dyDescent="0.3">
      <c r="A7876">
        <v>5</v>
      </c>
      <c r="B7876" t="s">
        <v>181</v>
      </c>
      <c r="C7876">
        <v>2023</v>
      </c>
      <c r="D7876">
        <v>2</v>
      </c>
      <c r="E7876" t="s">
        <v>546</v>
      </c>
      <c r="F7876" s="152">
        <v>10</v>
      </c>
      <c r="G7876" t="s">
        <v>466</v>
      </c>
      <c r="H7876" t="s">
        <v>415</v>
      </c>
      <c r="I7876" t="s">
        <v>416</v>
      </c>
      <c r="J7876" t="s">
        <v>563</v>
      </c>
      <c r="K7876" t="s">
        <v>408</v>
      </c>
      <c r="L7876" t="s">
        <v>544</v>
      </c>
      <c r="M7876" t="s">
        <v>468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x14ac:dyDescent="0.3">
      <c r="A7877">
        <v>5</v>
      </c>
      <c r="B7877" t="s">
        <v>181</v>
      </c>
      <c r="C7877">
        <v>2023</v>
      </c>
      <c r="D7877">
        <v>2</v>
      </c>
      <c r="E7877" t="s">
        <v>546</v>
      </c>
      <c r="F7877" s="152">
        <v>10</v>
      </c>
      <c r="G7877" t="s">
        <v>466</v>
      </c>
      <c r="H7877" t="s">
        <v>417</v>
      </c>
      <c r="I7877" t="s">
        <v>418</v>
      </c>
      <c r="J7877" t="s">
        <v>562</v>
      </c>
      <c r="K7877" t="s">
        <v>405</v>
      </c>
      <c r="L7877" t="s">
        <v>544</v>
      </c>
      <c r="M7877" t="s">
        <v>468</v>
      </c>
      <c r="N7877">
        <v>15</v>
      </c>
      <c r="O7877">
        <v>2761.83</v>
      </c>
      <c r="P7877">
        <v>23367</v>
      </c>
      <c r="Q7877" t="str">
        <f t="shared" si="125"/>
        <v>3-Small C&amp;I</v>
      </c>
    </row>
    <row r="7878" spans="1:17" x14ac:dyDescent="0.3">
      <c r="A7878">
        <v>5</v>
      </c>
      <c r="B7878" t="s">
        <v>181</v>
      </c>
      <c r="C7878">
        <v>2023</v>
      </c>
      <c r="D7878">
        <v>2</v>
      </c>
      <c r="E7878" t="s">
        <v>546</v>
      </c>
      <c r="F7878" s="152">
        <v>60</v>
      </c>
      <c r="G7878" t="s">
        <v>469</v>
      </c>
      <c r="H7878" t="s">
        <v>494</v>
      </c>
      <c r="I7878" t="s">
        <v>495</v>
      </c>
      <c r="J7878" t="s">
        <v>573</v>
      </c>
      <c r="K7878" t="s">
        <v>461</v>
      </c>
      <c r="L7878" t="s">
        <v>549</v>
      </c>
      <c r="M7878" t="s">
        <v>526</v>
      </c>
      <c r="N7878">
        <v>7</v>
      </c>
      <c r="O7878">
        <v>1816.06</v>
      </c>
      <c r="P7878">
        <v>2591</v>
      </c>
      <c r="Q7878" t="str">
        <f t="shared" si="125"/>
        <v>Street</v>
      </c>
    </row>
    <row r="7879" spans="1:17" x14ac:dyDescent="0.3">
      <c r="A7879">
        <v>5</v>
      </c>
      <c r="B7879" t="s">
        <v>181</v>
      </c>
      <c r="C7879">
        <v>2023</v>
      </c>
      <c r="D7879">
        <v>2</v>
      </c>
      <c r="E7879" t="s">
        <v>546</v>
      </c>
      <c r="F7879" s="152">
        <v>60</v>
      </c>
      <c r="G7879" t="s">
        <v>469</v>
      </c>
      <c r="H7879" t="s">
        <v>496</v>
      </c>
      <c r="I7879" t="s">
        <v>497</v>
      </c>
      <c r="J7879" t="s">
        <v>573</v>
      </c>
      <c r="K7879" t="s">
        <v>461</v>
      </c>
      <c r="L7879" t="s">
        <v>549</v>
      </c>
      <c r="M7879" t="s">
        <v>526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x14ac:dyDescent="0.3">
      <c r="A7880">
        <v>5</v>
      </c>
      <c r="B7880" t="s">
        <v>181</v>
      </c>
      <c r="C7880">
        <v>2023</v>
      </c>
      <c r="D7880">
        <v>2</v>
      </c>
      <c r="E7880" t="s">
        <v>546</v>
      </c>
      <c r="F7880" s="152">
        <v>60</v>
      </c>
      <c r="G7880" t="s">
        <v>469</v>
      </c>
      <c r="H7880" t="s">
        <v>459</v>
      </c>
      <c r="I7880" t="s">
        <v>460</v>
      </c>
      <c r="J7880" t="s">
        <v>573</v>
      </c>
      <c r="K7880" t="s">
        <v>461</v>
      </c>
      <c r="L7880" t="s">
        <v>545</v>
      </c>
      <c r="M7880" t="s">
        <v>470</v>
      </c>
      <c r="N7880">
        <v>49</v>
      </c>
      <c r="O7880">
        <v>7820.87</v>
      </c>
      <c r="P7880">
        <v>13125</v>
      </c>
      <c r="Q7880" t="str">
        <f t="shared" si="125"/>
        <v>Street</v>
      </c>
    </row>
    <row r="7881" spans="1:17" x14ac:dyDescent="0.3">
      <c r="A7881">
        <v>5</v>
      </c>
      <c r="B7881" t="s">
        <v>181</v>
      </c>
      <c r="C7881">
        <v>2023</v>
      </c>
      <c r="D7881">
        <v>2</v>
      </c>
      <c r="E7881" t="s">
        <v>546</v>
      </c>
      <c r="F7881" s="152">
        <v>60</v>
      </c>
      <c r="G7881" t="s">
        <v>469</v>
      </c>
      <c r="H7881" t="s">
        <v>437</v>
      </c>
      <c r="I7881" t="s">
        <v>438</v>
      </c>
      <c r="J7881" t="s">
        <v>571</v>
      </c>
      <c r="K7881" t="s">
        <v>439</v>
      </c>
      <c r="L7881" t="s">
        <v>545</v>
      </c>
      <c r="M7881" t="s">
        <v>470</v>
      </c>
      <c r="N7881">
        <v>1</v>
      </c>
      <c r="O7881">
        <v>8.25</v>
      </c>
      <c r="P7881">
        <v>10</v>
      </c>
      <c r="Q7881" t="str">
        <f t="shared" ref="Q7881:Q7898" si="126">VLOOKUP(TRIM(J7881),S:T,2,FALSE)</f>
        <v>3-Small C&amp;I</v>
      </c>
    </row>
    <row r="7882" spans="1:17" x14ac:dyDescent="0.3">
      <c r="A7882">
        <v>5</v>
      </c>
      <c r="B7882" t="s">
        <v>181</v>
      </c>
      <c r="C7882">
        <v>2023</v>
      </c>
      <c r="D7882">
        <v>2</v>
      </c>
      <c r="E7882" t="s">
        <v>546</v>
      </c>
      <c r="F7882" s="152">
        <v>60</v>
      </c>
      <c r="G7882" t="s">
        <v>469</v>
      </c>
      <c r="H7882" t="s">
        <v>463</v>
      </c>
      <c r="I7882" t="s">
        <v>464</v>
      </c>
      <c r="J7882" t="s">
        <v>577</v>
      </c>
      <c r="K7882" t="s">
        <v>465</v>
      </c>
      <c r="L7882" t="s">
        <v>545</v>
      </c>
      <c r="M7882" t="s">
        <v>470</v>
      </c>
      <c r="N7882">
        <v>4</v>
      </c>
      <c r="O7882">
        <v>70.959999999999994</v>
      </c>
      <c r="P7882">
        <v>423</v>
      </c>
      <c r="Q7882" t="str">
        <f t="shared" si="126"/>
        <v>Street</v>
      </c>
    </row>
    <row r="7883" spans="1:17" x14ac:dyDescent="0.3">
      <c r="A7883">
        <v>5</v>
      </c>
      <c r="B7883" t="s">
        <v>181</v>
      </c>
      <c r="C7883">
        <v>2023</v>
      </c>
      <c r="D7883">
        <v>2</v>
      </c>
      <c r="E7883" t="s">
        <v>546</v>
      </c>
      <c r="F7883" s="152">
        <v>71</v>
      </c>
      <c r="G7883" t="s">
        <v>469</v>
      </c>
      <c r="H7883" t="s">
        <v>397</v>
      </c>
      <c r="I7883" t="s">
        <v>398</v>
      </c>
      <c r="J7883" t="s">
        <v>561</v>
      </c>
      <c r="K7883" t="s">
        <v>399</v>
      </c>
      <c r="L7883" t="s">
        <v>550</v>
      </c>
      <c r="M7883" t="s">
        <v>527</v>
      </c>
      <c r="N7883">
        <v>1</v>
      </c>
      <c r="O7883">
        <v>7</v>
      </c>
      <c r="P7883">
        <v>0</v>
      </c>
      <c r="Q7883" t="str">
        <f t="shared" si="126"/>
        <v>1-Residential</v>
      </c>
    </row>
    <row r="7884" spans="1:17" x14ac:dyDescent="0.3">
      <c r="A7884">
        <v>5</v>
      </c>
      <c r="B7884" t="s">
        <v>181</v>
      </c>
      <c r="C7884">
        <v>2023</v>
      </c>
      <c r="D7884">
        <v>2</v>
      </c>
      <c r="E7884" t="s">
        <v>546</v>
      </c>
      <c r="F7884" s="152">
        <v>72</v>
      </c>
      <c r="G7884" t="s">
        <v>469</v>
      </c>
      <c r="H7884" t="s">
        <v>397</v>
      </c>
      <c r="I7884" t="s">
        <v>398</v>
      </c>
      <c r="J7884" t="s">
        <v>561</v>
      </c>
      <c r="K7884" t="s">
        <v>399</v>
      </c>
      <c r="L7884" t="s">
        <v>551</v>
      </c>
      <c r="M7884" t="s">
        <v>528</v>
      </c>
      <c r="N7884">
        <v>1</v>
      </c>
      <c r="O7884">
        <v>208.5</v>
      </c>
      <c r="P7884">
        <v>424</v>
      </c>
      <c r="Q7884" t="str">
        <f t="shared" si="126"/>
        <v>1-Residential</v>
      </c>
    </row>
    <row r="7885" spans="1:17" x14ac:dyDescent="0.3">
      <c r="A7885">
        <v>5</v>
      </c>
      <c r="B7885" t="s">
        <v>181</v>
      </c>
      <c r="C7885">
        <v>2023</v>
      </c>
      <c r="D7885">
        <v>2</v>
      </c>
      <c r="E7885" t="s">
        <v>546</v>
      </c>
      <c r="F7885" s="152">
        <v>72</v>
      </c>
      <c r="G7885" t="s">
        <v>469</v>
      </c>
      <c r="H7885" t="s">
        <v>403</v>
      </c>
      <c r="I7885" t="s">
        <v>404</v>
      </c>
      <c r="J7885" t="s">
        <v>562</v>
      </c>
      <c r="K7885" t="s">
        <v>405</v>
      </c>
      <c r="L7885" t="s">
        <v>551</v>
      </c>
      <c r="M7885" t="s">
        <v>528</v>
      </c>
      <c r="N7885">
        <v>1</v>
      </c>
      <c r="O7885">
        <v>10154.52</v>
      </c>
      <c r="P7885">
        <v>23381</v>
      </c>
      <c r="Q7885" t="str">
        <f t="shared" si="126"/>
        <v>3-Small C&amp;I</v>
      </c>
    </row>
    <row r="7886" spans="1:17" x14ac:dyDescent="0.3">
      <c r="A7886">
        <v>5</v>
      </c>
      <c r="B7886" t="s">
        <v>181</v>
      </c>
      <c r="C7886">
        <v>2023</v>
      </c>
      <c r="D7886">
        <v>2</v>
      </c>
      <c r="E7886" t="s">
        <v>546</v>
      </c>
      <c r="F7886" s="152">
        <v>75</v>
      </c>
      <c r="G7886" t="s">
        <v>469</v>
      </c>
      <c r="H7886" t="s">
        <v>481</v>
      </c>
      <c r="I7886" t="s">
        <v>482</v>
      </c>
      <c r="J7886" t="s">
        <v>568</v>
      </c>
      <c r="K7886" t="s">
        <v>433</v>
      </c>
      <c r="L7886" t="s">
        <v>552</v>
      </c>
      <c r="M7886" t="s">
        <v>529</v>
      </c>
      <c r="N7886">
        <v>1</v>
      </c>
      <c r="O7886">
        <v>3106.1</v>
      </c>
      <c r="P7886">
        <v>10430</v>
      </c>
      <c r="Q7886" t="str">
        <f t="shared" si="126"/>
        <v>4-Medium C&amp;I</v>
      </c>
    </row>
    <row r="7887" spans="1:17" x14ac:dyDescent="0.3">
      <c r="A7887">
        <v>5</v>
      </c>
      <c r="B7887" t="s">
        <v>181</v>
      </c>
      <c r="C7887">
        <v>2023</v>
      </c>
      <c r="D7887">
        <v>2</v>
      </c>
      <c r="E7887" t="s">
        <v>546</v>
      </c>
      <c r="F7887" s="152">
        <v>75</v>
      </c>
      <c r="G7887" t="s">
        <v>469</v>
      </c>
      <c r="H7887" t="s">
        <v>441</v>
      </c>
      <c r="I7887" t="s">
        <v>442</v>
      </c>
      <c r="J7887" t="s">
        <v>572</v>
      </c>
      <c r="K7887" t="s">
        <v>443</v>
      </c>
      <c r="L7887" t="s">
        <v>552</v>
      </c>
      <c r="M7887" t="s">
        <v>529</v>
      </c>
      <c r="N7887">
        <v>1</v>
      </c>
      <c r="O7887">
        <v>157290.6</v>
      </c>
      <c r="P7887">
        <v>408800</v>
      </c>
      <c r="Q7887" t="str">
        <f t="shared" si="126"/>
        <v>5-Large C&amp;I</v>
      </c>
    </row>
    <row r="7888" spans="1:17" x14ac:dyDescent="0.3">
      <c r="A7888">
        <v>5</v>
      </c>
      <c r="B7888" t="s">
        <v>181</v>
      </c>
      <c r="C7888">
        <v>2023</v>
      </c>
      <c r="D7888">
        <v>2</v>
      </c>
      <c r="E7888" t="s">
        <v>546</v>
      </c>
      <c r="F7888" s="152">
        <v>75</v>
      </c>
      <c r="G7888" t="s">
        <v>469</v>
      </c>
      <c r="H7888" t="s">
        <v>417</v>
      </c>
      <c r="I7888" t="s">
        <v>418</v>
      </c>
      <c r="J7888" t="s">
        <v>562</v>
      </c>
      <c r="K7888" t="s">
        <v>405</v>
      </c>
      <c r="L7888" t="s">
        <v>553</v>
      </c>
      <c r="M7888" t="s">
        <v>476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x14ac:dyDescent="0.3">
      <c r="A7889">
        <v>5</v>
      </c>
      <c r="B7889" t="s">
        <v>181</v>
      </c>
      <c r="C7889">
        <v>2023</v>
      </c>
      <c r="D7889">
        <v>2</v>
      </c>
      <c r="E7889" t="s">
        <v>546</v>
      </c>
      <c r="F7889" s="152">
        <v>75</v>
      </c>
      <c r="G7889" t="s">
        <v>469</v>
      </c>
      <c r="H7889" t="s">
        <v>450</v>
      </c>
      <c r="I7889" t="s">
        <v>451</v>
      </c>
      <c r="J7889" t="s">
        <v>568</v>
      </c>
      <c r="K7889" t="s">
        <v>433</v>
      </c>
      <c r="L7889" t="s">
        <v>553</v>
      </c>
      <c r="M7889" t="s">
        <v>476</v>
      </c>
      <c r="N7889">
        <v>2</v>
      </c>
      <c r="O7889">
        <v>4257.72</v>
      </c>
      <c r="P7889">
        <v>42770</v>
      </c>
      <c r="Q7889" t="str">
        <f t="shared" si="126"/>
        <v>4-Medium C&amp;I</v>
      </c>
    </row>
    <row r="7890" spans="1:17" x14ac:dyDescent="0.3">
      <c r="A7890">
        <v>5</v>
      </c>
      <c r="B7890" t="s">
        <v>181</v>
      </c>
      <c r="C7890">
        <v>2023</v>
      </c>
      <c r="D7890">
        <v>2</v>
      </c>
      <c r="E7890" t="s">
        <v>546</v>
      </c>
      <c r="F7890" s="152">
        <v>77</v>
      </c>
      <c r="G7890" t="s">
        <v>469</v>
      </c>
      <c r="H7890" t="s">
        <v>403</v>
      </c>
      <c r="I7890" t="s">
        <v>404</v>
      </c>
      <c r="J7890" t="s">
        <v>562</v>
      </c>
      <c r="K7890" t="s">
        <v>405</v>
      </c>
      <c r="L7890" t="s">
        <v>554</v>
      </c>
      <c r="M7890" t="s">
        <v>530</v>
      </c>
      <c r="N7890">
        <v>2</v>
      </c>
      <c r="O7890">
        <v>3062.4</v>
      </c>
      <c r="P7890">
        <v>7012</v>
      </c>
      <c r="Q7890" t="str">
        <f t="shared" si="126"/>
        <v>3-Small C&amp;I</v>
      </c>
    </row>
    <row r="7891" spans="1:17" x14ac:dyDescent="0.3">
      <c r="A7891">
        <v>5</v>
      </c>
      <c r="B7891" t="s">
        <v>181</v>
      </c>
      <c r="C7891">
        <v>2023</v>
      </c>
      <c r="D7891">
        <v>2</v>
      </c>
      <c r="E7891" t="s">
        <v>546</v>
      </c>
      <c r="F7891" s="152">
        <v>77</v>
      </c>
      <c r="G7891" t="s">
        <v>469</v>
      </c>
      <c r="H7891" t="s">
        <v>431</v>
      </c>
      <c r="I7891" t="s">
        <v>432</v>
      </c>
      <c r="J7891" t="s">
        <v>568</v>
      </c>
      <c r="K7891" t="s">
        <v>433</v>
      </c>
      <c r="L7891" t="s">
        <v>554</v>
      </c>
      <c r="M7891" t="s">
        <v>530</v>
      </c>
      <c r="N7891">
        <v>1</v>
      </c>
      <c r="O7891">
        <v>2871.3</v>
      </c>
      <c r="P7891">
        <v>6800</v>
      </c>
      <c r="Q7891" t="str">
        <f t="shared" si="126"/>
        <v>4-Medium C&amp;I</v>
      </c>
    </row>
    <row r="7892" spans="1:17" x14ac:dyDescent="0.3">
      <c r="A7892">
        <v>5</v>
      </c>
      <c r="B7892" t="s">
        <v>181</v>
      </c>
      <c r="C7892">
        <v>2023</v>
      </c>
      <c r="D7892">
        <v>2</v>
      </c>
      <c r="E7892" t="s">
        <v>546</v>
      </c>
      <c r="F7892" s="152">
        <v>77</v>
      </c>
      <c r="G7892" t="s">
        <v>469</v>
      </c>
      <c r="H7892" t="s">
        <v>417</v>
      </c>
      <c r="I7892" t="s">
        <v>418</v>
      </c>
      <c r="J7892" t="s">
        <v>562</v>
      </c>
      <c r="K7892" t="s">
        <v>405</v>
      </c>
      <c r="L7892" t="s">
        <v>555</v>
      </c>
      <c r="M7892" t="s">
        <v>476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x14ac:dyDescent="0.3">
      <c r="A7893">
        <v>5</v>
      </c>
      <c r="B7893" t="s">
        <v>181</v>
      </c>
      <c r="C7893">
        <v>2023</v>
      </c>
      <c r="D7893">
        <v>2</v>
      </c>
      <c r="E7893" t="s">
        <v>546</v>
      </c>
      <c r="F7893" s="152">
        <v>79</v>
      </c>
      <c r="G7893" t="s">
        <v>469</v>
      </c>
      <c r="H7893" t="s">
        <v>403</v>
      </c>
      <c r="I7893" t="s">
        <v>404</v>
      </c>
      <c r="J7893" t="s">
        <v>562</v>
      </c>
      <c r="K7893" t="s">
        <v>405</v>
      </c>
      <c r="L7893" t="s">
        <v>556</v>
      </c>
      <c r="M7893" t="s">
        <v>531</v>
      </c>
      <c r="N7893">
        <v>1</v>
      </c>
      <c r="O7893">
        <v>9.64</v>
      </c>
      <c r="P7893">
        <v>0</v>
      </c>
      <c r="Q7893" t="str">
        <f t="shared" si="126"/>
        <v>3-Small C&amp;I</v>
      </c>
    </row>
    <row r="7894" spans="1:17" x14ac:dyDescent="0.3">
      <c r="A7894">
        <v>5</v>
      </c>
      <c r="B7894" t="s">
        <v>181</v>
      </c>
      <c r="C7894">
        <v>2023</v>
      </c>
      <c r="D7894">
        <v>2</v>
      </c>
      <c r="E7894" t="s">
        <v>546</v>
      </c>
      <c r="F7894" s="152">
        <v>79</v>
      </c>
      <c r="G7894" t="s">
        <v>469</v>
      </c>
      <c r="H7894" t="s">
        <v>532</v>
      </c>
      <c r="I7894" t="s">
        <v>533</v>
      </c>
      <c r="J7894" t="s">
        <v>270</v>
      </c>
      <c r="K7894" t="s">
        <v>534</v>
      </c>
      <c r="L7894" t="s">
        <v>556</v>
      </c>
      <c r="M7894" t="s">
        <v>531</v>
      </c>
      <c r="N7894">
        <v>18</v>
      </c>
      <c r="O7894">
        <v>7933.63</v>
      </c>
      <c r="P7894">
        <v>4576035</v>
      </c>
      <c r="Q7894" t="str">
        <f t="shared" si="126"/>
        <v>OTHER</v>
      </c>
    </row>
    <row r="7895" spans="1:17" x14ac:dyDescent="0.3">
      <c r="A7895">
        <v>5</v>
      </c>
      <c r="B7895" t="s">
        <v>181</v>
      </c>
      <c r="C7895">
        <v>2023</v>
      </c>
      <c r="D7895">
        <v>2</v>
      </c>
      <c r="E7895" t="s">
        <v>546</v>
      </c>
      <c r="F7895" s="152">
        <v>79</v>
      </c>
      <c r="G7895" t="s">
        <v>469</v>
      </c>
      <c r="H7895" t="s">
        <v>444</v>
      </c>
      <c r="I7895" t="s">
        <v>445</v>
      </c>
      <c r="J7895" t="s">
        <v>572</v>
      </c>
      <c r="K7895" t="s">
        <v>443</v>
      </c>
      <c r="L7895" t="s">
        <v>557</v>
      </c>
      <c r="M7895" t="s">
        <v>535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x14ac:dyDescent="0.3">
      <c r="A7896">
        <v>5</v>
      </c>
      <c r="B7896" t="s">
        <v>181</v>
      </c>
      <c r="C7896">
        <v>2023</v>
      </c>
      <c r="D7896">
        <v>2</v>
      </c>
      <c r="E7896" t="s">
        <v>546</v>
      </c>
      <c r="F7896" s="152">
        <v>79</v>
      </c>
      <c r="G7896" t="s">
        <v>469</v>
      </c>
      <c r="H7896" t="s">
        <v>417</v>
      </c>
      <c r="I7896" t="s">
        <v>418</v>
      </c>
      <c r="J7896" t="s">
        <v>562</v>
      </c>
      <c r="K7896" t="s">
        <v>405</v>
      </c>
      <c r="L7896" t="s">
        <v>557</v>
      </c>
      <c r="M7896" t="s">
        <v>535</v>
      </c>
      <c r="N7896">
        <v>80</v>
      </c>
      <c r="O7896">
        <v>20075.04</v>
      </c>
      <c r="P7896">
        <v>175068</v>
      </c>
      <c r="Q7896" t="str">
        <f t="shared" si="126"/>
        <v>3-Small C&amp;I</v>
      </c>
    </row>
    <row r="7897" spans="1:17" x14ac:dyDescent="0.3">
      <c r="A7897">
        <v>5</v>
      </c>
      <c r="B7897" t="s">
        <v>181</v>
      </c>
      <c r="C7897">
        <v>2023</v>
      </c>
      <c r="D7897">
        <v>2</v>
      </c>
      <c r="E7897" t="s">
        <v>546</v>
      </c>
      <c r="F7897" s="152">
        <v>79</v>
      </c>
      <c r="G7897" t="s">
        <v>469</v>
      </c>
      <c r="H7897" t="s">
        <v>446</v>
      </c>
      <c r="I7897" t="s">
        <v>447</v>
      </c>
      <c r="J7897" t="s">
        <v>567</v>
      </c>
      <c r="K7897" t="s">
        <v>425</v>
      </c>
      <c r="L7897" t="s">
        <v>557</v>
      </c>
      <c r="M7897" t="s">
        <v>535</v>
      </c>
      <c r="N7897">
        <v>7</v>
      </c>
      <c r="O7897">
        <v>366.17</v>
      </c>
      <c r="P7897">
        <v>2844</v>
      </c>
      <c r="Q7897" t="str">
        <f t="shared" si="126"/>
        <v>3-Small C&amp;I</v>
      </c>
    </row>
    <row r="7898" spans="1:17" x14ac:dyDescent="0.3">
      <c r="A7898">
        <v>5</v>
      </c>
      <c r="B7898" t="s">
        <v>181</v>
      </c>
      <c r="C7898">
        <v>2023</v>
      </c>
      <c r="D7898">
        <v>2</v>
      </c>
      <c r="E7898" t="s">
        <v>546</v>
      </c>
      <c r="F7898" s="152">
        <v>79</v>
      </c>
      <c r="G7898" t="s">
        <v>469</v>
      </c>
      <c r="H7898" t="s">
        <v>450</v>
      </c>
      <c r="I7898" t="s">
        <v>451</v>
      </c>
      <c r="J7898" t="s">
        <v>568</v>
      </c>
      <c r="K7898" t="s">
        <v>433</v>
      </c>
      <c r="L7898" t="s">
        <v>557</v>
      </c>
      <c r="M7898" t="s">
        <v>535</v>
      </c>
      <c r="N7898">
        <v>3</v>
      </c>
      <c r="O7898">
        <v>3640.85</v>
      </c>
      <c r="P7898">
        <v>41200</v>
      </c>
      <c r="Q7898" t="str">
        <f t="shared" si="126"/>
        <v>4-Medium C&amp;I</v>
      </c>
    </row>
  </sheetData>
  <phoneticPr fontId="1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2103"/>
  <sheetViews>
    <sheetView zoomScale="70" zoomScaleNormal="70" workbookViewId="0">
      <selection activeCell="E41" sqref="E41"/>
    </sheetView>
  </sheetViews>
  <sheetFormatPr defaultRowHeight="14.4" x14ac:dyDescent="0.3"/>
  <cols>
    <col min="1" max="1" width="8.21875" customWidth="1"/>
    <col min="2" max="2" width="7.77734375" bestFit="1" customWidth="1"/>
    <col min="3" max="3" width="7" bestFit="1" customWidth="1"/>
    <col min="4" max="4" width="7.77734375" bestFit="1" customWidth="1"/>
    <col min="5" max="5" width="14.21875" bestFit="1" customWidth="1"/>
    <col min="6" max="6" width="18.77734375" bestFit="1" customWidth="1"/>
    <col min="7" max="7" width="22.21875" bestFit="1" customWidth="1"/>
    <col min="8" max="8" width="12.77734375" bestFit="1" customWidth="1"/>
    <col min="9" max="9" width="11.77734375" bestFit="1" customWidth="1"/>
    <col min="10" max="10" width="14.5546875" bestFit="1" customWidth="1"/>
    <col min="11" max="11" width="13.77734375" customWidth="1"/>
    <col min="12" max="12" width="25.77734375" customWidth="1"/>
    <col min="13" max="13" width="2.77734375" style="154" customWidth="1"/>
    <col min="15" max="15" width="25.5546875" customWidth="1"/>
    <col min="16" max="16" width="2.77734375" style="154" customWidth="1"/>
    <col min="17" max="17" width="25.21875" bestFit="1" customWidth="1"/>
    <col min="18" max="18" width="16.77734375" bestFit="1" customWidth="1"/>
    <col min="19" max="19" width="11.109375" bestFit="1" customWidth="1"/>
    <col min="20" max="20" width="14.44140625" bestFit="1" customWidth="1"/>
    <col min="21" max="23" width="9.77734375" bestFit="1" customWidth="1"/>
    <col min="24" max="26" width="10.77734375" bestFit="1" customWidth="1"/>
    <col min="27" max="29" width="9.77734375" bestFit="1" customWidth="1"/>
    <col min="30" max="30" width="10.77734375" bestFit="1" customWidth="1"/>
    <col min="31" max="32" width="10" bestFit="1" customWidth="1"/>
    <col min="33" max="33" width="9.21875" bestFit="1" customWidth="1"/>
    <col min="34" max="34" width="12.21875" bestFit="1" customWidth="1"/>
    <col min="35" max="35" width="12" bestFit="1" customWidth="1"/>
  </cols>
  <sheetData>
    <row r="1" spans="1:21" x14ac:dyDescent="0.3">
      <c r="A1" t="s">
        <v>106</v>
      </c>
      <c r="B1" t="s">
        <v>92</v>
      </c>
      <c r="C1" t="s">
        <v>48</v>
      </c>
      <c r="D1" t="s">
        <v>107</v>
      </c>
      <c r="E1" t="s">
        <v>108</v>
      </c>
      <c r="F1" t="s">
        <v>109</v>
      </c>
      <c r="G1" t="s">
        <v>110</v>
      </c>
      <c r="H1" t="s">
        <v>111</v>
      </c>
      <c r="I1" t="s">
        <v>112</v>
      </c>
      <c r="J1" t="s">
        <v>113</v>
      </c>
      <c r="K1" t="s">
        <v>114</v>
      </c>
      <c r="L1" t="s">
        <v>49</v>
      </c>
      <c r="N1" t="s">
        <v>115</v>
      </c>
      <c r="O1" t="s">
        <v>53</v>
      </c>
      <c r="T1" s="192" t="s">
        <v>346</v>
      </c>
      <c r="U1" s="216"/>
    </row>
    <row r="2" spans="1:21" x14ac:dyDescent="0.3">
      <c r="A2">
        <v>2019</v>
      </c>
      <c r="B2">
        <v>3</v>
      </c>
      <c r="C2">
        <v>4</v>
      </c>
      <c r="D2">
        <v>201</v>
      </c>
      <c r="E2" t="s">
        <v>115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116</v>
      </c>
      <c r="O2" t="s">
        <v>53</v>
      </c>
      <c r="Q2" s="150" t="s">
        <v>106</v>
      </c>
      <c r="R2" s="151">
        <v>2023</v>
      </c>
    </row>
    <row r="3" spans="1:21" x14ac:dyDescent="0.3">
      <c r="A3">
        <v>2019</v>
      </c>
      <c r="B3">
        <v>3</v>
      </c>
      <c r="C3">
        <v>4</v>
      </c>
      <c r="D3">
        <v>201</v>
      </c>
      <c r="E3" t="s">
        <v>116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126</v>
      </c>
      <c r="O3" t="s">
        <v>53</v>
      </c>
      <c r="Q3" s="150" t="s">
        <v>92</v>
      </c>
      <c r="R3" s="151">
        <v>2</v>
      </c>
    </row>
    <row r="4" spans="1:21" x14ac:dyDescent="0.3">
      <c r="A4">
        <v>2019</v>
      </c>
      <c r="B4">
        <v>3</v>
      </c>
      <c r="C4">
        <v>4</v>
      </c>
      <c r="D4">
        <v>201</v>
      </c>
      <c r="E4" t="s">
        <v>117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117</v>
      </c>
      <c r="O4" t="s">
        <v>53</v>
      </c>
    </row>
    <row r="5" spans="1:21" x14ac:dyDescent="0.3">
      <c r="A5">
        <v>2019</v>
      </c>
      <c r="B5">
        <v>3</v>
      </c>
      <c r="C5">
        <v>4</v>
      </c>
      <c r="D5">
        <v>201</v>
      </c>
      <c r="E5" t="s">
        <v>118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118</v>
      </c>
      <c r="O5" t="s">
        <v>53</v>
      </c>
      <c r="Q5" s="150" t="s">
        <v>306</v>
      </c>
      <c r="R5" s="150" t="s">
        <v>57</v>
      </c>
    </row>
    <row r="6" spans="1:21" x14ac:dyDescent="0.3">
      <c r="A6">
        <v>2019</v>
      </c>
      <c r="B6">
        <v>3</v>
      </c>
      <c r="C6">
        <v>4</v>
      </c>
      <c r="D6">
        <v>201</v>
      </c>
      <c r="E6" t="s">
        <v>119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119</v>
      </c>
      <c r="O6" t="s">
        <v>54</v>
      </c>
      <c r="Q6" s="150" t="s">
        <v>58</v>
      </c>
      <c r="R6">
        <v>5</v>
      </c>
      <c r="S6">
        <v>4</v>
      </c>
    </row>
    <row r="7" spans="1:21" x14ac:dyDescent="0.3">
      <c r="A7">
        <v>2019</v>
      </c>
      <c r="B7">
        <v>3</v>
      </c>
      <c r="C7">
        <v>4</v>
      </c>
      <c r="D7">
        <v>201</v>
      </c>
      <c r="E7" t="s">
        <v>127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127</v>
      </c>
      <c r="O7" t="s">
        <v>54</v>
      </c>
      <c r="Q7" s="151" t="s">
        <v>98</v>
      </c>
      <c r="R7" s="152">
        <v>52393375.129999995</v>
      </c>
      <c r="S7" s="152">
        <v>726098.79999999993</v>
      </c>
    </row>
    <row r="8" spans="1:21" x14ac:dyDescent="0.3">
      <c r="A8">
        <v>2019</v>
      </c>
      <c r="B8">
        <v>3</v>
      </c>
      <c r="C8">
        <v>4</v>
      </c>
      <c r="D8">
        <v>201</v>
      </c>
      <c r="E8" t="s">
        <v>120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128</v>
      </c>
      <c r="O8" t="s">
        <v>54</v>
      </c>
      <c r="Q8" s="151" t="s">
        <v>99</v>
      </c>
      <c r="R8" s="152">
        <v>9471305.5599999987</v>
      </c>
      <c r="S8" s="152">
        <v>11204.61</v>
      </c>
    </row>
    <row r="9" spans="1:21" x14ac:dyDescent="0.3">
      <c r="A9">
        <v>2019</v>
      </c>
      <c r="B9">
        <v>3</v>
      </c>
      <c r="C9">
        <v>4</v>
      </c>
      <c r="D9">
        <v>201</v>
      </c>
      <c r="E9" t="s">
        <v>121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120</v>
      </c>
      <c r="O9" t="s">
        <v>55</v>
      </c>
      <c r="Q9" s="151" t="s">
        <v>53</v>
      </c>
      <c r="R9" s="152">
        <v>13669479.780000001</v>
      </c>
      <c r="S9" s="152">
        <v>129680.98</v>
      </c>
    </row>
    <row r="10" spans="1:21" x14ac:dyDescent="0.3">
      <c r="A10">
        <v>2019</v>
      </c>
      <c r="B10">
        <v>3</v>
      </c>
      <c r="C10">
        <v>4</v>
      </c>
      <c r="D10">
        <v>201</v>
      </c>
      <c r="E10" t="s">
        <v>122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121</v>
      </c>
      <c r="O10" t="s">
        <v>98</v>
      </c>
      <c r="Q10" s="151" t="s">
        <v>54</v>
      </c>
      <c r="R10" s="152">
        <v>16042742.529999999</v>
      </c>
      <c r="S10" s="152">
        <v>89419.68</v>
      </c>
    </row>
    <row r="11" spans="1:21" x14ac:dyDescent="0.3">
      <c r="A11">
        <v>2019</v>
      </c>
      <c r="B11">
        <v>3</v>
      </c>
      <c r="C11">
        <v>4</v>
      </c>
      <c r="D11">
        <v>201</v>
      </c>
      <c r="E11" t="s">
        <v>123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122</v>
      </c>
      <c r="O11" t="s">
        <v>99</v>
      </c>
      <c r="Q11" s="151" t="s">
        <v>55</v>
      </c>
      <c r="R11" s="152">
        <v>27703059.449999999</v>
      </c>
      <c r="S11" s="152">
        <v>98019.5</v>
      </c>
    </row>
    <row r="12" spans="1:21" x14ac:dyDescent="0.3">
      <c r="A12">
        <v>2019</v>
      </c>
      <c r="B12">
        <v>3</v>
      </c>
      <c r="C12">
        <v>4</v>
      </c>
      <c r="D12">
        <v>201</v>
      </c>
      <c r="E12" t="s">
        <v>124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133</v>
      </c>
      <c r="O12" t="s">
        <v>98</v>
      </c>
    </row>
    <row r="13" spans="1:21" x14ac:dyDescent="0.3">
      <c r="A13">
        <v>2019</v>
      </c>
      <c r="B13">
        <v>3</v>
      </c>
      <c r="C13">
        <v>4</v>
      </c>
      <c r="D13">
        <v>201</v>
      </c>
      <c r="E13" t="s">
        <v>125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123</v>
      </c>
      <c r="O13" t="s">
        <v>134</v>
      </c>
    </row>
    <row r="14" spans="1:21" x14ac:dyDescent="0.3">
      <c r="A14">
        <v>2019</v>
      </c>
      <c r="B14">
        <v>3</v>
      </c>
      <c r="C14">
        <v>4</v>
      </c>
      <c r="D14">
        <v>201</v>
      </c>
      <c r="E14" t="s">
        <v>115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129</v>
      </c>
      <c r="O14" t="s">
        <v>134</v>
      </c>
    </row>
    <row r="15" spans="1:21" x14ac:dyDescent="0.3">
      <c r="A15">
        <v>2019</v>
      </c>
      <c r="B15">
        <v>3</v>
      </c>
      <c r="C15">
        <v>4</v>
      </c>
      <c r="D15">
        <v>201</v>
      </c>
      <c r="E15" t="s">
        <v>119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130</v>
      </c>
      <c r="O15" t="s">
        <v>134</v>
      </c>
    </row>
    <row r="16" spans="1:21" x14ac:dyDescent="0.3">
      <c r="A16">
        <v>2019</v>
      </c>
      <c r="B16">
        <v>3</v>
      </c>
      <c r="C16">
        <v>4</v>
      </c>
      <c r="D16">
        <v>201</v>
      </c>
      <c r="E16" t="s">
        <v>121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124</v>
      </c>
      <c r="O16" t="s">
        <v>134</v>
      </c>
    </row>
    <row r="17" spans="1:15" x14ac:dyDescent="0.3">
      <c r="A17">
        <v>2019</v>
      </c>
      <c r="B17">
        <v>3</v>
      </c>
      <c r="C17">
        <v>5</v>
      </c>
      <c r="D17">
        <v>201</v>
      </c>
      <c r="E17" t="s">
        <v>115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125</v>
      </c>
      <c r="O17" t="s">
        <v>134</v>
      </c>
    </row>
    <row r="18" spans="1:15" x14ac:dyDescent="0.3">
      <c r="A18">
        <v>2019</v>
      </c>
      <c r="B18">
        <v>3</v>
      </c>
      <c r="C18">
        <v>5</v>
      </c>
      <c r="D18">
        <v>201</v>
      </c>
      <c r="E18" t="s">
        <v>116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131</v>
      </c>
      <c r="O18" t="s">
        <v>134</v>
      </c>
    </row>
    <row r="19" spans="1:15" x14ac:dyDescent="0.3">
      <c r="A19">
        <v>2019</v>
      </c>
      <c r="B19">
        <v>3</v>
      </c>
      <c r="C19">
        <v>5</v>
      </c>
      <c r="D19">
        <v>201</v>
      </c>
      <c r="E19" t="s">
        <v>126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132</v>
      </c>
      <c r="O19" t="s">
        <v>134</v>
      </c>
    </row>
    <row r="20" spans="1:15" x14ac:dyDescent="0.3">
      <c r="A20">
        <v>2019</v>
      </c>
      <c r="B20">
        <v>3</v>
      </c>
      <c r="C20">
        <v>5</v>
      </c>
      <c r="D20">
        <v>201</v>
      </c>
      <c r="E20" t="s">
        <v>117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">
      <c r="A21">
        <v>2019</v>
      </c>
      <c r="B21">
        <v>3</v>
      </c>
      <c r="C21">
        <v>5</v>
      </c>
      <c r="D21">
        <v>201</v>
      </c>
      <c r="E21" t="s">
        <v>118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">
      <c r="A22">
        <v>2019</v>
      </c>
      <c r="B22">
        <v>3</v>
      </c>
      <c r="C22">
        <v>5</v>
      </c>
      <c r="D22">
        <v>201</v>
      </c>
      <c r="E22" t="s">
        <v>119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">
      <c r="A23">
        <v>2019</v>
      </c>
      <c r="B23">
        <v>3</v>
      </c>
      <c r="C23">
        <v>5</v>
      </c>
      <c r="D23">
        <v>201</v>
      </c>
      <c r="E23" t="s">
        <v>127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">
      <c r="A24">
        <v>2019</v>
      </c>
      <c r="B24">
        <v>3</v>
      </c>
      <c r="C24">
        <v>5</v>
      </c>
      <c r="D24">
        <v>201</v>
      </c>
      <c r="E24" t="s">
        <v>128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">
      <c r="A25">
        <v>2019</v>
      </c>
      <c r="B25">
        <v>3</v>
      </c>
      <c r="C25">
        <v>5</v>
      </c>
      <c r="D25">
        <v>201</v>
      </c>
      <c r="E25" t="s">
        <v>120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">
      <c r="A26">
        <v>2019</v>
      </c>
      <c r="B26">
        <v>3</v>
      </c>
      <c r="C26">
        <v>5</v>
      </c>
      <c r="D26">
        <v>201</v>
      </c>
      <c r="E26" t="s">
        <v>121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">
      <c r="A27">
        <v>2019</v>
      </c>
      <c r="B27">
        <v>3</v>
      </c>
      <c r="C27">
        <v>5</v>
      </c>
      <c r="D27">
        <v>201</v>
      </c>
      <c r="E27" t="s">
        <v>122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">
      <c r="A28">
        <v>2019</v>
      </c>
      <c r="B28">
        <v>3</v>
      </c>
      <c r="C28">
        <v>5</v>
      </c>
      <c r="D28">
        <v>201</v>
      </c>
      <c r="E28" t="s">
        <v>133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">
      <c r="A29">
        <v>2019</v>
      </c>
      <c r="B29">
        <v>3</v>
      </c>
      <c r="C29">
        <v>5</v>
      </c>
      <c r="D29">
        <v>201</v>
      </c>
      <c r="E29" t="s">
        <v>123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">
      <c r="A30">
        <v>2019</v>
      </c>
      <c r="B30">
        <v>3</v>
      </c>
      <c r="C30">
        <v>5</v>
      </c>
      <c r="D30">
        <v>201</v>
      </c>
      <c r="E30" t="s">
        <v>129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">
      <c r="A31">
        <v>2019</v>
      </c>
      <c r="B31">
        <v>3</v>
      </c>
      <c r="C31">
        <v>5</v>
      </c>
      <c r="D31">
        <v>201</v>
      </c>
      <c r="E31" t="s">
        <v>130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">
      <c r="A32">
        <v>2019</v>
      </c>
      <c r="B32">
        <v>3</v>
      </c>
      <c r="C32">
        <v>5</v>
      </c>
      <c r="D32">
        <v>201</v>
      </c>
      <c r="E32" t="s">
        <v>124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">
      <c r="A33">
        <v>2019</v>
      </c>
      <c r="B33">
        <v>3</v>
      </c>
      <c r="C33">
        <v>5</v>
      </c>
      <c r="D33">
        <v>201</v>
      </c>
      <c r="E33" t="s">
        <v>125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">
      <c r="A34">
        <v>2019</v>
      </c>
      <c r="B34">
        <v>3</v>
      </c>
      <c r="C34">
        <v>5</v>
      </c>
      <c r="D34">
        <v>201</v>
      </c>
      <c r="E34" t="s">
        <v>131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">
      <c r="A35">
        <v>2019</v>
      </c>
      <c r="B35">
        <v>3</v>
      </c>
      <c r="C35">
        <v>5</v>
      </c>
      <c r="D35">
        <v>201</v>
      </c>
      <c r="E35" t="s">
        <v>132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">
      <c r="A36">
        <v>2019</v>
      </c>
      <c r="B36">
        <v>3</v>
      </c>
      <c r="C36">
        <v>5</v>
      </c>
      <c r="D36">
        <v>201</v>
      </c>
      <c r="E36" t="s">
        <v>115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">
      <c r="A37">
        <v>2019</v>
      </c>
      <c r="B37">
        <v>3</v>
      </c>
      <c r="C37">
        <v>5</v>
      </c>
      <c r="D37">
        <v>201</v>
      </c>
      <c r="E37" t="s">
        <v>126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">
      <c r="A38">
        <v>2019</v>
      </c>
      <c r="B38">
        <v>3</v>
      </c>
      <c r="C38">
        <v>5</v>
      </c>
      <c r="D38">
        <v>201</v>
      </c>
      <c r="E38" t="s">
        <v>117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">
      <c r="A39">
        <v>2019</v>
      </c>
      <c r="B39">
        <v>3</v>
      </c>
      <c r="C39">
        <v>5</v>
      </c>
      <c r="D39">
        <v>201</v>
      </c>
      <c r="E39" t="s">
        <v>118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">
      <c r="A40">
        <v>2019</v>
      </c>
      <c r="B40">
        <v>3</v>
      </c>
      <c r="C40">
        <v>5</v>
      </c>
      <c r="D40">
        <v>201</v>
      </c>
      <c r="E40" t="s">
        <v>119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">
      <c r="A41">
        <v>2019</v>
      </c>
      <c r="B41">
        <v>3</v>
      </c>
      <c r="C41">
        <v>5</v>
      </c>
      <c r="D41">
        <v>201</v>
      </c>
      <c r="E41" t="s">
        <v>127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">
      <c r="A42">
        <v>2019</v>
      </c>
      <c r="B42">
        <v>3</v>
      </c>
      <c r="C42">
        <v>5</v>
      </c>
      <c r="D42">
        <v>201</v>
      </c>
      <c r="E42" t="s">
        <v>128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">
      <c r="A43">
        <v>2019</v>
      </c>
      <c r="B43">
        <v>3</v>
      </c>
      <c r="C43">
        <v>5</v>
      </c>
      <c r="D43">
        <v>201</v>
      </c>
      <c r="E43" t="s">
        <v>120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">
      <c r="A44">
        <v>2019</v>
      </c>
      <c r="B44">
        <v>3</v>
      </c>
      <c r="C44">
        <v>5</v>
      </c>
      <c r="D44">
        <v>201</v>
      </c>
      <c r="E44" t="s">
        <v>121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">
      <c r="A45">
        <v>2019</v>
      </c>
      <c r="B45">
        <v>3</v>
      </c>
      <c r="C45">
        <v>5</v>
      </c>
      <c r="D45">
        <v>201</v>
      </c>
      <c r="E45" t="s">
        <v>122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">
      <c r="A46">
        <v>2019</v>
      </c>
      <c r="B46">
        <v>3</v>
      </c>
      <c r="C46">
        <v>5</v>
      </c>
      <c r="D46">
        <v>201</v>
      </c>
      <c r="E46" t="s">
        <v>133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">
      <c r="A47">
        <v>2019</v>
      </c>
      <c r="B47">
        <v>4</v>
      </c>
      <c r="C47">
        <v>4</v>
      </c>
      <c r="D47">
        <v>201</v>
      </c>
      <c r="E47" t="s">
        <v>115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">
      <c r="A48">
        <v>2019</v>
      </c>
      <c r="B48">
        <v>4</v>
      </c>
      <c r="C48">
        <v>4</v>
      </c>
      <c r="D48">
        <v>201</v>
      </c>
      <c r="E48" t="s">
        <v>116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">
      <c r="A49">
        <v>2019</v>
      </c>
      <c r="B49">
        <v>4</v>
      </c>
      <c r="C49">
        <v>4</v>
      </c>
      <c r="D49">
        <v>201</v>
      </c>
      <c r="E49" t="s">
        <v>117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">
      <c r="A50">
        <v>2019</v>
      </c>
      <c r="B50">
        <v>4</v>
      </c>
      <c r="C50">
        <v>4</v>
      </c>
      <c r="D50">
        <v>201</v>
      </c>
      <c r="E50" t="s">
        <v>118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">
      <c r="A51">
        <v>2019</v>
      </c>
      <c r="B51">
        <v>4</v>
      </c>
      <c r="C51">
        <v>4</v>
      </c>
      <c r="D51">
        <v>201</v>
      </c>
      <c r="E51" t="s">
        <v>119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">
      <c r="A52">
        <v>2019</v>
      </c>
      <c r="B52">
        <v>4</v>
      </c>
      <c r="C52">
        <v>4</v>
      </c>
      <c r="D52">
        <v>201</v>
      </c>
      <c r="E52" t="s">
        <v>127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">
      <c r="A53">
        <v>2019</v>
      </c>
      <c r="B53">
        <v>4</v>
      </c>
      <c r="C53">
        <v>4</v>
      </c>
      <c r="D53">
        <v>201</v>
      </c>
      <c r="E53" t="s">
        <v>120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">
      <c r="A54">
        <v>2019</v>
      </c>
      <c r="B54">
        <v>4</v>
      </c>
      <c r="C54">
        <v>4</v>
      </c>
      <c r="D54">
        <v>201</v>
      </c>
      <c r="E54" t="s">
        <v>121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">
      <c r="A55">
        <v>2019</v>
      </c>
      <c r="B55">
        <v>4</v>
      </c>
      <c r="C55">
        <v>4</v>
      </c>
      <c r="D55">
        <v>201</v>
      </c>
      <c r="E55" t="s">
        <v>122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">
      <c r="A56">
        <v>2019</v>
      </c>
      <c r="B56">
        <v>4</v>
      </c>
      <c r="C56">
        <v>4</v>
      </c>
      <c r="D56">
        <v>201</v>
      </c>
      <c r="E56" t="s">
        <v>123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">
      <c r="A57">
        <v>2019</v>
      </c>
      <c r="B57">
        <v>4</v>
      </c>
      <c r="C57">
        <v>4</v>
      </c>
      <c r="D57">
        <v>201</v>
      </c>
      <c r="E57" t="s">
        <v>124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">
      <c r="A58">
        <v>2019</v>
      </c>
      <c r="B58">
        <v>4</v>
      </c>
      <c r="C58">
        <v>4</v>
      </c>
      <c r="D58">
        <v>201</v>
      </c>
      <c r="E58" t="s">
        <v>125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">
      <c r="A59">
        <v>2019</v>
      </c>
      <c r="B59">
        <v>4</v>
      </c>
      <c r="C59">
        <v>4</v>
      </c>
      <c r="D59">
        <v>201</v>
      </c>
      <c r="E59" t="s">
        <v>121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">
      <c r="A60">
        <v>2019</v>
      </c>
      <c r="B60">
        <v>4</v>
      </c>
      <c r="C60">
        <v>5</v>
      </c>
      <c r="D60">
        <v>201</v>
      </c>
      <c r="E60" t="s">
        <v>115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">
      <c r="A61">
        <v>2019</v>
      </c>
      <c r="B61">
        <v>4</v>
      </c>
      <c r="C61">
        <v>5</v>
      </c>
      <c r="D61">
        <v>201</v>
      </c>
      <c r="E61" t="s">
        <v>116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">
      <c r="A62">
        <v>2019</v>
      </c>
      <c r="B62">
        <v>4</v>
      </c>
      <c r="C62">
        <v>5</v>
      </c>
      <c r="D62">
        <v>201</v>
      </c>
      <c r="E62" t="s">
        <v>126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">
      <c r="A63">
        <v>2019</v>
      </c>
      <c r="B63">
        <v>4</v>
      </c>
      <c r="C63">
        <v>5</v>
      </c>
      <c r="D63">
        <v>201</v>
      </c>
      <c r="E63" t="s">
        <v>117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">
      <c r="A64">
        <v>2019</v>
      </c>
      <c r="B64">
        <v>4</v>
      </c>
      <c r="C64">
        <v>5</v>
      </c>
      <c r="D64">
        <v>201</v>
      </c>
      <c r="E64" t="s">
        <v>118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">
      <c r="A65">
        <v>2019</v>
      </c>
      <c r="B65">
        <v>4</v>
      </c>
      <c r="C65">
        <v>5</v>
      </c>
      <c r="D65">
        <v>201</v>
      </c>
      <c r="E65" t="s">
        <v>119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">
      <c r="A66">
        <v>2019</v>
      </c>
      <c r="B66">
        <v>4</v>
      </c>
      <c r="C66">
        <v>5</v>
      </c>
      <c r="D66">
        <v>201</v>
      </c>
      <c r="E66" t="s">
        <v>127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">
      <c r="A67">
        <v>2019</v>
      </c>
      <c r="B67">
        <v>4</v>
      </c>
      <c r="C67">
        <v>5</v>
      </c>
      <c r="D67">
        <v>201</v>
      </c>
      <c r="E67" t="s">
        <v>128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">
      <c r="A68">
        <v>2019</v>
      </c>
      <c r="B68">
        <v>4</v>
      </c>
      <c r="C68">
        <v>5</v>
      </c>
      <c r="D68">
        <v>201</v>
      </c>
      <c r="E68" t="s">
        <v>120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">
      <c r="A69">
        <v>2019</v>
      </c>
      <c r="B69">
        <v>4</v>
      </c>
      <c r="C69">
        <v>5</v>
      </c>
      <c r="D69">
        <v>201</v>
      </c>
      <c r="E69" t="s">
        <v>121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">
      <c r="A70">
        <v>2019</v>
      </c>
      <c r="B70">
        <v>4</v>
      </c>
      <c r="C70">
        <v>5</v>
      </c>
      <c r="D70">
        <v>201</v>
      </c>
      <c r="E70" t="s">
        <v>122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">
      <c r="A71">
        <v>2019</v>
      </c>
      <c r="B71">
        <v>4</v>
      </c>
      <c r="C71">
        <v>5</v>
      </c>
      <c r="D71">
        <v>201</v>
      </c>
      <c r="E71" t="s">
        <v>133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">
      <c r="A72">
        <v>2019</v>
      </c>
      <c r="B72">
        <v>4</v>
      </c>
      <c r="C72">
        <v>5</v>
      </c>
      <c r="D72">
        <v>201</v>
      </c>
      <c r="E72" t="s">
        <v>123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">
      <c r="A73">
        <v>2019</v>
      </c>
      <c r="B73">
        <v>4</v>
      </c>
      <c r="C73">
        <v>5</v>
      </c>
      <c r="D73">
        <v>201</v>
      </c>
      <c r="E73" t="s">
        <v>129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">
      <c r="A74">
        <v>2019</v>
      </c>
      <c r="B74">
        <v>4</v>
      </c>
      <c r="C74">
        <v>5</v>
      </c>
      <c r="D74">
        <v>201</v>
      </c>
      <c r="E74" t="s">
        <v>130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">
      <c r="A75">
        <v>2019</v>
      </c>
      <c r="B75">
        <v>4</v>
      </c>
      <c r="C75">
        <v>5</v>
      </c>
      <c r="D75">
        <v>201</v>
      </c>
      <c r="E75" t="s">
        <v>124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">
      <c r="A76">
        <v>2019</v>
      </c>
      <c r="B76">
        <v>4</v>
      </c>
      <c r="C76">
        <v>5</v>
      </c>
      <c r="D76">
        <v>201</v>
      </c>
      <c r="E76" t="s">
        <v>125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">
      <c r="A77">
        <v>2019</v>
      </c>
      <c r="B77">
        <v>4</v>
      </c>
      <c r="C77">
        <v>5</v>
      </c>
      <c r="D77">
        <v>201</v>
      </c>
      <c r="E77" t="s">
        <v>131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">
      <c r="A78">
        <v>2019</v>
      </c>
      <c r="B78">
        <v>4</v>
      </c>
      <c r="C78">
        <v>5</v>
      </c>
      <c r="D78">
        <v>201</v>
      </c>
      <c r="E78" t="s">
        <v>132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">
      <c r="A79">
        <v>2019</v>
      </c>
      <c r="B79">
        <v>4</v>
      </c>
      <c r="C79">
        <v>5</v>
      </c>
      <c r="D79">
        <v>201</v>
      </c>
      <c r="E79" t="s">
        <v>115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">
      <c r="A80">
        <v>2019</v>
      </c>
      <c r="B80">
        <v>4</v>
      </c>
      <c r="C80">
        <v>5</v>
      </c>
      <c r="D80">
        <v>201</v>
      </c>
      <c r="E80" t="s">
        <v>126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">
      <c r="A81">
        <v>2019</v>
      </c>
      <c r="B81">
        <v>4</v>
      </c>
      <c r="C81">
        <v>5</v>
      </c>
      <c r="D81">
        <v>201</v>
      </c>
      <c r="E81" t="s">
        <v>117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">
      <c r="A82">
        <v>2019</v>
      </c>
      <c r="B82">
        <v>4</v>
      </c>
      <c r="C82">
        <v>5</v>
      </c>
      <c r="D82">
        <v>201</v>
      </c>
      <c r="E82" t="s">
        <v>118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">
      <c r="A83">
        <v>2019</v>
      </c>
      <c r="B83">
        <v>4</v>
      </c>
      <c r="C83">
        <v>5</v>
      </c>
      <c r="D83">
        <v>201</v>
      </c>
      <c r="E83" t="s">
        <v>119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">
      <c r="A84">
        <v>2019</v>
      </c>
      <c r="B84">
        <v>4</v>
      </c>
      <c r="C84">
        <v>5</v>
      </c>
      <c r="D84">
        <v>201</v>
      </c>
      <c r="E84" t="s">
        <v>127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">
      <c r="A85">
        <v>2019</v>
      </c>
      <c r="B85">
        <v>4</v>
      </c>
      <c r="C85">
        <v>5</v>
      </c>
      <c r="D85">
        <v>201</v>
      </c>
      <c r="E85" t="s">
        <v>128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">
      <c r="A86">
        <v>2019</v>
      </c>
      <c r="B86">
        <v>4</v>
      </c>
      <c r="C86">
        <v>5</v>
      </c>
      <c r="D86">
        <v>201</v>
      </c>
      <c r="E86" t="s">
        <v>120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">
      <c r="A87">
        <v>2019</v>
      </c>
      <c r="B87">
        <v>4</v>
      </c>
      <c r="C87">
        <v>5</v>
      </c>
      <c r="D87">
        <v>201</v>
      </c>
      <c r="E87" t="s">
        <v>121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">
      <c r="A88">
        <v>2019</v>
      </c>
      <c r="B88">
        <v>4</v>
      </c>
      <c r="C88">
        <v>5</v>
      </c>
      <c r="D88">
        <v>201</v>
      </c>
      <c r="E88" t="s">
        <v>122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">
      <c r="A89">
        <v>2019</v>
      </c>
      <c r="B89">
        <v>4</v>
      </c>
      <c r="C89">
        <v>5</v>
      </c>
      <c r="D89">
        <v>201</v>
      </c>
      <c r="E89" t="s">
        <v>133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">
      <c r="A90">
        <v>2019</v>
      </c>
      <c r="B90">
        <v>5</v>
      </c>
      <c r="C90">
        <v>4</v>
      </c>
      <c r="D90">
        <v>201</v>
      </c>
      <c r="E90" t="s">
        <v>115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">
      <c r="A91">
        <v>2019</v>
      </c>
      <c r="B91">
        <v>5</v>
      </c>
      <c r="C91">
        <v>4</v>
      </c>
      <c r="D91">
        <v>201</v>
      </c>
      <c r="E91" t="s">
        <v>116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">
      <c r="A92">
        <v>2019</v>
      </c>
      <c r="B92">
        <v>5</v>
      </c>
      <c r="C92">
        <v>4</v>
      </c>
      <c r="D92">
        <v>201</v>
      </c>
      <c r="E92" t="s">
        <v>117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">
      <c r="A93">
        <v>2019</v>
      </c>
      <c r="B93">
        <v>5</v>
      </c>
      <c r="C93">
        <v>4</v>
      </c>
      <c r="D93">
        <v>201</v>
      </c>
      <c r="E93" t="s">
        <v>118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">
      <c r="A94">
        <v>2019</v>
      </c>
      <c r="B94">
        <v>5</v>
      </c>
      <c r="C94">
        <v>4</v>
      </c>
      <c r="D94">
        <v>201</v>
      </c>
      <c r="E94" t="s">
        <v>119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">
      <c r="A95">
        <v>2019</v>
      </c>
      <c r="B95">
        <v>5</v>
      </c>
      <c r="C95">
        <v>4</v>
      </c>
      <c r="D95">
        <v>201</v>
      </c>
      <c r="E95" t="s">
        <v>127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">
      <c r="A96">
        <v>2019</v>
      </c>
      <c r="B96">
        <v>5</v>
      </c>
      <c r="C96">
        <v>4</v>
      </c>
      <c r="D96">
        <v>201</v>
      </c>
      <c r="E96" t="s">
        <v>120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">
      <c r="A97">
        <v>2019</v>
      </c>
      <c r="B97">
        <v>5</v>
      </c>
      <c r="C97">
        <v>4</v>
      </c>
      <c r="D97">
        <v>201</v>
      </c>
      <c r="E97" t="s">
        <v>121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">
      <c r="A98">
        <v>2019</v>
      </c>
      <c r="B98">
        <v>5</v>
      </c>
      <c r="C98">
        <v>4</v>
      </c>
      <c r="D98">
        <v>201</v>
      </c>
      <c r="E98" t="s">
        <v>122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">
      <c r="A99">
        <v>2019</v>
      </c>
      <c r="B99">
        <v>5</v>
      </c>
      <c r="C99">
        <v>4</v>
      </c>
      <c r="D99">
        <v>201</v>
      </c>
      <c r="E99" t="s">
        <v>123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">
      <c r="A100">
        <v>2019</v>
      </c>
      <c r="B100">
        <v>5</v>
      </c>
      <c r="C100">
        <v>4</v>
      </c>
      <c r="D100">
        <v>201</v>
      </c>
      <c r="E100" t="s">
        <v>124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">
      <c r="A101">
        <v>2019</v>
      </c>
      <c r="B101">
        <v>5</v>
      </c>
      <c r="C101">
        <v>4</v>
      </c>
      <c r="D101">
        <v>201</v>
      </c>
      <c r="E101" t="s">
        <v>125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">
      <c r="A102">
        <v>2019</v>
      </c>
      <c r="B102">
        <v>5</v>
      </c>
      <c r="C102">
        <v>4</v>
      </c>
      <c r="D102">
        <v>201</v>
      </c>
      <c r="E102" t="s">
        <v>115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">
      <c r="A103">
        <v>2019</v>
      </c>
      <c r="B103">
        <v>5</v>
      </c>
      <c r="C103">
        <v>4</v>
      </c>
      <c r="D103">
        <v>201</v>
      </c>
      <c r="E103" t="s">
        <v>117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">
      <c r="A104">
        <v>2019</v>
      </c>
      <c r="B104">
        <v>5</v>
      </c>
      <c r="C104">
        <v>4</v>
      </c>
      <c r="D104">
        <v>201</v>
      </c>
      <c r="E104" t="s">
        <v>118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">
      <c r="A105">
        <v>2019</v>
      </c>
      <c r="B105">
        <v>5</v>
      </c>
      <c r="C105">
        <v>4</v>
      </c>
      <c r="D105">
        <v>201</v>
      </c>
      <c r="E105" t="s">
        <v>119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">
      <c r="A106">
        <v>2019</v>
      </c>
      <c r="B106">
        <v>5</v>
      </c>
      <c r="C106">
        <v>4</v>
      </c>
      <c r="D106">
        <v>201</v>
      </c>
      <c r="E106" t="s">
        <v>121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">
      <c r="A107">
        <v>2019</v>
      </c>
      <c r="B107">
        <v>5</v>
      </c>
      <c r="C107">
        <v>4</v>
      </c>
      <c r="D107">
        <v>201</v>
      </c>
      <c r="E107" t="s">
        <v>122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">
      <c r="A108">
        <v>2019</v>
      </c>
      <c r="B108">
        <v>5</v>
      </c>
      <c r="C108">
        <v>5</v>
      </c>
      <c r="D108">
        <v>201</v>
      </c>
      <c r="E108" t="s">
        <v>115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">
      <c r="A109">
        <v>2019</v>
      </c>
      <c r="B109">
        <v>5</v>
      </c>
      <c r="C109">
        <v>5</v>
      </c>
      <c r="D109">
        <v>201</v>
      </c>
      <c r="E109" t="s">
        <v>116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">
      <c r="A110">
        <v>2019</v>
      </c>
      <c r="B110">
        <v>5</v>
      </c>
      <c r="C110">
        <v>5</v>
      </c>
      <c r="D110">
        <v>201</v>
      </c>
      <c r="E110" t="s">
        <v>126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">
      <c r="A111">
        <v>2019</v>
      </c>
      <c r="B111">
        <v>5</v>
      </c>
      <c r="C111">
        <v>5</v>
      </c>
      <c r="D111">
        <v>201</v>
      </c>
      <c r="E111" t="s">
        <v>117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">
      <c r="A112">
        <v>2019</v>
      </c>
      <c r="B112">
        <v>5</v>
      </c>
      <c r="C112">
        <v>5</v>
      </c>
      <c r="D112">
        <v>201</v>
      </c>
      <c r="E112" t="s">
        <v>118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">
      <c r="A113">
        <v>2019</v>
      </c>
      <c r="B113">
        <v>5</v>
      </c>
      <c r="C113">
        <v>5</v>
      </c>
      <c r="D113">
        <v>201</v>
      </c>
      <c r="E113" t="s">
        <v>119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">
      <c r="A114">
        <v>2019</v>
      </c>
      <c r="B114">
        <v>5</v>
      </c>
      <c r="C114">
        <v>5</v>
      </c>
      <c r="D114">
        <v>201</v>
      </c>
      <c r="E114" t="s">
        <v>127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">
      <c r="A115">
        <v>2019</v>
      </c>
      <c r="B115">
        <v>5</v>
      </c>
      <c r="C115">
        <v>5</v>
      </c>
      <c r="D115">
        <v>201</v>
      </c>
      <c r="E115" t="s">
        <v>128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">
      <c r="A116">
        <v>2019</v>
      </c>
      <c r="B116">
        <v>5</v>
      </c>
      <c r="C116">
        <v>5</v>
      </c>
      <c r="D116">
        <v>201</v>
      </c>
      <c r="E116" t="s">
        <v>120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">
      <c r="A117">
        <v>2019</v>
      </c>
      <c r="B117">
        <v>5</v>
      </c>
      <c r="C117">
        <v>5</v>
      </c>
      <c r="D117">
        <v>201</v>
      </c>
      <c r="E117" t="s">
        <v>121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">
      <c r="A118">
        <v>2019</v>
      </c>
      <c r="B118">
        <v>5</v>
      </c>
      <c r="C118">
        <v>5</v>
      </c>
      <c r="D118">
        <v>201</v>
      </c>
      <c r="E118" t="s">
        <v>122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">
      <c r="A119">
        <v>2019</v>
      </c>
      <c r="B119">
        <v>5</v>
      </c>
      <c r="C119">
        <v>5</v>
      </c>
      <c r="D119">
        <v>201</v>
      </c>
      <c r="E119" t="s">
        <v>133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">
      <c r="A120">
        <v>2019</v>
      </c>
      <c r="B120">
        <v>5</v>
      </c>
      <c r="C120">
        <v>5</v>
      </c>
      <c r="D120">
        <v>201</v>
      </c>
      <c r="E120" t="s">
        <v>123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">
      <c r="A121">
        <v>2019</v>
      </c>
      <c r="B121">
        <v>5</v>
      </c>
      <c r="C121">
        <v>5</v>
      </c>
      <c r="D121">
        <v>201</v>
      </c>
      <c r="E121" t="s">
        <v>129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">
      <c r="A122">
        <v>2019</v>
      </c>
      <c r="B122">
        <v>5</v>
      </c>
      <c r="C122">
        <v>5</v>
      </c>
      <c r="D122">
        <v>201</v>
      </c>
      <c r="E122" t="s">
        <v>130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">
      <c r="A123">
        <v>2019</v>
      </c>
      <c r="B123">
        <v>5</v>
      </c>
      <c r="C123">
        <v>5</v>
      </c>
      <c r="D123">
        <v>201</v>
      </c>
      <c r="E123" t="s">
        <v>124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">
      <c r="A124">
        <v>2019</v>
      </c>
      <c r="B124">
        <v>5</v>
      </c>
      <c r="C124">
        <v>5</v>
      </c>
      <c r="D124">
        <v>201</v>
      </c>
      <c r="E124" t="s">
        <v>125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">
      <c r="A125">
        <v>2019</v>
      </c>
      <c r="B125">
        <v>5</v>
      </c>
      <c r="C125">
        <v>5</v>
      </c>
      <c r="D125">
        <v>201</v>
      </c>
      <c r="E125" t="s">
        <v>131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">
      <c r="A126">
        <v>2019</v>
      </c>
      <c r="B126">
        <v>5</v>
      </c>
      <c r="C126">
        <v>5</v>
      </c>
      <c r="D126">
        <v>201</v>
      </c>
      <c r="E126" t="s">
        <v>132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">
      <c r="A127">
        <v>2019</v>
      </c>
      <c r="B127">
        <v>5</v>
      </c>
      <c r="C127">
        <v>5</v>
      </c>
      <c r="D127">
        <v>201</v>
      </c>
      <c r="E127" t="s">
        <v>115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">
      <c r="A128">
        <v>2019</v>
      </c>
      <c r="B128">
        <v>5</v>
      </c>
      <c r="C128">
        <v>5</v>
      </c>
      <c r="D128">
        <v>201</v>
      </c>
      <c r="E128" t="s">
        <v>126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">
      <c r="A129">
        <v>2019</v>
      </c>
      <c r="B129">
        <v>5</v>
      </c>
      <c r="C129">
        <v>5</v>
      </c>
      <c r="D129">
        <v>201</v>
      </c>
      <c r="E129" t="s">
        <v>117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">
      <c r="A130">
        <v>2019</v>
      </c>
      <c r="B130">
        <v>5</v>
      </c>
      <c r="C130">
        <v>5</v>
      </c>
      <c r="D130">
        <v>201</v>
      </c>
      <c r="E130" t="s">
        <v>118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">
      <c r="A131">
        <v>2019</v>
      </c>
      <c r="B131">
        <v>5</v>
      </c>
      <c r="C131">
        <v>5</v>
      </c>
      <c r="D131">
        <v>201</v>
      </c>
      <c r="E131" t="s">
        <v>119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">
      <c r="A132">
        <v>2019</v>
      </c>
      <c r="B132">
        <v>5</v>
      </c>
      <c r="C132">
        <v>5</v>
      </c>
      <c r="D132">
        <v>201</v>
      </c>
      <c r="E132" t="s">
        <v>127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">
      <c r="A133">
        <v>2019</v>
      </c>
      <c r="B133">
        <v>5</v>
      </c>
      <c r="C133">
        <v>5</v>
      </c>
      <c r="D133">
        <v>201</v>
      </c>
      <c r="E133" t="s">
        <v>128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">
      <c r="A134">
        <v>2019</v>
      </c>
      <c r="B134">
        <v>5</v>
      </c>
      <c r="C134">
        <v>5</v>
      </c>
      <c r="D134">
        <v>201</v>
      </c>
      <c r="E134" t="s">
        <v>120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">
      <c r="A135">
        <v>2019</v>
      </c>
      <c r="B135">
        <v>5</v>
      </c>
      <c r="C135">
        <v>5</v>
      </c>
      <c r="D135">
        <v>201</v>
      </c>
      <c r="E135" t="s">
        <v>121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">
      <c r="A136">
        <v>2019</v>
      </c>
      <c r="B136">
        <v>5</v>
      </c>
      <c r="C136">
        <v>5</v>
      </c>
      <c r="D136">
        <v>201</v>
      </c>
      <c r="E136" t="s">
        <v>122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">
      <c r="A137">
        <v>2019</v>
      </c>
      <c r="B137">
        <v>5</v>
      </c>
      <c r="C137">
        <v>5</v>
      </c>
      <c r="D137">
        <v>201</v>
      </c>
      <c r="E137" t="s">
        <v>133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">
      <c r="A138">
        <v>2019</v>
      </c>
      <c r="B138">
        <v>5</v>
      </c>
      <c r="C138">
        <v>5</v>
      </c>
      <c r="D138">
        <v>201</v>
      </c>
      <c r="E138" t="s">
        <v>131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">
      <c r="A139">
        <v>2019</v>
      </c>
      <c r="B139">
        <v>6</v>
      </c>
      <c r="C139">
        <v>4</v>
      </c>
      <c r="D139">
        <v>201</v>
      </c>
      <c r="E139" t="s">
        <v>115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">
      <c r="A140">
        <v>2019</v>
      </c>
      <c r="B140">
        <v>6</v>
      </c>
      <c r="C140">
        <v>4</v>
      </c>
      <c r="D140">
        <v>201</v>
      </c>
      <c r="E140" t="s">
        <v>116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">
      <c r="A141">
        <v>2019</v>
      </c>
      <c r="B141">
        <v>6</v>
      </c>
      <c r="C141">
        <v>4</v>
      </c>
      <c r="D141">
        <v>201</v>
      </c>
      <c r="E141" t="s">
        <v>117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">
      <c r="A142">
        <v>2019</v>
      </c>
      <c r="B142">
        <v>6</v>
      </c>
      <c r="C142">
        <v>4</v>
      </c>
      <c r="D142">
        <v>201</v>
      </c>
      <c r="E142" t="s">
        <v>118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">
      <c r="A143">
        <v>2019</v>
      </c>
      <c r="B143">
        <v>6</v>
      </c>
      <c r="C143">
        <v>4</v>
      </c>
      <c r="D143">
        <v>201</v>
      </c>
      <c r="E143" t="s">
        <v>119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">
      <c r="A144">
        <v>2019</v>
      </c>
      <c r="B144">
        <v>6</v>
      </c>
      <c r="C144">
        <v>4</v>
      </c>
      <c r="D144">
        <v>201</v>
      </c>
      <c r="E144" t="s">
        <v>127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">
      <c r="A145">
        <v>2019</v>
      </c>
      <c r="B145">
        <v>6</v>
      </c>
      <c r="C145">
        <v>4</v>
      </c>
      <c r="D145">
        <v>201</v>
      </c>
      <c r="E145" t="s">
        <v>120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">
      <c r="A146">
        <v>2019</v>
      </c>
      <c r="B146">
        <v>6</v>
      </c>
      <c r="C146">
        <v>4</v>
      </c>
      <c r="D146">
        <v>201</v>
      </c>
      <c r="E146" t="s">
        <v>121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">
      <c r="A147">
        <v>2019</v>
      </c>
      <c r="B147">
        <v>6</v>
      </c>
      <c r="C147">
        <v>4</v>
      </c>
      <c r="D147">
        <v>201</v>
      </c>
      <c r="E147" t="s">
        <v>122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">
      <c r="A148">
        <v>2019</v>
      </c>
      <c r="B148">
        <v>6</v>
      </c>
      <c r="C148">
        <v>4</v>
      </c>
      <c r="D148">
        <v>201</v>
      </c>
      <c r="E148" t="s">
        <v>123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">
      <c r="A149">
        <v>2019</v>
      </c>
      <c r="B149">
        <v>6</v>
      </c>
      <c r="C149">
        <v>4</v>
      </c>
      <c r="D149">
        <v>201</v>
      </c>
      <c r="E149" t="s">
        <v>124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">
      <c r="A150">
        <v>2019</v>
      </c>
      <c r="B150">
        <v>6</v>
      </c>
      <c r="C150">
        <v>4</v>
      </c>
      <c r="D150">
        <v>201</v>
      </c>
      <c r="E150" t="s">
        <v>125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">
      <c r="A151">
        <v>2019</v>
      </c>
      <c r="B151">
        <v>6</v>
      </c>
      <c r="C151">
        <v>4</v>
      </c>
      <c r="D151">
        <v>201</v>
      </c>
      <c r="E151" t="s">
        <v>115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">
      <c r="A152">
        <v>2019</v>
      </c>
      <c r="B152">
        <v>6</v>
      </c>
      <c r="C152">
        <v>4</v>
      </c>
      <c r="D152">
        <v>201</v>
      </c>
      <c r="E152" t="s">
        <v>121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">
      <c r="A153">
        <v>2019</v>
      </c>
      <c r="B153">
        <v>6</v>
      </c>
      <c r="C153">
        <v>5</v>
      </c>
      <c r="D153">
        <v>201</v>
      </c>
      <c r="E153" t="s">
        <v>115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">
      <c r="A154">
        <v>2019</v>
      </c>
      <c r="B154">
        <v>6</v>
      </c>
      <c r="C154">
        <v>5</v>
      </c>
      <c r="D154">
        <v>201</v>
      </c>
      <c r="E154" t="s">
        <v>116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">
      <c r="A155">
        <v>2019</v>
      </c>
      <c r="B155">
        <v>6</v>
      </c>
      <c r="C155">
        <v>5</v>
      </c>
      <c r="D155">
        <v>201</v>
      </c>
      <c r="E155" t="s">
        <v>126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">
      <c r="A156">
        <v>2019</v>
      </c>
      <c r="B156">
        <v>6</v>
      </c>
      <c r="C156">
        <v>5</v>
      </c>
      <c r="D156">
        <v>201</v>
      </c>
      <c r="E156" t="s">
        <v>117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">
      <c r="A157">
        <v>2019</v>
      </c>
      <c r="B157">
        <v>6</v>
      </c>
      <c r="C157">
        <v>5</v>
      </c>
      <c r="D157">
        <v>201</v>
      </c>
      <c r="E157" t="s">
        <v>118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">
      <c r="A158">
        <v>2019</v>
      </c>
      <c r="B158">
        <v>6</v>
      </c>
      <c r="C158">
        <v>5</v>
      </c>
      <c r="D158">
        <v>201</v>
      </c>
      <c r="E158" t="s">
        <v>119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">
      <c r="A159">
        <v>2019</v>
      </c>
      <c r="B159">
        <v>6</v>
      </c>
      <c r="C159">
        <v>5</v>
      </c>
      <c r="D159">
        <v>201</v>
      </c>
      <c r="E159" t="s">
        <v>127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">
      <c r="A160">
        <v>2019</v>
      </c>
      <c r="B160">
        <v>6</v>
      </c>
      <c r="C160">
        <v>5</v>
      </c>
      <c r="D160">
        <v>201</v>
      </c>
      <c r="E160" t="s">
        <v>128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">
      <c r="A161">
        <v>2019</v>
      </c>
      <c r="B161">
        <v>6</v>
      </c>
      <c r="C161">
        <v>5</v>
      </c>
      <c r="D161">
        <v>201</v>
      </c>
      <c r="E161" t="s">
        <v>120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">
      <c r="A162">
        <v>2019</v>
      </c>
      <c r="B162">
        <v>6</v>
      </c>
      <c r="C162">
        <v>5</v>
      </c>
      <c r="D162">
        <v>201</v>
      </c>
      <c r="E162" t="s">
        <v>121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">
      <c r="A163">
        <v>2019</v>
      </c>
      <c r="B163">
        <v>6</v>
      </c>
      <c r="C163">
        <v>5</v>
      </c>
      <c r="D163">
        <v>201</v>
      </c>
      <c r="E163" t="s">
        <v>122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">
      <c r="A164">
        <v>2019</v>
      </c>
      <c r="B164">
        <v>6</v>
      </c>
      <c r="C164">
        <v>5</v>
      </c>
      <c r="D164">
        <v>201</v>
      </c>
      <c r="E164" t="s">
        <v>133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">
      <c r="A165">
        <v>2019</v>
      </c>
      <c r="B165">
        <v>6</v>
      </c>
      <c r="C165">
        <v>5</v>
      </c>
      <c r="D165">
        <v>201</v>
      </c>
      <c r="E165" t="s">
        <v>123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">
      <c r="A166">
        <v>2019</v>
      </c>
      <c r="B166">
        <v>6</v>
      </c>
      <c r="C166">
        <v>5</v>
      </c>
      <c r="D166">
        <v>201</v>
      </c>
      <c r="E166" t="s">
        <v>129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">
      <c r="A167">
        <v>2019</v>
      </c>
      <c r="B167">
        <v>6</v>
      </c>
      <c r="C167">
        <v>5</v>
      </c>
      <c r="D167">
        <v>201</v>
      </c>
      <c r="E167" t="s">
        <v>130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">
      <c r="A168">
        <v>2019</v>
      </c>
      <c r="B168">
        <v>6</v>
      </c>
      <c r="C168">
        <v>5</v>
      </c>
      <c r="D168">
        <v>201</v>
      </c>
      <c r="E168" t="s">
        <v>124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">
      <c r="A169">
        <v>2019</v>
      </c>
      <c r="B169">
        <v>6</v>
      </c>
      <c r="C169">
        <v>5</v>
      </c>
      <c r="D169">
        <v>201</v>
      </c>
      <c r="E169" t="s">
        <v>125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">
      <c r="A170">
        <v>2019</v>
      </c>
      <c r="B170">
        <v>6</v>
      </c>
      <c r="C170">
        <v>5</v>
      </c>
      <c r="D170">
        <v>201</v>
      </c>
      <c r="E170" t="s">
        <v>131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">
      <c r="A171">
        <v>2019</v>
      </c>
      <c r="B171">
        <v>6</v>
      </c>
      <c r="C171">
        <v>5</v>
      </c>
      <c r="D171">
        <v>201</v>
      </c>
      <c r="E171" t="s">
        <v>132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">
      <c r="A172">
        <v>2019</v>
      </c>
      <c r="B172">
        <v>6</v>
      </c>
      <c r="C172">
        <v>5</v>
      </c>
      <c r="D172">
        <v>201</v>
      </c>
      <c r="E172" t="s">
        <v>115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">
      <c r="A173">
        <v>2019</v>
      </c>
      <c r="B173">
        <v>6</v>
      </c>
      <c r="C173">
        <v>5</v>
      </c>
      <c r="D173">
        <v>201</v>
      </c>
      <c r="E173" t="s">
        <v>126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">
      <c r="A174">
        <v>2019</v>
      </c>
      <c r="B174">
        <v>6</v>
      </c>
      <c r="C174">
        <v>5</v>
      </c>
      <c r="D174">
        <v>201</v>
      </c>
      <c r="E174" t="s">
        <v>117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">
      <c r="A175">
        <v>2019</v>
      </c>
      <c r="B175">
        <v>6</v>
      </c>
      <c r="C175">
        <v>5</v>
      </c>
      <c r="D175">
        <v>201</v>
      </c>
      <c r="E175" t="s">
        <v>118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">
      <c r="A176">
        <v>2019</v>
      </c>
      <c r="B176">
        <v>6</v>
      </c>
      <c r="C176">
        <v>5</v>
      </c>
      <c r="D176">
        <v>201</v>
      </c>
      <c r="E176" t="s">
        <v>119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">
      <c r="A177">
        <v>2019</v>
      </c>
      <c r="B177">
        <v>6</v>
      </c>
      <c r="C177">
        <v>5</v>
      </c>
      <c r="D177">
        <v>201</v>
      </c>
      <c r="E177" t="s">
        <v>127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">
      <c r="A178">
        <v>2019</v>
      </c>
      <c r="B178">
        <v>6</v>
      </c>
      <c r="C178">
        <v>5</v>
      </c>
      <c r="D178">
        <v>201</v>
      </c>
      <c r="E178" t="s">
        <v>128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">
      <c r="A179">
        <v>2019</v>
      </c>
      <c r="B179">
        <v>6</v>
      </c>
      <c r="C179">
        <v>5</v>
      </c>
      <c r="D179">
        <v>201</v>
      </c>
      <c r="E179" t="s">
        <v>120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">
      <c r="A180">
        <v>2019</v>
      </c>
      <c r="B180">
        <v>6</v>
      </c>
      <c r="C180">
        <v>5</v>
      </c>
      <c r="D180">
        <v>201</v>
      </c>
      <c r="E180" t="s">
        <v>121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">
      <c r="A181">
        <v>2019</v>
      </c>
      <c r="B181">
        <v>6</v>
      </c>
      <c r="C181">
        <v>5</v>
      </c>
      <c r="D181">
        <v>201</v>
      </c>
      <c r="E181" t="s">
        <v>122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">
      <c r="A182">
        <v>2019</v>
      </c>
      <c r="B182">
        <v>6</v>
      </c>
      <c r="C182">
        <v>5</v>
      </c>
      <c r="D182">
        <v>201</v>
      </c>
      <c r="E182" t="s">
        <v>133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">
      <c r="A183">
        <v>2019</v>
      </c>
      <c r="B183">
        <v>6</v>
      </c>
      <c r="C183">
        <v>5</v>
      </c>
      <c r="D183">
        <v>201</v>
      </c>
      <c r="E183" t="s">
        <v>125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">
      <c r="A184">
        <v>2019</v>
      </c>
      <c r="B184">
        <v>7</v>
      </c>
      <c r="C184">
        <v>4</v>
      </c>
      <c r="D184">
        <v>201</v>
      </c>
      <c r="E184" t="s">
        <v>115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">
      <c r="A185">
        <v>2019</v>
      </c>
      <c r="B185">
        <v>7</v>
      </c>
      <c r="C185">
        <v>4</v>
      </c>
      <c r="D185">
        <v>201</v>
      </c>
      <c r="E185" t="s">
        <v>116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">
      <c r="A186">
        <v>2019</v>
      </c>
      <c r="B186">
        <v>7</v>
      </c>
      <c r="C186">
        <v>4</v>
      </c>
      <c r="D186">
        <v>201</v>
      </c>
      <c r="E186" t="s">
        <v>117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">
      <c r="A187">
        <v>2019</v>
      </c>
      <c r="B187">
        <v>7</v>
      </c>
      <c r="C187">
        <v>4</v>
      </c>
      <c r="D187">
        <v>201</v>
      </c>
      <c r="E187" t="s">
        <v>118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">
      <c r="A188">
        <v>2019</v>
      </c>
      <c r="B188">
        <v>7</v>
      </c>
      <c r="C188">
        <v>4</v>
      </c>
      <c r="D188">
        <v>201</v>
      </c>
      <c r="E188" t="s">
        <v>119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">
      <c r="A189">
        <v>2019</v>
      </c>
      <c r="B189">
        <v>7</v>
      </c>
      <c r="C189">
        <v>4</v>
      </c>
      <c r="D189">
        <v>201</v>
      </c>
      <c r="E189" t="s">
        <v>127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">
      <c r="A190">
        <v>2019</v>
      </c>
      <c r="B190">
        <v>7</v>
      </c>
      <c r="C190">
        <v>4</v>
      </c>
      <c r="D190">
        <v>201</v>
      </c>
      <c r="E190" t="s">
        <v>120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">
      <c r="A191">
        <v>2019</v>
      </c>
      <c r="B191">
        <v>7</v>
      </c>
      <c r="C191">
        <v>4</v>
      </c>
      <c r="D191">
        <v>201</v>
      </c>
      <c r="E191" t="s">
        <v>121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">
      <c r="A192">
        <v>2019</v>
      </c>
      <c r="B192">
        <v>7</v>
      </c>
      <c r="C192">
        <v>4</v>
      </c>
      <c r="D192">
        <v>201</v>
      </c>
      <c r="E192" t="s">
        <v>122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">
      <c r="A193">
        <v>2019</v>
      </c>
      <c r="B193">
        <v>7</v>
      </c>
      <c r="C193">
        <v>4</v>
      </c>
      <c r="D193">
        <v>201</v>
      </c>
      <c r="E193" t="s">
        <v>123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">
      <c r="A194">
        <v>2019</v>
      </c>
      <c r="B194">
        <v>7</v>
      </c>
      <c r="C194">
        <v>4</v>
      </c>
      <c r="D194">
        <v>201</v>
      </c>
      <c r="E194" t="s">
        <v>124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">
      <c r="A195">
        <v>2019</v>
      </c>
      <c r="B195">
        <v>7</v>
      </c>
      <c r="C195">
        <v>4</v>
      </c>
      <c r="D195">
        <v>201</v>
      </c>
      <c r="E195" t="s">
        <v>125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">
      <c r="A196">
        <v>2019</v>
      </c>
      <c r="B196">
        <v>7</v>
      </c>
      <c r="C196">
        <v>4</v>
      </c>
      <c r="D196">
        <v>201</v>
      </c>
      <c r="E196" t="s">
        <v>121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">
      <c r="A197">
        <v>2019</v>
      </c>
      <c r="B197">
        <v>7</v>
      </c>
      <c r="C197">
        <v>5</v>
      </c>
      <c r="D197">
        <v>201</v>
      </c>
      <c r="E197" t="s">
        <v>115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">
      <c r="A198">
        <v>2019</v>
      </c>
      <c r="B198">
        <v>7</v>
      </c>
      <c r="C198">
        <v>5</v>
      </c>
      <c r="D198">
        <v>201</v>
      </c>
      <c r="E198" t="s">
        <v>116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">
      <c r="A199">
        <v>2019</v>
      </c>
      <c r="B199">
        <v>7</v>
      </c>
      <c r="C199">
        <v>5</v>
      </c>
      <c r="D199">
        <v>201</v>
      </c>
      <c r="E199" t="s">
        <v>126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">
      <c r="A200">
        <v>2019</v>
      </c>
      <c r="B200">
        <v>7</v>
      </c>
      <c r="C200">
        <v>5</v>
      </c>
      <c r="D200">
        <v>201</v>
      </c>
      <c r="E200" t="s">
        <v>117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">
      <c r="A201">
        <v>2019</v>
      </c>
      <c r="B201">
        <v>7</v>
      </c>
      <c r="C201">
        <v>5</v>
      </c>
      <c r="D201">
        <v>201</v>
      </c>
      <c r="E201" t="s">
        <v>118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">
      <c r="A202">
        <v>2019</v>
      </c>
      <c r="B202">
        <v>7</v>
      </c>
      <c r="C202">
        <v>5</v>
      </c>
      <c r="D202">
        <v>201</v>
      </c>
      <c r="E202" t="s">
        <v>119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">
      <c r="A203">
        <v>2019</v>
      </c>
      <c r="B203">
        <v>7</v>
      </c>
      <c r="C203">
        <v>5</v>
      </c>
      <c r="D203">
        <v>201</v>
      </c>
      <c r="E203" t="s">
        <v>127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">
      <c r="A204">
        <v>2019</v>
      </c>
      <c r="B204">
        <v>7</v>
      </c>
      <c r="C204">
        <v>5</v>
      </c>
      <c r="D204">
        <v>201</v>
      </c>
      <c r="E204" t="s">
        <v>128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">
      <c r="A205">
        <v>2019</v>
      </c>
      <c r="B205">
        <v>7</v>
      </c>
      <c r="C205">
        <v>5</v>
      </c>
      <c r="D205">
        <v>201</v>
      </c>
      <c r="E205" t="s">
        <v>120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">
      <c r="A206">
        <v>2019</v>
      </c>
      <c r="B206">
        <v>7</v>
      </c>
      <c r="C206">
        <v>5</v>
      </c>
      <c r="D206">
        <v>201</v>
      </c>
      <c r="E206" t="s">
        <v>121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">
      <c r="A207">
        <v>2019</v>
      </c>
      <c r="B207">
        <v>7</v>
      </c>
      <c r="C207">
        <v>5</v>
      </c>
      <c r="D207">
        <v>201</v>
      </c>
      <c r="E207" t="s">
        <v>122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">
      <c r="A208">
        <v>2019</v>
      </c>
      <c r="B208">
        <v>7</v>
      </c>
      <c r="C208">
        <v>5</v>
      </c>
      <c r="D208">
        <v>201</v>
      </c>
      <c r="E208" t="s">
        <v>133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">
      <c r="A209">
        <v>2019</v>
      </c>
      <c r="B209">
        <v>7</v>
      </c>
      <c r="C209">
        <v>5</v>
      </c>
      <c r="D209">
        <v>201</v>
      </c>
      <c r="E209" t="s">
        <v>123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">
      <c r="A210">
        <v>2019</v>
      </c>
      <c r="B210">
        <v>7</v>
      </c>
      <c r="C210">
        <v>5</v>
      </c>
      <c r="D210">
        <v>201</v>
      </c>
      <c r="E210" t="s">
        <v>129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">
      <c r="A211">
        <v>2019</v>
      </c>
      <c r="B211">
        <v>7</v>
      </c>
      <c r="C211">
        <v>5</v>
      </c>
      <c r="D211">
        <v>201</v>
      </c>
      <c r="E211" t="s">
        <v>130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">
      <c r="A212">
        <v>2019</v>
      </c>
      <c r="B212">
        <v>7</v>
      </c>
      <c r="C212">
        <v>5</v>
      </c>
      <c r="D212">
        <v>201</v>
      </c>
      <c r="E212" t="s">
        <v>124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">
      <c r="A213">
        <v>2019</v>
      </c>
      <c r="B213">
        <v>7</v>
      </c>
      <c r="C213">
        <v>5</v>
      </c>
      <c r="D213">
        <v>201</v>
      </c>
      <c r="E213" t="s">
        <v>125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">
      <c r="A214">
        <v>2019</v>
      </c>
      <c r="B214">
        <v>7</v>
      </c>
      <c r="C214">
        <v>5</v>
      </c>
      <c r="D214">
        <v>201</v>
      </c>
      <c r="E214" t="s">
        <v>131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">
      <c r="A215">
        <v>2019</v>
      </c>
      <c r="B215">
        <v>7</v>
      </c>
      <c r="C215">
        <v>5</v>
      </c>
      <c r="D215">
        <v>201</v>
      </c>
      <c r="E215" t="s">
        <v>132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">
      <c r="A216">
        <v>2019</v>
      </c>
      <c r="B216">
        <v>7</v>
      </c>
      <c r="C216">
        <v>5</v>
      </c>
      <c r="D216">
        <v>201</v>
      </c>
      <c r="E216" t="s">
        <v>115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">
      <c r="A217">
        <v>2019</v>
      </c>
      <c r="B217">
        <v>7</v>
      </c>
      <c r="C217">
        <v>5</v>
      </c>
      <c r="D217">
        <v>201</v>
      </c>
      <c r="E217" t="s">
        <v>126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">
      <c r="A218">
        <v>2019</v>
      </c>
      <c r="B218">
        <v>7</v>
      </c>
      <c r="C218">
        <v>5</v>
      </c>
      <c r="D218">
        <v>201</v>
      </c>
      <c r="E218" t="s">
        <v>117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">
      <c r="A219">
        <v>2019</v>
      </c>
      <c r="B219">
        <v>7</v>
      </c>
      <c r="C219">
        <v>5</v>
      </c>
      <c r="D219">
        <v>201</v>
      </c>
      <c r="E219" t="s">
        <v>118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">
      <c r="A220">
        <v>2019</v>
      </c>
      <c r="B220">
        <v>7</v>
      </c>
      <c r="C220">
        <v>5</v>
      </c>
      <c r="D220">
        <v>201</v>
      </c>
      <c r="E220" t="s">
        <v>119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">
      <c r="A221">
        <v>2019</v>
      </c>
      <c r="B221">
        <v>7</v>
      </c>
      <c r="C221">
        <v>5</v>
      </c>
      <c r="D221">
        <v>201</v>
      </c>
      <c r="E221" t="s">
        <v>127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">
      <c r="A222">
        <v>2019</v>
      </c>
      <c r="B222">
        <v>7</v>
      </c>
      <c r="C222">
        <v>5</v>
      </c>
      <c r="D222">
        <v>201</v>
      </c>
      <c r="E222" t="s">
        <v>128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">
      <c r="A223">
        <v>2019</v>
      </c>
      <c r="B223">
        <v>7</v>
      </c>
      <c r="C223">
        <v>5</v>
      </c>
      <c r="D223">
        <v>201</v>
      </c>
      <c r="E223" t="s">
        <v>120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">
      <c r="A224">
        <v>2019</v>
      </c>
      <c r="B224">
        <v>7</v>
      </c>
      <c r="C224">
        <v>5</v>
      </c>
      <c r="D224">
        <v>201</v>
      </c>
      <c r="E224" t="s">
        <v>121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">
      <c r="A225">
        <v>2019</v>
      </c>
      <c r="B225">
        <v>7</v>
      </c>
      <c r="C225">
        <v>5</v>
      </c>
      <c r="D225">
        <v>201</v>
      </c>
      <c r="E225" t="s">
        <v>122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">
      <c r="A226">
        <v>2019</v>
      </c>
      <c r="B226">
        <v>7</v>
      </c>
      <c r="C226">
        <v>5</v>
      </c>
      <c r="D226">
        <v>201</v>
      </c>
      <c r="E226" t="s">
        <v>133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">
      <c r="A227">
        <v>2019</v>
      </c>
      <c r="B227">
        <v>7</v>
      </c>
      <c r="C227">
        <v>5</v>
      </c>
      <c r="D227">
        <v>201</v>
      </c>
      <c r="E227" t="s">
        <v>125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">
      <c r="A228">
        <v>2019</v>
      </c>
      <c r="B228">
        <v>8</v>
      </c>
      <c r="C228">
        <v>4</v>
      </c>
      <c r="D228">
        <v>201</v>
      </c>
      <c r="E228" t="s">
        <v>115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">
      <c r="A229">
        <v>2019</v>
      </c>
      <c r="B229">
        <v>8</v>
      </c>
      <c r="C229">
        <v>4</v>
      </c>
      <c r="D229">
        <v>201</v>
      </c>
      <c r="E229" t="s">
        <v>116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">
      <c r="A230">
        <v>2019</v>
      </c>
      <c r="B230">
        <v>8</v>
      </c>
      <c r="C230">
        <v>4</v>
      </c>
      <c r="D230">
        <v>201</v>
      </c>
      <c r="E230" t="s">
        <v>117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">
      <c r="A231">
        <v>2019</v>
      </c>
      <c r="B231">
        <v>8</v>
      </c>
      <c r="C231">
        <v>4</v>
      </c>
      <c r="D231">
        <v>201</v>
      </c>
      <c r="E231" t="s">
        <v>118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">
      <c r="A232">
        <v>2019</v>
      </c>
      <c r="B232">
        <v>8</v>
      </c>
      <c r="C232">
        <v>4</v>
      </c>
      <c r="D232">
        <v>201</v>
      </c>
      <c r="E232" t="s">
        <v>119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">
      <c r="A233">
        <v>2019</v>
      </c>
      <c r="B233">
        <v>8</v>
      </c>
      <c r="C233">
        <v>4</v>
      </c>
      <c r="D233">
        <v>201</v>
      </c>
      <c r="E233" t="s">
        <v>127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">
      <c r="A234">
        <v>2019</v>
      </c>
      <c r="B234">
        <v>8</v>
      </c>
      <c r="C234">
        <v>4</v>
      </c>
      <c r="D234">
        <v>201</v>
      </c>
      <c r="E234" t="s">
        <v>120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">
      <c r="A235">
        <v>2019</v>
      </c>
      <c r="B235">
        <v>8</v>
      </c>
      <c r="C235">
        <v>4</v>
      </c>
      <c r="D235">
        <v>201</v>
      </c>
      <c r="E235" t="s">
        <v>121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">
      <c r="A236">
        <v>2019</v>
      </c>
      <c r="B236">
        <v>8</v>
      </c>
      <c r="C236">
        <v>4</v>
      </c>
      <c r="D236">
        <v>201</v>
      </c>
      <c r="E236" t="s">
        <v>122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">
      <c r="A237">
        <v>2019</v>
      </c>
      <c r="B237">
        <v>8</v>
      </c>
      <c r="C237">
        <v>4</v>
      </c>
      <c r="D237">
        <v>201</v>
      </c>
      <c r="E237" t="s">
        <v>123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">
      <c r="A238">
        <v>2019</v>
      </c>
      <c r="B238">
        <v>8</v>
      </c>
      <c r="C238">
        <v>4</v>
      </c>
      <c r="D238">
        <v>201</v>
      </c>
      <c r="E238" t="s">
        <v>124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">
      <c r="A239">
        <v>2019</v>
      </c>
      <c r="B239">
        <v>8</v>
      </c>
      <c r="C239">
        <v>4</v>
      </c>
      <c r="D239">
        <v>201</v>
      </c>
      <c r="E239" t="s">
        <v>125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">
      <c r="A240">
        <v>2019</v>
      </c>
      <c r="B240">
        <v>8</v>
      </c>
      <c r="C240">
        <v>4</v>
      </c>
      <c r="D240">
        <v>201</v>
      </c>
      <c r="E240" t="s">
        <v>121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">
      <c r="A241">
        <v>2019</v>
      </c>
      <c r="B241">
        <v>8</v>
      </c>
      <c r="C241">
        <v>5</v>
      </c>
      <c r="D241">
        <v>201</v>
      </c>
      <c r="E241" t="s">
        <v>115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">
      <c r="A242">
        <v>2019</v>
      </c>
      <c r="B242">
        <v>8</v>
      </c>
      <c r="C242">
        <v>5</v>
      </c>
      <c r="D242">
        <v>201</v>
      </c>
      <c r="E242" t="s">
        <v>116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">
      <c r="A243">
        <v>2019</v>
      </c>
      <c r="B243">
        <v>8</v>
      </c>
      <c r="C243">
        <v>5</v>
      </c>
      <c r="D243">
        <v>201</v>
      </c>
      <c r="E243" t="s">
        <v>126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">
      <c r="A244">
        <v>2019</v>
      </c>
      <c r="B244">
        <v>8</v>
      </c>
      <c r="C244">
        <v>5</v>
      </c>
      <c r="D244">
        <v>201</v>
      </c>
      <c r="E244" t="s">
        <v>117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">
      <c r="A245">
        <v>2019</v>
      </c>
      <c r="B245">
        <v>8</v>
      </c>
      <c r="C245">
        <v>5</v>
      </c>
      <c r="D245">
        <v>201</v>
      </c>
      <c r="E245" t="s">
        <v>118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">
      <c r="A246">
        <v>2019</v>
      </c>
      <c r="B246">
        <v>8</v>
      </c>
      <c r="C246">
        <v>5</v>
      </c>
      <c r="D246">
        <v>201</v>
      </c>
      <c r="E246" t="s">
        <v>119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">
      <c r="A247">
        <v>2019</v>
      </c>
      <c r="B247">
        <v>8</v>
      </c>
      <c r="C247">
        <v>5</v>
      </c>
      <c r="D247">
        <v>201</v>
      </c>
      <c r="E247" t="s">
        <v>127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">
      <c r="A248">
        <v>2019</v>
      </c>
      <c r="B248">
        <v>8</v>
      </c>
      <c r="C248">
        <v>5</v>
      </c>
      <c r="D248">
        <v>201</v>
      </c>
      <c r="E248" t="s">
        <v>128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">
      <c r="A249">
        <v>2019</v>
      </c>
      <c r="B249">
        <v>8</v>
      </c>
      <c r="C249">
        <v>5</v>
      </c>
      <c r="D249">
        <v>201</v>
      </c>
      <c r="E249" t="s">
        <v>120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">
      <c r="A250">
        <v>2019</v>
      </c>
      <c r="B250">
        <v>8</v>
      </c>
      <c r="C250">
        <v>5</v>
      </c>
      <c r="D250">
        <v>201</v>
      </c>
      <c r="E250" t="s">
        <v>121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">
      <c r="A251">
        <v>2019</v>
      </c>
      <c r="B251">
        <v>8</v>
      </c>
      <c r="C251">
        <v>5</v>
      </c>
      <c r="D251">
        <v>201</v>
      </c>
      <c r="E251" t="s">
        <v>122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">
      <c r="A252">
        <v>2019</v>
      </c>
      <c r="B252">
        <v>8</v>
      </c>
      <c r="C252">
        <v>5</v>
      </c>
      <c r="D252">
        <v>201</v>
      </c>
      <c r="E252" t="s">
        <v>133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">
      <c r="A253">
        <v>2019</v>
      </c>
      <c r="B253">
        <v>8</v>
      </c>
      <c r="C253">
        <v>5</v>
      </c>
      <c r="D253">
        <v>201</v>
      </c>
      <c r="E253" t="s">
        <v>123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">
      <c r="A254">
        <v>2019</v>
      </c>
      <c r="B254">
        <v>8</v>
      </c>
      <c r="C254">
        <v>5</v>
      </c>
      <c r="D254">
        <v>201</v>
      </c>
      <c r="E254" t="s">
        <v>129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">
      <c r="A255">
        <v>2019</v>
      </c>
      <c r="B255">
        <v>8</v>
      </c>
      <c r="C255">
        <v>5</v>
      </c>
      <c r="D255">
        <v>201</v>
      </c>
      <c r="E255" t="s">
        <v>130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">
      <c r="A256">
        <v>2019</v>
      </c>
      <c r="B256">
        <v>8</v>
      </c>
      <c r="C256">
        <v>5</v>
      </c>
      <c r="D256">
        <v>201</v>
      </c>
      <c r="E256" t="s">
        <v>124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">
      <c r="A257">
        <v>2019</v>
      </c>
      <c r="B257">
        <v>8</v>
      </c>
      <c r="C257">
        <v>5</v>
      </c>
      <c r="D257">
        <v>201</v>
      </c>
      <c r="E257" t="s">
        <v>125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">
      <c r="A258">
        <v>2019</v>
      </c>
      <c r="B258">
        <v>8</v>
      </c>
      <c r="C258">
        <v>5</v>
      </c>
      <c r="D258">
        <v>201</v>
      </c>
      <c r="E258" t="s">
        <v>131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">
      <c r="A259">
        <v>2019</v>
      </c>
      <c r="B259">
        <v>8</v>
      </c>
      <c r="C259">
        <v>5</v>
      </c>
      <c r="D259">
        <v>201</v>
      </c>
      <c r="E259" t="s">
        <v>132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">
      <c r="A260">
        <v>2019</v>
      </c>
      <c r="B260">
        <v>8</v>
      </c>
      <c r="C260">
        <v>5</v>
      </c>
      <c r="D260">
        <v>201</v>
      </c>
      <c r="E260" t="s">
        <v>115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">
      <c r="A261">
        <v>2019</v>
      </c>
      <c r="B261">
        <v>8</v>
      </c>
      <c r="C261">
        <v>5</v>
      </c>
      <c r="D261">
        <v>201</v>
      </c>
      <c r="E261" t="s">
        <v>126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">
      <c r="A262">
        <v>2019</v>
      </c>
      <c r="B262">
        <v>8</v>
      </c>
      <c r="C262">
        <v>5</v>
      </c>
      <c r="D262">
        <v>201</v>
      </c>
      <c r="E262" t="s">
        <v>117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">
      <c r="A263">
        <v>2019</v>
      </c>
      <c r="B263">
        <v>8</v>
      </c>
      <c r="C263">
        <v>5</v>
      </c>
      <c r="D263">
        <v>201</v>
      </c>
      <c r="E263" t="s">
        <v>118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">
      <c r="A264">
        <v>2019</v>
      </c>
      <c r="B264">
        <v>8</v>
      </c>
      <c r="C264">
        <v>5</v>
      </c>
      <c r="D264">
        <v>201</v>
      </c>
      <c r="E264" t="s">
        <v>119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">
      <c r="A265">
        <v>2019</v>
      </c>
      <c r="B265">
        <v>8</v>
      </c>
      <c r="C265">
        <v>5</v>
      </c>
      <c r="D265">
        <v>201</v>
      </c>
      <c r="E265" t="s">
        <v>127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">
      <c r="A266">
        <v>2019</v>
      </c>
      <c r="B266">
        <v>8</v>
      </c>
      <c r="C266">
        <v>5</v>
      </c>
      <c r="D266">
        <v>201</v>
      </c>
      <c r="E266" t="s">
        <v>128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">
      <c r="A267">
        <v>2019</v>
      </c>
      <c r="B267">
        <v>8</v>
      </c>
      <c r="C267">
        <v>5</v>
      </c>
      <c r="D267">
        <v>201</v>
      </c>
      <c r="E267" t="s">
        <v>120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">
      <c r="A268">
        <v>2019</v>
      </c>
      <c r="B268">
        <v>8</v>
      </c>
      <c r="C268">
        <v>5</v>
      </c>
      <c r="D268">
        <v>201</v>
      </c>
      <c r="E268" t="s">
        <v>121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">
      <c r="A269">
        <v>2019</v>
      </c>
      <c r="B269">
        <v>8</v>
      </c>
      <c r="C269">
        <v>5</v>
      </c>
      <c r="D269">
        <v>201</v>
      </c>
      <c r="E269" t="s">
        <v>122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">
      <c r="A270">
        <v>2019</v>
      </c>
      <c r="B270">
        <v>8</v>
      </c>
      <c r="C270">
        <v>5</v>
      </c>
      <c r="D270">
        <v>201</v>
      </c>
      <c r="E270" t="s">
        <v>133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">
      <c r="A271">
        <v>2019</v>
      </c>
      <c r="B271">
        <v>8</v>
      </c>
      <c r="C271">
        <v>5</v>
      </c>
      <c r="D271">
        <v>201</v>
      </c>
      <c r="E271" t="s">
        <v>131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">
      <c r="A272">
        <v>2019</v>
      </c>
      <c r="B272">
        <v>9</v>
      </c>
      <c r="C272">
        <v>4</v>
      </c>
      <c r="D272">
        <v>201</v>
      </c>
      <c r="E272" t="s">
        <v>115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">
      <c r="A273">
        <v>2019</v>
      </c>
      <c r="B273">
        <v>9</v>
      </c>
      <c r="C273">
        <v>4</v>
      </c>
      <c r="D273">
        <v>201</v>
      </c>
      <c r="E273" t="s">
        <v>116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">
      <c r="A274">
        <v>2019</v>
      </c>
      <c r="B274">
        <v>9</v>
      </c>
      <c r="C274">
        <v>4</v>
      </c>
      <c r="D274">
        <v>201</v>
      </c>
      <c r="E274" t="s">
        <v>117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">
      <c r="A275">
        <v>2019</v>
      </c>
      <c r="B275">
        <v>9</v>
      </c>
      <c r="C275">
        <v>4</v>
      </c>
      <c r="D275">
        <v>201</v>
      </c>
      <c r="E275" t="s">
        <v>118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">
      <c r="A276">
        <v>2019</v>
      </c>
      <c r="B276">
        <v>9</v>
      </c>
      <c r="C276">
        <v>4</v>
      </c>
      <c r="D276">
        <v>201</v>
      </c>
      <c r="E276" t="s">
        <v>119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">
      <c r="A277">
        <v>2019</v>
      </c>
      <c r="B277">
        <v>9</v>
      </c>
      <c r="C277">
        <v>4</v>
      </c>
      <c r="D277">
        <v>201</v>
      </c>
      <c r="E277" t="s">
        <v>127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">
      <c r="A278">
        <v>2019</v>
      </c>
      <c r="B278">
        <v>9</v>
      </c>
      <c r="C278">
        <v>4</v>
      </c>
      <c r="D278">
        <v>201</v>
      </c>
      <c r="E278" t="s">
        <v>120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">
      <c r="A279">
        <v>2019</v>
      </c>
      <c r="B279">
        <v>9</v>
      </c>
      <c r="C279">
        <v>4</v>
      </c>
      <c r="D279">
        <v>201</v>
      </c>
      <c r="E279" t="s">
        <v>121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">
      <c r="A280">
        <v>2019</v>
      </c>
      <c r="B280">
        <v>9</v>
      </c>
      <c r="C280">
        <v>4</v>
      </c>
      <c r="D280">
        <v>201</v>
      </c>
      <c r="E280" t="s">
        <v>122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">
      <c r="A281">
        <v>2019</v>
      </c>
      <c r="B281">
        <v>9</v>
      </c>
      <c r="C281">
        <v>4</v>
      </c>
      <c r="D281">
        <v>201</v>
      </c>
      <c r="E281" t="s">
        <v>123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">
      <c r="A282">
        <v>2019</v>
      </c>
      <c r="B282">
        <v>9</v>
      </c>
      <c r="C282">
        <v>4</v>
      </c>
      <c r="D282">
        <v>201</v>
      </c>
      <c r="E282" t="s">
        <v>124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">
      <c r="A283">
        <v>2019</v>
      </c>
      <c r="B283">
        <v>9</v>
      </c>
      <c r="C283">
        <v>4</v>
      </c>
      <c r="D283">
        <v>201</v>
      </c>
      <c r="E283" t="s">
        <v>125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">
      <c r="A284">
        <v>2019</v>
      </c>
      <c r="B284">
        <v>9</v>
      </c>
      <c r="C284">
        <v>4</v>
      </c>
      <c r="D284">
        <v>201</v>
      </c>
      <c r="E284" t="s">
        <v>115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">
      <c r="A285">
        <v>2019</v>
      </c>
      <c r="B285">
        <v>9</v>
      </c>
      <c r="C285">
        <v>4</v>
      </c>
      <c r="D285">
        <v>201</v>
      </c>
      <c r="E285" t="s">
        <v>121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">
      <c r="A286">
        <v>2019</v>
      </c>
      <c r="B286">
        <v>9</v>
      </c>
      <c r="C286">
        <v>5</v>
      </c>
      <c r="D286">
        <v>201</v>
      </c>
      <c r="E286" t="s">
        <v>115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">
      <c r="A287">
        <v>2019</v>
      </c>
      <c r="B287">
        <v>9</v>
      </c>
      <c r="C287">
        <v>5</v>
      </c>
      <c r="D287">
        <v>201</v>
      </c>
      <c r="E287" t="s">
        <v>116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">
      <c r="A288">
        <v>2019</v>
      </c>
      <c r="B288">
        <v>9</v>
      </c>
      <c r="C288">
        <v>5</v>
      </c>
      <c r="D288">
        <v>201</v>
      </c>
      <c r="E288" t="s">
        <v>126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">
      <c r="A289">
        <v>2019</v>
      </c>
      <c r="B289">
        <v>9</v>
      </c>
      <c r="C289">
        <v>5</v>
      </c>
      <c r="D289">
        <v>201</v>
      </c>
      <c r="E289" t="s">
        <v>117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">
      <c r="A290">
        <v>2019</v>
      </c>
      <c r="B290">
        <v>9</v>
      </c>
      <c r="C290">
        <v>5</v>
      </c>
      <c r="D290">
        <v>201</v>
      </c>
      <c r="E290" t="s">
        <v>118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">
      <c r="A291">
        <v>2019</v>
      </c>
      <c r="B291">
        <v>9</v>
      </c>
      <c r="C291">
        <v>5</v>
      </c>
      <c r="D291">
        <v>201</v>
      </c>
      <c r="E291" t="s">
        <v>119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">
      <c r="A292">
        <v>2019</v>
      </c>
      <c r="B292">
        <v>9</v>
      </c>
      <c r="C292">
        <v>5</v>
      </c>
      <c r="D292">
        <v>201</v>
      </c>
      <c r="E292" t="s">
        <v>127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">
      <c r="A293">
        <v>2019</v>
      </c>
      <c r="B293">
        <v>9</v>
      </c>
      <c r="C293">
        <v>5</v>
      </c>
      <c r="D293">
        <v>201</v>
      </c>
      <c r="E293" t="s">
        <v>128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">
      <c r="A294">
        <v>2019</v>
      </c>
      <c r="B294">
        <v>9</v>
      </c>
      <c r="C294">
        <v>5</v>
      </c>
      <c r="D294">
        <v>201</v>
      </c>
      <c r="E294" t="s">
        <v>120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">
      <c r="A295">
        <v>2019</v>
      </c>
      <c r="B295">
        <v>9</v>
      </c>
      <c r="C295">
        <v>5</v>
      </c>
      <c r="D295">
        <v>201</v>
      </c>
      <c r="E295" t="s">
        <v>121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">
      <c r="A296">
        <v>2019</v>
      </c>
      <c r="B296">
        <v>9</v>
      </c>
      <c r="C296">
        <v>5</v>
      </c>
      <c r="D296">
        <v>201</v>
      </c>
      <c r="E296" t="s">
        <v>122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">
      <c r="A297">
        <v>2019</v>
      </c>
      <c r="B297">
        <v>9</v>
      </c>
      <c r="C297">
        <v>5</v>
      </c>
      <c r="D297">
        <v>201</v>
      </c>
      <c r="E297" t="s">
        <v>133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">
      <c r="A298">
        <v>2019</v>
      </c>
      <c r="B298">
        <v>9</v>
      </c>
      <c r="C298">
        <v>5</v>
      </c>
      <c r="D298">
        <v>201</v>
      </c>
      <c r="E298" t="s">
        <v>123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">
      <c r="A299">
        <v>2019</v>
      </c>
      <c r="B299">
        <v>9</v>
      </c>
      <c r="C299">
        <v>5</v>
      </c>
      <c r="D299">
        <v>201</v>
      </c>
      <c r="E299" t="s">
        <v>129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">
      <c r="A300">
        <v>2019</v>
      </c>
      <c r="B300">
        <v>9</v>
      </c>
      <c r="C300">
        <v>5</v>
      </c>
      <c r="D300">
        <v>201</v>
      </c>
      <c r="E300" t="s">
        <v>130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">
      <c r="A301">
        <v>2019</v>
      </c>
      <c r="B301">
        <v>9</v>
      </c>
      <c r="C301">
        <v>5</v>
      </c>
      <c r="D301">
        <v>201</v>
      </c>
      <c r="E301" t="s">
        <v>124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">
      <c r="A302">
        <v>2019</v>
      </c>
      <c r="B302">
        <v>9</v>
      </c>
      <c r="C302">
        <v>5</v>
      </c>
      <c r="D302">
        <v>201</v>
      </c>
      <c r="E302" t="s">
        <v>125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">
      <c r="A303">
        <v>2019</v>
      </c>
      <c r="B303">
        <v>9</v>
      </c>
      <c r="C303">
        <v>5</v>
      </c>
      <c r="D303">
        <v>201</v>
      </c>
      <c r="E303" t="s">
        <v>131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">
      <c r="A304">
        <v>2019</v>
      </c>
      <c r="B304">
        <v>9</v>
      </c>
      <c r="C304">
        <v>5</v>
      </c>
      <c r="D304">
        <v>201</v>
      </c>
      <c r="E304" t="s">
        <v>132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">
      <c r="A305">
        <v>2019</v>
      </c>
      <c r="B305">
        <v>9</v>
      </c>
      <c r="C305">
        <v>5</v>
      </c>
      <c r="D305">
        <v>201</v>
      </c>
      <c r="E305" t="s">
        <v>115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">
      <c r="A306">
        <v>2019</v>
      </c>
      <c r="B306">
        <v>9</v>
      </c>
      <c r="C306">
        <v>5</v>
      </c>
      <c r="D306">
        <v>201</v>
      </c>
      <c r="E306" t="s">
        <v>126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">
      <c r="A307">
        <v>2019</v>
      </c>
      <c r="B307">
        <v>9</v>
      </c>
      <c r="C307">
        <v>5</v>
      </c>
      <c r="D307">
        <v>201</v>
      </c>
      <c r="E307" t="s">
        <v>117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">
      <c r="A308">
        <v>2019</v>
      </c>
      <c r="B308">
        <v>9</v>
      </c>
      <c r="C308">
        <v>5</v>
      </c>
      <c r="D308">
        <v>201</v>
      </c>
      <c r="E308" t="s">
        <v>118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">
      <c r="A309">
        <v>2019</v>
      </c>
      <c r="B309">
        <v>9</v>
      </c>
      <c r="C309">
        <v>5</v>
      </c>
      <c r="D309">
        <v>201</v>
      </c>
      <c r="E309" t="s">
        <v>119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">
      <c r="A310">
        <v>2019</v>
      </c>
      <c r="B310">
        <v>9</v>
      </c>
      <c r="C310">
        <v>5</v>
      </c>
      <c r="D310">
        <v>201</v>
      </c>
      <c r="E310" t="s">
        <v>127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">
      <c r="A311">
        <v>2019</v>
      </c>
      <c r="B311">
        <v>9</v>
      </c>
      <c r="C311">
        <v>5</v>
      </c>
      <c r="D311">
        <v>201</v>
      </c>
      <c r="E311" t="s">
        <v>128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">
      <c r="A312">
        <v>2019</v>
      </c>
      <c r="B312">
        <v>9</v>
      </c>
      <c r="C312">
        <v>5</v>
      </c>
      <c r="D312">
        <v>201</v>
      </c>
      <c r="E312" t="s">
        <v>120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">
      <c r="A313">
        <v>2019</v>
      </c>
      <c r="B313">
        <v>9</v>
      </c>
      <c r="C313">
        <v>5</v>
      </c>
      <c r="D313">
        <v>201</v>
      </c>
      <c r="E313" t="s">
        <v>121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">
      <c r="A314">
        <v>2019</v>
      </c>
      <c r="B314">
        <v>9</v>
      </c>
      <c r="C314">
        <v>5</v>
      </c>
      <c r="D314">
        <v>201</v>
      </c>
      <c r="E314" t="s">
        <v>122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">
      <c r="A315">
        <v>2019</v>
      </c>
      <c r="B315">
        <v>9</v>
      </c>
      <c r="C315">
        <v>5</v>
      </c>
      <c r="D315">
        <v>201</v>
      </c>
      <c r="E315" t="s">
        <v>133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">
      <c r="A316">
        <v>2019</v>
      </c>
      <c r="B316">
        <v>9</v>
      </c>
      <c r="C316">
        <v>5</v>
      </c>
      <c r="D316">
        <v>201</v>
      </c>
      <c r="E316" t="s">
        <v>125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">
      <c r="A317">
        <v>2019</v>
      </c>
      <c r="B317">
        <v>10</v>
      </c>
      <c r="C317">
        <v>4</v>
      </c>
      <c r="D317">
        <v>201</v>
      </c>
      <c r="E317" t="s">
        <v>115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">
      <c r="A318">
        <v>2019</v>
      </c>
      <c r="B318">
        <v>10</v>
      </c>
      <c r="C318">
        <v>4</v>
      </c>
      <c r="D318">
        <v>201</v>
      </c>
      <c r="E318" t="s">
        <v>116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">
      <c r="A319">
        <v>2019</v>
      </c>
      <c r="B319">
        <v>10</v>
      </c>
      <c r="C319">
        <v>4</v>
      </c>
      <c r="D319">
        <v>201</v>
      </c>
      <c r="E319" t="s">
        <v>117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">
      <c r="A320">
        <v>2019</v>
      </c>
      <c r="B320">
        <v>10</v>
      </c>
      <c r="C320">
        <v>4</v>
      </c>
      <c r="D320">
        <v>201</v>
      </c>
      <c r="E320" t="s">
        <v>118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">
      <c r="A321">
        <v>2019</v>
      </c>
      <c r="B321">
        <v>10</v>
      </c>
      <c r="C321">
        <v>4</v>
      </c>
      <c r="D321">
        <v>201</v>
      </c>
      <c r="E321" t="s">
        <v>119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">
      <c r="A322">
        <v>2019</v>
      </c>
      <c r="B322">
        <v>10</v>
      </c>
      <c r="C322">
        <v>4</v>
      </c>
      <c r="D322">
        <v>201</v>
      </c>
      <c r="E322" t="s">
        <v>120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">
      <c r="A323">
        <v>2019</v>
      </c>
      <c r="B323">
        <v>10</v>
      </c>
      <c r="C323">
        <v>4</v>
      </c>
      <c r="D323">
        <v>201</v>
      </c>
      <c r="E323" t="s">
        <v>121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">
      <c r="A324">
        <v>2019</v>
      </c>
      <c r="B324">
        <v>10</v>
      </c>
      <c r="C324">
        <v>4</v>
      </c>
      <c r="D324">
        <v>201</v>
      </c>
      <c r="E324" t="s">
        <v>122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">
      <c r="A325">
        <v>2019</v>
      </c>
      <c r="B325">
        <v>10</v>
      </c>
      <c r="C325">
        <v>4</v>
      </c>
      <c r="D325">
        <v>201</v>
      </c>
      <c r="E325" t="s">
        <v>123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">
      <c r="A326">
        <v>2019</v>
      </c>
      <c r="B326">
        <v>10</v>
      </c>
      <c r="C326">
        <v>4</v>
      </c>
      <c r="D326">
        <v>201</v>
      </c>
      <c r="E326" t="s">
        <v>124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">
      <c r="A327">
        <v>2019</v>
      </c>
      <c r="B327">
        <v>10</v>
      </c>
      <c r="C327">
        <v>4</v>
      </c>
      <c r="D327">
        <v>201</v>
      </c>
      <c r="E327" t="s">
        <v>125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">
      <c r="A328">
        <v>2019</v>
      </c>
      <c r="B328">
        <v>10</v>
      </c>
      <c r="C328">
        <v>4</v>
      </c>
      <c r="D328">
        <v>201</v>
      </c>
      <c r="E328" t="s">
        <v>115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">
      <c r="A329">
        <v>2019</v>
      </c>
      <c r="B329">
        <v>10</v>
      </c>
      <c r="C329">
        <v>4</v>
      </c>
      <c r="D329">
        <v>201</v>
      </c>
      <c r="E329" t="s">
        <v>116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">
      <c r="A330">
        <v>2019</v>
      </c>
      <c r="B330">
        <v>10</v>
      </c>
      <c r="C330">
        <v>4</v>
      </c>
      <c r="D330">
        <v>201</v>
      </c>
      <c r="E330" t="s">
        <v>117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">
      <c r="A331">
        <v>2019</v>
      </c>
      <c r="B331">
        <v>10</v>
      </c>
      <c r="C331">
        <v>4</v>
      </c>
      <c r="D331">
        <v>201</v>
      </c>
      <c r="E331" t="s">
        <v>118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">
      <c r="A332">
        <v>2019</v>
      </c>
      <c r="B332">
        <v>10</v>
      </c>
      <c r="C332">
        <v>4</v>
      </c>
      <c r="D332">
        <v>201</v>
      </c>
      <c r="E332" t="s">
        <v>119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">
      <c r="A333">
        <v>2019</v>
      </c>
      <c r="B333">
        <v>10</v>
      </c>
      <c r="C333">
        <v>4</v>
      </c>
      <c r="D333">
        <v>201</v>
      </c>
      <c r="E333" t="s">
        <v>121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">
      <c r="A334">
        <v>2019</v>
      </c>
      <c r="B334">
        <v>10</v>
      </c>
      <c r="C334">
        <v>4</v>
      </c>
      <c r="D334">
        <v>201</v>
      </c>
      <c r="E334" t="s">
        <v>122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">
      <c r="A335">
        <v>2019</v>
      </c>
      <c r="B335">
        <v>10</v>
      </c>
      <c r="C335">
        <v>5</v>
      </c>
      <c r="D335">
        <v>201</v>
      </c>
      <c r="E335" t="s">
        <v>115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">
      <c r="A336">
        <v>2019</v>
      </c>
      <c r="B336">
        <v>10</v>
      </c>
      <c r="C336">
        <v>5</v>
      </c>
      <c r="D336">
        <v>201</v>
      </c>
      <c r="E336" t="s">
        <v>116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">
      <c r="A337">
        <v>2019</v>
      </c>
      <c r="B337">
        <v>10</v>
      </c>
      <c r="C337">
        <v>5</v>
      </c>
      <c r="D337">
        <v>201</v>
      </c>
      <c r="E337" t="s">
        <v>126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">
      <c r="A338">
        <v>2019</v>
      </c>
      <c r="B338">
        <v>10</v>
      </c>
      <c r="C338">
        <v>5</v>
      </c>
      <c r="D338">
        <v>201</v>
      </c>
      <c r="E338" t="s">
        <v>117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">
      <c r="A339">
        <v>2019</v>
      </c>
      <c r="B339">
        <v>10</v>
      </c>
      <c r="C339">
        <v>5</v>
      </c>
      <c r="D339">
        <v>201</v>
      </c>
      <c r="E339" t="s">
        <v>118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">
      <c r="A340">
        <v>2019</v>
      </c>
      <c r="B340">
        <v>10</v>
      </c>
      <c r="C340">
        <v>5</v>
      </c>
      <c r="D340">
        <v>201</v>
      </c>
      <c r="E340" t="s">
        <v>119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">
      <c r="A341">
        <v>2019</v>
      </c>
      <c r="B341">
        <v>10</v>
      </c>
      <c r="C341">
        <v>5</v>
      </c>
      <c r="D341">
        <v>201</v>
      </c>
      <c r="E341" t="s">
        <v>127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">
      <c r="A342">
        <v>2019</v>
      </c>
      <c r="B342">
        <v>10</v>
      </c>
      <c r="C342">
        <v>5</v>
      </c>
      <c r="D342">
        <v>201</v>
      </c>
      <c r="E342" t="s">
        <v>128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">
      <c r="A343">
        <v>2019</v>
      </c>
      <c r="B343">
        <v>10</v>
      </c>
      <c r="C343">
        <v>5</v>
      </c>
      <c r="D343">
        <v>201</v>
      </c>
      <c r="E343" t="s">
        <v>120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">
      <c r="A344">
        <v>2019</v>
      </c>
      <c r="B344">
        <v>10</v>
      </c>
      <c r="C344">
        <v>5</v>
      </c>
      <c r="D344">
        <v>201</v>
      </c>
      <c r="E344" t="s">
        <v>121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">
      <c r="A345">
        <v>2019</v>
      </c>
      <c r="B345">
        <v>10</v>
      </c>
      <c r="C345">
        <v>5</v>
      </c>
      <c r="D345">
        <v>201</v>
      </c>
      <c r="E345" t="s">
        <v>122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">
      <c r="A346">
        <v>2019</v>
      </c>
      <c r="B346">
        <v>10</v>
      </c>
      <c r="C346">
        <v>5</v>
      </c>
      <c r="D346">
        <v>201</v>
      </c>
      <c r="E346" t="s">
        <v>133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">
      <c r="A347">
        <v>2019</v>
      </c>
      <c r="B347">
        <v>10</v>
      </c>
      <c r="C347">
        <v>5</v>
      </c>
      <c r="D347">
        <v>201</v>
      </c>
      <c r="E347" t="s">
        <v>123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">
      <c r="A348">
        <v>2019</v>
      </c>
      <c r="B348">
        <v>10</v>
      </c>
      <c r="C348">
        <v>5</v>
      </c>
      <c r="D348">
        <v>201</v>
      </c>
      <c r="E348" t="s">
        <v>129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">
      <c r="A349">
        <v>2019</v>
      </c>
      <c r="B349">
        <v>10</v>
      </c>
      <c r="C349">
        <v>5</v>
      </c>
      <c r="D349">
        <v>201</v>
      </c>
      <c r="E349" t="s">
        <v>130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">
      <c r="A350">
        <v>2019</v>
      </c>
      <c r="B350">
        <v>10</v>
      </c>
      <c r="C350">
        <v>5</v>
      </c>
      <c r="D350">
        <v>201</v>
      </c>
      <c r="E350" t="s">
        <v>124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">
      <c r="A351">
        <v>2019</v>
      </c>
      <c r="B351">
        <v>10</v>
      </c>
      <c r="C351">
        <v>5</v>
      </c>
      <c r="D351">
        <v>201</v>
      </c>
      <c r="E351" t="s">
        <v>125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">
      <c r="A352">
        <v>2019</v>
      </c>
      <c r="B352">
        <v>10</v>
      </c>
      <c r="C352">
        <v>5</v>
      </c>
      <c r="D352">
        <v>201</v>
      </c>
      <c r="E352" t="s">
        <v>131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">
      <c r="A353">
        <v>2019</v>
      </c>
      <c r="B353">
        <v>10</v>
      </c>
      <c r="C353">
        <v>5</v>
      </c>
      <c r="D353">
        <v>201</v>
      </c>
      <c r="E353" t="s">
        <v>132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">
      <c r="A354">
        <v>2019</v>
      </c>
      <c r="B354">
        <v>10</v>
      </c>
      <c r="C354">
        <v>5</v>
      </c>
      <c r="D354">
        <v>201</v>
      </c>
      <c r="E354" t="s">
        <v>115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">
      <c r="A355">
        <v>2019</v>
      </c>
      <c r="B355">
        <v>10</v>
      </c>
      <c r="C355">
        <v>5</v>
      </c>
      <c r="D355">
        <v>201</v>
      </c>
      <c r="E355" t="s">
        <v>116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">
      <c r="A356">
        <v>2019</v>
      </c>
      <c r="B356">
        <v>10</v>
      </c>
      <c r="C356">
        <v>5</v>
      </c>
      <c r="D356">
        <v>201</v>
      </c>
      <c r="E356" t="s">
        <v>126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">
      <c r="A357">
        <v>2019</v>
      </c>
      <c r="B357">
        <v>10</v>
      </c>
      <c r="C357">
        <v>5</v>
      </c>
      <c r="D357">
        <v>201</v>
      </c>
      <c r="E357" t="s">
        <v>117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">
      <c r="A358">
        <v>2019</v>
      </c>
      <c r="B358">
        <v>10</v>
      </c>
      <c r="C358">
        <v>5</v>
      </c>
      <c r="D358">
        <v>201</v>
      </c>
      <c r="E358" t="s">
        <v>118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">
      <c r="A359">
        <v>2019</v>
      </c>
      <c r="B359">
        <v>10</v>
      </c>
      <c r="C359">
        <v>5</v>
      </c>
      <c r="D359">
        <v>201</v>
      </c>
      <c r="E359" t="s">
        <v>119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">
      <c r="A360">
        <v>2019</v>
      </c>
      <c r="B360">
        <v>10</v>
      </c>
      <c r="C360">
        <v>5</v>
      </c>
      <c r="D360">
        <v>201</v>
      </c>
      <c r="E360" t="s">
        <v>127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">
      <c r="A361">
        <v>2019</v>
      </c>
      <c r="B361">
        <v>10</v>
      </c>
      <c r="C361">
        <v>5</v>
      </c>
      <c r="D361">
        <v>201</v>
      </c>
      <c r="E361" t="s">
        <v>128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">
      <c r="A362">
        <v>2019</v>
      </c>
      <c r="B362">
        <v>10</v>
      </c>
      <c r="C362">
        <v>5</v>
      </c>
      <c r="D362">
        <v>201</v>
      </c>
      <c r="E362" t="s">
        <v>120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">
      <c r="A363">
        <v>2019</v>
      </c>
      <c r="B363">
        <v>10</v>
      </c>
      <c r="C363">
        <v>5</v>
      </c>
      <c r="D363">
        <v>201</v>
      </c>
      <c r="E363" t="s">
        <v>121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">
      <c r="A364">
        <v>2019</v>
      </c>
      <c r="B364">
        <v>10</v>
      </c>
      <c r="C364">
        <v>5</v>
      </c>
      <c r="D364">
        <v>201</v>
      </c>
      <c r="E364" t="s">
        <v>122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">
      <c r="A365">
        <v>2019</v>
      </c>
      <c r="B365">
        <v>10</v>
      </c>
      <c r="C365">
        <v>5</v>
      </c>
      <c r="D365">
        <v>201</v>
      </c>
      <c r="E365" t="s">
        <v>133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">
      <c r="A366">
        <v>2019</v>
      </c>
      <c r="B366">
        <v>10</v>
      </c>
      <c r="C366">
        <v>5</v>
      </c>
      <c r="D366">
        <v>201</v>
      </c>
      <c r="E366" t="s">
        <v>125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">
      <c r="A367">
        <v>2019</v>
      </c>
      <c r="B367">
        <v>10</v>
      </c>
      <c r="C367">
        <v>5</v>
      </c>
      <c r="D367">
        <v>201</v>
      </c>
      <c r="E367" t="s">
        <v>131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">
      <c r="A368">
        <v>2019</v>
      </c>
      <c r="B368">
        <v>11</v>
      </c>
      <c r="C368">
        <v>4</v>
      </c>
      <c r="D368">
        <v>201</v>
      </c>
      <c r="E368" t="s">
        <v>115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">
      <c r="A369">
        <v>2019</v>
      </c>
      <c r="B369">
        <v>11</v>
      </c>
      <c r="C369">
        <v>4</v>
      </c>
      <c r="D369">
        <v>201</v>
      </c>
      <c r="E369" t="s">
        <v>117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">
      <c r="A370">
        <v>2019</v>
      </c>
      <c r="B370">
        <v>11</v>
      </c>
      <c r="C370">
        <v>4</v>
      </c>
      <c r="D370">
        <v>201</v>
      </c>
      <c r="E370" t="s">
        <v>118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">
      <c r="A371">
        <v>2019</v>
      </c>
      <c r="B371">
        <v>11</v>
      </c>
      <c r="C371">
        <v>4</v>
      </c>
      <c r="D371">
        <v>201</v>
      </c>
      <c r="E371" t="s">
        <v>119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">
      <c r="A372">
        <v>2019</v>
      </c>
      <c r="B372">
        <v>11</v>
      </c>
      <c r="C372">
        <v>4</v>
      </c>
      <c r="D372">
        <v>201</v>
      </c>
      <c r="E372" t="s">
        <v>120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">
      <c r="A373">
        <v>2019</v>
      </c>
      <c r="B373">
        <v>11</v>
      </c>
      <c r="C373">
        <v>4</v>
      </c>
      <c r="D373">
        <v>201</v>
      </c>
      <c r="E373" t="s">
        <v>121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">
      <c r="A374">
        <v>2019</v>
      </c>
      <c r="B374">
        <v>11</v>
      </c>
      <c r="C374">
        <v>4</v>
      </c>
      <c r="D374">
        <v>201</v>
      </c>
      <c r="E374" t="s">
        <v>122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">
      <c r="A375">
        <v>2019</v>
      </c>
      <c r="B375">
        <v>11</v>
      </c>
      <c r="C375">
        <v>4</v>
      </c>
      <c r="D375">
        <v>201</v>
      </c>
      <c r="E375" t="s">
        <v>123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">
      <c r="A376">
        <v>2019</v>
      </c>
      <c r="B376">
        <v>11</v>
      </c>
      <c r="C376">
        <v>4</v>
      </c>
      <c r="D376">
        <v>201</v>
      </c>
      <c r="E376" t="s">
        <v>124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">
      <c r="A377">
        <v>2019</v>
      </c>
      <c r="B377">
        <v>11</v>
      </c>
      <c r="C377">
        <v>4</v>
      </c>
      <c r="D377">
        <v>201</v>
      </c>
      <c r="E377" t="s">
        <v>125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">
      <c r="A378">
        <v>2019</v>
      </c>
      <c r="B378">
        <v>11</v>
      </c>
      <c r="C378">
        <v>4</v>
      </c>
      <c r="D378">
        <v>201</v>
      </c>
      <c r="E378" t="s">
        <v>121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">
      <c r="A379">
        <v>2019</v>
      </c>
      <c r="B379">
        <v>11</v>
      </c>
      <c r="C379">
        <v>5</v>
      </c>
      <c r="D379">
        <v>201</v>
      </c>
      <c r="E379" t="s">
        <v>115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">
      <c r="A380">
        <v>2019</v>
      </c>
      <c r="B380">
        <v>11</v>
      </c>
      <c r="C380">
        <v>5</v>
      </c>
      <c r="D380">
        <v>201</v>
      </c>
      <c r="E380" t="s">
        <v>116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">
      <c r="A381">
        <v>2019</v>
      </c>
      <c r="B381">
        <v>11</v>
      </c>
      <c r="C381">
        <v>5</v>
      </c>
      <c r="D381">
        <v>201</v>
      </c>
      <c r="E381" t="s">
        <v>126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">
      <c r="A382">
        <v>2019</v>
      </c>
      <c r="B382">
        <v>11</v>
      </c>
      <c r="C382">
        <v>5</v>
      </c>
      <c r="D382">
        <v>201</v>
      </c>
      <c r="E382" t="s">
        <v>117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">
      <c r="A383">
        <v>2019</v>
      </c>
      <c r="B383">
        <v>11</v>
      </c>
      <c r="C383">
        <v>5</v>
      </c>
      <c r="D383">
        <v>201</v>
      </c>
      <c r="E383" t="s">
        <v>118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">
      <c r="A384">
        <v>2019</v>
      </c>
      <c r="B384">
        <v>11</v>
      </c>
      <c r="C384">
        <v>5</v>
      </c>
      <c r="D384">
        <v>201</v>
      </c>
      <c r="E384" t="s">
        <v>119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">
      <c r="A385">
        <v>2019</v>
      </c>
      <c r="B385">
        <v>11</v>
      </c>
      <c r="C385">
        <v>5</v>
      </c>
      <c r="D385">
        <v>201</v>
      </c>
      <c r="E385" t="s">
        <v>127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">
      <c r="A386">
        <v>2019</v>
      </c>
      <c r="B386">
        <v>11</v>
      </c>
      <c r="C386">
        <v>5</v>
      </c>
      <c r="D386">
        <v>201</v>
      </c>
      <c r="E386" t="s">
        <v>128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">
      <c r="A387">
        <v>2019</v>
      </c>
      <c r="B387">
        <v>11</v>
      </c>
      <c r="C387">
        <v>5</v>
      </c>
      <c r="D387">
        <v>201</v>
      </c>
      <c r="E387" t="s">
        <v>120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">
      <c r="A388">
        <v>2019</v>
      </c>
      <c r="B388">
        <v>11</v>
      </c>
      <c r="C388">
        <v>5</v>
      </c>
      <c r="D388">
        <v>201</v>
      </c>
      <c r="E388" t="s">
        <v>121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">
      <c r="A389">
        <v>2019</v>
      </c>
      <c r="B389">
        <v>11</v>
      </c>
      <c r="C389">
        <v>5</v>
      </c>
      <c r="D389">
        <v>201</v>
      </c>
      <c r="E389" t="s">
        <v>122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">
      <c r="A390">
        <v>2019</v>
      </c>
      <c r="B390">
        <v>11</v>
      </c>
      <c r="C390">
        <v>5</v>
      </c>
      <c r="D390">
        <v>201</v>
      </c>
      <c r="E390" t="s">
        <v>133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">
      <c r="A391">
        <v>2019</v>
      </c>
      <c r="B391">
        <v>11</v>
      </c>
      <c r="C391">
        <v>5</v>
      </c>
      <c r="D391">
        <v>201</v>
      </c>
      <c r="E391" t="s">
        <v>123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">
      <c r="A392">
        <v>2019</v>
      </c>
      <c r="B392">
        <v>11</v>
      </c>
      <c r="C392">
        <v>5</v>
      </c>
      <c r="D392">
        <v>201</v>
      </c>
      <c r="E392" t="s">
        <v>129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">
      <c r="A393">
        <v>2019</v>
      </c>
      <c r="B393">
        <v>11</v>
      </c>
      <c r="C393">
        <v>5</v>
      </c>
      <c r="D393">
        <v>201</v>
      </c>
      <c r="E393" t="s">
        <v>130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">
      <c r="A394">
        <v>2019</v>
      </c>
      <c r="B394">
        <v>11</v>
      </c>
      <c r="C394">
        <v>5</v>
      </c>
      <c r="D394">
        <v>201</v>
      </c>
      <c r="E394" t="s">
        <v>124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">
      <c r="A395">
        <v>2019</v>
      </c>
      <c r="B395">
        <v>11</v>
      </c>
      <c r="C395">
        <v>5</v>
      </c>
      <c r="D395">
        <v>201</v>
      </c>
      <c r="E395" t="s">
        <v>125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">
      <c r="A396">
        <v>2019</v>
      </c>
      <c r="B396">
        <v>11</v>
      </c>
      <c r="C396">
        <v>5</v>
      </c>
      <c r="D396">
        <v>201</v>
      </c>
      <c r="E396" t="s">
        <v>131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">
      <c r="A397">
        <v>2019</v>
      </c>
      <c r="B397">
        <v>11</v>
      </c>
      <c r="C397">
        <v>5</v>
      </c>
      <c r="D397">
        <v>201</v>
      </c>
      <c r="E397" t="s">
        <v>132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">
      <c r="A398">
        <v>2019</v>
      </c>
      <c r="B398">
        <v>11</v>
      </c>
      <c r="C398">
        <v>5</v>
      </c>
      <c r="D398">
        <v>201</v>
      </c>
      <c r="E398" t="s">
        <v>115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">
      <c r="A399">
        <v>2019</v>
      </c>
      <c r="B399">
        <v>11</v>
      </c>
      <c r="C399">
        <v>5</v>
      </c>
      <c r="D399">
        <v>201</v>
      </c>
      <c r="E399" t="s">
        <v>126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">
      <c r="A400">
        <v>2019</v>
      </c>
      <c r="B400">
        <v>11</v>
      </c>
      <c r="C400">
        <v>5</v>
      </c>
      <c r="D400">
        <v>201</v>
      </c>
      <c r="E400" t="s">
        <v>117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">
      <c r="A401">
        <v>2019</v>
      </c>
      <c r="B401">
        <v>11</v>
      </c>
      <c r="C401">
        <v>5</v>
      </c>
      <c r="D401">
        <v>201</v>
      </c>
      <c r="E401" t="s">
        <v>118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">
      <c r="A402">
        <v>2019</v>
      </c>
      <c r="B402">
        <v>11</v>
      </c>
      <c r="C402">
        <v>5</v>
      </c>
      <c r="D402">
        <v>201</v>
      </c>
      <c r="E402" t="s">
        <v>119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">
      <c r="A403">
        <v>2019</v>
      </c>
      <c r="B403">
        <v>11</v>
      </c>
      <c r="C403">
        <v>5</v>
      </c>
      <c r="D403">
        <v>201</v>
      </c>
      <c r="E403" t="s">
        <v>127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">
      <c r="A404">
        <v>2019</v>
      </c>
      <c r="B404">
        <v>11</v>
      </c>
      <c r="C404">
        <v>5</v>
      </c>
      <c r="D404">
        <v>201</v>
      </c>
      <c r="E404" t="s">
        <v>128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">
      <c r="A405">
        <v>2019</v>
      </c>
      <c r="B405">
        <v>11</v>
      </c>
      <c r="C405">
        <v>5</v>
      </c>
      <c r="D405">
        <v>201</v>
      </c>
      <c r="E405" t="s">
        <v>120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">
      <c r="A406">
        <v>2019</v>
      </c>
      <c r="B406">
        <v>11</v>
      </c>
      <c r="C406">
        <v>5</v>
      </c>
      <c r="D406">
        <v>201</v>
      </c>
      <c r="E406" t="s">
        <v>121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">
      <c r="A407">
        <v>2019</v>
      </c>
      <c r="B407">
        <v>11</v>
      </c>
      <c r="C407">
        <v>5</v>
      </c>
      <c r="D407">
        <v>201</v>
      </c>
      <c r="E407" t="s">
        <v>122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">
      <c r="A408">
        <v>2019</v>
      </c>
      <c r="B408">
        <v>11</v>
      </c>
      <c r="C408">
        <v>5</v>
      </c>
      <c r="D408">
        <v>201</v>
      </c>
      <c r="E408" t="s">
        <v>133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">
      <c r="A409">
        <v>2019</v>
      </c>
      <c r="B409">
        <v>11</v>
      </c>
      <c r="C409">
        <v>5</v>
      </c>
      <c r="D409">
        <v>201</v>
      </c>
      <c r="E409" t="s">
        <v>123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">
      <c r="A410">
        <v>2019</v>
      </c>
      <c r="B410">
        <v>11</v>
      </c>
      <c r="C410">
        <v>5</v>
      </c>
      <c r="D410">
        <v>201</v>
      </c>
      <c r="E410" t="s">
        <v>131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">
      <c r="A411">
        <v>2019</v>
      </c>
      <c r="B411">
        <v>12</v>
      </c>
      <c r="C411">
        <v>4</v>
      </c>
      <c r="D411">
        <v>201</v>
      </c>
      <c r="E411" t="s">
        <v>115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">
      <c r="A412">
        <v>2019</v>
      </c>
      <c r="B412">
        <v>12</v>
      </c>
      <c r="C412">
        <v>4</v>
      </c>
      <c r="D412">
        <v>201</v>
      </c>
      <c r="E412" t="s">
        <v>116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">
      <c r="A413">
        <v>2019</v>
      </c>
      <c r="B413">
        <v>12</v>
      </c>
      <c r="C413">
        <v>4</v>
      </c>
      <c r="D413">
        <v>201</v>
      </c>
      <c r="E413" t="s">
        <v>117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">
      <c r="A414">
        <v>2019</v>
      </c>
      <c r="B414">
        <v>12</v>
      </c>
      <c r="C414">
        <v>4</v>
      </c>
      <c r="D414">
        <v>201</v>
      </c>
      <c r="E414" t="s">
        <v>118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">
      <c r="A415">
        <v>2019</v>
      </c>
      <c r="B415">
        <v>12</v>
      </c>
      <c r="C415">
        <v>4</v>
      </c>
      <c r="D415">
        <v>201</v>
      </c>
      <c r="E415" t="s">
        <v>119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">
      <c r="A416">
        <v>2019</v>
      </c>
      <c r="B416">
        <v>12</v>
      </c>
      <c r="C416">
        <v>4</v>
      </c>
      <c r="D416">
        <v>201</v>
      </c>
      <c r="E416" t="s">
        <v>120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">
      <c r="A417">
        <v>2019</v>
      </c>
      <c r="B417">
        <v>12</v>
      </c>
      <c r="C417">
        <v>4</v>
      </c>
      <c r="D417">
        <v>201</v>
      </c>
      <c r="E417" t="s">
        <v>121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">
      <c r="A418">
        <v>2019</v>
      </c>
      <c r="B418">
        <v>12</v>
      </c>
      <c r="C418">
        <v>4</v>
      </c>
      <c r="D418">
        <v>201</v>
      </c>
      <c r="E418" t="s">
        <v>122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">
      <c r="A419">
        <v>2019</v>
      </c>
      <c r="B419">
        <v>12</v>
      </c>
      <c r="C419">
        <v>4</v>
      </c>
      <c r="D419">
        <v>201</v>
      </c>
      <c r="E419" t="s">
        <v>123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">
      <c r="A420">
        <v>2019</v>
      </c>
      <c r="B420">
        <v>12</v>
      </c>
      <c r="C420">
        <v>4</v>
      </c>
      <c r="D420">
        <v>201</v>
      </c>
      <c r="E420" t="s">
        <v>124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">
      <c r="A421">
        <v>2019</v>
      </c>
      <c r="B421">
        <v>12</v>
      </c>
      <c r="C421">
        <v>4</v>
      </c>
      <c r="D421">
        <v>201</v>
      </c>
      <c r="E421" t="s">
        <v>125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">
      <c r="A422">
        <v>2019</v>
      </c>
      <c r="B422">
        <v>12</v>
      </c>
      <c r="C422">
        <v>4</v>
      </c>
      <c r="D422">
        <v>201</v>
      </c>
      <c r="E422" t="s">
        <v>121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">
      <c r="A423">
        <v>2019</v>
      </c>
      <c r="B423">
        <v>12</v>
      </c>
      <c r="C423">
        <v>5</v>
      </c>
      <c r="D423">
        <v>201</v>
      </c>
      <c r="E423" t="s">
        <v>115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">
      <c r="A424">
        <v>2019</v>
      </c>
      <c r="B424">
        <v>12</v>
      </c>
      <c r="C424">
        <v>5</v>
      </c>
      <c r="D424">
        <v>201</v>
      </c>
      <c r="E424" t="s">
        <v>116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">
      <c r="A425">
        <v>2019</v>
      </c>
      <c r="B425">
        <v>12</v>
      </c>
      <c r="C425">
        <v>5</v>
      </c>
      <c r="D425">
        <v>201</v>
      </c>
      <c r="E425" t="s">
        <v>126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">
      <c r="A426">
        <v>2019</v>
      </c>
      <c r="B426">
        <v>12</v>
      </c>
      <c r="C426">
        <v>5</v>
      </c>
      <c r="D426">
        <v>201</v>
      </c>
      <c r="E426" t="s">
        <v>117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">
      <c r="A427">
        <v>2019</v>
      </c>
      <c r="B427">
        <v>12</v>
      </c>
      <c r="C427">
        <v>5</v>
      </c>
      <c r="D427">
        <v>201</v>
      </c>
      <c r="E427" t="s">
        <v>118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">
      <c r="A428">
        <v>2019</v>
      </c>
      <c r="B428">
        <v>12</v>
      </c>
      <c r="C428">
        <v>5</v>
      </c>
      <c r="D428">
        <v>201</v>
      </c>
      <c r="E428" t="s">
        <v>119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">
      <c r="A429">
        <v>2019</v>
      </c>
      <c r="B429">
        <v>12</v>
      </c>
      <c r="C429">
        <v>5</v>
      </c>
      <c r="D429">
        <v>201</v>
      </c>
      <c r="E429" t="s">
        <v>127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">
      <c r="A430">
        <v>2019</v>
      </c>
      <c r="B430">
        <v>12</v>
      </c>
      <c r="C430">
        <v>5</v>
      </c>
      <c r="D430">
        <v>201</v>
      </c>
      <c r="E430" t="s">
        <v>128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">
      <c r="A431">
        <v>2019</v>
      </c>
      <c r="B431">
        <v>12</v>
      </c>
      <c r="C431">
        <v>5</v>
      </c>
      <c r="D431">
        <v>201</v>
      </c>
      <c r="E431" t="s">
        <v>120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">
      <c r="A432">
        <v>2019</v>
      </c>
      <c r="B432">
        <v>12</v>
      </c>
      <c r="C432">
        <v>5</v>
      </c>
      <c r="D432">
        <v>201</v>
      </c>
      <c r="E432" t="s">
        <v>121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">
      <c r="A433">
        <v>2019</v>
      </c>
      <c r="B433">
        <v>12</v>
      </c>
      <c r="C433">
        <v>5</v>
      </c>
      <c r="D433">
        <v>201</v>
      </c>
      <c r="E433" t="s">
        <v>122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">
      <c r="A434">
        <v>2019</v>
      </c>
      <c r="B434">
        <v>12</v>
      </c>
      <c r="C434">
        <v>5</v>
      </c>
      <c r="D434">
        <v>201</v>
      </c>
      <c r="E434" t="s">
        <v>133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">
      <c r="A435">
        <v>2019</v>
      </c>
      <c r="B435">
        <v>12</v>
      </c>
      <c r="C435">
        <v>5</v>
      </c>
      <c r="D435">
        <v>201</v>
      </c>
      <c r="E435" t="s">
        <v>123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">
      <c r="A436">
        <v>2019</v>
      </c>
      <c r="B436">
        <v>12</v>
      </c>
      <c r="C436">
        <v>5</v>
      </c>
      <c r="D436">
        <v>201</v>
      </c>
      <c r="E436" t="s">
        <v>129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">
      <c r="A437">
        <v>2019</v>
      </c>
      <c r="B437">
        <v>12</v>
      </c>
      <c r="C437">
        <v>5</v>
      </c>
      <c r="D437">
        <v>201</v>
      </c>
      <c r="E437" t="s">
        <v>130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">
      <c r="A438">
        <v>2019</v>
      </c>
      <c r="B438">
        <v>12</v>
      </c>
      <c r="C438">
        <v>5</v>
      </c>
      <c r="D438">
        <v>201</v>
      </c>
      <c r="E438" t="s">
        <v>124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">
      <c r="A439">
        <v>2019</v>
      </c>
      <c r="B439">
        <v>12</v>
      </c>
      <c r="C439">
        <v>5</v>
      </c>
      <c r="D439">
        <v>201</v>
      </c>
      <c r="E439" t="s">
        <v>125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">
      <c r="A440">
        <v>2019</v>
      </c>
      <c r="B440">
        <v>12</v>
      </c>
      <c r="C440">
        <v>5</v>
      </c>
      <c r="D440">
        <v>201</v>
      </c>
      <c r="E440" t="s">
        <v>131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">
      <c r="A441">
        <v>2019</v>
      </c>
      <c r="B441">
        <v>12</v>
      </c>
      <c r="C441">
        <v>5</v>
      </c>
      <c r="D441">
        <v>201</v>
      </c>
      <c r="E441" t="s">
        <v>132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">
      <c r="A442">
        <v>2019</v>
      </c>
      <c r="B442">
        <v>12</v>
      </c>
      <c r="C442">
        <v>5</v>
      </c>
      <c r="D442">
        <v>201</v>
      </c>
      <c r="E442" t="s">
        <v>115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">
      <c r="A443">
        <v>2019</v>
      </c>
      <c r="B443">
        <v>12</v>
      </c>
      <c r="C443">
        <v>5</v>
      </c>
      <c r="D443">
        <v>201</v>
      </c>
      <c r="E443" t="s">
        <v>126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">
      <c r="A444">
        <v>2019</v>
      </c>
      <c r="B444">
        <v>12</v>
      </c>
      <c r="C444">
        <v>5</v>
      </c>
      <c r="D444">
        <v>201</v>
      </c>
      <c r="E444" t="s">
        <v>117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">
      <c r="A445">
        <v>2019</v>
      </c>
      <c r="B445">
        <v>12</v>
      </c>
      <c r="C445">
        <v>5</v>
      </c>
      <c r="D445">
        <v>201</v>
      </c>
      <c r="E445" t="s">
        <v>118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">
      <c r="A446">
        <v>2019</v>
      </c>
      <c r="B446">
        <v>12</v>
      </c>
      <c r="C446">
        <v>5</v>
      </c>
      <c r="D446">
        <v>201</v>
      </c>
      <c r="E446" t="s">
        <v>119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">
      <c r="A447">
        <v>2019</v>
      </c>
      <c r="B447">
        <v>12</v>
      </c>
      <c r="C447">
        <v>5</v>
      </c>
      <c r="D447">
        <v>201</v>
      </c>
      <c r="E447" t="s">
        <v>127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">
      <c r="A448">
        <v>2019</v>
      </c>
      <c r="B448">
        <v>12</v>
      </c>
      <c r="C448">
        <v>5</v>
      </c>
      <c r="D448">
        <v>201</v>
      </c>
      <c r="E448" t="s">
        <v>128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">
      <c r="A449">
        <v>2019</v>
      </c>
      <c r="B449">
        <v>12</v>
      </c>
      <c r="C449">
        <v>5</v>
      </c>
      <c r="D449">
        <v>201</v>
      </c>
      <c r="E449" t="s">
        <v>120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">
      <c r="A450">
        <v>2019</v>
      </c>
      <c r="B450">
        <v>12</v>
      </c>
      <c r="C450">
        <v>5</v>
      </c>
      <c r="D450">
        <v>201</v>
      </c>
      <c r="E450" t="s">
        <v>121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">
      <c r="A451">
        <v>2019</v>
      </c>
      <c r="B451">
        <v>12</v>
      </c>
      <c r="C451">
        <v>5</v>
      </c>
      <c r="D451">
        <v>201</v>
      </c>
      <c r="E451" t="s">
        <v>122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">
      <c r="A452">
        <v>2020</v>
      </c>
      <c r="B452">
        <v>1</v>
      </c>
      <c r="C452">
        <v>4</v>
      </c>
      <c r="D452">
        <v>201</v>
      </c>
      <c r="E452" t="s">
        <v>115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">
      <c r="A453">
        <v>2020</v>
      </c>
      <c r="B453">
        <v>1</v>
      </c>
      <c r="C453">
        <v>4</v>
      </c>
      <c r="D453">
        <v>201</v>
      </c>
      <c r="E453" t="s">
        <v>116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">
      <c r="A454">
        <v>2020</v>
      </c>
      <c r="B454">
        <v>1</v>
      </c>
      <c r="C454">
        <v>4</v>
      </c>
      <c r="D454">
        <v>201</v>
      </c>
      <c r="E454" t="s">
        <v>117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">
      <c r="A455">
        <v>2020</v>
      </c>
      <c r="B455">
        <v>1</v>
      </c>
      <c r="C455">
        <v>4</v>
      </c>
      <c r="D455">
        <v>201</v>
      </c>
      <c r="E455" t="s">
        <v>118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">
      <c r="A456">
        <v>2020</v>
      </c>
      <c r="B456">
        <v>1</v>
      </c>
      <c r="C456">
        <v>4</v>
      </c>
      <c r="D456">
        <v>201</v>
      </c>
      <c r="E456" t="s">
        <v>119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">
      <c r="A457">
        <v>2020</v>
      </c>
      <c r="B457">
        <v>1</v>
      </c>
      <c r="C457">
        <v>4</v>
      </c>
      <c r="D457">
        <v>201</v>
      </c>
      <c r="E457" t="s">
        <v>127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">
      <c r="A458">
        <v>2020</v>
      </c>
      <c r="B458">
        <v>1</v>
      </c>
      <c r="C458">
        <v>4</v>
      </c>
      <c r="D458">
        <v>201</v>
      </c>
      <c r="E458" t="s">
        <v>120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">
      <c r="A459">
        <v>2020</v>
      </c>
      <c r="B459">
        <v>1</v>
      </c>
      <c r="C459">
        <v>4</v>
      </c>
      <c r="D459">
        <v>201</v>
      </c>
      <c r="E459" t="s">
        <v>121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">
      <c r="A460">
        <v>2020</v>
      </c>
      <c r="B460">
        <v>1</v>
      </c>
      <c r="C460">
        <v>4</v>
      </c>
      <c r="D460">
        <v>201</v>
      </c>
      <c r="E460" t="s">
        <v>122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">
      <c r="A461">
        <v>2020</v>
      </c>
      <c r="B461">
        <v>1</v>
      </c>
      <c r="C461">
        <v>4</v>
      </c>
      <c r="D461">
        <v>201</v>
      </c>
      <c r="E461" t="s">
        <v>123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">
      <c r="A462">
        <v>2020</v>
      </c>
      <c r="B462">
        <v>1</v>
      </c>
      <c r="C462">
        <v>4</v>
      </c>
      <c r="D462">
        <v>201</v>
      </c>
      <c r="E462" t="s">
        <v>124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">
      <c r="A463">
        <v>2020</v>
      </c>
      <c r="B463">
        <v>1</v>
      </c>
      <c r="C463">
        <v>4</v>
      </c>
      <c r="D463">
        <v>201</v>
      </c>
      <c r="E463" t="s">
        <v>125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">
      <c r="A464">
        <v>2020</v>
      </c>
      <c r="B464">
        <v>1</v>
      </c>
      <c r="C464">
        <v>4</v>
      </c>
      <c r="D464">
        <v>201</v>
      </c>
      <c r="E464" t="s">
        <v>115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">
      <c r="A465">
        <v>2020</v>
      </c>
      <c r="B465">
        <v>1</v>
      </c>
      <c r="C465">
        <v>4</v>
      </c>
      <c r="D465">
        <v>201</v>
      </c>
      <c r="E465" t="s">
        <v>121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">
      <c r="A466">
        <v>2020</v>
      </c>
      <c r="B466">
        <v>1</v>
      </c>
      <c r="C466">
        <v>5</v>
      </c>
      <c r="D466">
        <v>201</v>
      </c>
      <c r="E466" t="s">
        <v>115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">
      <c r="A467">
        <v>2020</v>
      </c>
      <c r="B467">
        <v>1</v>
      </c>
      <c r="C467">
        <v>5</v>
      </c>
      <c r="D467">
        <v>201</v>
      </c>
      <c r="E467" t="s">
        <v>116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">
      <c r="A468">
        <v>2020</v>
      </c>
      <c r="B468">
        <v>1</v>
      </c>
      <c r="C468">
        <v>5</v>
      </c>
      <c r="D468">
        <v>201</v>
      </c>
      <c r="E468" t="s">
        <v>126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">
      <c r="A469">
        <v>2020</v>
      </c>
      <c r="B469">
        <v>1</v>
      </c>
      <c r="C469">
        <v>5</v>
      </c>
      <c r="D469">
        <v>201</v>
      </c>
      <c r="E469" t="s">
        <v>117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">
      <c r="A470">
        <v>2020</v>
      </c>
      <c r="B470">
        <v>1</v>
      </c>
      <c r="C470">
        <v>5</v>
      </c>
      <c r="D470">
        <v>201</v>
      </c>
      <c r="E470" t="s">
        <v>118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">
      <c r="A471">
        <v>2020</v>
      </c>
      <c r="B471">
        <v>1</v>
      </c>
      <c r="C471">
        <v>5</v>
      </c>
      <c r="D471">
        <v>201</v>
      </c>
      <c r="E471" t="s">
        <v>119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">
      <c r="A472">
        <v>2020</v>
      </c>
      <c r="B472">
        <v>1</v>
      </c>
      <c r="C472">
        <v>5</v>
      </c>
      <c r="D472">
        <v>201</v>
      </c>
      <c r="E472" t="s">
        <v>127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">
      <c r="A473">
        <v>2020</v>
      </c>
      <c r="B473">
        <v>1</v>
      </c>
      <c r="C473">
        <v>5</v>
      </c>
      <c r="D473">
        <v>201</v>
      </c>
      <c r="E473" t="s">
        <v>128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">
      <c r="A474">
        <v>2020</v>
      </c>
      <c r="B474">
        <v>1</v>
      </c>
      <c r="C474">
        <v>5</v>
      </c>
      <c r="D474">
        <v>201</v>
      </c>
      <c r="E474" t="s">
        <v>120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">
      <c r="A475">
        <v>2020</v>
      </c>
      <c r="B475">
        <v>1</v>
      </c>
      <c r="C475">
        <v>5</v>
      </c>
      <c r="D475">
        <v>201</v>
      </c>
      <c r="E475" t="s">
        <v>121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">
      <c r="A476">
        <v>2020</v>
      </c>
      <c r="B476">
        <v>1</v>
      </c>
      <c r="C476">
        <v>5</v>
      </c>
      <c r="D476">
        <v>201</v>
      </c>
      <c r="E476" t="s">
        <v>122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">
      <c r="A477">
        <v>2020</v>
      </c>
      <c r="B477">
        <v>1</v>
      </c>
      <c r="C477">
        <v>5</v>
      </c>
      <c r="D477">
        <v>201</v>
      </c>
      <c r="E477" t="s">
        <v>123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">
      <c r="A478">
        <v>2020</v>
      </c>
      <c r="B478">
        <v>1</v>
      </c>
      <c r="C478">
        <v>5</v>
      </c>
      <c r="D478">
        <v>201</v>
      </c>
      <c r="E478" t="s">
        <v>129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">
      <c r="A479">
        <v>2020</v>
      </c>
      <c r="B479">
        <v>1</v>
      </c>
      <c r="C479">
        <v>5</v>
      </c>
      <c r="D479">
        <v>201</v>
      </c>
      <c r="E479" t="s">
        <v>130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">
      <c r="A480">
        <v>2020</v>
      </c>
      <c r="B480">
        <v>1</v>
      </c>
      <c r="C480">
        <v>5</v>
      </c>
      <c r="D480">
        <v>201</v>
      </c>
      <c r="E480" t="s">
        <v>124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">
      <c r="A481">
        <v>2020</v>
      </c>
      <c r="B481">
        <v>1</v>
      </c>
      <c r="C481">
        <v>5</v>
      </c>
      <c r="D481">
        <v>201</v>
      </c>
      <c r="E481" t="s">
        <v>125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">
      <c r="A482">
        <v>2020</v>
      </c>
      <c r="B482">
        <v>1</v>
      </c>
      <c r="C482">
        <v>5</v>
      </c>
      <c r="D482">
        <v>201</v>
      </c>
      <c r="E482" t="s">
        <v>131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">
      <c r="A483">
        <v>2020</v>
      </c>
      <c r="B483">
        <v>1</v>
      </c>
      <c r="C483">
        <v>5</v>
      </c>
      <c r="D483">
        <v>201</v>
      </c>
      <c r="E483" t="s">
        <v>132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">
      <c r="A484">
        <v>2020</v>
      </c>
      <c r="B484">
        <v>1</v>
      </c>
      <c r="C484">
        <v>5</v>
      </c>
      <c r="D484">
        <v>201</v>
      </c>
      <c r="E484" t="s">
        <v>115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">
      <c r="A485">
        <v>2020</v>
      </c>
      <c r="B485">
        <v>1</v>
      </c>
      <c r="C485">
        <v>5</v>
      </c>
      <c r="D485">
        <v>201</v>
      </c>
      <c r="E485" t="s">
        <v>126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">
      <c r="A486">
        <v>2020</v>
      </c>
      <c r="B486">
        <v>1</v>
      </c>
      <c r="C486">
        <v>5</v>
      </c>
      <c r="D486">
        <v>201</v>
      </c>
      <c r="E486" t="s">
        <v>117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">
      <c r="A487">
        <v>2020</v>
      </c>
      <c r="B487">
        <v>1</v>
      </c>
      <c r="C487">
        <v>5</v>
      </c>
      <c r="D487">
        <v>201</v>
      </c>
      <c r="E487" t="s">
        <v>118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">
      <c r="A488">
        <v>2020</v>
      </c>
      <c r="B488">
        <v>1</v>
      </c>
      <c r="C488">
        <v>5</v>
      </c>
      <c r="D488">
        <v>201</v>
      </c>
      <c r="E488" t="s">
        <v>119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">
      <c r="A489">
        <v>2020</v>
      </c>
      <c r="B489">
        <v>1</v>
      </c>
      <c r="C489">
        <v>5</v>
      </c>
      <c r="D489">
        <v>201</v>
      </c>
      <c r="E489" t="s">
        <v>127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">
      <c r="A490">
        <v>2020</v>
      </c>
      <c r="B490">
        <v>1</v>
      </c>
      <c r="C490">
        <v>5</v>
      </c>
      <c r="D490">
        <v>201</v>
      </c>
      <c r="E490" t="s">
        <v>128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">
      <c r="A491">
        <v>2020</v>
      </c>
      <c r="B491">
        <v>1</v>
      </c>
      <c r="C491">
        <v>5</v>
      </c>
      <c r="D491">
        <v>201</v>
      </c>
      <c r="E491" t="s">
        <v>120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">
      <c r="A492">
        <v>2020</v>
      </c>
      <c r="B492">
        <v>1</v>
      </c>
      <c r="C492">
        <v>5</v>
      </c>
      <c r="D492">
        <v>201</v>
      </c>
      <c r="E492" t="s">
        <v>121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">
      <c r="A493">
        <v>2020</v>
      </c>
      <c r="B493">
        <v>1</v>
      </c>
      <c r="C493">
        <v>5</v>
      </c>
      <c r="D493">
        <v>201</v>
      </c>
      <c r="E493" t="s">
        <v>122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">
      <c r="A494">
        <v>2020</v>
      </c>
      <c r="B494">
        <v>1</v>
      </c>
      <c r="C494">
        <v>5</v>
      </c>
      <c r="D494">
        <v>201</v>
      </c>
      <c r="E494" t="s">
        <v>131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">
      <c r="A495">
        <v>2020</v>
      </c>
      <c r="B495">
        <v>2</v>
      </c>
      <c r="C495">
        <v>4</v>
      </c>
      <c r="D495">
        <v>201</v>
      </c>
      <c r="E495" t="s">
        <v>115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">
      <c r="A496">
        <v>2020</v>
      </c>
      <c r="B496">
        <v>2</v>
      </c>
      <c r="C496">
        <v>4</v>
      </c>
      <c r="D496">
        <v>201</v>
      </c>
      <c r="E496" t="s">
        <v>116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">
      <c r="A497">
        <v>2020</v>
      </c>
      <c r="B497">
        <v>2</v>
      </c>
      <c r="C497">
        <v>4</v>
      </c>
      <c r="D497">
        <v>201</v>
      </c>
      <c r="E497" t="s">
        <v>117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">
      <c r="A498">
        <v>2020</v>
      </c>
      <c r="B498">
        <v>2</v>
      </c>
      <c r="C498">
        <v>4</v>
      </c>
      <c r="D498">
        <v>201</v>
      </c>
      <c r="E498" t="s">
        <v>118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">
      <c r="A499">
        <v>2020</v>
      </c>
      <c r="B499">
        <v>2</v>
      </c>
      <c r="C499">
        <v>4</v>
      </c>
      <c r="D499">
        <v>201</v>
      </c>
      <c r="E499" t="s">
        <v>119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">
      <c r="A500">
        <v>2020</v>
      </c>
      <c r="B500">
        <v>2</v>
      </c>
      <c r="C500">
        <v>4</v>
      </c>
      <c r="D500">
        <v>201</v>
      </c>
      <c r="E500" t="s">
        <v>127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">
      <c r="A501">
        <v>2020</v>
      </c>
      <c r="B501">
        <v>2</v>
      </c>
      <c r="C501">
        <v>4</v>
      </c>
      <c r="D501">
        <v>201</v>
      </c>
      <c r="E501" t="s">
        <v>120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">
      <c r="A502">
        <v>2020</v>
      </c>
      <c r="B502">
        <v>2</v>
      </c>
      <c r="C502">
        <v>4</v>
      </c>
      <c r="D502">
        <v>201</v>
      </c>
      <c r="E502" t="s">
        <v>121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">
      <c r="A503">
        <v>2020</v>
      </c>
      <c r="B503">
        <v>2</v>
      </c>
      <c r="C503">
        <v>4</v>
      </c>
      <c r="D503">
        <v>201</v>
      </c>
      <c r="E503" t="s">
        <v>122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">
      <c r="A504">
        <v>2020</v>
      </c>
      <c r="B504">
        <v>2</v>
      </c>
      <c r="C504">
        <v>4</v>
      </c>
      <c r="D504">
        <v>201</v>
      </c>
      <c r="E504" t="s">
        <v>123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">
      <c r="A505">
        <v>2020</v>
      </c>
      <c r="B505">
        <v>2</v>
      </c>
      <c r="C505">
        <v>4</v>
      </c>
      <c r="D505">
        <v>201</v>
      </c>
      <c r="E505" t="s">
        <v>124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">
      <c r="A506">
        <v>2020</v>
      </c>
      <c r="B506">
        <v>2</v>
      </c>
      <c r="C506">
        <v>4</v>
      </c>
      <c r="D506">
        <v>201</v>
      </c>
      <c r="E506" t="s">
        <v>125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">
      <c r="A507">
        <v>2020</v>
      </c>
      <c r="B507">
        <v>2</v>
      </c>
      <c r="C507">
        <v>4</v>
      </c>
      <c r="D507">
        <v>201</v>
      </c>
      <c r="E507" t="s">
        <v>115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">
      <c r="A508">
        <v>2020</v>
      </c>
      <c r="B508">
        <v>2</v>
      </c>
      <c r="C508">
        <v>4</v>
      </c>
      <c r="D508">
        <v>201</v>
      </c>
      <c r="E508" t="s">
        <v>121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">
      <c r="A509">
        <v>2020</v>
      </c>
      <c r="B509">
        <v>2</v>
      </c>
      <c r="C509">
        <v>5</v>
      </c>
      <c r="D509">
        <v>201</v>
      </c>
      <c r="E509" t="s">
        <v>115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">
      <c r="A510">
        <v>2020</v>
      </c>
      <c r="B510">
        <v>2</v>
      </c>
      <c r="C510">
        <v>5</v>
      </c>
      <c r="D510">
        <v>201</v>
      </c>
      <c r="E510" t="s">
        <v>116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">
      <c r="A511">
        <v>2020</v>
      </c>
      <c r="B511">
        <v>2</v>
      </c>
      <c r="C511">
        <v>5</v>
      </c>
      <c r="D511">
        <v>201</v>
      </c>
      <c r="E511" t="s">
        <v>126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">
      <c r="A512">
        <v>2020</v>
      </c>
      <c r="B512">
        <v>2</v>
      </c>
      <c r="C512">
        <v>5</v>
      </c>
      <c r="D512">
        <v>201</v>
      </c>
      <c r="E512" t="s">
        <v>117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">
      <c r="A513">
        <v>2020</v>
      </c>
      <c r="B513">
        <v>2</v>
      </c>
      <c r="C513">
        <v>5</v>
      </c>
      <c r="D513">
        <v>201</v>
      </c>
      <c r="E513" t="s">
        <v>118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">
      <c r="A514">
        <v>2020</v>
      </c>
      <c r="B514">
        <v>2</v>
      </c>
      <c r="C514">
        <v>5</v>
      </c>
      <c r="D514">
        <v>201</v>
      </c>
      <c r="E514" t="s">
        <v>119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">
      <c r="A515">
        <v>2020</v>
      </c>
      <c r="B515">
        <v>2</v>
      </c>
      <c r="C515">
        <v>5</v>
      </c>
      <c r="D515">
        <v>201</v>
      </c>
      <c r="E515" t="s">
        <v>127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">
      <c r="A516">
        <v>2020</v>
      </c>
      <c r="B516">
        <v>2</v>
      </c>
      <c r="C516">
        <v>5</v>
      </c>
      <c r="D516">
        <v>201</v>
      </c>
      <c r="E516" t="s">
        <v>128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">
      <c r="A517">
        <v>2020</v>
      </c>
      <c r="B517">
        <v>2</v>
      </c>
      <c r="C517">
        <v>5</v>
      </c>
      <c r="D517">
        <v>201</v>
      </c>
      <c r="E517" t="s">
        <v>120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">
      <c r="A518">
        <v>2020</v>
      </c>
      <c r="B518">
        <v>2</v>
      </c>
      <c r="C518">
        <v>5</v>
      </c>
      <c r="D518">
        <v>201</v>
      </c>
      <c r="E518" t="s">
        <v>121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">
      <c r="A519">
        <v>2020</v>
      </c>
      <c r="B519">
        <v>2</v>
      </c>
      <c r="C519">
        <v>5</v>
      </c>
      <c r="D519">
        <v>201</v>
      </c>
      <c r="E519" t="s">
        <v>122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">
      <c r="A520">
        <v>2020</v>
      </c>
      <c r="B520">
        <v>2</v>
      </c>
      <c r="C520">
        <v>5</v>
      </c>
      <c r="D520">
        <v>201</v>
      </c>
      <c r="E520" t="s">
        <v>123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">
      <c r="A521">
        <v>2020</v>
      </c>
      <c r="B521">
        <v>2</v>
      </c>
      <c r="C521">
        <v>5</v>
      </c>
      <c r="D521">
        <v>201</v>
      </c>
      <c r="E521" t="s">
        <v>129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">
      <c r="A522">
        <v>2020</v>
      </c>
      <c r="B522">
        <v>2</v>
      </c>
      <c r="C522">
        <v>5</v>
      </c>
      <c r="D522">
        <v>201</v>
      </c>
      <c r="E522" t="s">
        <v>130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">
      <c r="A523">
        <v>2020</v>
      </c>
      <c r="B523">
        <v>2</v>
      </c>
      <c r="C523">
        <v>5</v>
      </c>
      <c r="D523">
        <v>201</v>
      </c>
      <c r="E523" t="s">
        <v>124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">
      <c r="A524">
        <v>2020</v>
      </c>
      <c r="B524">
        <v>2</v>
      </c>
      <c r="C524">
        <v>5</v>
      </c>
      <c r="D524">
        <v>201</v>
      </c>
      <c r="E524" t="s">
        <v>125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">
      <c r="A525">
        <v>2020</v>
      </c>
      <c r="B525">
        <v>2</v>
      </c>
      <c r="C525">
        <v>5</v>
      </c>
      <c r="D525">
        <v>201</v>
      </c>
      <c r="E525" t="s">
        <v>131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">
      <c r="A526">
        <v>2020</v>
      </c>
      <c r="B526">
        <v>2</v>
      </c>
      <c r="C526">
        <v>5</v>
      </c>
      <c r="D526">
        <v>201</v>
      </c>
      <c r="E526" t="s">
        <v>132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">
      <c r="A527">
        <v>2020</v>
      </c>
      <c r="B527">
        <v>2</v>
      </c>
      <c r="C527">
        <v>5</v>
      </c>
      <c r="D527">
        <v>201</v>
      </c>
      <c r="E527" t="s">
        <v>115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">
      <c r="A528">
        <v>2020</v>
      </c>
      <c r="B528">
        <v>2</v>
      </c>
      <c r="C528">
        <v>5</v>
      </c>
      <c r="D528">
        <v>201</v>
      </c>
      <c r="E528" t="s">
        <v>126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">
      <c r="A529">
        <v>2020</v>
      </c>
      <c r="B529">
        <v>2</v>
      </c>
      <c r="C529">
        <v>5</v>
      </c>
      <c r="D529">
        <v>201</v>
      </c>
      <c r="E529" t="s">
        <v>117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">
      <c r="A530">
        <v>2020</v>
      </c>
      <c r="B530">
        <v>2</v>
      </c>
      <c r="C530">
        <v>5</v>
      </c>
      <c r="D530">
        <v>201</v>
      </c>
      <c r="E530" t="s">
        <v>118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">
      <c r="A531">
        <v>2020</v>
      </c>
      <c r="B531">
        <v>2</v>
      </c>
      <c r="C531">
        <v>5</v>
      </c>
      <c r="D531">
        <v>201</v>
      </c>
      <c r="E531" t="s">
        <v>119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">
      <c r="A532">
        <v>2020</v>
      </c>
      <c r="B532">
        <v>2</v>
      </c>
      <c r="C532">
        <v>5</v>
      </c>
      <c r="D532">
        <v>201</v>
      </c>
      <c r="E532" t="s">
        <v>127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">
      <c r="A533">
        <v>2020</v>
      </c>
      <c r="B533">
        <v>2</v>
      </c>
      <c r="C533">
        <v>5</v>
      </c>
      <c r="D533">
        <v>201</v>
      </c>
      <c r="E533" t="s">
        <v>128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">
      <c r="A534">
        <v>2020</v>
      </c>
      <c r="B534">
        <v>2</v>
      </c>
      <c r="C534">
        <v>5</v>
      </c>
      <c r="D534">
        <v>201</v>
      </c>
      <c r="E534" t="s">
        <v>120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">
      <c r="A535">
        <v>2020</v>
      </c>
      <c r="B535">
        <v>2</v>
      </c>
      <c r="C535">
        <v>5</v>
      </c>
      <c r="D535">
        <v>201</v>
      </c>
      <c r="E535" t="s">
        <v>121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">
      <c r="A536">
        <v>2020</v>
      </c>
      <c r="B536">
        <v>2</v>
      </c>
      <c r="C536">
        <v>5</v>
      </c>
      <c r="D536">
        <v>201</v>
      </c>
      <c r="E536" t="s">
        <v>122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">
      <c r="A537">
        <v>2020</v>
      </c>
      <c r="B537">
        <v>2</v>
      </c>
      <c r="C537">
        <v>5</v>
      </c>
      <c r="D537">
        <v>201</v>
      </c>
      <c r="E537" t="s">
        <v>131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">
      <c r="A538">
        <v>2020</v>
      </c>
      <c r="B538">
        <v>3</v>
      </c>
      <c r="C538">
        <v>4</v>
      </c>
      <c r="D538">
        <v>201</v>
      </c>
      <c r="E538" t="s">
        <v>115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">
      <c r="A539">
        <v>2020</v>
      </c>
      <c r="B539">
        <v>3</v>
      </c>
      <c r="C539">
        <v>4</v>
      </c>
      <c r="D539">
        <v>201</v>
      </c>
      <c r="E539" t="s">
        <v>116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">
      <c r="A540">
        <v>2020</v>
      </c>
      <c r="B540">
        <v>3</v>
      </c>
      <c r="C540">
        <v>4</v>
      </c>
      <c r="D540">
        <v>201</v>
      </c>
      <c r="E540" t="s">
        <v>117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">
      <c r="A541">
        <v>2020</v>
      </c>
      <c r="B541">
        <v>3</v>
      </c>
      <c r="C541">
        <v>4</v>
      </c>
      <c r="D541">
        <v>201</v>
      </c>
      <c r="E541" t="s">
        <v>118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">
      <c r="A542">
        <v>2020</v>
      </c>
      <c r="B542">
        <v>3</v>
      </c>
      <c r="C542">
        <v>4</v>
      </c>
      <c r="D542">
        <v>201</v>
      </c>
      <c r="E542" t="s">
        <v>119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">
      <c r="A543">
        <v>2020</v>
      </c>
      <c r="B543">
        <v>3</v>
      </c>
      <c r="C543">
        <v>4</v>
      </c>
      <c r="D543">
        <v>201</v>
      </c>
      <c r="E543" t="s">
        <v>120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">
      <c r="A544">
        <v>2020</v>
      </c>
      <c r="B544">
        <v>3</v>
      </c>
      <c r="C544">
        <v>4</v>
      </c>
      <c r="D544">
        <v>201</v>
      </c>
      <c r="E544" t="s">
        <v>121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">
      <c r="A545">
        <v>2020</v>
      </c>
      <c r="B545">
        <v>3</v>
      </c>
      <c r="C545">
        <v>4</v>
      </c>
      <c r="D545">
        <v>201</v>
      </c>
      <c r="E545" t="s">
        <v>122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">
      <c r="A546">
        <v>2020</v>
      </c>
      <c r="B546">
        <v>3</v>
      </c>
      <c r="C546">
        <v>4</v>
      </c>
      <c r="D546">
        <v>201</v>
      </c>
      <c r="E546" t="s">
        <v>123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">
      <c r="A547">
        <v>2020</v>
      </c>
      <c r="B547">
        <v>3</v>
      </c>
      <c r="C547">
        <v>4</v>
      </c>
      <c r="D547">
        <v>201</v>
      </c>
      <c r="E547" t="s">
        <v>124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">
      <c r="A548">
        <v>2020</v>
      </c>
      <c r="B548">
        <v>3</v>
      </c>
      <c r="C548">
        <v>4</v>
      </c>
      <c r="D548">
        <v>201</v>
      </c>
      <c r="E548" t="s">
        <v>125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">
      <c r="A549">
        <v>2020</v>
      </c>
      <c r="B549">
        <v>3</v>
      </c>
      <c r="C549">
        <v>4</v>
      </c>
      <c r="D549">
        <v>201</v>
      </c>
      <c r="E549" t="s">
        <v>121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">
      <c r="A550">
        <v>2020</v>
      </c>
      <c r="B550">
        <v>3</v>
      </c>
      <c r="C550">
        <v>5</v>
      </c>
      <c r="D550">
        <v>201</v>
      </c>
      <c r="E550" t="s">
        <v>115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">
      <c r="A551">
        <v>2020</v>
      </c>
      <c r="B551">
        <v>3</v>
      </c>
      <c r="C551">
        <v>5</v>
      </c>
      <c r="D551">
        <v>201</v>
      </c>
      <c r="E551" t="s">
        <v>116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">
      <c r="A552">
        <v>2020</v>
      </c>
      <c r="B552">
        <v>3</v>
      </c>
      <c r="C552">
        <v>5</v>
      </c>
      <c r="D552">
        <v>201</v>
      </c>
      <c r="E552" t="s">
        <v>126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">
      <c r="A553">
        <v>2020</v>
      </c>
      <c r="B553">
        <v>3</v>
      </c>
      <c r="C553">
        <v>5</v>
      </c>
      <c r="D553">
        <v>201</v>
      </c>
      <c r="E553" t="s">
        <v>117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">
      <c r="A554">
        <v>2020</v>
      </c>
      <c r="B554">
        <v>3</v>
      </c>
      <c r="C554">
        <v>5</v>
      </c>
      <c r="D554">
        <v>201</v>
      </c>
      <c r="E554" t="s">
        <v>118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">
      <c r="A555">
        <v>2020</v>
      </c>
      <c r="B555">
        <v>3</v>
      </c>
      <c r="C555">
        <v>5</v>
      </c>
      <c r="D555">
        <v>201</v>
      </c>
      <c r="E555" t="s">
        <v>119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">
      <c r="A556">
        <v>2020</v>
      </c>
      <c r="B556">
        <v>3</v>
      </c>
      <c r="C556">
        <v>5</v>
      </c>
      <c r="D556">
        <v>201</v>
      </c>
      <c r="E556" t="s">
        <v>127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">
      <c r="A557">
        <v>2020</v>
      </c>
      <c r="B557">
        <v>3</v>
      </c>
      <c r="C557">
        <v>5</v>
      </c>
      <c r="D557">
        <v>201</v>
      </c>
      <c r="E557" t="s">
        <v>128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">
      <c r="A558">
        <v>2020</v>
      </c>
      <c r="B558">
        <v>3</v>
      </c>
      <c r="C558">
        <v>5</v>
      </c>
      <c r="D558">
        <v>201</v>
      </c>
      <c r="E558" t="s">
        <v>120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">
      <c r="A559">
        <v>2020</v>
      </c>
      <c r="B559">
        <v>3</v>
      </c>
      <c r="C559">
        <v>5</v>
      </c>
      <c r="D559">
        <v>201</v>
      </c>
      <c r="E559" t="s">
        <v>121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">
      <c r="A560">
        <v>2020</v>
      </c>
      <c r="B560">
        <v>3</v>
      </c>
      <c r="C560">
        <v>5</v>
      </c>
      <c r="D560">
        <v>201</v>
      </c>
      <c r="E560" t="s">
        <v>122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">
      <c r="A561">
        <v>2020</v>
      </c>
      <c r="B561">
        <v>3</v>
      </c>
      <c r="C561">
        <v>5</v>
      </c>
      <c r="D561">
        <v>201</v>
      </c>
      <c r="E561" t="s">
        <v>123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">
      <c r="A562">
        <v>2020</v>
      </c>
      <c r="B562">
        <v>3</v>
      </c>
      <c r="C562">
        <v>5</v>
      </c>
      <c r="D562">
        <v>201</v>
      </c>
      <c r="E562" t="s">
        <v>129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">
      <c r="A563">
        <v>2020</v>
      </c>
      <c r="B563">
        <v>3</v>
      </c>
      <c r="C563">
        <v>5</v>
      </c>
      <c r="D563">
        <v>201</v>
      </c>
      <c r="E563" t="s">
        <v>130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">
      <c r="A564">
        <v>2020</v>
      </c>
      <c r="B564">
        <v>3</v>
      </c>
      <c r="C564">
        <v>5</v>
      </c>
      <c r="D564">
        <v>201</v>
      </c>
      <c r="E564" t="s">
        <v>124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">
      <c r="A565">
        <v>2020</v>
      </c>
      <c r="B565">
        <v>3</v>
      </c>
      <c r="C565">
        <v>5</v>
      </c>
      <c r="D565">
        <v>201</v>
      </c>
      <c r="E565" t="s">
        <v>125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">
      <c r="A566">
        <v>2020</v>
      </c>
      <c r="B566">
        <v>3</v>
      </c>
      <c r="C566">
        <v>5</v>
      </c>
      <c r="D566">
        <v>201</v>
      </c>
      <c r="E566" t="s">
        <v>131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">
      <c r="A567">
        <v>2020</v>
      </c>
      <c r="B567">
        <v>3</v>
      </c>
      <c r="C567">
        <v>5</v>
      </c>
      <c r="D567">
        <v>201</v>
      </c>
      <c r="E567" t="s">
        <v>132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">
      <c r="A568">
        <v>2020</v>
      </c>
      <c r="B568">
        <v>3</v>
      </c>
      <c r="C568">
        <v>5</v>
      </c>
      <c r="D568">
        <v>201</v>
      </c>
      <c r="E568" t="s">
        <v>115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">
      <c r="A569">
        <v>2020</v>
      </c>
      <c r="B569">
        <v>3</v>
      </c>
      <c r="C569">
        <v>5</v>
      </c>
      <c r="D569">
        <v>201</v>
      </c>
      <c r="E569" t="s">
        <v>126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">
      <c r="A570">
        <v>2020</v>
      </c>
      <c r="B570">
        <v>3</v>
      </c>
      <c r="C570">
        <v>5</v>
      </c>
      <c r="D570">
        <v>201</v>
      </c>
      <c r="E570" t="s">
        <v>117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">
      <c r="A571">
        <v>2020</v>
      </c>
      <c r="B571">
        <v>3</v>
      </c>
      <c r="C571">
        <v>5</v>
      </c>
      <c r="D571">
        <v>201</v>
      </c>
      <c r="E571" t="s">
        <v>118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">
      <c r="A572">
        <v>2020</v>
      </c>
      <c r="B572">
        <v>3</v>
      </c>
      <c r="C572">
        <v>5</v>
      </c>
      <c r="D572">
        <v>201</v>
      </c>
      <c r="E572" t="s">
        <v>119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">
      <c r="A573">
        <v>2020</v>
      </c>
      <c r="B573">
        <v>3</v>
      </c>
      <c r="C573">
        <v>5</v>
      </c>
      <c r="D573">
        <v>201</v>
      </c>
      <c r="E573" t="s">
        <v>127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">
      <c r="A574">
        <v>2020</v>
      </c>
      <c r="B574">
        <v>3</v>
      </c>
      <c r="C574">
        <v>5</v>
      </c>
      <c r="D574">
        <v>201</v>
      </c>
      <c r="E574" t="s">
        <v>128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">
      <c r="A575">
        <v>2020</v>
      </c>
      <c r="B575">
        <v>3</v>
      </c>
      <c r="C575">
        <v>5</v>
      </c>
      <c r="D575">
        <v>201</v>
      </c>
      <c r="E575" t="s">
        <v>120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">
      <c r="A576">
        <v>2020</v>
      </c>
      <c r="B576">
        <v>3</v>
      </c>
      <c r="C576">
        <v>5</v>
      </c>
      <c r="D576">
        <v>201</v>
      </c>
      <c r="E576" t="s">
        <v>121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">
      <c r="A577">
        <v>2020</v>
      </c>
      <c r="B577">
        <v>3</v>
      </c>
      <c r="C577">
        <v>5</v>
      </c>
      <c r="D577">
        <v>201</v>
      </c>
      <c r="E577" t="s">
        <v>122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">
      <c r="A578">
        <v>2020</v>
      </c>
      <c r="B578">
        <v>3</v>
      </c>
      <c r="C578">
        <v>5</v>
      </c>
      <c r="D578">
        <v>201</v>
      </c>
      <c r="E578" t="s">
        <v>123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">
      <c r="A579">
        <v>2020</v>
      </c>
      <c r="B579">
        <v>3</v>
      </c>
      <c r="C579">
        <v>5</v>
      </c>
      <c r="D579">
        <v>201</v>
      </c>
      <c r="E579" t="s">
        <v>125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">
      <c r="A580">
        <v>2020</v>
      </c>
      <c r="B580">
        <v>3</v>
      </c>
      <c r="C580">
        <v>5</v>
      </c>
      <c r="D580">
        <v>201</v>
      </c>
      <c r="E580" t="s">
        <v>131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">
      <c r="A581">
        <v>2020</v>
      </c>
      <c r="B581">
        <v>4</v>
      </c>
      <c r="C581">
        <v>4</v>
      </c>
      <c r="D581">
        <v>201</v>
      </c>
      <c r="E581" t="s">
        <v>115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">
      <c r="A582">
        <v>2020</v>
      </c>
      <c r="B582">
        <v>4</v>
      </c>
      <c r="C582">
        <v>4</v>
      </c>
      <c r="D582">
        <v>201</v>
      </c>
      <c r="E582" t="s">
        <v>116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">
      <c r="A583">
        <v>2020</v>
      </c>
      <c r="B583">
        <v>4</v>
      </c>
      <c r="C583">
        <v>4</v>
      </c>
      <c r="D583">
        <v>201</v>
      </c>
      <c r="E583" t="s">
        <v>117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">
      <c r="A584">
        <v>2020</v>
      </c>
      <c r="B584">
        <v>4</v>
      </c>
      <c r="C584">
        <v>4</v>
      </c>
      <c r="D584">
        <v>201</v>
      </c>
      <c r="E584" t="s">
        <v>118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">
      <c r="A585">
        <v>2020</v>
      </c>
      <c r="B585">
        <v>4</v>
      </c>
      <c r="C585">
        <v>4</v>
      </c>
      <c r="D585">
        <v>201</v>
      </c>
      <c r="E585" t="s">
        <v>119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">
      <c r="A586">
        <v>2020</v>
      </c>
      <c r="B586">
        <v>4</v>
      </c>
      <c r="C586">
        <v>4</v>
      </c>
      <c r="D586">
        <v>201</v>
      </c>
      <c r="E586" t="s">
        <v>120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">
      <c r="A587">
        <v>2020</v>
      </c>
      <c r="B587">
        <v>4</v>
      </c>
      <c r="C587">
        <v>4</v>
      </c>
      <c r="D587">
        <v>201</v>
      </c>
      <c r="E587" t="s">
        <v>121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">
      <c r="A588">
        <v>2020</v>
      </c>
      <c r="B588">
        <v>4</v>
      </c>
      <c r="C588">
        <v>4</v>
      </c>
      <c r="D588">
        <v>201</v>
      </c>
      <c r="E588" t="s">
        <v>122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">
      <c r="A589">
        <v>2020</v>
      </c>
      <c r="B589">
        <v>4</v>
      </c>
      <c r="C589">
        <v>4</v>
      </c>
      <c r="D589">
        <v>201</v>
      </c>
      <c r="E589" t="s">
        <v>123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">
      <c r="A590">
        <v>2020</v>
      </c>
      <c r="B590">
        <v>4</v>
      </c>
      <c r="C590">
        <v>4</v>
      </c>
      <c r="D590">
        <v>201</v>
      </c>
      <c r="E590" t="s">
        <v>124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">
      <c r="A591">
        <v>2020</v>
      </c>
      <c r="B591">
        <v>4</v>
      </c>
      <c r="C591">
        <v>4</v>
      </c>
      <c r="D591">
        <v>201</v>
      </c>
      <c r="E591" t="s">
        <v>125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">
      <c r="A592">
        <v>2020</v>
      </c>
      <c r="B592">
        <v>4</v>
      </c>
      <c r="C592">
        <v>4</v>
      </c>
      <c r="D592">
        <v>201</v>
      </c>
      <c r="E592" t="s">
        <v>120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">
      <c r="A593">
        <v>2020</v>
      </c>
      <c r="B593">
        <v>4</v>
      </c>
      <c r="C593">
        <v>4</v>
      </c>
      <c r="D593">
        <v>201</v>
      </c>
      <c r="E593" t="s">
        <v>121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">
      <c r="A594">
        <v>2020</v>
      </c>
      <c r="B594">
        <v>4</v>
      </c>
      <c r="C594">
        <v>5</v>
      </c>
      <c r="D594">
        <v>201</v>
      </c>
      <c r="E594" t="s">
        <v>115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">
      <c r="A595">
        <v>2020</v>
      </c>
      <c r="B595">
        <v>4</v>
      </c>
      <c r="C595">
        <v>5</v>
      </c>
      <c r="D595">
        <v>201</v>
      </c>
      <c r="E595" t="s">
        <v>116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">
      <c r="A596">
        <v>2020</v>
      </c>
      <c r="B596">
        <v>4</v>
      </c>
      <c r="C596">
        <v>5</v>
      </c>
      <c r="D596">
        <v>201</v>
      </c>
      <c r="E596" t="s">
        <v>126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">
      <c r="A597">
        <v>2020</v>
      </c>
      <c r="B597">
        <v>4</v>
      </c>
      <c r="C597">
        <v>5</v>
      </c>
      <c r="D597">
        <v>201</v>
      </c>
      <c r="E597" t="s">
        <v>117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">
      <c r="A598">
        <v>2020</v>
      </c>
      <c r="B598">
        <v>4</v>
      </c>
      <c r="C598">
        <v>5</v>
      </c>
      <c r="D598">
        <v>201</v>
      </c>
      <c r="E598" t="s">
        <v>118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">
      <c r="A599">
        <v>2020</v>
      </c>
      <c r="B599">
        <v>4</v>
      </c>
      <c r="C599">
        <v>5</v>
      </c>
      <c r="D599">
        <v>201</v>
      </c>
      <c r="E599" t="s">
        <v>119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">
      <c r="A600">
        <v>2020</v>
      </c>
      <c r="B600">
        <v>4</v>
      </c>
      <c r="C600">
        <v>5</v>
      </c>
      <c r="D600">
        <v>201</v>
      </c>
      <c r="E600" t="s">
        <v>127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">
      <c r="A601">
        <v>2020</v>
      </c>
      <c r="B601">
        <v>4</v>
      </c>
      <c r="C601">
        <v>5</v>
      </c>
      <c r="D601">
        <v>201</v>
      </c>
      <c r="E601" t="s">
        <v>128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">
      <c r="A602">
        <v>2020</v>
      </c>
      <c r="B602">
        <v>4</v>
      </c>
      <c r="C602">
        <v>5</v>
      </c>
      <c r="D602">
        <v>201</v>
      </c>
      <c r="E602" t="s">
        <v>120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">
      <c r="A603">
        <v>2020</v>
      </c>
      <c r="B603">
        <v>4</v>
      </c>
      <c r="C603">
        <v>5</v>
      </c>
      <c r="D603">
        <v>201</v>
      </c>
      <c r="E603" t="s">
        <v>121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">
      <c r="A604">
        <v>2020</v>
      </c>
      <c r="B604">
        <v>4</v>
      </c>
      <c r="C604">
        <v>5</v>
      </c>
      <c r="D604">
        <v>201</v>
      </c>
      <c r="E604" t="s">
        <v>122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">
      <c r="A605">
        <v>2020</v>
      </c>
      <c r="B605">
        <v>4</v>
      </c>
      <c r="C605">
        <v>5</v>
      </c>
      <c r="D605">
        <v>201</v>
      </c>
      <c r="E605" t="s">
        <v>123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">
      <c r="A606">
        <v>2020</v>
      </c>
      <c r="B606">
        <v>4</v>
      </c>
      <c r="C606">
        <v>5</v>
      </c>
      <c r="D606">
        <v>201</v>
      </c>
      <c r="E606" t="s">
        <v>129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">
      <c r="A607">
        <v>2020</v>
      </c>
      <c r="B607">
        <v>4</v>
      </c>
      <c r="C607">
        <v>5</v>
      </c>
      <c r="D607">
        <v>201</v>
      </c>
      <c r="E607" t="s">
        <v>130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">
      <c r="A608">
        <v>2020</v>
      </c>
      <c r="B608">
        <v>4</v>
      </c>
      <c r="C608">
        <v>5</v>
      </c>
      <c r="D608">
        <v>201</v>
      </c>
      <c r="E608" t="s">
        <v>124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">
      <c r="A609">
        <v>2020</v>
      </c>
      <c r="B609">
        <v>4</v>
      </c>
      <c r="C609">
        <v>5</v>
      </c>
      <c r="D609">
        <v>201</v>
      </c>
      <c r="E609" t="s">
        <v>125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">
      <c r="A610">
        <v>2020</v>
      </c>
      <c r="B610">
        <v>4</v>
      </c>
      <c r="C610">
        <v>5</v>
      </c>
      <c r="D610">
        <v>201</v>
      </c>
      <c r="E610" t="s">
        <v>131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">
      <c r="A611">
        <v>2020</v>
      </c>
      <c r="B611">
        <v>4</v>
      </c>
      <c r="C611">
        <v>5</v>
      </c>
      <c r="D611">
        <v>201</v>
      </c>
      <c r="E611" t="s">
        <v>132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">
      <c r="A612">
        <v>2020</v>
      </c>
      <c r="B612">
        <v>4</v>
      </c>
      <c r="C612">
        <v>5</v>
      </c>
      <c r="D612">
        <v>201</v>
      </c>
      <c r="E612" t="s">
        <v>115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">
      <c r="A613">
        <v>2020</v>
      </c>
      <c r="B613">
        <v>4</v>
      </c>
      <c r="C613">
        <v>5</v>
      </c>
      <c r="D613">
        <v>201</v>
      </c>
      <c r="E613" t="s">
        <v>126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">
      <c r="A614">
        <v>2020</v>
      </c>
      <c r="B614">
        <v>4</v>
      </c>
      <c r="C614">
        <v>5</v>
      </c>
      <c r="D614">
        <v>201</v>
      </c>
      <c r="E614" t="s">
        <v>117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">
      <c r="A615">
        <v>2020</v>
      </c>
      <c r="B615">
        <v>4</v>
      </c>
      <c r="C615">
        <v>5</v>
      </c>
      <c r="D615">
        <v>201</v>
      </c>
      <c r="E615" t="s">
        <v>118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">
      <c r="A616">
        <v>2020</v>
      </c>
      <c r="B616">
        <v>4</v>
      </c>
      <c r="C616">
        <v>5</v>
      </c>
      <c r="D616">
        <v>201</v>
      </c>
      <c r="E616" t="s">
        <v>119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">
      <c r="A617">
        <v>2020</v>
      </c>
      <c r="B617">
        <v>4</v>
      </c>
      <c r="C617">
        <v>5</v>
      </c>
      <c r="D617">
        <v>201</v>
      </c>
      <c r="E617" t="s">
        <v>127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">
      <c r="A618">
        <v>2020</v>
      </c>
      <c r="B618">
        <v>4</v>
      </c>
      <c r="C618">
        <v>5</v>
      </c>
      <c r="D618">
        <v>201</v>
      </c>
      <c r="E618" t="s">
        <v>128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">
      <c r="A619">
        <v>2020</v>
      </c>
      <c r="B619">
        <v>4</v>
      </c>
      <c r="C619">
        <v>5</v>
      </c>
      <c r="D619">
        <v>201</v>
      </c>
      <c r="E619" t="s">
        <v>120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">
      <c r="A620">
        <v>2020</v>
      </c>
      <c r="B620">
        <v>4</v>
      </c>
      <c r="C620">
        <v>5</v>
      </c>
      <c r="D620">
        <v>201</v>
      </c>
      <c r="E620" t="s">
        <v>121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">
      <c r="A621">
        <v>2020</v>
      </c>
      <c r="B621">
        <v>4</v>
      </c>
      <c r="C621">
        <v>5</v>
      </c>
      <c r="D621">
        <v>201</v>
      </c>
      <c r="E621" t="s">
        <v>122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">
      <c r="A622">
        <v>2020</v>
      </c>
      <c r="B622">
        <v>5</v>
      </c>
      <c r="C622">
        <v>4</v>
      </c>
      <c r="D622">
        <v>201</v>
      </c>
      <c r="E622" t="s">
        <v>115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">
      <c r="A623">
        <v>2020</v>
      </c>
      <c r="B623">
        <v>5</v>
      </c>
      <c r="C623">
        <v>4</v>
      </c>
      <c r="D623">
        <v>201</v>
      </c>
      <c r="E623" t="s">
        <v>116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">
      <c r="A624">
        <v>2020</v>
      </c>
      <c r="B624">
        <v>5</v>
      </c>
      <c r="C624">
        <v>4</v>
      </c>
      <c r="D624">
        <v>201</v>
      </c>
      <c r="E624" t="s">
        <v>117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">
      <c r="A625">
        <v>2020</v>
      </c>
      <c r="B625">
        <v>5</v>
      </c>
      <c r="C625">
        <v>4</v>
      </c>
      <c r="D625">
        <v>201</v>
      </c>
      <c r="E625" t="s">
        <v>118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">
      <c r="A626">
        <v>2020</v>
      </c>
      <c r="B626">
        <v>5</v>
      </c>
      <c r="C626">
        <v>4</v>
      </c>
      <c r="D626">
        <v>201</v>
      </c>
      <c r="E626" t="s">
        <v>119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">
      <c r="A627">
        <v>2020</v>
      </c>
      <c r="B627">
        <v>5</v>
      </c>
      <c r="C627">
        <v>4</v>
      </c>
      <c r="D627">
        <v>201</v>
      </c>
      <c r="E627" t="s">
        <v>120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">
      <c r="A628">
        <v>2020</v>
      </c>
      <c r="B628">
        <v>5</v>
      </c>
      <c r="C628">
        <v>4</v>
      </c>
      <c r="D628">
        <v>201</v>
      </c>
      <c r="E628" t="s">
        <v>121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">
      <c r="A629">
        <v>2020</v>
      </c>
      <c r="B629">
        <v>5</v>
      </c>
      <c r="C629">
        <v>4</v>
      </c>
      <c r="D629">
        <v>201</v>
      </c>
      <c r="E629" t="s">
        <v>122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">
      <c r="A630">
        <v>2020</v>
      </c>
      <c r="B630">
        <v>5</v>
      </c>
      <c r="C630">
        <v>4</v>
      </c>
      <c r="D630">
        <v>201</v>
      </c>
      <c r="E630" t="s">
        <v>123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">
      <c r="A631">
        <v>2020</v>
      </c>
      <c r="B631">
        <v>5</v>
      </c>
      <c r="C631">
        <v>4</v>
      </c>
      <c r="D631">
        <v>201</v>
      </c>
      <c r="E631" t="s">
        <v>124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">
      <c r="A632">
        <v>2020</v>
      </c>
      <c r="B632">
        <v>5</v>
      </c>
      <c r="C632">
        <v>4</v>
      </c>
      <c r="D632">
        <v>201</v>
      </c>
      <c r="E632" t="s">
        <v>125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">
      <c r="A633">
        <v>2020</v>
      </c>
      <c r="B633">
        <v>5</v>
      </c>
      <c r="C633">
        <v>4</v>
      </c>
      <c r="D633">
        <v>201</v>
      </c>
      <c r="E633" t="s">
        <v>121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">
      <c r="A634">
        <v>2020</v>
      </c>
      <c r="B634">
        <v>5</v>
      </c>
      <c r="C634">
        <v>5</v>
      </c>
      <c r="D634">
        <v>201</v>
      </c>
      <c r="E634" t="s">
        <v>115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">
      <c r="A635">
        <v>2020</v>
      </c>
      <c r="B635">
        <v>5</v>
      </c>
      <c r="C635">
        <v>5</v>
      </c>
      <c r="D635">
        <v>201</v>
      </c>
      <c r="E635" t="s">
        <v>116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">
      <c r="A636">
        <v>2020</v>
      </c>
      <c r="B636">
        <v>5</v>
      </c>
      <c r="C636">
        <v>5</v>
      </c>
      <c r="D636">
        <v>201</v>
      </c>
      <c r="E636" t="s">
        <v>126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">
      <c r="A637">
        <v>2020</v>
      </c>
      <c r="B637">
        <v>5</v>
      </c>
      <c r="C637">
        <v>5</v>
      </c>
      <c r="D637">
        <v>201</v>
      </c>
      <c r="E637" t="s">
        <v>117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">
      <c r="A638">
        <v>2020</v>
      </c>
      <c r="B638">
        <v>5</v>
      </c>
      <c r="C638">
        <v>5</v>
      </c>
      <c r="D638">
        <v>201</v>
      </c>
      <c r="E638" t="s">
        <v>118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">
      <c r="A639">
        <v>2020</v>
      </c>
      <c r="B639">
        <v>5</v>
      </c>
      <c r="C639">
        <v>5</v>
      </c>
      <c r="D639">
        <v>201</v>
      </c>
      <c r="E639" t="s">
        <v>119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">
      <c r="A640">
        <v>2020</v>
      </c>
      <c r="B640">
        <v>5</v>
      </c>
      <c r="C640">
        <v>5</v>
      </c>
      <c r="D640">
        <v>201</v>
      </c>
      <c r="E640" t="s">
        <v>127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">
      <c r="A641">
        <v>2020</v>
      </c>
      <c r="B641">
        <v>5</v>
      </c>
      <c r="C641">
        <v>5</v>
      </c>
      <c r="D641">
        <v>201</v>
      </c>
      <c r="E641" t="s">
        <v>128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">
      <c r="A642">
        <v>2020</v>
      </c>
      <c r="B642">
        <v>5</v>
      </c>
      <c r="C642">
        <v>5</v>
      </c>
      <c r="D642">
        <v>201</v>
      </c>
      <c r="E642" t="s">
        <v>120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">
      <c r="A643">
        <v>2020</v>
      </c>
      <c r="B643">
        <v>5</v>
      </c>
      <c r="C643">
        <v>5</v>
      </c>
      <c r="D643">
        <v>201</v>
      </c>
      <c r="E643" t="s">
        <v>121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">
      <c r="A644">
        <v>2020</v>
      </c>
      <c r="B644">
        <v>5</v>
      </c>
      <c r="C644">
        <v>5</v>
      </c>
      <c r="D644">
        <v>201</v>
      </c>
      <c r="E644" t="s">
        <v>122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">
      <c r="A645">
        <v>2020</v>
      </c>
      <c r="B645">
        <v>5</v>
      </c>
      <c r="C645">
        <v>5</v>
      </c>
      <c r="D645">
        <v>201</v>
      </c>
      <c r="E645" t="s">
        <v>123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">
      <c r="A646">
        <v>2020</v>
      </c>
      <c r="B646">
        <v>5</v>
      </c>
      <c r="C646">
        <v>5</v>
      </c>
      <c r="D646">
        <v>201</v>
      </c>
      <c r="E646" t="s">
        <v>129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">
      <c r="A647">
        <v>2020</v>
      </c>
      <c r="B647">
        <v>5</v>
      </c>
      <c r="C647">
        <v>5</v>
      </c>
      <c r="D647">
        <v>201</v>
      </c>
      <c r="E647" t="s">
        <v>130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">
      <c r="A648">
        <v>2020</v>
      </c>
      <c r="B648">
        <v>5</v>
      </c>
      <c r="C648">
        <v>5</v>
      </c>
      <c r="D648">
        <v>201</v>
      </c>
      <c r="E648" t="s">
        <v>124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">
      <c r="A649">
        <v>2020</v>
      </c>
      <c r="B649">
        <v>5</v>
      </c>
      <c r="C649">
        <v>5</v>
      </c>
      <c r="D649">
        <v>201</v>
      </c>
      <c r="E649" t="s">
        <v>125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">
      <c r="A650">
        <v>2020</v>
      </c>
      <c r="B650">
        <v>5</v>
      </c>
      <c r="C650">
        <v>5</v>
      </c>
      <c r="D650">
        <v>201</v>
      </c>
      <c r="E650" t="s">
        <v>131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">
      <c r="A651">
        <v>2020</v>
      </c>
      <c r="B651">
        <v>5</v>
      </c>
      <c r="C651">
        <v>5</v>
      </c>
      <c r="D651">
        <v>201</v>
      </c>
      <c r="E651" t="s">
        <v>132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">
      <c r="A652">
        <v>2020</v>
      </c>
      <c r="B652">
        <v>5</v>
      </c>
      <c r="C652">
        <v>5</v>
      </c>
      <c r="D652">
        <v>201</v>
      </c>
      <c r="E652" t="s">
        <v>115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">
      <c r="A653">
        <v>2020</v>
      </c>
      <c r="B653">
        <v>5</v>
      </c>
      <c r="C653">
        <v>5</v>
      </c>
      <c r="D653">
        <v>201</v>
      </c>
      <c r="E653" t="s">
        <v>126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">
      <c r="A654">
        <v>2020</v>
      </c>
      <c r="B654">
        <v>5</v>
      </c>
      <c r="C654">
        <v>5</v>
      </c>
      <c r="D654">
        <v>201</v>
      </c>
      <c r="E654" t="s">
        <v>117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">
      <c r="A655">
        <v>2020</v>
      </c>
      <c r="B655">
        <v>5</v>
      </c>
      <c r="C655">
        <v>5</v>
      </c>
      <c r="D655">
        <v>201</v>
      </c>
      <c r="E655" t="s">
        <v>118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">
      <c r="A656">
        <v>2020</v>
      </c>
      <c r="B656">
        <v>5</v>
      </c>
      <c r="C656">
        <v>5</v>
      </c>
      <c r="D656">
        <v>201</v>
      </c>
      <c r="E656" t="s">
        <v>119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">
      <c r="A657">
        <v>2020</v>
      </c>
      <c r="B657">
        <v>5</v>
      </c>
      <c r="C657">
        <v>5</v>
      </c>
      <c r="D657">
        <v>201</v>
      </c>
      <c r="E657" t="s">
        <v>127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">
      <c r="A658">
        <v>2020</v>
      </c>
      <c r="B658">
        <v>5</v>
      </c>
      <c r="C658">
        <v>5</v>
      </c>
      <c r="D658">
        <v>201</v>
      </c>
      <c r="E658" t="s">
        <v>128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">
      <c r="A659">
        <v>2020</v>
      </c>
      <c r="B659">
        <v>5</v>
      </c>
      <c r="C659">
        <v>5</v>
      </c>
      <c r="D659">
        <v>201</v>
      </c>
      <c r="E659" t="s">
        <v>120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">
      <c r="A660">
        <v>2020</v>
      </c>
      <c r="B660">
        <v>5</v>
      </c>
      <c r="C660">
        <v>5</v>
      </c>
      <c r="D660">
        <v>201</v>
      </c>
      <c r="E660" t="s">
        <v>121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">
      <c r="A661">
        <v>2020</v>
      </c>
      <c r="B661">
        <v>5</v>
      </c>
      <c r="C661">
        <v>5</v>
      </c>
      <c r="D661">
        <v>201</v>
      </c>
      <c r="E661" t="s">
        <v>122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">
      <c r="A662">
        <v>2020</v>
      </c>
      <c r="B662">
        <v>5</v>
      </c>
      <c r="C662">
        <v>5</v>
      </c>
      <c r="D662">
        <v>201</v>
      </c>
      <c r="E662" t="s">
        <v>125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">
      <c r="A663">
        <v>2020</v>
      </c>
      <c r="B663">
        <v>5</v>
      </c>
      <c r="C663">
        <v>5</v>
      </c>
      <c r="D663">
        <v>201</v>
      </c>
      <c r="E663" t="s">
        <v>131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">
      <c r="A664">
        <v>2020</v>
      </c>
      <c r="B664">
        <v>6</v>
      </c>
      <c r="C664">
        <v>4</v>
      </c>
      <c r="D664">
        <v>201</v>
      </c>
      <c r="E664" t="s">
        <v>115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">
      <c r="A665">
        <v>2020</v>
      </c>
      <c r="B665">
        <v>6</v>
      </c>
      <c r="C665">
        <v>4</v>
      </c>
      <c r="D665">
        <v>201</v>
      </c>
      <c r="E665" t="s">
        <v>116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">
      <c r="A666">
        <v>2020</v>
      </c>
      <c r="B666">
        <v>6</v>
      </c>
      <c r="C666">
        <v>4</v>
      </c>
      <c r="D666">
        <v>201</v>
      </c>
      <c r="E666" t="s">
        <v>117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">
      <c r="A667">
        <v>2020</v>
      </c>
      <c r="B667">
        <v>6</v>
      </c>
      <c r="C667">
        <v>4</v>
      </c>
      <c r="D667">
        <v>201</v>
      </c>
      <c r="E667" t="s">
        <v>118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">
      <c r="A668">
        <v>2020</v>
      </c>
      <c r="B668">
        <v>6</v>
      </c>
      <c r="C668">
        <v>4</v>
      </c>
      <c r="D668">
        <v>201</v>
      </c>
      <c r="E668" t="s">
        <v>119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">
      <c r="A669">
        <v>2020</v>
      </c>
      <c r="B669">
        <v>6</v>
      </c>
      <c r="C669">
        <v>4</v>
      </c>
      <c r="D669">
        <v>201</v>
      </c>
      <c r="E669" t="s">
        <v>120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">
      <c r="A670">
        <v>2020</v>
      </c>
      <c r="B670">
        <v>6</v>
      </c>
      <c r="C670">
        <v>4</v>
      </c>
      <c r="D670">
        <v>201</v>
      </c>
      <c r="E670" t="s">
        <v>121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">
      <c r="A671">
        <v>2020</v>
      </c>
      <c r="B671">
        <v>6</v>
      </c>
      <c r="C671">
        <v>4</v>
      </c>
      <c r="D671">
        <v>201</v>
      </c>
      <c r="E671" t="s">
        <v>122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">
      <c r="A672">
        <v>2020</v>
      </c>
      <c r="B672">
        <v>6</v>
      </c>
      <c r="C672">
        <v>4</v>
      </c>
      <c r="D672">
        <v>201</v>
      </c>
      <c r="E672" t="s">
        <v>123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">
      <c r="A673">
        <v>2020</v>
      </c>
      <c r="B673">
        <v>6</v>
      </c>
      <c r="C673">
        <v>4</v>
      </c>
      <c r="D673">
        <v>201</v>
      </c>
      <c r="E673" t="s">
        <v>124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">
      <c r="A674">
        <v>2020</v>
      </c>
      <c r="B674">
        <v>6</v>
      </c>
      <c r="C674">
        <v>4</v>
      </c>
      <c r="D674">
        <v>201</v>
      </c>
      <c r="E674" t="s">
        <v>125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">
      <c r="A675">
        <v>2020</v>
      </c>
      <c r="B675">
        <v>6</v>
      </c>
      <c r="C675">
        <v>4</v>
      </c>
      <c r="D675">
        <v>201</v>
      </c>
      <c r="E675" t="s">
        <v>121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">
      <c r="A676">
        <v>2020</v>
      </c>
      <c r="B676">
        <v>6</v>
      </c>
      <c r="C676">
        <v>5</v>
      </c>
      <c r="D676">
        <v>201</v>
      </c>
      <c r="E676" t="s">
        <v>115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">
      <c r="A677">
        <v>2020</v>
      </c>
      <c r="B677">
        <v>6</v>
      </c>
      <c r="C677">
        <v>5</v>
      </c>
      <c r="D677">
        <v>201</v>
      </c>
      <c r="E677" t="s">
        <v>116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">
      <c r="A678">
        <v>2020</v>
      </c>
      <c r="B678">
        <v>6</v>
      </c>
      <c r="C678">
        <v>5</v>
      </c>
      <c r="D678">
        <v>201</v>
      </c>
      <c r="E678" t="s">
        <v>126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">
      <c r="A679">
        <v>2020</v>
      </c>
      <c r="B679">
        <v>6</v>
      </c>
      <c r="C679">
        <v>5</v>
      </c>
      <c r="D679">
        <v>201</v>
      </c>
      <c r="E679" t="s">
        <v>117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">
      <c r="A680">
        <v>2020</v>
      </c>
      <c r="B680">
        <v>6</v>
      </c>
      <c r="C680">
        <v>5</v>
      </c>
      <c r="D680">
        <v>201</v>
      </c>
      <c r="E680" t="s">
        <v>118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">
      <c r="A681">
        <v>2020</v>
      </c>
      <c r="B681">
        <v>6</v>
      </c>
      <c r="C681">
        <v>5</v>
      </c>
      <c r="D681">
        <v>201</v>
      </c>
      <c r="E681" t="s">
        <v>119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">
      <c r="A682">
        <v>2020</v>
      </c>
      <c r="B682">
        <v>6</v>
      </c>
      <c r="C682">
        <v>5</v>
      </c>
      <c r="D682">
        <v>201</v>
      </c>
      <c r="E682" t="s">
        <v>127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">
      <c r="A683">
        <v>2020</v>
      </c>
      <c r="B683">
        <v>6</v>
      </c>
      <c r="C683">
        <v>5</v>
      </c>
      <c r="D683">
        <v>201</v>
      </c>
      <c r="E683" t="s">
        <v>128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">
      <c r="A684">
        <v>2020</v>
      </c>
      <c r="B684">
        <v>6</v>
      </c>
      <c r="C684">
        <v>5</v>
      </c>
      <c r="D684">
        <v>201</v>
      </c>
      <c r="E684" t="s">
        <v>120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">
      <c r="A685">
        <v>2020</v>
      </c>
      <c r="B685">
        <v>6</v>
      </c>
      <c r="C685">
        <v>5</v>
      </c>
      <c r="D685">
        <v>201</v>
      </c>
      <c r="E685" t="s">
        <v>121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">
      <c r="A686">
        <v>2020</v>
      </c>
      <c r="B686">
        <v>6</v>
      </c>
      <c r="C686">
        <v>5</v>
      </c>
      <c r="D686">
        <v>201</v>
      </c>
      <c r="E686" t="s">
        <v>122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">
      <c r="A687">
        <v>2020</v>
      </c>
      <c r="B687">
        <v>6</v>
      </c>
      <c r="C687">
        <v>5</v>
      </c>
      <c r="D687">
        <v>201</v>
      </c>
      <c r="E687" t="s">
        <v>123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">
      <c r="A688">
        <v>2020</v>
      </c>
      <c r="B688">
        <v>6</v>
      </c>
      <c r="C688">
        <v>5</v>
      </c>
      <c r="D688">
        <v>201</v>
      </c>
      <c r="E688" t="s">
        <v>129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">
      <c r="A689">
        <v>2020</v>
      </c>
      <c r="B689">
        <v>6</v>
      </c>
      <c r="C689">
        <v>5</v>
      </c>
      <c r="D689">
        <v>201</v>
      </c>
      <c r="E689" t="s">
        <v>130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">
      <c r="A690">
        <v>2020</v>
      </c>
      <c r="B690">
        <v>6</v>
      </c>
      <c r="C690">
        <v>5</v>
      </c>
      <c r="D690">
        <v>201</v>
      </c>
      <c r="E690" t="s">
        <v>124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">
      <c r="A691">
        <v>2020</v>
      </c>
      <c r="B691">
        <v>6</v>
      </c>
      <c r="C691">
        <v>5</v>
      </c>
      <c r="D691">
        <v>201</v>
      </c>
      <c r="E691" t="s">
        <v>125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">
      <c r="A692">
        <v>2020</v>
      </c>
      <c r="B692">
        <v>6</v>
      </c>
      <c r="C692">
        <v>5</v>
      </c>
      <c r="D692">
        <v>201</v>
      </c>
      <c r="E692" t="s">
        <v>131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">
      <c r="A693">
        <v>2020</v>
      </c>
      <c r="B693">
        <v>6</v>
      </c>
      <c r="C693">
        <v>5</v>
      </c>
      <c r="D693">
        <v>201</v>
      </c>
      <c r="E693" t="s">
        <v>132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">
      <c r="A694">
        <v>2020</v>
      </c>
      <c r="B694">
        <v>6</v>
      </c>
      <c r="C694">
        <v>5</v>
      </c>
      <c r="D694">
        <v>201</v>
      </c>
      <c r="E694" t="s">
        <v>115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">
      <c r="A695">
        <v>2020</v>
      </c>
      <c r="B695">
        <v>6</v>
      </c>
      <c r="C695">
        <v>5</v>
      </c>
      <c r="D695">
        <v>201</v>
      </c>
      <c r="E695" t="s">
        <v>126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">
      <c r="A696">
        <v>2020</v>
      </c>
      <c r="B696">
        <v>6</v>
      </c>
      <c r="C696">
        <v>5</v>
      </c>
      <c r="D696">
        <v>201</v>
      </c>
      <c r="E696" t="s">
        <v>117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">
      <c r="A697">
        <v>2020</v>
      </c>
      <c r="B697">
        <v>6</v>
      </c>
      <c r="C697">
        <v>5</v>
      </c>
      <c r="D697">
        <v>201</v>
      </c>
      <c r="E697" t="s">
        <v>118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">
      <c r="A698">
        <v>2020</v>
      </c>
      <c r="B698">
        <v>6</v>
      </c>
      <c r="C698">
        <v>5</v>
      </c>
      <c r="D698">
        <v>201</v>
      </c>
      <c r="E698" t="s">
        <v>119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">
      <c r="A699">
        <v>2020</v>
      </c>
      <c r="B699">
        <v>6</v>
      </c>
      <c r="C699">
        <v>5</v>
      </c>
      <c r="D699">
        <v>201</v>
      </c>
      <c r="E699" t="s">
        <v>127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">
      <c r="A700">
        <v>2020</v>
      </c>
      <c r="B700">
        <v>6</v>
      </c>
      <c r="C700">
        <v>5</v>
      </c>
      <c r="D700">
        <v>201</v>
      </c>
      <c r="E700" t="s">
        <v>128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">
      <c r="A701">
        <v>2020</v>
      </c>
      <c r="B701">
        <v>6</v>
      </c>
      <c r="C701">
        <v>5</v>
      </c>
      <c r="D701">
        <v>201</v>
      </c>
      <c r="E701" t="s">
        <v>120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">
      <c r="A702">
        <v>2020</v>
      </c>
      <c r="B702">
        <v>6</v>
      </c>
      <c r="C702">
        <v>5</v>
      </c>
      <c r="D702">
        <v>201</v>
      </c>
      <c r="E702" t="s">
        <v>121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">
      <c r="A703">
        <v>2020</v>
      </c>
      <c r="B703">
        <v>6</v>
      </c>
      <c r="C703">
        <v>5</v>
      </c>
      <c r="D703">
        <v>201</v>
      </c>
      <c r="E703" t="s">
        <v>122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">
      <c r="A704">
        <v>2020</v>
      </c>
      <c r="B704">
        <v>6</v>
      </c>
      <c r="C704">
        <v>5</v>
      </c>
      <c r="D704">
        <v>201</v>
      </c>
      <c r="E704" t="s">
        <v>125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">
      <c r="A705">
        <v>2020</v>
      </c>
      <c r="B705">
        <v>7</v>
      </c>
      <c r="C705">
        <v>4</v>
      </c>
      <c r="D705">
        <v>201</v>
      </c>
      <c r="E705" t="s">
        <v>115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">
      <c r="A706">
        <v>2020</v>
      </c>
      <c r="B706">
        <v>7</v>
      </c>
      <c r="C706">
        <v>4</v>
      </c>
      <c r="D706">
        <v>201</v>
      </c>
      <c r="E706" t="s">
        <v>116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">
      <c r="A707">
        <v>2020</v>
      </c>
      <c r="B707">
        <v>7</v>
      </c>
      <c r="C707">
        <v>4</v>
      </c>
      <c r="D707">
        <v>201</v>
      </c>
      <c r="E707" t="s">
        <v>117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">
      <c r="A708">
        <v>2020</v>
      </c>
      <c r="B708">
        <v>7</v>
      </c>
      <c r="C708">
        <v>4</v>
      </c>
      <c r="D708">
        <v>201</v>
      </c>
      <c r="E708" t="s">
        <v>118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">
      <c r="A709">
        <v>2020</v>
      </c>
      <c r="B709">
        <v>7</v>
      </c>
      <c r="C709">
        <v>4</v>
      </c>
      <c r="D709">
        <v>201</v>
      </c>
      <c r="E709" t="s">
        <v>119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">
      <c r="A710">
        <v>2020</v>
      </c>
      <c r="B710">
        <v>7</v>
      </c>
      <c r="C710">
        <v>4</v>
      </c>
      <c r="D710">
        <v>201</v>
      </c>
      <c r="E710" t="s">
        <v>120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">
      <c r="A711">
        <v>2020</v>
      </c>
      <c r="B711">
        <v>7</v>
      </c>
      <c r="C711">
        <v>4</v>
      </c>
      <c r="D711">
        <v>201</v>
      </c>
      <c r="E711" t="s">
        <v>121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">
      <c r="A712">
        <v>2020</v>
      </c>
      <c r="B712">
        <v>7</v>
      </c>
      <c r="C712">
        <v>4</v>
      </c>
      <c r="D712">
        <v>201</v>
      </c>
      <c r="E712" t="s">
        <v>122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">
      <c r="A713">
        <v>2020</v>
      </c>
      <c r="B713">
        <v>7</v>
      </c>
      <c r="C713">
        <v>4</v>
      </c>
      <c r="D713">
        <v>201</v>
      </c>
      <c r="E713" t="s">
        <v>123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">
      <c r="A714">
        <v>2020</v>
      </c>
      <c r="B714">
        <v>7</v>
      </c>
      <c r="C714">
        <v>4</v>
      </c>
      <c r="D714">
        <v>201</v>
      </c>
      <c r="E714" t="s">
        <v>124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">
      <c r="A715">
        <v>2020</v>
      </c>
      <c r="B715">
        <v>7</v>
      </c>
      <c r="C715">
        <v>4</v>
      </c>
      <c r="D715">
        <v>201</v>
      </c>
      <c r="E715" t="s">
        <v>125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">
      <c r="A716">
        <v>2020</v>
      </c>
      <c r="B716">
        <v>7</v>
      </c>
      <c r="C716">
        <v>4</v>
      </c>
      <c r="D716">
        <v>201</v>
      </c>
      <c r="E716" t="s">
        <v>115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">
      <c r="A717">
        <v>2020</v>
      </c>
      <c r="B717">
        <v>7</v>
      </c>
      <c r="C717">
        <v>4</v>
      </c>
      <c r="D717">
        <v>201</v>
      </c>
      <c r="E717" t="s">
        <v>119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">
      <c r="A718">
        <v>2020</v>
      </c>
      <c r="B718">
        <v>7</v>
      </c>
      <c r="C718">
        <v>4</v>
      </c>
      <c r="D718">
        <v>201</v>
      </c>
      <c r="E718" t="s">
        <v>121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">
      <c r="A719">
        <v>2020</v>
      </c>
      <c r="B719">
        <v>7</v>
      </c>
      <c r="C719">
        <v>5</v>
      </c>
      <c r="D719">
        <v>201</v>
      </c>
      <c r="E719" t="s">
        <v>115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">
      <c r="A720">
        <v>2020</v>
      </c>
      <c r="B720">
        <v>7</v>
      </c>
      <c r="C720">
        <v>5</v>
      </c>
      <c r="D720">
        <v>201</v>
      </c>
      <c r="E720" t="s">
        <v>116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">
      <c r="A721">
        <v>2020</v>
      </c>
      <c r="B721">
        <v>7</v>
      </c>
      <c r="C721">
        <v>5</v>
      </c>
      <c r="D721">
        <v>201</v>
      </c>
      <c r="E721" t="s">
        <v>126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">
      <c r="A722">
        <v>2020</v>
      </c>
      <c r="B722">
        <v>7</v>
      </c>
      <c r="C722">
        <v>5</v>
      </c>
      <c r="D722">
        <v>201</v>
      </c>
      <c r="E722" t="s">
        <v>117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">
      <c r="A723">
        <v>2020</v>
      </c>
      <c r="B723">
        <v>7</v>
      </c>
      <c r="C723">
        <v>5</v>
      </c>
      <c r="D723">
        <v>201</v>
      </c>
      <c r="E723" t="s">
        <v>118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">
      <c r="A724">
        <v>2020</v>
      </c>
      <c r="B724">
        <v>7</v>
      </c>
      <c r="C724">
        <v>5</v>
      </c>
      <c r="D724">
        <v>201</v>
      </c>
      <c r="E724" t="s">
        <v>119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">
      <c r="A725">
        <v>2020</v>
      </c>
      <c r="B725">
        <v>7</v>
      </c>
      <c r="C725">
        <v>5</v>
      </c>
      <c r="D725">
        <v>201</v>
      </c>
      <c r="E725" t="s">
        <v>127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">
      <c r="A726">
        <v>2020</v>
      </c>
      <c r="B726">
        <v>7</v>
      </c>
      <c r="C726">
        <v>5</v>
      </c>
      <c r="D726">
        <v>201</v>
      </c>
      <c r="E726" t="s">
        <v>128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">
      <c r="A727">
        <v>2020</v>
      </c>
      <c r="B727">
        <v>7</v>
      </c>
      <c r="C727">
        <v>5</v>
      </c>
      <c r="D727">
        <v>201</v>
      </c>
      <c r="E727" t="s">
        <v>120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">
      <c r="A728">
        <v>2020</v>
      </c>
      <c r="B728">
        <v>7</v>
      </c>
      <c r="C728">
        <v>5</v>
      </c>
      <c r="D728">
        <v>201</v>
      </c>
      <c r="E728" t="s">
        <v>121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">
      <c r="A729">
        <v>2020</v>
      </c>
      <c r="B729">
        <v>7</v>
      </c>
      <c r="C729">
        <v>5</v>
      </c>
      <c r="D729">
        <v>201</v>
      </c>
      <c r="E729" t="s">
        <v>122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">
      <c r="A730">
        <v>2020</v>
      </c>
      <c r="B730">
        <v>7</v>
      </c>
      <c r="C730">
        <v>5</v>
      </c>
      <c r="D730">
        <v>201</v>
      </c>
      <c r="E730" t="s">
        <v>123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">
      <c r="A731">
        <v>2020</v>
      </c>
      <c r="B731">
        <v>7</v>
      </c>
      <c r="C731">
        <v>5</v>
      </c>
      <c r="D731">
        <v>201</v>
      </c>
      <c r="E731" t="s">
        <v>129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">
      <c r="A732">
        <v>2020</v>
      </c>
      <c r="B732">
        <v>7</v>
      </c>
      <c r="C732">
        <v>5</v>
      </c>
      <c r="D732">
        <v>201</v>
      </c>
      <c r="E732" t="s">
        <v>130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">
      <c r="A733">
        <v>2020</v>
      </c>
      <c r="B733">
        <v>7</v>
      </c>
      <c r="C733">
        <v>5</v>
      </c>
      <c r="D733">
        <v>201</v>
      </c>
      <c r="E733" t="s">
        <v>124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">
      <c r="A734">
        <v>2020</v>
      </c>
      <c r="B734">
        <v>7</v>
      </c>
      <c r="C734">
        <v>5</v>
      </c>
      <c r="D734">
        <v>201</v>
      </c>
      <c r="E734" t="s">
        <v>125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">
      <c r="A735">
        <v>2020</v>
      </c>
      <c r="B735">
        <v>7</v>
      </c>
      <c r="C735">
        <v>5</v>
      </c>
      <c r="D735">
        <v>201</v>
      </c>
      <c r="E735" t="s">
        <v>131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">
      <c r="A736">
        <v>2020</v>
      </c>
      <c r="B736">
        <v>7</v>
      </c>
      <c r="C736">
        <v>5</v>
      </c>
      <c r="D736">
        <v>201</v>
      </c>
      <c r="E736" t="s">
        <v>132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">
      <c r="A737">
        <v>2020</v>
      </c>
      <c r="B737">
        <v>7</v>
      </c>
      <c r="C737">
        <v>5</v>
      </c>
      <c r="D737">
        <v>201</v>
      </c>
      <c r="E737" t="s">
        <v>115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">
      <c r="A738">
        <v>2020</v>
      </c>
      <c r="B738">
        <v>7</v>
      </c>
      <c r="C738">
        <v>5</v>
      </c>
      <c r="D738">
        <v>201</v>
      </c>
      <c r="E738" t="s">
        <v>126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">
      <c r="A739">
        <v>2020</v>
      </c>
      <c r="B739">
        <v>7</v>
      </c>
      <c r="C739">
        <v>5</v>
      </c>
      <c r="D739">
        <v>201</v>
      </c>
      <c r="E739" t="s">
        <v>117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">
      <c r="A740">
        <v>2020</v>
      </c>
      <c r="B740">
        <v>7</v>
      </c>
      <c r="C740">
        <v>5</v>
      </c>
      <c r="D740">
        <v>201</v>
      </c>
      <c r="E740" t="s">
        <v>118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">
      <c r="A741">
        <v>2020</v>
      </c>
      <c r="B741">
        <v>7</v>
      </c>
      <c r="C741">
        <v>5</v>
      </c>
      <c r="D741">
        <v>201</v>
      </c>
      <c r="E741" t="s">
        <v>119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">
      <c r="A742">
        <v>2020</v>
      </c>
      <c r="B742">
        <v>7</v>
      </c>
      <c r="C742">
        <v>5</v>
      </c>
      <c r="D742">
        <v>201</v>
      </c>
      <c r="E742" t="s">
        <v>127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">
      <c r="A743">
        <v>2020</v>
      </c>
      <c r="B743">
        <v>7</v>
      </c>
      <c r="C743">
        <v>5</v>
      </c>
      <c r="D743">
        <v>201</v>
      </c>
      <c r="E743" t="s">
        <v>128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">
      <c r="A744">
        <v>2020</v>
      </c>
      <c r="B744">
        <v>7</v>
      </c>
      <c r="C744">
        <v>5</v>
      </c>
      <c r="D744">
        <v>201</v>
      </c>
      <c r="E744" t="s">
        <v>120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">
      <c r="A745">
        <v>2020</v>
      </c>
      <c r="B745">
        <v>7</v>
      </c>
      <c r="C745">
        <v>5</v>
      </c>
      <c r="D745">
        <v>201</v>
      </c>
      <c r="E745" t="s">
        <v>121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">
      <c r="A746">
        <v>2020</v>
      </c>
      <c r="B746">
        <v>7</v>
      </c>
      <c r="C746">
        <v>5</v>
      </c>
      <c r="D746">
        <v>201</v>
      </c>
      <c r="E746" t="s">
        <v>122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">
      <c r="A747">
        <v>2020</v>
      </c>
      <c r="B747">
        <v>8</v>
      </c>
      <c r="C747">
        <v>4</v>
      </c>
      <c r="D747">
        <v>201</v>
      </c>
      <c r="E747" t="s">
        <v>115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">
      <c r="A748">
        <v>2020</v>
      </c>
      <c r="B748">
        <v>8</v>
      </c>
      <c r="C748">
        <v>4</v>
      </c>
      <c r="D748">
        <v>201</v>
      </c>
      <c r="E748" t="s">
        <v>116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">
      <c r="A749">
        <v>2020</v>
      </c>
      <c r="B749">
        <v>8</v>
      </c>
      <c r="C749">
        <v>4</v>
      </c>
      <c r="D749">
        <v>201</v>
      </c>
      <c r="E749" t="s">
        <v>117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">
      <c r="A750">
        <v>2020</v>
      </c>
      <c r="B750">
        <v>8</v>
      </c>
      <c r="C750">
        <v>4</v>
      </c>
      <c r="D750">
        <v>201</v>
      </c>
      <c r="E750" t="s">
        <v>118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">
      <c r="A751">
        <v>2020</v>
      </c>
      <c r="B751">
        <v>8</v>
      </c>
      <c r="C751">
        <v>4</v>
      </c>
      <c r="D751">
        <v>201</v>
      </c>
      <c r="E751" t="s">
        <v>119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">
      <c r="A752">
        <v>2020</v>
      </c>
      <c r="B752">
        <v>8</v>
      </c>
      <c r="C752">
        <v>4</v>
      </c>
      <c r="D752">
        <v>201</v>
      </c>
      <c r="E752" t="s">
        <v>120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">
      <c r="A753">
        <v>2020</v>
      </c>
      <c r="B753">
        <v>8</v>
      </c>
      <c r="C753">
        <v>4</v>
      </c>
      <c r="D753">
        <v>201</v>
      </c>
      <c r="E753" t="s">
        <v>121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">
      <c r="A754">
        <v>2020</v>
      </c>
      <c r="B754">
        <v>8</v>
      </c>
      <c r="C754">
        <v>4</v>
      </c>
      <c r="D754">
        <v>201</v>
      </c>
      <c r="E754" t="s">
        <v>122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">
      <c r="A755">
        <v>2020</v>
      </c>
      <c r="B755">
        <v>8</v>
      </c>
      <c r="C755">
        <v>4</v>
      </c>
      <c r="D755">
        <v>201</v>
      </c>
      <c r="E755" t="s">
        <v>123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">
      <c r="A756">
        <v>2020</v>
      </c>
      <c r="B756">
        <v>8</v>
      </c>
      <c r="C756">
        <v>4</v>
      </c>
      <c r="D756">
        <v>201</v>
      </c>
      <c r="E756" t="s">
        <v>124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">
      <c r="A757">
        <v>2020</v>
      </c>
      <c r="B757">
        <v>8</v>
      </c>
      <c r="C757">
        <v>4</v>
      </c>
      <c r="D757">
        <v>201</v>
      </c>
      <c r="E757" t="s">
        <v>125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">
      <c r="A758">
        <v>2020</v>
      </c>
      <c r="B758">
        <v>8</v>
      </c>
      <c r="C758">
        <v>4</v>
      </c>
      <c r="D758">
        <v>201</v>
      </c>
      <c r="E758" t="s">
        <v>115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">
      <c r="A759">
        <v>2020</v>
      </c>
      <c r="B759">
        <v>8</v>
      </c>
      <c r="C759">
        <v>4</v>
      </c>
      <c r="D759">
        <v>201</v>
      </c>
      <c r="E759" t="s">
        <v>117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">
      <c r="A760">
        <v>2020</v>
      </c>
      <c r="B760">
        <v>8</v>
      </c>
      <c r="C760">
        <v>4</v>
      </c>
      <c r="D760">
        <v>201</v>
      </c>
      <c r="E760" t="s">
        <v>118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">
      <c r="A761">
        <v>2020</v>
      </c>
      <c r="B761">
        <v>8</v>
      </c>
      <c r="C761">
        <v>4</v>
      </c>
      <c r="D761">
        <v>201</v>
      </c>
      <c r="E761" t="s">
        <v>119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">
      <c r="A762">
        <v>2020</v>
      </c>
      <c r="B762">
        <v>8</v>
      </c>
      <c r="C762">
        <v>4</v>
      </c>
      <c r="D762">
        <v>201</v>
      </c>
      <c r="E762" t="s">
        <v>121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">
      <c r="A763">
        <v>2020</v>
      </c>
      <c r="B763">
        <v>8</v>
      </c>
      <c r="C763">
        <v>4</v>
      </c>
      <c r="D763">
        <v>201</v>
      </c>
      <c r="E763" t="s">
        <v>122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">
      <c r="A764">
        <v>2020</v>
      </c>
      <c r="B764">
        <v>8</v>
      </c>
      <c r="C764">
        <v>5</v>
      </c>
      <c r="D764">
        <v>201</v>
      </c>
      <c r="E764" t="s">
        <v>115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">
      <c r="A765">
        <v>2020</v>
      </c>
      <c r="B765">
        <v>8</v>
      </c>
      <c r="C765">
        <v>5</v>
      </c>
      <c r="D765">
        <v>201</v>
      </c>
      <c r="E765" t="s">
        <v>116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">
      <c r="A766">
        <v>2020</v>
      </c>
      <c r="B766">
        <v>8</v>
      </c>
      <c r="C766">
        <v>5</v>
      </c>
      <c r="D766">
        <v>201</v>
      </c>
      <c r="E766" t="s">
        <v>126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">
      <c r="A767">
        <v>2020</v>
      </c>
      <c r="B767">
        <v>8</v>
      </c>
      <c r="C767">
        <v>5</v>
      </c>
      <c r="D767">
        <v>201</v>
      </c>
      <c r="E767" t="s">
        <v>117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">
      <c r="A768">
        <v>2020</v>
      </c>
      <c r="B768">
        <v>8</v>
      </c>
      <c r="C768">
        <v>5</v>
      </c>
      <c r="D768">
        <v>201</v>
      </c>
      <c r="E768" t="s">
        <v>118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">
      <c r="A769">
        <v>2020</v>
      </c>
      <c r="B769">
        <v>8</v>
      </c>
      <c r="C769">
        <v>5</v>
      </c>
      <c r="D769">
        <v>201</v>
      </c>
      <c r="E769" t="s">
        <v>119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">
      <c r="A770">
        <v>2020</v>
      </c>
      <c r="B770">
        <v>8</v>
      </c>
      <c r="C770">
        <v>5</v>
      </c>
      <c r="D770">
        <v>201</v>
      </c>
      <c r="E770" t="s">
        <v>127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">
      <c r="A771">
        <v>2020</v>
      </c>
      <c r="B771">
        <v>8</v>
      </c>
      <c r="C771">
        <v>5</v>
      </c>
      <c r="D771">
        <v>201</v>
      </c>
      <c r="E771" t="s">
        <v>128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">
      <c r="A772">
        <v>2020</v>
      </c>
      <c r="B772">
        <v>8</v>
      </c>
      <c r="C772">
        <v>5</v>
      </c>
      <c r="D772">
        <v>201</v>
      </c>
      <c r="E772" t="s">
        <v>120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">
      <c r="A773">
        <v>2020</v>
      </c>
      <c r="B773">
        <v>8</v>
      </c>
      <c r="C773">
        <v>5</v>
      </c>
      <c r="D773">
        <v>201</v>
      </c>
      <c r="E773" t="s">
        <v>121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">
      <c r="A774">
        <v>2020</v>
      </c>
      <c r="B774">
        <v>8</v>
      </c>
      <c r="C774">
        <v>5</v>
      </c>
      <c r="D774">
        <v>201</v>
      </c>
      <c r="E774" t="s">
        <v>122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">
      <c r="A775">
        <v>2020</v>
      </c>
      <c r="B775">
        <v>8</v>
      </c>
      <c r="C775">
        <v>5</v>
      </c>
      <c r="D775">
        <v>201</v>
      </c>
      <c r="E775" t="s">
        <v>123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">
      <c r="A776">
        <v>2020</v>
      </c>
      <c r="B776">
        <v>8</v>
      </c>
      <c r="C776">
        <v>5</v>
      </c>
      <c r="D776">
        <v>201</v>
      </c>
      <c r="E776" t="s">
        <v>129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">
      <c r="A777">
        <v>2020</v>
      </c>
      <c r="B777">
        <v>8</v>
      </c>
      <c r="C777">
        <v>5</v>
      </c>
      <c r="D777">
        <v>201</v>
      </c>
      <c r="E777" t="s">
        <v>130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">
      <c r="A778">
        <v>2020</v>
      </c>
      <c r="B778">
        <v>8</v>
      </c>
      <c r="C778">
        <v>5</v>
      </c>
      <c r="D778">
        <v>201</v>
      </c>
      <c r="E778" t="s">
        <v>124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">
      <c r="A779">
        <v>2020</v>
      </c>
      <c r="B779">
        <v>8</v>
      </c>
      <c r="C779">
        <v>5</v>
      </c>
      <c r="D779">
        <v>201</v>
      </c>
      <c r="E779" t="s">
        <v>125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">
      <c r="A780">
        <v>2020</v>
      </c>
      <c r="B780">
        <v>8</v>
      </c>
      <c r="C780">
        <v>5</v>
      </c>
      <c r="D780">
        <v>201</v>
      </c>
      <c r="E780" t="s">
        <v>131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">
      <c r="A781">
        <v>2020</v>
      </c>
      <c r="B781">
        <v>8</v>
      </c>
      <c r="C781">
        <v>5</v>
      </c>
      <c r="D781">
        <v>201</v>
      </c>
      <c r="E781" t="s">
        <v>132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">
      <c r="A782">
        <v>2020</v>
      </c>
      <c r="B782">
        <v>8</v>
      </c>
      <c r="C782">
        <v>5</v>
      </c>
      <c r="D782">
        <v>201</v>
      </c>
      <c r="E782" t="s">
        <v>115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">
      <c r="A783">
        <v>2020</v>
      </c>
      <c r="B783">
        <v>8</v>
      </c>
      <c r="C783">
        <v>5</v>
      </c>
      <c r="D783">
        <v>201</v>
      </c>
      <c r="E783" t="s">
        <v>126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">
      <c r="A784">
        <v>2020</v>
      </c>
      <c r="B784">
        <v>8</v>
      </c>
      <c r="C784">
        <v>5</v>
      </c>
      <c r="D784">
        <v>201</v>
      </c>
      <c r="E784" t="s">
        <v>117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">
      <c r="A785">
        <v>2020</v>
      </c>
      <c r="B785">
        <v>8</v>
      </c>
      <c r="C785">
        <v>5</v>
      </c>
      <c r="D785">
        <v>201</v>
      </c>
      <c r="E785" t="s">
        <v>118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">
      <c r="A786">
        <v>2020</v>
      </c>
      <c r="B786">
        <v>8</v>
      </c>
      <c r="C786">
        <v>5</v>
      </c>
      <c r="D786">
        <v>201</v>
      </c>
      <c r="E786" t="s">
        <v>119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">
      <c r="A787">
        <v>2020</v>
      </c>
      <c r="B787">
        <v>8</v>
      </c>
      <c r="C787">
        <v>5</v>
      </c>
      <c r="D787">
        <v>201</v>
      </c>
      <c r="E787" t="s">
        <v>127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">
      <c r="A788">
        <v>2020</v>
      </c>
      <c r="B788">
        <v>8</v>
      </c>
      <c r="C788">
        <v>5</v>
      </c>
      <c r="D788">
        <v>201</v>
      </c>
      <c r="E788" t="s">
        <v>128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">
      <c r="A789">
        <v>2020</v>
      </c>
      <c r="B789">
        <v>8</v>
      </c>
      <c r="C789">
        <v>5</v>
      </c>
      <c r="D789">
        <v>201</v>
      </c>
      <c r="E789" t="s">
        <v>120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">
      <c r="A790">
        <v>2020</v>
      </c>
      <c r="B790">
        <v>8</v>
      </c>
      <c r="C790">
        <v>5</v>
      </c>
      <c r="D790">
        <v>201</v>
      </c>
      <c r="E790" t="s">
        <v>121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">
      <c r="A791">
        <v>2020</v>
      </c>
      <c r="B791">
        <v>8</v>
      </c>
      <c r="C791">
        <v>5</v>
      </c>
      <c r="D791">
        <v>201</v>
      </c>
      <c r="E791" t="s">
        <v>122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">
      <c r="A792">
        <v>2020</v>
      </c>
      <c r="B792">
        <v>8</v>
      </c>
      <c r="C792">
        <v>5</v>
      </c>
      <c r="D792">
        <v>201</v>
      </c>
      <c r="E792" t="s">
        <v>125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">
      <c r="A793">
        <v>2020</v>
      </c>
      <c r="B793">
        <v>8</v>
      </c>
      <c r="C793">
        <v>5</v>
      </c>
      <c r="D793">
        <v>201</v>
      </c>
      <c r="E793" t="s">
        <v>131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">
      <c r="A794">
        <v>2020</v>
      </c>
      <c r="B794">
        <v>9</v>
      </c>
      <c r="C794">
        <v>4</v>
      </c>
      <c r="D794">
        <v>201</v>
      </c>
      <c r="E794" t="s">
        <v>115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">
      <c r="A795">
        <v>2020</v>
      </c>
      <c r="B795">
        <v>9</v>
      </c>
      <c r="C795">
        <v>4</v>
      </c>
      <c r="D795">
        <v>201</v>
      </c>
      <c r="E795" t="s">
        <v>116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">
      <c r="A796">
        <v>2020</v>
      </c>
      <c r="B796">
        <v>9</v>
      </c>
      <c r="C796">
        <v>4</v>
      </c>
      <c r="D796">
        <v>201</v>
      </c>
      <c r="E796" t="s">
        <v>117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">
      <c r="A797">
        <v>2020</v>
      </c>
      <c r="B797">
        <v>9</v>
      </c>
      <c r="C797">
        <v>4</v>
      </c>
      <c r="D797">
        <v>201</v>
      </c>
      <c r="E797" t="s">
        <v>118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">
      <c r="A798">
        <v>2020</v>
      </c>
      <c r="B798">
        <v>9</v>
      </c>
      <c r="C798">
        <v>4</v>
      </c>
      <c r="D798">
        <v>201</v>
      </c>
      <c r="E798" t="s">
        <v>119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">
      <c r="A799">
        <v>2020</v>
      </c>
      <c r="B799">
        <v>9</v>
      </c>
      <c r="C799">
        <v>4</v>
      </c>
      <c r="D799">
        <v>201</v>
      </c>
      <c r="E799" t="s">
        <v>120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">
      <c r="A800">
        <v>2020</v>
      </c>
      <c r="B800">
        <v>9</v>
      </c>
      <c r="C800">
        <v>4</v>
      </c>
      <c r="D800">
        <v>201</v>
      </c>
      <c r="E800" t="s">
        <v>121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">
      <c r="A801">
        <v>2020</v>
      </c>
      <c r="B801">
        <v>9</v>
      </c>
      <c r="C801">
        <v>4</v>
      </c>
      <c r="D801">
        <v>201</v>
      </c>
      <c r="E801" t="s">
        <v>122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">
      <c r="A802">
        <v>2020</v>
      </c>
      <c r="B802">
        <v>9</v>
      </c>
      <c r="C802">
        <v>4</v>
      </c>
      <c r="D802">
        <v>201</v>
      </c>
      <c r="E802" t="s">
        <v>123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">
      <c r="A803">
        <v>2020</v>
      </c>
      <c r="B803">
        <v>9</v>
      </c>
      <c r="C803">
        <v>4</v>
      </c>
      <c r="D803">
        <v>201</v>
      </c>
      <c r="E803" t="s">
        <v>124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">
      <c r="A804">
        <v>2020</v>
      </c>
      <c r="B804">
        <v>9</v>
      </c>
      <c r="C804">
        <v>4</v>
      </c>
      <c r="D804">
        <v>201</v>
      </c>
      <c r="E804" t="s">
        <v>125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">
      <c r="A805">
        <v>2020</v>
      </c>
      <c r="B805">
        <v>9</v>
      </c>
      <c r="C805">
        <v>4</v>
      </c>
      <c r="D805">
        <v>201</v>
      </c>
      <c r="E805" t="s">
        <v>115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">
      <c r="A806">
        <v>2020</v>
      </c>
      <c r="B806">
        <v>9</v>
      </c>
      <c r="C806">
        <v>4</v>
      </c>
      <c r="D806">
        <v>201</v>
      </c>
      <c r="E806" t="s">
        <v>116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">
      <c r="A807">
        <v>2020</v>
      </c>
      <c r="B807">
        <v>9</v>
      </c>
      <c r="C807">
        <v>4</v>
      </c>
      <c r="D807">
        <v>201</v>
      </c>
      <c r="E807" t="s">
        <v>117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">
      <c r="A808">
        <v>2020</v>
      </c>
      <c r="B808">
        <v>9</v>
      </c>
      <c r="C808">
        <v>4</v>
      </c>
      <c r="D808">
        <v>201</v>
      </c>
      <c r="E808" t="s">
        <v>118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">
      <c r="A809">
        <v>2020</v>
      </c>
      <c r="B809">
        <v>9</v>
      </c>
      <c r="C809">
        <v>4</v>
      </c>
      <c r="D809">
        <v>201</v>
      </c>
      <c r="E809" t="s">
        <v>119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">
      <c r="A810">
        <v>2020</v>
      </c>
      <c r="B810">
        <v>9</v>
      </c>
      <c r="C810">
        <v>4</v>
      </c>
      <c r="D810">
        <v>201</v>
      </c>
      <c r="E810" t="s">
        <v>121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">
      <c r="A811">
        <v>2020</v>
      </c>
      <c r="B811">
        <v>9</v>
      </c>
      <c r="C811">
        <v>4</v>
      </c>
      <c r="D811">
        <v>201</v>
      </c>
      <c r="E811" t="s">
        <v>122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">
      <c r="A812">
        <v>2020</v>
      </c>
      <c r="B812">
        <v>9</v>
      </c>
      <c r="C812">
        <v>5</v>
      </c>
      <c r="D812">
        <v>201</v>
      </c>
      <c r="E812" t="s">
        <v>115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">
      <c r="A813">
        <v>2020</v>
      </c>
      <c r="B813">
        <v>9</v>
      </c>
      <c r="C813">
        <v>5</v>
      </c>
      <c r="D813">
        <v>201</v>
      </c>
      <c r="E813" t="s">
        <v>116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">
      <c r="A814">
        <v>2020</v>
      </c>
      <c r="B814">
        <v>9</v>
      </c>
      <c r="C814">
        <v>5</v>
      </c>
      <c r="D814">
        <v>201</v>
      </c>
      <c r="E814" t="s">
        <v>126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">
      <c r="A815">
        <v>2020</v>
      </c>
      <c r="B815">
        <v>9</v>
      </c>
      <c r="C815">
        <v>5</v>
      </c>
      <c r="D815">
        <v>201</v>
      </c>
      <c r="E815" t="s">
        <v>117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">
      <c r="A816">
        <v>2020</v>
      </c>
      <c r="B816">
        <v>9</v>
      </c>
      <c r="C816">
        <v>5</v>
      </c>
      <c r="D816">
        <v>201</v>
      </c>
      <c r="E816" t="s">
        <v>118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">
      <c r="A817">
        <v>2020</v>
      </c>
      <c r="B817">
        <v>9</v>
      </c>
      <c r="C817">
        <v>5</v>
      </c>
      <c r="D817">
        <v>201</v>
      </c>
      <c r="E817" t="s">
        <v>119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">
      <c r="A818">
        <v>2020</v>
      </c>
      <c r="B818">
        <v>9</v>
      </c>
      <c r="C818">
        <v>5</v>
      </c>
      <c r="D818">
        <v>201</v>
      </c>
      <c r="E818" t="s">
        <v>127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">
      <c r="A819">
        <v>2020</v>
      </c>
      <c r="B819">
        <v>9</v>
      </c>
      <c r="C819">
        <v>5</v>
      </c>
      <c r="D819">
        <v>201</v>
      </c>
      <c r="E819" t="s">
        <v>128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">
      <c r="A820">
        <v>2020</v>
      </c>
      <c r="B820">
        <v>9</v>
      </c>
      <c r="C820">
        <v>5</v>
      </c>
      <c r="D820">
        <v>201</v>
      </c>
      <c r="E820" t="s">
        <v>120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">
      <c r="A821">
        <v>2020</v>
      </c>
      <c r="B821">
        <v>9</v>
      </c>
      <c r="C821">
        <v>5</v>
      </c>
      <c r="D821">
        <v>201</v>
      </c>
      <c r="E821" t="s">
        <v>121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">
      <c r="A822">
        <v>2020</v>
      </c>
      <c r="B822">
        <v>9</v>
      </c>
      <c r="C822">
        <v>5</v>
      </c>
      <c r="D822">
        <v>201</v>
      </c>
      <c r="E822" t="s">
        <v>122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">
      <c r="A823">
        <v>2020</v>
      </c>
      <c r="B823">
        <v>9</v>
      </c>
      <c r="C823">
        <v>5</v>
      </c>
      <c r="D823">
        <v>201</v>
      </c>
      <c r="E823" t="s">
        <v>123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">
      <c r="A824">
        <v>2020</v>
      </c>
      <c r="B824">
        <v>9</v>
      </c>
      <c r="C824">
        <v>5</v>
      </c>
      <c r="D824">
        <v>201</v>
      </c>
      <c r="E824" t="s">
        <v>129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">
      <c r="A825">
        <v>2020</v>
      </c>
      <c r="B825">
        <v>9</v>
      </c>
      <c r="C825">
        <v>5</v>
      </c>
      <c r="D825">
        <v>201</v>
      </c>
      <c r="E825" t="s">
        <v>130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">
      <c r="A826">
        <v>2020</v>
      </c>
      <c r="B826">
        <v>9</v>
      </c>
      <c r="C826">
        <v>5</v>
      </c>
      <c r="D826">
        <v>201</v>
      </c>
      <c r="E826" t="s">
        <v>124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">
      <c r="A827">
        <v>2020</v>
      </c>
      <c r="B827">
        <v>9</v>
      </c>
      <c r="C827">
        <v>5</v>
      </c>
      <c r="D827">
        <v>201</v>
      </c>
      <c r="E827" t="s">
        <v>125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">
      <c r="A828">
        <v>2020</v>
      </c>
      <c r="B828">
        <v>9</v>
      </c>
      <c r="C828">
        <v>5</v>
      </c>
      <c r="D828">
        <v>201</v>
      </c>
      <c r="E828" t="s">
        <v>131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">
      <c r="A829">
        <v>2020</v>
      </c>
      <c r="B829">
        <v>9</v>
      </c>
      <c r="C829">
        <v>5</v>
      </c>
      <c r="D829">
        <v>201</v>
      </c>
      <c r="E829" t="s">
        <v>132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">
      <c r="A830">
        <v>2020</v>
      </c>
      <c r="B830">
        <v>9</v>
      </c>
      <c r="C830">
        <v>5</v>
      </c>
      <c r="D830">
        <v>201</v>
      </c>
      <c r="E830" t="s">
        <v>115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">
      <c r="A831">
        <v>2020</v>
      </c>
      <c r="B831">
        <v>9</v>
      </c>
      <c r="C831">
        <v>5</v>
      </c>
      <c r="D831">
        <v>201</v>
      </c>
      <c r="E831" t="s">
        <v>116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">
      <c r="A832">
        <v>2020</v>
      </c>
      <c r="B832">
        <v>9</v>
      </c>
      <c r="C832">
        <v>5</v>
      </c>
      <c r="D832">
        <v>201</v>
      </c>
      <c r="E832" t="s">
        <v>126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">
      <c r="A833">
        <v>2020</v>
      </c>
      <c r="B833">
        <v>9</v>
      </c>
      <c r="C833">
        <v>5</v>
      </c>
      <c r="D833">
        <v>201</v>
      </c>
      <c r="E833" t="s">
        <v>117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">
      <c r="A834">
        <v>2020</v>
      </c>
      <c r="B834">
        <v>9</v>
      </c>
      <c r="C834">
        <v>5</v>
      </c>
      <c r="D834">
        <v>201</v>
      </c>
      <c r="E834" t="s">
        <v>118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">
      <c r="A835">
        <v>2020</v>
      </c>
      <c r="B835">
        <v>9</v>
      </c>
      <c r="C835">
        <v>5</v>
      </c>
      <c r="D835">
        <v>201</v>
      </c>
      <c r="E835" t="s">
        <v>119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">
      <c r="A836">
        <v>2020</v>
      </c>
      <c r="B836">
        <v>9</v>
      </c>
      <c r="C836">
        <v>5</v>
      </c>
      <c r="D836">
        <v>201</v>
      </c>
      <c r="E836" t="s">
        <v>127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">
      <c r="A837">
        <v>2020</v>
      </c>
      <c r="B837">
        <v>9</v>
      </c>
      <c r="C837">
        <v>5</v>
      </c>
      <c r="D837">
        <v>201</v>
      </c>
      <c r="E837" t="s">
        <v>128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">
      <c r="A838">
        <v>2020</v>
      </c>
      <c r="B838">
        <v>9</v>
      </c>
      <c r="C838">
        <v>5</v>
      </c>
      <c r="D838">
        <v>201</v>
      </c>
      <c r="E838" t="s">
        <v>120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">
      <c r="A839">
        <v>2020</v>
      </c>
      <c r="B839">
        <v>9</v>
      </c>
      <c r="C839">
        <v>5</v>
      </c>
      <c r="D839">
        <v>201</v>
      </c>
      <c r="E839" t="s">
        <v>121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">
      <c r="A840">
        <v>2020</v>
      </c>
      <c r="B840">
        <v>9</v>
      </c>
      <c r="C840">
        <v>5</v>
      </c>
      <c r="D840">
        <v>201</v>
      </c>
      <c r="E840" t="s">
        <v>122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">
      <c r="A841">
        <v>2020</v>
      </c>
      <c r="B841">
        <v>9</v>
      </c>
      <c r="C841">
        <v>5</v>
      </c>
      <c r="D841">
        <v>201</v>
      </c>
      <c r="E841" t="s">
        <v>125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">
      <c r="A842">
        <v>2020</v>
      </c>
      <c r="B842">
        <v>10</v>
      </c>
      <c r="C842">
        <v>4</v>
      </c>
      <c r="D842">
        <v>201</v>
      </c>
      <c r="E842" t="s">
        <v>115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">
      <c r="A843">
        <v>2020</v>
      </c>
      <c r="B843">
        <v>10</v>
      </c>
      <c r="C843">
        <v>4</v>
      </c>
      <c r="D843">
        <v>201</v>
      </c>
      <c r="E843" t="s">
        <v>117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">
      <c r="A844">
        <v>2020</v>
      </c>
      <c r="B844">
        <v>10</v>
      </c>
      <c r="C844">
        <v>4</v>
      </c>
      <c r="D844">
        <v>201</v>
      </c>
      <c r="E844" t="s">
        <v>118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">
      <c r="A845">
        <v>2020</v>
      </c>
      <c r="B845">
        <v>10</v>
      </c>
      <c r="C845">
        <v>4</v>
      </c>
      <c r="D845">
        <v>201</v>
      </c>
      <c r="E845" t="s">
        <v>119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">
      <c r="A846">
        <v>2020</v>
      </c>
      <c r="B846">
        <v>10</v>
      </c>
      <c r="C846">
        <v>4</v>
      </c>
      <c r="D846">
        <v>201</v>
      </c>
      <c r="E846" t="s">
        <v>120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">
      <c r="A847">
        <v>2020</v>
      </c>
      <c r="B847">
        <v>10</v>
      </c>
      <c r="C847">
        <v>4</v>
      </c>
      <c r="D847">
        <v>201</v>
      </c>
      <c r="E847" t="s">
        <v>121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">
      <c r="A848">
        <v>2020</v>
      </c>
      <c r="B848">
        <v>10</v>
      </c>
      <c r="C848">
        <v>4</v>
      </c>
      <c r="D848">
        <v>201</v>
      </c>
      <c r="E848" t="s">
        <v>122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">
      <c r="A849">
        <v>2020</v>
      </c>
      <c r="B849">
        <v>10</v>
      </c>
      <c r="C849">
        <v>4</v>
      </c>
      <c r="D849">
        <v>201</v>
      </c>
      <c r="E849" t="s">
        <v>123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">
      <c r="A850">
        <v>2020</v>
      </c>
      <c r="B850">
        <v>10</v>
      </c>
      <c r="C850">
        <v>4</v>
      </c>
      <c r="D850">
        <v>201</v>
      </c>
      <c r="E850" t="s">
        <v>124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">
      <c r="A851">
        <v>2020</v>
      </c>
      <c r="B851">
        <v>10</v>
      </c>
      <c r="C851">
        <v>4</v>
      </c>
      <c r="D851">
        <v>201</v>
      </c>
      <c r="E851" t="s">
        <v>125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">
      <c r="A852">
        <v>2020</v>
      </c>
      <c r="B852">
        <v>10</v>
      </c>
      <c r="C852">
        <v>4</v>
      </c>
      <c r="D852">
        <v>201</v>
      </c>
      <c r="E852" t="s">
        <v>115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">
      <c r="A853">
        <v>2020</v>
      </c>
      <c r="B853">
        <v>10</v>
      </c>
      <c r="C853">
        <v>4</v>
      </c>
      <c r="D853">
        <v>201</v>
      </c>
      <c r="E853" t="s">
        <v>116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">
      <c r="A854">
        <v>2020</v>
      </c>
      <c r="B854">
        <v>10</v>
      </c>
      <c r="C854">
        <v>4</v>
      </c>
      <c r="D854">
        <v>201</v>
      </c>
      <c r="E854" t="s">
        <v>117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">
      <c r="A855">
        <v>2020</v>
      </c>
      <c r="B855">
        <v>10</v>
      </c>
      <c r="C855">
        <v>4</v>
      </c>
      <c r="D855">
        <v>201</v>
      </c>
      <c r="E855" t="s">
        <v>118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">
      <c r="A856">
        <v>2020</v>
      </c>
      <c r="B856">
        <v>10</v>
      </c>
      <c r="C856">
        <v>4</v>
      </c>
      <c r="D856">
        <v>201</v>
      </c>
      <c r="E856" t="s">
        <v>119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">
      <c r="A857">
        <v>2020</v>
      </c>
      <c r="B857">
        <v>10</v>
      </c>
      <c r="C857">
        <v>4</v>
      </c>
      <c r="D857">
        <v>201</v>
      </c>
      <c r="E857" t="s">
        <v>121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">
      <c r="A858">
        <v>2020</v>
      </c>
      <c r="B858">
        <v>10</v>
      </c>
      <c r="C858">
        <v>4</v>
      </c>
      <c r="D858">
        <v>201</v>
      </c>
      <c r="E858" t="s">
        <v>122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">
      <c r="A859">
        <v>2020</v>
      </c>
      <c r="B859">
        <v>10</v>
      </c>
      <c r="C859">
        <v>5</v>
      </c>
      <c r="D859">
        <v>201</v>
      </c>
      <c r="E859" t="s">
        <v>115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">
      <c r="A860">
        <v>2020</v>
      </c>
      <c r="B860">
        <v>10</v>
      </c>
      <c r="C860">
        <v>5</v>
      </c>
      <c r="D860">
        <v>201</v>
      </c>
      <c r="E860" t="s">
        <v>116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">
      <c r="A861">
        <v>2020</v>
      </c>
      <c r="B861">
        <v>10</v>
      </c>
      <c r="C861">
        <v>5</v>
      </c>
      <c r="D861">
        <v>201</v>
      </c>
      <c r="E861" t="s">
        <v>126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">
      <c r="A862">
        <v>2020</v>
      </c>
      <c r="B862">
        <v>10</v>
      </c>
      <c r="C862">
        <v>5</v>
      </c>
      <c r="D862">
        <v>201</v>
      </c>
      <c r="E862" t="s">
        <v>117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">
      <c r="A863">
        <v>2020</v>
      </c>
      <c r="B863">
        <v>10</v>
      </c>
      <c r="C863">
        <v>5</v>
      </c>
      <c r="D863">
        <v>201</v>
      </c>
      <c r="E863" t="s">
        <v>118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">
      <c r="A864">
        <v>2020</v>
      </c>
      <c r="B864">
        <v>10</v>
      </c>
      <c r="C864">
        <v>5</v>
      </c>
      <c r="D864">
        <v>201</v>
      </c>
      <c r="E864" t="s">
        <v>119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">
      <c r="A865">
        <v>2020</v>
      </c>
      <c r="B865">
        <v>10</v>
      </c>
      <c r="C865">
        <v>5</v>
      </c>
      <c r="D865">
        <v>201</v>
      </c>
      <c r="E865" t="s">
        <v>127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">
      <c r="A866">
        <v>2020</v>
      </c>
      <c r="B866">
        <v>10</v>
      </c>
      <c r="C866">
        <v>5</v>
      </c>
      <c r="D866">
        <v>201</v>
      </c>
      <c r="E866" t="s">
        <v>128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">
      <c r="A867">
        <v>2020</v>
      </c>
      <c r="B867">
        <v>10</v>
      </c>
      <c r="C867">
        <v>5</v>
      </c>
      <c r="D867">
        <v>201</v>
      </c>
      <c r="E867" t="s">
        <v>120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">
      <c r="A868">
        <v>2020</v>
      </c>
      <c r="B868">
        <v>10</v>
      </c>
      <c r="C868">
        <v>5</v>
      </c>
      <c r="D868">
        <v>201</v>
      </c>
      <c r="E868" t="s">
        <v>121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">
      <c r="A869">
        <v>2020</v>
      </c>
      <c r="B869">
        <v>10</v>
      </c>
      <c r="C869">
        <v>5</v>
      </c>
      <c r="D869">
        <v>201</v>
      </c>
      <c r="E869" t="s">
        <v>122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">
      <c r="A870">
        <v>2020</v>
      </c>
      <c r="B870">
        <v>10</v>
      </c>
      <c r="C870">
        <v>5</v>
      </c>
      <c r="D870">
        <v>201</v>
      </c>
      <c r="E870" t="s">
        <v>123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">
      <c r="A871">
        <v>2020</v>
      </c>
      <c r="B871">
        <v>10</v>
      </c>
      <c r="C871">
        <v>5</v>
      </c>
      <c r="D871">
        <v>201</v>
      </c>
      <c r="E871" t="s">
        <v>129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">
      <c r="A872">
        <v>2020</v>
      </c>
      <c r="B872">
        <v>10</v>
      </c>
      <c r="C872">
        <v>5</v>
      </c>
      <c r="D872">
        <v>201</v>
      </c>
      <c r="E872" t="s">
        <v>130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">
      <c r="A873">
        <v>2020</v>
      </c>
      <c r="B873">
        <v>10</v>
      </c>
      <c r="C873">
        <v>5</v>
      </c>
      <c r="D873">
        <v>201</v>
      </c>
      <c r="E873" t="s">
        <v>124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">
      <c r="A874">
        <v>2020</v>
      </c>
      <c r="B874">
        <v>10</v>
      </c>
      <c r="C874">
        <v>5</v>
      </c>
      <c r="D874">
        <v>201</v>
      </c>
      <c r="E874" t="s">
        <v>125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">
      <c r="A875">
        <v>2020</v>
      </c>
      <c r="B875">
        <v>10</v>
      </c>
      <c r="C875">
        <v>5</v>
      </c>
      <c r="D875">
        <v>201</v>
      </c>
      <c r="E875" t="s">
        <v>131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">
      <c r="A876">
        <v>2020</v>
      </c>
      <c r="B876">
        <v>10</v>
      </c>
      <c r="C876">
        <v>5</v>
      </c>
      <c r="D876">
        <v>201</v>
      </c>
      <c r="E876" t="s">
        <v>132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">
      <c r="A877">
        <v>2020</v>
      </c>
      <c r="B877">
        <v>10</v>
      </c>
      <c r="C877">
        <v>5</v>
      </c>
      <c r="D877">
        <v>201</v>
      </c>
      <c r="E877" t="s">
        <v>115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">
      <c r="A878">
        <v>2020</v>
      </c>
      <c r="B878">
        <v>10</v>
      </c>
      <c r="C878">
        <v>5</v>
      </c>
      <c r="D878">
        <v>201</v>
      </c>
      <c r="E878" t="s">
        <v>116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">
      <c r="A879">
        <v>2020</v>
      </c>
      <c r="B879">
        <v>10</v>
      </c>
      <c r="C879">
        <v>5</v>
      </c>
      <c r="D879">
        <v>201</v>
      </c>
      <c r="E879" t="s">
        <v>126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">
      <c r="A880">
        <v>2020</v>
      </c>
      <c r="B880">
        <v>10</v>
      </c>
      <c r="C880">
        <v>5</v>
      </c>
      <c r="D880">
        <v>201</v>
      </c>
      <c r="E880" t="s">
        <v>117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">
      <c r="A881">
        <v>2020</v>
      </c>
      <c r="B881">
        <v>10</v>
      </c>
      <c r="C881">
        <v>5</v>
      </c>
      <c r="D881">
        <v>201</v>
      </c>
      <c r="E881" t="s">
        <v>118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">
      <c r="A882">
        <v>2020</v>
      </c>
      <c r="B882">
        <v>10</v>
      </c>
      <c r="C882">
        <v>5</v>
      </c>
      <c r="D882">
        <v>201</v>
      </c>
      <c r="E882" t="s">
        <v>119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">
      <c r="A883">
        <v>2020</v>
      </c>
      <c r="B883">
        <v>10</v>
      </c>
      <c r="C883">
        <v>5</v>
      </c>
      <c r="D883">
        <v>201</v>
      </c>
      <c r="E883" t="s">
        <v>127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">
      <c r="A884">
        <v>2020</v>
      </c>
      <c r="B884">
        <v>10</v>
      </c>
      <c r="C884">
        <v>5</v>
      </c>
      <c r="D884">
        <v>201</v>
      </c>
      <c r="E884" t="s">
        <v>128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">
      <c r="A885">
        <v>2020</v>
      </c>
      <c r="B885">
        <v>10</v>
      </c>
      <c r="C885">
        <v>5</v>
      </c>
      <c r="D885">
        <v>201</v>
      </c>
      <c r="E885" t="s">
        <v>120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">
      <c r="A886">
        <v>2020</v>
      </c>
      <c r="B886">
        <v>10</v>
      </c>
      <c r="C886">
        <v>5</v>
      </c>
      <c r="D886">
        <v>201</v>
      </c>
      <c r="E886" t="s">
        <v>121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">
      <c r="A887">
        <v>2020</v>
      </c>
      <c r="B887">
        <v>10</v>
      </c>
      <c r="C887">
        <v>5</v>
      </c>
      <c r="D887">
        <v>201</v>
      </c>
      <c r="E887" t="s">
        <v>122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">
      <c r="A888">
        <v>2020</v>
      </c>
      <c r="B888">
        <v>10</v>
      </c>
      <c r="C888">
        <v>5</v>
      </c>
      <c r="D888">
        <v>201</v>
      </c>
      <c r="E888" t="s">
        <v>125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">
      <c r="A889">
        <v>2020</v>
      </c>
      <c r="B889">
        <v>11</v>
      </c>
      <c r="C889">
        <v>4</v>
      </c>
      <c r="D889">
        <v>201</v>
      </c>
      <c r="E889" t="s">
        <v>115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">
      <c r="A890">
        <v>2020</v>
      </c>
      <c r="B890">
        <v>11</v>
      </c>
      <c r="C890">
        <v>4</v>
      </c>
      <c r="D890">
        <v>201</v>
      </c>
      <c r="E890" t="s">
        <v>117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">
      <c r="A891">
        <v>2020</v>
      </c>
      <c r="B891">
        <v>11</v>
      </c>
      <c r="C891">
        <v>4</v>
      </c>
      <c r="D891">
        <v>201</v>
      </c>
      <c r="E891" t="s">
        <v>118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">
      <c r="A892">
        <v>2020</v>
      </c>
      <c r="B892">
        <v>11</v>
      </c>
      <c r="C892">
        <v>4</v>
      </c>
      <c r="D892">
        <v>201</v>
      </c>
      <c r="E892" t="s">
        <v>119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">
      <c r="A893">
        <v>2020</v>
      </c>
      <c r="B893">
        <v>11</v>
      </c>
      <c r="C893">
        <v>4</v>
      </c>
      <c r="D893">
        <v>201</v>
      </c>
      <c r="E893" t="s">
        <v>120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">
      <c r="A894">
        <v>2020</v>
      </c>
      <c r="B894">
        <v>11</v>
      </c>
      <c r="C894">
        <v>4</v>
      </c>
      <c r="D894">
        <v>201</v>
      </c>
      <c r="E894" t="s">
        <v>121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">
      <c r="A895">
        <v>2020</v>
      </c>
      <c r="B895">
        <v>11</v>
      </c>
      <c r="C895">
        <v>4</v>
      </c>
      <c r="D895">
        <v>201</v>
      </c>
      <c r="E895" t="s">
        <v>122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">
      <c r="A896">
        <v>2020</v>
      </c>
      <c r="B896">
        <v>11</v>
      </c>
      <c r="C896">
        <v>4</v>
      </c>
      <c r="D896">
        <v>201</v>
      </c>
      <c r="E896" t="s">
        <v>123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">
      <c r="A897">
        <v>2020</v>
      </c>
      <c r="B897">
        <v>11</v>
      </c>
      <c r="C897">
        <v>4</v>
      </c>
      <c r="D897">
        <v>201</v>
      </c>
      <c r="E897" t="s">
        <v>124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">
      <c r="A898">
        <v>2020</v>
      </c>
      <c r="B898">
        <v>11</v>
      </c>
      <c r="C898">
        <v>4</v>
      </c>
      <c r="D898">
        <v>201</v>
      </c>
      <c r="E898" t="s">
        <v>125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">
      <c r="A899">
        <v>2020</v>
      </c>
      <c r="B899">
        <v>11</v>
      </c>
      <c r="C899">
        <v>4</v>
      </c>
      <c r="D899">
        <v>201</v>
      </c>
      <c r="E899" t="s">
        <v>115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">
      <c r="A900">
        <v>2020</v>
      </c>
      <c r="B900">
        <v>11</v>
      </c>
      <c r="C900">
        <v>4</v>
      </c>
      <c r="D900">
        <v>201</v>
      </c>
      <c r="E900" t="s">
        <v>117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">
      <c r="A901">
        <v>2020</v>
      </c>
      <c r="B901">
        <v>11</v>
      </c>
      <c r="C901">
        <v>4</v>
      </c>
      <c r="D901">
        <v>201</v>
      </c>
      <c r="E901" t="s">
        <v>118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">
      <c r="A902">
        <v>2020</v>
      </c>
      <c r="B902">
        <v>11</v>
      </c>
      <c r="C902">
        <v>4</v>
      </c>
      <c r="D902">
        <v>201</v>
      </c>
      <c r="E902" t="s">
        <v>119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">
      <c r="A903">
        <v>2020</v>
      </c>
      <c r="B903">
        <v>11</v>
      </c>
      <c r="C903">
        <v>4</v>
      </c>
      <c r="D903">
        <v>201</v>
      </c>
      <c r="E903" t="s">
        <v>121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">
      <c r="A904">
        <v>2020</v>
      </c>
      <c r="B904">
        <v>11</v>
      </c>
      <c r="C904">
        <v>4</v>
      </c>
      <c r="D904">
        <v>201</v>
      </c>
      <c r="E904" t="s">
        <v>122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">
      <c r="A905">
        <v>2020</v>
      </c>
      <c r="B905">
        <v>11</v>
      </c>
      <c r="C905">
        <v>5</v>
      </c>
      <c r="D905">
        <v>201</v>
      </c>
      <c r="E905" t="s">
        <v>115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">
      <c r="A906">
        <v>2020</v>
      </c>
      <c r="B906">
        <v>11</v>
      </c>
      <c r="C906">
        <v>5</v>
      </c>
      <c r="D906">
        <v>201</v>
      </c>
      <c r="E906" t="s">
        <v>116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">
      <c r="A907">
        <v>2020</v>
      </c>
      <c r="B907">
        <v>11</v>
      </c>
      <c r="C907">
        <v>5</v>
      </c>
      <c r="D907">
        <v>201</v>
      </c>
      <c r="E907" t="s">
        <v>126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">
      <c r="A908">
        <v>2020</v>
      </c>
      <c r="B908">
        <v>11</v>
      </c>
      <c r="C908">
        <v>5</v>
      </c>
      <c r="D908">
        <v>201</v>
      </c>
      <c r="E908" t="s">
        <v>117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">
      <c r="A909">
        <v>2020</v>
      </c>
      <c r="B909">
        <v>11</v>
      </c>
      <c r="C909">
        <v>5</v>
      </c>
      <c r="D909">
        <v>201</v>
      </c>
      <c r="E909" t="s">
        <v>118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">
      <c r="A910">
        <v>2020</v>
      </c>
      <c r="B910">
        <v>11</v>
      </c>
      <c r="C910">
        <v>5</v>
      </c>
      <c r="D910">
        <v>201</v>
      </c>
      <c r="E910" t="s">
        <v>119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">
      <c r="A911">
        <v>2020</v>
      </c>
      <c r="B911">
        <v>11</v>
      </c>
      <c r="C911">
        <v>5</v>
      </c>
      <c r="D911">
        <v>201</v>
      </c>
      <c r="E911" t="s">
        <v>127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">
      <c r="A912">
        <v>2020</v>
      </c>
      <c r="B912">
        <v>11</v>
      </c>
      <c r="C912">
        <v>5</v>
      </c>
      <c r="D912">
        <v>201</v>
      </c>
      <c r="E912" t="s">
        <v>128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">
      <c r="A913">
        <v>2020</v>
      </c>
      <c r="B913">
        <v>11</v>
      </c>
      <c r="C913">
        <v>5</v>
      </c>
      <c r="D913">
        <v>201</v>
      </c>
      <c r="E913" t="s">
        <v>120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">
      <c r="A914">
        <v>2020</v>
      </c>
      <c r="B914">
        <v>11</v>
      </c>
      <c r="C914">
        <v>5</v>
      </c>
      <c r="D914">
        <v>201</v>
      </c>
      <c r="E914" t="s">
        <v>121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">
      <c r="A915">
        <v>2020</v>
      </c>
      <c r="B915">
        <v>11</v>
      </c>
      <c r="C915">
        <v>5</v>
      </c>
      <c r="D915">
        <v>201</v>
      </c>
      <c r="E915" t="s">
        <v>122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">
      <c r="A916">
        <v>2020</v>
      </c>
      <c r="B916">
        <v>11</v>
      </c>
      <c r="C916">
        <v>5</v>
      </c>
      <c r="D916">
        <v>201</v>
      </c>
      <c r="E916" t="s">
        <v>123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">
      <c r="A917">
        <v>2020</v>
      </c>
      <c r="B917">
        <v>11</v>
      </c>
      <c r="C917">
        <v>5</v>
      </c>
      <c r="D917">
        <v>201</v>
      </c>
      <c r="E917" t="s">
        <v>129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">
      <c r="A918">
        <v>2020</v>
      </c>
      <c r="B918">
        <v>11</v>
      </c>
      <c r="C918">
        <v>5</v>
      </c>
      <c r="D918">
        <v>201</v>
      </c>
      <c r="E918" t="s">
        <v>130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">
      <c r="A919">
        <v>2020</v>
      </c>
      <c r="B919">
        <v>11</v>
      </c>
      <c r="C919">
        <v>5</v>
      </c>
      <c r="D919">
        <v>201</v>
      </c>
      <c r="E919" t="s">
        <v>124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">
      <c r="A920">
        <v>2020</v>
      </c>
      <c r="B920">
        <v>11</v>
      </c>
      <c r="C920">
        <v>5</v>
      </c>
      <c r="D920">
        <v>201</v>
      </c>
      <c r="E920" t="s">
        <v>125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">
      <c r="A921">
        <v>2020</v>
      </c>
      <c r="B921">
        <v>11</v>
      </c>
      <c r="C921">
        <v>5</v>
      </c>
      <c r="D921">
        <v>201</v>
      </c>
      <c r="E921" t="s">
        <v>131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">
      <c r="A922">
        <v>2020</v>
      </c>
      <c r="B922">
        <v>11</v>
      </c>
      <c r="C922">
        <v>5</v>
      </c>
      <c r="D922">
        <v>201</v>
      </c>
      <c r="E922" t="s">
        <v>132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">
      <c r="A923">
        <v>2020</v>
      </c>
      <c r="B923">
        <v>11</v>
      </c>
      <c r="C923">
        <v>5</v>
      </c>
      <c r="D923">
        <v>201</v>
      </c>
      <c r="E923" t="s">
        <v>115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">
      <c r="A924">
        <v>2020</v>
      </c>
      <c r="B924">
        <v>11</v>
      </c>
      <c r="C924">
        <v>5</v>
      </c>
      <c r="D924">
        <v>201</v>
      </c>
      <c r="E924" t="s">
        <v>126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">
      <c r="A925">
        <v>2020</v>
      </c>
      <c r="B925">
        <v>11</v>
      </c>
      <c r="C925">
        <v>5</v>
      </c>
      <c r="D925">
        <v>201</v>
      </c>
      <c r="E925" t="s">
        <v>117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">
      <c r="A926">
        <v>2020</v>
      </c>
      <c r="B926">
        <v>11</v>
      </c>
      <c r="C926">
        <v>5</v>
      </c>
      <c r="D926">
        <v>201</v>
      </c>
      <c r="E926" t="s">
        <v>118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">
      <c r="A927">
        <v>2020</v>
      </c>
      <c r="B927">
        <v>11</v>
      </c>
      <c r="C927">
        <v>5</v>
      </c>
      <c r="D927">
        <v>201</v>
      </c>
      <c r="E927" t="s">
        <v>119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">
      <c r="A928">
        <v>2020</v>
      </c>
      <c r="B928">
        <v>11</v>
      </c>
      <c r="C928">
        <v>5</v>
      </c>
      <c r="D928">
        <v>201</v>
      </c>
      <c r="E928" t="s">
        <v>127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">
      <c r="A929">
        <v>2020</v>
      </c>
      <c r="B929">
        <v>11</v>
      </c>
      <c r="C929">
        <v>5</v>
      </c>
      <c r="D929">
        <v>201</v>
      </c>
      <c r="E929" t="s">
        <v>128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">
      <c r="A930">
        <v>2020</v>
      </c>
      <c r="B930">
        <v>11</v>
      </c>
      <c r="C930">
        <v>5</v>
      </c>
      <c r="D930">
        <v>201</v>
      </c>
      <c r="E930" t="s">
        <v>120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">
      <c r="A931">
        <v>2020</v>
      </c>
      <c r="B931">
        <v>11</v>
      </c>
      <c r="C931">
        <v>5</v>
      </c>
      <c r="D931">
        <v>201</v>
      </c>
      <c r="E931" t="s">
        <v>121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">
      <c r="A932">
        <v>2020</v>
      </c>
      <c r="B932">
        <v>11</v>
      </c>
      <c r="C932">
        <v>5</v>
      </c>
      <c r="D932">
        <v>201</v>
      </c>
      <c r="E932" t="s">
        <v>122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348</v>
      </c>
    </row>
    <row r="935" spans="1:17" x14ac:dyDescent="0.3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349</v>
      </c>
    </row>
    <row r="936" spans="1:17" x14ac:dyDescent="0.3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350</v>
      </c>
    </row>
    <row r="937" spans="1:17" x14ac:dyDescent="0.3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351</v>
      </c>
    </row>
    <row r="938" spans="1:17" x14ac:dyDescent="0.3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352</v>
      </c>
    </row>
    <row r="939" spans="1:17" x14ac:dyDescent="0.3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353</v>
      </c>
    </row>
    <row r="940" spans="1:17" x14ac:dyDescent="0.3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354</v>
      </c>
    </row>
    <row r="941" spans="1:17" x14ac:dyDescent="0.3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355</v>
      </c>
    </row>
    <row r="942" spans="1:17" x14ac:dyDescent="0.3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356</v>
      </c>
    </row>
    <row r="943" spans="1:17" x14ac:dyDescent="0.3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357</v>
      </c>
    </row>
    <row r="944" spans="1:17" x14ac:dyDescent="0.3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358</v>
      </c>
    </row>
    <row r="945" spans="1:17" x14ac:dyDescent="0.3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359</v>
      </c>
    </row>
    <row r="946" spans="1:17" x14ac:dyDescent="0.3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360</v>
      </c>
    </row>
    <row r="947" spans="1:17" x14ac:dyDescent="0.3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361</v>
      </c>
    </row>
    <row r="948" spans="1:17" x14ac:dyDescent="0.3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362</v>
      </c>
    </row>
    <row r="949" spans="1:17" x14ac:dyDescent="0.3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363</v>
      </c>
    </row>
    <row r="950" spans="1:17" x14ac:dyDescent="0.3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364</v>
      </c>
    </row>
    <row r="951" spans="1:17" x14ac:dyDescent="0.3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365</v>
      </c>
    </row>
    <row r="952" spans="1:17" x14ac:dyDescent="0.3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366</v>
      </c>
    </row>
    <row r="953" spans="1:17" x14ac:dyDescent="0.3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367</v>
      </c>
    </row>
    <row r="954" spans="1:17" x14ac:dyDescent="0.3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368</v>
      </c>
    </row>
    <row r="955" spans="1:17" x14ac:dyDescent="0.3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369</v>
      </c>
    </row>
    <row r="956" spans="1:17" x14ac:dyDescent="0.3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370</v>
      </c>
    </row>
    <row r="957" spans="1:17" x14ac:dyDescent="0.3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371</v>
      </c>
    </row>
    <row r="958" spans="1:17" x14ac:dyDescent="0.3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372</v>
      </c>
    </row>
    <row r="959" spans="1:17" x14ac:dyDescent="0.3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373</v>
      </c>
    </row>
    <row r="960" spans="1:17" x14ac:dyDescent="0.3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374</v>
      </c>
    </row>
    <row r="961" spans="1:17" x14ac:dyDescent="0.3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375</v>
      </c>
    </row>
    <row r="962" spans="1:17" x14ac:dyDescent="0.3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376</v>
      </c>
    </row>
    <row r="963" spans="1:17" x14ac:dyDescent="0.3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377</v>
      </c>
    </row>
    <row r="964" spans="1:17" x14ac:dyDescent="0.3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378</v>
      </c>
    </row>
    <row r="965" spans="1:17" x14ac:dyDescent="0.3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379</v>
      </c>
    </row>
    <row r="966" spans="1:17" x14ac:dyDescent="0.3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380</v>
      </c>
    </row>
    <row r="967" spans="1:17" x14ac:dyDescent="0.3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381</v>
      </c>
    </row>
    <row r="968" spans="1:17" x14ac:dyDescent="0.3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382</v>
      </c>
    </row>
    <row r="969" spans="1:17" x14ac:dyDescent="0.3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383</v>
      </c>
    </row>
    <row r="970" spans="1:17" x14ac:dyDescent="0.3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384</v>
      </c>
    </row>
    <row r="971" spans="1:17" x14ac:dyDescent="0.3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385</v>
      </c>
    </row>
    <row r="972" spans="1:17" x14ac:dyDescent="0.3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386</v>
      </c>
    </row>
    <row r="973" spans="1:17" x14ac:dyDescent="0.3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387</v>
      </c>
    </row>
    <row r="974" spans="1:17" x14ac:dyDescent="0.3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388</v>
      </c>
    </row>
    <row r="975" spans="1:17" x14ac:dyDescent="0.3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389</v>
      </c>
    </row>
    <row r="976" spans="1:17" x14ac:dyDescent="0.3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390</v>
      </c>
    </row>
    <row r="977" spans="1:17" x14ac:dyDescent="0.3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391</v>
      </c>
    </row>
    <row r="978" spans="1:17" x14ac:dyDescent="0.3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392</v>
      </c>
    </row>
    <row r="979" spans="1:17" x14ac:dyDescent="0.3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393</v>
      </c>
    </row>
    <row r="980" spans="1:17" x14ac:dyDescent="0.3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394</v>
      </c>
    </row>
    <row r="981" spans="1:17" x14ac:dyDescent="0.3">
      <c r="A981">
        <v>2021</v>
      </c>
      <c r="B981">
        <v>1</v>
      </c>
      <c r="C981">
        <v>4</v>
      </c>
      <c r="D981">
        <v>201</v>
      </c>
      <c r="E981" t="s">
        <v>115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">
      <c r="A982">
        <v>2021</v>
      </c>
      <c r="B982">
        <v>1</v>
      </c>
      <c r="C982">
        <v>4</v>
      </c>
      <c r="D982">
        <v>201</v>
      </c>
      <c r="E982" t="s">
        <v>116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">
      <c r="A983">
        <v>2021</v>
      </c>
      <c r="B983">
        <v>1</v>
      </c>
      <c r="C983">
        <v>4</v>
      </c>
      <c r="D983">
        <v>201</v>
      </c>
      <c r="E983" t="s">
        <v>117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">
      <c r="A984">
        <v>2021</v>
      </c>
      <c r="B984">
        <v>1</v>
      </c>
      <c r="C984">
        <v>4</v>
      </c>
      <c r="D984">
        <v>201</v>
      </c>
      <c r="E984" t="s">
        <v>118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">
      <c r="A985">
        <v>2021</v>
      </c>
      <c r="B985">
        <v>1</v>
      </c>
      <c r="C985">
        <v>4</v>
      </c>
      <c r="D985">
        <v>201</v>
      </c>
      <c r="E985" t="s">
        <v>119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">
      <c r="A986">
        <v>2021</v>
      </c>
      <c r="B986">
        <v>1</v>
      </c>
      <c r="C986">
        <v>4</v>
      </c>
      <c r="D986">
        <v>201</v>
      </c>
      <c r="E986" t="s">
        <v>120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">
      <c r="A987">
        <v>2021</v>
      </c>
      <c r="B987">
        <v>1</v>
      </c>
      <c r="C987">
        <v>4</v>
      </c>
      <c r="D987">
        <v>201</v>
      </c>
      <c r="E987" t="s">
        <v>121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">
      <c r="A988">
        <v>2021</v>
      </c>
      <c r="B988">
        <v>1</v>
      </c>
      <c r="C988">
        <v>4</v>
      </c>
      <c r="D988">
        <v>201</v>
      </c>
      <c r="E988" t="s">
        <v>122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">
      <c r="A989">
        <v>2021</v>
      </c>
      <c r="B989">
        <v>1</v>
      </c>
      <c r="C989">
        <v>4</v>
      </c>
      <c r="D989">
        <v>201</v>
      </c>
      <c r="E989" t="s">
        <v>123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">
      <c r="A990">
        <v>2021</v>
      </c>
      <c r="B990">
        <v>1</v>
      </c>
      <c r="C990">
        <v>4</v>
      </c>
      <c r="D990">
        <v>201</v>
      </c>
      <c r="E990" t="s">
        <v>124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">
      <c r="A991">
        <v>2021</v>
      </c>
      <c r="B991">
        <v>1</v>
      </c>
      <c r="C991">
        <v>4</v>
      </c>
      <c r="D991">
        <v>201</v>
      </c>
      <c r="E991" t="s">
        <v>125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">
      <c r="A992">
        <v>2021</v>
      </c>
      <c r="B992">
        <v>1</v>
      </c>
      <c r="C992">
        <v>4</v>
      </c>
      <c r="D992">
        <v>201</v>
      </c>
      <c r="E992" t="s">
        <v>115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">
      <c r="A993">
        <v>2021</v>
      </c>
      <c r="B993">
        <v>1</v>
      </c>
      <c r="C993">
        <v>4</v>
      </c>
      <c r="D993">
        <v>201</v>
      </c>
      <c r="E993" t="s">
        <v>121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">
      <c r="A994">
        <v>2021</v>
      </c>
      <c r="B994">
        <v>1</v>
      </c>
      <c r="C994">
        <v>5</v>
      </c>
      <c r="D994">
        <v>201</v>
      </c>
      <c r="E994" t="s">
        <v>115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">
      <c r="A995">
        <v>2021</v>
      </c>
      <c r="B995">
        <v>1</v>
      </c>
      <c r="C995">
        <v>5</v>
      </c>
      <c r="D995">
        <v>201</v>
      </c>
      <c r="E995" t="s">
        <v>116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">
      <c r="A996">
        <v>2021</v>
      </c>
      <c r="B996">
        <v>1</v>
      </c>
      <c r="C996">
        <v>5</v>
      </c>
      <c r="D996">
        <v>201</v>
      </c>
      <c r="E996" t="s">
        <v>126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">
      <c r="A997">
        <v>2021</v>
      </c>
      <c r="B997">
        <v>1</v>
      </c>
      <c r="C997">
        <v>5</v>
      </c>
      <c r="D997">
        <v>201</v>
      </c>
      <c r="E997" t="s">
        <v>117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">
      <c r="A998">
        <v>2021</v>
      </c>
      <c r="B998">
        <v>1</v>
      </c>
      <c r="C998">
        <v>5</v>
      </c>
      <c r="D998">
        <v>201</v>
      </c>
      <c r="E998" t="s">
        <v>118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">
      <c r="A999">
        <v>2021</v>
      </c>
      <c r="B999">
        <v>1</v>
      </c>
      <c r="C999">
        <v>5</v>
      </c>
      <c r="D999">
        <v>201</v>
      </c>
      <c r="E999" t="s">
        <v>119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62" si="25">VLOOKUP(E999,N:O,2,FALSE)</f>
        <v>4-Medium C&amp;I</v>
      </c>
    </row>
    <row r="1000" spans="1:12" x14ac:dyDescent="0.3">
      <c r="A1000">
        <v>2021</v>
      </c>
      <c r="B1000">
        <v>1</v>
      </c>
      <c r="C1000">
        <v>5</v>
      </c>
      <c r="D1000">
        <v>201</v>
      </c>
      <c r="E1000" t="s">
        <v>127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">
      <c r="A1001">
        <v>2021</v>
      </c>
      <c r="B1001">
        <v>1</v>
      </c>
      <c r="C1001">
        <v>5</v>
      </c>
      <c r="D1001">
        <v>201</v>
      </c>
      <c r="E1001" t="s">
        <v>128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">
      <c r="A1002">
        <v>2021</v>
      </c>
      <c r="B1002">
        <v>1</v>
      </c>
      <c r="C1002">
        <v>5</v>
      </c>
      <c r="D1002">
        <v>201</v>
      </c>
      <c r="E1002" t="s">
        <v>120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">
      <c r="A1003">
        <v>2021</v>
      </c>
      <c r="B1003">
        <v>1</v>
      </c>
      <c r="C1003">
        <v>5</v>
      </c>
      <c r="D1003">
        <v>201</v>
      </c>
      <c r="E1003" t="s">
        <v>121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">
      <c r="A1004">
        <v>2021</v>
      </c>
      <c r="B1004">
        <v>1</v>
      </c>
      <c r="C1004">
        <v>5</v>
      </c>
      <c r="D1004">
        <v>201</v>
      </c>
      <c r="E1004" t="s">
        <v>122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">
      <c r="A1005">
        <v>2021</v>
      </c>
      <c r="B1005">
        <v>1</v>
      </c>
      <c r="C1005">
        <v>5</v>
      </c>
      <c r="D1005">
        <v>201</v>
      </c>
      <c r="E1005" t="s">
        <v>123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">
      <c r="A1006">
        <v>2021</v>
      </c>
      <c r="B1006">
        <v>1</v>
      </c>
      <c r="C1006">
        <v>5</v>
      </c>
      <c r="D1006">
        <v>201</v>
      </c>
      <c r="E1006" t="s">
        <v>129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">
      <c r="A1007">
        <v>2021</v>
      </c>
      <c r="B1007">
        <v>1</v>
      </c>
      <c r="C1007">
        <v>5</v>
      </c>
      <c r="D1007">
        <v>201</v>
      </c>
      <c r="E1007" t="s">
        <v>130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">
      <c r="A1008">
        <v>2021</v>
      </c>
      <c r="B1008">
        <v>1</v>
      </c>
      <c r="C1008">
        <v>5</v>
      </c>
      <c r="D1008">
        <v>201</v>
      </c>
      <c r="E1008" t="s">
        <v>124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">
      <c r="A1009">
        <v>2021</v>
      </c>
      <c r="B1009">
        <v>1</v>
      </c>
      <c r="C1009">
        <v>5</v>
      </c>
      <c r="D1009">
        <v>201</v>
      </c>
      <c r="E1009" t="s">
        <v>125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">
      <c r="A1010">
        <v>2021</v>
      </c>
      <c r="B1010">
        <v>1</v>
      </c>
      <c r="C1010">
        <v>5</v>
      </c>
      <c r="D1010">
        <v>201</v>
      </c>
      <c r="E1010" t="s">
        <v>131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">
      <c r="A1011">
        <v>2021</v>
      </c>
      <c r="B1011">
        <v>1</v>
      </c>
      <c r="C1011">
        <v>5</v>
      </c>
      <c r="D1011">
        <v>201</v>
      </c>
      <c r="E1011" t="s">
        <v>132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">
      <c r="A1012">
        <v>2021</v>
      </c>
      <c r="B1012">
        <v>1</v>
      </c>
      <c r="C1012">
        <v>5</v>
      </c>
      <c r="D1012">
        <v>201</v>
      </c>
      <c r="E1012" t="s">
        <v>115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">
      <c r="A1013">
        <v>2021</v>
      </c>
      <c r="B1013">
        <v>1</v>
      </c>
      <c r="C1013">
        <v>5</v>
      </c>
      <c r="D1013">
        <v>201</v>
      </c>
      <c r="E1013" t="s">
        <v>126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">
      <c r="A1014">
        <v>2021</v>
      </c>
      <c r="B1014">
        <v>1</v>
      </c>
      <c r="C1014">
        <v>5</v>
      </c>
      <c r="D1014">
        <v>201</v>
      </c>
      <c r="E1014" t="s">
        <v>117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">
      <c r="A1015">
        <v>2021</v>
      </c>
      <c r="B1015">
        <v>1</v>
      </c>
      <c r="C1015">
        <v>5</v>
      </c>
      <c r="D1015">
        <v>201</v>
      </c>
      <c r="E1015" t="s">
        <v>118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">
      <c r="A1016">
        <v>2021</v>
      </c>
      <c r="B1016">
        <v>1</v>
      </c>
      <c r="C1016">
        <v>5</v>
      </c>
      <c r="D1016">
        <v>201</v>
      </c>
      <c r="E1016" t="s">
        <v>119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">
      <c r="A1017">
        <v>2021</v>
      </c>
      <c r="B1017">
        <v>1</v>
      </c>
      <c r="C1017">
        <v>5</v>
      </c>
      <c r="D1017">
        <v>201</v>
      </c>
      <c r="E1017" t="s">
        <v>127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">
      <c r="A1018">
        <v>2021</v>
      </c>
      <c r="B1018">
        <v>1</v>
      </c>
      <c r="C1018">
        <v>5</v>
      </c>
      <c r="D1018">
        <v>201</v>
      </c>
      <c r="E1018" t="s">
        <v>128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">
      <c r="A1019">
        <v>2021</v>
      </c>
      <c r="B1019">
        <v>1</v>
      </c>
      <c r="C1019">
        <v>5</v>
      </c>
      <c r="D1019">
        <v>201</v>
      </c>
      <c r="E1019" t="s">
        <v>120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">
      <c r="A1020">
        <v>2021</v>
      </c>
      <c r="B1020">
        <v>1</v>
      </c>
      <c r="C1020">
        <v>5</v>
      </c>
      <c r="D1020">
        <v>201</v>
      </c>
      <c r="E1020" t="s">
        <v>121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">
      <c r="A1021">
        <v>2021</v>
      </c>
      <c r="B1021">
        <v>1</v>
      </c>
      <c r="C1021">
        <v>5</v>
      </c>
      <c r="D1021">
        <v>201</v>
      </c>
      <c r="E1021" t="s">
        <v>122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  <row r="1022" spans="1:12" x14ac:dyDescent="0.3">
      <c r="A1022">
        <v>2021</v>
      </c>
      <c r="B1022">
        <v>2</v>
      </c>
      <c r="C1022">
        <v>4</v>
      </c>
      <c r="D1022">
        <v>201</v>
      </c>
      <c r="E1022" t="s">
        <v>115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163547.43</v>
      </c>
      <c r="L1022" t="str">
        <f t="shared" si="25"/>
        <v>3-Small C&amp;I</v>
      </c>
    </row>
    <row r="1023" spans="1:12" x14ac:dyDescent="0.3">
      <c r="A1023">
        <v>2021</v>
      </c>
      <c r="B1023">
        <v>2</v>
      </c>
      <c r="C1023">
        <v>4</v>
      </c>
      <c r="D1023">
        <v>201</v>
      </c>
      <c r="E1023" t="s">
        <v>116</v>
      </c>
      <c r="F1023">
        <v>158.76</v>
      </c>
      <c r="G1023">
        <v>-2.15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x14ac:dyDescent="0.3">
      <c r="A1024">
        <v>2021</v>
      </c>
      <c r="B1024">
        <v>2</v>
      </c>
      <c r="C1024">
        <v>4</v>
      </c>
      <c r="D1024">
        <v>201</v>
      </c>
      <c r="E1024" t="s">
        <v>117</v>
      </c>
      <c r="F1024">
        <v>227.09</v>
      </c>
      <c r="G1024">
        <v>-3.06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x14ac:dyDescent="0.3">
      <c r="A1025">
        <v>2021</v>
      </c>
      <c r="B1025">
        <v>2</v>
      </c>
      <c r="C1025">
        <v>4</v>
      </c>
      <c r="D1025">
        <v>201</v>
      </c>
      <c r="E1025" t="s">
        <v>118</v>
      </c>
      <c r="F1025">
        <v>3511.83</v>
      </c>
      <c r="G1025">
        <v>-47.41</v>
      </c>
      <c r="H1025">
        <v>0</v>
      </c>
      <c r="I1025">
        <v>0</v>
      </c>
      <c r="J1025">
        <v>0</v>
      </c>
      <c r="K1025">
        <v>3464.42</v>
      </c>
      <c r="L1025" t="str">
        <f t="shared" si="25"/>
        <v>3-Small C&amp;I</v>
      </c>
    </row>
    <row r="1026" spans="1:12" x14ac:dyDescent="0.3">
      <c r="A1026">
        <v>2021</v>
      </c>
      <c r="B1026">
        <v>2</v>
      </c>
      <c r="C1026">
        <v>4</v>
      </c>
      <c r="D1026">
        <v>201</v>
      </c>
      <c r="E1026" t="s">
        <v>119</v>
      </c>
      <c r="F1026">
        <v>94518.93</v>
      </c>
      <c r="G1026">
        <v>-113.41</v>
      </c>
      <c r="H1026">
        <v>0</v>
      </c>
      <c r="I1026">
        <v>0</v>
      </c>
      <c r="J1026">
        <v>0</v>
      </c>
      <c r="K1026">
        <v>94405.52</v>
      </c>
      <c r="L1026" t="str">
        <f t="shared" si="25"/>
        <v>4-Medium C&amp;I</v>
      </c>
    </row>
    <row r="1027" spans="1:12" x14ac:dyDescent="0.3">
      <c r="A1027">
        <v>2021</v>
      </c>
      <c r="B1027">
        <v>2</v>
      </c>
      <c r="C1027">
        <v>4</v>
      </c>
      <c r="D1027">
        <v>201</v>
      </c>
      <c r="E1027" t="s">
        <v>120</v>
      </c>
      <c r="F1027">
        <v>99547.8</v>
      </c>
      <c r="G1027">
        <v>-119.46</v>
      </c>
      <c r="H1027">
        <v>0</v>
      </c>
      <c r="I1027">
        <v>0</v>
      </c>
      <c r="J1027">
        <v>0</v>
      </c>
      <c r="K1027">
        <v>99428.34</v>
      </c>
      <c r="L1027" t="str">
        <f t="shared" si="25"/>
        <v>5-Large C&amp;I</v>
      </c>
    </row>
    <row r="1028" spans="1:12" x14ac:dyDescent="0.3">
      <c r="A1028">
        <v>2021</v>
      </c>
      <c r="B1028">
        <v>2</v>
      </c>
      <c r="C1028">
        <v>4</v>
      </c>
      <c r="D1028">
        <v>201</v>
      </c>
      <c r="E1028" t="s">
        <v>121</v>
      </c>
      <c r="F1028">
        <v>939387.7</v>
      </c>
      <c r="G1028">
        <v>-29214.81</v>
      </c>
      <c r="H1028">
        <v>0</v>
      </c>
      <c r="I1028">
        <v>0</v>
      </c>
      <c r="J1028">
        <v>0</v>
      </c>
      <c r="K1028">
        <v>910172.89</v>
      </c>
      <c r="L1028" t="str">
        <f t="shared" si="25"/>
        <v>1-Residential</v>
      </c>
    </row>
    <row r="1029" spans="1:12" x14ac:dyDescent="0.3">
      <c r="A1029">
        <v>2021</v>
      </c>
      <c r="B1029">
        <v>2</v>
      </c>
      <c r="C1029">
        <v>4</v>
      </c>
      <c r="D1029">
        <v>201</v>
      </c>
      <c r="E1029" t="s">
        <v>122</v>
      </c>
      <c r="F1029">
        <v>14243.44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x14ac:dyDescent="0.3">
      <c r="A1030">
        <v>2021</v>
      </c>
      <c r="B1030">
        <v>2</v>
      </c>
      <c r="C1030">
        <v>4</v>
      </c>
      <c r="D1030">
        <v>201</v>
      </c>
      <c r="E1030" t="s">
        <v>123</v>
      </c>
      <c r="F1030">
        <v>1577.35</v>
      </c>
      <c r="G1030">
        <v>-21.3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x14ac:dyDescent="0.3">
      <c r="A1031">
        <v>2021</v>
      </c>
      <c r="B1031">
        <v>2</v>
      </c>
      <c r="C1031">
        <v>4</v>
      </c>
      <c r="D1031">
        <v>201</v>
      </c>
      <c r="E1031" t="s">
        <v>124</v>
      </c>
      <c r="F1031">
        <v>679.07</v>
      </c>
      <c r="G1031">
        <v>-9.17</v>
      </c>
      <c r="H1031">
        <v>0</v>
      </c>
      <c r="I1031">
        <v>0</v>
      </c>
      <c r="J1031">
        <v>0</v>
      </c>
      <c r="K1031">
        <v>669.9</v>
      </c>
      <c r="L1031" t="str">
        <f t="shared" si="25"/>
        <v>Street</v>
      </c>
    </row>
    <row r="1032" spans="1:12" x14ac:dyDescent="0.3">
      <c r="A1032">
        <v>2021</v>
      </c>
      <c r="B1032">
        <v>2</v>
      </c>
      <c r="C1032">
        <v>4</v>
      </c>
      <c r="D1032">
        <v>201</v>
      </c>
      <c r="E1032" t="s">
        <v>125</v>
      </c>
      <c r="F1032">
        <v>2.6</v>
      </c>
      <c r="G1032">
        <v>-0.04</v>
      </c>
      <c r="H1032">
        <v>0</v>
      </c>
      <c r="I1032">
        <v>0</v>
      </c>
      <c r="J1032">
        <v>0</v>
      </c>
      <c r="K1032">
        <v>2.56</v>
      </c>
      <c r="L1032" t="str">
        <f t="shared" si="25"/>
        <v>Street</v>
      </c>
    </row>
    <row r="1033" spans="1:12" x14ac:dyDescent="0.3">
      <c r="A1033">
        <v>2021</v>
      </c>
      <c r="B1033">
        <v>2</v>
      </c>
      <c r="C1033">
        <v>5</v>
      </c>
      <c r="D1033">
        <v>201</v>
      </c>
      <c r="E1033" t="s">
        <v>115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x14ac:dyDescent="0.3">
      <c r="A1034">
        <v>2021</v>
      </c>
      <c r="B1034">
        <v>2</v>
      </c>
      <c r="C1034">
        <v>5</v>
      </c>
      <c r="D1034">
        <v>201</v>
      </c>
      <c r="E1034" t="s">
        <v>116</v>
      </c>
      <c r="F1034">
        <v>847.92</v>
      </c>
      <c r="G1034">
        <v>-11.44</v>
      </c>
      <c r="H1034">
        <v>0</v>
      </c>
      <c r="I1034">
        <v>0</v>
      </c>
      <c r="J1034">
        <v>0</v>
      </c>
      <c r="K1034">
        <v>836.48</v>
      </c>
      <c r="L1034" t="str">
        <f t="shared" si="25"/>
        <v>3-Small C&amp;I</v>
      </c>
    </row>
    <row r="1035" spans="1:12" x14ac:dyDescent="0.3">
      <c r="A1035">
        <v>2021</v>
      </c>
      <c r="B1035">
        <v>2</v>
      </c>
      <c r="C1035">
        <v>5</v>
      </c>
      <c r="D1035">
        <v>201</v>
      </c>
      <c r="E1035" t="s">
        <v>126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x14ac:dyDescent="0.3">
      <c r="A1036">
        <v>2021</v>
      </c>
      <c r="B1036">
        <v>2</v>
      </c>
      <c r="C1036">
        <v>5</v>
      </c>
      <c r="D1036">
        <v>201</v>
      </c>
      <c r="E1036" t="s">
        <v>117</v>
      </c>
      <c r="F1036">
        <v>193034.54</v>
      </c>
      <c r="G1036">
        <v>-2605.96</v>
      </c>
      <c r="H1036">
        <v>0</v>
      </c>
      <c r="I1036">
        <v>0</v>
      </c>
      <c r="J1036">
        <v>0</v>
      </c>
      <c r="K1036">
        <v>190428.58</v>
      </c>
      <c r="L1036" t="str">
        <f t="shared" si="25"/>
        <v>3-Small C&amp;I</v>
      </c>
    </row>
    <row r="1037" spans="1:12" x14ac:dyDescent="0.3">
      <c r="A1037">
        <v>2021</v>
      </c>
      <c r="B1037">
        <v>2</v>
      </c>
      <c r="C1037">
        <v>5</v>
      </c>
      <c r="D1037">
        <v>201</v>
      </c>
      <c r="E1037" t="s">
        <v>118</v>
      </c>
      <c r="F1037">
        <v>1170426.9099999999</v>
      </c>
      <c r="G1037">
        <v>-15797.97</v>
      </c>
      <c r="H1037">
        <v>0</v>
      </c>
      <c r="I1037">
        <v>0</v>
      </c>
      <c r="J1037">
        <v>0</v>
      </c>
      <c r="K1037">
        <v>1154628.94</v>
      </c>
      <c r="L1037" t="str">
        <f t="shared" si="25"/>
        <v>3-Small C&amp;I</v>
      </c>
    </row>
    <row r="1038" spans="1:12" x14ac:dyDescent="0.3">
      <c r="A1038">
        <v>2021</v>
      </c>
      <c r="B1038">
        <v>2</v>
      </c>
      <c r="C1038">
        <v>5</v>
      </c>
      <c r="D1038">
        <v>201</v>
      </c>
      <c r="E1038" t="s">
        <v>119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x14ac:dyDescent="0.3">
      <c r="A1039">
        <v>2021</v>
      </c>
      <c r="B1039">
        <v>2</v>
      </c>
      <c r="C1039">
        <v>5</v>
      </c>
      <c r="D1039">
        <v>201</v>
      </c>
      <c r="E1039" t="s">
        <v>127</v>
      </c>
      <c r="F1039">
        <v>868812.51</v>
      </c>
      <c r="G1039">
        <v>-1042.54</v>
      </c>
      <c r="H1039">
        <v>0</v>
      </c>
      <c r="I1039">
        <v>0</v>
      </c>
      <c r="J1039">
        <v>0</v>
      </c>
      <c r="K1039">
        <v>867769.97</v>
      </c>
      <c r="L1039" t="str">
        <f t="shared" si="25"/>
        <v>4-Medium C&amp;I</v>
      </c>
    </row>
    <row r="1040" spans="1:12" x14ac:dyDescent="0.3">
      <c r="A1040">
        <v>2021</v>
      </c>
      <c r="B1040">
        <v>2</v>
      </c>
      <c r="C1040">
        <v>5</v>
      </c>
      <c r="D1040">
        <v>201</v>
      </c>
      <c r="E1040" t="s">
        <v>128</v>
      </c>
      <c r="F1040">
        <v>477982.78</v>
      </c>
      <c r="G1040">
        <v>-573.55999999999995</v>
      </c>
      <c r="H1040">
        <v>0</v>
      </c>
      <c r="I1040">
        <v>0</v>
      </c>
      <c r="J1040">
        <v>0</v>
      </c>
      <c r="K1040">
        <v>477409.22</v>
      </c>
      <c r="L1040" t="str">
        <f t="shared" si="25"/>
        <v>4-Medium C&amp;I</v>
      </c>
    </row>
    <row r="1041" spans="1:12" x14ac:dyDescent="0.3">
      <c r="A1041">
        <v>2021</v>
      </c>
      <c r="B1041">
        <v>2</v>
      </c>
      <c r="C1041">
        <v>5</v>
      </c>
      <c r="D1041">
        <v>201</v>
      </c>
      <c r="E1041" t="s">
        <v>120</v>
      </c>
      <c r="F1041">
        <v>20869782.82</v>
      </c>
      <c r="G1041">
        <v>-25054.49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x14ac:dyDescent="0.3">
      <c r="A1042">
        <v>2021</v>
      </c>
      <c r="B1042">
        <v>2</v>
      </c>
      <c r="C1042">
        <v>5</v>
      </c>
      <c r="D1042">
        <v>201</v>
      </c>
      <c r="E1042" t="s">
        <v>121</v>
      </c>
      <c r="F1042">
        <v>39231319.280000001</v>
      </c>
      <c r="G1042">
        <v>-1220090.83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x14ac:dyDescent="0.3">
      <c r="A1043">
        <v>2021</v>
      </c>
      <c r="B1043">
        <v>2</v>
      </c>
      <c r="C1043">
        <v>5</v>
      </c>
      <c r="D1043">
        <v>201</v>
      </c>
      <c r="E1043" t="s">
        <v>122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x14ac:dyDescent="0.3">
      <c r="A1044">
        <v>2021</v>
      </c>
      <c r="B1044">
        <v>2</v>
      </c>
      <c r="C1044">
        <v>5</v>
      </c>
      <c r="D1044">
        <v>201</v>
      </c>
      <c r="E1044" t="s">
        <v>123</v>
      </c>
      <c r="F1044">
        <v>111005.72</v>
      </c>
      <c r="G1044">
        <v>-1498.44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x14ac:dyDescent="0.3">
      <c r="A1045">
        <v>2021</v>
      </c>
      <c r="B1045">
        <v>2</v>
      </c>
      <c r="C1045">
        <v>5</v>
      </c>
      <c r="D1045">
        <v>201</v>
      </c>
      <c r="E1045" t="s">
        <v>129</v>
      </c>
      <c r="F1045">
        <v>2124.92</v>
      </c>
      <c r="G1045">
        <v>-28.69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x14ac:dyDescent="0.3">
      <c r="A1046">
        <v>2021</v>
      </c>
      <c r="B1046">
        <v>2</v>
      </c>
      <c r="C1046">
        <v>5</v>
      </c>
      <c r="D1046">
        <v>201</v>
      </c>
      <c r="E1046" t="s">
        <v>130</v>
      </c>
      <c r="F1046">
        <v>389.31</v>
      </c>
      <c r="G1046">
        <v>-5.26</v>
      </c>
      <c r="H1046">
        <v>0</v>
      </c>
      <c r="I1046">
        <v>0</v>
      </c>
      <c r="J1046">
        <v>0</v>
      </c>
      <c r="K1046">
        <v>384.05</v>
      </c>
      <c r="L1046" t="str">
        <f t="shared" si="25"/>
        <v>Street</v>
      </c>
    </row>
    <row r="1047" spans="1:12" x14ac:dyDescent="0.3">
      <c r="A1047">
        <v>2021</v>
      </c>
      <c r="B1047">
        <v>2</v>
      </c>
      <c r="C1047">
        <v>5</v>
      </c>
      <c r="D1047">
        <v>201</v>
      </c>
      <c r="E1047" t="s">
        <v>124</v>
      </c>
      <c r="F1047">
        <v>1230.3800000000001</v>
      </c>
      <c r="G1047">
        <v>-16.61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x14ac:dyDescent="0.3">
      <c r="A1048">
        <v>2021</v>
      </c>
      <c r="B1048">
        <v>2</v>
      </c>
      <c r="C1048">
        <v>5</v>
      </c>
      <c r="D1048">
        <v>201</v>
      </c>
      <c r="E1048" t="s">
        <v>125</v>
      </c>
      <c r="F1048">
        <v>162664.76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x14ac:dyDescent="0.3">
      <c r="A1049">
        <v>2021</v>
      </c>
      <c r="B1049">
        <v>2</v>
      </c>
      <c r="C1049">
        <v>5</v>
      </c>
      <c r="D1049">
        <v>201</v>
      </c>
      <c r="E1049" t="s">
        <v>131</v>
      </c>
      <c r="F1049">
        <v>473192.24</v>
      </c>
      <c r="G1049">
        <v>-4935.75</v>
      </c>
      <c r="H1049">
        <v>0</v>
      </c>
      <c r="I1049">
        <v>0</v>
      </c>
      <c r="J1049">
        <v>0</v>
      </c>
      <c r="K1049">
        <v>468256.49</v>
      </c>
      <c r="L1049" t="str">
        <f t="shared" si="25"/>
        <v>Street</v>
      </c>
    </row>
    <row r="1050" spans="1:12" x14ac:dyDescent="0.3">
      <c r="A1050">
        <v>2021</v>
      </c>
      <c r="B1050">
        <v>2</v>
      </c>
      <c r="C1050">
        <v>5</v>
      </c>
      <c r="D1050">
        <v>201</v>
      </c>
      <c r="E1050" t="s">
        <v>132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x14ac:dyDescent="0.3">
      <c r="A1051">
        <v>2021</v>
      </c>
      <c r="B1051">
        <v>3</v>
      </c>
      <c r="C1051">
        <v>4</v>
      </c>
      <c r="D1051">
        <v>201</v>
      </c>
      <c r="E1051" t="s">
        <v>115</v>
      </c>
      <c r="F1051">
        <v>171517.92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x14ac:dyDescent="0.3">
      <c r="A1052">
        <v>2021</v>
      </c>
      <c r="B1052">
        <v>3</v>
      </c>
      <c r="C1052">
        <v>4</v>
      </c>
      <c r="D1052">
        <v>201</v>
      </c>
      <c r="E1052" t="s">
        <v>116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x14ac:dyDescent="0.3">
      <c r="A1053">
        <v>2021</v>
      </c>
      <c r="B1053">
        <v>3</v>
      </c>
      <c r="C1053">
        <v>4</v>
      </c>
      <c r="D1053">
        <v>201</v>
      </c>
      <c r="E1053" t="s">
        <v>126</v>
      </c>
      <c r="F1053">
        <v>33.67</v>
      </c>
      <c r="G1053">
        <v>-0.45</v>
      </c>
      <c r="H1053">
        <v>0</v>
      </c>
      <c r="I1053">
        <v>0</v>
      </c>
      <c r="J1053">
        <v>0</v>
      </c>
      <c r="K1053">
        <v>33.22</v>
      </c>
      <c r="L1053" t="str">
        <f t="shared" si="25"/>
        <v>3-Small C&amp;I</v>
      </c>
    </row>
    <row r="1054" spans="1:12" x14ac:dyDescent="0.3">
      <c r="A1054">
        <v>2021</v>
      </c>
      <c r="B1054">
        <v>3</v>
      </c>
      <c r="C1054">
        <v>4</v>
      </c>
      <c r="D1054">
        <v>201</v>
      </c>
      <c r="E1054" t="s">
        <v>117</v>
      </c>
      <c r="F1054">
        <v>185.3</v>
      </c>
      <c r="G1054">
        <v>-2.5</v>
      </c>
      <c r="H1054">
        <v>0</v>
      </c>
      <c r="I1054">
        <v>0</v>
      </c>
      <c r="J1054">
        <v>0</v>
      </c>
      <c r="K1054">
        <v>182.8</v>
      </c>
      <c r="L1054" t="str">
        <f t="shared" si="25"/>
        <v>3-Small C&amp;I</v>
      </c>
    </row>
    <row r="1055" spans="1:12" x14ac:dyDescent="0.3">
      <c r="A1055">
        <v>2021</v>
      </c>
      <c r="B1055">
        <v>3</v>
      </c>
      <c r="C1055">
        <v>4</v>
      </c>
      <c r="D1055">
        <v>201</v>
      </c>
      <c r="E1055" t="s">
        <v>118</v>
      </c>
      <c r="F1055">
        <v>3501.86</v>
      </c>
      <c r="G1055">
        <v>-47.28</v>
      </c>
      <c r="H1055">
        <v>0</v>
      </c>
      <c r="I1055">
        <v>0</v>
      </c>
      <c r="J1055">
        <v>0</v>
      </c>
      <c r="K1055">
        <v>3454.58</v>
      </c>
      <c r="L1055" t="str">
        <f t="shared" si="25"/>
        <v>3-Small C&amp;I</v>
      </c>
    </row>
    <row r="1056" spans="1:12" x14ac:dyDescent="0.3">
      <c r="A1056">
        <v>2021</v>
      </c>
      <c r="B1056">
        <v>3</v>
      </c>
      <c r="C1056">
        <v>4</v>
      </c>
      <c r="D1056">
        <v>201</v>
      </c>
      <c r="E1056" t="s">
        <v>119</v>
      </c>
      <c r="F1056">
        <v>99220.93</v>
      </c>
      <c r="G1056">
        <v>-119.06</v>
      </c>
      <c r="H1056">
        <v>0</v>
      </c>
      <c r="I1056">
        <v>0</v>
      </c>
      <c r="J1056">
        <v>0</v>
      </c>
      <c r="K1056">
        <v>99101.87</v>
      </c>
      <c r="L1056" t="str">
        <f t="shared" si="25"/>
        <v>4-Medium C&amp;I</v>
      </c>
    </row>
    <row r="1057" spans="1:12" x14ac:dyDescent="0.3">
      <c r="A1057">
        <v>2021</v>
      </c>
      <c r="B1057">
        <v>3</v>
      </c>
      <c r="C1057">
        <v>4</v>
      </c>
      <c r="D1057">
        <v>201</v>
      </c>
      <c r="E1057" t="s">
        <v>120</v>
      </c>
      <c r="F1057">
        <v>95188.01</v>
      </c>
      <c r="G1057">
        <v>-114.23</v>
      </c>
      <c r="H1057">
        <v>0</v>
      </c>
      <c r="I1057">
        <v>0</v>
      </c>
      <c r="J1057">
        <v>0</v>
      </c>
      <c r="K1057">
        <v>95073.78</v>
      </c>
      <c r="L1057" t="str">
        <f t="shared" si="25"/>
        <v>5-Large C&amp;I</v>
      </c>
    </row>
    <row r="1058" spans="1:12" x14ac:dyDescent="0.3">
      <c r="A1058">
        <v>2021</v>
      </c>
      <c r="B1058">
        <v>3</v>
      </c>
      <c r="C1058">
        <v>4</v>
      </c>
      <c r="D1058">
        <v>201</v>
      </c>
      <c r="E1058" t="s">
        <v>121</v>
      </c>
      <c r="F1058">
        <v>920720.72</v>
      </c>
      <c r="G1058">
        <v>-28632.73</v>
      </c>
      <c r="H1058">
        <v>0</v>
      </c>
      <c r="I1058">
        <v>0</v>
      </c>
      <c r="J1058">
        <v>0</v>
      </c>
      <c r="K1058">
        <v>892087.99</v>
      </c>
      <c r="L1058" t="str">
        <f t="shared" si="25"/>
        <v>1-Residential</v>
      </c>
    </row>
    <row r="1059" spans="1:12" x14ac:dyDescent="0.3">
      <c r="A1059">
        <v>2021</v>
      </c>
      <c r="B1059">
        <v>3</v>
      </c>
      <c r="C1059">
        <v>4</v>
      </c>
      <c r="D1059">
        <v>201</v>
      </c>
      <c r="E1059" t="s">
        <v>122</v>
      </c>
      <c r="F1059">
        <v>16127.76</v>
      </c>
      <c r="G1059">
        <v>-501.59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x14ac:dyDescent="0.3">
      <c r="A1060">
        <v>2021</v>
      </c>
      <c r="B1060">
        <v>3</v>
      </c>
      <c r="C1060">
        <v>4</v>
      </c>
      <c r="D1060">
        <v>201</v>
      </c>
      <c r="E1060" t="s">
        <v>123</v>
      </c>
      <c r="F1060">
        <v>1460.16</v>
      </c>
      <c r="G1060">
        <v>-19.72</v>
      </c>
      <c r="H1060">
        <v>0</v>
      </c>
      <c r="I1060">
        <v>0</v>
      </c>
      <c r="J1060">
        <v>0</v>
      </c>
      <c r="K1060">
        <v>1440.44</v>
      </c>
      <c r="L1060" t="str">
        <f t="shared" si="25"/>
        <v>Street</v>
      </c>
    </row>
    <row r="1061" spans="1:12" x14ac:dyDescent="0.3">
      <c r="A1061">
        <v>2021</v>
      </c>
      <c r="B1061">
        <v>3</v>
      </c>
      <c r="C1061">
        <v>4</v>
      </c>
      <c r="D1061">
        <v>201</v>
      </c>
      <c r="E1061" t="s">
        <v>124</v>
      </c>
      <c r="F1061">
        <v>628.69000000000005</v>
      </c>
      <c r="G1061">
        <v>-8.49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x14ac:dyDescent="0.3">
      <c r="A1062">
        <v>2021</v>
      </c>
      <c r="B1062">
        <v>3</v>
      </c>
      <c r="C1062">
        <v>4</v>
      </c>
      <c r="D1062">
        <v>201</v>
      </c>
      <c r="E1062" t="s">
        <v>125</v>
      </c>
      <c r="F1062">
        <v>2.37</v>
      </c>
      <c r="G1062">
        <v>-0.03</v>
      </c>
      <c r="H1062">
        <v>0</v>
      </c>
      <c r="I1062">
        <v>0</v>
      </c>
      <c r="J1062">
        <v>0</v>
      </c>
      <c r="K1062">
        <v>2.34</v>
      </c>
      <c r="L1062" t="str">
        <f t="shared" si="25"/>
        <v>Street</v>
      </c>
    </row>
    <row r="1063" spans="1:12" x14ac:dyDescent="0.3">
      <c r="A1063">
        <v>2021</v>
      </c>
      <c r="B1063">
        <v>3</v>
      </c>
      <c r="C1063">
        <v>4</v>
      </c>
      <c r="D1063">
        <v>201</v>
      </c>
      <c r="E1063" t="s">
        <v>115</v>
      </c>
      <c r="F1063">
        <v>17.39</v>
      </c>
      <c r="G1063">
        <v>-0.24</v>
      </c>
      <c r="H1063">
        <v>0</v>
      </c>
      <c r="I1063">
        <v>0</v>
      </c>
      <c r="J1063">
        <v>0</v>
      </c>
      <c r="K1063">
        <v>17.149999999999999</v>
      </c>
      <c r="L1063" t="str">
        <f t="shared" ref="L1063:L1095" si="26">VLOOKUP(E1063,N:O,2,FALSE)</f>
        <v>3-Small C&amp;I</v>
      </c>
    </row>
    <row r="1064" spans="1:12" x14ac:dyDescent="0.3">
      <c r="A1064">
        <v>2021</v>
      </c>
      <c r="B1064">
        <v>3</v>
      </c>
      <c r="C1064">
        <v>4</v>
      </c>
      <c r="D1064">
        <v>201</v>
      </c>
      <c r="E1064" t="s">
        <v>119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x14ac:dyDescent="0.3">
      <c r="A1065">
        <v>2021</v>
      </c>
      <c r="B1065">
        <v>3</v>
      </c>
      <c r="C1065">
        <v>4</v>
      </c>
      <c r="D1065">
        <v>201</v>
      </c>
      <c r="E1065" t="s">
        <v>121</v>
      </c>
      <c r="F1065">
        <v>447.84</v>
      </c>
      <c r="G1065">
        <v>-13.92</v>
      </c>
      <c r="H1065">
        <v>0</v>
      </c>
      <c r="I1065">
        <v>0</v>
      </c>
      <c r="J1065">
        <v>0</v>
      </c>
      <c r="K1065">
        <v>433.92</v>
      </c>
      <c r="L1065" t="str">
        <f t="shared" si="26"/>
        <v>1-Residential</v>
      </c>
    </row>
    <row r="1066" spans="1:12" x14ac:dyDescent="0.3">
      <c r="A1066">
        <v>2021</v>
      </c>
      <c r="B1066">
        <v>3</v>
      </c>
      <c r="C1066">
        <v>4</v>
      </c>
      <c r="D1066">
        <v>201</v>
      </c>
      <c r="E1066" t="s">
        <v>122</v>
      </c>
      <c r="F1066">
        <v>33.67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x14ac:dyDescent="0.3">
      <c r="A1067">
        <v>2021</v>
      </c>
      <c r="B1067">
        <v>3</v>
      </c>
      <c r="C1067">
        <v>5</v>
      </c>
      <c r="D1067">
        <v>201</v>
      </c>
      <c r="E1067" t="s">
        <v>115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x14ac:dyDescent="0.3">
      <c r="A1068">
        <v>2021</v>
      </c>
      <c r="B1068">
        <v>3</v>
      </c>
      <c r="C1068">
        <v>5</v>
      </c>
      <c r="D1068">
        <v>201</v>
      </c>
      <c r="E1068" t="s">
        <v>116</v>
      </c>
      <c r="F1068">
        <v>613.54</v>
      </c>
      <c r="G1068">
        <v>-8.2799999999999994</v>
      </c>
      <c r="H1068">
        <v>0</v>
      </c>
      <c r="I1068">
        <v>0</v>
      </c>
      <c r="J1068">
        <v>0</v>
      </c>
      <c r="K1068">
        <v>605.26</v>
      </c>
      <c r="L1068" t="str">
        <f t="shared" si="26"/>
        <v>3-Small C&amp;I</v>
      </c>
    </row>
    <row r="1069" spans="1:12" x14ac:dyDescent="0.3">
      <c r="A1069">
        <v>2021</v>
      </c>
      <c r="B1069">
        <v>3</v>
      </c>
      <c r="C1069">
        <v>5</v>
      </c>
      <c r="D1069">
        <v>201</v>
      </c>
      <c r="E1069" t="s">
        <v>126</v>
      </c>
      <c r="F1069">
        <v>15104.51</v>
      </c>
      <c r="G1069">
        <v>-203.85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x14ac:dyDescent="0.3">
      <c r="A1070">
        <v>2021</v>
      </c>
      <c r="B1070">
        <v>3</v>
      </c>
      <c r="C1070">
        <v>5</v>
      </c>
      <c r="D1070">
        <v>201</v>
      </c>
      <c r="E1070" t="s">
        <v>117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x14ac:dyDescent="0.3">
      <c r="A1071">
        <v>2021</v>
      </c>
      <c r="B1071">
        <v>3</v>
      </c>
      <c r="C1071">
        <v>5</v>
      </c>
      <c r="D1071">
        <v>201</v>
      </c>
      <c r="E1071" t="s">
        <v>118</v>
      </c>
      <c r="F1071">
        <v>1177990.32</v>
      </c>
      <c r="G1071">
        <v>-15901.64</v>
      </c>
      <c r="H1071">
        <v>0</v>
      </c>
      <c r="I1071">
        <v>0</v>
      </c>
      <c r="J1071">
        <v>0</v>
      </c>
      <c r="K1071">
        <v>1162088.68</v>
      </c>
      <c r="L1071" t="str">
        <f t="shared" si="26"/>
        <v>3-Small C&amp;I</v>
      </c>
    </row>
    <row r="1072" spans="1:12" x14ac:dyDescent="0.3">
      <c r="A1072">
        <v>2021</v>
      </c>
      <c r="B1072">
        <v>3</v>
      </c>
      <c r="C1072">
        <v>5</v>
      </c>
      <c r="D1072">
        <v>201</v>
      </c>
      <c r="E1072" t="s">
        <v>119</v>
      </c>
      <c r="F1072">
        <v>12080165.57</v>
      </c>
      <c r="G1072">
        <v>-14496.56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x14ac:dyDescent="0.3">
      <c r="A1073">
        <v>2021</v>
      </c>
      <c r="B1073">
        <v>3</v>
      </c>
      <c r="C1073">
        <v>5</v>
      </c>
      <c r="D1073">
        <v>201</v>
      </c>
      <c r="E1073" t="s">
        <v>127</v>
      </c>
      <c r="F1073">
        <v>890524.17</v>
      </c>
      <c r="G1073">
        <v>-1068.56</v>
      </c>
      <c r="H1073">
        <v>0</v>
      </c>
      <c r="I1073">
        <v>0</v>
      </c>
      <c r="J1073">
        <v>0</v>
      </c>
      <c r="K1073">
        <v>889455.61</v>
      </c>
      <c r="L1073" t="str">
        <f t="shared" si="26"/>
        <v>4-Medium C&amp;I</v>
      </c>
    </row>
    <row r="1074" spans="1:12" x14ac:dyDescent="0.3">
      <c r="A1074">
        <v>2021</v>
      </c>
      <c r="B1074">
        <v>3</v>
      </c>
      <c r="C1074">
        <v>5</v>
      </c>
      <c r="D1074">
        <v>201</v>
      </c>
      <c r="E1074" t="s">
        <v>128</v>
      </c>
      <c r="F1074">
        <v>437751.76</v>
      </c>
      <c r="G1074">
        <v>-525.33000000000004</v>
      </c>
      <c r="H1074">
        <v>0</v>
      </c>
      <c r="I1074">
        <v>0</v>
      </c>
      <c r="J1074">
        <v>0</v>
      </c>
      <c r="K1074">
        <v>437226.43</v>
      </c>
      <c r="L1074" t="str">
        <f t="shared" si="26"/>
        <v>4-Medium C&amp;I</v>
      </c>
    </row>
    <row r="1075" spans="1:12" x14ac:dyDescent="0.3">
      <c r="A1075">
        <v>2021</v>
      </c>
      <c r="B1075">
        <v>3</v>
      </c>
      <c r="C1075">
        <v>5</v>
      </c>
      <c r="D1075">
        <v>201</v>
      </c>
      <c r="E1075" t="s">
        <v>120</v>
      </c>
      <c r="F1075">
        <v>22741246.25</v>
      </c>
      <c r="G1075">
        <v>-27272.58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x14ac:dyDescent="0.3">
      <c r="A1076">
        <v>2021</v>
      </c>
      <c r="B1076">
        <v>3</v>
      </c>
      <c r="C1076">
        <v>5</v>
      </c>
      <c r="D1076">
        <v>201</v>
      </c>
      <c r="E1076" t="s">
        <v>121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x14ac:dyDescent="0.3">
      <c r="A1077">
        <v>2021</v>
      </c>
      <c r="B1077">
        <v>3</v>
      </c>
      <c r="C1077">
        <v>5</v>
      </c>
      <c r="D1077">
        <v>201</v>
      </c>
      <c r="E1077" t="s">
        <v>122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x14ac:dyDescent="0.3">
      <c r="A1078">
        <v>2021</v>
      </c>
      <c r="B1078">
        <v>3</v>
      </c>
      <c r="C1078">
        <v>5</v>
      </c>
      <c r="D1078">
        <v>201</v>
      </c>
      <c r="E1078" t="s">
        <v>123</v>
      </c>
      <c r="F1078">
        <v>100999.22</v>
      </c>
      <c r="G1078">
        <v>-1363.58</v>
      </c>
      <c r="H1078">
        <v>0</v>
      </c>
      <c r="I1078">
        <v>0</v>
      </c>
      <c r="J1078">
        <v>0</v>
      </c>
      <c r="K1078">
        <v>99635.64</v>
      </c>
      <c r="L1078" t="str">
        <f t="shared" si="26"/>
        <v>Street</v>
      </c>
    </row>
    <row r="1079" spans="1:12" x14ac:dyDescent="0.3">
      <c r="A1079">
        <v>2021</v>
      </c>
      <c r="B1079">
        <v>3</v>
      </c>
      <c r="C1079">
        <v>5</v>
      </c>
      <c r="D1079">
        <v>201</v>
      </c>
      <c r="E1079" t="s">
        <v>129</v>
      </c>
      <c r="F1079">
        <v>3614.69</v>
      </c>
      <c r="G1079">
        <v>-48.8</v>
      </c>
      <c r="H1079">
        <v>0</v>
      </c>
      <c r="I1079">
        <v>0</v>
      </c>
      <c r="J1079">
        <v>0</v>
      </c>
      <c r="K1079">
        <v>3565.89</v>
      </c>
      <c r="L1079" t="str">
        <f t="shared" si="26"/>
        <v>Street</v>
      </c>
    </row>
    <row r="1080" spans="1:12" x14ac:dyDescent="0.3">
      <c r="A1080">
        <v>2021</v>
      </c>
      <c r="B1080">
        <v>3</v>
      </c>
      <c r="C1080">
        <v>5</v>
      </c>
      <c r="D1080">
        <v>201</v>
      </c>
      <c r="E1080" t="s">
        <v>130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355.58</v>
      </c>
      <c r="L1080" t="str">
        <f t="shared" si="26"/>
        <v>Street</v>
      </c>
    </row>
    <row r="1081" spans="1:12" x14ac:dyDescent="0.3">
      <c r="A1081">
        <v>2021</v>
      </c>
      <c r="B1081">
        <v>3</v>
      </c>
      <c r="C1081">
        <v>5</v>
      </c>
      <c r="D1081">
        <v>201</v>
      </c>
      <c r="E1081" t="s">
        <v>124</v>
      </c>
      <c r="F1081">
        <v>1139.0999999999999</v>
      </c>
      <c r="G1081">
        <v>-15.36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x14ac:dyDescent="0.3">
      <c r="A1082">
        <v>2021</v>
      </c>
      <c r="B1082">
        <v>3</v>
      </c>
      <c r="C1082">
        <v>5</v>
      </c>
      <c r="D1082">
        <v>201</v>
      </c>
      <c r="E1082" t="s">
        <v>125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x14ac:dyDescent="0.3">
      <c r="A1083">
        <v>2021</v>
      </c>
      <c r="B1083">
        <v>3</v>
      </c>
      <c r="C1083">
        <v>5</v>
      </c>
      <c r="D1083">
        <v>201</v>
      </c>
      <c r="E1083" t="s">
        <v>131</v>
      </c>
      <c r="F1083">
        <v>361612.46</v>
      </c>
      <c r="G1083">
        <v>-4812.6400000000003</v>
      </c>
      <c r="H1083">
        <v>0</v>
      </c>
      <c r="I1083">
        <v>0</v>
      </c>
      <c r="J1083">
        <v>0</v>
      </c>
      <c r="K1083">
        <v>356799.82</v>
      </c>
      <c r="L1083" t="str">
        <f t="shared" si="26"/>
        <v>Street</v>
      </c>
    </row>
    <row r="1084" spans="1:12" x14ac:dyDescent="0.3">
      <c r="A1084">
        <v>2021</v>
      </c>
      <c r="B1084">
        <v>3</v>
      </c>
      <c r="C1084">
        <v>5</v>
      </c>
      <c r="D1084">
        <v>201</v>
      </c>
      <c r="E1084" t="s">
        <v>132</v>
      </c>
      <c r="F1084">
        <v>18.989999999999998</v>
      </c>
      <c r="G1084">
        <v>-0.26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x14ac:dyDescent="0.3">
      <c r="A1085">
        <v>2021</v>
      </c>
      <c r="B1085">
        <v>3</v>
      </c>
      <c r="C1085">
        <v>5</v>
      </c>
      <c r="D1085">
        <v>201</v>
      </c>
      <c r="E1085" t="s">
        <v>115</v>
      </c>
      <c r="F1085">
        <v>395753.55</v>
      </c>
      <c r="G1085">
        <v>-5340.13</v>
      </c>
      <c r="H1085">
        <v>0</v>
      </c>
      <c r="I1085">
        <v>0</v>
      </c>
      <c r="J1085">
        <v>0</v>
      </c>
      <c r="K1085">
        <v>390413.42</v>
      </c>
      <c r="L1085" t="str">
        <f t="shared" si="26"/>
        <v>3-Small C&amp;I</v>
      </c>
    </row>
    <row r="1086" spans="1:12" x14ac:dyDescent="0.3">
      <c r="A1086">
        <v>2021</v>
      </c>
      <c r="B1086">
        <v>3</v>
      </c>
      <c r="C1086">
        <v>5</v>
      </c>
      <c r="D1086">
        <v>201</v>
      </c>
      <c r="E1086" t="s">
        <v>126</v>
      </c>
      <c r="F1086">
        <v>2088.73</v>
      </c>
      <c r="G1086">
        <v>-28.2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x14ac:dyDescent="0.3">
      <c r="A1087">
        <v>2021</v>
      </c>
      <c r="B1087">
        <v>3</v>
      </c>
      <c r="C1087">
        <v>5</v>
      </c>
      <c r="D1087">
        <v>201</v>
      </c>
      <c r="E1087" t="s">
        <v>117</v>
      </c>
      <c r="F1087">
        <v>5713.92</v>
      </c>
      <c r="G1087">
        <v>-77.13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x14ac:dyDescent="0.3">
      <c r="A1088">
        <v>2021</v>
      </c>
      <c r="B1088">
        <v>3</v>
      </c>
      <c r="C1088">
        <v>5</v>
      </c>
      <c r="D1088">
        <v>201</v>
      </c>
      <c r="E1088" t="s">
        <v>118</v>
      </c>
      <c r="F1088">
        <v>50410.25</v>
      </c>
      <c r="G1088">
        <v>-680.59</v>
      </c>
      <c r="H1088">
        <v>0</v>
      </c>
      <c r="I1088">
        <v>0</v>
      </c>
      <c r="J1088">
        <v>0</v>
      </c>
      <c r="K1088">
        <v>49729.66</v>
      </c>
      <c r="L1088" t="str">
        <f t="shared" si="26"/>
        <v>3-Small C&amp;I</v>
      </c>
    </row>
    <row r="1089" spans="1:17" x14ac:dyDescent="0.3">
      <c r="A1089">
        <v>2021</v>
      </c>
      <c r="B1089">
        <v>3</v>
      </c>
      <c r="C1089">
        <v>5</v>
      </c>
      <c r="D1089">
        <v>201</v>
      </c>
      <c r="E1089" t="s">
        <v>119</v>
      </c>
      <c r="F1089">
        <v>512548.95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7" x14ac:dyDescent="0.3">
      <c r="A1090">
        <v>2021</v>
      </c>
      <c r="B1090">
        <v>3</v>
      </c>
      <c r="C1090">
        <v>5</v>
      </c>
      <c r="D1090">
        <v>201</v>
      </c>
      <c r="E1090" t="s">
        <v>127</v>
      </c>
      <c r="F1090">
        <v>27835.52</v>
      </c>
      <c r="G1090">
        <v>-33.4</v>
      </c>
      <c r="H1090">
        <v>0</v>
      </c>
      <c r="I1090">
        <v>0</v>
      </c>
      <c r="J1090">
        <v>0</v>
      </c>
      <c r="K1090">
        <v>27802.12</v>
      </c>
      <c r="L1090" t="str">
        <f t="shared" si="26"/>
        <v>4-Medium C&amp;I</v>
      </c>
    </row>
    <row r="1091" spans="1:17" x14ac:dyDescent="0.3">
      <c r="A1091">
        <v>2021</v>
      </c>
      <c r="B1091">
        <v>3</v>
      </c>
      <c r="C1091">
        <v>5</v>
      </c>
      <c r="D1091">
        <v>201</v>
      </c>
      <c r="E1091" t="s">
        <v>128</v>
      </c>
      <c r="F1091">
        <v>15451.26</v>
      </c>
      <c r="G1091">
        <v>-18.54</v>
      </c>
      <c r="H1091">
        <v>0</v>
      </c>
      <c r="I1091">
        <v>0</v>
      </c>
      <c r="J1091">
        <v>0</v>
      </c>
      <c r="K1091">
        <v>15432.72</v>
      </c>
      <c r="L1091" t="str">
        <f t="shared" si="26"/>
        <v>4-Medium C&amp;I</v>
      </c>
    </row>
    <row r="1092" spans="1:17" x14ac:dyDescent="0.3">
      <c r="A1092">
        <v>2021</v>
      </c>
      <c r="B1092">
        <v>3</v>
      </c>
      <c r="C1092">
        <v>5</v>
      </c>
      <c r="D1092">
        <v>201</v>
      </c>
      <c r="E1092" t="s">
        <v>120</v>
      </c>
      <c r="F1092">
        <v>1453067.33</v>
      </c>
      <c r="G1092">
        <v>-1743.7</v>
      </c>
      <c r="H1092">
        <v>0</v>
      </c>
      <c r="I1092">
        <v>0</v>
      </c>
      <c r="J1092">
        <v>0</v>
      </c>
      <c r="K1092">
        <v>1451323.63</v>
      </c>
      <c r="L1092" t="str">
        <f t="shared" si="26"/>
        <v>5-Large C&amp;I</v>
      </c>
    </row>
    <row r="1093" spans="1:17" x14ac:dyDescent="0.3">
      <c r="A1093">
        <v>2021</v>
      </c>
      <c r="B1093">
        <v>3</v>
      </c>
      <c r="C1093">
        <v>5</v>
      </c>
      <c r="D1093">
        <v>201</v>
      </c>
      <c r="E1093" t="s">
        <v>121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7" x14ac:dyDescent="0.3">
      <c r="A1094">
        <v>2021</v>
      </c>
      <c r="B1094">
        <v>3</v>
      </c>
      <c r="C1094">
        <v>5</v>
      </c>
      <c r="D1094">
        <v>201</v>
      </c>
      <c r="E1094" t="s">
        <v>122</v>
      </c>
      <c r="F1094">
        <v>251465.52</v>
      </c>
      <c r="G1094">
        <v>-7820.43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x14ac:dyDescent="0.3">
      <c r="A1095">
        <v>2021</v>
      </c>
      <c r="B1095">
        <v>4</v>
      </c>
      <c r="C1095">
        <f t="shared" ref="C1095:C1136" si="27">VALUE(LEFT($Q1095,4))</f>
        <v>4</v>
      </c>
      <c r="D1095">
        <f t="shared" ref="D1095:D1136" si="28">VALUE(MID($Q1095,7,4))</f>
        <v>201</v>
      </c>
      <c r="E1095" t="str">
        <f t="shared" ref="E1095:E1136" si="29">TRIM(MID($Q1095,14,4))</f>
        <v>G1A</v>
      </c>
      <c r="F1095">
        <f t="shared" ref="F1095:F1136" si="30">VALUE(TRIM(MID($Q1095,24,20)))</f>
        <v>159037.51999999999</v>
      </c>
      <c r="G1095">
        <f t="shared" ref="G1095:G1136" si="31">VALUE(TRIM(MID($Q1095,44,20)))</f>
        <v>-2146.96</v>
      </c>
      <c r="H1095">
        <f t="shared" ref="H1095:H1136" si="32">VALUE(TRIM(MID($Q1095,64,18)))</f>
        <v>0</v>
      </c>
      <c r="I1095">
        <f t="shared" ref="I1095:I1136" si="33">VALUE(TRIM(MID($Q1095,82,18)))</f>
        <v>0</v>
      </c>
      <c r="J1095">
        <f t="shared" ref="J1095:J1136" si="34">VALUE(TRIM(MID($Q1095,100,14)))</f>
        <v>0</v>
      </c>
      <c r="K1095">
        <f t="shared" ref="K1095:K1136" si="35">VALUE(TRIM(MID($Q1095,114,20)))</f>
        <v>156890.56</v>
      </c>
      <c r="L1095" t="str">
        <f t="shared" si="26"/>
        <v>3-Small C&amp;I</v>
      </c>
      <c r="Q1095" t="s">
        <v>588</v>
      </c>
    </row>
    <row r="1096" spans="1:17" x14ac:dyDescent="0.3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ref="L1096:L1159" si="36">VLOOKUP(E1096,N:O,2,FALSE)</f>
        <v>3-Small C&amp;I</v>
      </c>
      <c r="Q1096" t="s">
        <v>589</v>
      </c>
    </row>
    <row r="1097" spans="1:17" x14ac:dyDescent="0.3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</v>
      </c>
      <c r="G1097">
        <f t="shared" si="31"/>
        <v>-0.45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33.22</v>
      </c>
      <c r="L1097" t="str">
        <f t="shared" si="36"/>
        <v>3-Small C&amp;I</v>
      </c>
      <c r="Q1097" t="s">
        <v>590</v>
      </c>
    </row>
    <row r="1098" spans="1:17" x14ac:dyDescent="0.3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591</v>
      </c>
    </row>
    <row r="1099" spans="1:17" x14ac:dyDescent="0.3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</v>
      </c>
      <c r="L1099" t="str">
        <f t="shared" si="36"/>
        <v>3-Small C&amp;I</v>
      </c>
      <c r="Q1099" t="s">
        <v>592</v>
      </c>
    </row>
    <row r="1100" spans="1:17" x14ac:dyDescent="0.3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</v>
      </c>
      <c r="L1100" t="str">
        <f t="shared" si="36"/>
        <v>4-Medium C&amp;I</v>
      </c>
      <c r="Q1100" t="s">
        <v>593</v>
      </c>
    </row>
    <row r="1101" spans="1:17" x14ac:dyDescent="0.3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</v>
      </c>
      <c r="G1101">
        <f t="shared" si="31"/>
        <v>-66.3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55186.21</v>
      </c>
      <c r="L1101" t="str">
        <f t="shared" si="36"/>
        <v>5-Large C&amp;I</v>
      </c>
      <c r="Q1101" t="s">
        <v>594</v>
      </c>
    </row>
    <row r="1102" spans="1:17" x14ac:dyDescent="0.3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788126.08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</v>
      </c>
      <c r="L1102" t="str">
        <f t="shared" si="36"/>
        <v>1-Residential</v>
      </c>
      <c r="Q1102" t="s">
        <v>595</v>
      </c>
    </row>
    <row r="1103" spans="1:17" x14ac:dyDescent="0.3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13200.55</v>
      </c>
      <c r="G1103">
        <f t="shared" si="31"/>
        <v>-410.52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</v>
      </c>
      <c r="L1103" t="str">
        <f t="shared" si="36"/>
        <v>2-Low Income Residential</v>
      </c>
      <c r="Q1103" t="s">
        <v>596</v>
      </c>
    </row>
    <row r="1104" spans="1:17" x14ac:dyDescent="0.3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</v>
      </c>
      <c r="L1104" t="str">
        <f t="shared" si="36"/>
        <v>Street</v>
      </c>
      <c r="Q1104" t="s">
        <v>597</v>
      </c>
    </row>
    <row r="1105" spans="1:17" x14ac:dyDescent="0.3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593.04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585.04</v>
      </c>
      <c r="L1105" t="str">
        <f t="shared" si="36"/>
        <v>Street</v>
      </c>
      <c r="Q1105" t="s">
        <v>598</v>
      </c>
    </row>
    <row r="1106" spans="1:17" x14ac:dyDescent="0.3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-0.03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599</v>
      </c>
    </row>
    <row r="1107" spans="1:17" x14ac:dyDescent="0.3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</v>
      </c>
      <c r="G1107">
        <f t="shared" si="31"/>
        <v>-0.61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44.48</v>
      </c>
      <c r="L1107" t="str">
        <f t="shared" si="36"/>
        <v>3-Small C&amp;I</v>
      </c>
      <c r="Q1107" t="s">
        <v>600</v>
      </c>
    </row>
    <row r="1108" spans="1:17" x14ac:dyDescent="0.3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482.07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467.08</v>
      </c>
      <c r="L1108" t="str">
        <f t="shared" si="36"/>
        <v>1-Residential</v>
      </c>
      <c r="Q1108" t="s">
        <v>601</v>
      </c>
    </row>
    <row r="1109" spans="1:17" x14ac:dyDescent="0.3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602</v>
      </c>
    </row>
    <row r="1110" spans="1:17" x14ac:dyDescent="0.3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542.78</v>
      </c>
      <c r="G1110">
        <f t="shared" si="31"/>
        <v>-7.3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</v>
      </c>
      <c r="L1110" t="str">
        <f t="shared" si="36"/>
        <v>3-Small C&amp;I</v>
      </c>
      <c r="Q1110" t="s">
        <v>603</v>
      </c>
    </row>
    <row r="1111" spans="1:17" x14ac:dyDescent="0.3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-170.7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604</v>
      </c>
    </row>
    <row r="1112" spans="1:17" x14ac:dyDescent="0.3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148375.18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605</v>
      </c>
    </row>
    <row r="1113" spans="1:17" x14ac:dyDescent="0.3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</v>
      </c>
      <c r="L1113" t="str">
        <f t="shared" si="36"/>
        <v>3-Small C&amp;I</v>
      </c>
      <c r="Q1113" t="s">
        <v>606</v>
      </c>
    </row>
    <row r="1114" spans="1:17" x14ac:dyDescent="0.3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607</v>
      </c>
    </row>
    <row r="1115" spans="1:17" x14ac:dyDescent="0.3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</v>
      </c>
      <c r="G1115">
        <f t="shared" si="31"/>
        <v>-840.7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</v>
      </c>
      <c r="L1115" t="str">
        <f t="shared" si="36"/>
        <v>4-Medium C&amp;I</v>
      </c>
      <c r="Q1115" t="s">
        <v>608</v>
      </c>
    </row>
    <row r="1116" spans="1:17" x14ac:dyDescent="0.3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</v>
      </c>
      <c r="L1116" t="str">
        <f t="shared" si="36"/>
        <v>4-Medium C&amp;I</v>
      </c>
      <c r="Q1116" t="s">
        <v>609</v>
      </c>
    </row>
    <row r="1117" spans="1:17" x14ac:dyDescent="0.3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-23727.37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610</v>
      </c>
    </row>
    <row r="1118" spans="1:17" x14ac:dyDescent="0.3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-934654.69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611</v>
      </c>
    </row>
    <row r="1119" spans="1:17" x14ac:dyDescent="0.3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4634828.13</v>
      </c>
      <c r="L1119" t="str">
        <f t="shared" si="36"/>
        <v>2-Low Income Residential</v>
      </c>
      <c r="Q1119" t="s">
        <v>612</v>
      </c>
    </row>
    <row r="1120" spans="1:17" x14ac:dyDescent="0.3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</v>
      </c>
      <c r="L1120" t="str">
        <f t="shared" si="36"/>
        <v>Street</v>
      </c>
      <c r="Q1120" t="s">
        <v>613</v>
      </c>
    </row>
    <row r="1121" spans="1:17" x14ac:dyDescent="0.3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3327.16</v>
      </c>
      <c r="G1121">
        <f t="shared" si="31"/>
        <v>-44.92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3282.24</v>
      </c>
      <c r="L1121" t="str">
        <f t="shared" si="36"/>
        <v>Street</v>
      </c>
      <c r="Q1121" t="s">
        <v>614</v>
      </c>
    </row>
    <row r="1122" spans="1:17" x14ac:dyDescent="0.3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</v>
      </c>
      <c r="G1122">
        <f t="shared" si="31"/>
        <v>-4.59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335.58</v>
      </c>
      <c r="L1122" t="str">
        <f t="shared" si="36"/>
        <v>Street</v>
      </c>
      <c r="Q1122" t="s">
        <v>615</v>
      </c>
    </row>
    <row r="1123" spans="1:17" x14ac:dyDescent="0.3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616</v>
      </c>
    </row>
    <row r="1124" spans="1:17" x14ac:dyDescent="0.3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617</v>
      </c>
    </row>
    <row r="1125" spans="1:17" x14ac:dyDescent="0.3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-3043.83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</v>
      </c>
      <c r="L1125" t="str">
        <f t="shared" si="36"/>
        <v>Street</v>
      </c>
      <c r="Q1125" t="s">
        <v>618</v>
      </c>
    </row>
    <row r="1126" spans="1:17" x14ac:dyDescent="0.3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17.95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17.7</v>
      </c>
      <c r="L1126" t="str">
        <f t="shared" si="36"/>
        <v>Street</v>
      </c>
      <c r="Q1126" t="s">
        <v>619</v>
      </c>
    </row>
    <row r="1127" spans="1:17" x14ac:dyDescent="0.3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</v>
      </c>
      <c r="G1127">
        <f t="shared" si="31"/>
        <v>-5184.97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380077.48</v>
      </c>
      <c r="L1127" t="str">
        <f t="shared" si="36"/>
        <v>3-Small C&amp;I</v>
      </c>
      <c r="Q1127" t="s">
        <v>620</v>
      </c>
    </row>
    <row r="1128" spans="1:17" x14ac:dyDescent="0.3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-27.83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</v>
      </c>
      <c r="L1128" t="str">
        <f t="shared" si="36"/>
        <v>3-Small C&amp;I</v>
      </c>
      <c r="Q1128" t="s">
        <v>621</v>
      </c>
    </row>
    <row r="1129" spans="1:17" x14ac:dyDescent="0.3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6002.28</v>
      </c>
      <c r="G1129">
        <f t="shared" si="31"/>
        <v>-81.03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622</v>
      </c>
    </row>
    <row r="1130" spans="1:17" x14ac:dyDescent="0.3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49046.45</v>
      </c>
      <c r="G1130">
        <f t="shared" si="31"/>
        <v>-662.26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</v>
      </c>
      <c r="L1130" t="str">
        <f t="shared" si="36"/>
        <v>3-Small C&amp;I</v>
      </c>
      <c r="Q1130" t="s">
        <v>623</v>
      </c>
    </row>
    <row r="1131" spans="1:17" x14ac:dyDescent="0.3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-537.41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</v>
      </c>
      <c r="L1131" t="str">
        <f t="shared" si="36"/>
        <v>4-Medium C&amp;I</v>
      </c>
      <c r="Q1131" t="s">
        <v>624</v>
      </c>
    </row>
    <row r="1132" spans="1:17" x14ac:dyDescent="0.3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</v>
      </c>
      <c r="L1132" t="str">
        <f t="shared" si="36"/>
        <v>4-Medium C&amp;I</v>
      </c>
      <c r="Q1132" t="s">
        <v>625</v>
      </c>
    </row>
    <row r="1133" spans="1:17" x14ac:dyDescent="0.3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</v>
      </c>
      <c r="G1133">
        <f t="shared" si="31"/>
        <v>-20.05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626</v>
      </c>
    </row>
    <row r="1134" spans="1:17" x14ac:dyDescent="0.3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1448328.13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1446590.15</v>
      </c>
      <c r="L1134" t="str">
        <f t="shared" si="36"/>
        <v>5-Large C&amp;I</v>
      </c>
      <c r="Q1134" t="s">
        <v>627</v>
      </c>
    </row>
    <row r="1135" spans="1:17" x14ac:dyDescent="0.3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-39418.21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628</v>
      </c>
    </row>
    <row r="1136" spans="1:17" x14ac:dyDescent="0.3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</v>
      </c>
      <c r="G1136">
        <f t="shared" si="31"/>
        <v>-8697.33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629</v>
      </c>
    </row>
    <row r="1137" spans="1:12" x14ac:dyDescent="0.3">
      <c r="A1137">
        <v>2021</v>
      </c>
      <c r="B1137">
        <v>5</v>
      </c>
      <c r="C1137">
        <v>4</v>
      </c>
      <c r="D1137">
        <v>201</v>
      </c>
      <c r="E1137" t="s">
        <v>115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</v>
      </c>
      <c r="L1137" t="str">
        <f t="shared" si="36"/>
        <v>3-Small C&amp;I</v>
      </c>
    </row>
    <row r="1138" spans="1:12" x14ac:dyDescent="0.3">
      <c r="A1138">
        <v>2021</v>
      </c>
      <c r="B1138">
        <v>5</v>
      </c>
      <c r="C1138">
        <v>4</v>
      </c>
      <c r="D1138">
        <v>201</v>
      </c>
      <c r="E1138" t="s">
        <v>116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x14ac:dyDescent="0.3">
      <c r="A1139">
        <v>2021</v>
      </c>
      <c r="B1139">
        <v>5</v>
      </c>
      <c r="C1139">
        <v>4</v>
      </c>
      <c r="D1139">
        <v>201</v>
      </c>
      <c r="E1139" t="s">
        <v>126</v>
      </c>
      <c r="F1139">
        <v>33.67</v>
      </c>
      <c r="G1139">
        <v>-0.45</v>
      </c>
      <c r="H1139">
        <v>0</v>
      </c>
      <c r="I1139">
        <v>0</v>
      </c>
      <c r="J1139">
        <v>0</v>
      </c>
      <c r="K1139">
        <v>33.22</v>
      </c>
      <c r="L1139" t="str">
        <f t="shared" si="36"/>
        <v>3-Small C&amp;I</v>
      </c>
    </row>
    <row r="1140" spans="1:12" x14ac:dyDescent="0.3">
      <c r="A1140">
        <v>2021</v>
      </c>
      <c r="B1140">
        <v>5</v>
      </c>
      <c r="C1140">
        <v>4</v>
      </c>
      <c r="D1140">
        <v>201</v>
      </c>
      <c r="E1140" t="s">
        <v>117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x14ac:dyDescent="0.3">
      <c r="A1141">
        <v>2021</v>
      </c>
      <c r="B1141">
        <v>5</v>
      </c>
      <c r="C1141">
        <v>4</v>
      </c>
      <c r="D1141">
        <v>201</v>
      </c>
      <c r="E1141" t="s">
        <v>118</v>
      </c>
      <c r="F1141">
        <v>2539.0700000000002</v>
      </c>
      <c r="G1141">
        <v>-34.26</v>
      </c>
      <c r="H1141">
        <v>0</v>
      </c>
      <c r="I1141">
        <v>0</v>
      </c>
      <c r="J1141">
        <v>0</v>
      </c>
      <c r="K1141">
        <v>2504.81</v>
      </c>
      <c r="L1141" t="str">
        <f t="shared" si="36"/>
        <v>3-Small C&amp;I</v>
      </c>
    </row>
    <row r="1142" spans="1:12" x14ac:dyDescent="0.3">
      <c r="A1142">
        <v>2021</v>
      </c>
      <c r="B1142">
        <v>5</v>
      </c>
      <c r="C1142">
        <v>4</v>
      </c>
      <c r="D1142">
        <v>201</v>
      </c>
      <c r="E1142" t="s">
        <v>119</v>
      </c>
      <c r="F1142">
        <v>105774.8</v>
      </c>
      <c r="G1142">
        <v>-126.93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x14ac:dyDescent="0.3">
      <c r="A1143">
        <v>2021</v>
      </c>
      <c r="B1143">
        <v>5</v>
      </c>
      <c r="C1143">
        <v>4</v>
      </c>
      <c r="D1143">
        <v>201</v>
      </c>
      <c r="E1143" t="s">
        <v>120</v>
      </c>
      <c r="F1143">
        <v>75039.33</v>
      </c>
      <c r="G1143">
        <v>-90.05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x14ac:dyDescent="0.3">
      <c r="A1144">
        <v>2021</v>
      </c>
      <c r="B1144">
        <v>5</v>
      </c>
      <c r="C1144">
        <v>4</v>
      </c>
      <c r="D1144">
        <v>201</v>
      </c>
      <c r="E1144" t="s">
        <v>121</v>
      </c>
      <c r="F1144">
        <v>686729.17</v>
      </c>
      <c r="G1144">
        <v>-21356.91</v>
      </c>
      <c r="H1144">
        <v>0</v>
      </c>
      <c r="I1144">
        <v>0</v>
      </c>
      <c r="J1144">
        <v>0</v>
      </c>
      <c r="K1144">
        <v>665372.26</v>
      </c>
      <c r="L1144" t="str">
        <f t="shared" si="36"/>
        <v>1-Residential</v>
      </c>
    </row>
    <row r="1145" spans="1:12" x14ac:dyDescent="0.3">
      <c r="A1145">
        <v>2021</v>
      </c>
      <c r="B1145">
        <v>5</v>
      </c>
      <c r="C1145">
        <v>4</v>
      </c>
      <c r="D1145">
        <v>201</v>
      </c>
      <c r="E1145" t="s">
        <v>122</v>
      </c>
      <c r="F1145">
        <v>11235.54</v>
      </c>
      <c r="G1145">
        <v>-349.39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x14ac:dyDescent="0.3">
      <c r="A1146">
        <v>2021</v>
      </c>
      <c r="B1146">
        <v>5</v>
      </c>
      <c r="C1146">
        <v>4</v>
      </c>
      <c r="D1146">
        <v>201</v>
      </c>
      <c r="E1146" t="s">
        <v>123</v>
      </c>
      <c r="F1146">
        <v>1051.67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x14ac:dyDescent="0.3">
      <c r="A1147">
        <v>2021</v>
      </c>
      <c r="B1147">
        <v>5</v>
      </c>
      <c r="C1147">
        <v>4</v>
      </c>
      <c r="D1147">
        <v>201</v>
      </c>
      <c r="E1147" t="s">
        <v>124</v>
      </c>
      <c r="F1147">
        <v>452.8</v>
      </c>
      <c r="G1147">
        <v>-6.11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x14ac:dyDescent="0.3">
      <c r="A1148">
        <v>2021</v>
      </c>
      <c r="B1148">
        <v>5</v>
      </c>
      <c r="C1148">
        <v>4</v>
      </c>
      <c r="D1148">
        <v>201</v>
      </c>
      <c r="E1148" t="s">
        <v>125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1.68</v>
      </c>
      <c r="L1148" t="str">
        <f t="shared" si="36"/>
        <v>Street</v>
      </c>
    </row>
    <row r="1149" spans="1:12" x14ac:dyDescent="0.3">
      <c r="A1149">
        <v>2021</v>
      </c>
      <c r="B1149">
        <v>5</v>
      </c>
      <c r="C1149">
        <v>4</v>
      </c>
      <c r="D1149">
        <v>201</v>
      </c>
      <c r="E1149" t="s">
        <v>119</v>
      </c>
      <c r="F1149">
        <v>606.91</v>
      </c>
      <c r="G1149">
        <v>-0.73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x14ac:dyDescent="0.3">
      <c r="A1150">
        <v>2021</v>
      </c>
      <c r="B1150">
        <v>5</v>
      </c>
      <c r="C1150">
        <v>4</v>
      </c>
      <c r="D1150">
        <v>201</v>
      </c>
      <c r="E1150" t="s">
        <v>121</v>
      </c>
      <c r="F1150">
        <v>45.09</v>
      </c>
      <c r="G1150">
        <v>-1.4</v>
      </c>
      <c r="H1150">
        <v>0</v>
      </c>
      <c r="I1150">
        <v>0</v>
      </c>
      <c r="J1150">
        <v>0</v>
      </c>
      <c r="K1150">
        <v>43.69</v>
      </c>
      <c r="L1150" t="str">
        <f t="shared" si="36"/>
        <v>1-Residential</v>
      </c>
    </row>
    <row r="1151" spans="1:12" x14ac:dyDescent="0.3">
      <c r="A1151">
        <v>2021</v>
      </c>
      <c r="B1151">
        <v>5</v>
      </c>
      <c r="C1151">
        <v>5</v>
      </c>
      <c r="D1151">
        <v>201</v>
      </c>
      <c r="E1151" t="s">
        <v>115</v>
      </c>
      <c r="F1151">
        <v>7119202.5599999996</v>
      </c>
      <c r="G1151">
        <v>-95916.33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x14ac:dyDescent="0.3">
      <c r="A1152">
        <v>2021</v>
      </c>
      <c r="B1152">
        <v>5</v>
      </c>
      <c r="C1152">
        <v>5</v>
      </c>
      <c r="D1152">
        <v>201</v>
      </c>
      <c r="E1152" t="s">
        <v>116</v>
      </c>
      <c r="F1152">
        <v>476.75</v>
      </c>
      <c r="G1152">
        <v>-6.43</v>
      </c>
      <c r="H1152">
        <v>0</v>
      </c>
      <c r="I1152">
        <v>0</v>
      </c>
      <c r="J1152">
        <v>0</v>
      </c>
      <c r="K1152">
        <v>470.32</v>
      </c>
      <c r="L1152" t="str">
        <f t="shared" si="36"/>
        <v>3-Small C&amp;I</v>
      </c>
    </row>
    <row r="1153" spans="1:12" x14ac:dyDescent="0.3">
      <c r="A1153">
        <v>2021</v>
      </c>
      <c r="B1153">
        <v>5</v>
      </c>
      <c r="C1153">
        <v>5</v>
      </c>
      <c r="D1153">
        <v>201</v>
      </c>
      <c r="E1153" t="s">
        <v>126</v>
      </c>
      <c r="F1153">
        <v>12998.85</v>
      </c>
      <c r="G1153">
        <v>-175.43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x14ac:dyDescent="0.3">
      <c r="A1154">
        <v>2021</v>
      </c>
      <c r="B1154">
        <v>5</v>
      </c>
      <c r="C1154">
        <v>5</v>
      </c>
      <c r="D1154">
        <v>201</v>
      </c>
      <c r="E1154" t="s">
        <v>117</v>
      </c>
      <c r="F1154">
        <v>112858.47</v>
      </c>
      <c r="G1154">
        <v>-1523.59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x14ac:dyDescent="0.3">
      <c r="A1155">
        <v>2021</v>
      </c>
      <c r="B1155">
        <v>5</v>
      </c>
      <c r="C1155">
        <v>5</v>
      </c>
      <c r="D1155">
        <v>201</v>
      </c>
      <c r="E1155" t="s">
        <v>118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x14ac:dyDescent="0.3">
      <c r="A1156">
        <v>2021</v>
      </c>
      <c r="B1156">
        <v>5</v>
      </c>
      <c r="C1156">
        <v>5</v>
      </c>
      <c r="D1156">
        <v>201</v>
      </c>
      <c r="E1156" t="s">
        <v>119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x14ac:dyDescent="0.3">
      <c r="A1157">
        <v>2021</v>
      </c>
      <c r="B1157">
        <v>5</v>
      </c>
      <c r="C1157">
        <v>5</v>
      </c>
      <c r="D1157">
        <v>201</v>
      </c>
      <c r="E1157" t="s">
        <v>127</v>
      </c>
      <c r="F1157">
        <v>575789.99</v>
      </c>
      <c r="G1157">
        <v>-690.84</v>
      </c>
      <c r="H1157">
        <v>0</v>
      </c>
      <c r="I1157">
        <v>0</v>
      </c>
      <c r="J1157">
        <v>0</v>
      </c>
      <c r="K1157">
        <v>575099.15</v>
      </c>
      <c r="L1157" t="str">
        <f t="shared" si="36"/>
        <v>4-Medium C&amp;I</v>
      </c>
    </row>
    <row r="1158" spans="1:12" x14ac:dyDescent="0.3">
      <c r="A1158">
        <v>2021</v>
      </c>
      <c r="B1158">
        <v>5</v>
      </c>
      <c r="C1158">
        <v>5</v>
      </c>
      <c r="D1158">
        <v>201</v>
      </c>
      <c r="E1158" t="s">
        <v>128</v>
      </c>
      <c r="F1158">
        <v>312332.01</v>
      </c>
      <c r="G1158">
        <v>-374.77</v>
      </c>
      <c r="H1158">
        <v>0</v>
      </c>
      <c r="I1158">
        <v>0</v>
      </c>
      <c r="J1158">
        <v>0</v>
      </c>
      <c r="K1158">
        <v>311957.24</v>
      </c>
      <c r="L1158" t="str">
        <f t="shared" si="36"/>
        <v>4-Medium C&amp;I</v>
      </c>
    </row>
    <row r="1159" spans="1:12" x14ac:dyDescent="0.3">
      <c r="A1159">
        <v>2021</v>
      </c>
      <c r="B1159">
        <v>5</v>
      </c>
      <c r="C1159">
        <v>5</v>
      </c>
      <c r="D1159">
        <v>201</v>
      </c>
      <c r="E1159" t="s">
        <v>120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x14ac:dyDescent="0.3">
      <c r="A1160">
        <v>2021</v>
      </c>
      <c r="B1160">
        <v>5</v>
      </c>
      <c r="C1160">
        <v>5</v>
      </c>
      <c r="D1160">
        <v>201</v>
      </c>
      <c r="E1160" t="s">
        <v>121</v>
      </c>
      <c r="F1160">
        <v>25908993.91</v>
      </c>
      <c r="G1160">
        <v>-805757.39</v>
      </c>
      <c r="H1160">
        <v>0</v>
      </c>
      <c r="I1160">
        <v>0</v>
      </c>
      <c r="J1160">
        <v>0</v>
      </c>
      <c r="K1160">
        <v>25103236.52</v>
      </c>
      <c r="L1160" t="str">
        <f t="shared" ref="L1160:L1223" si="37">VLOOKUP(E1160,N:O,2,FALSE)</f>
        <v>1-Residential</v>
      </c>
    </row>
    <row r="1161" spans="1:12" x14ac:dyDescent="0.3">
      <c r="A1161">
        <v>2021</v>
      </c>
      <c r="B1161">
        <v>5</v>
      </c>
      <c r="C1161">
        <v>5</v>
      </c>
      <c r="D1161">
        <v>201</v>
      </c>
      <c r="E1161" t="s">
        <v>122</v>
      </c>
      <c r="F1161">
        <v>3947728.84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x14ac:dyDescent="0.3">
      <c r="A1162">
        <v>2021</v>
      </c>
      <c r="B1162">
        <v>5</v>
      </c>
      <c r="C1162">
        <v>5</v>
      </c>
      <c r="D1162">
        <v>201</v>
      </c>
      <c r="E1162" t="s">
        <v>123</v>
      </c>
      <c r="F1162">
        <v>60247.32</v>
      </c>
      <c r="G1162">
        <v>-813.42</v>
      </c>
      <c r="H1162">
        <v>0</v>
      </c>
      <c r="I1162">
        <v>0</v>
      </c>
      <c r="J1162">
        <v>0</v>
      </c>
      <c r="K1162">
        <v>59433.9</v>
      </c>
      <c r="L1162" t="str">
        <f t="shared" si="37"/>
        <v>Street</v>
      </c>
    </row>
    <row r="1163" spans="1:12" x14ac:dyDescent="0.3">
      <c r="A1163">
        <v>2021</v>
      </c>
      <c r="B1163">
        <v>5</v>
      </c>
      <c r="C1163">
        <v>5</v>
      </c>
      <c r="D1163">
        <v>201</v>
      </c>
      <c r="E1163" t="s">
        <v>129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x14ac:dyDescent="0.3">
      <c r="A1164">
        <v>2021</v>
      </c>
      <c r="B1164">
        <v>5</v>
      </c>
      <c r="C1164">
        <v>5</v>
      </c>
      <c r="D1164">
        <v>201</v>
      </c>
      <c r="E1164" t="s">
        <v>130</v>
      </c>
      <c r="F1164">
        <v>259.63</v>
      </c>
      <c r="G1164">
        <v>-3.51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x14ac:dyDescent="0.3">
      <c r="A1165">
        <v>2021</v>
      </c>
      <c r="B1165">
        <v>5</v>
      </c>
      <c r="C1165">
        <v>5</v>
      </c>
      <c r="D1165">
        <v>201</v>
      </c>
      <c r="E1165" t="s">
        <v>124</v>
      </c>
      <c r="F1165">
        <v>820.08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x14ac:dyDescent="0.3">
      <c r="A1166">
        <v>2021</v>
      </c>
      <c r="B1166">
        <v>5</v>
      </c>
      <c r="C1166">
        <v>5</v>
      </c>
      <c r="D1166">
        <v>201</v>
      </c>
      <c r="E1166" t="s">
        <v>125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x14ac:dyDescent="0.3">
      <c r="A1167">
        <v>2021</v>
      </c>
      <c r="B1167">
        <v>5</v>
      </c>
      <c r="C1167">
        <v>5</v>
      </c>
      <c r="D1167">
        <v>201</v>
      </c>
      <c r="E1167" t="s">
        <v>131</v>
      </c>
      <c r="F1167">
        <v>127280.32000000001</v>
      </c>
      <c r="G1167">
        <v>-1718.34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x14ac:dyDescent="0.3">
      <c r="A1168">
        <v>2021</v>
      </c>
      <c r="B1168">
        <v>5</v>
      </c>
      <c r="C1168">
        <v>5</v>
      </c>
      <c r="D1168">
        <v>201</v>
      </c>
      <c r="E1168" t="s">
        <v>132</v>
      </c>
      <c r="F1168">
        <v>13.7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x14ac:dyDescent="0.3">
      <c r="A1169">
        <v>2021</v>
      </c>
      <c r="B1169">
        <v>5</v>
      </c>
      <c r="C1169">
        <v>5</v>
      </c>
      <c r="D1169">
        <v>201</v>
      </c>
      <c r="E1169" t="s">
        <v>115</v>
      </c>
      <c r="F1169">
        <v>291033.87</v>
      </c>
      <c r="G1169">
        <v>-3926.55</v>
      </c>
      <c r="H1169">
        <v>0</v>
      </c>
      <c r="I1169">
        <v>0</v>
      </c>
      <c r="J1169">
        <v>0</v>
      </c>
      <c r="K1169">
        <v>287107.32</v>
      </c>
      <c r="L1169" t="str">
        <f t="shared" si="37"/>
        <v>3-Small C&amp;I</v>
      </c>
    </row>
    <row r="1170" spans="1:12" x14ac:dyDescent="0.3">
      <c r="A1170">
        <v>2021</v>
      </c>
      <c r="B1170">
        <v>5</v>
      </c>
      <c r="C1170">
        <v>5</v>
      </c>
      <c r="D1170">
        <v>201</v>
      </c>
      <c r="E1170" t="s">
        <v>126</v>
      </c>
      <c r="F1170">
        <v>2060.9899999999998</v>
      </c>
      <c r="G1170">
        <v>-27.83</v>
      </c>
      <c r="H1170">
        <v>0</v>
      </c>
      <c r="I1170">
        <v>0</v>
      </c>
      <c r="J1170">
        <v>0</v>
      </c>
      <c r="K1170">
        <v>2033.16</v>
      </c>
      <c r="L1170" t="str">
        <f t="shared" si="37"/>
        <v>3-Small C&amp;I</v>
      </c>
    </row>
    <row r="1171" spans="1:12" x14ac:dyDescent="0.3">
      <c r="A1171">
        <v>2021</v>
      </c>
      <c r="B1171">
        <v>5</v>
      </c>
      <c r="C1171">
        <v>5</v>
      </c>
      <c r="D1171">
        <v>201</v>
      </c>
      <c r="E1171" t="s">
        <v>117</v>
      </c>
      <c r="F1171">
        <v>3363.39</v>
      </c>
      <c r="G1171">
        <v>-45.42</v>
      </c>
      <c r="H1171">
        <v>0</v>
      </c>
      <c r="I1171">
        <v>0</v>
      </c>
      <c r="J1171">
        <v>0</v>
      </c>
      <c r="K1171">
        <v>3317.97</v>
      </c>
      <c r="L1171" t="str">
        <f t="shared" si="37"/>
        <v>3-Small C&amp;I</v>
      </c>
    </row>
    <row r="1172" spans="1:12" x14ac:dyDescent="0.3">
      <c r="A1172">
        <v>2021</v>
      </c>
      <c r="B1172">
        <v>5</v>
      </c>
      <c r="C1172">
        <v>5</v>
      </c>
      <c r="D1172">
        <v>201</v>
      </c>
      <c r="E1172" t="s">
        <v>118</v>
      </c>
      <c r="F1172">
        <v>30013.86</v>
      </c>
      <c r="G1172">
        <v>-405.09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x14ac:dyDescent="0.3">
      <c r="A1173">
        <v>2021</v>
      </c>
      <c r="B1173">
        <v>5</v>
      </c>
      <c r="C1173">
        <v>5</v>
      </c>
      <c r="D1173">
        <v>201</v>
      </c>
      <c r="E1173" t="s">
        <v>119</v>
      </c>
      <c r="F1173">
        <v>543830.76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x14ac:dyDescent="0.3">
      <c r="A1174">
        <v>2021</v>
      </c>
      <c r="B1174">
        <v>5</v>
      </c>
      <c r="C1174">
        <v>5</v>
      </c>
      <c r="D1174">
        <v>201</v>
      </c>
      <c r="E1174" t="s">
        <v>127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</v>
      </c>
      <c r="L1174" t="str">
        <f t="shared" si="37"/>
        <v>4-Medium C&amp;I</v>
      </c>
    </row>
    <row r="1175" spans="1:12" x14ac:dyDescent="0.3">
      <c r="A1175">
        <v>2021</v>
      </c>
      <c r="B1175">
        <v>5</v>
      </c>
      <c r="C1175">
        <v>5</v>
      </c>
      <c r="D1175">
        <v>201</v>
      </c>
      <c r="E1175" t="s">
        <v>128</v>
      </c>
      <c r="F1175">
        <v>24063.03</v>
      </c>
      <c r="G1175">
        <v>-28.86</v>
      </c>
      <c r="H1175">
        <v>0</v>
      </c>
      <c r="I1175">
        <v>0</v>
      </c>
      <c r="J1175">
        <v>0</v>
      </c>
      <c r="K1175">
        <v>24034.17</v>
      </c>
      <c r="L1175" t="str">
        <f t="shared" si="37"/>
        <v>4-Medium C&amp;I</v>
      </c>
    </row>
    <row r="1176" spans="1:12" x14ac:dyDescent="0.3">
      <c r="A1176">
        <v>2021</v>
      </c>
      <c r="B1176">
        <v>5</v>
      </c>
      <c r="C1176">
        <v>5</v>
      </c>
      <c r="D1176">
        <v>201</v>
      </c>
      <c r="E1176" t="s">
        <v>120</v>
      </c>
      <c r="F1176">
        <v>1081532.33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x14ac:dyDescent="0.3">
      <c r="A1177">
        <v>2021</v>
      </c>
      <c r="B1177">
        <v>5</v>
      </c>
      <c r="C1177">
        <v>5</v>
      </c>
      <c r="D1177">
        <v>201</v>
      </c>
      <c r="E1177" t="s">
        <v>121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801775.57</v>
      </c>
      <c r="L1177" t="str">
        <f t="shared" si="37"/>
        <v>1-Residential</v>
      </c>
    </row>
    <row r="1178" spans="1:12" x14ac:dyDescent="0.3">
      <c r="A1178">
        <v>2021</v>
      </c>
      <c r="B1178">
        <v>5</v>
      </c>
      <c r="C1178">
        <v>5</v>
      </c>
      <c r="D1178">
        <v>201</v>
      </c>
      <c r="E1178" t="s">
        <v>122</v>
      </c>
      <c r="F1178">
        <v>149936.78</v>
      </c>
      <c r="G1178">
        <v>-4662.97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x14ac:dyDescent="0.3">
      <c r="A1179">
        <v>2021</v>
      </c>
      <c r="B1179">
        <v>6</v>
      </c>
      <c r="C1179">
        <v>4</v>
      </c>
      <c r="D1179">
        <v>201</v>
      </c>
      <c r="E1179" t="s">
        <v>115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x14ac:dyDescent="0.3">
      <c r="A1180">
        <v>2021</v>
      </c>
      <c r="B1180">
        <v>6</v>
      </c>
      <c r="C1180">
        <v>4</v>
      </c>
      <c r="D1180">
        <v>201</v>
      </c>
      <c r="E1180" t="s">
        <v>116</v>
      </c>
      <c r="F1180">
        <v>100.57</v>
      </c>
      <c r="G1180">
        <v>-1.35</v>
      </c>
      <c r="H1180">
        <v>0</v>
      </c>
      <c r="I1180">
        <v>0</v>
      </c>
      <c r="J1180">
        <v>0</v>
      </c>
      <c r="K1180">
        <v>99.22</v>
      </c>
      <c r="L1180" t="str">
        <f t="shared" si="37"/>
        <v>3-Small C&amp;I</v>
      </c>
    </row>
    <row r="1181" spans="1:12" x14ac:dyDescent="0.3">
      <c r="A1181">
        <v>2021</v>
      </c>
      <c r="B1181">
        <v>6</v>
      </c>
      <c r="C1181">
        <v>4</v>
      </c>
      <c r="D1181">
        <v>201</v>
      </c>
      <c r="E1181" t="s">
        <v>126</v>
      </c>
      <c r="F1181">
        <v>33.67</v>
      </c>
      <c r="G1181">
        <v>-0.45</v>
      </c>
      <c r="H1181">
        <v>0</v>
      </c>
      <c r="I1181">
        <v>0</v>
      </c>
      <c r="J1181">
        <v>0</v>
      </c>
      <c r="K1181">
        <v>33.22</v>
      </c>
      <c r="L1181" t="str">
        <f t="shared" si="37"/>
        <v>3-Small C&amp;I</v>
      </c>
    </row>
    <row r="1182" spans="1:12" x14ac:dyDescent="0.3">
      <c r="A1182">
        <v>2021</v>
      </c>
      <c r="B1182">
        <v>6</v>
      </c>
      <c r="C1182">
        <v>4</v>
      </c>
      <c r="D1182">
        <v>201</v>
      </c>
      <c r="E1182" t="s">
        <v>117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202.17</v>
      </c>
      <c r="L1182" t="str">
        <f t="shared" si="37"/>
        <v>3-Small C&amp;I</v>
      </c>
    </row>
    <row r="1183" spans="1:12" x14ac:dyDescent="0.3">
      <c r="A1183">
        <v>2021</v>
      </c>
      <c r="B1183">
        <v>6</v>
      </c>
      <c r="C1183">
        <v>4</v>
      </c>
      <c r="D1183">
        <v>201</v>
      </c>
      <c r="E1183" t="s">
        <v>118</v>
      </c>
      <c r="F1183">
        <v>2542</v>
      </c>
      <c r="G1183">
        <v>-34.31</v>
      </c>
      <c r="H1183">
        <v>0</v>
      </c>
      <c r="I1183">
        <v>0</v>
      </c>
      <c r="J1183">
        <v>0</v>
      </c>
      <c r="K1183">
        <v>2507.69</v>
      </c>
      <c r="L1183" t="str">
        <f t="shared" si="37"/>
        <v>3-Small C&amp;I</v>
      </c>
    </row>
    <row r="1184" spans="1:12" x14ac:dyDescent="0.3">
      <c r="A1184">
        <v>2021</v>
      </c>
      <c r="B1184">
        <v>6</v>
      </c>
      <c r="C1184">
        <v>4</v>
      </c>
      <c r="D1184">
        <v>201</v>
      </c>
      <c r="E1184" t="s">
        <v>119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</v>
      </c>
      <c r="L1184" t="str">
        <f t="shared" si="37"/>
        <v>4-Medium C&amp;I</v>
      </c>
    </row>
    <row r="1185" spans="1:12" x14ac:dyDescent="0.3">
      <c r="A1185">
        <v>2021</v>
      </c>
      <c r="B1185">
        <v>6</v>
      </c>
      <c r="C1185">
        <v>4</v>
      </c>
      <c r="D1185">
        <v>201</v>
      </c>
      <c r="E1185" t="s">
        <v>120</v>
      </c>
      <c r="F1185">
        <v>73722.37</v>
      </c>
      <c r="G1185">
        <v>-88.47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x14ac:dyDescent="0.3">
      <c r="A1186">
        <v>2021</v>
      </c>
      <c r="B1186">
        <v>6</v>
      </c>
      <c r="C1186">
        <v>4</v>
      </c>
      <c r="D1186">
        <v>201</v>
      </c>
      <c r="E1186" t="s">
        <v>121</v>
      </c>
      <c r="F1186">
        <v>884864.41</v>
      </c>
      <c r="G1186">
        <v>-27519.32</v>
      </c>
      <c r="H1186">
        <v>0</v>
      </c>
      <c r="I1186">
        <v>0</v>
      </c>
      <c r="J1186">
        <v>0</v>
      </c>
      <c r="K1186">
        <v>857345.09</v>
      </c>
      <c r="L1186" t="str">
        <f t="shared" si="37"/>
        <v>1-Residential</v>
      </c>
    </row>
    <row r="1187" spans="1:12" x14ac:dyDescent="0.3">
      <c r="A1187">
        <v>2021</v>
      </c>
      <c r="B1187">
        <v>6</v>
      </c>
      <c r="C1187">
        <v>4</v>
      </c>
      <c r="D1187">
        <v>201</v>
      </c>
      <c r="E1187" t="s">
        <v>122</v>
      </c>
      <c r="F1187">
        <v>10570.09</v>
      </c>
      <c r="G1187">
        <v>-328.76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x14ac:dyDescent="0.3">
      <c r="A1188">
        <v>2021</v>
      </c>
      <c r="B1188">
        <v>6</v>
      </c>
      <c r="C1188">
        <v>4</v>
      </c>
      <c r="D1188">
        <v>201</v>
      </c>
      <c r="E1188" t="s">
        <v>123</v>
      </c>
      <c r="F1188">
        <v>1076.3699999999999</v>
      </c>
      <c r="G1188">
        <v>-14.53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x14ac:dyDescent="0.3">
      <c r="A1189">
        <v>2021</v>
      </c>
      <c r="B1189">
        <v>6</v>
      </c>
      <c r="C1189">
        <v>4</v>
      </c>
      <c r="D1189">
        <v>201</v>
      </c>
      <c r="E1189" t="s">
        <v>124</v>
      </c>
      <c r="F1189">
        <v>463.11</v>
      </c>
      <c r="G1189">
        <v>-6.25</v>
      </c>
      <c r="H1189">
        <v>0</v>
      </c>
      <c r="I1189">
        <v>0</v>
      </c>
      <c r="J1189">
        <v>0</v>
      </c>
      <c r="K1189">
        <v>456.86</v>
      </c>
      <c r="L1189" t="str">
        <f t="shared" si="37"/>
        <v>Street</v>
      </c>
    </row>
    <row r="1190" spans="1:12" x14ac:dyDescent="0.3">
      <c r="A1190">
        <v>2021</v>
      </c>
      <c r="B1190">
        <v>6</v>
      </c>
      <c r="C1190">
        <v>4</v>
      </c>
      <c r="D1190">
        <v>201</v>
      </c>
      <c r="E1190" t="s">
        <v>125</v>
      </c>
      <c r="F1190">
        <v>1.81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x14ac:dyDescent="0.3">
      <c r="A1191">
        <v>2021</v>
      </c>
      <c r="B1191">
        <v>6</v>
      </c>
      <c r="C1191">
        <v>4</v>
      </c>
      <c r="D1191">
        <v>201</v>
      </c>
      <c r="E1191" t="s">
        <v>115</v>
      </c>
      <c r="F1191">
        <v>344.42</v>
      </c>
      <c r="G1191">
        <v>-4.6500000000000004</v>
      </c>
      <c r="H1191">
        <v>0</v>
      </c>
      <c r="I1191">
        <v>0</v>
      </c>
      <c r="J1191">
        <v>0</v>
      </c>
      <c r="K1191">
        <v>339.77</v>
      </c>
      <c r="L1191" t="str">
        <f t="shared" si="37"/>
        <v>3-Small C&amp;I</v>
      </c>
    </row>
    <row r="1192" spans="1:12" x14ac:dyDescent="0.3">
      <c r="A1192">
        <v>2021</v>
      </c>
      <c r="B1192">
        <v>6</v>
      </c>
      <c r="C1192">
        <v>4</v>
      </c>
      <c r="D1192">
        <v>201</v>
      </c>
      <c r="E1192" t="s">
        <v>121</v>
      </c>
      <c r="F1192">
        <v>505.34</v>
      </c>
      <c r="G1192">
        <v>-15.71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x14ac:dyDescent="0.3">
      <c r="A1193">
        <v>2021</v>
      </c>
      <c r="B1193">
        <v>6</v>
      </c>
      <c r="C1193">
        <v>5</v>
      </c>
      <c r="D1193">
        <v>201</v>
      </c>
      <c r="E1193" t="s">
        <v>115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x14ac:dyDescent="0.3">
      <c r="A1194">
        <v>2021</v>
      </c>
      <c r="B1194">
        <v>6</v>
      </c>
      <c r="C1194">
        <v>5</v>
      </c>
      <c r="D1194">
        <v>201</v>
      </c>
      <c r="E1194" t="s">
        <v>116</v>
      </c>
      <c r="F1194">
        <v>433.79</v>
      </c>
      <c r="G1194">
        <v>-5.86</v>
      </c>
      <c r="H1194">
        <v>0</v>
      </c>
      <c r="I1194">
        <v>0</v>
      </c>
      <c r="J1194">
        <v>0</v>
      </c>
      <c r="K1194">
        <v>427.93</v>
      </c>
      <c r="L1194" t="str">
        <f t="shared" si="37"/>
        <v>3-Small C&amp;I</v>
      </c>
    </row>
    <row r="1195" spans="1:12" x14ac:dyDescent="0.3">
      <c r="A1195">
        <v>2021</v>
      </c>
      <c r="B1195">
        <v>6</v>
      </c>
      <c r="C1195">
        <v>5</v>
      </c>
      <c r="D1195">
        <v>201</v>
      </c>
      <c r="E1195" t="s">
        <v>126</v>
      </c>
      <c r="F1195">
        <v>13053.97</v>
      </c>
      <c r="G1195">
        <v>-176.01</v>
      </c>
      <c r="H1195">
        <v>0</v>
      </c>
      <c r="I1195">
        <v>0</v>
      </c>
      <c r="J1195">
        <v>0</v>
      </c>
      <c r="K1195">
        <v>12877.96</v>
      </c>
      <c r="L1195" t="str">
        <f t="shared" si="37"/>
        <v>3-Small C&amp;I</v>
      </c>
    </row>
    <row r="1196" spans="1:12" x14ac:dyDescent="0.3">
      <c r="A1196">
        <v>2021</v>
      </c>
      <c r="B1196">
        <v>6</v>
      </c>
      <c r="C1196">
        <v>5</v>
      </c>
      <c r="D1196">
        <v>201</v>
      </c>
      <c r="E1196" t="s">
        <v>117</v>
      </c>
      <c r="F1196">
        <v>113016.6</v>
      </c>
      <c r="G1196">
        <v>-1525.62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x14ac:dyDescent="0.3">
      <c r="A1197">
        <v>2021</v>
      </c>
      <c r="B1197">
        <v>6</v>
      </c>
      <c r="C1197">
        <v>5</v>
      </c>
      <c r="D1197">
        <v>201</v>
      </c>
      <c r="E1197" t="s">
        <v>118</v>
      </c>
      <c r="F1197">
        <v>780410.73</v>
      </c>
      <c r="G1197">
        <v>-10534.7</v>
      </c>
      <c r="H1197">
        <v>0</v>
      </c>
      <c r="I1197">
        <v>0</v>
      </c>
      <c r="J1197">
        <v>0</v>
      </c>
      <c r="K1197">
        <v>769876.03</v>
      </c>
      <c r="L1197" t="str">
        <f t="shared" si="37"/>
        <v>3-Small C&amp;I</v>
      </c>
    </row>
    <row r="1198" spans="1:12" x14ac:dyDescent="0.3">
      <c r="A1198">
        <v>2021</v>
      </c>
      <c r="B1198">
        <v>6</v>
      </c>
      <c r="C1198">
        <v>5</v>
      </c>
      <c r="D1198">
        <v>201</v>
      </c>
      <c r="E1198" t="s">
        <v>119</v>
      </c>
      <c r="F1198">
        <v>12136427.9</v>
      </c>
      <c r="G1198">
        <v>-14563.62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x14ac:dyDescent="0.3">
      <c r="A1199">
        <v>2021</v>
      </c>
      <c r="B1199">
        <v>6</v>
      </c>
      <c r="C1199">
        <v>5</v>
      </c>
      <c r="D1199">
        <v>201</v>
      </c>
      <c r="E1199" t="s">
        <v>127</v>
      </c>
      <c r="F1199">
        <v>577433</v>
      </c>
      <c r="G1199">
        <v>-692.96</v>
      </c>
      <c r="H1199">
        <v>0</v>
      </c>
      <c r="I1199">
        <v>0</v>
      </c>
      <c r="J1199">
        <v>0</v>
      </c>
      <c r="K1199">
        <v>576740.04</v>
      </c>
      <c r="L1199" t="str">
        <f t="shared" si="37"/>
        <v>4-Medium C&amp;I</v>
      </c>
    </row>
    <row r="1200" spans="1:12" x14ac:dyDescent="0.3">
      <c r="A1200">
        <v>2021</v>
      </c>
      <c r="B1200">
        <v>6</v>
      </c>
      <c r="C1200">
        <v>5</v>
      </c>
      <c r="D1200">
        <v>201</v>
      </c>
      <c r="E1200" t="s">
        <v>128</v>
      </c>
      <c r="F1200">
        <v>386221.66</v>
      </c>
      <c r="G1200">
        <v>-463.4</v>
      </c>
      <c r="H1200">
        <v>0</v>
      </c>
      <c r="I1200">
        <v>0</v>
      </c>
      <c r="J1200">
        <v>0</v>
      </c>
      <c r="K1200">
        <v>385758.26</v>
      </c>
      <c r="L1200" t="str">
        <f t="shared" si="37"/>
        <v>4-Medium C&amp;I</v>
      </c>
    </row>
    <row r="1201" spans="1:12" x14ac:dyDescent="0.3">
      <c r="A1201">
        <v>2021</v>
      </c>
      <c r="B1201">
        <v>6</v>
      </c>
      <c r="C1201">
        <v>5</v>
      </c>
      <c r="D1201">
        <v>201</v>
      </c>
      <c r="E1201" t="s">
        <v>120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x14ac:dyDescent="0.3">
      <c r="A1202">
        <v>2021</v>
      </c>
      <c r="B1202">
        <v>6</v>
      </c>
      <c r="C1202">
        <v>5</v>
      </c>
      <c r="D1202">
        <v>201</v>
      </c>
      <c r="E1202" t="s">
        <v>121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x14ac:dyDescent="0.3">
      <c r="A1203">
        <v>2021</v>
      </c>
      <c r="B1203">
        <v>6</v>
      </c>
      <c r="C1203">
        <v>5</v>
      </c>
      <c r="D1203">
        <v>201</v>
      </c>
      <c r="E1203" t="s">
        <v>122</v>
      </c>
      <c r="F1203">
        <v>5019344</v>
      </c>
      <c r="G1203">
        <v>-156099.51</v>
      </c>
      <c r="H1203">
        <v>0</v>
      </c>
      <c r="I1203">
        <v>0</v>
      </c>
      <c r="J1203">
        <v>0</v>
      </c>
      <c r="K1203">
        <v>4863244.49</v>
      </c>
      <c r="L1203" t="str">
        <f t="shared" si="37"/>
        <v>2-Low Income Residential</v>
      </c>
    </row>
    <row r="1204" spans="1:12" x14ac:dyDescent="0.3">
      <c r="A1204">
        <v>2021</v>
      </c>
      <c r="B1204">
        <v>6</v>
      </c>
      <c r="C1204">
        <v>5</v>
      </c>
      <c r="D1204">
        <v>201</v>
      </c>
      <c r="E1204" t="s">
        <v>123</v>
      </c>
      <c r="F1204">
        <v>65923.259999999995</v>
      </c>
      <c r="G1204">
        <v>-884.95</v>
      </c>
      <c r="H1204">
        <v>0</v>
      </c>
      <c r="I1204">
        <v>0</v>
      </c>
      <c r="J1204">
        <v>0</v>
      </c>
      <c r="K1204">
        <v>65038.31</v>
      </c>
      <c r="L1204" t="str">
        <f t="shared" si="37"/>
        <v>Street</v>
      </c>
    </row>
    <row r="1205" spans="1:12" x14ac:dyDescent="0.3">
      <c r="A1205">
        <v>2021</v>
      </c>
      <c r="B1205">
        <v>6</v>
      </c>
      <c r="C1205">
        <v>5</v>
      </c>
      <c r="D1205">
        <v>201</v>
      </c>
      <c r="E1205" t="s">
        <v>129</v>
      </c>
      <c r="F1205">
        <v>2570.92</v>
      </c>
      <c r="G1205">
        <v>-34.71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x14ac:dyDescent="0.3">
      <c r="A1206">
        <v>2021</v>
      </c>
      <c r="B1206">
        <v>6</v>
      </c>
      <c r="C1206">
        <v>5</v>
      </c>
      <c r="D1206">
        <v>201</v>
      </c>
      <c r="E1206" t="s">
        <v>130</v>
      </c>
      <c r="F1206">
        <v>265.52</v>
      </c>
      <c r="G1206">
        <v>-3.58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x14ac:dyDescent="0.3">
      <c r="A1207">
        <v>2021</v>
      </c>
      <c r="B1207">
        <v>6</v>
      </c>
      <c r="C1207">
        <v>5</v>
      </c>
      <c r="D1207">
        <v>201</v>
      </c>
      <c r="E1207" t="s">
        <v>124</v>
      </c>
      <c r="F1207">
        <v>323.73</v>
      </c>
      <c r="G1207">
        <v>-4.38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x14ac:dyDescent="0.3">
      <c r="A1208">
        <v>2021</v>
      </c>
      <c r="B1208">
        <v>6</v>
      </c>
      <c r="C1208">
        <v>5</v>
      </c>
      <c r="D1208">
        <v>201</v>
      </c>
      <c r="E1208" t="s">
        <v>125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x14ac:dyDescent="0.3">
      <c r="A1209">
        <v>2021</v>
      </c>
      <c r="B1209">
        <v>6</v>
      </c>
      <c r="C1209">
        <v>5</v>
      </c>
      <c r="D1209">
        <v>201</v>
      </c>
      <c r="E1209" t="s">
        <v>131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</v>
      </c>
      <c r="L1209" t="str">
        <f t="shared" si="37"/>
        <v>Street</v>
      </c>
    </row>
    <row r="1210" spans="1:12" x14ac:dyDescent="0.3">
      <c r="A1210">
        <v>2021</v>
      </c>
      <c r="B1210">
        <v>6</v>
      </c>
      <c r="C1210">
        <v>5</v>
      </c>
      <c r="D1210">
        <v>201</v>
      </c>
      <c r="E1210" t="s">
        <v>132</v>
      </c>
      <c r="F1210">
        <v>13.96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x14ac:dyDescent="0.3">
      <c r="A1211">
        <v>2021</v>
      </c>
      <c r="B1211">
        <v>6</v>
      </c>
      <c r="C1211">
        <v>5</v>
      </c>
      <c r="D1211">
        <v>201</v>
      </c>
      <c r="E1211" t="s">
        <v>115</v>
      </c>
      <c r="F1211">
        <v>511444.35</v>
      </c>
      <c r="G1211">
        <v>-6905.32</v>
      </c>
      <c r="H1211">
        <v>0</v>
      </c>
      <c r="I1211">
        <v>0</v>
      </c>
      <c r="J1211">
        <v>0</v>
      </c>
      <c r="K1211">
        <v>504539.03</v>
      </c>
      <c r="L1211" t="str">
        <f t="shared" si="37"/>
        <v>3-Small C&amp;I</v>
      </c>
    </row>
    <row r="1212" spans="1:12" x14ac:dyDescent="0.3">
      <c r="A1212">
        <v>2021</v>
      </c>
      <c r="B1212">
        <v>6</v>
      </c>
      <c r="C1212">
        <v>5</v>
      </c>
      <c r="D1212">
        <v>201</v>
      </c>
      <c r="E1212" t="s">
        <v>126</v>
      </c>
      <c r="F1212">
        <v>2082.71</v>
      </c>
      <c r="G1212">
        <v>-27.97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x14ac:dyDescent="0.3">
      <c r="A1213">
        <v>2021</v>
      </c>
      <c r="B1213">
        <v>6</v>
      </c>
      <c r="C1213">
        <v>5</v>
      </c>
      <c r="D1213">
        <v>201</v>
      </c>
      <c r="E1213" t="s">
        <v>117</v>
      </c>
      <c r="F1213">
        <v>4506.38</v>
      </c>
      <c r="G1213">
        <v>-60.83</v>
      </c>
      <c r="H1213">
        <v>0</v>
      </c>
      <c r="I1213">
        <v>0</v>
      </c>
      <c r="J1213">
        <v>0</v>
      </c>
      <c r="K1213">
        <v>4445.55</v>
      </c>
      <c r="L1213" t="str">
        <f t="shared" si="37"/>
        <v>3-Small C&amp;I</v>
      </c>
    </row>
    <row r="1214" spans="1:12" x14ac:dyDescent="0.3">
      <c r="A1214">
        <v>2021</v>
      </c>
      <c r="B1214">
        <v>6</v>
      </c>
      <c r="C1214">
        <v>5</v>
      </c>
      <c r="D1214">
        <v>201</v>
      </c>
      <c r="E1214" t="s">
        <v>118</v>
      </c>
      <c r="F1214">
        <v>56094.37</v>
      </c>
      <c r="G1214">
        <v>-756.99</v>
      </c>
      <c r="H1214">
        <v>0</v>
      </c>
      <c r="I1214">
        <v>0</v>
      </c>
      <c r="J1214">
        <v>0</v>
      </c>
      <c r="K1214">
        <v>55337.38</v>
      </c>
      <c r="L1214" t="str">
        <f t="shared" si="37"/>
        <v>3-Small C&amp;I</v>
      </c>
    </row>
    <row r="1215" spans="1:12" x14ac:dyDescent="0.3">
      <c r="A1215">
        <v>2021</v>
      </c>
      <c r="B1215">
        <v>6</v>
      </c>
      <c r="C1215">
        <v>5</v>
      </c>
      <c r="D1215">
        <v>201</v>
      </c>
      <c r="E1215" t="s">
        <v>119</v>
      </c>
      <c r="F1215">
        <v>588497.68000000005</v>
      </c>
      <c r="G1215">
        <v>-706.22</v>
      </c>
      <c r="H1215">
        <v>0</v>
      </c>
      <c r="I1215">
        <v>0</v>
      </c>
      <c r="J1215">
        <v>0</v>
      </c>
      <c r="K1215">
        <v>587791.46</v>
      </c>
      <c r="L1215" t="str">
        <f t="shared" si="37"/>
        <v>4-Medium C&amp;I</v>
      </c>
    </row>
    <row r="1216" spans="1:12" x14ac:dyDescent="0.3">
      <c r="A1216">
        <v>2021</v>
      </c>
      <c r="B1216">
        <v>6</v>
      </c>
      <c r="C1216">
        <v>5</v>
      </c>
      <c r="D1216">
        <v>201</v>
      </c>
      <c r="E1216" t="s">
        <v>127</v>
      </c>
      <c r="F1216">
        <v>14009.55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x14ac:dyDescent="0.3">
      <c r="A1217">
        <v>2021</v>
      </c>
      <c r="B1217">
        <v>6</v>
      </c>
      <c r="C1217">
        <v>5</v>
      </c>
      <c r="D1217">
        <v>201</v>
      </c>
      <c r="E1217" t="s">
        <v>128</v>
      </c>
      <c r="F1217">
        <v>9898.77</v>
      </c>
      <c r="G1217">
        <v>-11.89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x14ac:dyDescent="0.3">
      <c r="A1218">
        <v>2021</v>
      </c>
      <c r="B1218">
        <v>6</v>
      </c>
      <c r="C1218">
        <v>5</v>
      </c>
      <c r="D1218">
        <v>201</v>
      </c>
      <c r="E1218" t="s">
        <v>120</v>
      </c>
      <c r="F1218">
        <v>1592654.56</v>
      </c>
      <c r="G1218">
        <v>-1911.19</v>
      </c>
      <c r="H1218">
        <v>0</v>
      </c>
      <c r="I1218">
        <v>0</v>
      </c>
      <c r="J1218">
        <v>0</v>
      </c>
      <c r="K1218">
        <v>1590743.37</v>
      </c>
      <c r="L1218" t="str">
        <f t="shared" si="37"/>
        <v>5-Large C&amp;I</v>
      </c>
    </row>
    <row r="1219" spans="1:12" x14ac:dyDescent="0.3">
      <c r="A1219">
        <v>2021</v>
      </c>
      <c r="B1219">
        <v>6</v>
      </c>
      <c r="C1219">
        <v>5</v>
      </c>
      <c r="D1219">
        <v>201</v>
      </c>
      <c r="E1219" t="s">
        <v>121</v>
      </c>
      <c r="F1219">
        <v>1717531.13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x14ac:dyDescent="0.3">
      <c r="A1220">
        <v>2021</v>
      </c>
      <c r="B1220">
        <v>6</v>
      </c>
      <c r="C1220">
        <v>5</v>
      </c>
      <c r="D1220">
        <v>201</v>
      </c>
      <c r="E1220" t="s">
        <v>122</v>
      </c>
      <c r="F1220">
        <v>332159.3</v>
      </c>
      <c r="G1220">
        <v>-10330.32</v>
      </c>
      <c r="H1220">
        <v>0</v>
      </c>
      <c r="I1220">
        <v>0</v>
      </c>
      <c r="J1220">
        <v>0</v>
      </c>
      <c r="K1220">
        <v>321828.98</v>
      </c>
      <c r="L1220" t="str">
        <f t="shared" si="37"/>
        <v>2-Low Income Residential</v>
      </c>
    </row>
    <row r="1221" spans="1:12" x14ac:dyDescent="0.3">
      <c r="A1221">
        <v>2021</v>
      </c>
      <c r="B1221">
        <v>6</v>
      </c>
      <c r="C1221">
        <v>5</v>
      </c>
      <c r="D1221">
        <v>201</v>
      </c>
      <c r="E1221" t="s">
        <v>123</v>
      </c>
      <c r="F1221">
        <v>1120.0899999999999</v>
      </c>
      <c r="G1221">
        <v>-15.12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x14ac:dyDescent="0.3">
      <c r="A1222">
        <v>2021</v>
      </c>
      <c r="B1222">
        <v>6</v>
      </c>
      <c r="C1222">
        <v>5</v>
      </c>
      <c r="D1222">
        <v>201</v>
      </c>
      <c r="E1222" t="s">
        <v>125</v>
      </c>
      <c r="F1222">
        <v>3.51</v>
      </c>
      <c r="G1222">
        <v>-0.05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x14ac:dyDescent="0.3">
      <c r="A1223">
        <v>2021</v>
      </c>
      <c r="B1223">
        <v>7</v>
      </c>
      <c r="C1223">
        <v>4</v>
      </c>
      <c r="D1223">
        <v>201</v>
      </c>
      <c r="E1223" t="s">
        <v>115</v>
      </c>
      <c r="F1223">
        <v>230420.18</v>
      </c>
      <c r="G1223">
        <v>-3097.08</v>
      </c>
      <c r="H1223">
        <v>0</v>
      </c>
      <c r="I1223">
        <v>0</v>
      </c>
      <c r="J1223">
        <v>0</v>
      </c>
      <c r="K1223">
        <v>227323.1</v>
      </c>
      <c r="L1223" t="str">
        <f t="shared" si="37"/>
        <v>3-Small C&amp;I</v>
      </c>
    </row>
    <row r="1224" spans="1:12" x14ac:dyDescent="0.3">
      <c r="A1224">
        <v>2021</v>
      </c>
      <c r="B1224">
        <v>7</v>
      </c>
      <c r="C1224">
        <v>4</v>
      </c>
      <c r="D1224">
        <v>201</v>
      </c>
      <c r="E1224" t="s">
        <v>116</v>
      </c>
      <c r="F1224">
        <v>97.07</v>
      </c>
      <c r="G1224">
        <v>-1.3</v>
      </c>
      <c r="H1224">
        <v>0</v>
      </c>
      <c r="I1224">
        <v>0</v>
      </c>
      <c r="J1224">
        <v>0</v>
      </c>
      <c r="K1224">
        <v>95.77</v>
      </c>
      <c r="L1224" t="str">
        <f t="shared" ref="L1224:L1287" si="38">VLOOKUP(E1224,N:O,2,FALSE)</f>
        <v>3-Small C&amp;I</v>
      </c>
    </row>
    <row r="1225" spans="1:12" x14ac:dyDescent="0.3">
      <c r="A1225">
        <v>2021</v>
      </c>
      <c r="B1225">
        <v>7</v>
      </c>
      <c r="C1225">
        <v>4</v>
      </c>
      <c r="D1225">
        <v>201</v>
      </c>
      <c r="E1225" t="s">
        <v>126</v>
      </c>
      <c r="F1225">
        <v>33.67</v>
      </c>
      <c r="G1225">
        <v>-0.45</v>
      </c>
      <c r="H1225">
        <v>0</v>
      </c>
      <c r="I1225">
        <v>0</v>
      </c>
      <c r="J1225">
        <v>0</v>
      </c>
      <c r="K1225">
        <v>33.22</v>
      </c>
      <c r="L1225" t="str">
        <f t="shared" si="38"/>
        <v>3-Small C&amp;I</v>
      </c>
    </row>
    <row r="1226" spans="1:12" x14ac:dyDescent="0.3">
      <c r="A1226">
        <v>2021</v>
      </c>
      <c r="B1226">
        <v>7</v>
      </c>
      <c r="C1226">
        <v>4</v>
      </c>
      <c r="D1226">
        <v>201</v>
      </c>
      <c r="E1226" t="s">
        <v>117</v>
      </c>
      <c r="F1226">
        <v>268.11</v>
      </c>
      <c r="G1226">
        <v>-3.62</v>
      </c>
      <c r="H1226">
        <v>0</v>
      </c>
      <c r="I1226">
        <v>0</v>
      </c>
      <c r="J1226">
        <v>0</v>
      </c>
      <c r="K1226">
        <v>264.49</v>
      </c>
      <c r="L1226" t="str">
        <f t="shared" si="38"/>
        <v>3-Small C&amp;I</v>
      </c>
    </row>
    <row r="1227" spans="1:12" x14ac:dyDescent="0.3">
      <c r="A1227">
        <v>2021</v>
      </c>
      <c r="B1227">
        <v>7</v>
      </c>
      <c r="C1227">
        <v>4</v>
      </c>
      <c r="D1227">
        <v>201</v>
      </c>
      <c r="E1227" t="s">
        <v>118</v>
      </c>
      <c r="F1227">
        <v>3063.67</v>
      </c>
      <c r="G1227">
        <v>-41.34</v>
      </c>
      <c r="H1227">
        <v>0</v>
      </c>
      <c r="I1227">
        <v>0</v>
      </c>
      <c r="J1227">
        <v>0</v>
      </c>
      <c r="K1227">
        <v>3022.33</v>
      </c>
      <c r="L1227" t="str">
        <f t="shared" si="38"/>
        <v>3-Small C&amp;I</v>
      </c>
    </row>
    <row r="1228" spans="1:12" x14ac:dyDescent="0.3">
      <c r="A1228">
        <v>2021</v>
      </c>
      <c r="B1228">
        <v>7</v>
      </c>
      <c r="C1228">
        <v>4</v>
      </c>
      <c r="D1228">
        <v>201</v>
      </c>
      <c r="E1228" t="s">
        <v>119</v>
      </c>
      <c r="F1228">
        <v>149758.13</v>
      </c>
      <c r="G1228">
        <v>-179.71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x14ac:dyDescent="0.3">
      <c r="A1229">
        <v>2021</v>
      </c>
      <c r="B1229">
        <v>7</v>
      </c>
      <c r="C1229">
        <v>4</v>
      </c>
      <c r="D1229">
        <v>201</v>
      </c>
      <c r="E1229" t="s">
        <v>120</v>
      </c>
      <c r="F1229">
        <v>111925.06</v>
      </c>
      <c r="G1229">
        <v>-134.32</v>
      </c>
      <c r="H1229">
        <v>0</v>
      </c>
      <c r="I1229">
        <v>0</v>
      </c>
      <c r="J1229">
        <v>0</v>
      </c>
      <c r="K1229">
        <v>111790.74</v>
      </c>
      <c r="L1229" t="str">
        <f t="shared" si="38"/>
        <v>5-Large C&amp;I</v>
      </c>
    </row>
    <row r="1230" spans="1:12" x14ac:dyDescent="0.3">
      <c r="A1230">
        <v>2021</v>
      </c>
      <c r="B1230">
        <v>7</v>
      </c>
      <c r="C1230">
        <v>4</v>
      </c>
      <c r="D1230">
        <v>201</v>
      </c>
      <c r="E1230" t="s">
        <v>121</v>
      </c>
      <c r="F1230">
        <v>1300031.31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x14ac:dyDescent="0.3">
      <c r="A1231">
        <v>2021</v>
      </c>
      <c r="B1231">
        <v>7</v>
      </c>
      <c r="C1231">
        <v>4</v>
      </c>
      <c r="D1231">
        <v>201</v>
      </c>
      <c r="E1231" t="s">
        <v>122</v>
      </c>
      <c r="F1231">
        <v>12830.14</v>
      </c>
      <c r="G1231">
        <v>-399.07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x14ac:dyDescent="0.3">
      <c r="A1232">
        <v>2021</v>
      </c>
      <c r="B1232">
        <v>7</v>
      </c>
      <c r="C1232">
        <v>4</v>
      </c>
      <c r="D1232">
        <v>201</v>
      </c>
      <c r="E1232" t="s">
        <v>123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x14ac:dyDescent="0.3">
      <c r="A1233">
        <v>2021</v>
      </c>
      <c r="B1233">
        <v>7</v>
      </c>
      <c r="C1233">
        <v>4</v>
      </c>
      <c r="D1233">
        <v>201</v>
      </c>
      <c r="E1233" t="s">
        <v>124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x14ac:dyDescent="0.3">
      <c r="A1234">
        <v>2021</v>
      </c>
      <c r="B1234">
        <v>7</v>
      </c>
      <c r="C1234">
        <v>4</v>
      </c>
      <c r="D1234">
        <v>201</v>
      </c>
      <c r="E1234" t="s">
        <v>125</v>
      </c>
      <c r="F1234">
        <v>1.81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x14ac:dyDescent="0.3">
      <c r="A1235">
        <v>2021</v>
      </c>
      <c r="B1235">
        <v>7</v>
      </c>
      <c r="C1235">
        <v>4</v>
      </c>
      <c r="D1235">
        <v>201</v>
      </c>
      <c r="E1235" t="s">
        <v>115</v>
      </c>
      <c r="F1235">
        <v>31.53</v>
      </c>
      <c r="G1235">
        <v>-0.43</v>
      </c>
      <c r="H1235">
        <v>0</v>
      </c>
      <c r="I1235">
        <v>0</v>
      </c>
      <c r="J1235">
        <v>0</v>
      </c>
      <c r="K1235">
        <v>31.1</v>
      </c>
      <c r="L1235" t="str">
        <f t="shared" si="38"/>
        <v>3-Small C&amp;I</v>
      </c>
    </row>
    <row r="1236" spans="1:12" x14ac:dyDescent="0.3">
      <c r="A1236">
        <v>2021</v>
      </c>
      <c r="B1236">
        <v>7</v>
      </c>
      <c r="C1236">
        <v>4</v>
      </c>
      <c r="D1236">
        <v>201</v>
      </c>
      <c r="E1236" t="s">
        <v>121</v>
      </c>
      <c r="F1236">
        <v>371.31</v>
      </c>
      <c r="G1236">
        <v>-11.55</v>
      </c>
      <c r="H1236">
        <v>0</v>
      </c>
      <c r="I1236">
        <v>0</v>
      </c>
      <c r="J1236">
        <v>0</v>
      </c>
      <c r="K1236">
        <v>359.76</v>
      </c>
      <c r="L1236" t="str">
        <f t="shared" si="38"/>
        <v>1-Residential</v>
      </c>
    </row>
    <row r="1237" spans="1:12" x14ac:dyDescent="0.3">
      <c r="A1237">
        <v>2021</v>
      </c>
      <c r="B1237">
        <v>7</v>
      </c>
      <c r="C1237">
        <v>5</v>
      </c>
      <c r="D1237">
        <v>201</v>
      </c>
      <c r="E1237" t="s">
        <v>115</v>
      </c>
      <c r="F1237">
        <v>9551105</v>
      </c>
      <c r="G1237">
        <v>-128878.71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x14ac:dyDescent="0.3">
      <c r="A1238">
        <v>2021</v>
      </c>
      <c r="B1238">
        <v>7</v>
      </c>
      <c r="C1238">
        <v>5</v>
      </c>
      <c r="D1238">
        <v>201</v>
      </c>
      <c r="E1238" t="s">
        <v>116</v>
      </c>
      <c r="F1238">
        <v>452.06</v>
      </c>
      <c r="G1238">
        <v>-6.12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x14ac:dyDescent="0.3">
      <c r="A1239">
        <v>2021</v>
      </c>
      <c r="B1239">
        <v>7</v>
      </c>
      <c r="C1239">
        <v>5</v>
      </c>
      <c r="D1239">
        <v>201</v>
      </c>
      <c r="E1239" t="s">
        <v>126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</v>
      </c>
      <c r="L1239" t="str">
        <f t="shared" si="38"/>
        <v>3-Small C&amp;I</v>
      </c>
    </row>
    <row r="1240" spans="1:12" x14ac:dyDescent="0.3">
      <c r="A1240">
        <v>2021</v>
      </c>
      <c r="B1240">
        <v>7</v>
      </c>
      <c r="C1240">
        <v>5</v>
      </c>
      <c r="D1240">
        <v>201</v>
      </c>
      <c r="E1240" t="s">
        <v>117</v>
      </c>
      <c r="F1240">
        <v>109114.03</v>
      </c>
      <c r="G1240">
        <v>-1473.06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x14ac:dyDescent="0.3">
      <c r="A1241">
        <v>2021</v>
      </c>
      <c r="B1241">
        <v>7</v>
      </c>
      <c r="C1241">
        <v>5</v>
      </c>
      <c r="D1241">
        <v>201</v>
      </c>
      <c r="E1241" t="s">
        <v>118</v>
      </c>
      <c r="F1241">
        <v>819312.77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x14ac:dyDescent="0.3">
      <c r="A1242">
        <v>2021</v>
      </c>
      <c r="B1242">
        <v>7</v>
      </c>
      <c r="C1242">
        <v>5</v>
      </c>
      <c r="D1242">
        <v>201</v>
      </c>
      <c r="E1242" t="s">
        <v>119</v>
      </c>
      <c r="F1242">
        <v>12736009.09</v>
      </c>
      <c r="G1242">
        <v>-15279.69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x14ac:dyDescent="0.3">
      <c r="A1243">
        <v>2021</v>
      </c>
      <c r="B1243">
        <v>7</v>
      </c>
      <c r="C1243">
        <v>5</v>
      </c>
      <c r="D1243">
        <v>201</v>
      </c>
      <c r="E1243" t="s">
        <v>127</v>
      </c>
      <c r="F1243">
        <v>677890.99</v>
      </c>
      <c r="G1243">
        <v>-813.41</v>
      </c>
      <c r="H1243">
        <v>0</v>
      </c>
      <c r="I1243">
        <v>0</v>
      </c>
      <c r="J1243">
        <v>0</v>
      </c>
      <c r="K1243">
        <v>677077.58</v>
      </c>
      <c r="L1243" t="str">
        <f t="shared" si="38"/>
        <v>4-Medium C&amp;I</v>
      </c>
    </row>
    <row r="1244" spans="1:12" x14ac:dyDescent="0.3">
      <c r="A1244">
        <v>2021</v>
      </c>
      <c r="B1244">
        <v>7</v>
      </c>
      <c r="C1244">
        <v>5</v>
      </c>
      <c r="D1244">
        <v>201</v>
      </c>
      <c r="E1244" t="s">
        <v>128</v>
      </c>
      <c r="F1244">
        <v>397152.45</v>
      </c>
      <c r="G1244">
        <v>-476.59</v>
      </c>
      <c r="H1244">
        <v>0</v>
      </c>
      <c r="I1244">
        <v>0</v>
      </c>
      <c r="J1244">
        <v>0</v>
      </c>
      <c r="K1244">
        <v>396675.86</v>
      </c>
      <c r="L1244" t="str">
        <f t="shared" si="38"/>
        <v>4-Medium C&amp;I</v>
      </c>
    </row>
    <row r="1245" spans="1:12" x14ac:dyDescent="0.3">
      <c r="A1245">
        <v>2021</v>
      </c>
      <c r="B1245">
        <v>7</v>
      </c>
      <c r="C1245">
        <v>5</v>
      </c>
      <c r="D1245">
        <v>201</v>
      </c>
      <c r="E1245" t="s">
        <v>120</v>
      </c>
      <c r="F1245">
        <v>22296795.629999999</v>
      </c>
      <c r="G1245">
        <v>-26753.38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x14ac:dyDescent="0.3">
      <c r="A1246">
        <v>2021</v>
      </c>
      <c r="B1246">
        <v>7</v>
      </c>
      <c r="C1246">
        <v>5</v>
      </c>
      <c r="D1246">
        <v>201</v>
      </c>
      <c r="E1246" t="s">
        <v>121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x14ac:dyDescent="0.3">
      <c r="A1247">
        <v>2021</v>
      </c>
      <c r="B1247">
        <v>7</v>
      </c>
      <c r="C1247">
        <v>5</v>
      </c>
      <c r="D1247">
        <v>201</v>
      </c>
      <c r="E1247" t="s">
        <v>122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x14ac:dyDescent="0.3">
      <c r="A1248">
        <v>2021</v>
      </c>
      <c r="B1248">
        <v>7</v>
      </c>
      <c r="C1248">
        <v>5</v>
      </c>
      <c r="D1248">
        <v>201</v>
      </c>
      <c r="E1248" t="s">
        <v>123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x14ac:dyDescent="0.3">
      <c r="A1249">
        <v>2021</v>
      </c>
      <c r="B1249">
        <v>7</v>
      </c>
      <c r="C1249">
        <v>5</v>
      </c>
      <c r="D1249">
        <v>201</v>
      </c>
      <c r="E1249" t="s">
        <v>129</v>
      </c>
      <c r="F1249">
        <v>2674.69</v>
      </c>
      <c r="G1249">
        <v>-36.1</v>
      </c>
      <c r="H1249">
        <v>0</v>
      </c>
      <c r="I1249">
        <v>0</v>
      </c>
      <c r="J1249">
        <v>0</v>
      </c>
      <c r="K1249">
        <v>2638.59</v>
      </c>
      <c r="L1249" t="str">
        <f t="shared" si="38"/>
        <v>Street</v>
      </c>
    </row>
    <row r="1250" spans="1:12" x14ac:dyDescent="0.3">
      <c r="A1250">
        <v>2021</v>
      </c>
      <c r="B1250">
        <v>7</v>
      </c>
      <c r="C1250">
        <v>5</v>
      </c>
      <c r="D1250">
        <v>201</v>
      </c>
      <c r="E1250" t="s">
        <v>130</v>
      </c>
      <c r="F1250">
        <v>275.83999999999997</v>
      </c>
      <c r="G1250">
        <v>-3.72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x14ac:dyDescent="0.3">
      <c r="A1251">
        <v>2021</v>
      </c>
      <c r="B1251">
        <v>7</v>
      </c>
      <c r="C1251">
        <v>5</v>
      </c>
      <c r="D1251">
        <v>201</v>
      </c>
      <c r="E1251" t="s">
        <v>124</v>
      </c>
      <c r="F1251">
        <v>-4892.7700000000004</v>
      </c>
      <c r="G1251">
        <v>66.05</v>
      </c>
      <c r="H1251">
        <v>0</v>
      </c>
      <c r="I1251">
        <v>0</v>
      </c>
      <c r="J1251">
        <v>0</v>
      </c>
      <c r="K1251">
        <v>-4826.72</v>
      </c>
      <c r="L1251" t="str">
        <f t="shared" si="38"/>
        <v>Street</v>
      </c>
    </row>
    <row r="1252" spans="1:12" x14ac:dyDescent="0.3">
      <c r="A1252">
        <v>2021</v>
      </c>
      <c r="B1252">
        <v>7</v>
      </c>
      <c r="C1252">
        <v>5</v>
      </c>
      <c r="D1252">
        <v>201</v>
      </c>
      <c r="E1252" t="s">
        <v>125</v>
      </c>
      <c r="F1252">
        <v>115535.59</v>
      </c>
      <c r="G1252">
        <v>-1558.83</v>
      </c>
      <c r="H1252">
        <v>0</v>
      </c>
      <c r="I1252">
        <v>0</v>
      </c>
      <c r="J1252">
        <v>0</v>
      </c>
      <c r="K1252">
        <v>113976.76</v>
      </c>
      <c r="L1252" t="str">
        <f t="shared" si="38"/>
        <v>Street</v>
      </c>
    </row>
    <row r="1253" spans="1:12" x14ac:dyDescent="0.3">
      <c r="A1253">
        <v>2021</v>
      </c>
      <c r="B1253">
        <v>7</v>
      </c>
      <c r="C1253">
        <v>5</v>
      </c>
      <c r="D1253">
        <v>201</v>
      </c>
      <c r="E1253" t="s">
        <v>131</v>
      </c>
      <c r="F1253">
        <v>109338.6</v>
      </c>
      <c r="G1253">
        <v>-1460.61</v>
      </c>
      <c r="H1253">
        <v>0</v>
      </c>
      <c r="I1253">
        <v>0</v>
      </c>
      <c r="J1253">
        <v>0</v>
      </c>
      <c r="K1253">
        <v>107877.99</v>
      </c>
      <c r="L1253" t="str">
        <f t="shared" si="38"/>
        <v>Street</v>
      </c>
    </row>
    <row r="1254" spans="1:12" x14ac:dyDescent="0.3">
      <c r="A1254">
        <v>2021</v>
      </c>
      <c r="B1254">
        <v>7</v>
      </c>
      <c r="C1254">
        <v>5</v>
      </c>
      <c r="D1254">
        <v>201</v>
      </c>
      <c r="E1254" t="s">
        <v>132</v>
      </c>
      <c r="F1254">
        <v>14.57</v>
      </c>
      <c r="G1254">
        <v>-0.2</v>
      </c>
      <c r="H1254">
        <v>0</v>
      </c>
      <c r="I1254">
        <v>0</v>
      </c>
      <c r="J1254">
        <v>0</v>
      </c>
      <c r="K1254">
        <v>14.37</v>
      </c>
      <c r="L1254" t="str">
        <f t="shared" si="38"/>
        <v>Street</v>
      </c>
    </row>
    <row r="1255" spans="1:12" x14ac:dyDescent="0.3">
      <c r="A1255">
        <v>2021</v>
      </c>
      <c r="B1255">
        <v>7</v>
      </c>
      <c r="C1255">
        <v>5</v>
      </c>
      <c r="D1255">
        <v>201</v>
      </c>
      <c r="E1255" t="s">
        <v>115</v>
      </c>
      <c r="F1255">
        <v>409827.75</v>
      </c>
      <c r="G1255">
        <v>-5525.56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x14ac:dyDescent="0.3">
      <c r="A1256">
        <v>2021</v>
      </c>
      <c r="B1256">
        <v>7</v>
      </c>
      <c r="C1256">
        <v>5</v>
      </c>
      <c r="D1256">
        <v>201</v>
      </c>
      <c r="E1256" t="s">
        <v>126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x14ac:dyDescent="0.3">
      <c r="A1257">
        <v>2021</v>
      </c>
      <c r="B1257">
        <v>7</v>
      </c>
      <c r="C1257">
        <v>5</v>
      </c>
      <c r="D1257">
        <v>201</v>
      </c>
      <c r="E1257" t="s">
        <v>117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</v>
      </c>
      <c r="L1257" t="str">
        <f t="shared" si="38"/>
        <v>3-Small C&amp;I</v>
      </c>
    </row>
    <row r="1258" spans="1:12" x14ac:dyDescent="0.3">
      <c r="A1258">
        <v>2021</v>
      </c>
      <c r="B1258">
        <v>7</v>
      </c>
      <c r="C1258">
        <v>5</v>
      </c>
      <c r="D1258">
        <v>201</v>
      </c>
      <c r="E1258" t="s">
        <v>118</v>
      </c>
      <c r="F1258">
        <v>29770.240000000002</v>
      </c>
      <c r="G1258">
        <v>-400.99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x14ac:dyDescent="0.3">
      <c r="A1259">
        <v>2021</v>
      </c>
      <c r="B1259">
        <v>7</v>
      </c>
      <c r="C1259">
        <v>5</v>
      </c>
      <c r="D1259">
        <v>201</v>
      </c>
      <c r="E1259" t="s">
        <v>119</v>
      </c>
      <c r="F1259">
        <v>458453.86</v>
      </c>
      <c r="G1259">
        <v>-550.1</v>
      </c>
      <c r="H1259">
        <v>0</v>
      </c>
      <c r="I1259">
        <v>0</v>
      </c>
      <c r="J1259">
        <v>0</v>
      </c>
      <c r="K1259">
        <v>457903.76</v>
      </c>
      <c r="L1259" t="str">
        <f t="shared" si="38"/>
        <v>4-Medium C&amp;I</v>
      </c>
    </row>
    <row r="1260" spans="1:12" x14ac:dyDescent="0.3">
      <c r="A1260">
        <v>2021</v>
      </c>
      <c r="B1260">
        <v>7</v>
      </c>
      <c r="C1260">
        <v>5</v>
      </c>
      <c r="D1260">
        <v>201</v>
      </c>
      <c r="E1260" t="s">
        <v>127</v>
      </c>
      <c r="F1260">
        <v>23068.720000000001</v>
      </c>
      <c r="G1260">
        <v>-27.69</v>
      </c>
      <c r="H1260">
        <v>0</v>
      </c>
      <c r="I1260">
        <v>0</v>
      </c>
      <c r="J1260">
        <v>0</v>
      </c>
      <c r="K1260">
        <v>23041.03</v>
      </c>
      <c r="L1260" t="str">
        <f t="shared" si="38"/>
        <v>4-Medium C&amp;I</v>
      </c>
    </row>
    <row r="1261" spans="1:12" x14ac:dyDescent="0.3">
      <c r="A1261">
        <v>2021</v>
      </c>
      <c r="B1261">
        <v>7</v>
      </c>
      <c r="C1261">
        <v>5</v>
      </c>
      <c r="D1261">
        <v>201</v>
      </c>
      <c r="E1261" t="s">
        <v>128</v>
      </c>
      <c r="F1261">
        <v>9655.07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x14ac:dyDescent="0.3">
      <c r="A1262">
        <v>2021</v>
      </c>
      <c r="B1262">
        <v>7</v>
      </c>
      <c r="C1262">
        <v>5</v>
      </c>
      <c r="D1262">
        <v>201</v>
      </c>
      <c r="E1262" t="s">
        <v>120</v>
      </c>
      <c r="F1262">
        <v>1321502.75</v>
      </c>
      <c r="G1262">
        <v>-1585.83</v>
      </c>
      <c r="H1262">
        <v>0</v>
      </c>
      <c r="I1262">
        <v>0</v>
      </c>
      <c r="J1262">
        <v>0</v>
      </c>
      <c r="K1262">
        <v>1319916.92</v>
      </c>
      <c r="L1262" t="str">
        <f t="shared" si="38"/>
        <v>5-Large C&amp;I</v>
      </c>
    </row>
    <row r="1263" spans="1:12" x14ac:dyDescent="0.3">
      <c r="A1263">
        <v>2021</v>
      </c>
      <c r="B1263">
        <v>7</v>
      </c>
      <c r="C1263">
        <v>5</v>
      </c>
      <c r="D1263">
        <v>201</v>
      </c>
      <c r="E1263" t="s">
        <v>121</v>
      </c>
      <c r="F1263">
        <v>1178335</v>
      </c>
      <c r="G1263">
        <v>-36644.06</v>
      </c>
      <c r="H1263">
        <v>0</v>
      </c>
      <c r="I1263">
        <v>0</v>
      </c>
      <c r="J1263">
        <v>0</v>
      </c>
      <c r="K1263">
        <v>1141690.94</v>
      </c>
      <c r="L1263" t="str">
        <f t="shared" si="38"/>
        <v>1-Residential</v>
      </c>
    </row>
    <row r="1264" spans="1:12" x14ac:dyDescent="0.3">
      <c r="A1264">
        <v>2021</v>
      </c>
      <c r="B1264">
        <v>7</v>
      </c>
      <c r="C1264">
        <v>5</v>
      </c>
      <c r="D1264">
        <v>201</v>
      </c>
      <c r="E1264" t="s">
        <v>122</v>
      </c>
      <c r="F1264">
        <v>233511.11</v>
      </c>
      <c r="G1264">
        <v>-7261.98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x14ac:dyDescent="0.3">
      <c r="A1265">
        <v>2021</v>
      </c>
      <c r="B1265">
        <v>8</v>
      </c>
      <c r="C1265">
        <v>4</v>
      </c>
      <c r="D1265">
        <v>201</v>
      </c>
      <c r="E1265" t="s">
        <v>115</v>
      </c>
      <c r="F1265">
        <v>278586.94</v>
      </c>
      <c r="G1265">
        <v>-3760.78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x14ac:dyDescent="0.3">
      <c r="A1266">
        <v>2021</v>
      </c>
      <c r="B1266">
        <v>8</v>
      </c>
      <c r="C1266">
        <v>4</v>
      </c>
      <c r="D1266">
        <v>201</v>
      </c>
      <c r="E1266" t="s">
        <v>116</v>
      </c>
      <c r="F1266">
        <v>107.7</v>
      </c>
      <c r="G1266">
        <v>-1.44</v>
      </c>
      <c r="H1266">
        <v>0</v>
      </c>
      <c r="I1266">
        <v>0</v>
      </c>
      <c r="J1266">
        <v>0</v>
      </c>
      <c r="K1266">
        <v>106.26</v>
      </c>
      <c r="L1266" t="str">
        <f t="shared" si="38"/>
        <v>3-Small C&amp;I</v>
      </c>
    </row>
    <row r="1267" spans="1:12" x14ac:dyDescent="0.3">
      <c r="A1267">
        <v>2021</v>
      </c>
      <c r="B1267">
        <v>8</v>
      </c>
      <c r="C1267">
        <v>4</v>
      </c>
      <c r="D1267">
        <v>201</v>
      </c>
      <c r="E1267" t="s">
        <v>126</v>
      </c>
      <c r="F1267">
        <v>33.67</v>
      </c>
      <c r="G1267">
        <v>-0.45</v>
      </c>
      <c r="H1267">
        <v>0</v>
      </c>
      <c r="I1267">
        <v>0</v>
      </c>
      <c r="J1267">
        <v>0</v>
      </c>
      <c r="K1267">
        <v>33.22</v>
      </c>
      <c r="L1267" t="str">
        <f t="shared" si="38"/>
        <v>3-Small C&amp;I</v>
      </c>
    </row>
    <row r="1268" spans="1:12" x14ac:dyDescent="0.3">
      <c r="A1268">
        <v>2021</v>
      </c>
      <c r="B1268">
        <v>8</v>
      </c>
      <c r="C1268">
        <v>4</v>
      </c>
      <c r="D1268">
        <v>201</v>
      </c>
      <c r="E1268" t="s">
        <v>117</v>
      </c>
      <c r="F1268">
        <v>380.35</v>
      </c>
      <c r="G1268">
        <v>-5.12</v>
      </c>
      <c r="H1268">
        <v>0</v>
      </c>
      <c r="I1268">
        <v>0</v>
      </c>
      <c r="J1268">
        <v>0</v>
      </c>
      <c r="K1268">
        <v>375.23</v>
      </c>
      <c r="L1268" t="str">
        <f t="shared" si="38"/>
        <v>3-Small C&amp;I</v>
      </c>
    </row>
    <row r="1269" spans="1:12" x14ac:dyDescent="0.3">
      <c r="A1269">
        <v>2021</v>
      </c>
      <c r="B1269">
        <v>8</v>
      </c>
      <c r="C1269">
        <v>4</v>
      </c>
      <c r="D1269">
        <v>201</v>
      </c>
      <c r="E1269" t="s">
        <v>118</v>
      </c>
      <c r="F1269">
        <v>3297.94</v>
      </c>
      <c r="G1269">
        <v>-44.49</v>
      </c>
      <c r="H1269">
        <v>0</v>
      </c>
      <c r="I1269">
        <v>0</v>
      </c>
      <c r="J1269">
        <v>0</v>
      </c>
      <c r="K1269">
        <v>3253.45</v>
      </c>
      <c r="L1269" t="str">
        <f t="shared" si="38"/>
        <v>3-Small C&amp;I</v>
      </c>
    </row>
    <row r="1270" spans="1:12" x14ac:dyDescent="0.3">
      <c r="A1270">
        <v>2021</v>
      </c>
      <c r="B1270">
        <v>8</v>
      </c>
      <c r="C1270">
        <v>4</v>
      </c>
      <c r="D1270">
        <v>201</v>
      </c>
      <c r="E1270" t="s">
        <v>119</v>
      </c>
      <c r="F1270">
        <v>171912.21</v>
      </c>
      <c r="G1270">
        <v>-206.28</v>
      </c>
      <c r="H1270">
        <v>0</v>
      </c>
      <c r="I1270">
        <v>0</v>
      </c>
      <c r="J1270">
        <v>0</v>
      </c>
      <c r="K1270">
        <v>171705.93</v>
      </c>
      <c r="L1270" t="str">
        <f t="shared" si="38"/>
        <v>4-Medium C&amp;I</v>
      </c>
    </row>
    <row r="1271" spans="1:12" x14ac:dyDescent="0.3">
      <c r="A1271">
        <v>2021</v>
      </c>
      <c r="B1271">
        <v>8</v>
      </c>
      <c r="C1271">
        <v>4</v>
      </c>
      <c r="D1271">
        <v>201</v>
      </c>
      <c r="E1271" t="s">
        <v>120</v>
      </c>
      <c r="F1271">
        <v>92368.12</v>
      </c>
      <c r="G1271">
        <v>-110.85</v>
      </c>
      <c r="H1271">
        <v>0</v>
      </c>
      <c r="I1271">
        <v>0</v>
      </c>
      <c r="J1271">
        <v>0</v>
      </c>
      <c r="K1271">
        <v>92257.27</v>
      </c>
      <c r="L1271" t="str">
        <f t="shared" si="38"/>
        <v>5-Large C&amp;I</v>
      </c>
    </row>
    <row r="1272" spans="1:12" x14ac:dyDescent="0.3">
      <c r="A1272">
        <v>2021</v>
      </c>
      <c r="B1272">
        <v>8</v>
      </c>
      <c r="C1272">
        <v>4</v>
      </c>
      <c r="D1272">
        <v>201</v>
      </c>
      <c r="E1272" t="s">
        <v>121</v>
      </c>
      <c r="F1272">
        <v>1568160.95</v>
      </c>
      <c r="G1272">
        <v>-48768.95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x14ac:dyDescent="0.3">
      <c r="A1273">
        <v>2021</v>
      </c>
      <c r="B1273">
        <v>8</v>
      </c>
      <c r="C1273">
        <v>4</v>
      </c>
      <c r="D1273">
        <v>201</v>
      </c>
      <c r="E1273" t="s">
        <v>122</v>
      </c>
      <c r="F1273">
        <v>12214.35</v>
      </c>
      <c r="G1273">
        <v>-379.82</v>
      </c>
      <c r="H1273">
        <v>0</v>
      </c>
      <c r="I1273">
        <v>0</v>
      </c>
      <c r="J1273">
        <v>0</v>
      </c>
      <c r="K1273">
        <v>11834.53</v>
      </c>
      <c r="L1273" t="str">
        <f t="shared" si="38"/>
        <v>2-Low Income Residential</v>
      </c>
    </row>
    <row r="1274" spans="1:12" x14ac:dyDescent="0.3">
      <c r="A1274">
        <v>2021</v>
      </c>
      <c r="B1274">
        <v>8</v>
      </c>
      <c r="C1274">
        <v>4</v>
      </c>
      <c r="D1274">
        <v>201</v>
      </c>
      <c r="E1274" t="s">
        <v>123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x14ac:dyDescent="0.3">
      <c r="A1275">
        <v>2021</v>
      </c>
      <c r="B1275">
        <v>8</v>
      </c>
      <c r="C1275">
        <v>4</v>
      </c>
      <c r="D1275">
        <v>201</v>
      </c>
      <c r="E1275" t="s">
        <v>124</v>
      </c>
      <c r="F1275">
        <v>501.51</v>
      </c>
      <c r="G1275">
        <v>-6.78</v>
      </c>
      <c r="H1275">
        <v>0</v>
      </c>
      <c r="I1275">
        <v>0</v>
      </c>
      <c r="J1275">
        <v>0</v>
      </c>
      <c r="K1275">
        <v>494.73</v>
      </c>
      <c r="L1275" t="str">
        <f t="shared" si="38"/>
        <v>Street</v>
      </c>
    </row>
    <row r="1276" spans="1:12" x14ac:dyDescent="0.3">
      <c r="A1276">
        <v>2021</v>
      </c>
      <c r="B1276">
        <v>8</v>
      </c>
      <c r="C1276">
        <v>4</v>
      </c>
      <c r="D1276">
        <v>201</v>
      </c>
      <c r="E1276" t="s">
        <v>125</v>
      </c>
      <c r="F1276">
        <v>1.92</v>
      </c>
      <c r="G1276">
        <v>-0.03</v>
      </c>
      <c r="H1276">
        <v>0</v>
      </c>
      <c r="I1276">
        <v>0</v>
      </c>
      <c r="J1276">
        <v>0</v>
      </c>
      <c r="K1276">
        <v>1.89</v>
      </c>
      <c r="L1276" t="str">
        <f t="shared" si="38"/>
        <v>Street</v>
      </c>
    </row>
    <row r="1277" spans="1:12" x14ac:dyDescent="0.3">
      <c r="A1277">
        <v>2021</v>
      </c>
      <c r="B1277">
        <v>8</v>
      </c>
      <c r="C1277">
        <v>4</v>
      </c>
      <c r="D1277">
        <v>201</v>
      </c>
      <c r="E1277" t="s">
        <v>119</v>
      </c>
      <c r="F1277">
        <v>1337.92</v>
      </c>
      <c r="G1277">
        <v>-1.61</v>
      </c>
      <c r="H1277">
        <v>0</v>
      </c>
      <c r="I1277">
        <v>0</v>
      </c>
      <c r="J1277">
        <v>0</v>
      </c>
      <c r="K1277">
        <v>1336.31</v>
      </c>
      <c r="L1277" t="str">
        <f t="shared" si="38"/>
        <v>4-Medium C&amp;I</v>
      </c>
    </row>
    <row r="1278" spans="1:12" x14ac:dyDescent="0.3">
      <c r="A1278">
        <v>2021</v>
      </c>
      <c r="B1278">
        <v>8</v>
      </c>
      <c r="C1278">
        <v>4</v>
      </c>
      <c r="D1278">
        <v>201</v>
      </c>
      <c r="E1278" t="s">
        <v>121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x14ac:dyDescent="0.3">
      <c r="A1279">
        <v>2021</v>
      </c>
      <c r="B1279">
        <v>8</v>
      </c>
      <c r="C1279">
        <v>4</v>
      </c>
      <c r="D1279">
        <v>201</v>
      </c>
      <c r="E1279" t="s">
        <v>122</v>
      </c>
      <c r="F1279">
        <v>58.99</v>
      </c>
      <c r="G1279">
        <v>-1.84</v>
      </c>
      <c r="H1279">
        <v>0</v>
      </c>
      <c r="I1279">
        <v>0</v>
      </c>
      <c r="J1279">
        <v>0</v>
      </c>
      <c r="K1279">
        <v>57.15</v>
      </c>
      <c r="L1279" t="str">
        <f t="shared" si="38"/>
        <v>2-Low Income Residential</v>
      </c>
    </row>
    <row r="1280" spans="1:12" x14ac:dyDescent="0.3">
      <c r="A1280">
        <v>2021</v>
      </c>
      <c r="B1280">
        <v>8</v>
      </c>
      <c r="C1280">
        <v>5</v>
      </c>
      <c r="D1280">
        <v>201</v>
      </c>
      <c r="E1280" t="s">
        <v>115</v>
      </c>
      <c r="F1280">
        <v>9826006.6999999993</v>
      </c>
      <c r="G1280">
        <v>-132559.01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x14ac:dyDescent="0.3">
      <c r="A1281">
        <v>2021</v>
      </c>
      <c r="B1281">
        <v>8</v>
      </c>
      <c r="C1281">
        <v>5</v>
      </c>
      <c r="D1281">
        <v>201</v>
      </c>
      <c r="E1281" t="s">
        <v>116</v>
      </c>
      <c r="F1281">
        <v>505.67</v>
      </c>
      <c r="G1281">
        <v>-6.83</v>
      </c>
      <c r="H1281">
        <v>0</v>
      </c>
      <c r="I1281">
        <v>0</v>
      </c>
      <c r="J1281">
        <v>0</v>
      </c>
      <c r="K1281">
        <v>498.84</v>
      </c>
      <c r="L1281" t="str">
        <f t="shared" si="38"/>
        <v>3-Small C&amp;I</v>
      </c>
    </row>
    <row r="1282" spans="1:12" x14ac:dyDescent="0.3">
      <c r="A1282">
        <v>2021</v>
      </c>
      <c r="B1282">
        <v>8</v>
      </c>
      <c r="C1282">
        <v>5</v>
      </c>
      <c r="D1282">
        <v>201</v>
      </c>
      <c r="E1282" t="s">
        <v>126</v>
      </c>
      <c r="F1282">
        <v>13089.6</v>
      </c>
      <c r="G1282">
        <v>-176.65</v>
      </c>
      <c r="H1282">
        <v>0</v>
      </c>
      <c r="I1282">
        <v>0</v>
      </c>
      <c r="J1282">
        <v>0</v>
      </c>
      <c r="K1282">
        <v>12912.95</v>
      </c>
      <c r="L1282" t="str">
        <f t="shared" si="38"/>
        <v>3-Small C&amp;I</v>
      </c>
    </row>
    <row r="1283" spans="1:12" x14ac:dyDescent="0.3">
      <c r="A1283">
        <v>2021</v>
      </c>
      <c r="B1283">
        <v>8</v>
      </c>
      <c r="C1283">
        <v>5</v>
      </c>
      <c r="D1283">
        <v>201</v>
      </c>
      <c r="E1283" t="s">
        <v>117</v>
      </c>
      <c r="F1283">
        <v>108724.48</v>
      </c>
      <c r="G1283">
        <v>-1467.86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x14ac:dyDescent="0.3">
      <c r="A1284">
        <v>2021</v>
      </c>
      <c r="B1284">
        <v>8</v>
      </c>
      <c r="C1284">
        <v>5</v>
      </c>
      <c r="D1284">
        <v>201</v>
      </c>
      <c r="E1284" t="s">
        <v>118</v>
      </c>
      <c r="F1284">
        <v>811193.09</v>
      </c>
      <c r="G1284">
        <v>-10949.81</v>
      </c>
      <c r="H1284">
        <v>0</v>
      </c>
      <c r="I1284">
        <v>0</v>
      </c>
      <c r="J1284">
        <v>0</v>
      </c>
      <c r="K1284">
        <v>800243.28</v>
      </c>
      <c r="L1284" t="str">
        <f t="shared" si="38"/>
        <v>3-Small C&amp;I</v>
      </c>
    </row>
    <row r="1285" spans="1:12" x14ac:dyDescent="0.3">
      <c r="A1285">
        <v>2021</v>
      </c>
      <c r="B1285">
        <v>8</v>
      </c>
      <c r="C1285">
        <v>5</v>
      </c>
      <c r="D1285">
        <v>201</v>
      </c>
      <c r="E1285" t="s">
        <v>119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x14ac:dyDescent="0.3">
      <c r="A1286">
        <v>2021</v>
      </c>
      <c r="B1286">
        <v>8</v>
      </c>
      <c r="C1286">
        <v>5</v>
      </c>
      <c r="D1286">
        <v>201</v>
      </c>
      <c r="E1286" t="s">
        <v>127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</v>
      </c>
      <c r="L1286" t="str">
        <f t="shared" si="38"/>
        <v>4-Medium C&amp;I</v>
      </c>
    </row>
    <row r="1287" spans="1:12" x14ac:dyDescent="0.3">
      <c r="A1287">
        <v>2021</v>
      </c>
      <c r="B1287">
        <v>8</v>
      </c>
      <c r="C1287">
        <v>5</v>
      </c>
      <c r="D1287">
        <v>201</v>
      </c>
      <c r="E1287" t="s">
        <v>128</v>
      </c>
      <c r="F1287">
        <v>377329.43</v>
      </c>
      <c r="G1287">
        <v>-452.79</v>
      </c>
      <c r="H1287">
        <v>0</v>
      </c>
      <c r="I1287">
        <v>0</v>
      </c>
      <c r="J1287">
        <v>0</v>
      </c>
      <c r="K1287">
        <v>376876.64</v>
      </c>
      <c r="L1287" t="str">
        <f t="shared" si="38"/>
        <v>4-Medium C&amp;I</v>
      </c>
    </row>
    <row r="1288" spans="1:12" x14ac:dyDescent="0.3">
      <c r="A1288">
        <v>2021</v>
      </c>
      <c r="B1288">
        <v>8</v>
      </c>
      <c r="C1288">
        <v>5</v>
      </c>
      <c r="D1288">
        <v>201</v>
      </c>
      <c r="E1288" t="s">
        <v>120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ref="L1288:L1351" si="39">VLOOKUP(E1288,N:O,2,FALSE)</f>
        <v>5-Large C&amp;I</v>
      </c>
    </row>
    <row r="1289" spans="1:12" x14ac:dyDescent="0.3">
      <c r="A1289">
        <v>2021</v>
      </c>
      <c r="B1289">
        <v>8</v>
      </c>
      <c r="C1289">
        <v>5</v>
      </c>
      <c r="D1289">
        <v>201</v>
      </c>
      <c r="E1289" t="s">
        <v>121</v>
      </c>
      <c r="F1289">
        <v>41777821.280000001</v>
      </c>
      <c r="G1289">
        <v>-1299259.93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x14ac:dyDescent="0.3">
      <c r="A1290">
        <v>2021</v>
      </c>
      <c r="B1290">
        <v>8</v>
      </c>
      <c r="C1290">
        <v>5</v>
      </c>
      <c r="D1290">
        <v>201</v>
      </c>
      <c r="E1290" t="s">
        <v>122</v>
      </c>
      <c r="F1290">
        <v>5982658.4199999999</v>
      </c>
      <c r="G1290">
        <v>-186058.6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x14ac:dyDescent="0.3">
      <c r="A1291">
        <v>2021</v>
      </c>
      <c r="B1291">
        <v>8</v>
      </c>
      <c r="C1291">
        <v>5</v>
      </c>
      <c r="D1291">
        <v>201</v>
      </c>
      <c r="E1291" t="s">
        <v>123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75145.59</v>
      </c>
      <c r="L1291" t="str">
        <f t="shared" si="39"/>
        <v>Street</v>
      </c>
    </row>
    <row r="1292" spans="1:12" x14ac:dyDescent="0.3">
      <c r="A1292">
        <v>2021</v>
      </c>
      <c r="B1292">
        <v>8</v>
      </c>
      <c r="C1292">
        <v>5</v>
      </c>
      <c r="D1292">
        <v>201</v>
      </c>
      <c r="E1292" t="s">
        <v>129</v>
      </c>
      <c r="F1292">
        <v>2787.97</v>
      </c>
      <c r="G1292">
        <v>-37.64</v>
      </c>
      <c r="H1292">
        <v>0</v>
      </c>
      <c r="I1292">
        <v>0</v>
      </c>
      <c r="J1292">
        <v>0</v>
      </c>
      <c r="K1292">
        <v>2750.33</v>
      </c>
      <c r="L1292" t="str">
        <f t="shared" si="39"/>
        <v>Street</v>
      </c>
    </row>
    <row r="1293" spans="1:12" x14ac:dyDescent="0.3">
      <c r="A1293">
        <v>2021</v>
      </c>
      <c r="B1293">
        <v>8</v>
      </c>
      <c r="C1293">
        <v>5</v>
      </c>
      <c r="D1293">
        <v>201</v>
      </c>
      <c r="E1293" t="s">
        <v>130</v>
      </c>
      <c r="F1293">
        <v>287.68</v>
      </c>
      <c r="G1293">
        <v>-3.88</v>
      </c>
      <c r="H1293">
        <v>0</v>
      </c>
      <c r="I1293">
        <v>0</v>
      </c>
      <c r="J1293">
        <v>0</v>
      </c>
      <c r="K1293">
        <v>283.8</v>
      </c>
      <c r="L1293" t="str">
        <f t="shared" si="39"/>
        <v>Street</v>
      </c>
    </row>
    <row r="1294" spans="1:12" x14ac:dyDescent="0.3">
      <c r="A1294">
        <v>2021</v>
      </c>
      <c r="B1294">
        <v>8</v>
      </c>
      <c r="C1294">
        <v>5</v>
      </c>
      <c r="D1294">
        <v>201</v>
      </c>
      <c r="E1294" t="s">
        <v>124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x14ac:dyDescent="0.3">
      <c r="A1295">
        <v>2021</v>
      </c>
      <c r="B1295">
        <v>8</v>
      </c>
      <c r="C1295">
        <v>5</v>
      </c>
      <c r="D1295">
        <v>201</v>
      </c>
      <c r="E1295" t="s">
        <v>125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125797.01</v>
      </c>
      <c r="L1295" t="str">
        <f t="shared" si="39"/>
        <v>Street</v>
      </c>
    </row>
    <row r="1296" spans="1:12" x14ac:dyDescent="0.3">
      <c r="A1296">
        <v>2021</v>
      </c>
      <c r="B1296">
        <v>8</v>
      </c>
      <c r="C1296">
        <v>5</v>
      </c>
      <c r="D1296">
        <v>201</v>
      </c>
      <c r="E1296" t="s">
        <v>131</v>
      </c>
      <c r="F1296">
        <v>182538.82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x14ac:dyDescent="0.3">
      <c r="A1297">
        <v>2021</v>
      </c>
      <c r="B1297">
        <v>8</v>
      </c>
      <c r="C1297">
        <v>5</v>
      </c>
      <c r="D1297">
        <v>201</v>
      </c>
      <c r="E1297" t="s">
        <v>132</v>
      </c>
      <c r="F1297">
        <v>15.09</v>
      </c>
      <c r="G1297">
        <v>-0.2</v>
      </c>
      <c r="H1297">
        <v>0</v>
      </c>
      <c r="I1297">
        <v>0</v>
      </c>
      <c r="J1297">
        <v>0</v>
      </c>
      <c r="K1297">
        <v>14.89</v>
      </c>
      <c r="L1297" t="str">
        <f t="shared" si="39"/>
        <v>Street</v>
      </c>
    </row>
    <row r="1298" spans="1:12" x14ac:dyDescent="0.3">
      <c r="A1298">
        <v>2021</v>
      </c>
      <c r="B1298">
        <v>8</v>
      </c>
      <c r="C1298">
        <v>5</v>
      </c>
      <c r="D1298">
        <v>201</v>
      </c>
      <c r="E1298" t="s">
        <v>115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x14ac:dyDescent="0.3">
      <c r="A1299">
        <v>2021</v>
      </c>
      <c r="B1299">
        <v>8</v>
      </c>
      <c r="C1299">
        <v>5</v>
      </c>
      <c r="D1299">
        <v>201</v>
      </c>
      <c r="E1299" t="s">
        <v>126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x14ac:dyDescent="0.3">
      <c r="A1300">
        <v>2021</v>
      </c>
      <c r="B1300">
        <v>8</v>
      </c>
      <c r="C1300">
        <v>5</v>
      </c>
      <c r="D1300">
        <v>201</v>
      </c>
      <c r="E1300" t="s">
        <v>117</v>
      </c>
      <c r="F1300">
        <v>4108.22</v>
      </c>
      <c r="G1300">
        <v>-55.46</v>
      </c>
      <c r="H1300">
        <v>0</v>
      </c>
      <c r="I1300">
        <v>0</v>
      </c>
      <c r="J1300">
        <v>0</v>
      </c>
      <c r="K1300">
        <v>4052.76</v>
      </c>
      <c r="L1300" t="str">
        <f t="shared" si="39"/>
        <v>3-Small C&amp;I</v>
      </c>
    </row>
    <row r="1301" spans="1:12" x14ac:dyDescent="0.3">
      <c r="A1301">
        <v>2021</v>
      </c>
      <c r="B1301">
        <v>8</v>
      </c>
      <c r="C1301">
        <v>5</v>
      </c>
      <c r="D1301">
        <v>201</v>
      </c>
      <c r="E1301" t="s">
        <v>118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x14ac:dyDescent="0.3">
      <c r="A1302">
        <v>2021</v>
      </c>
      <c r="B1302">
        <v>8</v>
      </c>
      <c r="C1302">
        <v>5</v>
      </c>
      <c r="D1302">
        <v>201</v>
      </c>
      <c r="E1302" t="s">
        <v>119</v>
      </c>
      <c r="F1302">
        <v>514320.09</v>
      </c>
      <c r="G1302">
        <v>-616.52</v>
      </c>
      <c r="H1302">
        <v>0</v>
      </c>
      <c r="I1302">
        <v>0</v>
      </c>
      <c r="J1302">
        <v>0</v>
      </c>
      <c r="K1302">
        <v>513703.57</v>
      </c>
      <c r="L1302" t="str">
        <f t="shared" si="39"/>
        <v>4-Medium C&amp;I</v>
      </c>
    </row>
    <row r="1303" spans="1:12" x14ac:dyDescent="0.3">
      <c r="A1303">
        <v>2021</v>
      </c>
      <c r="B1303">
        <v>8</v>
      </c>
      <c r="C1303">
        <v>5</v>
      </c>
      <c r="D1303">
        <v>201</v>
      </c>
      <c r="E1303" t="s">
        <v>127</v>
      </c>
      <c r="F1303">
        <v>33217.22</v>
      </c>
      <c r="G1303">
        <v>-39.85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x14ac:dyDescent="0.3">
      <c r="A1304">
        <v>2021</v>
      </c>
      <c r="B1304">
        <v>8</v>
      </c>
      <c r="C1304">
        <v>5</v>
      </c>
      <c r="D1304">
        <v>201</v>
      </c>
      <c r="E1304" t="s">
        <v>128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x14ac:dyDescent="0.3">
      <c r="A1305">
        <v>2021</v>
      </c>
      <c r="B1305">
        <v>8</v>
      </c>
      <c r="C1305">
        <v>5</v>
      </c>
      <c r="D1305">
        <v>201</v>
      </c>
      <c r="E1305" t="s">
        <v>120</v>
      </c>
      <c r="F1305">
        <v>1286813.2</v>
      </c>
      <c r="G1305">
        <v>-1544.13</v>
      </c>
      <c r="H1305">
        <v>0</v>
      </c>
      <c r="I1305">
        <v>0</v>
      </c>
      <c r="J1305">
        <v>0</v>
      </c>
      <c r="K1305">
        <v>1285269.07</v>
      </c>
      <c r="L1305" t="str">
        <f t="shared" si="39"/>
        <v>5-Large C&amp;I</v>
      </c>
    </row>
    <row r="1306" spans="1:12" x14ac:dyDescent="0.3">
      <c r="A1306">
        <v>2021</v>
      </c>
      <c r="B1306">
        <v>8</v>
      </c>
      <c r="C1306">
        <v>5</v>
      </c>
      <c r="D1306">
        <v>201</v>
      </c>
      <c r="E1306" t="s">
        <v>121</v>
      </c>
      <c r="F1306">
        <v>1696786.38</v>
      </c>
      <c r="G1306">
        <v>-52768.27</v>
      </c>
      <c r="H1306">
        <v>0</v>
      </c>
      <c r="I1306">
        <v>0</v>
      </c>
      <c r="J1306">
        <v>0</v>
      </c>
      <c r="K1306">
        <v>1644018.11</v>
      </c>
      <c r="L1306" t="str">
        <f t="shared" si="39"/>
        <v>1-Residential</v>
      </c>
    </row>
    <row r="1307" spans="1:12" x14ac:dyDescent="0.3">
      <c r="A1307">
        <v>2021</v>
      </c>
      <c r="B1307">
        <v>8</v>
      </c>
      <c r="C1307">
        <v>5</v>
      </c>
      <c r="D1307">
        <v>201</v>
      </c>
      <c r="E1307" t="s">
        <v>122</v>
      </c>
      <c r="F1307">
        <v>268477.61</v>
      </c>
      <c r="G1307">
        <v>-8349.2199999999993</v>
      </c>
      <c r="H1307">
        <v>0</v>
      </c>
      <c r="I1307">
        <v>0</v>
      </c>
      <c r="J1307">
        <v>0</v>
      </c>
      <c r="K1307">
        <v>260128.39</v>
      </c>
      <c r="L1307" t="str">
        <f t="shared" si="39"/>
        <v>2-Low Income Residential</v>
      </c>
    </row>
    <row r="1308" spans="1:12" x14ac:dyDescent="0.3">
      <c r="A1308">
        <v>2021</v>
      </c>
      <c r="B1308">
        <v>8</v>
      </c>
      <c r="C1308">
        <v>5</v>
      </c>
      <c r="D1308">
        <v>201</v>
      </c>
      <c r="E1308" t="s">
        <v>125</v>
      </c>
      <c r="F1308">
        <v>175.16</v>
      </c>
      <c r="G1308">
        <v>-2.36</v>
      </c>
      <c r="H1308">
        <v>0</v>
      </c>
      <c r="I1308">
        <v>0</v>
      </c>
      <c r="J1308">
        <v>0</v>
      </c>
      <c r="K1308">
        <v>172.8</v>
      </c>
      <c r="L1308" t="str">
        <f t="shared" si="39"/>
        <v>Street</v>
      </c>
    </row>
    <row r="1309" spans="1:12" x14ac:dyDescent="0.3">
      <c r="A1309">
        <v>2021</v>
      </c>
      <c r="B1309">
        <v>9</v>
      </c>
      <c r="C1309">
        <v>4</v>
      </c>
      <c r="D1309">
        <v>201</v>
      </c>
      <c r="E1309" t="s">
        <v>115</v>
      </c>
      <c r="F1309">
        <v>265759.48</v>
      </c>
      <c r="G1309">
        <v>-3587.91</v>
      </c>
      <c r="H1309">
        <v>0</v>
      </c>
      <c r="I1309">
        <v>0</v>
      </c>
      <c r="J1309">
        <v>0</v>
      </c>
      <c r="K1309">
        <v>262171.57</v>
      </c>
      <c r="L1309" t="str">
        <f t="shared" si="39"/>
        <v>3-Small C&amp;I</v>
      </c>
    </row>
    <row r="1310" spans="1:12" x14ac:dyDescent="0.3">
      <c r="A1310">
        <v>2021</v>
      </c>
      <c r="B1310">
        <v>9</v>
      </c>
      <c r="C1310">
        <v>4</v>
      </c>
      <c r="D1310">
        <v>201</v>
      </c>
      <c r="E1310" t="s">
        <v>116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x14ac:dyDescent="0.3">
      <c r="A1311">
        <v>2021</v>
      </c>
      <c r="B1311">
        <v>9</v>
      </c>
      <c r="C1311">
        <v>4</v>
      </c>
      <c r="D1311">
        <v>201</v>
      </c>
      <c r="E1311" t="s">
        <v>126</v>
      </c>
      <c r="F1311">
        <v>33.67</v>
      </c>
      <c r="G1311">
        <v>-0.45</v>
      </c>
      <c r="H1311">
        <v>0</v>
      </c>
      <c r="I1311">
        <v>0</v>
      </c>
      <c r="J1311">
        <v>0</v>
      </c>
      <c r="K1311">
        <v>33.22</v>
      </c>
      <c r="L1311" t="str">
        <f t="shared" si="39"/>
        <v>3-Small C&amp;I</v>
      </c>
    </row>
    <row r="1312" spans="1:12" x14ac:dyDescent="0.3">
      <c r="A1312">
        <v>2021</v>
      </c>
      <c r="B1312">
        <v>9</v>
      </c>
      <c r="C1312">
        <v>4</v>
      </c>
      <c r="D1312">
        <v>201</v>
      </c>
      <c r="E1312" t="s">
        <v>117</v>
      </c>
      <c r="F1312">
        <v>349.48</v>
      </c>
      <c r="G1312">
        <v>-4.71</v>
      </c>
      <c r="H1312">
        <v>0</v>
      </c>
      <c r="I1312">
        <v>0</v>
      </c>
      <c r="J1312">
        <v>0</v>
      </c>
      <c r="K1312">
        <v>344.77</v>
      </c>
      <c r="L1312" t="str">
        <f t="shared" si="39"/>
        <v>3-Small C&amp;I</v>
      </c>
    </row>
    <row r="1313" spans="1:12" x14ac:dyDescent="0.3">
      <c r="A1313">
        <v>2021</v>
      </c>
      <c r="B1313">
        <v>9</v>
      </c>
      <c r="C1313">
        <v>4</v>
      </c>
      <c r="D1313">
        <v>201</v>
      </c>
      <c r="E1313" t="s">
        <v>118</v>
      </c>
      <c r="F1313">
        <v>3397.1</v>
      </c>
      <c r="G1313">
        <v>-45.85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x14ac:dyDescent="0.3">
      <c r="A1314">
        <v>2021</v>
      </c>
      <c r="B1314">
        <v>9</v>
      </c>
      <c r="C1314">
        <v>4</v>
      </c>
      <c r="D1314">
        <v>201</v>
      </c>
      <c r="E1314" t="s">
        <v>119</v>
      </c>
      <c r="F1314">
        <v>163888.24</v>
      </c>
      <c r="G1314">
        <v>-196.7</v>
      </c>
      <c r="H1314">
        <v>0</v>
      </c>
      <c r="I1314">
        <v>0</v>
      </c>
      <c r="J1314">
        <v>0</v>
      </c>
      <c r="K1314">
        <v>163691.54</v>
      </c>
      <c r="L1314" t="str">
        <f t="shared" si="39"/>
        <v>4-Medium C&amp;I</v>
      </c>
    </row>
    <row r="1315" spans="1:12" x14ac:dyDescent="0.3">
      <c r="A1315">
        <v>2021</v>
      </c>
      <c r="B1315">
        <v>9</v>
      </c>
      <c r="C1315">
        <v>4</v>
      </c>
      <c r="D1315">
        <v>201</v>
      </c>
      <c r="E1315" t="s">
        <v>127</v>
      </c>
      <c r="F1315">
        <v>30.17</v>
      </c>
      <c r="G1315">
        <v>-0.04</v>
      </c>
      <c r="H1315">
        <v>0</v>
      </c>
      <c r="I1315">
        <v>0</v>
      </c>
      <c r="J1315">
        <v>0</v>
      </c>
      <c r="K1315">
        <v>30.13</v>
      </c>
      <c r="L1315" t="str">
        <f t="shared" si="39"/>
        <v>4-Medium C&amp;I</v>
      </c>
    </row>
    <row r="1316" spans="1:12" x14ac:dyDescent="0.3">
      <c r="A1316">
        <v>2021</v>
      </c>
      <c r="B1316">
        <v>9</v>
      </c>
      <c r="C1316">
        <v>4</v>
      </c>
      <c r="D1316">
        <v>201</v>
      </c>
      <c r="E1316" t="s">
        <v>120</v>
      </c>
      <c r="F1316">
        <v>92193.79</v>
      </c>
      <c r="G1316">
        <v>-110.65</v>
      </c>
      <c r="H1316">
        <v>0</v>
      </c>
      <c r="I1316">
        <v>0</v>
      </c>
      <c r="J1316">
        <v>0</v>
      </c>
      <c r="K1316">
        <v>92083.14</v>
      </c>
      <c r="L1316" t="str">
        <f t="shared" si="39"/>
        <v>5-Large C&amp;I</v>
      </c>
    </row>
    <row r="1317" spans="1:12" x14ac:dyDescent="0.3">
      <c r="A1317">
        <v>2021</v>
      </c>
      <c r="B1317">
        <v>9</v>
      </c>
      <c r="C1317">
        <v>4</v>
      </c>
      <c r="D1317">
        <v>201</v>
      </c>
      <c r="E1317" t="s">
        <v>121</v>
      </c>
      <c r="F1317">
        <v>1465940.17</v>
      </c>
      <c r="G1317">
        <v>-45590.5</v>
      </c>
      <c r="H1317">
        <v>0</v>
      </c>
      <c r="I1317">
        <v>0</v>
      </c>
      <c r="J1317">
        <v>0</v>
      </c>
      <c r="K1317">
        <v>1420349.67</v>
      </c>
      <c r="L1317" t="str">
        <f t="shared" si="39"/>
        <v>1-Residential</v>
      </c>
    </row>
    <row r="1318" spans="1:12" x14ac:dyDescent="0.3">
      <c r="A1318">
        <v>2021</v>
      </c>
      <c r="B1318">
        <v>9</v>
      </c>
      <c r="C1318">
        <v>4</v>
      </c>
      <c r="D1318">
        <v>201</v>
      </c>
      <c r="E1318" t="s">
        <v>122</v>
      </c>
      <c r="F1318">
        <v>12290.64</v>
      </c>
      <c r="G1318">
        <v>-382.29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x14ac:dyDescent="0.3">
      <c r="A1319">
        <v>2021</v>
      </c>
      <c r="B1319">
        <v>9</v>
      </c>
      <c r="C1319">
        <v>4</v>
      </c>
      <c r="D1319">
        <v>201</v>
      </c>
      <c r="E1319" t="s">
        <v>123</v>
      </c>
      <c r="F1319">
        <v>1294.03</v>
      </c>
      <c r="G1319">
        <v>-17.47</v>
      </c>
      <c r="H1319">
        <v>0</v>
      </c>
      <c r="I1319">
        <v>0</v>
      </c>
      <c r="J1319">
        <v>0</v>
      </c>
      <c r="K1319">
        <v>1276.56</v>
      </c>
      <c r="L1319" t="str">
        <f t="shared" si="39"/>
        <v>Street</v>
      </c>
    </row>
    <row r="1320" spans="1:12" x14ac:dyDescent="0.3">
      <c r="A1320">
        <v>2021</v>
      </c>
      <c r="B1320">
        <v>9</v>
      </c>
      <c r="C1320">
        <v>4</v>
      </c>
      <c r="D1320">
        <v>201</v>
      </c>
      <c r="E1320" t="s">
        <v>124</v>
      </c>
      <c r="F1320">
        <v>556.98</v>
      </c>
      <c r="G1320">
        <v>-7.52</v>
      </c>
      <c r="H1320">
        <v>0</v>
      </c>
      <c r="I1320">
        <v>0</v>
      </c>
      <c r="J1320">
        <v>0</v>
      </c>
      <c r="K1320">
        <v>549.46</v>
      </c>
      <c r="L1320" t="str">
        <f t="shared" si="39"/>
        <v>Street</v>
      </c>
    </row>
    <row r="1321" spans="1:12" x14ac:dyDescent="0.3">
      <c r="A1321">
        <v>2021</v>
      </c>
      <c r="B1321">
        <v>9</v>
      </c>
      <c r="C1321">
        <v>4</v>
      </c>
      <c r="D1321">
        <v>201</v>
      </c>
      <c r="E1321" t="s">
        <v>125</v>
      </c>
      <c r="F1321">
        <v>2.15</v>
      </c>
      <c r="G1321">
        <v>-0.03</v>
      </c>
      <c r="H1321">
        <v>0</v>
      </c>
      <c r="I1321">
        <v>0</v>
      </c>
      <c r="J1321">
        <v>0</v>
      </c>
      <c r="K1321">
        <v>2.12</v>
      </c>
      <c r="L1321" t="str">
        <f t="shared" si="39"/>
        <v>Street</v>
      </c>
    </row>
    <row r="1322" spans="1:12" x14ac:dyDescent="0.3">
      <c r="A1322">
        <v>2021</v>
      </c>
      <c r="B1322">
        <v>9</v>
      </c>
      <c r="C1322">
        <v>4</v>
      </c>
      <c r="D1322">
        <v>201</v>
      </c>
      <c r="E1322" t="s">
        <v>115</v>
      </c>
      <c r="F1322">
        <v>63663.98</v>
      </c>
      <c r="G1322">
        <v>-859.36</v>
      </c>
      <c r="H1322">
        <v>0</v>
      </c>
      <c r="I1322">
        <v>0</v>
      </c>
      <c r="J1322">
        <v>0</v>
      </c>
      <c r="K1322">
        <v>62804.62</v>
      </c>
      <c r="L1322" t="str">
        <f t="shared" si="39"/>
        <v>3-Small C&amp;I</v>
      </c>
    </row>
    <row r="1323" spans="1:12" x14ac:dyDescent="0.3">
      <c r="A1323">
        <v>2021</v>
      </c>
      <c r="B1323">
        <v>9</v>
      </c>
      <c r="C1323">
        <v>4</v>
      </c>
      <c r="D1323">
        <v>201</v>
      </c>
      <c r="E1323" t="s">
        <v>117</v>
      </c>
      <c r="F1323">
        <v>94.34</v>
      </c>
      <c r="G1323">
        <v>-1.27</v>
      </c>
      <c r="H1323">
        <v>0</v>
      </c>
      <c r="I1323">
        <v>0</v>
      </c>
      <c r="J1323">
        <v>0</v>
      </c>
      <c r="K1323">
        <v>93.07</v>
      </c>
      <c r="L1323" t="str">
        <f t="shared" si="39"/>
        <v>3-Small C&amp;I</v>
      </c>
    </row>
    <row r="1324" spans="1:12" x14ac:dyDescent="0.3">
      <c r="A1324">
        <v>2021</v>
      </c>
      <c r="B1324">
        <v>9</v>
      </c>
      <c r="C1324">
        <v>4</v>
      </c>
      <c r="D1324">
        <v>201</v>
      </c>
      <c r="E1324" t="s">
        <v>118</v>
      </c>
      <c r="F1324">
        <v>798.35</v>
      </c>
      <c r="G1324">
        <v>-10.77</v>
      </c>
      <c r="H1324">
        <v>0</v>
      </c>
      <c r="I1324">
        <v>0</v>
      </c>
      <c r="J1324">
        <v>0</v>
      </c>
      <c r="K1324">
        <v>787.58</v>
      </c>
      <c r="L1324" t="str">
        <f t="shared" si="39"/>
        <v>3-Small C&amp;I</v>
      </c>
    </row>
    <row r="1325" spans="1:12" x14ac:dyDescent="0.3">
      <c r="A1325">
        <v>2021</v>
      </c>
      <c r="B1325">
        <v>9</v>
      </c>
      <c r="C1325">
        <v>4</v>
      </c>
      <c r="D1325">
        <v>201</v>
      </c>
      <c r="E1325" t="s">
        <v>119</v>
      </c>
      <c r="F1325">
        <v>73157.95</v>
      </c>
      <c r="G1325">
        <v>-87.78</v>
      </c>
      <c r="H1325">
        <v>0</v>
      </c>
      <c r="I1325">
        <v>0</v>
      </c>
      <c r="J1325">
        <v>0</v>
      </c>
      <c r="K1325">
        <v>73070.17</v>
      </c>
      <c r="L1325" t="str">
        <f t="shared" si="39"/>
        <v>4-Medium C&amp;I</v>
      </c>
    </row>
    <row r="1326" spans="1:12" x14ac:dyDescent="0.3">
      <c r="A1326">
        <v>2021</v>
      </c>
      <c r="B1326">
        <v>9</v>
      </c>
      <c r="C1326">
        <v>4</v>
      </c>
      <c r="D1326">
        <v>201</v>
      </c>
      <c r="E1326" t="s">
        <v>121</v>
      </c>
      <c r="F1326">
        <v>173120.89</v>
      </c>
      <c r="G1326">
        <v>-5383.85</v>
      </c>
      <c r="H1326">
        <v>0</v>
      </c>
      <c r="I1326">
        <v>0</v>
      </c>
      <c r="J1326">
        <v>0</v>
      </c>
      <c r="K1326">
        <v>167737.04</v>
      </c>
      <c r="L1326" t="str">
        <f t="shared" si="39"/>
        <v>1-Residential</v>
      </c>
    </row>
    <row r="1327" spans="1:12" x14ac:dyDescent="0.3">
      <c r="A1327">
        <v>2021</v>
      </c>
      <c r="B1327">
        <v>9</v>
      </c>
      <c r="C1327">
        <v>4</v>
      </c>
      <c r="D1327">
        <v>201</v>
      </c>
      <c r="E1327" t="s">
        <v>122</v>
      </c>
      <c r="F1327">
        <v>101.47</v>
      </c>
      <c r="G1327">
        <v>-3.16</v>
      </c>
      <c r="H1327">
        <v>0</v>
      </c>
      <c r="I1327">
        <v>0</v>
      </c>
      <c r="J1327">
        <v>0</v>
      </c>
      <c r="K1327">
        <v>98.31</v>
      </c>
      <c r="L1327" t="str">
        <f t="shared" si="39"/>
        <v>2-Low Income Residential</v>
      </c>
    </row>
    <row r="1328" spans="1:12" x14ac:dyDescent="0.3">
      <c r="A1328">
        <v>2021</v>
      </c>
      <c r="B1328">
        <v>9</v>
      </c>
      <c r="C1328">
        <v>5</v>
      </c>
      <c r="D1328">
        <v>201</v>
      </c>
      <c r="E1328" t="s">
        <v>115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x14ac:dyDescent="0.3">
      <c r="A1329">
        <v>2021</v>
      </c>
      <c r="B1329">
        <v>9</v>
      </c>
      <c r="C1329">
        <v>5</v>
      </c>
      <c r="D1329">
        <v>201</v>
      </c>
      <c r="E1329" t="s">
        <v>116</v>
      </c>
      <c r="F1329">
        <v>583.11</v>
      </c>
      <c r="G1329">
        <v>-7.86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x14ac:dyDescent="0.3">
      <c r="A1330">
        <v>2021</v>
      </c>
      <c r="B1330">
        <v>9</v>
      </c>
      <c r="C1330">
        <v>5</v>
      </c>
      <c r="D1330">
        <v>201</v>
      </c>
      <c r="E1330" t="s">
        <v>126</v>
      </c>
      <c r="F1330">
        <v>13041.89</v>
      </c>
      <c r="G1330">
        <v>-176</v>
      </c>
      <c r="H1330">
        <v>0</v>
      </c>
      <c r="I1330">
        <v>0</v>
      </c>
      <c r="J1330">
        <v>0</v>
      </c>
      <c r="K1330">
        <v>12865.89</v>
      </c>
      <c r="L1330" t="str">
        <f t="shared" si="39"/>
        <v>3-Small C&amp;I</v>
      </c>
    </row>
    <row r="1331" spans="1:12" x14ac:dyDescent="0.3">
      <c r="A1331">
        <v>2021</v>
      </c>
      <c r="B1331">
        <v>9</v>
      </c>
      <c r="C1331">
        <v>5</v>
      </c>
      <c r="D1331">
        <v>201</v>
      </c>
      <c r="E1331" t="s">
        <v>117</v>
      </c>
      <c r="F1331">
        <v>106871.67</v>
      </c>
      <c r="G1331">
        <v>-1442.68</v>
      </c>
      <c r="H1331">
        <v>0</v>
      </c>
      <c r="I1331">
        <v>0</v>
      </c>
      <c r="J1331">
        <v>0</v>
      </c>
      <c r="K1331">
        <v>105428.99</v>
      </c>
      <c r="L1331" t="str">
        <f t="shared" si="39"/>
        <v>3-Small C&amp;I</v>
      </c>
    </row>
    <row r="1332" spans="1:12" x14ac:dyDescent="0.3">
      <c r="A1332">
        <v>2021</v>
      </c>
      <c r="B1332">
        <v>9</v>
      </c>
      <c r="C1332">
        <v>5</v>
      </c>
      <c r="D1332">
        <v>201</v>
      </c>
      <c r="E1332" t="s">
        <v>118</v>
      </c>
      <c r="F1332">
        <v>795773.07</v>
      </c>
      <c r="G1332">
        <v>-10741.77</v>
      </c>
      <c r="H1332">
        <v>0</v>
      </c>
      <c r="I1332">
        <v>0</v>
      </c>
      <c r="J1332">
        <v>0</v>
      </c>
      <c r="K1332">
        <v>785031.3</v>
      </c>
      <c r="L1332" t="str">
        <f t="shared" si="39"/>
        <v>3-Small C&amp;I</v>
      </c>
    </row>
    <row r="1333" spans="1:12" x14ac:dyDescent="0.3">
      <c r="A1333">
        <v>2021</v>
      </c>
      <c r="B1333">
        <v>9</v>
      </c>
      <c r="C1333">
        <v>5</v>
      </c>
      <c r="D1333">
        <v>201</v>
      </c>
      <c r="E1333" t="s">
        <v>119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x14ac:dyDescent="0.3">
      <c r="A1334">
        <v>2021</v>
      </c>
      <c r="B1334">
        <v>9</v>
      </c>
      <c r="C1334">
        <v>5</v>
      </c>
      <c r="D1334">
        <v>201</v>
      </c>
      <c r="E1334" t="s">
        <v>127</v>
      </c>
      <c r="F1334">
        <v>617104.80000000005</v>
      </c>
      <c r="G1334">
        <v>-740.54</v>
      </c>
      <c r="H1334">
        <v>0</v>
      </c>
      <c r="I1334">
        <v>0</v>
      </c>
      <c r="J1334">
        <v>0</v>
      </c>
      <c r="K1334">
        <v>616364.26</v>
      </c>
      <c r="L1334" t="str">
        <f t="shared" si="39"/>
        <v>4-Medium C&amp;I</v>
      </c>
    </row>
    <row r="1335" spans="1:12" x14ac:dyDescent="0.3">
      <c r="A1335">
        <v>2021</v>
      </c>
      <c r="B1335">
        <v>9</v>
      </c>
      <c r="C1335">
        <v>5</v>
      </c>
      <c r="D1335">
        <v>201</v>
      </c>
      <c r="E1335" t="s">
        <v>128</v>
      </c>
      <c r="F1335">
        <v>389196.79999999999</v>
      </c>
      <c r="G1335">
        <v>-467.01</v>
      </c>
      <c r="H1335">
        <v>0</v>
      </c>
      <c r="I1335">
        <v>0</v>
      </c>
      <c r="J1335">
        <v>0</v>
      </c>
      <c r="K1335">
        <v>388729.79</v>
      </c>
      <c r="L1335" t="str">
        <f t="shared" si="39"/>
        <v>4-Medium C&amp;I</v>
      </c>
    </row>
    <row r="1336" spans="1:12" x14ac:dyDescent="0.3">
      <c r="A1336">
        <v>2021</v>
      </c>
      <c r="B1336">
        <v>9</v>
      </c>
      <c r="C1336">
        <v>5</v>
      </c>
      <c r="D1336">
        <v>201</v>
      </c>
      <c r="E1336" t="s">
        <v>120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x14ac:dyDescent="0.3">
      <c r="A1337">
        <v>2021</v>
      </c>
      <c r="B1337">
        <v>9</v>
      </c>
      <c r="C1337">
        <v>5</v>
      </c>
      <c r="D1337">
        <v>201</v>
      </c>
      <c r="E1337" t="s">
        <v>121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x14ac:dyDescent="0.3">
      <c r="A1338">
        <v>2021</v>
      </c>
      <c r="B1338">
        <v>9</v>
      </c>
      <c r="C1338">
        <v>5</v>
      </c>
      <c r="D1338">
        <v>201</v>
      </c>
      <c r="E1338" t="s">
        <v>122</v>
      </c>
      <c r="F1338">
        <v>5855475.4299999997</v>
      </c>
      <c r="G1338">
        <v>-182104.04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x14ac:dyDescent="0.3">
      <c r="A1339">
        <v>2021</v>
      </c>
      <c r="B1339">
        <v>9</v>
      </c>
      <c r="C1339">
        <v>5</v>
      </c>
      <c r="D1339">
        <v>201</v>
      </c>
      <c r="E1339" t="s">
        <v>123</v>
      </c>
      <c r="F1339">
        <v>83654.33</v>
      </c>
      <c r="G1339">
        <v>-1129.24</v>
      </c>
      <c r="H1339">
        <v>0</v>
      </c>
      <c r="I1339">
        <v>0</v>
      </c>
      <c r="J1339">
        <v>0</v>
      </c>
      <c r="K1339">
        <v>82525.09</v>
      </c>
      <c r="L1339" t="str">
        <f t="shared" si="39"/>
        <v>Street</v>
      </c>
    </row>
    <row r="1340" spans="1:12" x14ac:dyDescent="0.3">
      <c r="A1340">
        <v>2021</v>
      </c>
      <c r="B1340">
        <v>9</v>
      </c>
      <c r="C1340">
        <v>5</v>
      </c>
      <c r="D1340">
        <v>201</v>
      </c>
      <c r="E1340" t="s">
        <v>129</v>
      </c>
      <c r="F1340">
        <v>3091.84</v>
      </c>
      <c r="G1340">
        <v>-41.73</v>
      </c>
      <c r="H1340">
        <v>0</v>
      </c>
      <c r="I1340">
        <v>0</v>
      </c>
      <c r="J1340">
        <v>0</v>
      </c>
      <c r="K1340">
        <v>3050.11</v>
      </c>
      <c r="L1340" t="str">
        <f t="shared" si="39"/>
        <v>Street</v>
      </c>
    </row>
    <row r="1341" spans="1:12" x14ac:dyDescent="0.3">
      <c r="A1341">
        <v>2021</v>
      </c>
      <c r="B1341">
        <v>9</v>
      </c>
      <c r="C1341">
        <v>5</v>
      </c>
      <c r="D1341">
        <v>201</v>
      </c>
      <c r="E1341" t="s">
        <v>130</v>
      </c>
      <c r="F1341">
        <v>319.3</v>
      </c>
      <c r="G1341">
        <v>-4.3099999999999996</v>
      </c>
      <c r="H1341">
        <v>0</v>
      </c>
      <c r="I1341">
        <v>0</v>
      </c>
      <c r="J1341">
        <v>0</v>
      </c>
      <c r="K1341">
        <v>314.99</v>
      </c>
      <c r="L1341" t="str">
        <f t="shared" si="39"/>
        <v>Street</v>
      </c>
    </row>
    <row r="1342" spans="1:12" x14ac:dyDescent="0.3">
      <c r="A1342">
        <v>2021</v>
      </c>
      <c r="B1342">
        <v>9</v>
      </c>
      <c r="C1342">
        <v>5</v>
      </c>
      <c r="D1342">
        <v>201</v>
      </c>
      <c r="E1342" t="s">
        <v>124</v>
      </c>
      <c r="F1342">
        <v>385.76</v>
      </c>
      <c r="G1342">
        <v>-5.21</v>
      </c>
      <c r="H1342">
        <v>0</v>
      </c>
      <c r="I1342">
        <v>0</v>
      </c>
      <c r="J1342">
        <v>0</v>
      </c>
      <c r="K1342">
        <v>380.55</v>
      </c>
      <c r="L1342" t="str">
        <f t="shared" si="39"/>
        <v>Street</v>
      </c>
    </row>
    <row r="1343" spans="1:12" x14ac:dyDescent="0.3">
      <c r="A1343">
        <v>2021</v>
      </c>
      <c r="B1343">
        <v>9</v>
      </c>
      <c r="C1343">
        <v>5</v>
      </c>
      <c r="D1343">
        <v>201</v>
      </c>
      <c r="E1343" t="s">
        <v>125</v>
      </c>
      <c r="F1343">
        <v>134175.65</v>
      </c>
      <c r="G1343">
        <v>-1810.66</v>
      </c>
      <c r="H1343">
        <v>0</v>
      </c>
      <c r="I1343">
        <v>0</v>
      </c>
      <c r="J1343">
        <v>0</v>
      </c>
      <c r="K1343">
        <v>132364.99</v>
      </c>
      <c r="L1343" t="str">
        <f t="shared" si="39"/>
        <v>Street</v>
      </c>
    </row>
    <row r="1344" spans="1:12" x14ac:dyDescent="0.3">
      <c r="A1344">
        <v>2021</v>
      </c>
      <c r="B1344">
        <v>9</v>
      </c>
      <c r="C1344">
        <v>5</v>
      </c>
      <c r="D1344">
        <v>201</v>
      </c>
      <c r="E1344" t="s">
        <v>131</v>
      </c>
      <c r="F1344">
        <v>126591.2</v>
      </c>
      <c r="G1344">
        <v>-1708.93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x14ac:dyDescent="0.3">
      <c r="A1345">
        <v>2021</v>
      </c>
      <c r="B1345">
        <v>9</v>
      </c>
      <c r="C1345">
        <v>5</v>
      </c>
      <c r="D1345">
        <v>201</v>
      </c>
      <c r="E1345" t="s">
        <v>132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x14ac:dyDescent="0.3">
      <c r="A1346">
        <v>2021</v>
      </c>
      <c r="B1346">
        <v>9</v>
      </c>
      <c r="C1346">
        <v>5</v>
      </c>
      <c r="D1346">
        <v>201</v>
      </c>
      <c r="E1346" t="s">
        <v>115</v>
      </c>
      <c r="F1346">
        <v>785694.43</v>
      </c>
      <c r="G1346">
        <v>-10606.76</v>
      </c>
      <c r="H1346">
        <v>0</v>
      </c>
      <c r="I1346">
        <v>0</v>
      </c>
      <c r="J1346">
        <v>0</v>
      </c>
      <c r="K1346">
        <v>775087.67</v>
      </c>
      <c r="L1346" t="str">
        <f t="shared" si="39"/>
        <v>3-Small C&amp;I</v>
      </c>
    </row>
    <row r="1347" spans="1:12" x14ac:dyDescent="0.3">
      <c r="A1347">
        <v>2021</v>
      </c>
      <c r="B1347">
        <v>9</v>
      </c>
      <c r="C1347">
        <v>5</v>
      </c>
      <c r="D1347">
        <v>201</v>
      </c>
      <c r="E1347" t="s">
        <v>126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x14ac:dyDescent="0.3">
      <c r="A1348">
        <v>2021</v>
      </c>
      <c r="B1348">
        <v>9</v>
      </c>
      <c r="C1348">
        <v>5</v>
      </c>
      <c r="D1348">
        <v>201</v>
      </c>
      <c r="E1348" t="s">
        <v>117</v>
      </c>
      <c r="F1348">
        <v>9595.1299999999992</v>
      </c>
      <c r="G1348">
        <v>-129.51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x14ac:dyDescent="0.3">
      <c r="A1349">
        <v>2021</v>
      </c>
      <c r="B1349">
        <v>9</v>
      </c>
      <c r="C1349">
        <v>5</v>
      </c>
      <c r="D1349">
        <v>201</v>
      </c>
      <c r="E1349" t="s">
        <v>118</v>
      </c>
      <c r="F1349">
        <v>84900.68</v>
      </c>
      <c r="G1349">
        <v>-1145.83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x14ac:dyDescent="0.3">
      <c r="A1350">
        <v>2021</v>
      </c>
      <c r="B1350">
        <v>9</v>
      </c>
      <c r="C1350">
        <v>5</v>
      </c>
      <c r="D1350">
        <v>201</v>
      </c>
      <c r="E1350" t="s">
        <v>119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x14ac:dyDescent="0.3">
      <c r="A1351">
        <v>2021</v>
      </c>
      <c r="B1351">
        <v>9</v>
      </c>
      <c r="C1351">
        <v>5</v>
      </c>
      <c r="D1351">
        <v>201</v>
      </c>
      <c r="E1351" t="s">
        <v>127</v>
      </c>
      <c r="F1351">
        <v>44206.85</v>
      </c>
      <c r="G1351">
        <v>-53.05</v>
      </c>
      <c r="H1351">
        <v>0</v>
      </c>
      <c r="I1351">
        <v>0</v>
      </c>
      <c r="J1351">
        <v>0</v>
      </c>
      <c r="K1351">
        <v>44153.8</v>
      </c>
      <c r="L1351" t="str">
        <f t="shared" si="39"/>
        <v>4-Medium C&amp;I</v>
      </c>
    </row>
    <row r="1352" spans="1:12" x14ac:dyDescent="0.3">
      <c r="A1352">
        <v>2021</v>
      </c>
      <c r="B1352">
        <v>9</v>
      </c>
      <c r="C1352">
        <v>5</v>
      </c>
      <c r="D1352">
        <v>201</v>
      </c>
      <c r="E1352" t="s">
        <v>128</v>
      </c>
      <c r="F1352">
        <v>41458.980000000003</v>
      </c>
      <c r="G1352">
        <v>-49.77</v>
      </c>
      <c r="H1352">
        <v>0</v>
      </c>
      <c r="I1352">
        <v>0</v>
      </c>
      <c r="J1352">
        <v>0</v>
      </c>
      <c r="K1352">
        <v>41409.21</v>
      </c>
      <c r="L1352" t="str">
        <f t="shared" ref="L1352:L1415" si="40">VLOOKUP(E1352,N:O,2,FALSE)</f>
        <v>4-Medium C&amp;I</v>
      </c>
    </row>
    <row r="1353" spans="1:12" x14ac:dyDescent="0.3">
      <c r="A1353">
        <v>2021</v>
      </c>
      <c r="B1353">
        <v>9</v>
      </c>
      <c r="C1353">
        <v>5</v>
      </c>
      <c r="D1353">
        <v>201</v>
      </c>
      <c r="E1353" t="s">
        <v>120</v>
      </c>
      <c r="F1353">
        <v>2281618.65</v>
      </c>
      <c r="G1353">
        <v>-2737.95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x14ac:dyDescent="0.3">
      <c r="A1354">
        <v>2021</v>
      </c>
      <c r="B1354">
        <v>9</v>
      </c>
      <c r="C1354">
        <v>5</v>
      </c>
      <c r="D1354">
        <v>201</v>
      </c>
      <c r="E1354" t="s">
        <v>121</v>
      </c>
      <c r="F1354">
        <v>2725845.46</v>
      </c>
      <c r="G1354">
        <v>-84773.21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x14ac:dyDescent="0.3">
      <c r="A1355">
        <v>2021</v>
      </c>
      <c r="B1355">
        <v>9</v>
      </c>
      <c r="C1355">
        <v>5</v>
      </c>
      <c r="D1355">
        <v>201</v>
      </c>
      <c r="E1355" t="s">
        <v>122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x14ac:dyDescent="0.3">
      <c r="A1356">
        <v>2021</v>
      </c>
      <c r="B1356">
        <v>9</v>
      </c>
      <c r="C1356">
        <v>5</v>
      </c>
      <c r="D1356">
        <v>201</v>
      </c>
      <c r="E1356" t="s">
        <v>130</v>
      </c>
      <c r="F1356">
        <v>49.1</v>
      </c>
      <c r="G1356">
        <v>-0.66</v>
      </c>
      <c r="H1356">
        <v>0</v>
      </c>
      <c r="I1356">
        <v>0</v>
      </c>
      <c r="J1356">
        <v>0</v>
      </c>
      <c r="K1356">
        <v>48.44</v>
      </c>
      <c r="L1356" t="str">
        <f t="shared" si="40"/>
        <v>Street</v>
      </c>
    </row>
    <row r="1357" spans="1:12" x14ac:dyDescent="0.3">
      <c r="A1357">
        <v>2021</v>
      </c>
      <c r="B1357">
        <v>9</v>
      </c>
      <c r="C1357">
        <v>5</v>
      </c>
      <c r="D1357">
        <v>201</v>
      </c>
      <c r="E1357" t="s">
        <v>125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x14ac:dyDescent="0.3">
      <c r="A1358">
        <v>2021</v>
      </c>
      <c r="B1358">
        <v>10</v>
      </c>
      <c r="C1358">
        <v>4</v>
      </c>
      <c r="D1358">
        <v>201</v>
      </c>
      <c r="E1358" t="s">
        <v>115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x14ac:dyDescent="0.3">
      <c r="A1359">
        <v>2021</v>
      </c>
      <c r="B1359">
        <v>10</v>
      </c>
      <c r="C1359">
        <v>4</v>
      </c>
      <c r="D1359">
        <v>201</v>
      </c>
      <c r="E1359" t="s">
        <v>116</v>
      </c>
      <c r="F1359">
        <v>126.79</v>
      </c>
      <c r="G1359">
        <v>-1.72</v>
      </c>
      <c r="H1359">
        <v>0</v>
      </c>
      <c r="I1359">
        <v>0</v>
      </c>
      <c r="J1359">
        <v>0</v>
      </c>
      <c r="K1359">
        <v>125.07</v>
      </c>
      <c r="L1359" t="str">
        <f t="shared" si="40"/>
        <v>3-Small C&amp;I</v>
      </c>
    </row>
    <row r="1360" spans="1:12" x14ac:dyDescent="0.3">
      <c r="A1360">
        <v>2021</v>
      </c>
      <c r="B1360">
        <v>10</v>
      </c>
      <c r="C1360">
        <v>4</v>
      </c>
      <c r="D1360">
        <v>201</v>
      </c>
      <c r="E1360" t="s">
        <v>126</v>
      </c>
      <c r="F1360">
        <v>33.67</v>
      </c>
      <c r="G1360">
        <v>-0.45</v>
      </c>
      <c r="H1360">
        <v>0</v>
      </c>
      <c r="I1360">
        <v>0</v>
      </c>
      <c r="J1360">
        <v>0</v>
      </c>
      <c r="K1360">
        <v>33.22</v>
      </c>
      <c r="L1360" t="str">
        <f t="shared" si="40"/>
        <v>3-Small C&amp;I</v>
      </c>
    </row>
    <row r="1361" spans="1:12" x14ac:dyDescent="0.3">
      <c r="A1361">
        <v>2021</v>
      </c>
      <c r="B1361">
        <v>10</v>
      </c>
      <c r="C1361">
        <v>4</v>
      </c>
      <c r="D1361">
        <v>201</v>
      </c>
      <c r="E1361" t="s">
        <v>117</v>
      </c>
      <c r="F1361">
        <v>185.9</v>
      </c>
      <c r="G1361">
        <v>-2.5</v>
      </c>
      <c r="H1361">
        <v>0</v>
      </c>
      <c r="I1361">
        <v>0</v>
      </c>
      <c r="J1361">
        <v>0</v>
      </c>
      <c r="K1361">
        <v>183.4</v>
      </c>
      <c r="L1361" t="str">
        <f t="shared" si="40"/>
        <v>3-Small C&amp;I</v>
      </c>
    </row>
    <row r="1362" spans="1:12" x14ac:dyDescent="0.3">
      <c r="A1362">
        <v>2021</v>
      </c>
      <c r="B1362">
        <v>10</v>
      </c>
      <c r="C1362">
        <v>4</v>
      </c>
      <c r="D1362">
        <v>201</v>
      </c>
      <c r="E1362" t="s">
        <v>118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x14ac:dyDescent="0.3">
      <c r="A1363">
        <v>2021</v>
      </c>
      <c r="B1363">
        <v>10</v>
      </c>
      <c r="C1363">
        <v>4</v>
      </c>
      <c r="D1363">
        <v>201</v>
      </c>
      <c r="E1363" t="s">
        <v>119</v>
      </c>
      <c r="F1363">
        <v>97371.45</v>
      </c>
      <c r="G1363">
        <v>-116.84</v>
      </c>
      <c r="H1363">
        <v>0</v>
      </c>
      <c r="I1363">
        <v>0</v>
      </c>
      <c r="J1363">
        <v>0</v>
      </c>
      <c r="K1363">
        <v>97254.61</v>
      </c>
      <c r="L1363" t="str">
        <f t="shared" si="40"/>
        <v>4-Medium C&amp;I</v>
      </c>
    </row>
    <row r="1364" spans="1:12" x14ac:dyDescent="0.3">
      <c r="A1364">
        <v>2021</v>
      </c>
      <c r="B1364">
        <v>10</v>
      </c>
      <c r="C1364">
        <v>4</v>
      </c>
      <c r="D1364">
        <v>201</v>
      </c>
      <c r="E1364" t="s">
        <v>127</v>
      </c>
      <c r="F1364">
        <v>149.38999999999999</v>
      </c>
      <c r="G1364">
        <v>-0.18</v>
      </c>
      <c r="H1364">
        <v>0</v>
      </c>
      <c r="I1364">
        <v>0</v>
      </c>
      <c r="J1364">
        <v>0</v>
      </c>
      <c r="K1364">
        <v>149.21</v>
      </c>
      <c r="L1364" t="str">
        <f t="shared" si="40"/>
        <v>4-Medium C&amp;I</v>
      </c>
    </row>
    <row r="1365" spans="1:12" x14ac:dyDescent="0.3">
      <c r="A1365">
        <v>2021</v>
      </c>
      <c r="B1365">
        <v>10</v>
      </c>
      <c r="C1365">
        <v>4</v>
      </c>
      <c r="D1365">
        <v>201</v>
      </c>
      <c r="E1365" t="s">
        <v>120</v>
      </c>
      <c r="F1365">
        <v>86750.78</v>
      </c>
      <c r="G1365">
        <v>-104.11</v>
      </c>
      <c r="H1365">
        <v>0</v>
      </c>
      <c r="I1365">
        <v>0</v>
      </c>
      <c r="J1365">
        <v>0</v>
      </c>
      <c r="K1365">
        <v>86646.67</v>
      </c>
      <c r="L1365" t="str">
        <f t="shared" si="40"/>
        <v>5-Large C&amp;I</v>
      </c>
    </row>
    <row r="1366" spans="1:12" x14ac:dyDescent="0.3">
      <c r="A1366">
        <v>2021</v>
      </c>
      <c r="B1366">
        <v>10</v>
      </c>
      <c r="C1366">
        <v>4</v>
      </c>
      <c r="D1366">
        <v>201</v>
      </c>
      <c r="E1366" t="s">
        <v>121</v>
      </c>
      <c r="F1366">
        <v>773325.21</v>
      </c>
      <c r="G1366">
        <v>-24049.73</v>
      </c>
      <c r="H1366">
        <v>0</v>
      </c>
      <c r="I1366">
        <v>0</v>
      </c>
      <c r="J1366">
        <v>0</v>
      </c>
      <c r="K1366">
        <v>749275.48</v>
      </c>
      <c r="L1366" t="str">
        <f t="shared" si="40"/>
        <v>1-Residential</v>
      </c>
    </row>
    <row r="1367" spans="1:12" x14ac:dyDescent="0.3">
      <c r="A1367">
        <v>2021</v>
      </c>
      <c r="B1367">
        <v>10</v>
      </c>
      <c r="C1367">
        <v>4</v>
      </c>
      <c r="D1367">
        <v>201</v>
      </c>
      <c r="E1367" t="s">
        <v>122</v>
      </c>
      <c r="F1367">
        <v>9025.06</v>
      </c>
      <c r="G1367">
        <v>-280.64</v>
      </c>
      <c r="H1367">
        <v>0</v>
      </c>
      <c r="I1367">
        <v>0</v>
      </c>
      <c r="J1367">
        <v>0</v>
      </c>
      <c r="K1367">
        <v>8744.42</v>
      </c>
      <c r="L1367" t="str">
        <f t="shared" si="40"/>
        <v>2-Low Income Residential</v>
      </c>
    </row>
    <row r="1368" spans="1:12" x14ac:dyDescent="0.3">
      <c r="A1368">
        <v>2021</v>
      </c>
      <c r="B1368">
        <v>10</v>
      </c>
      <c r="C1368">
        <v>4</v>
      </c>
      <c r="D1368">
        <v>201</v>
      </c>
      <c r="E1368" t="s">
        <v>123</v>
      </c>
      <c r="F1368">
        <v>1455.57</v>
      </c>
      <c r="G1368">
        <v>-19.649999999999999</v>
      </c>
      <c r="H1368">
        <v>0</v>
      </c>
      <c r="I1368">
        <v>0</v>
      </c>
      <c r="J1368">
        <v>0</v>
      </c>
      <c r="K1368">
        <v>1435.92</v>
      </c>
      <c r="L1368" t="str">
        <f t="shared" si="40"/>
        <v>Street</v>
      </c>
    </row>
    <row r="1369" spans="1:12" x14ac:dyDescent="0.3">
      <c r="A1369">
        <v>2021</v>
      </c>
      <c r="B1369">
        <v>10</v>
      </c>
      <c r="C1369">
        <v>4</v>
      </c>
      <c r="D1369">
        <v>201</v>
      </c>
      <c r="E1369" t="s">
        <v>124</v>
      </c>
      <c r="F1369">
        <v>626.47</v>
      </c>
      <c r="G1369">
        <v>-8.4600000000000009</v>
      </c>
      <c r="H1369">
        <v>0</v>
      </c>
      <c r="I1369">
        <v>0</v>
      </c>
      <c r="J1369">
        <v>0</v>
      </c>
      <c r="K1369">
        <v>618.01</v>
      </c>
      <c r="L1369" t="str">
        <f t="shared" si="40"/>
        <v>Street</v>
      </c>
    </row>
    <row r="1370" spans="1:12" x14ac:dyDescent="0.3">
      <c r="A1370">
        <v>2021</v>
      </c>
      <c r="B1370">
        <v>10</v>
      </c>
      <c r="C1370">
        <v>4</v>
      </c>
      <c r="D1370">
        <v>201</v>
      </c>
      <c r="E1370" t="s">
        <v>125</v>
      </c>
      <c r="F1370">
        <v>2.4900000000000002</v>
      </c>
      <c r="G1370">
        <v>-0.03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x14ac:dyDescent="0.3">
      <c r="A1371">
        <v>2021</v>
      </c>
      <c r="B1371">
        <v>10</v>
      </c>
      <c r="C1371">
        <v>4</v>
      </c>
      <c r="D1371">
        <v>201</v>
      </c>
      <c r="E1371" t="s">
        <v>115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</v>
      </c>
      <c r="L1371" t="str">
        <f t="shared" si="40"/>
        <v>3-Small C&amp;I</v>
      </c>
    </row>
    <row r="1372" spans="1:12" x14ac:dyDescent="0.3">
      <c r="A1372">
        <v>2021</v>
      </c>
      <c r="B1372">
        <v>10</v>
      </c>
      <c r="C1372">
        <v>4</v>
      </c>
      <c r="D1372">
        <v>201</v>
      </c>
      <c r="E1372" t="s">
        <v>121</v>
      </c>
      <c r="F1372">
        <v>309.39</v>
      </c>
      <c r="G1372">
        <v>-9.6300000000000008</v>
      </c>
      <c r="H1372">
        <v>0</v>
      </c>
      <c r="I1372">
        <v>0</v>
      </c>
      <c r="J1372">
        <v>0</v>
      </c>
      <c r="K1372">
        <v>299.76</v>
      </c>
      <c r="L1372" t="str">
        <f t="shared" si="40"/>
        <v>1-Residential</v>
      </c>
    </row>
    <row r="1373" spans="1:12" x14ac:dyDescent="0.3">
      <c r="A1373">
        <v>2021</v>
      </c>
      <c r="B1373">
        <v>10</v>
      </c>
      <c r="C1373">
        <v>5</v>
      </c>
      <c r="D1373">
        <v>201</v>
      </c>
      <c r="E1373" t="s">
        <v>115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x14ac:dyDescent="0.3">
      <c r="A1374">
        <v>2021</v>
      </c>
      <c r="B1374">
        <v>10</v>
      </c>
      <c r="C1374">
        <v>5</v>
      </c>
      <c r="D1374">
        <v>201</v>
      </c>
      <c r="E1374" t="s">
        <v>116</v>
      </c>
      <c r="F1374">
        <v>661.57</v>
      </c>
      <c r="G1374">
        <v>-8.92</v>
      </c>
      <c r="H1374">
        <v>0</v>
      </c>
      <c r="I1374">
        <v>0</v>
      </c>
      <c r="J1374">
        <v>0</v>
      </c>
      <c r="K1374">
        <v>652.65</v>
      </c>
      <c r="L1374" t="str">
        <f t="shared" si="40"/>
        <v>3-Small C&amp;I</v>
      </c>
    </row>
    <row r="1375" spans="1:12" x14ac:dyDescent="0.3">
      <c r="A1375">
        <v>2021</v>
      </c>
      <c r="B1375">
        <v>10</v>
      </c>
      <c r="C1375">
        <v>5</v>
      </c>
      <c r="D1375">
        <v>201</v>
      </c>
      <c r="E1375" t="s">
        <v>126</v>
      </c>
      <c r="F1375">
        <v>11046.88</v>
      </c>
      <c r="G1375">
        <v>-149.07</v>
      </c>
      <c r="H1375">
        <v>0</v>
      </c>
      <c r="I1375">
        <v>0</v>
      </c>
      <c r="J1375">
        <v>0</v>
      </c>
      <c r="K1375">
        <v>10897.81</v>
      </c>
      <c r="L1375" t="str">
        <f t="shared" si="40"/>
        <v>3-Small C&amp;I</v>
      </c>
    </row>
    <row r="1376" spans="1:12" x14ac:dyDescent="0.3">
      <c r="A1376">
        <v>2021</v>
      </c>
      <c r="B1376">
        <v>10</v>
      </c>
      <c r="C1376">
        <v>5</v>
      </c>
      <c r="D1376">
        <v>201</v>
      </c>
      <c r="E1376" t="s">
        <v>117</v>
      </c>
      <c r="F1376">
        <v>98544.35</v>
      </c>
      <c r="G1376">
        <v>-1330.36</v>
      </c>
      <c r="H1376">
        <v>0</v>
      </c>
      <c r="I1376">
        <v>0</v>
      </c>
      <c r="J1376">
        <v>0</v>
      </c>
      <c r="K1376">
        <v>97213.99</v>
      </c>
      <c r="L1376" t="str">
        <f t="shared" si="40"/>
        <v>3-Small C&amp;I</v>
      </c>
    </row>
    <row r="1377" spans="1:12" x14ac:dyDescent="0.3">
      <c r="A1377">
        <v>2021</v>
      </c>
      <c r="B1377">
        <v>10</v>
      </c>
      <c r="C1377">
        <v>5</v>
      </c>
      <c r="D1377">
        <v>201</v>
      </c>
      <c r="E1377" t="s">
        <v>118</v>
      </c>
      <c r="F1377">
        <v>622714.61</v>
      </c>
      <c r="G1377">
        <v>-8404.44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x14ac:dyDescent="0.3">
      <c r="A1378">
        <v>2021</v>
      </c>
      <c r="B1378">
        <v>10</v>
      </c>
      <c r="C1378">
        <v>5</v>
      </c>
      <c r="D1378">
        <v>201</v>
      </c>
      <c r="E1378" t="s">
        <v>119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x14ac:dyDescent="0.3">
      <c r="A1379">
        <v>2021</v>
      </c>
      <c r="B1379">
        <v>10</v>
      </c>
      <c r="C1379">
        <v>5</v>
      </c>
      <c r="D1379">
        <v>201</v>
      </c>
      <c r="E1379" t="s">
        <v>127</v>
      </c>
      <c r="F1379">
        <v>503928.18</v>
      </c>
      <c r="G1379">
        <v>-604.73</v>
      </c>
      <c r="H1379">
        <v>0</v>
      </c>
      <c r="I1379">
        <v>0</v>
      </c>
      <c r="J1379">
        <v>0</v>
      </c>
      <c r="K1379">
        <v>503323.45</v>
      </c>
      <c r="L1379" t="str">
        <f t="shared" si="40"/>
        <v>4-Medium C&amp;I</v>
      </c>
    </row>
    <row r="1380" spans="1:12" x14ac:dyDescent="0.3">
      <c r="A1380">
        <v>2021</v>
      </c>
      <c r="B1380">
        <v>10</v>
      </c>
      <c r="C1380">
        <v>5</v>
      </c>
      <c r="D1380">
        <v>201</v>
      </c>
      <c r="E1380" t="s">
        <v>128</v>
      </c>
      <c r="F1380">
        <v>278106.36</v>
      </c>
      <c r="G1380">
        <v>-333.65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x14ac:dyDescent="0.3">
      <c r="A1381">
        <v>2021</v>
      </c>
      <c r="B1381">
        <v>10</v>
      </c>
      <c r="C1381">
        <v>5</v>
      </c>
      <c r="D1381">
        <v>201</v>
      </c>
      <c r="E1381" t="s">
        <v>120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x14ac:dyDescent="0.3">
      <c r="A1382">
        <v>2021</v>
      </c>
      <c r="B1382">
        <v>10</v>
      </c>
      <c r="C1382">
        <v>5</v>
      </c>
      <c r="D1382">
        <v>201</v>
      </c>
      <c r="E1382" t="s">
        <v>121</v>
      </c>
      <c r="F1382">
        <v>25451823.440000001</v>
      </c>
      <c r="G1382">
        <v>-791545.84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x14ac:dyDescent="0.3">
      <c r="A1383">
        <v>2021</v>
      </c>
      <c r="B1383">
        <v>10</v>
      </c>
      <c r="C1383">
        <v>5</v>
      </c>
      <c r="D1383">
        <v>201</v>
      </c>
      <c r="E1383" t="s">
        <v>122</v>
      </c>
      <c r="F1383">
        <v>3651064.55</v>
      </c>
      <c r="G1383">
        <v>-113547.19</v>
      </c>
      <c r="H1383">
        <v>0</v>
      </c>
      <c r="I1383">
        <v>0</v>
      </c>
      <c r="J1383">
        <v>0</v>
      </c>
      <c r="K1383">
        <v>3537517.36</v>
      </c>
      <c r="L1383" t="str">
        <f t="shared" si="40"/>
        <v>2-Low Income Residential</v>
      </c>
    </row>
    <row r="1384" spans="1:12" x14ac:dyDescent="0.3">
      <c r="A1384">
        <v>2021</v>
      </c>
      <c r="B1384">
        <v>10</v>
      </c>
      <c r="C1384">
        <v>5</v>
      </c>
      <c r="D1384">
        <v>201</v>
      </c>
      <c r="E1384" t="s">
        <v>123</v>
      </c>
      <c r="F1384">
        <v>93809.93</v>
      </c>
      <c r="G1384">
        <v>-1266.3599999999999</v>
      </c>
      <c r="H1384">
        <v>0</v>
      </c>
      <c r="I1384">
        <v>0</v>
      </c>
      <c r="J1384">
        <v>0</v>
      </c>
      <c r="K1384">
        <v>92543.57</v>
      </c>
      <c r="L1384" t="str">
        <f t="shared" si="40"/>
        <v>Street</v>
      </c>
    </row>
    <row r="1385" spans="1:12" x14ac:dyDescent="0.3">
      <c r="A1385">
        <v>2021</v>
      </c>
      <c r="B1385">
        <v>10</v>
      </c>
      <c r="C1385">
        <v>5</v>
      </c>
      <c r="D1385">
        <v>201</v>
      </c>
      <c r="E1385" t="s">
        <v>129</v>
      </c>
      <c r="F1385">
        <v>3492.42</v>
      </c>
      <c r="G1385">
        <v>-47.15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x14ac:dyDescent="0.3">
      <c r="A1386">
        <v>2021</v>
      </c>
      <c r="B1386">
        <v>10</v>
      </c>
      <c r="C1386">
        <v>5</v>
      </c>
      <c r="D1386">
        <v>201</v>
      </c>
      <c r="E1386" t="s">
        <v>130</v>
      </c>
      <c r="F1386">
        <v>623.55999999999995</v>
      </c>
      <c r="G1386">
        <v>-8.42</v>
      </c>
      <c r="H1386">
        <v>0</v>
      </c>
      <c r="I1386">
        <v>0</v>
      </c>
      <c r="J1386">
        <v>0</v>
      </c>
      <c r="K1386">
        <v>615.14</v>
      </c>
      <c r="L1386" t="str">
        <f t="shared" si="40"/>
        <v>Street</v>
      </c>
    </row>
    <row r="1387" spans="1:12" x14ac:dyDescent="0.3">
      <c r="A1387">
        <v>2021</v>
      </c>
      <c r="B1387">
        <v>10</v>
      </c>
      <c r="C1387">
        <v>5</v>
      </c>
      <c r="D1387">
        <v>201</v>
      </c>
      <c r="E1387" t="s">
        <v>124</v>
      </c>
      <c r="F1387">
        <v>901.68</v>
      </c>
      <c r="G1387">
        <v>-12.17</v>
      </c>
      <c r="H1387">
        <v>0</v>
      </c>
      <c r="I1387">
        <v>0</v>
      </c>
      <c r="J1387">
        <v>0</v>
      </c>
      <c r="K1387">
        <v>889.51</v>
      </c>
      <c r="L1387" t="str">
        <f t="shared" si="40"/>
        <v>Street</v>
      </c>
    </row>
    <row r="1388" spans="1:12" x14ac:dyDescent="0.3">
      <c r="A1388">
        <v>2021</v>
      </c>
      <c r="B1388">
        <v>10</v>
      </c>
      <c r="C1388">
        <v>5</v>
      </c>
      <c r="D1388">
        <v>201</v>
      </c>
      <c r="E1388" t="s">
        <v>125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x14ac:dyDescent="0.3">
      <c r="A1389">
        <v>2021</v>
      </c>
      <c r="B1389">
        <v>10</v>
      </c>
      <c r="C1389">
        <v>5</v>
      </c>
      <c r="D1389">
        <v>201</v>
      </c>
      <c r="E1389" t="s">
        <v>131</v>
      </c>
      <c r="F1389">
        <v>386702.73</v>
      </c>
      <c r="G1389">
        <v>-5125.2700000000004</v>
      </c>
      <c r="H1389">
        <v>0</v>
      </c>
      <c r="I1389">
        <v>0</v>
      </c>
      <c r="J1389">
        <v>0</v>
      </c>
      <c r="K1389">
        <v>381577.46</v>
      </c>
      <c r="L1389" t="str">
        <f t="shared" si="40"/>
        <v>Street</v>
      </c>
    </row>
    <row r="1390" spans="1:12" x14ac:dyDescent="0.3">
      <c r="A1390">
        <v>2021</v>
      </c>
      <c r="B1390">
        <v>10</v>
      </c>
      <c r="C1390">
        <v>5</v>
      </c>
      <c r="D1390">
        <v>201</v>
      </c>
      <c r="E1390" t="s">
        <v>132</v>
      </c>
      <c r="F1390">
        <v>18.899999999999999</v>
      </c>
      <c r="G1390">
        <v>-0.26</v>
      </c>
      <c r="H1390">
        <v>0</v>
      </c>
      <c r="I1390">
        <v>0</v>
      </c>
      <c r="J1390">
        <v>0</v>
      </c>
      <c r="K1390">
        <v>18.64</v>
      </c>
      <c r="L1390" t="str">
        <f t="shared" si="40"/>
        <v>Street</v>
      </c>
    </row>
    <row r="1391" spans="1:12" x14ac:dyDescent="0.3">
      <c r="A1391">
        <v>2021</v>
      </c>
      <c r="B1391">
        <v>10</v>
      </c>
      <c r="C1391">
        <v>5</v>
      </c>
      <c r="D1391">
        <v>201</v>
      </c>
      <c r="E1391" t="s">
        <v>115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x14ac:dyDescent="0.3">
      <c r="A1392">
        <v>2021</v>
      </c>
      <c r="B1392">
        <v>10</v>
      </c>
      <c r="C1392">
        <v>5</v>
      </c>
      <c r="D1392">
        <v>201</v>
      </c>
      <c r="E1392" t="s">
        <v>126</v>
      </c>
      <c r="F1392">
        <v>2333.69</v>
      </c>
      <c r="G1392">
        <v>-31.51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x14ac:dyDescent="0.3">
      <c r="A1393">
        <v>2021</v>
      </c>
      <c r="B1393">
        <v>10</v>
      </c>
      <c r="C1393">
        <v>5</v>
      </c>
      <c r="D1393">
        <v>201</v>
      </c>
      <c r="E1393" t="s">
        <v>117</v>
      </c>
      <c r="F1393">
        <v>7135.37</v>
      </c>
      <c r="G1393">
        <v>-96.32</v>
      </c>
      <c r="H1393">
        <v>0</v>
      </c>
      <c r="I1393">
        <v>0</v>
      </c>
      <c r="J1393">
        <v>0</v>
      </c>
      <c r="K1393">
        <v>7039.05</v>
      </c>
      <c r="L1393" t="str">
        <f t="shared" si="40"/>
        <v>3-Small C&amp;I</v>
      </c>
    </row>
    <row r="1394" spans="1:12" x14ac:dyDescent="0.3">
      <c r="A1394">
        <v>2021</v>
      </c>
      <c r="B1394">
        <v>10</v>
      </c>
      <c r="C1394">
        <v>5</v>
      </c>
      <c r="D1394">
        <v>201</v>
      </c>
      <c r="E1394" t="s">
        <v>118</v>
      </c>
      <c r="F1394">
        <v>61802.23</v>
      </c>
      <c r="G1394">
        <v>-834.31</v>
      </c>
      <c r="H1394">
        <v>0</v>
      </c>
      <c r="I1394">
        <v>0</v>
      </c>
      <c r="J1394">
        <v>0</v>
      </c>
      <c r="K1394">
        <v>60967.92</v>
      </c>
      <c r="L1394" t="str">
        <f t="shared" si="40"/>
        <v>3-Small C&amp;I</v>
      </c>
    </row>
    <row r="1395" spans="1:12" x14ac:dyDescent="0.3">
      <c r="A1395">
        <v>2021</v>
      </c>
      <c r="B1395">
        <v>10</v>
      </c>
      <c r="C1395">
        <v>5</v>
      </c>
      <c r="D1395">
        <v>201</v>
      </c>
      <c r="E1395" t="s">
        <v>119</v>
      </c>
      <c r="F1395">
        <v>631367.86</v>
      </c>
      <c r="G1395">
        <v>-757.59</v>
      </c>
      <c r="H1395">
        <v>0</v>
      </c>
      <c r="I1395">
        <v>0</v>
      </c>
      <c r="J1395">
        <v>0</v>
      </c>
      <c r="K1395">
        <v>630610.27</v>
      </c>
      <c r="L1395" t="str">
        <f t="shared" si="40"/>
        <v>4-Medium C&amp;I</v>
      </c>
    </row>
    <row r="1396" spans="1:12" x14ac:dyDescent="0.3">
      <c r="A1396">
        <v>2021</v>
      </c>
      <c r="B1396">
        <v>10</v>
      </c>
      <c r="C1396">
        <v>5</v>
      </c>
      <c r="D1396">
        <v>201</v>
      </c>
      <c r="E1396" t="s">
        <v>127</v>
      </c>
      <c r="F1396">
        <v>36042.65</v>
      </c>
      <c r="G1396">
        <v>-43.25</v>
      </c>
      <c r="H1396">
        <v>0</v>
      </c>
      <c r="I1396">
        <v>0</v>
      </c>
      <c r="J1396">
        <v>0</v>
      </c>
      <c r="K1396">
        <v>35999.4</v>
      </c>
      <c r="L1396" t="str">
        <f t="shared" si="40"/>
        <v>4-Medium C&amp;I</v>
      </c>
    </row>
    <row r="1397" spans="1:12" x14ac:dyDescent="0.3">
      <c r="A1397">
        <v>2021</v>
      </c>
      <c r="B1397">
        <v>10</v>
      </c>
      <c r="C1397">
        <v>5</v>
      </c>
      <c r="D1397">
        <v>201</v>
      </c>
      <c r="E1397" t="s">
        <v>128</v>
      </c>
      <c r="F1397">
        <v>14046.66</v>
      </c>
      <c r="G1397">
        <v>-16.88</v>
      </c>
      <c r="H1397">
        <v>0</v>
      </c>
      <c r="I1397">
        <v>0</v>
      </c>
      <c r="J1397">
        <v>0</v>
      </c>
      <c r="K1397">
        <v>14029.78</v>
      </c>
      <c r="L1397" t="str">
        <f t="shared" si="40"/>
        <v>4-Medium C&amp;I</v>
      </c>
    </row>
    <row r="1398" spans="1:12" x14ac:dyDescent="0.3">
      <c r="A1398">
        <v>2021</v>
      </c>
      <c r="B1398">
        <v>10</v>
      </c>
      <c r="C1398">
        <v>5</v>
      </c>
      <c r="D1398">
        <v>201</v>
      </c>
      <c r="E1398" t="s">
        <v>120</v>
      </c>
      <c r="F1398">
        <v>1763142.63</v>
      </c>
      <c r="G1398">
        <v>-2115.7399999999998</v>
      </c>
      <c r="H1398">
        <v>0</v>
      </c>
      <c r="I1398">
        <v>0</v>
      </c>
      <c r="J1398">
        <v>0</v>
      </c>
      <c r="K1398">
        <v>1761026.89</v>
      </c>
      <c r="L1398" t="str">
        <f t="shared" si="40"/>
        <v>5-Large C&amp;I</v>
      </c>
    </row>
    <row r="1399" spans="1:12" x14ac:dyDescent="0.3">
      <c r="A1399">
        <v>2021</v>
      </c>
      <c r="B1399">
        <v>10</v>
      </c>
      <c r="C1399">
        <v>5</v>
      </c>
      <c r="D1399">
        <v>201</v>
      </c>
      <c r="E1399" t="s">
        <v>121</v>
      </c>
      <c r="F1399">
        <v>2011463.31</v>
      </c>
      <c r="G1399">
        <v>-62555.26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x14ac:dyDescent="0.3">
      <c r="A1400">
        <v>2021</v>
      </c>
      <c r="B1400">
        <v>10</v>
      </c>
      <c r="C1400">
        <v>5</v>
      </c>
      <c r="D1400">
        <v>201</v>
      </c>
      <c r="E1400" t="s">
        <v>122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</v>
      </c>
      <c r="L1400" t="str">
        <f t="shared" si="40"/>
        <v>2-Low Income Residential</v>
      </c>
    </row>
    <row r="1401" spans="1:12" x14ac:dyDescent="0.3">
      <c r="A1401">
        <v>2021</v>
      </c>
      <c r="B1401">
        <v>10</v>
      </c>
      <c r="C1401">
        <v>5</v>
      </c>
      <c r="D1401">
        <v>201</v>
      </c>
      <c r="E1401" t="s">
        <v>131</v>
      </c>
      <c r="F1401">
        <v>92.71</v>
      </c>
      <c r="G1401">
        <v>-1.25</v>
      </c>
      <c r="H1401">
        <v>0</v>
      </c>
      <c r="I1401">
        <v>0</v>
      </c>
      <c r="J1401">
        <v>0</v>
      </c>
      <c r="K1401">
        <v>91.46</v>
      </c>
      <c r="L1401" t="str">
        <f t="shared" si="40"/>
        <v>Street</v>
      </c>
    </row>
    <row r="1402" spans="1:12" x14ac:dyDescent="0.3">
      <c r="A1402">
        <v>2021</v>
      </c>
      <c r="B1402">
        <v>11</v>
      </c>
      <c r="C1402">
        <v>4</v>
      </c>
      <c r="D1402">
        <v>201</v>
      </c>
      <c r="E1402" t="s">
        <v>115</v>
      </c>
      <c r="F1402">
        <v>156040.31</v>
      </c>
      <c r="G1402">
        <v>-2106.41</v>
      </c>
      <c r="H1402">
        <v>0</v>
      </c>
      <c r="I1402">
        <v>0</v>
      </c>
      <c r="J1402">
        <v>0</v>
      </c>
      <c r="K1402">
        <v>153933.9</v>
      </c>
      <c r="L1402" t="str">
        <f t="shared" si="40"/>
        <v>3-Small C&amp;I</v>
      </c>
    </row>
    <row r="1403" spans="1:12" x14ac:dyDescent="0.3">
      <c r="A1403">
        <v>2021</v>
      </c>
      <c r="B1403">
        <v>11</v>
      </c>
      <c r="C1403">
        <v>4</v>
      </c>
      <c r="D1403">
        <v>201</v>
      </c>
      <c r="E1403" t="s">
        <v>116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149.82</v>
      </c>
      <c r="L1403" t="str">
        <f t="shared" si="40"/>
        <v>3-Small C&amp;I</v>
      </c>
    </row>
    <row r="1404" spans="1:12" x14ac:dyDescent="0.3">
      <c r="A1404">
        <v>2021</v>
      </c>
      <c r="B1404">
        <v>11</v>
      </c>
      <c r="C1404">
        <v>4</v>
      </c>
      <c r="D1404">
        <v>201</v>
      </c>
      <c r="E1404" t="s">
        <v>126</v>
      </c>
      <c r="F1404">
        <v>33.67</v>
      </c>
      <c r="G1404">
        <v>-0.45</v>
      </c>
      <c r="H1404">
        <v>0</v>
      </c>
      <c r="I1404">
        <v>0</v>
      </c>
      <c r="J1404">
        <v>0</v>
      </c>
      <c r="K1404">
        <v>33.22</v>
      </c>
      <c r="L1404" t="str">
        <f t="shared" si="40"/>
        <v>3-Small C&amp;I</v>
      </c>
    </row>
    <row r="1405" spans="1:12" x14ac:dyDescent="0.3">
      <c r="A1405">
        <v>2021</v>
      </c>
      <c r="B1405">
        <v>11</v>
      </c>
      <c r="C1405">
        <v>4</v>
      </c>
      <c r="D1405">
        <v>201</v>
      </c>
      <c r="E1405" t="s">
        <v>117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x14ac:dyDescent="0.3">
      <c r="A1406">
        <v>2021</v>
      </c>
      <c r="B1406">
        <v>11</v>
      </c>
      <c r="C1406">
        <v>4</v>
      </c>
      <c r="D1406">
        <v>201</v>
      </c>
      <c r="E1406" t="s">
        <v>118</v>
      </c>
      <c r="F1406">
        <v>2798.23</v>
      </c>
      <c r="G1406">
        <v>-37.76</v>
      </c>
      <c r="H1406">
        <v>0</v>
      </c>
      <c r="I1406">
        <v>0</v>
      </c>
      <c r="J1406">
        <v>0</v>
      </c>
      <c r="K1406">
        <v>2760.47</v>
      </c>
      <c r="L1406" t="str">
        <f t="shared" si="40"/>
        <v>3-Small C&amp;I</v>
      </c>
    </row>
    <row r="1407" spans="1:12" x14ac:dyDescent="0.3">
      <c r="A1407">
        <v>2021</v>
      </c>
      <c r="B1407">
        <v>11</v>
      </c>
      <c r="C1407">
        <v>4</v>
      </c>
      <c r="D1407">
        <v>201</v>
      </c>
      <c r="E1407" t="s">
        <v>119</v>
      </c>
      <c r="F1407">
        <v>127188.22</v>
      </c>
      <c r="G1407">
        <v>-152.6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x14ac:dyDescent="0.3">
      <c r="A1408">
        <v>2021</v>
      </c>
      <c r="B1408">
        <v>11</v>
      </c>
      <c r="C1408">
        <v>4</v>
      </c>
      <c r="D1408">
        <v>201</v>
      </c>
      <c r="E1408" t="s">
        <v>127</v>
      </c>
      <c r="F1408">
        <v>43.05</v>
      </c>
      <c r="G1408">
        <v>-0.05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x14ac:dyDescent="0.3">
      <c r="A1409">
        <v>2021</v>
      </c>
      <c r="B1409">
        <v>11</v>
      </c>
      <c r="C1409">
        <v>4</v>
      </c>
      <c r="D1409">
        <v>201</v>
      </c>
      <c r="E1409" t="s">
        <v>120</v>
      </c>
      <c r="F1409">
        <v>75112.3</v>
      </c>
      <c r="G1409">
        <v>-90.13</v>
      </c>
      <c r="H1409">
        <v>0</v>
      </c>
      <c r="I1409">
        <v>0</v>
      </c>
      <c r="J1409">
        <v>0</v>
      </c>
      <c r="K1409">
        <v>75022.17</v>
      </c>
      <c r="L1409" t="str">
        <f t="shared" si="40"/>
        <v>5-Large C&amp;I</v>
      </c>
    </row>
    <row r="1410" spans="1:12" x14ac:dyDescent="0.3">
      <c r="A1410">
        <v>2021</v>
      </c>
      <c r="B1410">
        <v>11</v>
      </c>
      <c r="C1410">
        <v>4</v>
      </c>
      <c r="D1410">
        <v>201</v>
      </c>
      <c r="E1410" t="s">
        <v>121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</v>
      </c>
      <c r="L1410" t="str">
        <f t="shared" si="40"/>
        <v>1-Residential</v>
      </c>
    </row>
    <row r="1411" spans="1:12" x14ac:dyDescent="0.3">
      <c r="A1411">
        <v>2021</v>
      </c>
      <c r="B1411">
        <v>11</v>
      </c>
      <c r="C1411">
        <v>4</v>
      </c>
      <c r="D1411">
        <v>201</v>
      </c>
      <c r="E1411" t="s">
        <v>122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</v>
      </c>
      <c r="L1411" t="str">
        <f t="shared" si="40"/>
        <v>2-Low Income Residential</v>
      </c>
    </row>
    <row r="1412" spans="1:12" x14ac:dyDescent="0.3">
      <c r="A1412">
        <v>2021</v>
      </c>
      <c r="B1412">
        <v>11</v>
      </c>
      <c r="C1412">
        <v>4</v>
      </c>
      <c r="D1412">
        <v>201</v>
      </c>
      <c r="E1412" t="s">
        <v>123</v>
      </c>
      <c r="F1412">
        <v>1713.64</v>
      </c>
      <c r="G1412">
        <v>-23.13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x14ac:dyDescent="0.3">
      <c r="A1413">
        <v>2021</v>
      </c>
      <c r="B1413">
        <v>11</v>
      </c>
      <c r="C1413">
        <v>4</v>
      </c>
      <c r="D1413">
        <v>201</v>
      </c>
      <c r="E1413" t="s">
        <v>124</v>
      </c>
      <c r="F1413">
        <v>737.6</v>
      </c>
      <c r="G1413">
        <v>-9.9499999999999993</v>
      </c>
      <c r="H1413">
        <v>0</v>
      </c>
      <c r="I1413">
        <v>0</v>
      </c>
      <c r="J1413">
        <v>0</v>
      </c>
      <c r="K1413">
        <v>727.65</v>
      </c>
      <c r="L1413" t="str">
        <f t="shared" si="40"/>
        <v>Street</v>
      </c>
    </row>
    <row r="1414" spans="1:12" x14ac:dyDescent="0.3">
      <c r="A1414">
        <v>2021</v>
      </c>
      <c r="B1414">
        <v>11</v>
      </c>
      <c r="C1414">
        <v>4</v>
      </c>
      <c r="D1414">
        <v>201</v>
      </c>
      <c r="E1414" t="s">
        <v>125</v>
      </c>
      <c r="F1414">
        <v>2.83</v>
      </c>
      <c r="G1414">
        <v>-0.04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x14ac:dyDescent="0.3">
      <c r="A1415">
        <v>2021</v>
      </c>
      <c r="B1415">
        <v>11</v>
      </c>
      <c r="C1415">
        <v>4</v>
      </c>
      <c r="D1415">
        <v>201</v>
      </c>
      <c r="E1415" t="s">
        <v>121</v>
      </c>
      <c r="F1415">
        <v>377.33</v>
      </c>
      <c r="G1415">
        <v>-11.74</v>
      </c>
      <c r="H1415">
        <v>0</v>
      </c>
      <c r="I1415">
        <v>0</v>
      </c>
      <c r="J1415">
        <v>0</v>
      </c>
      <c r="K1415">
        <v>365.59</v>
      </c>
      <c r="L1415" t="str">
        <f t="shared" si="40"/>
        <v>1-Residential</v>
      </c>
    </row>
    <row r="1416" spans="1:12" x14ac:dyDescent="0.3">
      <c r="A1416">
        <v>2021</v>
      </c>
      <c r="B1416">
        <v>11</v>
      </c>
      <c r="C1416">
        <v>5</v>
      </c>
      <c r="D1416">
        <v>201</v>
      </c>
      <c r="E1416" t="s">
        <v>115</v>
      </c>
      <c r="F1416">
        <v>7214303.8899999997</v>
      </c>
      <c r="G1416">
        <v>-97364.57</v>
      </c>
      <c r="H1416">
        <v>0</v>
      </c>
      <c r="I1416">
        <v>0</v>
      </c>
      <c r="J1416">
        <v>0</v>
      </c>
      <c r="K1416">
        <v>7116939.3200000003</v>
      </c>
      <c r="L1416" t="str">
        <f t="shared" ref="L1416:L1479" si="41">VLOOKUP(E1416,N:O,2,FALSE)</f>
        <v>3-Small C&amp;I</v>
      </c>
    </row>
    <row r="1417" spans="1:12" x14ac:dyDescent="0.3">
      <c r="A1417">
        <v>2021</v>
      </c>
      <c r="B1417">
        <v>11</v>
      </c>
      <c r="C1417">
        <v>5</v>
      </c>
      <c r="D1417">
        <v>201</v>
      </c>
      <c r="E1417" t="s">
        <v>116</v>
      </c>
      <c r="F1417">
        <v>720.33</v>
      </c>
      <c r="G1417">
        <v>-9.7200000000000006</v>
      </c>
      <c r="H1417">
        <v>0</v>
      </c>
      <c r="I1417">
        <v>0</v>
      </c>
      <c r="J1417">
        <v>0</v>
      </c>
      <c r="K1417">
        <v>710.61</v>
      </c>
      <c r="L1417" t="str">
        <f t="shared" si="41"/>
        <v>3-Small C&amp;I</v>
      </c>
    </row>
    <row r="1418" spans="1:12" x14ac:dyDescent="0.3">
      <c r="A1418">
        <v>2021</v>
      </c>
      <c r="B1418">
        <v>11</v>
      </c>
      <c r="C1418">
        <v>5</v>
      </c>
      <c r="D1418">
        <v>201</v>
      </c>
      <c r="E1418" t="s">
        <v>126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x14ac:dyDescent="0.3">
      <c r="A1419">
        <v>2021</v>
      </c>
      <c r="B1419">
        <v>11</v>
      </c>
      <c r="C1419">
        <v>5</v>
      </c>
      <c r="D1419">
        <v>201</v>
      </c>
      <c r="E1419" t="s">
        <v>117</v>
      </c>
      <c r="F1419">
        <v>110456.4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x14ac:dyDescent="0.3">
      <c r="A1420">
        <v>2021</v>
      </c>
      <c r="B1420">
        <v>11</v>
      </c>
      <c r="C1420">
        <v>5</v>
      </c>
      <c r="D1420">
        <v>201</v>
      </c>
      <c r="E1420" t="s">
        <v>118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741339.83</v>
      </c>
      <c r="L1420" t="str">
        <f t="shared" si="41"/>
        <v>3-Small C&amp;I</v>
      </c>
    </row>
    <row r="1421" spans="1:12" x14ac:dyDescent="0.3">
      <c r="A1421">
        <v>2021</v>
      </c>
      <c r="B1421">
        <v>11</v>
      </c>
      <c r="C1421">
        <v>5</v>
      </c>
      <c r="D1421">
        <v>201</v>
      </c>
      <c r="E1421" t="s">
        <v>119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x14ac:dyDescent="0.3">
      <c r="A1422">
        <v>2021</v>
      </c>
      <c r="B1422">
        <v>11</v>
      </c>
      <c r="C1422">
        <v>5</v>
      </c>
      <c r="D1422">
        <v>201</v>
      </c>
      <c r="E1422" t="s">
        <v>127</v>
      </c>
      <c r="F1422">
        <v>531007.5</v>
      </c>
      <c r="G1422">
        <v>-637.15</v>
      </c>
      <c r="H1422">
        <v>0</v>
      </c>
      <c r="I1422">
        <v>0</v>
      </c>
      <c r="J1422">
        <v>0</v>
      </c>
      <c r="K1422">
        <v>530370.35</v>
      </c>
      <c r="L1422" t="str">
        <f t="shared" si="41"/>
        <v>4-Medium C&amp;I</v>
      </c>
    </row>
    <row r="1423" spans="1:12" x14ac:dyDescent="0.3">
      <c r="A1423">
        <v>2021</v>
      </c>
      <c r="B1423">
        <v>11</v>
      </c>
      <c r="C1423">
        <v>5</v>
      </c>
      <c r="D1423">
        <v>201</v>
      </c>
      <c r="E1423" t="s">
        <v>128</v>
      </c>
      <c r="F1423">
        <v>360025.75</v>
      </c>
      <c r="G1423">
        <v>-432.1</v>
      </c>
      <c r="H1423">
        <v>0</v>
      </c>
      <c r="I1423">
        <v>0</v>
      </c>
      <c r="J1423">
        <v>0</v>
      </c>
      <c r="K1423">
        <v>359593.65</v>
      </c>
      <c r="L1423" t="str">
        <f t="shared" si="41"/>
        <v>4-Medium C&amp;I</v>
      </c>
    </row>
    <row r="1424" spans="1:12" x14ac:dyDescent="0.3">
      <c r="A1424">
        <v>2021</v>
      </c>
      <c r="B1424">
        <v>11</v>
      </c>
      <c r="C1424">
        <v>5</v>
      </c>
      <c r="D1424">
        <v>201</v>
      </c>
      <c r="E1424" t="s">
        <v>120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x14ac:dyDescent="0.3">
      <c r="A1425">
        <v>2021</v>
      </c>
      <c r="B1425">
        <v>11</v>
      </c>
      <c r="C1425">
        <v>5</v>
      </c>
      <c r="D1425">
        <v>201</v>
      </c>
      <c r="E1425" t="s">
        <v>121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x14ac:dyDescent="0.3">
      <c r="A1426">
        <v>2021</v>
      </c>
      <c r="B1426">
        <v>11</v>
      </c>
      <c r="C1426">
        <v>5</v>
      </c>
      <c r="D1426">
        <v>201</v>
      </c>
      <c r="E1426" t="s">
        <v>122</v>
      </c>
      <c r="F1426">
        <v>3700055.48</v>
      </c>
      <c r="G1426">
        <v>-115070.99</v>
      </c>
      <c r="H1426">
        <v>0</v>
      </c>
      <c r="I1426">
        <v>0</v>
      </c>
      <c r="J1426">
        <v>0</v>
      </c>
      <c r="K1426">
        <v>3584984.49</v>
      </c>
      <c r="L1426" t="str">
        <f t="shared" si="41"/>
        <v>2-Low Income Residential</v>
      </c>
    </row>
    <row r="1427" spans="1:12" x14ac:dyDescent="0.3">
      <c r="A1427">
        <v>2021</v>
      </c>
      <c r="B1427">
        <v>11</v>
      </c>
      <c r="C1427">
        <v>5</v>
      </c>
      <c r="D1427">
        <v>201</v>
      </c>
      <c r="E1427" t="s">
        <v>123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</v>
      </c>
      <c r="L1427" t="str">
        <f t="shared" si="41"/>
        <v>Street</v>
      </c>
    </row>
    <row r="1428" spans="1:12" x14ac:dyDescent="0.3">
      <c r="A1428">
        <v>2021</v>
      </c>
      <c r="B1428">
        <v>11</v>
      </c>
      <c r="C1428">
        <v>5</v>
      </c>
      <c r="D1428">
        <v>201</v>
      </c>
      <c r="E1428" t="s">
        <v>129</v>
      </c>
      <c r="F1428">
        <v>4143.71</v>
      </c>
      <c r="G1428">
        <v>-55.94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x14ac:dyDescent="0.3">
      <c r="A1429">
        <v>2021</v>
      </c>
      <c r="B1429">
        <v>11</v>
      </c>
      <c r="C1429">
        <v>5</v>
      </c>
      <c r="D1429">
        <v>201</v>
      </c>
      <c r="E1429" t="s">
        <v>130</v>
      </c>
      <c r="F1429">
        <v>459.2</v>
      </c>
      <c r="G1429">
        <v>-6.2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x14ac:dyDescent="0.3">
      <c r="A1430">
        <v>2021</v>
      </c>
      <c r="B1430">
        <v>11</v>
      </c>
      <c r="C1430">
        <v>5</v>
      </c>
      <c r="D1430">
        <v>201</v>
      </c>
      <c r="E1430" t="s">
        <v>124</v>
      </c>
      <c r="F1430">
        <v>510.31</v>
      </c>
      <c r="G1430">
        <v>-6.9</v>
      </c>
      <c r="H1430">
        <v>0</v>
      </c>
      <c r="I1430">
        <v>0</v>
      </c>
      <c r="J1430">
        <v>0</v>
      </c>
      <c r="K1430">
        <v>503.41</v>
      </c>
      <c r="L1430" t="str">
        <f t="shared" si="41"/>
        <v>Street</v>
      </c>
    </row>
    <row r="1431" spans="1:12" x14ac:dyDescent="0.3">
      <c r="A1431">
        <v>2021</v>
      </c>
      <c r="B1431">
        <v>11</v>
      </c>
      <c r="C1431">
        <v>5</v>
      </c>
      <c r="D1431">
        <v>201</v>
      </c>
      <c r="E1431" t="s">
        <v>125</v>
      </c>
      <c r="F1431">
        <v>177056.76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x14ac:dyDescent="0.3">
      <c r="A1432">
        <v>2021</v>
      </c>
      <c r="B1432">
        <v>11</v>
      </c>
      <c r="C1432">
        <v>5</v>
      </c>
      <c r="D1432">
        <v>201</v>
      </c>
      <c r="E1432" t="s">
        <v>131</v>
      </c>
      <c r="F1432">
        <v>256831.07</v>
      </c>
      <c r="G1432">
        <v>-3467.25</v>
      </c>
      <c r="H1432">
        <v>0</v>
      </c>
      <c r="I1432">
        <v>0</v>
      </c>
      <c r="J1432">
        <v>0</v>
      </c>
      <c r="K1432">
        <v>253363.82</v>
      </c>
      <c r="L1432" t="str">
        <f t="shared" si="41"/>
        <v>Street</v>
      </c>
    </row>
    <row r="1433" spans="1:12" x14ac:dyDescent="0.3">
      <c r="A1433">
        <v>2021</v>
      </c>
      <c r="B1433">
        <v>11</v>
      </c>
      <c r="C1433">
        <v>5</v>
      </c>
      <c r="D1433">
        <v>201</v>
      </c>
      <c r="E1433" t="s">
        <v>132</v>
      </c>
      <c r="F1433">
        <v>22.29</v>
      </c>
      <c r="G1433">
        <v>-0.3</v>
      </c>
      <c r="H1433">
        <v>0</v>
      </c>
      <c r="I1433">
        <v>0</v>
      </c>
      <c r="J1433">
        <v>0</v>
      </c>
      <c r="K1433">
        <v>21.99</v>
      </c>
      <c r="L1433" t="str">
        <f t="shared" si="41"/>
        <v>Street</v>
      </c>
    </row>
    <row r="1434" spans="1:12" x14ac:dyDescent="0.3">
      <c r="A1434">
        <v>2021</v>
      </c>
      <c r="B1434">
        <v>11</v>
      </c>
      <c r="C1434">
        <v>5</v>
      </c>
      <c r="D1434">
        <v>201</v>
      </c>
      <c r="E1434" t="s">
        <v>115</v>
      </c>
      <c r="F1434">
        <v>352647.43</v>
      </c>
      <c r="G1434">
        <v>-4760.74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x14ac:dyDescent="0.3">
      <c r="A1435">
        <v>2021</v>
      </c>
      <c r="B1435">
        <v>11</v>
      </c>
      <c r="C1435">
        <v>5</v>
      </c>
      <c r="D1435">
        <v>201</v>
      </c>
      <c r="E1435" t="s">
        <v>126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x14ac:dyDescent="0.3">
      <c r="A1436">
        <v>2021</v>
      </c>
      <c r="B1436">
        <v>11</v>
      </c>
      <c r="C1436">
        <v>5</v>
      </c>
      <c r="D1436">
        <v>201</v>
      </c>
      <c r="E1436" t="s">
        <v>117</v>
      </c>
      <c r="F1436">
        <v>4362.66</v>
      </c>
      <c r="G1436">
        <v>-58.88</v>
      </c>
      <c r="H1436">
        <v>0</v>
      </c>
      <c r="I1436">
        <v>0</v>
      </c>
      <c r="J1436">
        <v>0</v>
      </c>
      <c r="K1436">
        <v>4303.78</v>
      </c>
      <c r="L1436" t="str">
        <f t="shared" si="41"/>
        <v>3-Small C&amp;I</v>
      </c>
    </row>
    <row r="1437" spans="1:12" x14ac:dyDescent="0.3">
      <c r="A1437">
        <v>2021</v>
      </c>
      <c r="B1437">
        <v>11</v>
      </c>
      <c r="C1437">
        <v>5</v>
      </c>
      <c r="D1437">
        <v>201</v>
      </c>
      <c r="E1437" t="s">
        <v>118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</v>
      </c>
      <c r="L1437" t="str">
        <f t="shared" si="41"/>
        <v>3-Small C&amp;I</v>
      </c>
    </row>
    <row r="1438" spans="1:12" x14ac:dyDescent="0.3">
      <c r="A1438">
        <v>2021</v>
      </c>
      <c r="B1438">
        <v>11</v>
      </c>
      <c r="C1438">
        <v>5</v>
      </c>
      <c r="D1438">
        <v>201</v>
      </c>
      <c r="E1438" t="s">
        <v>119</v>
      </c>
      <c r="F1438">
        <v>407567.99</v>
      </c>
      <c r="G1438">
        <v>-489.11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x14ac:dyDescent="0.3">
      <c r="A1439">
        <v>2021</v>
      </c>
      <c r="B1439">
        <v>11</v>
      </c>
      <c r="C1439">
        <v>5</v>
      </c>
      <c r="D1439">
        <v>201</v>
      </c>
      <c r="E1439" t="s">
        <v>127</v>
      </c>
      <c r="F1439">
        <v>40063.72</v>
      </c>
      <c r="G1439">
        <v>-48.06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x14ac:dyDescent="0.3">
      <c r="A1440">
        <v>2021</v>
      </c>
      <c r="B1440">
        <v>11</v>
      </c>
      <c r="C1440">
        <v>5</v>
      </c>
      <c r="D1440">
        <v>201</v>
      </c>
      <c r="E1440" t="s">
        <v>128</v>
      </c>
      <c r="F1440">
        <v>2753.12</v>
      </c>
      <c r="G1440">
        <v>-3.3</v>
      </c>
      <c r="H1440">
        <v>0</v>
      </c>
      <c r="I1440">
        <v>0</v>
      </c>
      <c r="J1440">
        <v>0</v>
      </c>
      <c r="K1440">
        <v>2749.82</v>
      </c>
      <c r="L1440" t="str">
        <f t="shared" si="41"/>
        <v>4-Medium C&amp;I</v>
      </c>
    </row>
    <row r="1441" spans="1:12" x14ac:dyDescent="0.3">
      <c r="A1441">
        <v>2021</v>
      </c>
      <c r="B1441">
        <v>11</v>
      </c>
      <c r="C1441">
        <v>5</v>
      </c>
      <c r="D1441">
        <v>201</v>
      </c>
      <c r="E1441" t="s">
        <v>120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x14ac:dyDescent="0.3">
      <c r="A1442">
        <v>2021</v>
      </c>
      <c r="B1442">
        <v>11</v>
      </c>
      <c r="C1442">
        <v>5</v>
      </c>
      <c r="D1442">
        <v>201</v>
      </c>
      <c r="E1442" t="s">
        <v>121</v>
      </c>
      <c r="F1442">
        <v>997607.1</v>
      </c>
      <c r="G1442">
        <v>-31025.65</v>
      </c>
      <c r="H1442">
        <v>0</v>
      </c>
      <c r="I1442">
        <v>0</v>
      </c>
      <c r="J1442">
        <v>0</v>
      </c>
      <c r="K1442">
        <v>966581.45</v>
      </c>
      <c r="L1442" t="str">
        <f t="shared" si="41"/>
        <v>1-Residential</v>
      </c>
    </row>
    <row r="1443" spans="1:12" x14ac:dyDescent="0.3">
      <c r="A1443">
        <v>2021</v>
      </c>
      <c r="B1443">
        <v>11</v>
      </c>
      <c r="C1443">
        <v>5</v>
      </c>
      <c r="D1443">
        <v>201</v>
      </c>
      <c r="E1443" t="s">
        <v>122</v>
      </c>
      <c r="F1443">
        <v>249081.14</v>
      </c>
      <c r="G1443">
        <v>-7746.32</v>
      </c>
      <c r="H1443">
        <v>0</v>
      </c>
      <c r="I1443">
        <v>0</v>
      </c>
      <c r="J1443">
        <v>0</v>
      </c>
      <c r="K1443">
        <v>241334.82</v>
      </c>
      <c r="L1443" t="str">
        <f t="shared" si="41"/>
        <v>2-Low Income Residential</v>
      </c>
    </row>
    <row r="1444" spans="1:12" x14ac:dyDescent="0.3">
      <c r="A1444">
        <v>2021</v>
      </c>
      <c r="B1444">
        <v>12</v>
      </c>
      <c r="C1444">
        <v>4</v>
      </c>
      <c r="D1444">
        <v>201</v>
      </c>
      <c r="E1444" t="s">
        <v>115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</v>
      </c>
      <c r="L1444" t="str">
        <f t="shared" si="41"/>
        <v>3-Small C&amp;I</v>
      </c>
    </row>
    <row r="1445" spans="1:12" x14ac:dyDescent="0.3">
      <c r="A1445">
        <v>2021</v>
      </c>
      <c r="B1445">
        <v>12</v>
      </c>
      <c r="C1445">
        <v>4</v>
      </c>
      <c r="D1445">
        <v>201</v>
      </c>
      <c r="E1445" t="s">
        <v>116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</v>
      </c>
      <c r="L1445" t="str">
        <f t="shared" si="41"/>
        <v>3-Small C&amp;I</v>
      </c>
    </row>
    <row r="1446" spans="1:12" x14ac:dyDescent="0.3">
      <c r="A1446">
        <v>2021</v>
      </c>
      <c r="B1446">
        <v>12</v>
      </c>
      <c r="C1446">
        <v>4</v>
      </c>
      <c r="D1446">
        <v>201</v>
      </c>
      <c r="E1446" t="s">
        <v>126</v>
      </c>
      <c r="F1446">
        <v>32.97</v>
      </c>
      <c r="G1446">
        <v>-0.45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x14ac:dyDescent="0.3">
      <c r="A1447">
        <v>2021</v>
      </c>
      <c r="B1447">
        <v>12</v>
      </c>
      <c r="C1447">
        <v>4</v>
      </c>
      <c r="D1447">
        <v>201</v>
      </c>
      <c r="E1447" t="s">
        <v>117</v>
      </c>
      <c r="F1447">
        <v>247.77</v>
      </c>
      <c r="G1447">
        <v>-3.34</v>
      </c>
      <c r="H1447">
        <v>0</v>
      </c>
      <c r="I1447">
        <v>0</v>
      </c>
      <c r="J1447">
        <v>0</v>
      </c>
      <c r="K1447">
        <v>244.43</v>
      </c>
      <c r="L1447" t="str">
        <f t="shared" si="41"/>
        <v>3-Small C&amp;I</v>
      </c>
    </row>
    <row r="1448" spans="1:12" x14ac:dyDescent="0.3">
      <c r="A1448">
        <v>2021</v>
      </c>
      <c r="B1448">
        <v>12</v>
      </c>
      <c r="C1448">
        <v>4</v>
      </c>
      <c r="D1448">
        <v>201</v>
      </c>
      <c r="E1448" t="s">
        <v>118</v>
      </c>
      <c r="F1448">
        <v>3069.17</v>
      </c>
      <c r="G1448">
        <v>-41.44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x14ac:dyDescent="0.3">
      <c r="A1449">
        <v>2021</v>
      </c>
      <c r="B1449">
        <v>12</v>
      </c>
      <c r="C1449">
        <v>4</v>
      </c>
      <c r="D1449">
        <v>201</v>
      </c>
      <c r="E1449" t="s">
        <v>119</v>
      </c>
      <c r="F1449">
        <v>113884.58</v>
      </c>
      <c r="G1449">
        <v>-136.65</v>
      </c>
      <c r="H1449">
        <v>0</v>
      </c>
      <c r="I1449">
        <v>0</v>
      </c>
      <c r="J1449">
        <v>0</v>
      </c>
      <c r="K1449">
        <v>113747.93</v>
      </c>
      <c r="L1449" t="str">
        <f t="shared" si="41"/>
        <v>4-Medium C&amp;I</v>
      </c>
    </row>
    <row r="1450" spans="1:12" x14ac:dyDescent="0.3">
      <c r="A1450">
        <v>2021</v>
      </c>
      <c r="B1450">
        <v>12</v>
      </c>
      <c r="C1450">
        <v>4</v>
      </c>
      <c r="D1450">
        <v>201</v>
      </c>
      <c r="E1450" t="s">
        <v>120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x14ac:dyDescent="0.3">
      <c r="A1451">
        <v>2021</v>
      </c>
      <c r="B1451">
        <v>12</v>
      </c>
      <c r="C1451">
        <v>4</v>
      </c>
      <c r="D1451">
        <v>201</v>
      </c>
      <c r="E1451" t="s">
        <v>121</v>
      </c>
      <c r="F1451">
        <v>789356.17</v>
      </c>
      <c r="G1451">
        <v>-24548.32</v>
      </c>
      <c r="H1451">
        <v>0</v>
      </c>
      <c r="I1451">
        <v>0</v>
      </c>
      <c r="J1451">
        <v>0</v>
      </c>
      <c r="K1451">
        <v>764807.85</v>
      </c>
      <c r="L1451" t="str">
        <f t="shared" si="41"/>
        <v>1-Residential</v>
      </c>
    </row>
    <row r="1452" spans="1:12" x14ac:dyDescent="0.3">
      <c r="A1452">
        <v>2021</v>
      </c>
      <c r="B1452">
        <v>12</v>
      </c>
      <c r="C1452">
        <v>4</v>
      </c>
      <c r="D1452">
        <v>201</v>
      </c>
      <c r="E1452" t="s">
        <v>122</v>
      </c>
      <c r="F1452">
        <v>11129.33</v>
      </c>
      <c r="G1452">
        <v>-346.07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x14ac:dyDescent="0.3">
      <c r="A1453">
        <v>2021</v>
      </c>
      <c r="B1453">
        <v>12</v>
      </c>
      <c r="C1453">
        <v>4</v>
      </c>
      <c r="D1453">
        <v>201</v>
      </c>
      <c r="E1453" t="s">
        <v>123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x14ac:dyDescent="0.3">
      <c r="A1454">
        <v>2021</v>
      </c>
      <c r="B1454">
        <v>12</v>
      </c>
      <c r="C1454">
        <v>4</v>
      </c>
      <c r="D1454">
        <v>201</v>
      </c>
      <c r="E1454" t="s">
        <v>124</v>
      </c>
      <c r="F1454">
        <v>751.82</v>
      </c>
      <c r="G1454">
        <v>-10.15</v>
      </c>
      <c r="H1454">
        <v>0</v>
      </c>
      <c r="I1454">
        <v>0</v>
      </c>
      <c r="J1454">
        <v>0</v>
      </c>
      <c r="K1454">
        <v>741.67</v>
      </c>
      <c r="L1454" t="str">
        <f t="shared" si="41"/>
        <v>Street</v>
      </c>
    </row>
    <row r="1455" spans="1:12" x14ac:dyDescent="0.3">
      <c r="A1455">
        <v>2021</v>
      </c>
      <c r="B1455">
        <v>12</v>
      </c>
      <c r="C1455">
        <v>4</v>
      </c>
      <c r="D1455">
        <v>201</v>
      </c>
      <c r="E1455" t="s">
        <v>125</v>
      </c>
      <c r="F1455">
        <v>2.77</v>
      </c>
      <c r="G1455">
        <v>-0.04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x14ac:dyDescent="0.3">
      <c r="A1456">
        <v>2021</v>
      </c>
      <c r="B1456">
        <v>12</v>
      </c>
      <c r="C1456">
        <v>4</v>
      </c>
      <c r="D1456">
        <v>201</v>
      </c>
      <c r="E1456" t="s">
        <v>115</v>
      </c>
      <c r="F1456">
        <v>37210.92</v>
      </c>
      <c r="G1456">
        <v>-502.33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x14ac:dyDescent="0.3">
      <c r="A1457">
        <v>2021</v>
      </c>
      <c r="B1457">
        <v>12</v>
      </c>
      <c r="C1457">
        <v>4</v>
      </c>
      <c r="D1457">
        <v>201</v>
      </c>
      <c r="E1457" t="s">
        <v>117</v>
      </c>
      <c r="F1457">
        <v>81.48</v>
      </c>
      <c r="G1457">
        <v>-1.1000000000000001</v>
      </c>
      <c r="H1457">
        <v>0</v>
      </c>
      <c r="I1457">
        <v>0</v>
      </c>
      <c r="J1457">
        <v>0</v>
      </c>
      <c r="K1457">
        <v>80.38</v>
      </c>
      <c r="L1457" t="str">
        <f t="shared" si="41"/>
        <v>3-Small C&amp;I</v>
      </c>
    </row>
    <row r="1458" spans="1:12" x14ac:dyDescent="0.3">
      <c r="A1458">
        <v>2021</v>
      </c>
      <c r="B1458">
        <v>12</v>
      </c>
      <c r="C1458">
        <v>4</v>
      </c>
      <c r="D1458">
        <v>201</v>
      </c>
      <c r="E1458" t="s">
        <v>118</v>
      </c>
      <c r="F1458">
        <v>595.97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x14ac:dyDescent="0.3">
      <c r="A1459">
        <v>2021</v>
      </c>
      <c r="B1459">
        <v>12</v>
      </c>
      <c r="C1459">
        <v>4</v>
      </c>
      <c r="D1459">
        <v>201</v>
      </c>
      <c r="E1459" t="s">
        <v>119</v>
      </c>
      <c r="F1459">
        <v>39925.440000000002</v>
      </c>
      <c r="G1459">
        <v>-47.9</v>
      </c>
      <c r="H1459">
        <v>0</v>
      </c>
      <c r="I1459">
        <v>0</v>
      </c>
      <c r="J1459">
        <v>0</v>
      </c>
      <c r="K1459">
        <v>39877.54</v>
      </c>
      <c r="L1459" t="str">
        <f t="shared" si="41"/>
        <v>4-Medium C&amp;I</v>
      </c>
    </row>
    <row r="1460" spans="1:12" x14ac:dyDescent="0.3">
      <c r="A1460">
        <v>2021</v>
      </c>
      <c r="B1460">
        <v>12</v>
      </c>
      <c r="C1460">
        <v>4</v>
      </c>
      <c r="D1460">
        <v>201</v>
      </c>
      <c r="E1460" t="s">
        <v>121</v>
      </c>
      <c r="F1460">
        <v>102837.31</v>
      </c>
      <c r="G1460">
        <v>-3198.17</v>
      </c>
      <c r="H1460">
        <v>0</v>
      </c>
      <c r="I1460">
        <v>0</v>
      </c>
      <c r="J1460">
        <v>0</v>
      </c>
      <c r="K1460">
        <v>99639.14</v>
      </c>
      <c r="L1460" t="str">
        <f t="shared" si="41"/>
        <v>1-Residential</v>
      </c>
    </row>
    <row r="1461" spans="1:12" x14ac:dyDescent="0.3">
      <c r="A1461">
        <v>2021</v>
      </c>
      <c r="B1461">
        <v>12</v>
      </c>
      <c r="C1461">
        <v>4</v>
      </c>
      <c r="D1461">
        <v>201</v>
      </c>
      <c r="E1461" t="s">
        <v>122</v>
      </c>
      <c r="F1461">
        <v>130.46</v>
      </c>
      <c r="G1461">
        <v>-4.0599999999999996</v>
      </c>
      <c r="H1461">
        <v>0</v>
      </c>
      <c r="I1461">
        <v>0</v>
      </c>
      <c r="J1461">
        <v>0</v>
      </c>
      <c r="K1461">
        <v>126.4</v>
      </c>
      <c r="L1461" t="str">
        <f t="shared" si="41"/>
        <v>2-Low Income Residential</v>
      </c>
    </row>
    <row r="1462" spans="1:12" x14ac:dyDescent="0.3">
      <c r="A1462">
        <v>2021</v>
      </c>
      <c r="B1462">
        <v>12</v>
      </c>
      <c r="C1462">
        <v>5</v>
      </c>
      <c r="D1462">
        <v>201</v>
      </c>
      <c r="E1462" t="s">
        <v>115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x14ac:dyDescent="0.3">
      <c r="A1463">
        <v>2021</v>
      </c>
      <c r="B1463">
        <v>12</v>
      </c>
      <c r="C1463">
        <v>5</v>
      </c>
      <c r="D1463">
        <v>201</v>
      </c>
      <c r="E1463" t="s">
        <v>116</v>
      </c>
      <c r="F1463">
        <v>778.32</v>
      </c>
      <c r="G1463">
        <v>-10.5</v>
      </c>
      <c r="H1463">
        <v>0</v>
      </c>
      <c r="I1463">
        <v>0</v>
      </c>
      <c r="J1463">
        <v>0</v>
      </c>
      <c r="K1463">
        <v>767.82</v>
      </c>
      <c r="L1463" t="str">
        <f t="shared" si="41"/>
        <v>3-Small C&amp;I</v>
      </c>
    </row>
    <row r="1464" spans="1:12" x14ac:dyDescent="0.3">
      <c r="A1464">
        <v>2021</v>
      </c>
      <c r="B1464">
        <v>12</v>
      </c>
      <c r="C1464">
        <v>5</v>
      </c>
      <c r="D1464">
        <v>201</v>
      </c>
      <c r="E1464" t="s">
        <v>126</v>
      </c>
      <c r="F1464">
        <v>10486.78</v>
      </c>
      <c r="G1464">
        <v>-141.47</v>
      </c>
      <c r="H1464">
        <v>0</v>
      </c>
      <c r="I1464">
        <v>0</v>
      </c>
      <c r="J1464">
        <v>0</v>
      </c>
      <c r="K1464">
        <v>10345.31</v>
      </c>
      <c r="L1464" t="str">
        <f t="shared" si="41"/>
        <v>3-Small C&amp;I</v>
      </c>
    </row>
    <row r="1465" spans="1:12" x14ac:dyDescent="0.3">
      <c r="A1465">
        <v>2021</v>
      </c>
      <c r="B1465">
        <v>12</v>
      </c>
      <c r="C1465">
        <v>5</v>
      </c>
      <c r="D1465">
        <v>201</v>
      </c>
      <c r="E1465" t="s">
        <v>117</v>
      </c>
      <c r="F1465">
        <v>156078.51</v>
      </c>
      <c r="G1465">
        <v>-2107.09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x14ac:dyDescent="0.3">
      <c r="A1466">
        <v>2021</v>
      </c>
      <c r="B1466">
        <v>12</v>
      </c>
      <c r="C1466">
        <v>5</v>
      </c>
      <c r="D1466">
        <v>201</v>
      </c>
      <c r="E1466" t="s">
        <v>118</v>
      </c>
      <c r="F1466">
        <v>930609.11</v>
      </c>
      <c r="G1466">
        <v>-12562.87</v>
      </c>
      <c r="H1466">
        <v>0</v>
      </c>
      <c r="I1466">
        <v>0</v>
      </c>
      <c r="J1466">
        <v>0</v>
      </c>
      <c r="K1466">
        <v>918046.24</v>
      </c>
      <c r="L1466" t="str">
        <f t="shared" si="41"/>
        <v>3-Small C&amp;I</v>
      </c>
    </row>
    <row r="1467" spans="1:12" x14ac:dyDescent="0.3">
      <c r="A1467">
        <v>2021</v>
      </c>
      <c r="B1467">
        <v>12</v>
      </c>
      <c r="C1467">
        <v>5</v>
      </c>
      <c r="D1467">
        <v>201</v>
      </c>
      <c r="E1467" t="s">
        <v>119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x14ac:dyDescent="0.3">
      <c r="A1468">
        <v>2021</v>
      </c>
      <c r="B1468">
        <v>12</v>
      </c>
      <c r="C1468">
        <v>5</v>
      </c>
      <c r="D1468">
        <v>201</v>
      </c>
      <c r="E1468" t="s">
        <v>127</v>
      </c>
      <c r="F1468">
        <v>693396.75</v>
      </c>
      <c r="G1468">
        <v>-832.04</v>
      </c>
      <c r="H1468">
        <v>0</v>
      </c>
      <c r="I1468">
        <v>0</v>
      </c>
      <c r="J1468">
        <v>0</v>
      </c>
      <c r="K1468">
        <v>692564.71</v>
      </c>
      <c r="L1468" t="str">
        <f t="shared" si="41"/>
        <v>4-Medium C&amp;I</v>
      </c>
    </row>
    <row r="1469" spans="1:12" x14ac:dyDescent="0.3">
      <c r="A1469">
        <v>2021</v>
      </c>
      <c r="B1469">
        <v>12</v>
      </c>
      <c r="C1469">
        <v>5</v>
      </c>
      <c r="D1469">
        <v>201</v>
      </c>
      <c r="E1469" t="s">
        <v>128</v>
      </c>
      <c r="F1469">
        <v>365492.26</v>
      </c>
      <c r="G1469">
        <v>-438.6</v>
      </c>
      <c r="H1469">
        <v>0</v>
      </c>
      <c r="I1469">
        <v>0</v>
      </c>
      <c r="J1469">
        <v>0</v>
      </c>
      <c r="K1469">
        <v>365053.66</v>
      </c>
      <c r="L1469" t="str">
        <f t="shared" si="41"/>
        <v>4-Medium C&amp;I</v>
      </c>
    </row>
    <row r="1470" spans="1:12" x14ac:dyDescent="0.3">
      <c r="A1470">
        <v>2021</v>
      </c>
      <c r="B1470">
        <v>12</v>
      </c>
      <c r="C1470">
        <v>5</v>
      </c>
      <c r="D1470">
        <v>201</v>
      </c>
      <c r="E1470" t="s">
        <v>120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x14ac:dyDescent="0.3">
      <c r="A1471">
        <v>2021</v>
      </c>
      <c r="B1471">
        <v>12</v>
      </c>
      <c r="C1471">
        <v>5</v>
      </c>
      <c r="D1471">
        <v>201</v>
      </c>
      <c r="E1471" t="s">
        <v>121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x14ac:dyDescent="0.3">
      <c r="A1472">
        <v>2021</v>
      </c>
      <c r="B1472">
        <v>12</v>
      </c>
      <c r="C1472">
        <v>5</v>
      </c>
      <c r="D1472">
        <v>201</v>
      </c>
      <c r="E1472" t="s">
        <v>122</v>
      </c>
      <c r="F1472">
        <v>4762987.3</v>
      </c>
      <c r="G1472">
        <v>-148127.18</v>
      </c>
      <c r="H1472">
        <v>0</v>
      </c>
      <c r="I1472">
        <v>0</v>
      </c>
      <c r="J1472">
        <v>0</v>
      </c>
      <c r="K1472">
        <v>4614860.12</v>
      </c>
      <c r="L1472" t="str">
        <f t="shared" si="41"/>
        <v>2-Low Income Residential</v>
      </c>
    </row>
    <row r="1473" spans="1:12" x14ac:dyDescent="0.3">
      <c r="A1473">
        <v>2021</v>
      </c>
      <c r="B1473">
        <v>12</v>
      </c>
      <c r="C1473">
        <v>5</v>
      </c>
      <c r="D1473">
        <v>201</v>
      </c>
      <c r="E1473" t="s">
        <v>123</v>
      </c>
      <c r="F1473">
        <v>110632.68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x14ac:dyDescent="0.3">
      <c r="A1474">
        <v>2021</v>
      </c>
      <c r="B1474">
        <v>12</v>
      </c>
      <c r="C1474">
        <v>5</v>
      </c>
      <c r="D1474">
        <v>201</v>
      </c>
      <c r="E1474" t="s">
        <v>129</v>
      </c>
      <c r="F1474">
        <v>4140.1000000000004</v>
      </c>
      <c r="G1474">
        <v>-55.89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x14ac:dyDescent="0.3">
      <c r="A1475">
        <v>2021</v>
      </c>
      <c r="B1475">
        <v>12</v>
      </c>
      <c r="C1475">
        <v>5</v>
      </c>
      <c r="D1475">
        <v>201</v>
      </c>
      <c r="E1475" t="s">
        <v>130</v>
      </c>
      <c r="F1475">
        <v>468.34</v>
      </c>
      <c r="G1475">
        <v>-6.32</v>
      </c>
      <c r="H1475">
        <v>0</v>
      </c>
      <c r="I1475">
        <v>0</v>
      </c>
      <c r="J1475">
        <v>0</v>
      </c>
      <c r="K1475">
        <v>462.02</v>
      </c>
      <c r="L1475" t="str">
        <f t="shared" si="41"/>
        <v>Street</v>
      </c>
    </row>
    <row r="1476" spans="1:12" x14ac:dyDescent="0.3">
      <c r="A1476">
        <v>2021</v>
      </c>
      <c r="B1476">
        <v>12</v>
      </c>
      <c r="C1476">
        <v>5</v>
      </c>
      <c r="D1476">
        <v>201</v>
      </c>
      <c r="E1476" t="s">
        <v>124</v>
      </c>
      <c r="F1476">
        <v>519.89</v>
      </c>
      <c r="G1476">
        <v>-7.01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x14ac:dyDescent="0.3">
      <c r="A1477">
        <v>2021</v>
      </c>
      <c r="B1477">
        <v>12</v>
      </c>
      <c r="C1477">
        <v>5</v>
      </c>
      <c r="D1477">
        <v>201</v>
      </c>
      <c r="E1477" t="s">
        <v>125</v>
      </c>
      <c r="F1477">
        <v>180377.71</v>
      </c>
      <c r="G1477">
        <v>-2435.0300000000002</v>
      </c>
      <c r="H1477">
        <v>0</v>
      </c>
      <c r="I1477">
        <v>0</v>
      </c>
      <c r="J1477">
        <v>0</v>
      </c>
      <c r="K1477">
        <v>177942.68</v>
      </c>
      <c r="L1477" t="str">
        <f t="shared" si="41"/>
        <v>Street</v>
      </c>
    </row>
    <row r="1478" spans="1:12" x14ac:dyDescent="0.3">
      <c r="A1478">
        <v>2021</v>
      </c>
      <c r="B1478">
        <v>12</v>
      </c>
      <c r="C1478">
        <v>5</v>
      </c>
      <c r="D1478">
        <v>201</v>
      </c>
      <c r="E1478" t="s">
        <v>131</v>
      </c>
      <c r="F1478">
        <v>245931.39</v>
      </c>
      <c r="G1478">
        <v>-3319.94</v>
      </c>
      <c r="H1478">
        <v>0</v>
      </c>
      <c r="I1478">
        <v>0</v>
      </c>
      <c r="J1478">
        <v>0</v>
      </c>
      <c r="K1478">
        <v>242611.45</v>
      </c>
      <c r="L1478" t="str">
        <f t="shared" si="41"/>
        <v>Street</v>
      </c>
    </row>
    <row r="1479" spans="1:12" x14ac:dyDescent="0.3">
      <c r="A1479">
        <v>2021</v>
      </c>
      <c r="B1479">
        <v>12</v>
      </c>
      <c r="C1479">
        <v>5</v>
      </c>
      <c r="D1479">
        <v>201</v>
      </c>
      <c r="E1479" t="s">
        <v>132</v>
      </c>
      <c r="F1479">
        <v>28.55</v>
      </c>
      <c r="G1479">
        <v>-0.38</v>
      </c>
      <c r="H1479">
        <v>0</v>
      </c>
      <c r="I1479">
        <v>0</v>
      </c>
      <c r="J1479">
        <v>0</v>
      </c>
      <c r="K1479">
        <v>28.17</v>
      </c>
      <c r="L1479" t="str">
        <f t="shared" si="41"/>
        <v>Street</v>
      </c>
    </row>
    <row r="1480" spans="1:12" x14ac:dyDescent="0.3">
      <c r="A1480">
        <v>2021</v>
      </c>
      <c r="B1480">
        <v>12</v>
      </c>
      <c r="C1480">
        <v>5</v>
      </c>
      <c r="D1480">
        <v>201</v>
      </c>
      <c r="E1480" t="s">
        <v>115</v>
      </c>
      <c r="F1480">
        <v>894375.33</v>
      </c>
      <c r="G1480">
        <v>-12111.27</v>
      </c>
      <c r="H1480">
        <v>0</v>
      </c>
      <c r="I1480">
        <v>0</v>
      </c>
      <c r="J1480">
        <v>0</v>
      </c>
      <c r="K1480">
        <v>882264.06</v>
      </c>
      <c r="L1480" t="str">
        <f t="shared" ref="L1480:L1543" si="42">VLOOKUP(E1480,N:O,2,FALSE)</f>
        <v>3-Small C&amp;I</v>
      </c>
    </row>
    <row r="1481" spans="1:12" x14ac:dyDescent="0.3">
      <c r="A1481">
        <v>2021</v>
      </c>
      <c r="B1481">
        <v>12</v>
      </c>
      <c r="C1481">
        <v>5</v>
      </c>
      <c r="D1481">
        <v>201</v>
      </c>
      <c r="E1481" t="s">
        <v>126</v>
      </c>
      <c r="F1481">
        <v>2421.9</v>
      </c>
      <c r="G1481">
        <v>-32.69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x14ac:dyDescent="0.3">
      <c r="A1482">
        <v>2021</v>
      </c>
      <c r="B1482">
        <v>12</v>
      </c>
      <c r="C1482">
        <v>5</v>
      </c>
      <c r="D1482">
        <v>201</v>
      </c>
      <c r="E1482" t="s">
        <v>117</v>
      </c>
      <c r="F1482">
        <v>13036.19</v>
      </c>
      <c r="G1482">
        <v>-175.99</v>
      </c>
      <c r="H1482">
        <v>0</v>
      </c>
      <c r="I1482">
        <v>0</v>
      </c>
      <c r="J1482">
        <v>0</v>
      </c>
      <c r="K1482">
        <v>12860.2</v>
      </c>
      <c r="L1482" t="str">
        <f t="shared" si="42"/>
        <v>3-Small C&amp;I</v>
      </c>
    </row>
    <row r="1483" spans="1:12" x14ac:dyDescent="0.3">
      <c r="A1483">
        <v>2021</v>
      </c>
      <c r="B1483">
        <v>12</v>
      </c>
      <c r="C1483">
        <v>5</v>
      </c>
      <c r="D1483">
        <v>201</v>
      </c>
      <c r="E1483" t="s">
        <v>118</v>
      </c>
      <c r="F1483">
        <v>121551.07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x14ac:dyDescent="0.3">
      <c r="A1484">
        <v>2021</v>
      </c>
      <c r="B1484">
        <v>12</v>
      </c>
      <c r="C1484">
        <v>5</v>
      </c>
      <c r="D1484">
        <v>201</v>
      </c>
      <c r="E1484" t="s">
        <v>119</v>
      </c>
      <c r="F1484">
        <v>929224.49</v>
      </c>
      <c r="G1484">
        <v>-1114.96</v>
      </c>
      <c r="H1484">
        <v>0</v>
      </c>
      <c r="I1484">
        <v>0</v>
      </c>
      <c r="J1484">
        <v>0</v>
      </c>
      <c r="K1484">
        <v>928109.53</v>
      </c>
      <c r="L1484" t="str">
        <f t="shared" si="42"/>
        <v>4-Medium C&amp;I</v>
      </c>
    </row>
    <row r="1485" spans="1:12" x14ac:dyDescent="0.3">
      <c r="A1485">
        <v>2021</v>
      </c>
      <c r="B1485">
        <v>12</v>
      </c>
      <c r="C1485">
        <v>5</v>
      </c>
      <c r="D1485">
        <v>201</v>
      </c>
      <c r="E1485" t="s">
        <v>127</v>
      </c>
      <c r="F1485">
        <v>48693.05</v>
      </c>
      <c r="G1485">
        <v>-58.42</v>
      </c>
      <c r="H1485">
        <v>0</v>
      </c>
      <c r="I1485">
        <v>0</v>
      </c>
      <c r="J1485">
        <v>0</v>
      </c>
      <c r="K1485">
        <v>48634.63</v>
      </c>
      <c r="L1485" t="str">
        <f t="shared" si="42"/>
        <v>4-Medium C&amp;I</v>
      </c>
    </row>
    <row r="1486" spans="1:12" x14ac:dyDescent="0.3">
      <c r="A1486">
        <v>2021</v>
      </c>
      <c r="B1486">
        <v>12</v>
      </c>
      <c r="C1486">
        <v>5</v>
      </c>
      <c r="D1486">
        <v>201</v>
      </c>
      <c r="E1486" t="s">
        <v>128</v>
      </c>
      <c r="F1486">
        <v>37111.919999999998</v>
      </c>
      <c r="G1486">
        <v>-44.53</v>
      </c>
      <c r="H1486">
        <v>0</v>
      </c>
      <c r="I1486">
        <v>0</v>
      </c>
      <c r="J1486">
        <v>0</v>
      </c>
      <c r="K1486">
        <v>37067.39</v>
      </c>
      <c r="L1486" t="str">
        <f t="shared" si="42"/>
        <v>4-Medium C&amp;I</v>
      </c>
    </row>
    <row r="1487" spans="1:12" x14ac:dyDescent="0.3">
      <c r="A1487">
        <v>2021</v>
      </c>
      <c r="B1487">
        <v>12</v>
      </c>
      <c r="C1487">
        <v>5</v>
      </c>
      <c r="D1487">
        <v>201</v>
      </c>
      <c r="E1487" t="s">
        <v>120</v>
      </c>
      <c r="F1487">
        <v>1797369.88</v>
      </c>
      <c r="G1487">
        <v>-2156.8200000000002</v>
      </c>
      <c r="H1487">
        <v>0</v>
      </c>
      <c r="I1487">
        <v>0</v>
      </c>
      <c r="J1487">
        <v>0</v>
      </c>
      <c r="K1487">
        <v>1795213.06</v>
      </c>
      <c r="L1487" t="str">
        <f t="shared" si="42"/>
        <v>5-Large C&amp;I</v>
      </c>
    </row>
    <row r="1488" spans="1:12" x14ac:dyDescent="0.3">
      <c r="A1488">
        <v>2021</v>
      </c>
      <c r="B1488">
        <v>12</v>
      </c>
      <c r="C1488">
        <v>5</v>
      </c>
      <c r="D1488">
        <v>201</v>
      </c>
      <c r="E1488" t="s">
        <v>121</v>
      </c>
      <c r="F1488">
        <v>3500164.27</v>
      </c>
      <c r="G1488">
        <v>-108854.29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x14ac:dyDescent="0.3">
      <c r="A1489">
        <v>2021</v>
      </c>
      <c r="B1489">
        <v>12</v>
      </c>
      <c r="C1489">
        <v>5</v>
      </c>
      <c r="D1489">
        <v>201</v>
      </c>
      <c r="E1489" t="s">
        <v>122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</v>
      </c>
      <c r="L1489" t="str">
        <f t="shared" si="42"/>
        <v>2-Low Income Residential</v>
      </c>
    </row>
    <row r="1490" spans="1:12" x14ac:dyDescent="0.3">
      <c r="A1490">
        <v>2021</v>
      </c>
      <c r="B1490">
        <v>12</v>
      </c>
      <c r="C1490">
        <v>5</v>
      </c>
      <c r="D1490">
        <v>201</v>
      </c>
      <c r="E1490" t="s">
        <v>125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x14ac:dyDescent="0.3">
      <c r="A1491">
        <v>2022</v>
      </c>
      <c r="B1491">
        <v>1</v>
      </c>
      <c r="C1491">
        <v>4</v>
      </c>
      <c r="D1491">
        <v>201</v>
      </c>
      <c r="E1491" t="s">
        <v>115</v>
      </c>
      <c r="F1491">
        <v>123809.56</v>
      </c>
      <c r="G1491">
        <v>-1671.38</v>
      </c>
      <c r="H1491">
        <v>0</v>
      </c>
      <c r="I1491">
        <v>0</v>
      </c>
      <c r="J1491">
        <v>0</v>
      </c>
      <c r="K1491">
        <v>122138.18</v>
      </c>
      <c r="L1491" t="str">
        <f t="shared" si="42"/>
        <v>3-Small C&amp;I</v>
      </c>
    </row>
    <row r="1492" spans="1:12" x14ac:dyDescent="0.3">
      <c r="A1492">
        <v>2022</v>
      </c>
      <c r="B1492">
        <v>1</v>
      </c>
      <c r="C1492">
        <v>4</v>
      </c>
      <c r="D1492">
        <v>201</v>
      </c>
      <c r="E1492" t="s">
        <v>116</v>
      </c>
      <c r="F1492">
        <v>174.4</v>
      </c>
      <c r="G1492">
        <v>-2.36</v>
      </c>
      <c r="H1492">
        <v>0</v>
      </c>
      <c r="I1492">
        <v>0</v>
      </c>
      <c r="J1492">
        <v>0</v>
      </c>
      <c r="K1492">
        <v>172.04</v>
      </c>
      <c r="L1492" t="str">
        <f t="shared" si="42"/>
        <v>3-Small C&amp;I</v>
      </c>
    </row>
    <row r="1493" spans="1:12" x14ac:dyDescent="0.3">
      <c r="A1493">
        <v>2022</v>
      </c>
      <c r="B1493">
        <v>1</v>
      </c>
      <c r="C1493">
        <v>4</v>
      </c>
      <c r="D1493">
        <v>201</v>
      </c>
      <c r="E1493" t="s">
        <v>126</v>
      </c>
      <c r="F1493">
        <v>32.97</v>
      </c>
      <c r="G1493">
        <v>-0.45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x14ac:dyDescent="0.3">
      <c r="A1494">
        <v>2022</v>
      </c>
      <c r="B1494">
        <v>1</v>
      </c>
      <c r="C1494">
        <v>4</v>
      </c>
      <c r="D1494">
        <v>201</v>
      </c>
      <c r="E1494" t="s">
        <v>117</v>
      </c>
      <c r="F1494">
        <v>237.21</v>
      </c>
      <c r="G1494">
        <v>-3.19</v>
      </c>
      <c r="H1494">
        <v>0</v>
      </c>
      <c r="I1494">
        <v>0</v>
      </c>
      <c r="J1494">
        <v>0</v>
      </c>
      <c r="K1494">
        <v>234.02</v>
      </c>
      <c r="L1494" t="str">
        <f t="shared" si="42"/>
        <v>3-Small C&amp;I</v>
      </c>
    </row>
    <row r="1495" spans="1:12" x14ac:dyDescent="0.3">
      <c r="A1495">
        <v>2022</v>
      </c>
      <c r="B1495">
        <v>1</v>
      </c>
      <c r="C1495">
        <v>4</v>
      </c>
      <c r="D1495">
        <v>201</v>
      </c>
      <c r="E1495" t="s">
        <v>118</v>
      </c>
      <c r="F1495">
        <v>2797.33</v>
      </c>
      <c r="G1495">
        <v>-37.79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x14ac:dyDescent="0.3">
      <c r="A1496">
        <v>2022</v>
      </c>
      <c r="B1496">
        <v>1</v>
      </c>
      <c r="C1496">
        <v>4</v>
      </c>
      <c r="D1496">
        <v>201</v>
      </c>
      <c r="E1496" t="s">
        <v>119</v>
      </c>
      <c r="F1496">
        <v>62467.8</v>
      </c>
      <c r="G1496">
        <v>-74.959999999999994</v>
      </c>
      <c r="H1496">
        <v>0</v>
      </c>
      <c r="I1496">
        <v>0</v>
      </c>
      <c r="J1496">
        <v>0</v>
      </c>
      <c r="K1496">
        <v>62392.84</v>
      </c>
      <c r="L1496" t="str">
        <f t="shared" si="42"/>
        <v>4-Medium C&amp;I</v>
      </c>
    </row>
    <row r="1497" spans="1:12" x14ac:dyDescent="0.3">
      <c r="A1497">
        <v>2022</v>
      </c>
      <c r="B1497">
        <v>1</v>
      </c>
      <c r="C1497">
        <v>4</v>
      </c>
      <c r="D1497">
        <v>201</v>
      </c>
      <c r="E1497" t="s">
        <v>120</v>
      </c>
      <c r="F1497">
        <v>97894.33</v>
      </c>
      <c r="G1497">
        <v>-117.47</v>
      </c>
      <c r="H1497">
        <v>0</v>
      </c>
      <c r="I1497">
        <v>0</v>
      </c>
      <c r="J1497">
        <v>0</v>
      </c>
      <c r="K1497">
        <v>97776.86</v>
      </c>
      <c r="L1497" t="str">
        <f t="shared" si="42"/>
        <v>5-Large C&amp;I</v>
      </c>
    </row>
    <row r="1498" spans="1:12" x14ac:dyDescent="0.3">
      <c r="A1498">
        <v>2022</v>
      </c>
      <c r="B1498">
        <v>1</v>
      </c>
      <c r="C1498">
        <v>4</v>
      </c>
      <c r="D1498">
        <v>201</v>
      </c>
      <c r="E1498" t="s">
        <v>121</v>
      </c>
      <c r="F1498">
        <v>760555.65</v>
      </c>
      <c r="G1498">
        <v>-23653.119999999999</v>
      </c>
      <c r="H1498">
        <v>0</v>
      </c>
      <c r="I1498">
        <v>0</v>
      </c>
      <c r="J1498">
        <v>0</v>
      </c>
      <c r="K1498">
        <v>736902.53</v>
      </c>
      <c r="L1498" t="str">
        <f t="shared" si="42"/>
        <v>1-Residential</v>
      </c>
    </row>
    <row r="1499" spans="1:12" x14ac:dyDescent="0.3">
      <c r="A1499">
        <v>2022</v>
      </c>
      <c r="B1499">
        <v>1</v>
      </c>
      <c r="C1499">
        <v>4</v>
      </c>
      <c r="D1499">
        <v>201</v>
      </c>
      <c r="E1499" t="s">
        <v>122</v>
      </c>
      <c r="F1499">
        <v>12088.62</v>
      </c>
      <c r="G1499">
        <v>-376</v>
      </c>
      <c r="H1499">
        <v>0</v>
      </c>
      <c r="I1499">
        <v>0</v>
      </c>
      <c r="J1499">
        <v>0</v>
      </c>
      <c r="K1499">
        <v>11712.62</v>
      </c>
      <c r="L1499" t="str">
        <f t="shared" si="42"/>
        <v>2-Low Income Residential</v>
      </c>
    </row>
    <row r="1500" spans="1:12" x14ac:dyDescent="0.3">
      <c r="A1500">
        <v>2022</v>
      </c>
      <c r="B1500">
        <v>1</v>
      </c>
      <c r="C1500">
        <v>4</v>
      </c>
      <c r="D1500">
        <v>201</v>
      </c>
      <c r="E1500" t="s">
        <v>123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x14ac:dyDescent="0.3">
      <c r="A1501">
        <v>2022</v>
      </c>
      <c r="B1501">
        <v>1</v>
      </c>
      <c r="C1501">
        <v>4</v>
      </c>
      <c r="D1501">
        <v>201</v>
      </c>
      <c r="E1501" t="s">
        <v>124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</v>
      </c>
      <c r="L1501" t="str">
        <f t="shared" si="42"/>
        <v>Street</v>
      </c>
    </row>
    <row r="1502" spans="1:12" x14ac:dyDescent="0.3">
      <c r="A1502">
        <v>2022</v>
      </c>
      <c r="B1502">
        <v>1</v>
      </c>
      <c r="C1502">
        <v>4</v>
      </c>
      <c r="D1502">
        <v>201</v>
      </c>
      <c r="E1502" t="s">
        <v>125</v>
      </c>
      <c r="F1502">
        <v>3.1</v>
      </c>
      <c r="G1502">
        <v>-0.04</v>
      </c>
      <c r="H1502">
        <v>0</v>
      </c>
      <c r="I1502">
        <v>0</v>
      </c>
      <c r="J1502">
        <v>0</v>
      </c>
      <c r="K1502">
        <v>3.06</v>
      </c>
      <c r="L1502" t="str">
        <f t="shared" si="42"/>
        <v>Street</v>
      </c>
    </row>
    <row r="1503" spans="1:12" x14ac:dyDescent="0.3">
      <c r="A1503">
        <v>2022</v>
      </c>
      <c r="B1503">
        <v>1</v>
      </c>
      <c r="C1503">
        <v>4</v>
      </c>
      <c r="D1503">
        <v>201</v>
      </c>
      <c r="E1503" t="s">
        <v>115</v>
      </c>
      <c r="F1503">
        <v>38214.29</v>
      </c>
      <c r="G1503">
        <v>-515.84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x14ac:dyDescent="0.3">
      <c r="A1504">
        <v>2022</v>
      </c>
      <c r="B1504">
        <v>1</v>
      </c>
      <c r="C1504">
        <v>4</v>
      </c>
      <c r="D1504">
        <v>201</v>
      </c>
      <c r="E1504" t="s">
        <v>117</v>
      </c>
      <c r="F1504">
        <v>92.48</v>
      </c>
      <c r="G1504">
        <v>-1.25</v>
      </c>
      <c r="H1504">
        <v>0</v>
      </c>
      <c r="I1504">
        <v>0</v>
      </c>
      <c r="J1504">
        <v>0</v>
      </c>
      <c r="K1504">
        <v>91.23</v>
      </c>
      <c r="L1504" t="str">
        <f t="shared" si="42"/>
        <v>3-Small C&amp;I</v>
      </c>
    </row>
    <row r="1505" spans="1:12" x14ac:dyDescent="0.3">
      <c r="A1505">
        <v>2022</v>
      </c>
      <c r="B1505">
        <v>1</v>
      </c>
      <c r="C1505">
        <v>4</v>
      </c>
      <c r="D1505">
        <v>201</v>
      </c>
      <c r="E1505" t="s">
        <v>118</v>
      </c>
      <c r="F1505">
        <v>609.24</v>
      </c>
      <c r="G1505">
        <v>-8.2100000000000009</v>
      </c>
      <c r="H1505">
        <v>0</v>
      </c>
      <c r="I1505">
        <v>0</v>
      </c>
      <c r="J1505">
        <v>0</v>
      </c>
      <c r="K1505">
        <v>601.03</v>
      </c>
      <c r="L1505" t="str">
        <f t="shared" si="42"/>
        <v>3-Small C&amp;I</v>
      </c>
    </row>
    <row r="1506" spans="1:12" x14ac:dyDescent="0.3">
      <c r="A1506">
        <v>2022</v>
      </c>
      <c r="B1506">
        <v>1</v>
      </c>
      <c r="C1506">
        <v>4</v>
      </c>
      <c r="D1506">
        <v>201</v>
      </c>
      <c r="E1506" t="s">
        <v>119</v>
      </c>
      <c r="F1506">
        <v>39148.71</v>
      </c>
      <c r="G1506">
        <v>-46.98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x14ac:dyDescent="0.3">
      <c r="A1507">
        <v>2022</v>
      </c>
      <c r="B1507">
        <v>1</v>
      </c>
      <c r="C1507">
        <v>4</v>
      </c>
      <c r="D1507">
        <v>201</v>
      </c>
      <c r="E1507" t="s">
        <v>121</v>
      </c>
      <c r="F1507">
        <v>122548.91</v>
      </c>
      <c r="G1507">
        <v>-3811.31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x14ac:dyDescent="0.3">
      <c r="A1508">
        <v>2022</v>
      </c>
      <c r="B1508">
        <v>1</v>
      </c>
      <c r="C1508">
        <v>4</v>
      </c>
      <c r="D1508">
        <v>201</v>
      </c>
      <c r="E1508" t="s">
        <v>122</v>
      </c>
      <c r="F1508">
        <v>161</v>
      </c>
      <c r="G1508">
        <v>-5.01</v>
      </c>
      <c r="H1508">
        <v>0</v>
      </c>
      <c r="I1508">
        <v>0</v>
      </c>
      <c r="J1508">
        <v>0</v>
      </c>
      <c r="K1508">
        <v>155.99</v>
      </c>
      <c r="L1508" t="str">
        <f t="shared" si="42"/>
        <v>2-Low Income Residential</v>
      </c>
    </row>
    <row r="1509" spans="1:12" x14ac:dyDescent="0.3">
      <c r="A1509">
        <v>2022</v>
      </c>
      <c r="B1509">
        <v>1</v>
      </c>
      <c r="C1509">
        <v>5</v>
      </c>
      <c r="D1509">
        <v>201</v>
      </c>
      <c r="E1509" t="s">
        <v>115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x14ac:dyDescent="0.3">
      <c r="A1510">
        <v>2022</v>
      </c>
      <c r="B1510">
        <v>1</v>
      </c>
      <c r="C1510">
        <v>5</v>
      </c>
      <c r="D1510">
        <v>201</v>
      </c>
      <c r="E1510" t="s">
        <v>116</v>
      </c>
      <c r="F1510">
        <v>793.87</v>
      </c>
      <c r="G1510">
        <v>-10.7</v>
      </c>
      <c r="H1510">
        <v>0</v>
      </c>
      <c r="I1510">
        <v>0</v>
      </c>
      <c r="J1510">
        <v>0</v>
      </c>
      <c r="K1510">
        <v>783.17</v>
      </c>
      <c r="L1510" t="str">
        <f t="shared" si="42"/>
        <v>3-Small C&amp;I</v>
      </c>
    </row>
    <row r="1511" spans="1:12" x14ac:dyDescent="0.3">
      <c r="A1511">
        <v>2022</v>
      </c>
      <c r="B1511">
        <v>1</v>
      </c>
      <c r="C1511">
        <v>5</v>
      </c>
      <c r="D1511">
        <v>201</v>
      </c>
      <c r="E1511" t="s">
        <v>126</v>
      </c>
      <c r="F1511">
        <v>10778.73</v>
      </c>
      <c r="G1511">
        <v>-145.51</v>
      </c>
      <c r="H1511">
        <v>0</v>
      </c>
      <c r="I1511">
        <v>0</v>
      </c>
      <c r="J1511">
        <v>0</v>
      </c>
      <c r="K1511">
        <v>10633.22</v>
      </c>
      <c r="L1511" t="str">
        <f t="shared" si="42"/>
        <v>3-Small C&amp;I</v>
      </c>
    </row>
    <row r="1512" spans="1:12" x14ac:dyDescent="0.3">
      <c r="A1512">
        <v>2022</v>
      </c>
      <c r="B1512">
        <v>1</v>
      </c>
      <c r="C1512">
        <v>5</v>
      </c>
      <c r="D1512">
        <v>201</v>
      </c>
      <c r="E1512" t="s">
        <v>117</v>
      </c>
      <c r="F1512">
        <v>162893.57</v>
      </c>
      <c r="G1512">
        <v>-2199.08</v>
      </c>
      <c r="H1512">
        <v>0</v>
      </c>
      <c r="I1512">
        <v>0</v>
      </c>
      <c r="J1512">
        <v>0</v>
      </c>
      <c r="K1512">
        <v>160694.49</v>
      </c>
      <c r="L1512" t="str">
        <f t="shared" si="42"/>
        <v>3-Small C&amp;I</v>
      </c>
    </row>
    <row r="1513" spans="1:12" x14ac:dyDescent="0.3">
      <c r="A1513">
        <v>2022</v>
      </c>
      <c r="B1513">
        <v>1</v>
      </c>
      <c r="C1513">
        <v>5</v>
      </c>
      <c r="D1513">
        <v>201</v>
      </c>
      <c r="E1513" t="s">
        <v>118</v>
      </c>
      <c r="F1513">
        <v>1051679.51</v>
      </c>
      <c r="G1513">
        <v>-14119.72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x14ac:dyDescent="0.3">
      <c r="A1514">
        <v>2022</v>
      </c>
      <c r="B1514">
        <v>1</v>
      </c>
      <c r="C1514">
        <v>5</v>
      </c>
      <c r="D1514">
        <v>201</v>
      </c>
      <c r="E1514" t="s">
        <v>119</v>
      </c>
      <c r="F1514">
        <v>11141856.9</v>
      </c>
      <c r="G1514">
        <v>-13370.19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x14ac:dyDescent="0.3">
      <c r="A1515">
        <v>2022</v>
      </c>
      <c r="B1515">
        <v>1</v>
      </c>
      <c r="C1515">
        <v>5</v>
      </c>
      <c r="D1515">
        <v>201</v>
      </c>
      <c r="E1515" t="s">
        <v>127</v>
      </c>
      <c r="F1515">
        <v>811381.22</v>
      </c>
      <c r="G1515">
        <v>-973.63</v>
      </c>
      <c r="H1515">
        <v>0</v>
      </c>
      <c r="I1515">
        <v>0</v>
      </c>
      <c r="J1515">
        <v>0</v>
      </c>
      <c r="K1515">
        <v>810407.59</v>
      </c>
      <c r="L1515" t="str">
        <f t="shared" si="42"/>
        <v>4-Medium C&amp;I</v>
      </c>
    </row>
    <row r="1516" spans="1:12" x14ac:dyDescent="0.3">
      <c r="A1516">
        <v>2022</v>
      </c>
      <c r="B1516">
        <v>1</v>
      </c>
      <c r="C1516">
        <v>5</v>
      </c>
      <c r="D1516">
        <v>201</v>
      </c>
      <c r="E1516" t="s">
        <v>128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x14ac:dyDescent="0.3">
      <c r="A1517">
        <v>2022</v>
      </c>
      <c r="B1517">
        <v>1</v>
      </c>
      <c r="C1517">
        <v>5</v>
      </c>
      <c r="D1517">
        <v>201</v>
      </c>
      <c r="E1517" t="s">
        <v>120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x14ac:dyDescent="0.3">
      <c r="A1518">
        <v>2022</v>
      </c>
      <c r="B1518">
        <v>1</v>
      </c>
      <c r="C1518">
        <v>5</v>
      </c>
      <c r="D1518">
        <v>201</v>
      </c>
      <c r="E1518" t="s">
        <v>121</v>
      </c>
      <c r="F1518">
        <v>41383550.960000001</v>
      </c>
      <c r="G1518">
        <v>-1287017.68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x14ac:dyDescent="0.3">
      <c r="A1519">
        <v>2022</v>
      </c>
      <c r="B1519">
        <v>1</v>
      </c>
      <c r="C1519">
        <v>5</v>
      </c>
      <c r="D1519">
        <v>201</v>
      </c>
      <c r="E1519" t="s">
        <v>122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x14ac:dyDescent="0.3">
      <c r="A1520">
        <v>2022</v>
      </c>
      <c r="B1520">
        <v>1</v>
      </c>
      <c r="C1520">
        <v>5</v>
      </c>
      <c r="D1520">
        <v>201</v>
      </c>
      <c r="E1520" t="s">
        <v>123</v>
      </c>
      <c r="F1520">
        <v>120570.44</v>
      </c>
      <c r="G1520">
        <v>-1627.65</v>
      </c>
      <c r="H1520">
        <v>0</v>
      </c>
      <c r="I1520">
        <v>0</v>
      </c>
      <c r="J1520">
        <v>0</v>
      </c>
      <c r="K1520">
        <v>118942.79</v>
      </c>
      <c r="L1520" t="str">
        <f t="shared" si="42"/>
        <v>Street</v>
      </c>
    </row>
    <row r="1521" spans="1:12" x14ac:dyDescent="0.3">
      <c r="A1521">
        <v>2022</v>
      </c>
      <c r="B1521">
        <v>1</v>
      </c>
      <c r="C1521">
        <v>5</v>
      </c>
      <c r="D1521">
        <v>201</v>
      </c>
      <c r="E1521" t="s">
        <v>129</v>
      </c>
      <c r="F1521">
        <v>4613.17</v>
      </c>
      <c r="G1521">
        <v>-62.28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x14ac:dyDescent="0.3">
      <c r="A1522">
        <v>2022</v>
      </c>
      <c r="B1522">
        <v>1</v>
      </c>
      <c r="C1522">
        <v>5</v>
      </c>
      <c r="D1522">
        <v>201</v>
      </c>
      <c r="E1522" t="s">
        <v>130</v>
      </c>
      <c r="F1522">
        <v>515.38</v>
      </c>
      <c r="G1522">
        <v>-6.97</v>
      </c>
      <c r="H1522">
        <v>0</v>
      </c>
      <c r="I1522">
        <v>0</v>
      </c>
      <c r="J1522">
        <v>0</v>
      </c>
      <c r="K1522">
        <v>508.41</v>
      </c>
      <c r="L1522" t="str">
        <f t="shared" si="42"/>
        <v>Street</v>
      </c>
    </row>
    <row r="1523" spans="1:12" x14ac:dyDescent="0.3">
      <c r="A1523">
        <v>2022</v>
      </c>
      <c r="B1523">
        <v>1</v>
      </c>
      <c r="C1523">
        <v>5</v>
      </c>
      <c r="D1523">
        <v>201</v>
      </c>
      <c r="E1523" t="s">
        <v>124</v>
      </c>
      <c r="F1523">
        <v>574.91</v>
      </c>
      <c r="G1523">
        <v>-7.76</v>
      </c>
      <c r="H1523">
        <v>0</v>
      </c>
      <c r="I1523">
        <v>0</v>
      </c>
      <c r="J1523">
        <v>0</v>
      </c>
      <c r="K1523">
        <v>567.15</v>
      </c>
      <c r="L1523" t="str">
        <f t="shared" si="42"/>
        <v>Street</v>
      </c>
    </row>
    <row r="1524" spans="1:12" x14ac:dyDescent="0.3">
      <c r="A1524">
        <v>2022</v>
      </c>
      <c r="B1524">
        <v>1</v>
      </c>
      <c r="C1524">
        <v>5</v>
      </c>
      <c r="D1524">
        <v>201</v>
      </c>
      <c r="E1524" t="s">
        <v>125</v>
      </c>
      <c r="F1524">
        <v>204120.38</v>
      </c>
      <c r="G1524">
        <v>-2754.99</v>
      </c>
      <c r="H1524">
        <v>0</v>
      </c>
      <c r="I1524">
        <v>0</v>
      </c>
      <c r="J1524">
        <v>0</v>
      </c>
      <c r="K1524">
        <v>201365.39</v>
      </c>
      <c r="L1524" t="str">
        <f t="shared" si="42"/>
        <v>Street</v>
      </c>
    </row>
    <row r="1525" spans="1:12" x14ac:dyDescent="0.3">
      <c r="A1525">
        <v>2022</v>
      </c>
      <c r="B1525">
        <v>1</v>
      </c>
      <c r="C1525">
        <v>5</v>
      </c>
      <c r="D1525">
        <v>201</v>
      </c>
      <c r="E1525" t="s">
        <v>131</v>
      </c>
      <c r="F1525">
        <v>146890.13</v>
      </c>
      <c r="G1525">
        <v>-1983.11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x14ac:dyDescent="0.3">
      <c r="A1526">
        <v>2022</v>
      </c>
      <c r="B1526">
        <v>1</v>
      </c>
      <c r="C1526">
        <v>5</v>
      </c>
      <c r="D1526">
        <v>201</v>
      </c>
      <c r="E1526" t="s">
        <v>132</v>
      </c>
      <c r="F1526">
        <v>32.08</v>
      </c>
      <c r="G1526">
        <v>-0.43</v>
      </c>
      <c r="H1526">
        <v>0</v>
      </c>
      <c r="I1526">
        <v>0</v>
      </c>
      <c r="J1526">
        <v>0</v>
      </c>
      <c r="K1526">
        <v>31.65</v>
      </c>
      <c r="L1526" t="str">
        <f t="shared" si="42"/>
        <v>Street</v>
      </c>
    </row>
    <row r="1527" spans="1:12" x14ac:dyDescent="0.3">
      <c r="A1527">
        <v>2022</v>
      </c>
      <c r="B1527">
        <v>1</v>
      </c>
      <c r="C1527">
        <v>5</v>
      </c>
      <c r="D1527">
        <v>201</v>
      </c>
      <c r="E1527" t="s">
        <v>115</v>
      </c>
      <c r="F1527">
        <v>955506.08</v>
      </c>
      <c r="G1527">
        <v>-12894.92</v>
      </c>
      <c r="H1527">
        <v>0</v>
      </c>
      <c r="I1527">
        <v>0</v>
      </c>
      <c r="J1527">
        <v>0</v>
      </c>
      <c r="K1527">
        <v>942611.16</v>
      </c>
      <c r="L1527" t="str">
        <f t="shared" si="42"/>
        <v>3-Small C&amp;I</v>
      </c>
    </row>
    <row r="1528" spans="1:12" x14ac:dyDescent="0.3">
      <c r="A1528">
        <v>2022</v>
      </c>
      <c r="B1528">
        <v>1</v>
      </c>
      <c r="C1528">
        <v>5</v>
      </c>
      <c r="D1528">
        <v>201</v>
      </c>
      <c r="E1528" t="s">
        <v>126</v>
      </c>
      <c r="F1528">
        <v>2437.16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x14ac:dyDescent="0.3">
      <c r="A1529">
        <v>2022</v>
      </c>
      <c r="B1529">
        <v>1</v>
      </c>
      <c r="C1529">
        <v>5</v>
      </c>
      <c r="D1529">
        <v>201</v>
      </c>
      <c r="E1529" t="s">
        <v>117</v>
      </c>
      <c r="F1529">
        <v>11548.69</v>
      </c>
      <c r="G1529">
        <v>-155.91</v>
      </c>
      <c r="H1529">
        <v>0</v>
      </c>
      <c r="I1529">
        <v>0</v>
      </c>
      <c r="J1529">
        <v>0</v>
      </c>
      <c r="K1529">
        <v>11392.78</v>
      </c>
      <c r="L1529" t="str">
        <f t="shared" si="42"/>
        <v>3-Small C&amp;I</v>
      </c>
    </row>
    <row r="1530" spans="1:12" x14ac:dyDescent="0.3">
      <c r="A1530">
        <v>2022</v>
      </c>
      <c r="B1530">
        <v>1</v>
      </c>
      <c r="C1530">
        <v>5</v>
      </c>
      <c r="D1530">
        <v>201</v>
      </c>
      <c r="E1530" t="s">
        <v>118</v>
      </c>
      <c r="F1530">
        <v>131135.23000000001</v>
      </c>
      <c r="G1530">
        <v>-1770.41</v>
      </c>
      <c r="H1530">
        <v>0</v>
      </c>
      <c r="I1530">
        <v>0</v>
      </c>
      <c r="J1530">
        <v>0</v>
      </c>
      <c r="K1530">
        <v>129364.82</v>
      </c>
      <c r="L1530" t="str">
        <f t="shared" si="42"/>
        <v>3-Small C&amp;I</v>
      </c>
    </row>
    <row r="1531" spans="1:12" x14ac:dyDescent="0.3">
      <c r="A1531">
        <v>2022</v>
      </c>
      <c r="B1531">
        <v>1</v>
      </c>
      <c r="C1531">
        <v>5</v>
      </c>
      <c r="D1531">
        <v>201</v>
      </c>
      <c r="E1531" t="s">
        <v>119</v>
      </c>
      <c r="F1531">
        <v>1180426.46</v>
      </c>
      <c r="G1531">
        <v>-1416.44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x14ac:dyDescent="0.3">
      <c r="A1532">
        <v>2022</v>
      </c>
      <c r="B1532">
        <v>1</v>
      </c>
      <c r="C1532">
        <v>5</v>
      </c>
      <c r="D1532">
        <v>201</v>
      </c>
      <c r="E1532" t="s">
        <v>127</v>
      </c>
      <c r="F1532">
        <v>61130.53</v>
      </c>
      <c r="G1532">
        <v>-73.34</v>
      </c>
      <c r="H1532">
        <v>0</v>
      </c>
      <c r="I1532">
        <v>0</v>
      </c>
      <c r="J1532">
        <v>0</v>
      </c>
      <c r="K1532">
        <v>61057.19</v>
      </c>
      <c r="L1532" t="str">
        <f t="shared" si="42"/>
        <v>4-Medium C&amp;I</v>
      </c>
    </row>
    <row r="1533" spans="1:12" x14ac:dyDescent="0.3">
      <c r="A1533">
        <v>2022</v>
      </c>
      <c r="B1533">
        <v>1</v>
      </c>
      <c r="C1533">
        <v>5</v>
      </c>
      <c r="D1533">
        <v>201</v>
      </c>
      <c r="E1533" t="s">
        <v>128</v>
      </c>
      <c r="F1533">
        <v>42530.9</v>
      </c>
      <c r="G1533">
        <v>-51.07</v>
      </c>
      <c r="H1533">
        <v>0</v>
      </c>
      <c r="I1533">
        <v>0</v>
      </c>
      <c r="J1533">
        <v>0</v>
      </c>
      <c r="K1533">
        <v>42479.83</v>
      </c>
      <c r="L1533" t="str">
        <f t="shared" si="42"/>
        <v>4-Medium C&amp;I</v>
      </c>
    </row>
    <row r="1534" spans="1:12" x14ac:dyDescent="0.3">
      <c r="A1534">
        <v>2022</v>
      </c>
      <c r="B1534">
        <v>1</v>
      </c>
      <c r="C1534">
        <v>5</v>
      </c>
      <c r="D1534">
        <v>201</v>
      </c>
      <c r="E1534" t="s">
        <v>120</v>
      </c>
      <c r="F1534">
        <v>2032114.46</v>
      </c>
      <c r="G1534">
        <v>-2438.58</v>
      </c>
      <c r="H1534">
        <v>0</v>
      </c>
      <c r="I1534">
        <v>0</v>
      </c>
      <c r="J1534">
        <v>0</v>
      </c>
      <c r="K1534">
        <v>2029675.88</v>
      </c>
      <c r="L1534" t="str">
        <f t="shared" si="42"/>
        <v>5-Large C&amp;I</v>
      </c>
    </row>
    <row r="1535" spans="1:12" x14ac:dyDescent="0.3">
      <c r="A1535">
        <v>2022</v>
      </c>
      <c r="B1535">
        <v>1</v>
      </c>
      <c r="C1535">
        <v>5</v>
      </c>
      <c r="D1535">
        <v>201</v>
      </c>
      <c r="E1535" t="s">
        <v>121</v>
      </c>
      <c r="F1535">
        <v>3564709.06</v>
      </c>
      <c r="G1535">
        <v>-110860.88</v>
      </c>
      <c r="H1535">
        <v>0</v>
      </c>
      <c r="I1535">
        <v>0</v>
      </c>
      <c r="J1535">
        <v>0</v>
      </c>
      <c r="K1535">
        <v>3453848.18</v>
      </c>
      <c r="L1535" t="str">
        <f t="shared" si="42"/>
        <v>1-Residential</v>
      </c>
    </row>
    <row r="1536" spans="1:12" x14ac:dyDescent="0.3">
      <c r="A1536">
        <v>2022</v>
      </c>
      <c r="B1536">
        <v>1</v>
      </c>
      <c r="C1536">
        <v>5</v>
      </c>
      <c r="D1536">
        <v>201</v>
      </c>
      <c r="E1536" t="s">
        <v>122</v>
      </c>
      <c r="F1536">
        <v>597020.84</v>
      </c>
      <c r="G1536">
        <v>-18567.04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x14ac:dyDescent="0.3">
      <c r="A1537">
        <v>2022</v>
      </c>
      <c r="B1537">
        <v>1</v>
      </c>
      <c r="C1537">
        <v>5</v>
      </c>
      <c r="D1537">
        <v>201</v>
      </c>
      <c r="E1537" t="s">
        <v>125</v>
      </c>
      <c r="F1537">
        <v>51.47</v>
      </c>
      <c r="G1537">
        <v>-0.69</v>
      </c>
      <c r="H1537">
        <v>0</v>
      </c>
      <c r="I1537">
        <v>0</v>
      </c>
      <c r="J1537">
        <v>0</v>
      </c>
      <c r="K1537">
        <v>50.78</v>
      </c>
      <c r="L1537" t="str">
        <f t="shared" si="42"/>
        <v>Street</v>
      </c>
    </row>
    <row r="1538" spans="1:12" x14ac:dyDescent="0.3">
      <c r="A1538">
        <v>2022</v>
      </c>
      <c r="B1538">
        <v>2</v>
      </c>
      <c r="C1538">
        <v>4</v>
      </c>
      <c r="D1538">
        <v>201</v>
      </c>
      <c r="E1538" t="s">
        <v>115</v>
      </c>
      <c r="F1538">
        <v>135545.45000000001</v>
      </c>
      <c r="G1538">
        <v>-1829.88</v>
      </c>
      <c r="H1538">
        <v>0</v>
      </c>
      <c r="I1538">
        <v>0</v>
      </c>
      <c r="J1538">
        <v>0</v>
      </c>
      <c r="K1538">
        <v>133715.57</v>
      </c>
      <c r="L1538" t="str">
        <f t="shared" si="42"/>
        <v>3-Small C&amp;I</v>
      </c>
    </row>
    <row r="1539" spans="1:12" x14ac:dyDescent="0.3">
      <c r="A1539">
        <v>2022</v>
      </c>
      <c r="B1539">
        <v>2</v>
      </c>
      <c r="C1539">
        <v>4</v>
      </c>
      <c r="D1539">
        <v>201</v>
      </c>
      <c r="E1539" t="s">
        <v>116</v>
      </c>
      <c r="F1539">
        <v>156.01</v>
      </c>
      <c r="G1539">
        <v>-2.12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x14ac:dyDescent="0.3">
      <c r="A1540">
        <v>2022</v>
      </c>
      <c r="B1540">
        <v>2</v>
      </c>
      <c r="C1540">
        <v>4</v>
      </c>
      <c r="D1540">
        <v>201</v>
      </c>
      <c r="E1540" t="s">
        <v>126</v>
      </c>
      <c r="F1540">
        <v>32.97</v>
      </c>
      <c r="G1540">
        <v>-0.45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x14ac:dyDescent="0.3">
      <c r="A1541">
        <v>2022</v>
      </c>
      <c r="B1541">
        <v>2</v>
      </c>
      <c r="C1541">
        <v>4</v>
      </c>
      <c r="D1541">
        <v>201</v>
      </c>
      <c r="E1541" t="s">
        <v>117</v>
      </c>
      <c r="F1541">
        <v>176.18</v>
      </c>
      <c r="G1541">
        <v>-2.38</v>
      </c>
      <c r="H1541">
        <v>0</v>
      </c>
      <c r="I1541">
        <v>0</v>
      </c>
      <c r="J1541">
        <v>0</v>
      </c>
      <c r="K1541">
        <v>173.8</v>
      </c>
      <c r="L1541" t="str">
        <f t="shared" si="42"/>
        <v>3-Small C&amp;I</v>
      </c>
    </row>
    <row r="1542" spans="1:12" x14ac:dyDescent="0.3">
      <c r="A1542">
        <v>2022</v>
      </c>
      <c r="B1542">
        <v>2</v>
      </c>
      <c r="C1542">
        <v>4</v>
      </c>
      <c r="D1542">
        <v>201</v>
      </c>
      <c r="E1542" t="s">
        <v>118</v>
      </c>
      <c r="F1542">
        <v>2802.28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x14ac:dyDescent="0.3">
      <c r="A1543">
        <v>2022</v>
      </c>
      <c r="B1543">
        <v>2</v>
      </c>
      <c r="C1543">
        <v>4</v>
      </c>
      <c r="D1543">
        <v>201</v>
      </c>
      <c r="E1543" t="s">
        <v>119</v>
      </c>
      <c r="F1543">
        <v>74606.02</v>
      </c>
      <c r="G1543">
        <v>-89.54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x14ac:dyDescent="0.3">
      <c r="A1544">
        <v>2022</v>
      </c>
      <c r="B1544">
        <v>2</v>
      </c>
      <c r="C1544">
        <v>4</v>
      </c>
      <c r="D1544">
        <v>201</v>
      </c>
      <c r="E1544" t="s">
        <v>120</v>
      </c>
      <c r="F1544">
        <v>66094.12</v>
      </c>
      <c r="G1544">
        <v>-79.319999999999993</v>
      </c>
      <c r="H1544">
        <v>0</v>
      </c>
      <c r="I1544">
        <v>0</v>
      </c>
      <c r="J1544">
        <v>0</v>
      </c>
      <c r="K1544">
        <v>66014.8</v>
      </c>
      <c r="L1544" t="str">
        <f t="shared" ref="L1544:L1607" si="43">VLOOKUP(E1544,N:O,2,FALSE)</f>
        <v>5-Large C&amp;I</v>
      </c>
    </row>
    <row r="1545" spans="1:12" x14ac:dyDescent="0.3">
      <c r="A1545">
        <v>2022</v>
      </c>
      <c r="B1545">
        <v>2</v>
      </c>
      <c r="C1545">
        <v>4</v>
      </c>
      <c r="D1545">
        <v>201</v>
      </c>
      <c r="E1545" t="s">
        <v>121</v>
      </c>
      <c r="F1545">
        <v>793181.92</v>
      </c>
      <c r="G1545">
        <v>-24667.3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x14ac:dyDescent="0.3">
      <c r="A1546">
        <v>2022</v>
      </c>
      <c r="B1546">
        <v>2</v>
      </c>
      <c r="C1546">
        <v>4</v>
      </c>
      <c r="D1546">
        <v>201</v>
      </c>
      <c r="E1546" t="s">
        <v>122</v>
      </c>
      <c r="F1546">
        <v>14007.36</v>
      </c>
      <c r="G1546">
        <v>-435.59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x14ac:dyDescent="0.3">
      <c r="A1547">
        <v>2022</v>
      </c>
      <c r="B1547">
        <v>2</v>
      </c>
      <c r="C1547">
        <v>4</v>
      </c>
      <c r="D1547">
        <v>201</v>
      </c>
      <c r="E1547" t="s">
        <v>123</v>
      </c>
      <c r="F1547">
        <v>1582.32</v>
      </c>
      <c r="G1547">
        <v>-21.36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x14ac:dyDescent="0.3">
      <c r="A1548">
        <v>2022</v>
      </c>
      <c r="B1548">
        <v>2</v>
      </c>
      <c r="C1548">
        <v>4</v>
      </c>
      <c r="D1548">
        <v>201</v>
      </c>
      <c r="E1548" t="s">
        <v>124</v>
      </c>
      <c r="F1548">
        <v>680.6</v>
      </c>
      <c r="G1548">
        <v>-9.19</v>
      </c>
      <c r="H1548">
        <v>0</v>
      </c>
      <c r="I1548">
        <v>0</v>
      </c>
      <c r="J1548">
        <v>0</v>
      </c>
      <c r="K1548">
        <v>671.41</v>
      </c>
      <c r="L1548" t="str">
        <f t="shared" si="43"/>
        <v>Street</v>
      </c>
    </row>
    <row r="1549" spans="1:12" x14ac:dyDescent="0.3">
      <c r="A1549">
        <v>2022</v>
      </c>
      <c r="B1549">
        <v>2</v>
      </c>
      <c r="C1549">
        <v>4</v>
      </c>
      <c r="D1549">
        <v>201</v>
      </c>
      <c r="E1549" t="s">
        <v>125</v>
      </c>
      <c r="F1549">
        <v>2.54</v>
      </c>
      <c r="G1549">
        <v>-0.03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x14ac:dyDescent="0.3">
      <c r="A1550">
        <v>2022</v>
      </c>
      <c r="B1550">
        <v>2</v>
      </c>
      <c r="C1550">
        <v>4</v>
      </c>
      <c r="D1550">
        <v>201</v>
      </c>
      <c r="E1550" t="s">
        <v>115</v>
      </c>
      <c r="F1550">
        <v>40023.15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x14ac:dyDescent="0.3">
      <c r="A1551">
        <v>2022</v>
      </c>
      <c r="B1551">
        <v>2</v>
      </c>
      <c r="C1551">
        <v>4</v>
      </c>
      <c r="D1551">
        <v>201</v>
      </c>
      <c r="E1551" t="s">
        <v>117</v>
      </c>
      <c r="F1551">
        <v>86.12</v>
      </c>
      <c r="G1551">
        <v>-1.1599999999999999</v>
      </c>
      <c r="H1551">
        <v>0</v>
      </c>
      <c r="I1551">
        <v>0</v>
      </c>
      <c r="J1551">
        <v>0</v>
      </c>
      <c r="K1551">
        <v>84.96</v>
      </c>
      <c r="L1551" t="str">
        <f t="shared" si="43"/>
        <v>3-Small C&amp;I</v>
      </c>
    </row>
    <row r="1552" spans="1:12" x14ac:dyDescent="0.3">
      <c r="A1552">
        <v>2022</v>
      </c>
      <c r="B1552">
        <v>2</v>
      </c>
      <c r="C1552">
        <v>4</v>
      </c>
      <c r="D1552">
        <v>201</v>
      </c>
      <c r="E1552" t="s">
        <v>118</v>
      </c>
      <c r="F1552">
        <v>592.97</v>
      </c>
      <c r="G1552">
        <v>-8.01</v>
      </c>
      <c r="H1552">
        <v>0</v>
      </c>
      <c r="I1552">
        <v>0</v>
      </c>
      <c r="J1552">
        <v>0</v>
      </c>
      <c r="K1552">
        <v>584.96</v>
      </c>
      <c r="L1552" t="str">
        <f t="shared" si="43"/>
        <v>3-Small C&amp;I</v>
      </c>
    </row>
    <row r="1553" spans="1:12" x14ac:dyDescent="0.3">
      <c r="A1553">
        <v>2022</v>
      </c>
      <c r="B1553">
        <v>2</v>
      </c>
      <c r="C1553">
        <v>4</v>
      </c>
      <c r="D1553">
        <v>201</v>
      </c>
      <c r="E1553" t="s">
        <v>119</v>
      </c>
      <c r="F1553">
        <v>35507.07</v>
      </c>
      <c r="G1553">
        <v>-42.6</v>
      </c>
      <c r="H1553">
        <v>0</v>
      </c>
      <c r="I1553">
        <v>0</v>
      </c>
      <c r="J1553">
        <v>0</v>
      </c>
      <c r="K1553">
        <v>35464.47</v>
      </c>
      <c r="L1553" t="str">
        <f t="shared" si="43"/>
        <v>4-Medium C&amp;I</v>
      </c>
    </row>
    <row r="1554" spans="1:12" x14ac:dyDescent="0.3">
      <c r="A1554">
        <v>2022</v>
      </c>
      <c r="B1554">
        <v>2</v>
      </c>
      <c r="C1554">
        <v>4</v>
      </c>
      <c r="D1554">
        <v>201</v>
      </c>
      <c r="E1554" t="s">
        <v>121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x14ac:dyDescent="0.3">
      <c r="A1555">
        <v>2022</v>
      </c>
      <c r="B1555">
        <v>2</v>
      </c>
      <c r="C1555">
        <v>4</v>
      </c>
      <c r="D1555">
        <v>201</v>
      </c>
      <c r="E1555" t="s">
        <v>122</v>
      </c>
      <c r="F1555">
        <v>344.79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x14ac:dyDescent="0.3">
      <c r="A1556">
        <v>2022</v>
      </c>
      <c r="B1556">
        <v>2</v>
      </c>
      <c r="C1556">
        <v>5</v>
      </c>
      <c r="D1556">
        <v>201</v>
      </c>
      <c r="E1556" t="s">
        <v>115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x14ac:dyDescent="0.3">
      <c r="A1557">
        <v>2022</v>
      </c>
      <c r="B1557">
        <v>2</v>
      </c>
      <c r="C1557">
        <v>5</v>
      </c>
      <c r="D1557">
        <v>201</v>
      </c>
      <c r="E1557" t="s">
        <v>116</v>
      </c>
      <c r="F1557">
        <v>891.43</v>
      </c>
      <c r="G1557">
        <v>-12.03</v>
      </c>
      <c r="H1557">
        <v>0</v>
      </c>
      <c r="I1557">
        <v>0</v>
      </c>
      <c r="J1557">
        <v>0</v>
      </c>
      <c r="K1557">
        <v>879.4</v>
      </c>
      <c r="L1557" t="str">
        <f t="shared" si="43"/>
        <v>3-Small C&amp;I</v>
      </c>
    </row>
    <row r="1558" spans="1:12" x14ac:dyDescent="0.3">
      <c r="A1558">
        <v>2022</v>
      </c>
      <c r="B1558">
        <v>2</v>
      </c>
      <c r="C1558">
        <v>5</v>
      </c>
      <c r="D1558">
        <v>201</v>
      </c>
      <c r="E1558" t="s">
        <v>126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x14ac:dyDescent="0.3">
      <c r="A1559">
        <v>2022</v>
      </c>
      <c r="B1559">
        <v>2</v>
      </c>
      <c r="C1559">
        <v>5</v>
      </c>
      <c r="D1559">
        <v>201</v>
      </c>
      <c r="E1559" t="s">
        <v>117</v>
      </c>
      <c r="F1559">
        <v>170546.97</v>
      </c>
      <c r="G1559">
        <v>-2302.39</v>
      </c>
      <c r="H1559">
        <v>0</v>
      </c>
      <c r="I1559">
        <v>0</v>
      </c>
      <c r="J1559">
        <v>0</v>
      </c>
      <c r="K1559">
        <v>168244.58</v>
      </c>
      <c r="L1559" t="str">
        <f t="shared" si="43"/>
        <v>3-Small C&amp;I</v>
      </c>
    </row>
    <row r="1560" spans="1:12" x14ac:dyDescent="0.3">
      <c r="A1560">
        <v>2022</v>
      </c>
      <c r="B1560">
        <v>2</v>
      </c>
      <c r="C1560">
        <v>5</v>
      </c>
      <c r="D1560">
        <v>201</v>
      </c>
      <c r="E1560" t="s">
        <v>118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x14ac:dyDescent="0.3">
      <c r="A1561">
        <v>2022</v>
      </c>
      <c r="B1561">
        <v>2</v>
      </c>
      <c r="C1561">
        <v>5</v>
      </c>
      <c r="D1561">
        <v>201</v>
      </c>
      <c r="E1561" t="s">
        <v>119</v>
      </c>
      <c r="F1561">
        <v>11541931.789999999</v>
      </c>
      <c r="G1561">
        <v>-13850.2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x14ac:dyDescent="0.3">
      <c r="A1562">
        <v>2022</v>
      </c>
      <c r="B1562">
        <v>2</v>
      </c>
      <c r="C1562">
        <v>5</v>
      </c>
      <c r="D1562">
        <v>201</v>
      </c>
      <c r="E1562" t="s">
        <v>127</v>
      </c>
      <c r="F1562">
        <v>871693.11</v>
      </c>
      <c r="G1562">
        <v>-1046.02</v>
      </c>
      <c r="H1562">
        <v>0</v>
      </c>
      <c r="I1562">
        <v>0</v>
      </c>
      <c r="J1562">
        <v>0</v>
      </c>
      <c r="K1562">
        <v>870647.09</v>
      </c>
      <c r="L1562" t="str">
        <f t="shared" si="43"/>
        <v>4-Medium C&amp;I</v>
      </c>
    </row>
    <row r="1563" spans="1:12" x14ac:dyDescent="0.3">
      <c r="A1563">
        <v>2022</v>
      </c>
      <c r="B1563">
        <v>2</v>
      </c>
      <c r="C1563">
        <v>5</v>
      </c>
      <c r="D1563">
        <v>201</v>
      </c>
      <c r="E1563" t="s">
        <v>128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x14ac:dyDescent="0.3">
      <c r="A1564">
        <v>2022</v>
      </c>
      <c r="B1564">
        <v>2</v>
      </c>
      <c r="C1564">
        <v>5</v>
      </c>
      <c r="D1564">
        <v>201</v>
      </c>
      <c r="E1564" t="s">
        <v>120</v>
      </c>
      <c r="F1564">
        <v>21035391.48</v>
      </c>
      <c r="G1564">
        <v>-25242.39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x14ac:dyDescent="0.3">
      <c r="A1565">
        <v>2022</v>
      </c>
      <c r="B1565">
        <v>2</v>
      </c>
      <c r="C1565">
        <v>5</v>
      </c>
      <c r="D1565">
        <v>201</v>
      </c>
      <c r="E1565" t="s">
        <v>121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x14ac:dyDescent="0.3">
      <c r="A1566">
        <v>2022</v>
      </c>
      <c r="B1566">
        <v>2</v>
      </c>
      <c r="C1566">
        <v>5</v>
      </c>
      <c r="D1566">
        <v>201</v>
      </c>
      <c r="E1566" t="s">
        <v>122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x14ac:dyDescent="0.3">
      <c r="A1567">
        <v>2022</v>
      </c>
      <c r="B1567">
        <v>2</v>
      </c>
      <c r="C1567">
        <v>5</v>
      </c>
      <c r="D1567">
        <v>201</v>
      </c>
      <c r="E1567" t="s">
        <v>123</v>
      </c>
      <c r="F1567">
        <v>101381.75999999999</v>
      </c>
      <c r="G1567">
        <v>-1368.62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x14ac:dyDescent="0.3">
      <c r="A1568">
        <v>2022</v>
      </c>
      <c r="B1568">
        <v>2</v>
      </c>
      <c r="C1568">
        <v>5</v>
      </c>
      <c r="D1568">
        <v>201</v>
      </c>
      <c r="E1568" t="s">
        <v>129</v>
      </c>
      <c r="F1568">
        <v>3953.89</v>
      </c>
      <c r="G1568">
        <v>-53.38</v>
      </c>
      <c r="H1568">
        <v>0</v>
      </c>
      <c r="I1568">
        <v>0</v>
      </c>
      <c r="J1568">
        <v>0</v>
      </c>
      <c r="K1568">
        <v>3900.51</v>
      </c>
      <c r="L1568" t="str">
        <f t="shared" si="43"/>
        <v>Street</v>
      </c>
    </row>
    <row r="1569" spans="1:12" x14ac:dyDescent="0.3">
      <c r="A1569">
        <v>2022</v>
      </c>
      <c r="B1569">
        <v>2</v>
      </c>
      <c r="C1569">
        <v>5</v>
      </c>
      <c r="D1569">
        <v>201</v>
      </c>
      <c r="E1569" t="s">
        <v>130</v>
      </c>
      <c r="F1569">
        <v>423.91</v>
      </c>
      <c r="G1569">
        <v>-5.73</v>
      </c>
      <c r="H1569">
        <v>0</v>
      </c>
      <c r="I1569">
        <v>0</v>
      </c>
      <c r="J1569">
        <v>0</v>
      </c>
      <c r="K1569">
        <v>418.18</v>
      </c>
      <c r="L1569" t="str">
        <f t="shared" si="43"/>
        <v>Street</v>
      </c>
    </row>
    <row r="1570" spans="1:12" x14ac:dyDescent="0.3">
      <c r="A1570">
        <v>2022</v>
      </c>
      <c r="B1570">
        <v>2</v>
      </c>
      <c r="C1570">
        <v>5</v>
      </c>
      <c r="D1570">
        <v>201</v>
      </c>
      <c r="E1570" t="s">
        <v>124</v>
      </c>
      <c r="F1570">
        <v>473.27</v>
      </c>
      <c r="G1570">
        <v>-6.39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x14ac:dyDescent="0.3">
      <c r="A1571">
        <v>2022</v>
      </c>
      <c r="B1571">
        <v>2</v>
      </c>
      <c r="C1571">
        <v>5</v>
      </c>
      <c r="D1571">
        <v>201</v>
      </c>
      <c r="E1571" t="s">
        <v>125</v>
      </c>
      <c r="F1571">
        <v>169495.48</v>
      </c>
      <c r="G1571">
        <v>-2288.85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x14ac:dyDescent="0.3">
      <c r="A1572">
        <v>2022</v>
      </c>
      <c r="B1572">
        <v>2</v>
      </c>
      <c r="C1572">
        <v>5</v>
      </c>
      <c r="D1572">
        <v>201</v>
      </c>
      <c r="E1572" t="s">
        <v>131</v>
      </c>
      <c r="F1572">
        <v>220635.5</v>
      </c>
      <c r="G1572">
        <v>-2978.62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x14ac:dyDescent="0.3">
      <c r="A1573">
        <v>2022</v>
      </c>
      <c r="B1573">
        <v>2</v>
      </c>
      <c r="C1573">
        <v>5</v>
      </c>
      <c r="D1573">
        <v>201</v>
      </c>
      <c r="E1573" t="s">
        <v>132</v>
      </c>
      <c r="F1573">
        <v>26.39</v>
      </c>
      <c r="G1573">
        <v>-0.36</v>
      </c>
      <c r="H1573">
        <v>0</v>
      </c>
      <c r="I1573">
        <v>0</v>
      </c>
      <c r="J1573">
        <v>0</v>
      </c>
      <c r="K1573">
        <v>26.03</v>
      </c>
      <c r="L1573" t="str">
        <f t="shared" si="43"/>
        <v>Street</v>
      </c>
    </row>
    <row r="1574" spans="1:12" x14ac:dyDescent="0.3">
      <c r="A1574">
        <v>2022</v>
      </c>
      <c r="B1574">
        <v>2</v>
      </c>
      <c r="C1574">
        <v>5</v>
      </c>
      <c r="D1574">
        <v>201</v>
      </c>
      <c r="E1574" t="s">
        <v>115</v>
      </c>
      <c r="F1574">
        <v>552596.22</v>
      </c>
      <c r="G1574">
        <v>-7459.86</v>
      </c>
      <c r="H1574">
        <v>0</v>
      </c>
      <c r="I1574">
        <v>0</v>
      </c>
      <c r="J1574">
        <v>0</v>
      </c>
      <c r="K1574">
        <v>545136.36</v>
      </c>
      <c r="L1574" t="str">
        <f t="shared" si="43"/>
        <v>3-Small C&amp;I</v>
      </c>
    </row>
    <row r="1575" spans="1:12" x14ac:dyDescent="0.3">
      <c r="A1575">
        <v>2022</v>
      </c>
      <c r="B1575">
        <v>2</v>
      </c>
      <c r="C1575">
        <v>5</v>
      </c>
      <c r="D1575">
        <v>201</v>
      </c>
      <c r="E1575" t="s">
        <v>126</v>
      </c>
      <c r="F1575">
        <v>2155.86</v>
      </c>
      <c r="G1575">
        <v>-29.11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x14ac:dyDescent="0.3">
      <c r="A1576">
        <v>2022</v>
      </c>
      <c r="B1576">
        <v>2</v>
      </c>
      <c r="C1576">
        <v>5</v>
      </c>
      <c r="D1576">
        <v>201</v>
      </c>
      <c r="E1576" t="s">
        <v>117</v>
      </c>
      <c r="F1576">
        <v>7357.37</v>
      </c>
      <c r="G1576">
        <v>-99.35</v>
      </c>
      <c r="H1576">
        <v>0</v>
      </c>
      <c r="I1576">
        <v>0</v>
      </c>
      <c r="J1576">
        <v>0</v>
      </c>
      <c r="K1576">
        <v>7258.02</v>
      </c>
      <c r="L1576" t="str">
        <f t="shared" si="43"/>
        <v>3-Small C&amp;I</v>
      </c>
    </row>
    <row r="1577" spans="1:12" x14ac:dyDescent="0.3">
      <c r="A1577">
        <v>2022</v>
      </c>
      <c r="B1577">
        <v>2</v>
      </c>
      <c r="C1577">
        <v>5</v>
      </c>
      <c r="D1577">
        <v>201</v>
      </c>
      <c r="E1577" t="s">
        <v>118</v>
      </c>
      <c r="F1577">
        <v>68579.899999999994</v>
      </c>
      <c r="G1577">
        <v>-925.67</v>
      </c>
      <c r="H1577">
        <v>0</v>
      </c>
      <c r="I1577">
        <v>0</v>
      </c>
      <c r="J1577">
        <v>0</v>
      </c>
      <c r="K1577">
        <v>67654.23</v>
      </c>
      <c r="L1577" t="str">
        <f t="shared" si="43"/>
        <v>3-Small C&amp;I</v>
      </c>
    </row>
    <row r="1578" spans="1:12" x14ac:dyDescent="0.3">
      <c r="A1578">
        <v>2022</v>
      </c>
      <c r="B1578">
        <v>2</v>
      </c>
      <c r="C1578">
        <v>5</v>
      </c>
      <c r="D1578">
        <v>201</v>
      </c>
      <c r="E1578" t="s">
        <v>119</v>
      </c>
      <c r="F1578">
        <v>620752.65</v>
      </c>
      <c r="G1578">
        <v>-744.88</v>
      </c>
      <c r="H1578">
        <v>0</v>
      </c>
      <c r="I1578">
        <v>0</v>
      </c>
      <c r="J1578">
        <v>0</v>
      </c>
      <c r="K1578">
        <v>620007.77</v>
      </c>
      <c r="L1578" t="str">
        <f t="shared" si="43"/>
        <v>4-Medium C&amp;I</v>
      </c>
    </row>
    <row r="1579" spans="1:12" x14ac:dyDescent="0.3">
      <c r="A1579">
        <v>2022</v>
      </c>
      <c r="B1579">
        <v>2</v>
      </c>
      <c r="C1579">
        <v>5</v>
      </c>
      <c r="D1579">
        <v>201</v>
      </c>
      <c r="E1579" t="s">
        <v>127</v>
      </c>
      <c r="F1579">
        <v>22315.66</v>
      </c>
      <c r="G1579">
        <v>-26.76</v>
      </c>
      <c r="H1579">
        <v>0</v>
      </c>
      <c r="I1579">
        <v>0</v>
      </c>
      <c r="J1579">
        <v>0</v>
      </c>
      <c r="K1579">
        <v>22288.9</v>
      </c>
      <c r="L1579" t="str">
        <f t="shared" si="43"/>
        <v>4-Medium C&amp;I</v>
      </c>
    </row>
    <row r="1580" spans="1:12" x14ac:dyDescent="0.3">
      <c r="A1580">
        <v>2022</v>
      </c>
      <c r="B1580">
        <v>2</v>
      </c>
      <c r="C1580">
        <v>5</v>
      </c>
      <c r="D1580">
        <v>201</v>
      </c>
      <c r="E1580" t="s">
        <v>128</v>
      </c>
      <c r="F1580">
        <v>20143.38</v>
      </c>
      <c r="G1580">
        <v>-24.18</v>
      </c>
      <c r="H1580">
        <v>0</v>
      </c>
      <c r="I1580">
        <v>0</v>
      </c>
      <c r="J1580">
        <v>0</v>
      </c>
      <c r="K1580">
        <v>20119.2</v>
      </c>
      <c r="L1580" t="str">
        <f t="shared" si="43"/>
        <v>4-Medium C&amp;I</v>
      </c>
    </row>
    <row r="1581" spans="1:12" x14ac:dyDescent="0.3">
      <c r="A1581">
        <v>2022</v>
      </c>
      <c r="B1581">
        <v>2</v>
      </c>
      <c r="C1581">
        <v>5</v>
      </c>
      <c r="D1581">
        <v>201</v>
      </c>
      <c r="E1581" t="s">
        <v>120</v>
      </c>
      <c r="F1581">
        <v>1460321.53</v>
      </c>
      <c r="G1581">
        <v>-1752.4</v>
      </c>
      <c r="H1581">
        <v>0</v>
      </c>
      <c r="I1581">
        <v>0</v>
      </c>
      <c r="J1581">
        <v>0</v>
      </c>
      <c r="K1581">
        <v>1458569.13</v>
      </c>
      <c r="L1581" t="str">
        <f t="shared" si="43"/>
        <v>5-Large C&amp;I</v>
      </c>
    </row>
    <row r="1582" spans="1:12" x14ac:dyDescent="0.3">
      <c r="A1582">
        <v>2022</v>
      </c>
      <c r="B1582">
        <v>2</v>
      </c>
      <c r="C1582">
        <v>5</v>
      </c>
      <c r="D1582">
        <v>201</v>
      </c>
      <c r="E1582" t="s">
        <v>121</v>
      </c>
      <c r="F1582">
        <v>2007420.15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x14ac:dyDescent="0.3">
      <c r="A1583">
        <v>2022</v>
      </c>
      <c r="B1583">
        <v>2</v>
      </c>
      <c r="C1583">
        <v>5</v>
      </c>
      <c r="D1583">
        <v>201</v>
      </c>
      <c r="E1583" t="s">
        <v>122</v>
      </c>
      <c r="F1583">
        <v>320734.42</v>
      </c>
      <c r="G1583">
        <v>-9974.93</v>
      </c>
      <c r="H1583">
        <v>0</v>
      </c>
      <c r="I1583">
        <v>0</v>
      </c>
      <c r="J1583">
        <v>0</v>
      </c>
      <c r="K1583">
        <v>310759.49</v>
      </c>
      <c r="L1583" t="str">
        <f t="shared" si="43"/>
        <v>2-Low Income Residential</v>
      </c>
    </row>
    <row r="1584" spans="1:12" x14ac:dyDescent="0.3">
      <c r="A1584">
        <v>2022</v>
      </c>
      <c r="B1584">
        <v>2</v>
      </c>
      <c r="C1584">
        <v>5</v>
      </c>
      <c r="D1584">
        <v>201</v>
      </c>
      <c r="E1584" t="s">
        <v>125</v>
      </c>
      <c r="F1584">
        <v>-75.36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x14ac:dyDescent="0.3">
      <c r="A1585">
        <v>2022</v>
      </c>
      <c r="B1585">
        <v>3</v>
      </c>
      <c r="C1585">
        <v>4</v>
      </c>
      <c r="D1585">
        <v>201</v>
      </c>
      <c r="E1585" t="s">
        <v>115</v>
      </c>
      <c r="F1585">
        <v>124933.65</v>
      </c>
      <c r="G1585">
        <v>-1686.58</v>
      </c>
      <c r="H1585">
        <v>0</v>
      </c>
      <c r="I1585">
        <v>0</v>
      </c>
      <c r="J1585">
        <v>0</v>
      </c>
      <c r="K1585">
        <v>123247.07</v>
      </c>
      <c r="L1585" t="str">
        <f t="shared" si="43"/>
        <v>3-Small C&amp;I</v>
      </c>
    </row>
    <row r="1586" spans="1:12" x14ac:dyDescent="0.3">
      <c r="A1586">
        <v>2022</v>
      </c>
      <c r="B1586">
        <v>3</v>
      </c>
      <c r="C1586">
        <v>4</v>
      </c>
      <c r="D1586">
        <v>201</v>
      </c>
      <c r="E1586" t="s">
        <v>116</v>
      </c>
      <c r="F1586">
        <v>142.62</v>
      </c>
      <c r="G1586">
        <v>-1.93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x14ac:dyDescent="0.3">
      <c r="A1587">
        <v>2022</v>
      </c>
      <c r="B1587">
        <v>3</v>
      </c>
      <c r="C1587">
        <v>4</v>
      </c>
      <c r="D1587">
        <v>201</v>
      </c>
      <c r="E1587" t="s">
        <v>126</v>
      </c>
      <c r="F1587">
        <v>32.97</v>
      </c>
      <c r="G1587">
        <v>-0.45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x14ac:dyDescent="0.3">
      <c r="A1588">
        <v>2022</v>
      </c>
      <c r="B1588">
        <v>3</v>
      </c>
      <c r="C1588">
        <v>4</v>
      </c>
      <c r="D1588">
        <v>201</v>
      </c>
      <c r="E1588" t="s">
        <v>117</v>
      </c>
      <c r="F1588">
        <v>138.27000000000001</v>
      </c>
      <c r="G1588">
        <v>-1.87</v>
      </c>
      <c r="H1588">
        <v>0</v>
      </c>
      <c r="I1588">
        <v>0</v>
      </c>
      <c r="J1588">
        <v>0</v>
      </c>
      <c r="K1588">
        <v>136.4</v>
      </c>
      <c r="L1588" t="str">
        <f t="shared" si="43"/>
        <v>3-Small C&amp;I</v>
      </c>
    </row>
    <row r="1589" spans="1:12" x14ac:dyDescent="0.3">
      <c r="A1589">
        <v>2022</v>
      </c>
      <c r="B1589">
        <v>3</v>
      </c>
      <c r="C1589">
        <v>4</v>
      </c>
      <c r="D1589">
        <v>201</v>
      </c>
      <c r="E1589" t="s">
        <v>118</v>
      </c>
      <c r="F1589">
        <v>2697.85</v>
      </c>
      <c r="G1589">
        <v>-36.42</v>
      </c>
      <c r="H1589">
        <v>0</v>
      </c>
      <c r="I1589">
        <v>0</v>
      </c>
      <c r="J1589">
        <v>0</v>
      </c>
      <c r="K1589">
        <v>2661.43</v>
      </c>
      <c r="L1589" t="str">
        <f t="shared" si="43"/>
        <v>3-Small C&amp;I</v>
      </c>
    </row>
    <row r="1590" spans="1:12" x14ac:dyDescent="0.3">
      <c r="A1590">
        <v>2022</v>
      </c>
      <c r="B1590">
        <v>3</v>
      </c>
      <c r="C1590">
        <v>4</v>
      </c>
      <c r="D1590">
        <v>201</v>
      </c>
      <c r="E1590" t="s">
        <v>119</v>
      </c>
      <c r="F1590">
        <v>73040.649999999994</v>
      </c>
      <c r="G1590">
        <v>-87.66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x14ac:dyDescent="0.3">
      <c r="A1591">
        <v>2022</v>
      </c>
      <c r="B1591">
        <v>3</v>
      </c>
      <c r="C1591">
        <v>4</v>
      </c>
      <c r="D1591">
        <v>201</v>
      </c>
      <c r="E1591" t="s">
        <v>120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126458.29</v>
      </c>
      <c r="L1591" t="str">
        <f t="shared" si="43"/>
        <v>5-Large C&amp;I</v>
      </c>
    </row>
    <row r="1592" spans="1:12" x14ac:dyDescent="0.3">
      <c r="A1592">
        <v>2022</v>
      </c>
      <c r="B1592">
        <v>3</v>
      </c>
      <c r="C1592">
        <v>4</v>
      </c>
      <c r="D1592">
        <v>201</v>
      </c>
      <c r="E1592" t="s">
        <v>121</v>
      </c>
      <c r="F1592">
        <v>695758.17</v>
      </c>
      <c r="G1592">
        <v>-21637.43</v>
      </c>
      <c r="H1592">
        <v>0</v>
      </c>
      <c r="I1592">
        <v>0</v>
      </c>
      <c r="J1592">
        <v>0</v>
      </c>
      <c r="K1592">
        <v>674120.74</v>
      </c>
      <c r="L1592" t="str">
        <f t="shared" si="43"/>
        <v>1-Residential</v>
      </c>
    </row>
    <row r="1593" spans="1:12" x14ac:dyDescent="0.3">
      <c r="A1593">
        <v>2022</v>
      </c>
      <c r="B1593">
        <v>3</v>
      </c>
      <c r="C1593">
        <v>4</v>
      </c>
      <c r="D1593">
        <v>201</v>
      </c>
      <c r="E1593" t="s">
        <v>122</v>
      </c>
      <c r="F1593">
        <v>11864.74</v>
      </c>
      <c r="G1593">
        <v>-369.03</v>
      </c>
      <c r="H1593">
        <v>0</v>
      </c>
      <c r="I1593">
        <v>0</v>
      </c>
      <c r="J1593">
        <v>0</v>
      </c>
      <c r="K1593">
        <v>11495.71</v>
      </c>
      <c r="L1593" t="str">
        <f t="shared" si="43"/>
        <v>2-Low Income Residential</v>
      </c>
    </row>
    <row r="1594" spans="1:12" x14ac:dyDescent="0.3">
      <c r="A1594">
        <v>2022</v>
      </c>
      <c r="B1594">
        <v>3</v>
      </c>
      <c r="C1594">
        <v>4</v>
      </c>
      <c r="D1594">
        <v>201</v>
      </c>
      <c r="E1594" t="s">
        <v>123</v>
      </c>
      <c r="F1594">
        <v>1418.58</v>
      </c>
      <c r="G1594">
        <v>-19.149999999999999</v>
      </c>
      <c r="H1594">
        <v>0</v>
      </c>
      <c r="I1594">
        <v>0</v>
      </c>
      <c r="J1594">
        <v>0</v>
      </c>
      <c r="K1594">
        <v>1399.43</v>
      </c>
      <c r="L1594" t="str">
        <f t="shared" si="43"/>
        <v>Street</v>
      </c>
    </row>
    <row r="1595" spans="1:12" x14ac:dyDescent="0.3">
      <c r="A1595">
        <v>2022</v>
      </c>
      <c r="B1595">
        <v>3</v>
      </c>
      <c r="C1595">
        <v>4</v>
      </c>
      <c r="D1595">
        <v>201</v>
      </c>
      <c r="E1595" t="s">
        <v>124</v>
      </c>
      <c r="F1595">
        <v>610.15</v>
      </c>
      <c r="G1595">
        <v>-8.24</v>
      </c>
      <c r="H1595">
        <v>0</v>
      </c>
      <c r="I1595">
        <v>0</v>
      </c>
      <c r="J1595">
        <v>0</v>
      </c>
      <c r="K1595">
        <v>601.91</v>
      </c>
      <c r="L1595" t="str">
        <f t="shared" si="43"/>
        <v>Street</v>
      </c>
    </row>
    <row r="1596" spans="1:12" x14ac:dyDescent="0.3">
      <c r="A1596">
        <v>2022</v>
      </c>
      <c r="B1596">
        <v>3</v>
      </c>
      <c r="C1596">
        <v>4</v>
      </c>
      <c r="D1596">
        <v>201</v>
      </c>
      <c r="E1596" t="s">
        <v>125</v>
      </c>
      <c r="F1596">
        <v>2.3199999999999998</v>
      </c>
      <c r="G1596">
        <v>-0.03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x14ac:dyDescent="0.3">
      <c r="A1597">
        <v>2022</v>
      </c>
      <c r="B1597">
        <v>3</v>
      </c>
      <c r="C1597">
        <v>4</v>
      </c>
      <c r="D1597">
        <v>201</v>
      </c>
      <c r="E1597" t="s">
        <v>115</v>
      </c>
      <c r="F1597">
        <v>261.8</v>
      </c>
      <c r="G1597">
        <v>-3.53</v>
      </c>
      <c r="H1597">
        <v>0</v>
      </c>
      <c r="I1597">
        <v>0</v>
      </c>
      <c r="J1597">
        <v>0</v>
      </c>
      <c r="K1597">
        <v>258.27</v>
      </c>
      <c r="L1597" t="str">
        <f t="shared" si="43"/>
        <v>3-Small C&amp;I</v>
      </c>
    </row>
    <row r="1598" spans="1:12" x14ac:dyDescent="0.3">
      <c r="A1598">
        <v>2022</v>
      </c>
      <c r="B1598">
        <v>3</v>
      </c>
      <c r="C1598">
        <v>4</v>
      </c>
      <c r="D1598">
        <v>201</v>
      </c>
      <c r="E1598" t="s">
        <v>121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-148.82</v>
      </c>
      <c r="L1598" t="str">
        <f t="shared" si="43"/>
        <v>1-Residential</v>
      </c>
    </row>
    <row r="1599" spans="1:12" x14ac:dyDescent="0.3">
      <c r="A1599">
        <v>2022</v>
      </c>
      <c r="B1599">
        <v>3</v>
      </c>
      <c r="C1599">
        <v>5</v>
      </c>
      <c r="D1599">
        <v>201</v>
      </c>
      <c r="E1599" t="s">
        <v>115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x14ac:dyDescent="0.3">
      <c r="A1600">
        <v>2022</v>
      </c>
      <c r="B1600">
        <v>3</v>
      </c>
      <c r="C1600">
        <v>5</v>
      </c>
      <c r="D1600">
        <v>201</v>
      </c>
      <c r="E1600" t="s">
        <v>116</v>
      </c>
      <c r="F1600">
        <v>653.14</v>
      </c>
      <c r="G1600">
        <v>-8.81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x14ac:dyDescent="0.3">
      <c r="A1601">
        <v>2022</v>
      </c>
      <c r="B1601">
        <v>3</v>
      </c>
      <c r="C1601">
        <v>5</v>
      </c>
      <c r="D1601">
        <v>201</v>
      </c>
      <c r="E1601" t="s">
        <v>126</v>
      </c>
      <c r="F1601">
        <v>11018.39</v>
      </c>
      <c r="G1601">
        <v>-148.61000000000001</v>
      </c>
      <c r="H1601">
        <v>0</v>
      </c>
      <c r="I1601">
        <v>0</v>
      </c>
      <c r="J1601">
        <v>0</v>
      </c>
      <c r="K1601">
        <v>10869.78</v>
      </c>
      <c r="L1601" t="str">
        <f t="shared" si="43"/>
        <v>3-Small C&amp;I</v>
      </c>
    </row>
    <row r="1602" spans="1:12" x14ac:dyDescent="0.3">
      <c r="A1602">
        <v>2022</v>
      </c>
      <c r="B1602">
        <v>3</v>
      </c>
      <c r="C1602">
        <v>5</v>
      </c>
      <c r="D1602">
        <v>201</v>
      </c>
      <c r="E1602" t="s">
        <v>117</v>
      </c>
      <c r="F1602">
        <v>173774.31</v>
      </c>
      <c r="G1602">
        <v>-2345.92</v>
      </c>
      <c r="H1602">
        <v>0</v>
      </c>
      <c r="I1602">
        <v>0</v>
      </c>
      <c r="J1602">
        <v>0</v>
      </c>
      <c r="K1602">
        <v>171428.39</v>
      </c>
      <c r="L1602" t="str">
        <f t="shared" si="43"/>
        <v>3-Small C&amp;I</v>
      </c>
    </row>
    <row r="1603" spans="1:12" x14ac:dyDescent="0.3">
      <c r="A1603">
        <v>2022</v>
      </c>
      <c r="B1603">
        <v>3</v>
      </c>
      <c r="C1603">
        <v>5</v>
      </c>
      <c r="D1603">
        <v>201</v>
      </c>
      <c r="E1603" t="s">
        <v>118</v>
      </c>
      <c r="F1603">
        <v>1254876.95</v>
      </c>
      <c r="G1603">
        <v>-16940.22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x14ac:dyDescent="0.3">
      <c r="A1604">
        <v>2022</v>
      </c>
      <c r="B1604">
        <v>3</v>
      </c>
      <c r="C1604">
        <v>5</v>
      </c>
      <c r="D1604">
        <v>201</v>
      </c>
      <c r="E1604" t="s">
        <v>119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x14ac:dyDescent="0.3">
      <c r="A1605">
        <v>2022</v>
      </c>
      <c r="B1605">
        <v>3</v>
      </c>
      <c r="C1605">
        <v>5</v>
      </c>
      <c r="D1605">
        <v>201</v>
      </c>
      <c r="E1605" t="s">
        <v>127</v>
      </c>
      <c r="F1605">
        <v>772378.39</v>
      </c>
      <c r="G1605">
        <v>-926.92</v>
      </c>
      <c r="H1605">
        <v>0</v>
      </c>
      <c r="I1605">
        <v>0</v>
      </c>
      <c r="J1605">
        <v>0</v>
      </c>
      <c r="K1605">
        <v>771451.47</v>
      </c>
      <c r="L1605" t="str">
        <f t="shared" si="43"/>
        <v>4-Medium C&amp;I</v>
      </c>
    </row>
    <row r="1606" spans="1:12" x14ac:dyDescent="0.3">
      <c r="A1606">
        <v>2022</v>
      </c>
      <c r="B1606">
        <v>3</v>
      </c>
      <c r="C1606">
        <v>5</v>
      </c>
      <c r="D1606">
        <v>201</v>
      </c>
      <c r="E1606" t="s">
        <v>128</v>
      </c>
      <c r="F1606">
        <v>417980.65</v>
      </c>
      <c r="G1606">
        <v>-501.54</v>
      </c>
      <c r="H1606">
        <v>0</v>
      </c>
      <c r="I1606">
        <v>0</v>
      </c>
      <c r="J1606">
        <v>0</v>
      </c>
      <c r="K1606">
        <v>417479.11</v>
      </c>
      <c r="L1606" t="str">
        <f t="shared" si="43"/>
        <v>4-Medium C&amp;I</v>
      </c>
    </row>
    <row r="1607" spans="1:12" x14ac:dyDescent="0.3">
      <c r="A1607">
        <v>2022</v>
      </c>
      <c r="B1607">
        <v>3</v>
      </c>
      <c r="C1607">
        <v>5</v>
      </c>
      <c r="D1607">
        <v>201</v>
      </c>
      <c r="E1607" t="s">
        <v>120</v>
      </c>
      <c r="F1607">
        <v>21517361.460000001</v>
      </c>
      <c r="G1607">
        <v>-25820.99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x14ac:dyDescent="0.3">
      <c r="A1608">
        <v>2022</v>
      </c>
      <c r="B1608">
        <v>3</v>
      </c>
      <c r="C1608">
        <v>5</v>
      </c>
      <c r="D1608">
        <v>201</v>
      </c>
      <c r="E1608" t="s">
        <v>121</v>
      </c>
      <c r="F1608">
        <v>38834963.600000001</v>
      </c>
      <c r="G1608">
        <v>-1207756.31</v>
      </c>
      <c r="H1608">
        <v>0</v>
      </c>
      <c r="I1608">
        <v>0</v>
      </c>
      <c r="J1608">
        <v>0</v>
      </c>
      <c r="K1608">
        <v>37627207.289999999</v>
      </c>
      <c r="L1608" t="str">
        <f t="shared" ref="L1608:L1671" si="44">VLOOKUP(E1608,N:O,2,FALSE)</f>
        <v>1-Residential</v>
      </c>
    </row>
    <row r="1609" spans="1:12" x14ac:dyDescent="0.3">
      <c r="A1609">
        <v>2022</v>
      </c>
      <c r="B1609">
        <v>3</v>
      </c>
      <c r="C1609">
        <v>5</v>
      </c>
      <c r="D1609">
        <v>201</v>
      </c>
      <c r="E1609" t="s">
        <v>122</v>
      </c>
      <c r="F1609">
        <v>5870737.6600000001</v>
      </c>
      <c r="G1609">
        <v>-182577.9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x14ac:dyDescent="0.3">
      <c r="A1610">
        <v>2022</v>
      </c>
      <c r="B1610">
        <v>3</v>
      </c>
      <c r="C1610">
        <v>5</v>
      </c>
      <c r="D1610">
        <v>201</v>
      </c>
      <c r="E1610" t="s">
        <v>123</v>
      </c>
      <c r="F1610">
        <v>90529.49</v>
      </c>
      <c r="G1610">
        <v>-1222.0899999999999</v>
      </c>
      <c r="H1610">
        <v>0</v>
      </c>
      <c r="I1610">
        <v>0</v>
      </c>
      <c r="J1610">
        <v>0</v>
      </c>
      <c r="K1610">
        <v>89307.4</v>
      </c>
      <c r="L1610" t="str">
        <f t="shared" si="44"/>
        <v>Street</v>
      </c>
    </row>
    <row r="1611" spans="1:12" x14ac:dyDescent="0.3">
      <c r="A1611">
        <v>2022</v>
      </c>
      <c r="B1611">
        <v>3</v>
      </c>
      <c r="C1611">
        <v>5</v>
      </c>
      <c r="D1611">
        <v>201</v>
      </c>
      <c r="E1611" t="s">
        <v>129</v>
      </c>
      <c r="F1611">
        <v>3243.69</v>
      </c>
      <c r="G1611">
        <v>-43.8</v>
      </c>
      <c r="H1611">
        <v>0</v>
      </c>
      <c r="I1611">
        <v>0</v>
      </c>
      <c r="J1611">
        <v>0</v>
      </c>
      <c r="K1611">
        <v>3199.89</v>
      </c>
      <c r="L1611" t="str">
        <f t="shared" si="44"/>
        <v>Street</v>
      </c>
    </row>
    <row r="1612" spans="1:12" x14ac:dyDescent="0.3">
      <c r="A1612">
        <v>2022</v>
      </c>
      <c r="B1612">
        <v>3</v>
      </c>
      <c r="C1612">
        <v>5</v>
      </c>
      <c r="D1612">
        <v>201</v>
      </c>
      <c r="E1612" t="s">
        <v>130</v>
      </c>
      <c r="F1612">
        <v>380.02</v>
      </c>
      <c r="G1612">
        <v>-5.13</v>
      </c>
      <c r="H1612">
        <v>0</v>
      </c>
      <c r="I1612">
        <v>0</v>
      </c>
      <c r="J1612">
        <v>0</v>
      </c>
      <c r="K1612">
        <v>374.89</v>
      </c>
      <c r="L1612" t="str">
        <f t="shared" si="44"/>
        <v>Street</v>
      </c>
    </row>
    <row r="1613" spans="1:12" x14ac:dyDescent="0.3">
      <c r="A1613">
        <v>2022</v>
      </c>
      <c r="B1613">
        <v>3</v>
      </c>
      <c r="C1613">
        <v>5</v>
      </c>
      <c r="D1613">
        <v>201</v>
      </c>
      <c r="E1613" t="s">
        <v>124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</v>
      </c>
      <c r="L1613" t="str">
        <f t="shared" si="44"/>
        <v>Street</v>
      </c>
    </row>
    <row r="1614" spans="1:12" x14ac:dyDescent="0.3">
      <c r="A1614">
        <v>2022</v>
      </c>
      <c r="B1614">
        <v>3</v>
      </c>
      <c r="C1614">
        <v>5</v>
      </c>
      <c r="D1614">
        <v>201</v>
      </c>
      <c r="E1614" t="s">
        <v>125</v>
      </c>
      <c r="F1614">
        <v>151070.63</v>
      </c>
      <c r="G1614">
        <v>-2039.44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x14ac:dyDescent="0.3">
      <c r="A1615">
        <v>2022</v>
      </c>
      <c r="B1615">
        <v>3</v>
      </c>
      <c r="C1615">
        <v>5</v>
      </c>
      <c r="D1615">
        <v>201</v>
      </c>
      <c r="E1615" t="s">
        <v>131</v>
      </c>
      <c r="F1615">
        <v>344649.04</v>
      </c>
      <c r="G1615">
        <v>-4606.3</v>
      </c>
      <c r="H1615">
        <v>0</v>
      </c>
      <c r="I1615">
        <v>0</v>
      </c>
      <c r="J1615">
        <v>0</v>
      </c>
      <c r="K1615">
        <v>340042.74</v>
      </c>
      <c r="L1615" t="str">
        <f t="shared" si="44"/>
        <v>Street</v>
      </c>
    </row>
    <row r="1616" spans="1:12" x14ac:dyDescent="0.3">
      <c r="A1616">
        <v>2022</v>
      </c>
      <c r="B1616">
        <v>3</v>
      </c>
      <c r="C1616">
        <v>5</v>
      </c>
      <c r="D1616">
        <v>201</v>
      </c>
      <c r="E1616" t="s">
        <v>132</v>
      </c>
      <c r="F1616">
        <v>23.75</v>
      </c>
      <c r="G1616">
        <v>-0.33</v>
      </c>
      <c r="H1616">
        <v>0</v>
      </c>
      <c r="I1616">
        <v>0</v>
      </c>
      <c r="J1616">
        <v>0</v>
      </c>
      <c r="K1616">
        <v>23.42</v>
      </c>
      <c r="L1616" t="str">
        <f t="shared" si="44"/>
        <v>Street</v>
      </c>
    </row>
    <row r="1617" spans="1:12" x14ac:dyDescent="0.3">
      <c r="A1617">
        <v>2022</v>
      </c>
      <c r="B1617">
        <v>3</v>
      </c>
      <c r="C1617">
        <v>5</v>
      </c>
      <c r="D1617">
        <v>201</v>
      </c>
      <c r="E1617" t="s">
        <v>115</v>
      </c>
      <c r="F1617">
        <v>870345.46</v>
      </c>
      <c r="G1617">
        <v>-11748.6</v>
      </c>
      <c r="H1617">
        <v>0</v>
      </c>
      <c r="I1617">
        <v>0</v>
      </c>
      <c r="J1617">
        <v>0</v>
      </c>
      <c r="K1617">
        <v>858596.86</v>
      </c>
      <c r="L1617" t="str">
        <f t="shared" si="44"/>
        <v>3-Small C&amp;I</v>
      </c>
    </row>
    <row r="1618" spans="1:12" x14ac:dyDescent="0.3">
      <c r="A1618">
        <v>2022</v>
      </c>
      <c r="B1618">
        <v>3</v>
      </c>
      <c r="C1618">
        <v>5</v>
      </c>
      <c r="D1618">
        <v>201</v>
      </c>
      <c r="E1618" t="s">
        <v>126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2406.35</v>
      </c>
      <c r="L1618" t="str">
        <f t="shared" si="44"/>
        <v>3-Small C&amp;I</v>
      </c>
    </row>
    <row r="1619" spans="1:12" x14ac:dyDescent="0.3">
      <c r="A1619">
        <v>2022</v>
      </c>
      <c r="B1619">
        <v>3</v>
      </c>
      <c r="C1619">
        <v>5</v>
      </c>
      <c r="D1619">
        <v>201</v>
      </c>
      <c r="E1619" t="s">
        <v>117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</v>
      </c>
      <c r="L1619" t="str">
        <f t="shared" si="44"/>
        <v>3-Small C&amp;I</v>
      </c>
    </row>
    <row r="1620" spans="1:12" x14ac:dyDescent="0.3">
      <c r="A1620">
        <v>2022</v>
      </c>
      <c r="B1620">
        <v>3</v>
      </c>
      <c r="C1620">
        <v>5</v>
      </c>
      <c r="D1620">
        <v>201</v>
      </c>
      <c r="E1620" t="s">
        <v>118</v>
      </c>
      <c r="F1620">
        <v>140365.31</v>
      </c>
      <c r="G1620">
        <v>-1894.63</v>
      </c>
      <c r="H1620">
        <v>0</v>
      </c>
      <c r="I1620">
        <v>0</v>
      </c>
      <c r="J1620">
        <v>0</v>
      </c>
      <c r="K1620">
        <v>138470.68</v>
      </c>
      <c r="L1620" t="str">
        <f t="shared" si="44"/>
        <v>3-Small C&amp;I</v>
      </c>
    </row>
    <row r="1621" spans="1:12" x14ac:dyDescent="0.3">
      <c r="A1621">
        <v>2022</v>
      </c>
      <c r="B1621">
        <v>3</v>
      </c>
      <c r="C1621">
        <v>5</v>
      </c>
      <c r="D1621">
        <v>201</v>
      </c>
      <c r="E1621" t="s">
        <v>119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x14ac:dyDescent="0.3">
      <c r="A1622">
        <v>2022</v>
      </c>
      <c r="B1622">
        <v>3</v>
      </c>
      <c r="C1622">
        <v>5</v>
      </c>
      <c r="D1622">
        <v>201</v>
      </c>
      <c r="E1622" t="s">
        <v>127</v>
      </c>
      <c r="F1622">
        <v>59493.48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x14ac:dyDescent="0.3">
      <c r="A1623">
        <v>2022</v>
      </c>
      <c r="B1623">
        <v>3</v>
      </c>
      <c r="C1623">
        <v>5</v>
      </c>
      <c r="D1623">
        <v>201</v>
      </c>
      <c r="E1623" t="s">
        <v>128</v>
      </c>
      <c r="F1623">
        <v>27256.89</v>
      </c>
      <c r="G1623">
        <v>-32.71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x14ac:dyDescent="0.3">
      <c r="A1624">
        <v>2022</v>
      </c>
      <c r="B1624">
        <v>3</v>
      </c>
      <c r="C1624">
        <v>5</v>
      </c>
      <c r="D1624">
        <v>201</v>
      </c>
      <c r="E1624" t="s">
        <v>120</v>
      </c>
      <c r="F1624">
        <v>1845315.62</v>
      </c>
      <c r="G1624">
        <v>-2214.36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x14ac:dyDescent="0.3">
      <c r="A1625">
        <v>2022</v>
      </c>
      <c r="B1625">
        <v>3</v>
      </c>
      <c r="C1625">
        <v>5</v>
      </c>
      <c r="D1625">
        <v>201</v>
      </c>
      <c r="E1625" t="s">
        <v>121</v>
      </c>
      <c r="F1625">
        <v>3154424.24</v>
      </c>
      <c r="G1625">
        <v>-98103.13</v>
      </c>
      <c r="H1625">
        <v>0</v>
      </c>
      <c r="I1625">
        <v>0</v>
      </c>
      <c r="J1625">
        <v>0</v>
      </c>
      <c r="K1625">
        <v>3056321.11</v>
      </c>
      <c r="L1625" t="str">
        <f t="shared" si="44"/>
        <v>1-Residential</v>
      </c>
    </row>
    <row r="1626" spans="1:12" x14ac:dyDescent="0.3">
      <c r="A1626">
        <v>2022</v>
      </c>
      <c r="B1626">
        <v>3</v>
      </c>
      <c r="C1626">
        <v>5</v>
      </c>
      <c r="D1626">
        <v>201</v>
      </c>
      <c r="E1626" t="s">
        <v>122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585320.72</v>
      </c>
      <c r="L1626" t="str">
        <f t="shared" si="44"/>
        <v>2-Low Income Residential</v>
      </c>
    </row>
    <row r="1627" spans="1:12" x14ac:dyDescent="0.3">
      <c r="A1627">
        <v>2022</v>
      </c>
      <c r="B1627">
        <v>4</v>
      </c>
      <c r="C1627">
        <v>4</v>
      </c>
      <c r="D1627">
        <v>201</v>
      </c>
      <c r="E1627" t="s">
        <v>115</v>
      </c>
      <c r="F1627">
        <v>67177.399999999994</v>
      </c>
      <c r="G1627">
        <v>-906.9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x14ac:dyDescent="0.3">
      <c r="A1628">
        <v>2022</v>
      </c>
      <c r="B1628">
        <v>4</v>
      </c>
      <c r="C1628">
        <v>4</v>
      </c>
      <c r="D1628">
        <v>201</v>
      </c>
      <c r="E1628" t="s">
        <v>116</v>
      </c>
      <c r="F1628">
        <v>132.35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x14ac:dyDescent="0.3">
      <c r="A1629">
        <v>2022</v>
      </c>
      <c r="B1629">
        <v>4</v>
      </c>
      <c r="C1629">
        <v>4</v>
      </c>
      <c r="D1629">
        <v>201</v>
      </c>
      <c r="E1629" t="s">
        <v>117</v>
      </c>
      <c r="F1629">
        <v>88.67</v>
      </c>
      <c r="G1629">
        <v>-1.2</v>
      </c>
      <c r="H1629">
        <v>0</v>
      </c>
      <c r="I1629">
        <v>0</v>
      </c>
      <c r="J1629">
        <v>0</v>
      </c>
      <c r="K1629">
        <v>87.47</v>
      </c>
      <c r="L1629" t="str">
        <f t="shared" si="44"/>
        <v>3-Small C&amp;I</v>
      </c>
    </row>
    <row r="1630" spans="1:12" x14ac:dyDescent="0.3">
      <c r="A1630">
        <v>2022</v>
      </c>
      <c r="B1630">
        <v>4</v>
      </c>
      <c r="C1630">
        <v>4</v>
      </c>
      <c r="D1630">
        <v>201</v>
      </c>
      <c r="E1630" t="s">
        <v>118</v>
      </c>
      <c r="F1630">
        <v>1163.83</v>
      </c>
      <c r="G1630">
        <v>-15.7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x14ac:dyDescent="0.3">
      <c r="A1631">
        <v>2022</v>
      </c>
      <c r="B1631">
        <v>4</v>
      </c>
      <c r="C1631">
        <v>4</v>
      </c>
      <c r="D1631">
        <v>201</v>
      </c>
      <c r="E1631" t="s">
        <v>119</v>
      </c>
      <c r="F1631">
        <v>44485.46</v>
      </c>
      <c r="G1631">
        <v>-53.4</v>
      </c>
      <c r="H1631">
        <v>0</v>
      </c>
      <c r="I1631">
        <v>0</v>
      </c>
      <c r="J1631">
        <v>0</v>
      </c>
      <c r="K1631">
        <v>44432.06</v>
      </c>
      <c r="L1631" t="str">
        <f t="shared" si="44"/>
        <v>4-Medium C&amp;I</v>
      </c>
    </row>
    <row r="1632" spans="1:12" x14ac:dyDescent="0.3">
      <c r="A1632">
        <v>2022</v>
      </c>
      <c r="B1632">
        <v>4</v>
      </c>
      <c r="C1632">
        <v>4</v>
      </c>
      <c r="D1632">
        <v>201</v>
      </c>
      <c r="E1632" t="s">
        <v>121</v>
      </c>
      <c r="F1632">
        <v>207280.46</v>
      </c>
      <c r="G1632">
        <v>-6446.09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x14ac:dyDescent="0.3">
      <c r="A1633">
        <v>2022</v>
      </c>
      <c r="B1633">
        <v>4</v>
      </c>
      <c r="C1633">
        <v>4</v>
      </c>
      <c r="D1633">
        <v>201</v>
      </c>
      <c r="E1633" t="s">
        <v>122</v>
      </c>
      <c r="F1633">
        <v>1298.75</v>
      </c>
      <c r="G1633">
        <v>-40.4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x14ac:dyDescent="0.3">
      <c r="A1634">
        <v>2022</v>
      </c>
      <c r="B1634">
        <v>4</v>
      </c>
      <c r="C1634">
        <v>5</v>
      </c>
      <c r="D1634">
        <v>201</v>
      </c>
      <c r="E1634" t="s">
        <v>115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609482.6</v>
      </c>
      <c r="L1634" t="str">
        <f t="shared" si="44"/>
        <v>3-Small C&amp;I</v>
      </c>
    </row>
    <row r="1635" spans="1:12" x14ac:dyDescent="0.3">
      <c r="A1635">
        <v>2022</v>
      </c>
      <c r="B1635">
        <v>4</v>
      </c>
      <c r="C1635">
        <v>5</v>
      </c>
      <c r="D1635">
        <v>201</v>
      </c>
      <c r="E1635" t="s">
        <v>116</v>
      </c>
      <c r="F1635">
        <v>359.67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x14ac:dyDescent="0.3">
      <c r="A1636">
        <v>2022</v>
      </c>
      <c r="B1636">
        <v>4</v>
      </c>
      <c r="C1636">
        <v>5</v>
      </c>
      <c r="D1636">
        <v>201</v>
      </c>
      <c r="E1636" t="s">
        <v>126</v>
      </c>
      <c r="F1636">
        <v>255.48</v>
      </c>
      <c r="G1636">
        <v>-3.44</v>
      </c>
      <c r="H1636">
        <v>0</v>
      </c>
      <c r="I1636">
        <v>0</v>
      </c>
      <c r="J1636">
        <v>0</v>
      </c>
      <c r="K1636">
        <v>252.04</v>
      </c>
      <c r="L1636" t="str">
        <f t="shared" si="44"/>
        <v>3-Small C&amp;I</v>
      </c>
    </row>
    <row r="1637" spans="1:12" x14ac:dyDescent="0.3">
      <c r="A1637">
        <v>2022</v>
      </c>
      <c r="B1637">
        <v>4</v>
      </c>
      <c r="C1637">
        <v>5</v>
      </c>
      <c r="D1637">
        <v>201</v>
      </c>
      <c r="E1637" t="s">
        <v>117</v>
      </c>
      <c r="F1637">
        <v>11834.3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x14ac:dyDescent="0.3">
      <c r="A1638">
        <v>2022</v>
      </c>
      <c r="B1638">
        <v>4</v>
      </c>
      <c r="C1638">
        <v>5</v>
      </c>
      <c r="D1638">
        <v>201</v>
      </c>
      <c r="E1638" t="s">
        <v>118</v>
      </c>
      <c r="F1638">
        <v>62843.74</v>
      </c>
      <c r="G1638">
        <v>-848.27</v>
      </c>
      <c r="H1638">
        <v>0</v>
      </c>
      <c r="I1638">
        <v>0</v>
      </c>
      <c r="J1638">
        <v>0</v>
      </c>
      <c r="K1638">
        <v>61995.47</v>
      </c>
      <c r="L1638" t="str">
        <f t="shared" si="44"/>
        <v>3-Small C&amp;I</v>
      </c>
    </row>
    <row r="1639" spans="1:12" x14ac:dyDescent="0.3">
      <c r="A1639">
        <v>2022</v>
      </c>
      <c r="B1639">
        <v>4</v>
      </c>
      <c r="C1639">
        <v>5</v>
      </c>
      <c r="D1639">
        <v>201</v>
      </c>
      <c r="E1639" t="s">
        <v>119</v>
      </c>
      <c r="F1639">
        <v>777331.73</v>
      </c>
      <c r="G1639">
        <v>-932.8</v>
      </c>
      <c r="H1639">
        <v>0</v>
      </c>
      <c r="I1639">
        <v>0</v>
      </c>
      <c r="J1639">
        <v>0</v>
      </c>
      <c r="K1639">
        <v>776398.93</v>
      </c>
      <c r="L1639" t="str">
        <f t="shared" si="44"/>
        <v>4-Medium C&amp;I</v>
      </c>
    </row>
    <row r="1640" spans="1:12" x14ac:dyDescent="0.3">
      <c r="A1640">
        <v>2022</v>
      </c>
      <c r="B1640">
        <v>4</v>
      </c>
      <c r="C1640">
        <v>5</v>
      </c>
      <c r="D1640">
        <v>201</v>
      </c>
      <c r="E1640" t="s">
        <v>127</v>
      </c>
      <c r="F1640">
        <v>102793.52</v>
      </c>
      <c r="G1640">
        <v>-123.35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x14ac:dyDescent="0.3">
      <c r="A1641">
        <v>2022</v>
      </c>
      <c r="B1641">
        <v>4</v>
      </c>
      <c r="C1641">
        <v>5</v>
      </c>
      <c r="D1641">
        <v>201</v>
      </c>
      <c r="E1641" t="s">
        <v>128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x14ac:dyDescent="0.3">
      <c r="A1642">
        <v>2022</v>
      </c>
      <c r="B1642">
        <v>4</v>
      </c>
      <c r="C1642">
        <v>5</v>
      </c>
      <c r="D1642">
        <v>201</v>
      </c>
      <c r="E1642" t="s">
        <v>120</v>
      </c>
      <c r="F1642">
        <v>1168225.43</v>
      </c>
      <c r="G1642">
        <v>-1401.89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x14ac:dyDescent="0.3">
      <c r="A1643">
        <v>2022</v>
      </c>
      <c r="B1643">
        <v>4</v>
      </c>
      <c r="C1643">
        <v>5</v>
      </c>
      <c r="D1643">
        <v>201</v>
      </c>
      <c r="E1643" t="s">
        <v>121</v>
      </c>
      <c r="F1643">
        <v>2035611.63</v>
      </c>
      <c r="G1643">
        <v>-63307.42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x14ac:dyDescent="0.3">
      <c r="A1644">
        <v>2022</v>
      </c>
      <c r="B1644">
        <v>4</v>
      </c>
      <c r="C1644">
        <v>5</v>
      </c>
      <c r="D1644">
        <v>201</v>
      </c>
      <c r="E1644" t="s">
        <v>122</v>
      </c>
      <c r="F1644">
        <v>334002.57</v>
      </c>
      <c r="G1644">
        <v>-10387.34</v>
      </c>
      <c r="H1644">
        <v>0</v>
      </c>
      <c r="I1644">
        <v>0</v>
      </c>
      <c r="J1644">
        <v>0</v>
      </c>
      <c r="K1644">
        <v>323615.23</v>
      </c>
      <c r="L1644" t="str">
        <f t="shared" si="44"/>
        <v>2-Low Income Residential</v>
      </c>
    </row>
    <row r="1645" spans="1:12" x14ac:dyDescent="0.3">
      <c r="A1645">
        <v>2022</v>
      </c>
      <c r="B1645">
        <v>5</v>
      </c>
      <c r="C1645">
        <v>4</v>
      </c>
      <c r="D1645">
        <v>201</v>
      </c>
      <c r="E1645" t="s">
        <v>115</v>
      </c>
      <c r="F1645">
        <v>156379.60999999999</v>
      </c>
      <c r="G1645">
        <v>-530.73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x14ac:dyDescent="0.3">
      <c r="A1646">
        <v>2022</v>
      </c>
      <c r="B1646">
        <v>5</v>
      </c>
      <c r="C1646">
        <v>4</v>
      </c>
      <c r="D1646">
        <v>201</v>
      </c>
      <c r="E1646" t="s">
        <v>116</v>
      </c>
      <c r="F1646">
        <v>123.26</v>
      </c>
      <c r="G1646">
        <v>-0.41</v>
      </c>
      <c r="H1646">
        <v>0</v>
      </c>
      <c r="I1646">
        <v>0</v>
      </c>
      <c r="J1646">
        <v>0</v>
      </c>
      <c r="K1646">
        <v>122.85</v>
      </c>
      <c r="L1646" t="str">
        <f t="shared" si="44"/>
        <v>3-Small C&amp;I</v>
      </c>
    </row>
    <row r="1647" spans="1:12" x14ac:dyDescent="0.3">
      <c r="A1647">
        <v>2022</v>
      </c>
      <c r="B1647">
        <v>5</v>
      </c>
      <c r="C1647">
        <v>4</v>
      </c>
      <c r="D1647">
        <v>201</v>
      </c>
      <c r="E1647" t="s">
        <v>126</v>
      </c>
      <c r="F1647">
        <v>32.97</v>
      </c>
      <c r="G1647">
        <v>-0.11</v>
      </c>
      <c r="H1647">
        <v>0</v>
      </c>
      <c r="I1647">
        <v>0</v>
      </c>
      <c r="J1647">
        <v>0</v>
      </c>
      <c r="K1647">
        <v>32.86</v>
      </c>
      <c r="L1647" t="str">
        <f t="shared" si="44"/>
        <v>3-Small C&amp;I</v>
      </c>
    </row>
    <row r="1648" spans="1:12" x14ac:dyDescent="0.3">
      <c r="A1648">
        <v>2022</v>
      </c>
      <c r="B1648">
        <v>5</v>
      </c>
      <c r="C1648">
        <v>4</v>
      </c>
      <c r="D1648">
        <v>201</v>
      </c>
      <c r="E1648" t="s">
        <v>117</v>
      </c>
      <c r="F1648">
        <v>140.15</v>
      </c>
      <c r="G1648">
        <v>-0.47</v>
      </c>
      <c r="H1648">
        <v>0</v>
      </c>
      <c r="I1648">
        <v>0</v>
      </c>
      <c r="J1648">
        <v>0</v>
      </c>
      <c r="K1648">
        <v>139.68</v>
      </c>
      <c r="L1648" t="str">
        <f t="shared" si="44"/>
        <v>3-Small C&amp;I</v>
      </c>
    </row>
    <row r="1649" spans="1:12" x14ac:dyDescent="0.3">
      <c r="A1649">
        <v>2022</v>
      </c>
      <c r="B1649">
        <v>5</v>
      </c>
      <c r="C1649">
        <v>4</v>
      </c>
      <c r="D1649">
        <v>201</v>
      </c>
      <c r="E1649" t="s">
        <v>118</v>
      </c>
      <c r="F1649">
        <v>2754.07</v>
      </c>
      <c r="G1649">
        <v>-9.32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x14ac:dyDescent="0.3">
      <c r="A1650">
        <v>2022</v>
      </c>
      <c r="B1650">
        <v>5</v>
      </c>
      <c r="C1650">
        <v>4</v>
      </c>
      <c r="D1650">
        <v>201</v>
      </c>
      <c r="E1650" t="s">
        <v>119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x14ac:dyDescent="0.3">
      <c r="A1651">
        <v>2022</v>
      </c>
      <c r="B1651">
        <v>5</v>
      </c>
      <c r="C1651">
        <v>4</v>
      </c>
      <c r="D1651">
        <v>201</v>
      </c>
      <c r="E1651" t="s">
        <v>120</v>
      </c>
      <c r="F1651">
        <v>74241.16</v>
      </c>
      <c r="G1651">
        <v>-89.09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x14ac:dyDescent="0.3">
      <c r="A1652">
        <v>2022</v>
      </c>
      <c r="B1652">
        <v>5</v>
      </c>
      <c r="C1652">
        <v>4</v>
      </c>
      <c r="D1652">
        <v>201</v>
      </c>
      <c r="E1652" t="s">
        <v>121</v>
      </c>
      <c r="F1652">
        <v>692701.23</v>
      </c>
      <c r="G1652">
        <v>-9284.7999999999993</v>
      </c>
      <c r="H1652">
        <v>0</v>
      </c>
      <c r="I1652">
        <v>0</v>
      </c>
      <c r="J1652">
        <v>0</v>
      </c>
      <c r="K1652">
        <v>683416.43</v>
      </c>
      <c r="L1652" t="str">
        <f t="shared" si="44"/>
        <v>1-Residential</v>
      </c>
    </row>
    <row r="1653" spans="1:12" x14ac:dyDescent="0.3">
      <c r="A1653">
        <v>2022</v>
      </c>
      <c r="B1653">
        <v>5</v>
      </c>
      <c r="C1653">
        <v>4</v>
      </c>
      <c r="D1653">
        <v>201</v>
      </c>
      <c r="E1653" t="s">
        <v>122</v>
      </c>
      <c r="F1653">
        <v>8775.39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x14ac:dyDescent="0.3">
      <c r="A1654">
        <v>2022</v>
      </c>
      <c r="B1654">
        <v>5</v>
      </c>
      <c r="C1654">
        <v>4</v>
      </c>
      <c r="D1654">
        <v>201</v>
      </c>
      <c r="E1654" t="s">
        <v>123</v>
      </c>
      <c r="F1654">
        <v>1093.6600000000001</v>
      </c>
      <c r="G1654">
        <v>-3.72</v>
      </c>
      <c r="H1654">
        <v>0</v>
      </c>
      <c r="I1654">
        <v>0</v>
      </c>
      <c r="J1654">
        <v>0</v>
      </c>
      <c r="K1654">
        <v>1089.94</v>
      </c>
      <c r="L1654" t="str">
        <f t="shared" si="44"/>
        <v>Street</v>
      </c>
    </row>
    <row r="1655" spans="1:12" x14ac:dyDescent="0.3">
      <c r="A1655">
        <v>2022</v>
      </c>
      <c r="B1655">
        <v>5</v>
      </c>
      <c r="C1655">
        <v>4</v>
      </c>
      <c r="D1655">
        <v>201</v>
      </c>
      <c r="E1655" t="s">
        <v>124</v>
      </c>
      <c r="F1655">
        <v>470.49</v>
      </c>
      <c r="G1655">
        <v>-1.6</v>
      </c>
      <c r="H1655">
        <v>0</v>
      </c>
      <c r="I1655">
        <v>0</v>
      </c>
      <c r="J1655">
        <v>0</v>
      </c>
      <c r="K1655">
        <v>468.89</v>
      </c>
      <c r="L1655" t="str">
        <f t="shared" si="44"/>
        <v>Street</v>
      </c>
    </row>
    <row r="1656" spans="1:12" x14ac:dyDescent="0.3">
      <c r="A1656">
        <v>2022</v>
      </c>
      <c r="B1656">
        <v>5</v>
      </c>
      <c r="C1656">
        <v>4</v>
      </c>
      <c r="D1656">
        <v>201</v>
      </c>
      <c r="E1656" t="s">
        <v>125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x14ac:dyDescent="0.3">
      <c r="A1657">
        <v>2022</v>
      </c>
      <c r="B1657">
        <v>5</v>
      </c>
      <c r="C1657">
        <v>4</v>
      </c>
      <c r="D1657">
        <v>201</v>
      </c>
      <c r="E1657" t="s">
        <v>115</v>
      </c>
      <c r="F1657">
        <v>365.26</v>
      </c>
      <c r="G1657">
        <v>-1.24</v>
      </c>
      <c r="H1657">
        <v>0</v>
      </c>
      <c r="I1657">
        <v>0</v>
      </c>
      <c r="J1657">
        <v>0</v>
      </c>
      <c r="K1657">
        <v>364.02</v>
      </c>
      <c r="L1657" t="str">
        <f t="shared" si="44"/>
        <v>3-Small C&amp;I</v>
      </c>
    </row>
    <row r="1658" spans="1:12" x14ac:dyDescent="0.3">
      <c r="A1658">
        <v>2022</v>
      </c>
      <c r="B1658">
        <v>5</v>
      </c>
      <c r="C1658">
        <v>4</v>
      </c>
      <c r="D1658">
        <v>201</v>
      </c>
      <c r="E1658" t="s">
        <v>121</v>
      </c>
      <c r="F1658">
        <v>442.36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x14ac:dyDescent="0.3">
      <c r="A1659">
        <v>2022</v>
      </c>
      <c r="B1659">
        <v>5</v>
      </c>
      <c r="C1659">
        <v>5</v>
      </c>
      <c r="D1659">
        <v>201</v>
      </c>
      <c r="E1659" t="s">
        <v>115</v>
      </c>
      <c r="F1659">
        <v>7748970.3899999997</v>
      </c>
      <c r="G1659">
        <v>-29544.6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x14ac:dyDescent="0.3">
      <c r="A1660">
        <v>2022</v>
      </c>
      <c r="B1660">
        <v>5</v>
      </c>
      <c r="C1660">
        <v>5</v>
      </c>
      <c r="D1660">
        <v>201</v>
      </c>
      <c r="E1660" t="s">
        <v>116</v>
      </c>
      <c r="F1660">
        <v>510.17</v>
      </c>
      <c r="G1660">
        <v>-1.71</v>
      </c>
      <c r="H1660">
        <v>0</v>
      </c>
      <c r="I1660">
        <v>0</v>
      </c>
      <c r="J1660">
        <v>0</v>
      </c>
      <c r="K1660">
        <v>508.46</v>
      </c>
      <c r="L1660" t="str">
        <f t="shared" si="44"/>
        <v>3-Small C&amp;I</v>
      </c>
    </row>
    <row r="1661" spans="1:12" x14ac:dyDescent="0.3">
      <c r="A1661">
        <v>2022</v>
      </c>
      <c r="B1661">
        <v>5</v>
      </c>
      <c r="C1661">
        <v>5</v>
      </c>
      <c r="D1661">
        <v>201</v>
      </c>
      <c r="E1661" t="s">
        <v>126</v>
      </c>
      <c r="F1661">
        <v>9954.1299999999992</v>
      </c>
      <c r="G1661">
        <v>-23.21</v>
      </c>
      <c r="H1661">
        <v>0</v>
      </c>
      <c r="I1661">
        <v>0</v>
      </c>
      <c r="J1661">
        <v>0</v>
      </c>
      <c r="K1661">
        <v>9930.92</v>
      </c>
      <c r="L1661" t="str">
        <f t="shared" si="44"/>
        <v>3-Small C&amp;I</v>
      </c>
    </row>
    <row r="1662" spans="1:12" x14ac:dyDescent="0.3">
      <c r="A1662">
        <v>2022</v>
      </c>
      <c r="B1662">
        <v>5</v>
      </c>
      <c r="C1662">
        <v>5</v>
      </c>
      <c r="D1662">
        <v>201</v>
      </c>
      <c r="E1662" t="s">
        <v>117</v>
      </c>
      <c r="F1662">
        <v>116408.31</v>
      </c>
      <c r="G1662">
        <v>-415.36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x14ac:dyDescent="0.3">
      <c r="A1663">
        <v>2022</v>
      </c>
      <c r="B1663">
        <v>5</v>
      </c>
      <c r="C1663">
        <v>5</v>
      </c>
      <c r="D1663">
        <v>201</v>
      </c>
      <c r="E1663" t="s">
        <v>118</v>
      </c>
      <c r="F1663">
        <v>812108.73</v>
      </c>
      <c r="G1663">
        <v>-3020.26</v>
      </c>
      <c r="H1663">
        <v>0</v>
      </c>
      <c r="I1663">
        <v>0</v>
      </c>
      <c r="J1663">
        <v>0</v>
      </c>
      <c r="K1663">
        <v>809088.47</v>
      </c>
      <c r="L1663" t="str">
        <f t="shared" si="44"/>
        <v>3-Small C&amp;I</v>
      </c>
    </row>
    <row r="1664" spans="1:12" x14ac:dyDescent="0.3">
      <c r="A1664">
        <v>2022</v>
      </c>
      <c r="B1664">
        <v>5</v>
      </c>
      <c r="C1664">
        <v>5</v>
      </c>
      <c r="D1664">
        <v>201</v>
      </c>
      <c r="E1664" t="s">
        <v>119</v>
      </c>
      <c r="F1664">
        <v>10580053.050000001</v>
      </c>
      <c r="G1664">
        <v>-12696.31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x14ac:dyDescent="0.3">
      <c r="A1665">
        <v>2022</v>
      </c>
      <c r="B1665">
        <v>5</v>
      </c>
      <c r="C1665">
        <v>5</v>
      </c>
      <c r="D1665">
        <v>201</v>
      </c>
      <c r="E1665" t="s">
        <v>127</v>
      </c>
      <c r="F1665">
        <v>539321.52</v>
      </c>
      <c r="G1665">
        <v>-647.22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x14ac:dyDescent="0.3">
      <c r="A1666">
        <v>2022</v>
      </c>
      <c r="B1666">
        <v>5</v>
      </c>
      <c r="C1666">
        <v>5</v>
      </c>
      <c r="D1666">
        <v>201</v>
      </c>
      <c r="E1666" t="s">
        <v>128</v>
      </c>
      <c r="F1666">
        <v>378612.9</v>
      </c>
      <c r="G1666">
        <v>-454.29</v>
      </c>
      <c r="H1666">
        <v>0</v>
      </c>
      <c r="I1666">
        <v>0</v>
      </c>
      <c r="J1666">
        <v>0</v>
      </c>
      <c r="K1666">
        <v>378158.61</v>
      </c>
      <c r="L1666" t="str">
        <f t="shared" si="44"/>
        <v>4-Medium C&amp;I</v>
      </c>
    </row>
    <row r="1667" spans="1:12" x14ac:dyDescent="0.3">
      <c r="A1667">
        <v>2022</v>
      </c>
      <c r="B1667">
        <v>5</v>
      </c>
      <c r="C1667">
        <v>5</v>
      </c>
      <c r="D1667">
        <v>201</v>
      </c>
      <c r="E1667" t="s">
        <v>120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x14ac:dyDescent="0.3">
      <c r="A1668">
        <v>2022</v>
      </c>
      <c r="B1668">
        <v>5</v>
      </c>
      <c r="C1668">
        <v>5</v>
      </c>
      <c r="D1668">
        <v>201</v>
      </c>
      <c r="E1668" t="s">
        <v>121</v>
      </c>
      <c r="F1668">
        <v>28549528.050000001</v>
      </c>
      <c r="G1668">
        <v>-395488.86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x14ac:dyDescent="0.3">
      <c r="A1669">
        <v>2022</v>
      </c>
      <c r="B1669">
        <v>5</v>
      </c>
      <c r="C1669">
        <v>5</v>
      </c>
      <c r="D1669">
        <v>201</v>
      </c>
      <c r="E1669" t="s">
        <v>122</v>
      </c>
      <c r="F1669">
        <v>4514062.2300000004</v>
      </c>
      <c r="G1669">
        <v>-63567.77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x14ac:dyDescent="0.3">
      <c r="A1670">
        <v>2022</v>
      </c>
      <c r="B1670">
        <v>5</v>
      </c>
      <c r="C1670">
        <v>5</v>
      </c>
      <c r="D1670">
        <v>201</v>
      </c>
      <c r="E1670" t="s">
        <v>123</v>
      </c>
      <c r="F1670">
        <v>69141.679999999993</v>
      </c>
      <c r="G1670">
        <v>-235.18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x14ac:dyDescent="0.3">
      <c r="A1671">
        <v>2022</v>
      </c>
      <c r="B1671">
        <v>5</v>
      </c>
      <c r="C1671">
        <v>5</v>
      </c>
      <c r="D1671">
        <v>201</v>
      </c>
      <c r="E1671" t="s">
        <v>129</v>
      </c>
      <c r="F1671">
        <v>2495.54</v>
      </c>
      <c r="G1671">
        <v>-8.49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x14ac:dyDescent="0.3">
      <c r="A1672">
        <v>2022</v>
      </c>
      <c r="B1672">
        <v>5</v>
      </c>
      <c r="C1672">
        <v>5</v>
      </c>
      <c r="D1672">
        <v>201</v>
      </c>
      <c r="E1672" t="s">
        <v>130</v>
      </c>
      <c r="F1672">
        <v>292.99</v>
      </c>
      <c r="G1672">
        <v>-1.01</v>
      </c>
      <c r="H1672">
        <v>0</v>
      </c>
      <c r="I1672">
        <v>0</v>
      </c>
      <c r="J1672">
        <v>0</v>
      </c>
      <c r="K1672">
        <v>291.98</v>
      </c>
      <c r="L1672" t="str">
        <f t="shared" ref="L1672:L1735" si="45">VLOOKUP(E1672,N:O,2,FALSE)</f>
        <v>Street</v>
      </c>
    </row>
    <row r="1673" spans="1:12" x14ac:dyDescent="0.3">
      <c r="A1673">
        <v>2022</v>
      </c>
      <c r="B1673">
        <v>5</v>
      </c>
      <c r="C1673">
        <v>5</v>
      </c>
      <c r="D1673">
        <v>201</v>
      </c>
      <c r="E1673" t="s">
        <v>124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325.82</v>
      </c>
      <c r="L1673" t="str">
        <f t="shared" si="45"/>
        <v>Street</v>
      </c>
    </row>
    <row r="1674" spans="1:12" x14ac:dyDescent="0.3">
      <c r="A1674">
        <v>2022</v>
      </c>
      <c r="B1674">
        <v>5</v>
      </c>
      <c r="C1674">
        <v>5</v>
      </c>
      <c r="D1674">
        <v>201</v>
      </c>
      <c r="E1674" t="s">
        <v>125</v>
      </c>
      <c r="F1674">
        <v>115131.74</v>
      </c>
      <c r="G1674">
        <v>-381.57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x14ac:dyDescent="0.3">
      <c r="A1675">
        <v>2022</v>
      </c>
      <c r="B1675">
        <v>5</v>
      </c>
      <c r="C1675">
        <v>5</v>
      </c>
      <c r="D1675">
        <v>201</v>
      </c>
      <c r="E1675" t="s">
        <v>131</v>
      </c>
      <c r="F1675">
        <v>171857.49</v>
      </c>
      <c r="G1675">
        <v>-766.08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x14ac:dyDescent="0.3">
      <c r="A1676">
        <v>2022</v>
      </c>
      <c r="B1676">
        <v>5</v>
      </c>
      <c r="C1676">
        <v>5</v>
      </c>
      <c r="D1676">
        <v>201</v>
      </c>
      <c r="E1676" t="s">
        <v>132</v>
      </c>
      <c r="F1676">
        <v>18.27</v>
      </c>
      <c r="G1676">
        <v>-0.06</v>
      </c>
      <c r="H1676">
        <v>0</v>
      </c>
      <c r="I1676">
        <v>0</v>
      </c>
      <c r="J1676">
        <v>0</v>
      </c>
      <c r="K1676">
        <v>18.21</v>
      </c>
      <c r="L1676" t="str">
        <f t="shared" si="45"/>
        <v>Street</v>
      </c>
    </row>
    <row r="1677" spans="1:12" x14ac:dyDescent="0.3">
      <c r="A1677">
        <v>2022</v>
      </c>
      <c r="B1677">
        <v>5</v>
      </c>
      <c r="C1677">
        <v>5</v>
      </c>
      <c r="D1677">
        <v>201</v>
      </c>
      <c r="E1677" t="s">
        <v>115</v>
      </c>
      <c r="F1677">
        <v>365798.64</v>
      </c>
      <c r="G1677">
        <v>-1279.4100000000001</v>
      </c>
      <c r="H1677">
        <v>0</v>
      </c>
      <c r="I1677">
        <v>0</v>
      </c>
      <c r="J1677">
        <v>0</v>
      </c>
      <c r="K1677">
        <v>364519.23</v>
      </c>
      <c r="L1677" t="str">
        <f t="shared" si="45"/>
        <v>3-Small C&amp;I</v>
      </c>
    </row>
    <row r="1678" spans="1:12" x14ac:dyDescent="0.3">
      <c r="A1678">
        <v>2022</v>
      </c>
      <c r="B1678">
        <v>5</v>
      </c>
      <c r="C1678">
        <v>5</v>
      </c>
      <c r="D1678">
        <v>201</v>
      </c>
      <c r="E1678" t="s">
        <v>126</v>
      </c>
      <c r="F1678">
        <v>2084.7600000000002</v>
      </c>
      <c r="G1678">
        <v>-7.07</v>
      </c>
      <c r="H1678">
        <v>0</v>
      </c>
      <c r="I1678">
        <v>0</v>
      </c>
      <c r="J1678">
        <v>0</v>
      </c>
      <c r="K1678">
        <v>2077.69</v>
      </c>
      <c r="L1678" t="str">
        <f t="shared" si="45"/>
        <v>3-Small C&amp;I</v>
      </c>
    </row>
    <row r="1679" spans="1:12" x14ac:dyDescent="0.3">
      <c r="A1679">
        <v>2022</v>
      </c>
      <c r="B1679">
        <v>5</v>
      </c>
      <c r="C1679">
        <v>5</v>
      </c>
      <c r="D1679">
        <v>201</v>
      </c>
      <c r="E1679" t="s">
        <v>117</v>
      </c>
      <c r="F1679">
        <v>3286.4</v>
      </c>
      <c r="G1679">
        <v>-11.18</v>
      </c>
      <c r="H1679">
        <v>0</v>
      </c>
      <c r="I1679">
        <v>0</v>
      </c>
      <c r="J1679">
        <v>0</v>
      </c>
      <c r="K1679">
        <v>3275.22</v>
      </c>
      <c r="L1679" t="str">
        <f t="shared" si="45"/>
        <v>3-Small C&amp;I</v>
      </c>
    </row>
    <row r="1680" spans="1:12" x14ac:dyDescent="0.3">
      <c r="A1680">
        <v>2022</v>
      </c>
      <c r="B1680">
        <v>5</v>
      </c>
      <c r="C1680">
        <v>5</v>
      </c>
      <c r="D1680">
        <v>201</v>
      </c>
      <c r="E1680" t="s">
        <v>118</v>
      </c>
      <c r="F1680">
        <v>33427.800000000003</v>
      </c>
      <c r="G1680">
        <v>-113.6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x14ac:dyDescent="0.3">
      <c r="A1681">
        <v>2022</v>
      </c>
      <c r="B1681">
        <v>5</v>
      </c>
      <c r="C1681">
        <v>5</v>
      </c>
      <c r="D1681">
        <v>201</v>
      </c>
      <c r="E1681" t="s">
        <v>119</v>
      </c>
      <c r="F1681">
        <v>410462.84</v>
      </c>
      <c r="G1681">
        <v>-492.6</v>
      </c>
      <c r="H1681">
        <v>0</v>
      </c>
      <c r="I1681">
        <v>0</v>
      </c>
      <c r="J1681">
        <v>0</v>
      </c>
      <c r="K1681">
        <v>409970.24</v>
      </c>
      <c r="L1681" t="str">
        <f t="shared" si="45"/>
        <v>4-Medium C&amp;I</v>
      </c>
    </row>
    <row r="1682" spans="1:12" x14ac:dyDescent="0.3">
      <c r="A1682">
        <v>2022</v>
      </c>
      <c r="B1682">
        <v>5</v>
      </c>
      <c r="C1682">
        <v>5</v>
      </c>
      <c r="D1682">
        <v>201</v>
      </c>
      <c r="E1682" t="s">
        <v>127</v>
      </c>
      <c r="F1682">
        <v>16207.62</v>
      </c>
      <c r="G1682">
        <v>-19.45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x14ac:dyDescent="0.3">
      <c r="A1683">
        <v>2022</v>
      </c>
      <c r="B1683">
        <v>5</v>
      </c>
      <c r="C1683">
        <v>5</v>
      </c>
      <c r="D1683">
        <v>201</v>
      </c>
      <c r="E1683" t="s">
        <v>128</v>
      </c>
      <c r="F1683">
        <v>9453.39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x14ac:dyDescent="0.3">
      <c r="A1684">
        <v>2022</v>
      </c>
      <c r="B1684">
        <v>5</v>
      </c>
      <c r="C1684">
        <v>5</v>
      </c>
      <c r="D1684">
        <v>201</v>
      </c>
      <c r="E1684" t="s">
        <v>120</v>
      </c>
      <c r="F1684">
        <v>863295.52</v>
      </c>
      <c r="G1684">
        <v>-1035.95</v>
      </c>
      <c r="H1684">
        <v>0</v>
      </c>
      <c r="I1684">
        <v>0</v>
      </c>
      <c r="J1684">
        <v>0</v>
      </c>
      <c r="K1684">
        <v>862259.57</v>
      </c>
      <c r="L1684" t="str">
        <f t="shared" si="45"/>
        <v>5-Large C&amp;I</v>
      </c>
    </row>
    <row r="1685" spans="1:12" x14ac:dyDescent="0.3">
      <c r="A1685">
        <v>2022</v>
      </c>
      <c r="B1685">
        <v>5</v>
      </c>
      <c r="C1685">
        <v>5</v>
      </c>
      <c r="D1685">
        <v>201</v>
      </c>
      <c r="E1685" t="s">
        <v>121</v>
      </c>
      <c r="F1685">
        <v>956412.49</v>
      </c>
      <c r="G1685">
        <v>-12891.73</v>
      </c>
      <c r="H1685">
        <v>0</v>
      </c>
      <c r="I1685">
        <v>0</v>
      </c>
      <c r="J1685">
        <v>0</v>
      </c>
      <c r="K1685">
        <v>943520.76</v>
      </c>
      <c r="L1685" t="str">
        <f t="shared" si="45"/>
        <v>1-Residential</v>
      </c>
    </row>
    <row r="1686" spans="1:12" x14ac:dyDescent="0.3">
      <c r="A1686">
        <v>2022</v>
      </c>
      <c r="B1686">
        <v>5</v>
      </c>
      <c r="C1686">
        <v>5</v>
      </c>
      <c r="D1686">
        <v>201</v>
      </c>
      <c r="E1686" t="s">
        <v>122</v>
      </c>
      <c r="F1686">
        <v>236998.1</v>
      </c>
      <c r="G1686">
        <v>-3206.52</v>
      </c>
      <c r="H1686">
        <v>0</v>
      </c>
      <c r="I1686">
        <v>0</v>
      </c>
      <c r="J1686">
        <v>0</v>
      </c>
      <c r="K1686">
        <v>233791.58</v>
      </c>
      <c r="L1686" t="str">
        <f t="shared" si="45"/>
        <v>2-Low Income Residential</v>
      </c>
    </row>
    <row r="1687" spans="1:12" x14ac:dyDescent="0.3">
      <c r="A1687">
        <v>2022</v>
      </c>
      <c r="B1687">
        <v>5</v>
      </c>
      <c r="C1687">
        <v>5</v>
      </c>
      <c r="D1687">
        <v>201</v>
      </c>
      <c r="E1687" t="s">
        <v>125</v>
      </c>
      <c r="F1687">
        <v>3.33</v>
      </c>
      <c r="G1687">
        <v>-0.01</v>
      </c>
      <c r="H1687">
        <v>0</v>
      </c>
      <c r="I1687">
        <v>0</v>
      </c>
      <c r="J1687">
        <v>0</v>
      </c>
      <c r="K1687">
        <v>3.32</v>
      </c>
      <c r="L1687" t="str">
        <f t="shared" si="45"/>
        <v>Street</v>
      </c>
    </row>
    <row r="1688" spans="1:12" x14ac:dyDescent="0.3">
      <c r="A1688">
        <v>2022</v>
      </c>
      <c r="B1688">
        <v>6</v>
      </c>
      <c r="C1688">
        <v>4</v>
      </c>
      <c r="D1688">
        <v>201</v>
      </c>
      <c r="E1688" t="s">
        <v>115</v>
      </c>
      <c r="F1688">
        <v>173128.16</v>
      </c>
      <c r="G1688">
        <v>-588.51</v>
      </c>
      <c r="H1688">
        <v>0</v>
      </c>
      <c r="I1688">
        <v>0</v>
      </c>
      <c r="J1688">
        <v>0</v>
      </c>
      <c r="K1688">
        <v>172539.65</v>
      </c>
      <c r="L1688" t="str">
        <f t="shared" si="45"/>
        <v>3-Small C&amp;I</v>
      </c>
    </row>
    <row r="1689" spans="1:12" x14ac:dyDescent="0.3">
      <c r="A1689">
        <v>2022</v>
      </c>
      <c r="B1689">
        <v>6</v>
      </c>
      <c r="C1689">
        <v>4</v>
      </c>
      <c r="D1689">
        <v>201</v>
      </c>
      <c r="E1689" t="s">
        <v>116</v>
      </c>
      <c r="F1689">
        <v>75.569999999999993</v>
      </c>
      <c r="G1689">
        <v>-0.09</v>
      </c>
      <c r="H1689">
        <v>0</v>
      </c>
      <c r="I1689">
        <v>0</v>
      </c>
      <c r="J1689">
        <v>0</v>
      </c>
      <c r="K1689">
        <v>75.48</v>
      </c>
      <c r="L1689" t="str">
        <f t="shared" si="45"/>
        <v>3-Small C&amp;I</v>
      </c>
    </row>
    <row r="1690" spans="1:12" x14ac:dyDescent="0.3">
      <c r="A1690">
        <v>2022</v>
      </c>
      <c r="B1690">
        <v>6</v>
      </c>
      <c r="C1690">
        <v>4</v>
      </c>
      <c r="D1690">
        <v>201</v>
      </c>
      <c r="E1690" t="s">
        <v>126</v>
      </c>
      <c r="F1690">
        <v>32.97</v>
      </c>
      <c r="G1690">
        <v>-0.11</v>
      </c>
      <c r="H1690">
        <v>0</v>
      </c>
      <c r="I1690">
        <v>0</v>
      </c>
      <c r="J1690">
        <v>0</v>
      </c>
      <c r="K1690">
        <v>32.86</v>
      </c>
      <c r="L1690" t="str">
        <f t="shared" si="45"/>
        <v>3-Small C&amp;I</v>
      </c>
    </row>
    <row r="1691" spans="1:12" x14ac:dyDescent="0.3">
      <c r="A1691">
        <v>2022</v>
      </c>
      <c r="B1691">
        <v>6</v>
      </c>
      <c r="C1691">
        <v>4</v>
      </c>
      <c r="D1691">
        <v>201</v>
      </c>
      <c r="E1691" t="s">
        <v>117</v>
      </c>
      <c r="F1691">
        <v>210.04</v>
      </c>
      <c r="G1691">
        <v>-0.71</v>
      </c>
      <c r="H1691">
        <v>0</v>
      </c>
      <c r="I1691">
        <v>0</v>
      </c>
      <c r="J1691">
        <v>0</v>
      </c>
      <c r="K1691">
        <v>209.33</v>
      </c>
      <c r="L1691" t="str">
        <f t="shared" si="45"/>
        <v>3-Small C&amp;I</v>
      </c>
    </row>
    <row r="1692" spans="1:12" x14ac:dyDescent="0.3">
      <c r="A1692">
        <v>2022</v>
      </c>
      <c r="B1692">
        <v>6</v>
      </c>
      <c r="C1692">
        <v>4</v>
      </c>
      <c r="D1692">
        <v>201</v>
      </c>
      <c r="E1692" t="s">
        <v>118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</v>
      </c>
      <c r="L1692" t="str">
        <f t="shared" si="45"/>
        <v>3-Small C&amp;I</v>
      </c>
    </row>
    <row r="1693" spans="1:12" x14ac:dyDescent="0.3">
      <c r="A1693">
        <v>2022</v>
      </c>
      <c r="B1693">
        <v>6</v>
      </c>
      <c r="C1693">
        <v>4</v>
      </c>
      <c r="D1693">
        <v>201</v>
      </c>
      <c r="E1693" t="s">
        <v>119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x14ac:dyDescent="0.3">
      <c r="A1694">
        <v>2022</v>
      </c>
      <c r="B1694">
        <v>6</v>
      </c>
      <c r="C1694">
        <v>4</v>
      </c>
      <c r="D1694">
        <v>201</v>
      </c>
      <c r="E1694" t="s">
        <v>120</v>
      </c>
      <c r="F1694">
        <v>76445.789999999994</v>
      </c>
      <c r="G1694">
        <v>-91.72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x14ac:dyDescent="0.3">
      <c r="A1695">
        <v>2022</v>
      </c>
      <c r="B1695">
        <v>6</v>
      </c>
      <c r="C1695">
        <v>4</v>
      </c>
      <c r="D1695">
        <v>201</v>
      </c>
      <c r="E1695" t="s">
        <v>121</v>
      </c>
      <c r="F1695">
        <v>869750.26</v>
      </c>
      <c r="G1695">
        <v>-11743.72</v>
      </c>
      <c r="H1695">
        <v>0</v>
      </c>
      <c r="I1695">
        <v>0</v>
      </c>
      <c r="J1695">
        <v>0</v>
      </c>
      <c r="K1695">
        <v>858006.54</v>
      </c>
      <c r="L1695" t="str">
        <f t="shared" si="45"/>
        <v>1-Residential</v>
      </c>
    </row>
    <row r="1696" spans="1:12" x14ac:dyDescent="0.3">
      <c r="A1696">
        <v>2022</v>
      </c>
      <c r="B1696">
        <v>6</v>
      </c>
      <c r="C1696">
        <v>4</v>
      </c>
      <c r="D1696">
        <v>201</v>
      </c>
      <c r="E1696" t="s">
        <v>122</v>
      </c>
      <c r="F1696">
        <v>8582.77</v>
      </c>
      <c r="G1696">
        <v>-129.04</v>
      </c>
      <c r="H1696">
        <v>0</v>
      </c>
      <c r="I1696">
        <v>0</v>
      </c>
      <c r="J1696">
        <v>0</v>
      </c>
      <c r="K1696">
        <v>8453.73</v>
      </c>
      <c r="L1696" t="str">
        <f t="shared" si="45"/>
        <v>2-Low Income Residential</v>
      </c>
    </row>
    <row r="1697" spans="1:12" x14ac:dyDescent="0.3">
      <c r="A1697">
        <v>2022</v>
      </c>
      <c r="B1697">
        <v>6</v>
      </c>
      <c r="C1697">
        <v>4</v>
      </c>
      <c r="D1697">
        <v>201</v>
      </c>
      <c r="E1697" t="s">
        <v>123</v>
      </c>
      <c r="F1697">
        <v>1042.23</v>
      </c>
      <c r="G1697">
        <v>-3.55</v>
      </c>
      <c r="H1697">
        <v>0</v>
      </c>
      <c r="I1697">
        <v>0</v>
      </c>
      <c r="J1697">
        <v>0</v>
      </c>
      <c r="K1697">
        <v>1038.68</v>
      </c>
      <c r="L1697" t="str">
        <f t="shared" si="45"/>
        <v>Street</v>
      </c>
    </row>
    <row r="1698" spans="1:12" x14ac:dyDescent="0.3">
      <c r="A1698">
        <v>2022</v>
      </c>
      <c r="B1698">
        <v>6</v>
      </c>
      <c r="C1698">
        <v>4</v>
      </c>
      <c r="D1698">
        <v>201</v>
      </c>
      <c r="E1698" t="s">
        <v>124</v>
      </c>
      <c r="F1698">
        <v>448.26</v>
      </c>
      <c r="G1698">
        <v>-1.52</v>
      </c>
      <c r="H1698">
        <v>0</v>
      </c>
      <c r="I1698">
        <v>0</v>
      </c>
      <c r="J1698">
        <v>0</v>
      </c>
      <c r="K1698">
        <v>446.74</v>
      </c>
      <c r="L1698" t="str">
        <f t="shared" si="45"/>
        <v>Street</v>
      </c>
    </row>
    <row r="1699" spans="1:12" x14ac:dyDescent="0.3">
      <c r="A1699">
        <v>2022</v>
      </c>
      <c r="B1699">
        <v>6</v>
      </c>
      <c r="C1699">
        <v>4</v>
      </c>
      <c r="D1699">
        <v>201</v>
      </c>
      <c r="E1699" t="s">
        <v>125</v>
      </c>
      <c r="F1699">
        <v>1.66</v>
      </c>
      <c r="G1699">
        <v>-0.01</v>
      </c>
      <c r="H1699">
        <v>0</v>
      </c>
      <c r="I1699">
        <v>0</v>
      </c>
      <c r="J1699">
        <v>0</v>
      </c>
      <c r="K1699">
        <v>1.65</v>
      </c>
      <c r="L1699" t="str">
        <f t="shared" si="45"/>
        <v>Street</v>
      </c>
    </row>
    <row r="1700" spans="1:12" x14ac:dyDescent="0.3">
      <c r="A1700">
        <v>2022</v>
      </c>
      <c r="B1700">
        <v>6</v>
      </c>
      <c r="C1700">
        <v>4</v>
      </c>
      <c r="D1700">
        <v>201</v>
      </c>
      <c r="E1700" t="s">
        <v>115</v>
      </c>
      <c r="F1700">
        <v>59150.9</v>
      </c>
      <c r="G1700">
        <v>-201.15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x14ac:dyDescent="0.3">
      <c r="A1701">
        <v>2022</v>
      </c>
      <c r="B1701">
        <v>6</v>
      </c>
      <c r="C1701">
        <v>4</v>
      </c>
      <c r="D1701">
        <v>201</v>
      </c>
      <c r="E1701" t="s">
        <v>117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81.97</v>
      </c>
      <c r="L1701" t="str">
        <f t="shared" si="45"/>
        <v>3-Small C&amp;I</v>
      </c>
    </row>
    <row r="1702" spans="1:12" x14ac:dyDescent="0.3">
      <c r="A1702">
        <v>2022</v>
      </c>
      <c r="B1702">
        <v>6</v>
      </c>
      <c r="C1702">
        <v>4</v>
      </c>
      <c r="D1702">
        <v>201</v>
      </c>
      <c r="E1702" t="s">
        <v>118</v>
      </c>
      <c r="F1702">
        <v>623.5</v>
      </c>
      <c r="G1702">
        <v>-2.11</v>
      </c>
      <c r="H1702">
        <v>0</v>
      </c>
      <c r="I1702">
        <v>0</v>
      </c>
      <c r="J1702">
        <v>0</v>
      </c>
      <c r="K1702">
        <v>621.39</v>
      </c>
      <c r="L1702" t="str">
        <f t="shared" si="45"/>
        <v>3-Small C&amp;I</v>
      </c>
    </row>
    <row r="1703" spans="1:12" x14ac:dyDescent="0.3">
      <c r="A1703">
        <v>2022</v>
      </c>
      <c r="B1703">
        <v>6</v>
      </c>
      <c r="C1703">
        <v>4</v>
      </c>
      <c r="D1703">
        <v>201</v>
      </c>
      <c r="E1703" t="s">
        <v>119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</v>
      </c>
      <c r="L1703" t="str">
        <f t="shared" si="45"/>
        <v>4-Medium C&amp;I</v>
      </c>
    </row>
    <row r="1704" spans="1:12" x14ac:dyDescent="0.3">
      <c r="A1704">
        <v>2022</v>
      </c>
      <c r="B1704">
        <v>6</v>
      </c>
      <c r="C1704">
        <v>4</v>
      </c>
      <c r="D1704">
        <v>201</v>
      </c>
      <c r="E1704" t="s">
        <v>121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x14ac:dyDescent="0.3">
      <c r="A1705">
        <v>2022</v>
      </c>
      <c r="B1705">
        <v>6</v>
      </c>
      <c r="C1705">
        <v>4</v>
      </c>
      <c r="D1705">
        <v>201</v>
      </c>
      <c r="E1705" t="s">
        <v>122</v>
      </c>
      <c r="F1705">
        <v>118.29</v>
      </c>
      <c r="G1705">
        <v>-1.59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x14ac:dyDescent="0.3">
      <c r="A1706">
        <v>2022</v>
      </c>
      <c r="B1706">
        <v>6</v>
      </c>
      <c r="C1706">
        <v>5</v>
      </c>
      <c r="D1706">
        <v>201</v>
      </c>
      <c r="E1706" t="s">
        <v>115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x14ac:dyDescent="0.3">
      <c r="A1707">
        <v>2022</v>
      </c>
      <c r="B1707">
        <v>6</v>
      </c>
      <c r="C1707">
        <v>5</v>
      </c>
      <c r="D1707">
        <v>201</v>
      </c>
      <c r="E1707" t="s">
        <v>116</v>
      </c>
      <c r="F1707">
        <v>463.77</v>
      </c>
      <c r="G1707">
        <v>-1.58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x14ac:dyDescent="0.3">
      <c r="A1708">
        <v>2022</v>
      </c>
      <c r="B1708">
        <v>6</v>
      </c>
      <c r="C1708">
        <v>5</v>
      </c>
      <c r="D1708">
        <v>201</v>
      </c>
      <c r="E1708" t="s">
        <v>126</v>
      </c>
      <c r="F1708">
        <v>11005.71</v>
      </c>
      <c r="G1708">
        <v>-37.31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x14ac:dyDescent="0.3">
      <c r="A1709">
        <v>2022</v>
      </c>
      <c r="B1709">
        <v>6</v>
      </c>
      <c r="C1709">
        <v>5</v>
      </c>
      <c r="D1709">
        <v>201</v>
      </c>
      <c r="E1709" t="s">
        <v>117</v>
      </c>
      <c r="F1709">
        <v>101152.75</v>
      </c>
      <c r="G1709">
        <v>-343.97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x14ac:dyDescent="0.3">
      <c r="A1710">
        <v>2022</v>
      </c>
      <c r="B1710">
        <v>6</v>
      </c>
      <c r="C1710">
        <v>5</v>
      </c>
      <c r="D1710">
        <v>201</v>
      </c>
      <c r="E1710" t="s">
        <v>118</v>
      </c>
      <c r="F1710">
        <v>762920.73</v>
      </c>
      <c r="G1710">
        <v>-2603.02</v>
      </c>
      <c r="H1710">
        <v>0</v>
      </c>
      <c r="I1710">
        <v>0</v>
      </c>
      <c r="J1710">
        <v>0</v>
      </c>
      <c r="K1710">
        <v>760317.71</v>
      </c>
      <c r="L1710" t="str">
        <f t="shared" si="45"/>
        <v>3-Small C&amp;I</v>
      </c>
    </row>
    <row r="1711" spans="1:12" x14ac:dyDescent="0.3">
      <c r="A1711">
        <v>2022</v>
      </c>
      <c r="B1711">
        <v>6</v>
      </c>
      <c r="C1711">
        <v>5</v>
      </c>
      <c r="D1711">
        <v>201</v>
      </c>
      <c r="E1711" t="s">
        <v>119</v>
      </c>
      <c r="F1711">
        <v>11734668.42</v>
      </c>
      <c r="G1711">
        <v>-14081.44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x14ac:dyDescent="0.3">
      <c r="A1712">
        <v>2022</v>
      </c>
      <c r="B1712">
        <v>6</v>
      </c>
      <c r="C1712">
        <v>5</v>
      </c>
      <c r="D1712">
        <v>201</v>
      </c>
      <c r="E1712" t="s">
        <v>127</v>
      </c>
      <c r="F1712">
        <v>495597.05</v>
      </c>
      <c r="G1712">
        <v>-594.62</v>
      </c>
      <c r="H1712">
        <v>0</v>
      </c>
      <c r="I1712">
        <v>0</v>
      </c>
      <c r="J1712">
        <v>0</v>
      </c>
      <c r="K1712">
        <v>495002.43</v>
      </c>
      <c r="L1712" t="str">
        <f t="shared" si="45"/>
        <v>4-Medium C&amp;I</v>
      </c>
    </row>
    <row r="1713" spans="1:12" x14ac:dyDescent="0.3">
      <c r="A1713">
        <v>2022</v>
      </c>
      <c r="B1713">
        <v>6</v>
      </c>
      <c r="C1713">
        <v>5</v>
      </c>
      <c r="D1713">
        <v>201</v>
      </c>
      <c r="E1713" t="s">
        <v>128</v>
      </c>
      <c r="F1713">
        <v>377289.42</v>
      </c>
      <c r="G1713">
        <v>-452.82</v>
      </c>
      <c r="H1713">
        <v>0</v>
      </c>
      <c r="I1713">
        <v>0</v>
      </c>
      <c r="J1713">
        <v>0</v>
      </c>
      <c r="K1713">
        <v>376836.6</v>
      </c>
      <c r="L1713" t="str">
        <f t="shared" si="45"/>
        <v>4-Medium C&amp;I</v>
      </c>
    </row>
    <row r="1714" spans="1:12" x14ac:dyDescent="0.3">
      <c r="A1714">
        <v>2022</v>
      </c>
      <c r="B1714">
        <v>6</v>
      </c>
      <c r="C1714">
        <v>5</v>
      </c>
      <c r="D1714">
        <v>201</v>
      </c>
      <c r="E1714" t="s">
        <v>120</v>
      </c>
      <c r="F1714">
        <v>22991068.050000001</v>
      </c>
      <c r="G1714">
        <v>-27589.3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x14ac:dyDescent="0.3">
      <c r="A1715">
        <v>2022</v>
      </c>
      <c r="B1715">
        <v>6</v>
      </c>
      <c r="C1715">
        <v>5</v>
      </c>
      <c r="D1715">
        <v>201</v>
      </c>
      <c r="E1715" t="s">
        <v>121</v>
      </c>
      <c r="F1715">
        <v>33806597.770000003</v>
      </c>
      <c r="G1715">
        <v>-456738.35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x14ac:dyDescent="0.3">
      <c r="A1716">
        <v>2022</v>
      </c>
      <c r="B1716">
        <v>6</v>
      </c>
      <c r="C1716">
        <v>5</v>
      </c>
      <c r="D1716">
        <v>201</v>
      </c>
      <c r="E1716" t="s">
        <v>122</v>
      </c>
      <c r="F1716">
        <v>5020306.01</v>
      </c>
      <c r="G1716">
        <v>-69371.88</v>
      </c>
      <c r="H1716">
        <v>0</v>
      </c>
      <c r="I1716">
        <v>0</v>
      </c>
      <c r="J1716">
        <v>0</v>
      </c>
      <c r="K1716">
        <v>4950934.13</v>
      </c>
      <c r="L1716" t="str">
        <f t="shared" si="45"/>
        <v>2-Low Income Residential</v>
      </c>
    </row>
    <row r="1717" spans="1:12" x14ac:dyDescent="0.3">
      <c r="A1717">
        <v>2022</v>
      </c>
      <c r="B1717">
        <v>6</v>
      </c>
      <c r="C1717">
        <v>5</v>
      </c>
      <c r="D1717">
        <v>201</v>
      </c>
      <c r="E1717" t="s">
        <v>123</v>
      </c>
      <c r="F1717">
        <v>65160.93</v>
      </c>
      <c r="G1717">
        <v>-221.45</v>
      </c>
      <c r="H1717">
        <v>0</v>
      </c>
      <c r="I1717">
        <v>0</v>
      </c>
      <c r="J1717">
        <v>0</v>
      </c>
      <c r="K1717">
        <v>64939.48</v>
      </c>
      <c r="L1717" t="str">
        <f t="shared" si="45"/>
        <v>Street</v>
      </c>
    </row>
    <row r="1718" spans="1:12" x14ac:dyDescent="0.3">
      <c r="A1718">
        <v>2022</v>
      </c>
      <c r="B1718">
        <v>6</v>
      </c>
      <c r="C1718">
        <v>5</v>
      </c>
      <c r="D1718">
        <v>201</v>
      </c>
      <c r="E1718" t="s">
        <v>129</v>
      </c>
      <c r="F1718">
        <v>2376.75</v>
      </c>
      <c r="G1718">
        <v>-8.08</v>
      </c>
      <c r="H1718">
        <v>0</v>
      </c>
      <c r="I1718">
        <v>0</v>
      </c>
      <c r="J1718">
        <v>0</v>
      </c>
      <c r="K1718">
        <v>2368.67</v>
      </c>
      <c r="L1718" t="str">
        <f t="shared" si="45"/>
        <v>Street</v>
      </c>
    </row>
    <row r="1719" spans="1:12" x14ac:dyDescent="0.3">
      <c r="A1719">
        <v>2022</v>
      </c>
      <c r="B1719">
        <v>6</v>
      </c>
      <c r="C1719">
        <v>5</v>
      </c>
      <c r="D1719">
        <v>201</v>
      </c>
      <c r="E1719" t="s">
        <v>130</v>
      </c>
      <c r="F1719">
        <v>279.25</v>
      </c>
      <c r="G1719">
        <v>-0.95</v>
      </c>
      <c r="H1719">
        <v>0</v>
      </c>
      <c r="I1719">
        <v>0</v>
      </c>
      <c r="J1719">
        <v>0</v>
      </c>
      <c r="K1719">
        <v>278.3</v>
      </c>
      <c r="L1719" t="str">
        <f t="shared" si="45"/>
        <v>Street</v>
      </c>
    </row>
    <row r="1720" spans="1:12" x14ac:dyDescent="0.3">
      <c r="A1720">
        <v>2022</v>
      </c>
      <c r="B1720">
        <v>6</v>
      </c>
      <c r="C1720">
        <v>5</v>
      </c>
      <c r="D1720">
        <v>201</v>
      </c>
      <c r="E1720" t="s">
        <v>124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x14ac:dyDescent="0.3">
      <c r="A1721">
        <v>2022</v>
      </c>
      <c r="B1721">
        <v>6</v>
      </c>
      <c r="C1721">
        <v>5</v>
      </c>
      <c r="D1721">
        <v>201</v>
      </c>
      <c r="E1721" t="s">
        <v>125</v>
      </c>
      <c r="F1721">
        <v>110083.24</v>
      </c>
      <c r="G1721">
        <v>-355.09</v>
      </c>
      <c r="H1721">
        <v>0</v>
      </c>
      <c r="I1721">
        <v>0</v>
      </c>
      <c r="J1721">
        <v>0</v>
      </c>
      <c r="K1721">
        <v>109728.15</v>
      </c>
      <c r="L1721" t="str">
        <f t="shared" si="45"/>
        <v>Street</v>
      </c>
    </row>
    <row r="1722" spans="1:12" x14ac:dyDescent="0.3">
      <c r="A1722">
        <v>2022</v>
      </c>
      <c r="B1722">
        <v>6</v>
      </c>
      <c r="C1722">
        <v>5</v>
      </c>
      <c r="D1722">
        <v>201</v>
      </c>
      <c r="E1722" t="s">
        <v>131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x14ac:dyDescent="0.3">
      <c r="A1723">
        <v>2022</v>
      </c>
      <c r="B1723">
        <v>6</v>
      </c>
      <c r="C1723">
        <v>5</v>
      </c>
      <c r="D1723">
        <v>201</v>
      </c>
      <c r="E1723" t="s">
        <v>132</v>
      </c>
      <c r="F1723">
        <v>17.579999999999998</v>
      </c>
      <c r="G1723">
        <v>-0.05</v>
      </c>
      <c r="H1723">
        <v>0</v>
      </c>
      <c r="I1723">
        <v>0</v>
      </c>
      <c r="J1723">
        <v>0</v>
      </c>
      <c r="K1723">
        <v>17.53</v>
      </c>
      <c r="L1723" t="str">
        <f t="shared" si="45"/>
        <v>Street</v>
      </c>
    </row>
    <row r="1724" spans="1:12" x14ac:dyDescent="0.3">
      <c r="A1724">
        <v>2022</v>
      </c>
      <c r="B1724">
        <v>6</v>
      </c>
      <c r="C1724">
        <v>5</v>
      </c>
      <c r="D1724">
        <v>201</v>
      </c>
      <c r="E1724" t="s">
        <v>115</v>
      </c>
      <c r="F1724">
        <v>951832.87</v>
      </c>
      <c r="G1724">
        <v>-3246.17</v>
      </c>
      <c r="H1724">
        <v>0</v>
      </c>
      <c r="I1724">
        <v>0</v>
      </c>
      <c r="J1724">
        <v>0</v>
      </c>
      <c r="K1724">
        <v>948586.7</v>
      </c>
      <c r="L1724" t="str">
        <f t="shared" si="45"/>
        <v>3-Small C&amp;I</v>
      </c>
    </row>
    <row r="1725" spans="1:12" x14ac:dyDescent="0.3">
      <c r="A1725">
        <v>2022</v>
      </c>
      <c r="B1725">
        <v>6</v>
      </c>
      <c r="C1725">
        <v>5</v>
      </c>
      <c r="D1725">
        <v>201</v>
      </c>
      <c r="E1725" t="s">
        <v>126</v>
      </c>
      <c r="F1725">
        <v>2369.44</v>
      </c>
      <c r="G1725">
        <v>-8.02</v>
      </c>
      <c r="H1725">
        <v>0</v>
      </c>
      <c r="I1725">
        <v>0</v>
      </c>
      <c r="J1725">
        <v>0</v>
      </c>
      <c r="K1725">
        <v>2361.42</v>
      </c>
      <c r="L1725" t="str">
        <f t="shared" si="45"/>
        <v>3-Small C&amp;I</v>
      </c>
    </row>
    <row r="1726" spans="1:12" x14ac:dyDescent="0.3">
      <c r="A1726">
        <v>2022</v>
      </c>
      <c r="B1726">
        <v>6</v>
      </c>
      <c r="C1726">
        <v>5</v>
      </c>
      <c r="D1726">
        <v>201</v>
      </c>
      <c r="E1726" t="s">
        <v>117</v>
      </c>
      <c r="F1726">
        <v>6614.95</v>
      </c>
      <c r="G1726">
        <v>-22.48</v>
      </c>
      <c r="H1726">
        <v>0</v>
      </c>
      <c r="I1726">
        <v>0</v>
      </c>
      <c r="J1726">
        <v>0</v>
      </c>
      <c r="K1726">
        <v>6592.47</v>
      </c>
      <c r="L1726" t="str">
        <f t="shared" si="45"/>
        <v>3-Small C&amp;I</v>
      </c>
    </row>
    <row r="1727" spans="1:12" x14ac:dyDescent="0.3">
      <c r="A1727">
        <v>2022</v>
      </c>
      <c r="B1727">
        <v>6</v>
      </c>
      <c r="C1727">
        <v>5</v>
      </c>
      <c r="D1727">
        <v>201</v>
      </c>
      <c r="E1727" t="s">
        <v>118</v>
      </c>
      <c r="F1727">
        <v>88407.56</v>
      </c>
      <c r="G1727">
        <v>-300.42</v>
      </c>
      <c r="H1727">
        <v>0</v>
      </c>
      <c r="I1727">
        <v>0</v>
      </c>
      <c r="J1727">
        <v>0</v>
      </c>
      <c r="K1727">
        <v>88107.14</v>
      </c>
      <c r="L1727" t="str">
        <f t="shared" si="45"/>
        <v>3-Small C&amp;I</v>
      </c>
    </row>
    <row r="1728" spans="1:12" x14ac:dyDescent="0.3">
      <c r="A1728">
        <v>2022</v>
      </c>
      <c r="B1728">
        <v>6</v>
      </c>
      <c r="C1728">
        <v>5</v>
      </c>
      <c r="D1728">
        <v>201</v>
      </c>
      <c r="E1728" t="s">
        <v>119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x14ac:dyDescent="0.3">
      <c r="A1729">
        <v>2022</v>
      </c>
      <c r="B1729">
        <v>6</v>
      </c>
      <c r="C1729">
        <v>5</v>
      </c>
      <c r="D1729">
        <v>201</v>
      </c>
      <c r="E1729" t="s">
        <v>127</v>
      </c>
      <c r="F1729">
        <v>59866.89</v>
      </c>
      <c r="G1729">
        <v>-71.84</v>
      </c>
      <c r="H1729">
        <v>0</v>
      </c>
      <c r="I1729">
        <v>0</v>
      </c>
      <c r="J1729">
        <v>0</v>
      </c>
      <c r="K1729">
        <v>59795.05</v>
      </c>
      <c r="L1729" t="str">
        <f t="shared" si="45"/>
        <v>4-Medium C&amp;I</v>
      </c>
    </row>
    <row r="1730" spans="1:12" x14ac:dyDescent="0.3">
      <c r="A1730">
        <v>2022</v>
      </c>
      <c r="B1730">
        <v>6</v>
      </c>
      <c r="C1730">
        <v>5</v>
      </c>
      <c r="D1730">
        <v>201</v>
      </c>
      <c r="E1730" t="s">
        <v>128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x14ac:dyDescent="0.3">
      <c r="A1731">
        <v>2022</v>
      </c>
      <c r="B1731">
        <v>6</v>
      </c>
      <c r="C1731">
        <v>5</v>
      </c>
      <c r="D1731">
        <v>201</v>
      </c>
      <c r="E1731" t="s">
        <v>120</v>
      </c>
      <c r="F1731">
        <v>2306190.59</v>
      </c>
      <c r="G1731">
        <v>-2767.39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x14ac:dyDescent="0.3">
      <c r="A1732">
        <v>2022</v>
      </c>
      <c r="B1732">
        <v>6</v>
      </c>
      <c r="C1732">
        <v>5</v>
      </c>
      <c r="D1732">
        <v>201</v>
      </c>
      <c r="E1732" t="s">
        <v>121</v>
      </c>
      <c r="F1732">
        <v>3111981</v>
      </c>
      <c r="G1732">
        <v>-41975.41</v>
      </c>
      <c r="H1732">
        <v>0</v>
      </c>
      <c r="I1732">
        <v>0</v>
      </c>
      <c r="J1732">
        <v>0</v>
      </c>
      <c r="K1732">
        <v>3070005.59</v>
      </c>
      <c r="L1732" t="str">
        <f t="shared" si="45"/>
        <v>1-Residential</v>
      </c>
    </row>
    <row r="1733" spans="1:12" x14ac:dyDescent="0.3">
      <c r="A1733">
        <v>2022</v>
      </c>
      <c r="B1733">
        <v>6</v>
      </c>
      <c r="C1733">
        <v>5</v>
      </c>
      <c r="D1733">
        <v>201</v>
      </c>
      <c r="E1733" t="s">
        <v>122</v>
      </c>
      <c r="F1733">
        <v>567469.38</v>
      </c>
      <c r="G1733">
        <v>-7770.87</v>
      </c>
      <c r="H1733">
        <v>0</v>
      </c>
      <c r="I1733">
        <v>0</v>
      </c>
      <c r="J1733">
        <v>0</v>
      </c>
      <c r="K1733">
        <v>559698.51</v>
      </c>
      <c r="L1733" t="str">
        <f t="shared" si="45"/>
        <v>2-Low Income Residential</v>
      </c>
    </row>
    <row r="1734" spans="1:12" x14ac:dyDescent="0.3">
      <c r="A1734">
        <v>2022</v>
      </c>
      <c r="B1734">
        <v>6</v>
      </c>
      <c r="C1734">
        <v>5</v>
      </c>
      <c r="D1734">
        <v>201</v>
      </c>
      <c r="E1734" t="s">
        <v>125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x14ac:dyDescent="0.3">
      <c r="A1735">
        <v>2022</v>
      </c>
      <c r="B1735">
        <v>7</v>
      </c>
      <c r="C1735">
        <v>4</v>
      </c>
      <c r="D1735">
        <v>201</v>
      </c>
      <c r="E1735" t="s">
        <v>115</v>
      </c>
      <c r="F1735">
        <v>143870.82</v>
      </c>
      <c r="G1735">
        <v>-490.14</v>
      </c>
      <c r="H1735">
        <v>0</v>
      </c>
      <c r="I1735">
        <v>0</v>
      </c>
      <c r="J1735">
        <v>0</v>
      </c>
      <c r="K1735">
        <v>143380.68</v>
      </c>
      <c r="L1735" t="str">
        <f t="shared" si="45"/>
        <v>3-Small C&amp;I</v>
      </c>
    </row>
    <row r="1736" spans="1:12" x14ac:dyDescent="0.3">
      <c r="A1736">
        <v>2022</v>
      </c>
      <c r="B1736">
        <v>7</v>
      </c>
      <c r="C1736">
        <v>4</v>
      </c>
      <c r="D1736">
        <v>201</v>
      </c>
      <c r="E1736" t="s">
        <v>116</v>
      </c>
      <c r="F1736">
        <v>87.29</v>
      </c>
      <c r="G1736">
        <v>-0.3</v>
      </c>
      <c r="H1736">
        <v>0</v>
      </c>
      <c r="I1736">
        <v>0</v>
      </c>
      <c r="J1736">
        <v>0</v>
      </c>
      <c r="K1736">
        <v>86.99</v>
      </c>
      <c r="L1736" t="str">
        <f t="shared" ref="L1736:L1799" si="46">VLOOKUP(E1736,N:O,2,FALSE)</f>
        <v>3-Small C&amp;I</v>
      </c>
    </row>
    <row r="1737" spans="1:12" x14ac:dyDescent="0.3">
      <c r="A1737">
        <v>2022</v>
      </c>
      <c r="B1737">
        <v>7</v>
      </c>
      <c r="C1737">
        <v>4</v>
      </c>
      <c r="D1737">
        <v>201</v>
      </c>
      <c r="E1737" t="s">
        <v>126</v>
      </c>
      <c r="F1737">
        <v>32.97</v>
      </c>
      <c r="G1737">
        <v>-0.11</v>
      </c>
      <c r="H1737">
        <v>0</v>
      </c>
      <c r="I1737">
        <v>0</v>
      </c>
      <c r="J1737">
        <v>0</v>
      </c>
      <c r="K1737">
        <v>32.86</v>
      </c>
      <c r="L1737" t="str">
        <f t="shared" si="46"/>
        <v>3-Small C&amp;I</v>
      </c>
    </row>
    <row r="1738" spans="1:12" x14ac:dyDescent="0.3">
      <c r="A1738">
        <v>2022</v>
      </c>
      <c r="B1738">
        <v>7</v>
      </c>
      <c r="C1738">
        <v>4</v>
      </c>
      <c r="D1738">
        <v>201</v>
      </c>
      <c r="E1738" t="s">
        <v>117</v>
      </c>
      <c r="F1738">
        <v>186.24</v>
      </c>
      <c r="G1738">
        <v>-0.64</v>
      </c>
      <c r="H1738">
        <v>0</v>
      </c>
      <c r="I1738">
        <v>0</v>
      </c>
      <c r="J1738">
        <v>0</v>
      </c>
      <c r="K1738">
        <v>185.6</v>
      </c>
      <c r="L1738" t="str">
        <f t="shared" si="46"/>
        <v>3-Small C&amp;I</v>
      </c>
    </row>
    <row r="1739" spans="1:12" x14ac:dyDescent="0.3">
      <c r="A1739">
        <v>2022</v>
      </c>
      <c r="B1739">
        <v>7</v>
      </c>
      <c r="C1739">
        <v>4</v>
      </c>
      <c r="D1739">
        <v>201</v>
      </c>
      <c r="E1739" t="s">
        <v>118</v>
      </c>
      <c r="F1739">
        <v>2712.15</v>
      </c>
      <c r="G1739">
        <v>-9.19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x14ac:dyDescent="0.3">
      <c r="A1740">
        <v>2022</v>
      </c>
      <c r="B1740">
        <v>7</v>
      </c>
      <c r="C1740">
        <v>4</v>
      </c>
      <c r="D1740">
        <v>201</v>
      </c>
      <c r="E1740" t="s">
        <v>119</v>
      </c>
      <c r="F1740">
        <v>95460.35</v>
      </c>
      <c r="G1740">
        <v>-114.57</v>
      </c>
      <c r="H1740">
        <v>0</v>
      </c>
      <c r="I1740">
        <v>0</v>
      </c>
      <c r="J1740">
        <v>0</v>
      </c>
      <c r="K1740">
        <v>95345.78</v>
      </c>
      <c r="L1740" t="str">
        <f t="shared" si="46"/>
        <v>4-Medium C&amp;I</v>
      </c>
    </row>
    <row r="1741" spans="1:12" x14ac:dyDescent="0.3">
      <c r="A1741">
        <v>2022</v>
      </c>
      <c r="B1741">
        <v>7</v>
      </c>
      <c r="C1741">
        <v>4</v>
      </c>
      <c r="D1741">
        <v>201</v>
      </c>
      <c r="E1741" t="s">
        <v>120</v>
      </c>
      <c r="F1741">
        <v>84627.41</v>
      </c>
      <c r="G1741">
        <v>-101.56</v>
      </c>
      <c r="H1741">
        <v>0</v>
      </c>
      <c r="I1741">
        <v>0</v>
      </c>
      <c r="J1741">
        <v>0</v>
      </c>
      <c r="K1741">
        <v>84525.85</v>
      </c>
      <c r="L1741" t="str">
        <f t="shared" si="46"/>
        <v>5-Large C&amp;I</v>
      </c>
    </row>
    <row r="1742" spans="1:12" x14ac:dyDescent="0.3">
      <c r="A1742">
        <v>2022</v>
      </c>
      <c r="B1742">
        <v>7</v>
      </c>
      <c r="C1742">
        <v>4</v>
      </c>
      <c r="D1742">
        <v>201</v>
      </c>
      <c r="E1742" t="s">
        <v>121</v>
      </c>
      <c r="F1742">
        <v>977917.42</v>
      </c>
      <c r="G1742">
        <v>-13214.95</v>
      </c>
      <c r="H1742">
        <v>0</v>
      </c>
      <c r="I1742">
        <v>0</v>
      </c>
      <c r="J1742">
        <v>0</v>
      </c>
      <c r="K1742">
        <v>964702.47</v>
      </c>
      <c r="L1742" t="str">
        <f t="shared" si="46"/>
        <v>1-Residential</v>
      </c>
    </row>
    <row r="1743" spans="1:12" x14ac:dyDescent="0.3">
      <c r="A1743">
        <v>2022</v>
      </c>
      <c r="B1743">
        <v>7</v>
      </c>
      <c r="C1743">
        <v>4</v>
      </c>
      <c r="D1743">
        <v>201</v>
      </c>
      <c r="E1743" t="s">
        <v>122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</v>
      </c>
      <c r="L1743" t="str">
        <f t="shared" si="46"/>
        <v>2-Low Income Residential</v>
      </c>
    </row>
    <row r="1744" spans="1:12" x14ac:dyDescent="0.3">
      <c r="A1744">
        <v>2022</v>
      </c>
      <c r="B1744">
        <v>7</v>
      </c>
      <c r="C1744">
        <v>4</v>
      </c>
      <c r="D1744">
        <v>201</v>
      </c>
      <c r="E1744" t="s">
        <v>123</v>
      </c>
      <c r="F1744">
        <v>1116.6199999999999</v>
      </c>
      <c r="G1744">
        <v>-3.8</v>
      </c>
      <c r="H1744">
        <v>0</v>
      </c>
      <c r="I1744">
        <v>0</v>
      </c>
      <c r="J1744">
        <v>0</v>
      </c>
      <c r="K1744">
        <v>1112.82</v>
      </c>
      <c r="L1744" t="str">
        <f t="shared" si="46"/>
        <v>Street</v>
      </c>
    </row>
    <row r="1745" spans="1:12" x14ac:dyDescent="0.3">
      <c r="A1745">
        <v>2022</v>
      </c>
      <c r="B1745">
        <v>7</v>
      </c>
      <c r="C1745">
        <v>4</v>
      </c>
      <c r="D1745">
        <v>201</v>
      </c>
      <c r="E1745" t="s">
        <v>124</v>
      </c>
      <c r="F1745">
        <v>480.37</v>
      </c>
      <c r="G1745">
        <v>-1.64</v>
      </c>
      <c r="H1745">
        <v>0</v>
      </c>
      <c r="I1745">
        <v>0</v>
      </c>
      <c r="J1745">
        <v>0</v>
      </c>
      <c r="K1745">
        <v>478.73</v>
      </c>
      <c r="L1745" t="str">
        <f t="shared" si="46"/>
        <v>Street</v>
      </c>
    </row>
    <row r="1746" spans="1:12" x14ac:dyDescent="0.3">
      <c r="A1746">
        <v>2022</v>
      </c>
      <c r="B1746">
        <v>7</v>
      </c>
      <c r="C1746">
        <v>4</v>
      </c>
      <c r="D1746">
        <v>201</v>
      </c>
      <c r="E1746" t="s">
        <v>125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x14ac:dyDescent="0.3">
      <c r="A1747">
        <v>2022</v>
      </c>
      <c r="B1747">
        <v>7</v>
      </c>
      <c r="C1747">
        <v>4</v>
      </c>
      <c r="D1747">
        <v>201</v>
      </c>
      <c r="E1747" t="s">
        <v>119</v>
      </c>
      <c r="F1747">
        <v>805.53</v>
      </c>
      <c r="G1747">
        <v>-0.97</v>
      </c>
      <c r="H1747">
        <v>0</v>
      </c>
      <c r="I1747">
        <v>0</v>
      </c>
      <c r="J1747">
        <v>0</v>
      </c>
      <c r="K1747">
        <v>804.56</v>
      </c>
      <c r="L1747" t="str">
        <f t="shared" si="46"/>
        <v>4-Medium C&amp;I</v>
      </c>
    </row>
    <row r="1748" spans="1:12" x14ac:dyDescent="0.3">
      <c r="A1748">
        <v>2022</v>
      </c>
      <c r="B1748">
        <v>7</v>
      </c>
      <c r="C1748">
        <v>4</v>
      </c>
      <c r="D1748">
        <v>201</v>
      </c>
      <c r="E1748" t="s">
        <v>121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x14ac:dyDescent="0.3">
      <c r="A1749">
        <v>2022</v>
      </c>
      <c r="B1749">
        <v>7</v>
      </c>
      <c r="C1749">
        <v>5</v>
      </c>
      <c r="D1749">
        <v>201</v>
      </c>
      <c r="E1749" t="s">
        <v>115</v>
      </c>
      <c r="F1749">
        <v>9242753.8499999996</v>
      </c>
      <c r="G1749">
        <v>-31616.06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x14ac:dyDescent="0.3">
      <c r="A1750">
        <v>2022</v>
      </c>
      <c r="B1750">
        <v>7</v>
      </c>
      <c r="C1750">
        <v>5</v>
      </c>
      <c r="D1750">
        <v>201</v>
      </c>
      <c r="E1750" t="s">
        <v>116</v>
      </c>
      <c r="F1750">
        <v>488.34</v>
      </c>
      <c r="G1750">
        <v>-1.65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x14ac:dyDescent="0.3">
      <c r="A1751">
        <v>2022</v>
      </c>
      <c r="B1751">
        <v>7</v>
      </c>
      <c r="C1751">
        <v>5</v>
      </c>
      <c r="D1751">
        <v>201</v>
      </c>
      <c r="E1751" t="s">
        <v>126</v>
      </c>
      <c r="F1751">
        <v>10767.31</v>
      </c>
      <c r="G1751">
        <v>-36.5</v>
      </c>
      <c r="H1751">
        <v>0</v>
      </c>
      <c r="I1751">
        <v>0</v>
      </c>
      <c r="J1751">
        <v>0</v>
      </c>
      <c r="K1751">
        <v>10730.81</v>
      </c>
      <c r="L1751" t="str">
        <f t="shared" si="46"/>
        <v>3-Small C&amp;I</v>
      </c>
    </row>
    <row r="1752" spans="1:12" x14ac:dyDescent="0.3">
      <c r="A1752">
        <v>2022</v>
      </c>
      <c r="B1752">
        <v>7</v>
      </c>
      <c r="C1752">
        <v>5</v>
      </c>
      <c r="D1752">
        <v>201</v>
      </c>
      <c r="E1752" t="s">
        <v>117</v>
      </c>
      <c r="F1752">
        <v>97629.31</v>
      </c>
      <c r="G1752">
        <v>-334.09</v>
      </c>
      <c r="H1752">
        <v>0</v>
      </c>
      <c r="I1752">
        <v>0</v>
      </c>
      <c r="J1752">
        <v>0</v>
      </c>
      <c r="K1752">
        <v>97295.22</v>
      </c>
      <c r="L1752" t="str">
        <f t="shared" si="46"/>
        <v>3-Small C&amp;I</v>
      </c>
    </row>
    <row r="1753" spans="1:12" x14ac:dyDescent="0.3">
      <c r="A1753">
        <v>2022</v>
      </c>
      <c r="B1753">
        <v>7</v>
      </c>
      <c r="C1753">
        <v>5</v>
      </c>
      <c r="D1753">
        <v>201</v>
      </c>
      <c r="E1753" t="s">
        <v>118</v>
      </c>
      <c r="F1753">
        <v>746976.94</v>
      </c>
      <c r="G1753">
        <v>-2577.73</v>
      </c>
      <c r="H1753">
        <v>0</v>
      </c>
      <c r="I1753">
        <v>0</v>
      </c>
      <c r="J1753">
        <v>0</v>
      </c>
      <c r="K1753">
        <v>744399.21</v>
      </c>
      <c r="L1753" t="str">
        <f t="shared" si="46"/>
        <v>3-Small C&amp;I</v>
      </c>
    </row>
    <row r="1754" spans="1:12" x14ac:dyDescent="0.3">
      <c r="A1754">
        <v>2022</v>
      </c>
      <c r="B1754">
        <v>7</v>
      </c>
      <c r="C1754">
        <v>5</v>
      </c>
      <c r="D1754">
        <v>201</v>
      </c>
      <c r="E1754" t="s">
        <v>119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x14ac:dyDescent="0.3">
      <c r="A1755">
        <v>2022</v>
      </c>
      <c r="B1755">
        <v>7</v>
      </c>
      <c r="C1755">
        <v>5</v>
      </c>
      <c r="D1755">
        <v>201</v>
      </c>
      <c r="E1755" t="s">
        <v>127</v>
      </c>
      <c r="F1755">
        <v>547127.73</v>
      </c>
      <c r="G1755">
        <v>-656.53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x14ac:dyDescent="0.3">
      <c r="A1756">
        <v>2022</v>
      </c>
      <c r="B1756">
        <v>7</v>
      </c>
      <c r="C1756">
        <v>5</v>
      </c>
      <c r="D1756">
        <v>201</v>
      </c>
      <c r="E1756" t="s">
        <v>128</v>
      </c>
      <c r="F1756">
        <v>354646.36</v>
      </c>
      <c r="G1756">
        <v>-425.58</v>
      </c>
      <c r="H1756">
        <v>0</v>
      </c>
      <c r="I1756">
        <v>0</v>
      </c>
      <c r="J1756">
        <v>0</v>
      </c>
      <c r="K1756">
        <v>354220.78</v>
      </c>
      <c r="L1756" t="str">
        <f t="shared" si="46"/>
        <v>4-Medium C&amp;I</v>
      </c>
    </row>
    <row r="1757" spans="1:12" x14ac:dyDescent="0.3">
      <c r="A1757">
        <v>2022</v>
      </c>
      <c r="B1757">
        <v>7</v>
      </c>
      <c r="C1757">
        <v>5</v>
      </c>
      <c r="D1757">
        <v>201</v>
      </c>
      <c r="E1757" t="s">
        <v>120</v>
      </c>
      <c r="F1757">
        <v>22772279.649999999</v>
      </c>
      <c r="G1757">
        <v>-27326.87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x14ac:dyDescent="0.3">
      <c r="A1758">
        <v>2022</v>
      </c>
      <c r="B1758">
        <v>7</v>
      </c>
      <c r="C1758">
        <v>5</v>
      </c>
      <c r="D1758">
        <v>201</v>
      </c>
      <c r="E1758" t="s">
        <v>121</v>
      </c>
      <c r="F1758">
        <v>40980619.090000004</v>
      </c>
      <c r="G1758">
        <v>-553495.97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x14ac:dyDescent="0.3">
      <c r="A1759">
        <v>2022</v>
      </c>
      <c r="B1759">
        <v>7</v>
      </c>
      <c r="C1759">
        <v>5</v>
      </c>
      <c r="D1759">
        <v>201</v>
      </c>
      <c r="E1759" t="s">
        <v>122</v>
      </c>
      <c r="F1759">
        <v>6172854.4199999999</v>
      </c>
      <c r="G1759">
        <v>-84157.81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x14ac:dyDescent="0.3">
      <c r="A1760">
        <v>2022</v>
      </c>
      <c r="B1760">
        <v>7</v>
      </c>
      <c r="C1760">
        <v>5</v>
      </c>
      <c r="D1760">
        <v>201</v>
      </c>
      <c r="E1760" t="s">
        <v>123</v>
      </c>
      <c r="F1760">
        <v>75105.67</v>
      </c>
      <c r="G1760">
        <v>-309.05</v>
      </c>
      <c r="H1760">
        <v>0</v>
      </c>
      <c r="I1760">
        <v>0</v>
      </c>
      <c r="J1760">
        <v>0</v>
      </c>
      <c r="K1760">
        <v>74796.62</v>
      </c>
      <c r="L1760" t="str">
        <f t="shared" si="46"/>
        <v>Street</v>
      </c>
    </row>
    <row r="1761" spans="1:12" x14ac:dyDescent="0.3">
      <c r="A1761">
        <v>2022</v>
      </c>
      <c r="B1761">
        <v>7</v>
      </c>
      <c r="C1761">
        <v>5</v>
      </c>
      <c r="D1761">
        <v>201</v>
      </c>
      <c r="E1761" t="s">
        <v>129</v>
      </c>
      <c r="F1761">
        <v>2545.85</v>
      </c>
      <c r="G1761">
        <v>-8.65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x14ac:dyDescent="0.3">
      <c r="A1762">
        <v>2022</v>
      </c>
      <c r="B1762">
        <v>7</v>
      </c>
      <c r="C1762">
        <v>5</v>
      </c>
      <c r="D1762">
        <v>201</v>
      </c>
      <c r="E1762" t="s">
        <v>130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x14ac:dyDescent="0.3">
      <c r="A1763">
        <v>2022</v>
      </c>
      <c r="B1763">
        <v>7</v>
      </c>
      <c r="C1763">
        <v>5</v>
      </c>
      <c r="D1763">
        <v>201</v>
      </c>
      <c r="E1763" t="s">
        <v>124</v>
      </c>
      <c r="F1763">
        <v>333.58</v>
      </c>
      <c r="G1763">
        <v>-1.1200000000000001</v>
      </c>
      <c r="H1763">
        <v>0</v>
      </c>
      <c r="I1763">
        <v>0</v>
      </c>
      <c r="J1763">
        <v>0</v>
      </c>
      <c r="K1763">
        <v>332.46</v>
      </c>
      <c r="L1763" t="str">
        <f t="shared" si="46"/>
        <v>Street</v>
      </c>
    </row>
    <row r="1764" spans="1:12" x14ac:dyDescent="0.3">
      <c r="A1764">
        <v>2022</v>
      </c>
      <c r="B1764">
        <v>7</v>
      </c>
      <c r="C1764">
        <v>5</v>
      </c>
      <c r="D1764">
        <v>201</v>
      </c>
      <c r="E1764" t="s">
        <v>125</v>
      </c>
      <c r="F1764">
        <v>117941.35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x14ac:dyDescent="0.3">
      <c r="A1765">
        <v>2022</v>
      </c>
      <c r="B1765">
        <v>7</v>
      </c>
      <c r="C1765">
        <v>5</v>
      </c>
      <c r="D1765">
        <v>201</v>
      </c>
      <c r="E1765" t="s">
        <v>131</v>
      </c>
      <c r="F1765">
        <v>156695.32</v>
      </c>
      <c r="G1765">
        <v>-532.66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x14ac:dyDescent="0.3">
      <c r="A1766">
        <v>2022</v>
      </c>
      <c r="B1766">
        <v>7</v>
      </c>
      <c r="C1766">
        <v>5</v>
      </c>
      <c r="D1766">
        <v>201</v>
      </c>
      <c r="E1766" t="s">
        <v>132</v>
      </c>
      <c r="F1766">
        <v>18.809999999999999</v>
      </c>
      <c r="G1766">
        <v>-7.0000000000000007E-2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x14ac:dyDescent="0.3">
      <c r="A1767">
        <v>2022</v>
      </c>
      <c r="B1767">
        <v>7</v>
      </c>
      <c r="C1767">
        <v>5</v>
      </c>
      <c r="D1767">
        <v>201</v>
      </c>
      <c r="E1767" t="s">
        <v>115</v>
      </c>
      <c r="F1767">
        <v>493922.92</v>
      </c>
      <c r="G1767">
        <v>-1684.14</v>
      </c>
      <c r="H1767">
        <v>0</v>
      </c>
      <c r="I1767">
        <v>0</v>
      </c>
      <c r="J1767">
        <v>0</v>
      </c>
      <c r="K1767">
        <v>492238.78</v>
      </c>
      <c r="L1767" t="str">
        <f t="shared" si="46"/>
        <v>3-Small C&amp;I</v>
      </c>
    </row>
    <row r="1768" spans="1:12" x14ac:dyDescent="0.3">
      <c r="A1768">
        <v>2022</v>
      </c>
      <c r="B1768">
        <v>7</v>
      </c>
      <c r="C1768">
        <v>5</v>
      </c>
      <c r="D1768">
        <v>201</v>
      </c>
      <c r="E1768" t="s">
        <v>126</v>
      </c>
      <c r="F1768">
        <v>2097.88</v>
      </c>
      <c r="G1768">
        <v>-7.1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x14ac:dyDescent="0.3">
      <c r="A1769">
        <v>2022</v>
      </c>
      <c r="B1769">
        <v>7</v>
      </c>
      <c r="C1769">
        <v>5</v>
      </c>
      <c r="D1769">
        <v>201</v>
      </c>
      <c r="E1769" t="s">
        <v>117</v>
      </c>
      <c r="F1769">
        <v>1063.76</v>
      </c>
      <c r="G1769">
        <v>-3.61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x14ac:dyDescent="0.3">
      <c r="A1770">
        <v>2022</v>
      </c>
      <c r="B1770">
        <v>7</v>
      </c>
      <c r="C1770">
        <v>5</v>
      </c>
      <c r="D1770">
        <v>201</v>
      </c>
      <c r="E1770" t="s">
        <v>118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x14ac:dyDescent="0.3">
      <c r="A1771">
        <v>2022</v>
      </c>
      <c r="B1771">
        <v>7</v>
      </c>
      <c r="C1771">
        <v>5</v>
      </c>
      <c r="D1771">
        <v>201</v>
      </c>
      <c r="E1771" t="s">
        <v>119</v>
      </c>
      <c r="F1771">
        <v>490570.95</v>
      </c>
      <c r="G1771">
        <v>-588.64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x14ac:dyDescent="0.3">
      <c r="A1772">
        <v>2022</v>
      </c>
      <c r="B1772">
        <v>7</v>
      </c>
      <c r="C1772">
        <v>5</v>
      </c>
      <c r="D1772">
        <v>201</v>
      </c>
      <c r="E1772" t="s">
        <v>127</v>
      </c>
      <c r="F1772">
        <v>25048.11</v>
      </c>
      <c r="G1772">
        <v>-30.07</v>
      </c>
      <c r="H1772">
        <v>0</v>
      </c>
      <c r="I1772">
        <v>0</v>
      </c>
      <c r="J1772">
        <v>0</v>
      </c>
      <c r="K1772">
        <v>25018.04</v>
      </c>
      <c r="L1772" t="str">
        <f t="shared" si="46"/>
        <v>4-Medium C&amp;I</v>
      </c>
    </row>
    <row r="1773" spans="1:12" x14ac:dyDescent="0.3">
      <c r="A1773">
        <v>2022</v>
      </c>
      <c r="B1773">
        <v>7</v>
      </c>
      <c r="C1773">
        <v>5</v>
      </c>
      <c r="D1773">
        <v>201</v>
      </c>
      <c r="E1773" t="s">
        <v>128</v>
      </c>
      <c r="F1773">
        <v>8429.83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x14ac:dyDescent="0.3">
      <c r="A1774">
        <v>2022</v>
      </c>
      <c r="B1774">
        <v>7</v>
      </c>
      <c r="C1774">
        <v>5</v>
      </c>
      <c r="D1774">
        <v>201</v>
      </c>
      <c r="E1774" t="s">
        <v>120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</v>
      </c>
      <c r="L1774" t="str">
        <f t="shared" si="46"/>
        <v>5-Large C&amp;I</v>
      </c>
    </row>
    <row r="1775" spans="1:12" x14ac:dyDescent="0.3">
      <c r="A1775">
        <v>2022</v>
      </c>
      <c r="B1775">
        <v>7</v>
      </c>
      <c r="C1775">
        <v>5</v>
      </c>
      <c r="D1775">
        <v>201</v>
      </c>
      <c r="E1775" t="s">
        <v>121</v>
      </c>
      <c r="F1775">
        <v>1781038.3</v>
      </c>
      <c r="G1775">
        <v>-24046.47</v>
      </c>
      <c r="H1775">
        <v>0</v>
      </c>
      <c r="I1775">
        <v>0</v>
      </c>
      <c r="J1775">
        <v>0</v>
      </c>
      <c r="K1775">
        <v>1756991.83</v>
      </c>
      <c r="L1775" t="str">
        <f t="shared" si="46"/>
        <v>1-Residential</v>
      </c>
    </row>
    <row r="1776" spans="1:12" x14ac:dyDescent="0.3">
      <c r="A1776">
        <v>2022</v>
      </c>
      <c r="B1776">
        <v>7</v>
      </c>
      <c r="C1776">
        <v>5</v>
      </c>
      <c r="D1776">
        <v>201</v>
      </c>
      <c r="E1776" t="s">
        <v>122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</v>
      </c>
      <c r="L1776" t="str">
        <f t="shared" si="46"/>
        <v>2-Low Income Residential</v>
      </c>
    </row>
    <row r="1777" spans="1:12" x14ac:dyDescent="0.3">
      <c r="A1777">
        <v>2022</v>
      </c>
      <c r="B1777">
        <v>8</v>
      </c>
      <c r="C1777">
        <v>4</v>
      </c>
      <c r="D1777">
        <v>201</v>
      </c>
      <c r="E1777" t="s">
        <v>115</v>
      </c>
      <c r="F1777">
        <v>276603.78000000003</v>
      </c>
      <c r="G1777">
        <v>-918.95</v>
      </c>
      <c r="H1777">
        <v>0</v>
      </c>
      <c r="I1777">
        <v>0</v>
      </c>
      <c r="J1777">
        <v>0</v>
      </c>
      <c r="K1777">
        <v>275684.83</v>
      </c>
      <c r="L1777" t="str">
        <f t="shared" si="46"/>
        <v>3-Small C&amp;I</v>
      </c>
    </row>
    <row r="1778" spans="1:12" x14ac:dyDescent="0.3">
      <c r="A1778">
        <v>2022</v>
      </c>
      <c r="B1778">
        <v>8</v>
      </c>
      <c r="C1778">
        <v>4</v>
      </c>
      <c r="D1778">
        <v>201</v>
      </c>
      <c r="E1778" t="s">
        <v>116</v>
      </c>
      <c r="F1778">
        <v>100.03</v>
      </c>
      <c r="G1778">
        <v>-0.33</v>
      </c>
      <c r="H1778">
        <v>0</v>
      </c>
      <c r="I1778">
        <v>0</v>
      </c>
      <c r="J1778">
        <v>0</v>
      </c>
      <c r="K1778">
        <v>99.7</v>
      </c>
      <c r="L1778" t="str">
        <f t="shared" si="46"/>
        <v>3-Small C&amp;I</v>
      </c>
    </row>
    <row r="1779" spans="1:12" x14ac:dyDescent="0.3">
      <c r="A1779">
        <v>2022</v>
      </c>
      <c r="B1779">
        <v>8</v>
      </c>
      <c r="C1779">
        <v>4</v>
      </c>
      <c r="D1779">
        <v>201</v>
      </c>
      <c r="E1779" t="s">
        <v>126</v>
      </c>
      <c r="F1779">
        <v>32.97</v>
      </c>
      <c r="G1779">
        <v>-0.11</v>
      </c>
      <c r="H1779">
        <v>0</v>
      </c>
      <c r="I1779">
        <v>0</v>
      </c>
      <c r="J1779">
        <v>0</v>
      </c>
      <c r="K1779">
        <v>32.86</v>
      </c>
      <c r="L1779" t="str">
        <f t="shared" si="46"/>
        <v>3-Small C&amp;I</v>
      </c>
    </row>
    <row r="1780" spans="1:12" x14ac:dyDescent="0.3">
      <c r="A1780">
        <v>2022</v>
      </c>
      <c r="B1780">
        <v>8</v>
      </c>
      <c r="C1780">
        <v>4</v>
      </c>
      <c r="D1780">
        <v>201</v>
      </c>
      <c r="E1780" t="s">
        <v>117</v>
      </c>
      <c r="F1780">
        <v>642.83000000000004</v>
      </c>
      <c r="G1780">
        <v>-2.17</v>
      </c>
      <c r="H1780">
        <v>0</v>
      </c>
      <c r="I1780">
        <v>0</v>
      </c>
      <c r="J1780">
        <v>0</v>
      </c>
      <c r="K1780">
        <v>640.66</v>
      </c>
      <c r="L1780" t="str">
        <f t="shared" si="46"/>
        <v>3-Small C&amp;I</v>
      </c>
    </row>
    <row r="1781" spans="1:12" x14ac:dyDescent="0.3">
      <c r="A1781">
        <v>2022</v>
      </c>
      <c r="B1781">
        <v>8</v>
      </c>
      <c r="C1781">
        <v>4</v>
      </c>
      <c r="D1781">
        <v>201</v>
      </c>
      <c r="E1781" t="s">
        <v>118</v>
      </c>
      <c r="F1781">
        <v>4025.88</v>
      </c>
      <c r="G1781">
        <v>-13.64</v>
      </c>
      <c r="H1781">
        <v>0</v>
      </c>
      <c r="I1781">
        <v>0</v>
      </c>
      <c r="J1781">
        <v>0</v>
      </c>
      <c r="K1781">
        <v>4012.24</v>
      </c>
      <c r="L1781" t="str">
        <f t="shared" si="46"/>
        <v>3-Small C&amp;I</v>
      </c>
    </row>
    <row r="1782" spans="1:12" x14ac:dyDescent="0.3">
      <c r="A1782">
        <v>2022</v>
      </c>
      <c r="B1782">
        <v>8</v>
      </c>
      <c r="C1782">
        <v>4</v>
      </c>
      <c r="D1782">
        <v>201</v>
      </c>
      <c r="E1782" t="s">
        <v>119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</v>
      </c>
      <c r="L1782" t="str">
        <f t="shared" si="46"/>
        <v>4-Medium C&amp;I</v>
      </c>
    </row>
    <row r="1783" spans="1:12" x14ac:dyDescent="0.3">
      <c r="A1783">
        <v>2022</v>
      </c>
      <c r="B1783">
        <v>8</v>
      </c>
      <c r="C1783">
        <v>4</v>
      </c>
      <c r="D1783">
        <v>201</v>
      </c>
      <c r="E1783" t="s">
        <v>120</v>
      </c>
      <c r="F1783">
        <v>95177.33</v>
      </c>
      <c r="G1783">
        <v>-114.22</v>
      </c>
      <c r="H1783">
        <v>0</v>
      </c>
      <c r="I1783">
        <v>0</v>
      </c>
      <c r="J1783">
        <v>0</v>
      </c>
      <c r="K1783">
        <v>95063.11</v>
      </c>
      <c r="L1783" t="str">
        <f t="shared" si="46"/>
        <v>5-Large C&amp;I</v>
      </c>
    </row>
    <row r="1784" spans="1:12" x14ac:dyDescent="0.3">
      <c r="A1784">
        <v>2022</v>
      </c>
      <c r="B1784">
        <v>8</v>
      </c>
      <c r="C1784">
        <v>4</v>
      </c>
      <c r="D1784">
        <v>201</v>
      </c>
      <c r="E1784" t="s">
        <v>121</v>
      </c>
      <c r="F1784">
        <v>1720329.76</v>
      </c>
      <c r="G1784">
        <v>-23223.49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x14ac:dyDescent="0.3">
      <c r="A1785">
        <v>2022</v>
      </c>
      <c r="B1785">
        <v>8</v>
      </c>
      <c r="C1785">
        <v>4</v>
      </c>
      <c r="D1785">
        <v>201</v>
      </c>
      <c r="E1785" t="s">
        <v>122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10135.31</v>
      </c>
      <c r="L1785" t="str">
        <f t="shared" si="46"/>
        <v>2-Low Income Residential</v>
      </c>
    </row>
    <row r="1786" spans="1:12" x14ac:dyDescent="0.3">
      <c r="A1786">
        <v>2022</v>
      </c>
      <c r="B1786">
        <v>8</v>
      </c>
      <c r="C1786">
        <v>4</v>
      </c>
      <c r="D1786">
        <v>201</v>
      </c>
      <c r="E1786" t="s">
        <v>123</v>
      </c>
      <c r="F1786">
        <v>1160.53</v>
      </c>
      <c r="G1786">
        <v>-3.95</v>
      </c>
      <c r="H1786">
        <v>0</v>
      </c>
      <c r="I1786">
        <v>0</v>
      </c>
      <c r="J1786">
        <v>0</v>
      </c>
      <c r="K1786">
        <v>1156.58</v>
      </c>
      <c r="L1786" t="str">
        <f t="shared" si="46"/>
        <v>Street</v>
      </c>
    </row>
    <row r="1787" spans="1:12" x14ac:dyDescent="0.3">
      <c r="A1787">
        <v>2022</v>
      </c>
      <c r="B1787">
        <v>8</v>
      </c>
      <c r="C1787">
        <v>4</v>
      </c>
      <c r="D1787">
        <v>201</v>
      </c>
      <c r="E1787" t="s">
        <v>124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</v>
      </c>
      <c r="L1787" t="str">
        <f t="shared" si="46"/>
        <v>Street</v>
      </c>
    </row>
    <row r="1788" spans="1:12" x14ac:dyDescent="0.3">
      <c r="A1788">
        <v>2022</v>
      </c>
      <c r="B1788">
        <v>8</v>
      </c>
      <c r="C1788">
        <v>4</v>
      </c>
      <c r="D1788">
        <v>201</v>
      </c>
      <c r="E1788" t="s">
        <v>125</v>
      </c>
      <c r="F1788">
        <v>1.88</v>
      </c>
      <c r="G1788">
        <v>-0.01</v>
      </c>
      <c r="H1788">
        <v>0</v>
      </c>
      <c r="I1788">
        <v>0</v>
      </c>
      <c r="J1788">
        <v>0</v>
      </c>
      <c r="K1788">
        <v>1.87</v>
      </c>
      <c r="L1788" t="str">
        <f t="shared" si="46"/>
        <v>Street</v>
      </c>
    </row>
    <row r="1789" spans="1:12" x14ac:dyDescent="0.3">
      <c r="A1789">
        <v>2022</v>
      </c>
      <c r="B1789">
        <v>8</v>
      </c>
      <c r="C1789">
        <v>4</v>
      </c>
      <c r="D1789">
        <v>201</v>
      </c>
      <c r="E1789" t="s">
        <v>115</v>
      </c>
      <c r="F1789">
        <v>83787.710000000006</v>
      </c>
      <c r="G1789">
        <v>-284.73</v>
      </c>
      <c r="H1789">
        <v>0</v>
      </c>
      <c r="I1789">
        <v>0</v>
      </c>
      <c r="J1789">
        <v>0</v>
      </c>
      <c r="K1789">
        <v>83502.98</v>
      </c>
      <c r="L1789" t="str">
        <f t="shared" si="46"/>
        <v>3-Small C&amp;I</v>
      </c>
    </row>
    <row r="1790" spans="1:12" x14ac:dyDescent="0.3">
      <c r="A1790">
        <v>2022</v>
      </c>
      <c r="B1790">
        <v>8</v>
      </c>
      <c r="C1790">
        <v>4</v>
      </c>
      <c r="D1790">
        <v>201</v>
      </c>
      <c r="E1790" t="s">
        <v>117</v>
      </c>
      <c r="F1790">
        <v>134.91999999999999</v>
      </c>
      <c r="G1790">
        <v>-0.46</v>
      </c>
      <c r="H1790">
        <v>0</v>
      </c>
      <c r="I1790">
        <v>0</v>
      </c>
      <c r="J1790">
        <v>0</v>
      </c>
      <c r="K1790">
        <v>134.46</v>
      </c>
      <c r="L1790" t="str">
        <f t="shared" si="46"/>
        <v>3-Small C&amp;I</v>
      </c>
    </row>
    <row r="1791" spans="1:12" x14ac:dyDescent="0.3">
      <c r="A1791">
        <v>2022</v>
      </c>
      <c r="B1791">
        <v>8</v>
      </c>
      <c r="C1791">
        <v>4</v>
      </c>
      <c r="D1791">
        <v>201</v>
      </c>
      <c r="E1791" t="s">
        <v>118</v>
      </c>
      <c r="F1791">
        <v>927.8</v>
      </c>
      <c r="G1791">
        <v>-3.15</v>
      </c>
      <c r="H1791">
        <v>0</v>
      </c>
      <c r="I1791">
        <v>0</v>
      </c>
      <c r="J1791">
        <v>0</v>
      </c>
      <c r="K1791">
        <v>924.65</v>
      </c>
      <c r="L1791" t="str">
        <f t="shared" si="46"/>
        <v>3-Small C&amp;I</v>
      </c>
    </row>
    <row r="1792" spans="1:12" x14ac:dyDescent="0.3">
      <c r="A1792">
        <v>2022</v>
      </c>
      <c r="B1792">
        <v>8</v>
      </c>
      <c r="C1792">
        <v>4</v>
      </c>
      <c r="D1792">
        <v>201</v>
      </c>
      <c r="E1792" t="s">
        <v>119</v>
      </c>
      <c r="F1792">
        <v>90925.82</v>
      </c>
      <c r="G1792">
        <v>-109.11</v>
      </c>
      <c r="H1792">
        <v>0</v>
      </c>
      <c r="I1792">
        <v>0</v>
      </c>
      <c r="J1792">
        <v>0</v>
      </c>
      <c r="K1792">
        <v>90816.71</v>
      </c>
      <c r="L1792" t="str">
        <f t="shared" si="46"/>
        <v>4-Medium C&amp;I</v>
      </c>
    </row>
    <row r="1793" spans="1:12" x14ac:dyDescent="0.3">
      <c r="A1793">
        <v>2022</v>
      </c>
      <c r="B1793">
        <v>8</v>
      </c>
      <c r="C1793">
        <v>4</v>
      </c>
      <c r="D1793">
        <v>201</v>
      </c>
      <c r="E1793" t="s">
        <v>120</v>
      </c>
      <c r="F1793">
        <v>5946.61</v>
      </c>
      <c r="G1793">
        <v>-7.14</v>
      </c>
      <c r="H1793">
        <v>0</v>
      </c>
      <c r="I1793">
        <v>0</v>
      </c>
      <c r="J1793">
        <v>0</v>
      </c>
      <c r="K1793">
        <v>5939.47</v>
      </c>
      <c r="L1793" t="str">
        <f t="shared" si="46"/>
        <v>5-Large C&amp;I</v>
      </c>
    </row>
    <row r="1794" spans="1:12" x14ac:dyDescent="0.3">
      <c r="A1794">
        <v>2022</v>
      </c>
      <c r="B1794">
        <v>8</v>
      </c>
      <c r="C1794">
        <v>4</v>
      </c>
      <c r="D1794">
        <v>201</v>
      </c>
      <c r="E1794" t="s">
        <v>121</v>
      </c>
      <c r="F1794">
        <v>274677.46000000002</v>
      </c>
      <c r="G1794">
        <v>-3708.28</v>
      </c>
      <c r="H1794">
        <v>0</v>
      </c>
      <c r="I1794">
        <v>0</v>
      </c>
      <c r="J1794">
        <v>0</v>
      </c>
      <c r="K1794">
        <v>270969.18</v>
      </c>
      <c r="L1794" t="str">
        <f t="shared" si="46"/>
        <v>1-Residential</v>
      </c>
    </row>
    <row r="1795" spans="1:12" x14ac:dyDescent="0.3">
      <c r="A1795">
        <v>2022</v>
      </c>
      <c r="B1795">
        <v>8</v>
      </c>
      <c r="C1795">
        <v>4</v>
      </c>
      <c r="D1795">
        <v>201</v>
      </c>
      <c r="E1795" t="s">
        <v>122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149.76</v>
      </c>
      <c r="L1795" t="str">
        <f t="shared" si="46"/>
        <v>2-Low Income Residential</v>
      </c>
    </row>
    <row r="1796" spans="1:12" x14ac:dyDescent="0.3">
      <c r="A1796">
        <v>2022</v>
      </c>
      <c r="B1796">
        <v>8</v>
      </c>
      <c r="C1796">
        <v>5</v>
      </c>
      <c r="D1796">
        <v>201</v>
      </c>
      <c r="E1796" t="s">
        <v>115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x14ac:dyDescent="0.3">
      <c r="A1797">
        <v>2022</v>
      </c>
      <c r="B1797">
        <v>8</v>
      </c>
      <c r="C1797">
        <v>5</v>
      </c>
      <c r="D1797">
        <v>201</v>
      </c>
      <c r="E1797" t="s">
        <v>116</v>
      </c>
      <c r="F1797">
        <v>550.15</v>
      </c>
      <c r="G1797">
        <v>-1.87</v>
      </c>
      <c r="H1797">
        <v>0</v>
      </c>
      <c r="I1797">
        <v>0</v>
      </c>
      <c r="J1797">
        <v>0</v>
      </c>
      <c r="K1797">
        <v>548.28</v>
      </c>
      <c r="L1797" t="str">
        <f t="shared" si="46"/>
        <v>3-Small C&amp;I</v>
      </c>
    </row>
    <row r="1798" spans="1:12" x14ac:dyDescent="0.3">
      <c r="A1798">
        <v>2022</v>
      </c>
      <c r="B1798">
        <v>8</v>
      </c>
      <c r="C1798">
        <v>5</v>
      </c>
      <c r="D1798">
        <v>201</v>
      </c>
      <c r="E1798" t="s">
        <v>126</v>
      </c>
      <c r="F1798">
        <v>11057.49</v>
      </c>
      <c r="G1798">
        <v>-37.47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x14ac:dyDescent="0.3">
      <c r="A1799">
        <v>2022</v>
      </c>
      <c r="B1799">
        <v>8</v>
      </c>
      <c r="C1799">
        <v>5</v>
      </c>
      <c r="D1799">
        <v>201</v>
      </c>
      <c r="E1799" t="s">
        <v>117</v>
      </c>
      <c r="F1799">
        <v>1034737.06</v>
      </c>
      <c r="G1799">
        <v>-3518.03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x14ac:dyDescent="0.3">
      <c r="A1800">
        <v>2022</v>
      </c>
      <c r="B1800">
        <v>8</v>
      </c>
      <c r="C1800">
        <v>5</v>
      </c>
      <c r="D1800">
        <v>201</v>
      </c>
      <c r="E1800" t="s">
        <v>118</v>
      </c>
      <c r="F1800">
        <v>839456.51</v>
      </c>
      <c r="G1800">
        <v>-2858.43</v>
      </c>
      <c r="H1800">
        <v>0</v>
      </c>
      <c r="I1800">
        <v>0</v>
      </c>
      <c r="J1800">
        <v>0</v>
      </c>
      <c r="K1800">
        <v>836598.08</v>
      </c>
      <c r="L1800" t="str">
        <f t="shared" ref="L1800:L1863" si="47">VLOOKUP(E1800,N:O,2,FALSE)</f>
        <v>3-Small C&amp;I</v>
      </c>
    </row>
    <row r="1801" spans="1:12" x14ac:dyDescent="0.3">
      <c r="A1801">
        <v>2022</v>
      </c>
      <c r="B1801">
        <v>8</v>
      </c>
      <c r="C1801">
        <v>5</v>
      </c>
      <c r="D1801">
        <v>201</v>
      </c>
      <c r="E1801" t="s">
        <v>119</v>
      </c>
      <c r="F1801">
        <v>14399723.859999999</v>
      </c>
      <c r="G1801">
        <v>-17278.78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x14ac:dyDescent="0.3">
      <c r="A1802">
        <v>2022</v>
      </c>
      <c r="B1802">
        <v>8</v>
      </c>
      <c r="C1802">
        <v>5</v>
      </c>
      <c r="D1802">
        <v>201</v>
      </c>
      <c r="E1802" t="s">
        <v>127</v>
      </c>
      <c r="F1802">
        <v>705116.83</v>
      </c>
      <c r="G1802">
        <v>-846.03</v>
      </c>
      <c r="H1802">
        <v>0</v>
      </c>
      <c r="I1802">
        <v>0</v>
      </c>
      <c r="J1802">
        <v>0</v>
      </c>
      <c r="K1802">
        <v>704270.8</v>
      </c>
      <c r="L1802" t="str">
        <f t="shared" si="47"/>
        <v>4-Medium C&amp;I</v>
      </c>
    </row>
    <row r="1803" spans="1:12" x14ac:dyDescent="0.3">
      <c r="A1803">
        <v>2022</v>
      </c>
      <c r="B1803">
        <v>8</v>
      </c>
      <c r="C1803">
        <v>5</v>
      </c>
      <c r="D1803">
        <v>201</v>
      </c>
      <c r="E1803" t="s">
        <v>128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482657.18</v>
      </c>
      <c r="L1803" t="str">
        <f t="shared" si="47"/>
        <v>4-Medium C&amp;I</v>
      </c>
    </row>
    <row r="1804" spans="1:12" x14ac:dyDescent="0.3">
      <c r="A1804">
        <v>2022</v>
      </c>
      <c r="B1804">
        <v>8</v>
      </c>
      <c r="C1804">
        <v>5</v>
      </c>
      <c r="D1804">
        <v>201</v>
      </c>
      <c r="E1804" t="s">
        <v>120</v>
      </c>
      <c r="F1804">
        <v>24225279.710000001</v>
      </c>
      <c r="G1804">
        <v>-29070.31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x14ac:dyDescent="0.3">
      <c r="A1805">
        <v>2022</v>
      </c>
      <c r="B1805">
        <v>8</v>
      </c>
      <c r="C1805">
        <v>5</v>
      </c>
      <c r="D1805">
        <v>201</v>
      </c>
      <c r="E1805" t="s">
        <v>121</v>
      </c>
      <c r="F1805">
        <v>53902099.100000001</v>
      </c>
      <c r="G1805">
        <v>-727976.54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x14ac:dyDescent="0.3">
      <c r="A1806">
        <v>2022</v>
      </c>
      <c r="B1806">
        <v>8</v>
      </c>
      <c r="C1806">
        <v>5</v>
      </c>
      <c r="D1806">
        <v>201</v>
      </c>
      <c r="E1806" t="s">
        <v>122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x14ac:dyDescent="0.3">
      <c r="A1807">
        <v>2022</v>
      </c>
      <c r="B1807">
        <v>8</v>
      </c>
      <c r="C1807">
        <v>5</v>
      </c>
      <c r="D1807">
        <v>201</v>
      </c>
      <c r="E1807" t="s">
        <v>123</v>
      </c>
      <c r="F1807">
        <v>71913.960000000006</v>
      </c>
      <c r="G1807">
        <v>-244.57</v>
      </c>
      <c r="H1807">
        <v>0</v>
      </c>
      <c r="I1807">
        <v>0</v>
      </c>
      <c r="J1807">
        <v>0</v>
      </c>
      <c r="K1807">
        <v>71669.39</v>
      </c>
      <c r="L1807" t="str">
        <f t="shared" si="47"/>
        <v>Street</v>
      </c>
    </row>
    <row r="1808" spans="1:12" x14ac:dyDescent="0.3">
      <c r="A1808">
        <v>2022</v>
      </c>
      <c r="B1808">
        <v>8</v>
      </c>
      <c r="C1808">
        <v>5</v>
      </c>
      <c r="D1808">
        <v>201</v>
      </c>
      <c r="E1808" t="s">
        <v>129</v>
      </c>
      <c r="F1808">
        <v>2646.53</v>
      </c>
      <c r="G1808">
        <v>-9</v>
      </c>
      <c r="H1808">
        <v>0</v>
      </c>
      <c r="I1808">
        <v>0</v>
      </c>
      <c r="J1808">
        <v>0</v>
      </c>
      <c r="K1808">
        <v>2637.53</v>
      </c>
      <c r="L1808" t="str">
        <f t="shared" si="47"/>
        <v>Street</v>
      </c>
    </row>
    <row r="1809" spans="1:12" x14ac:dyDescent="0.3">
      <c r="A1809">
        <v>2022</v>
      </c>
      <c r="B1809">
        <v>8</v>
      </c>
      <c r="C1809">
        <v>5</v>
      </c>
      <c r="D1809">
        <v>201</v>
      </c>
      <c r="E1809" t="s">
        <v>130</v>
      </c>
      <c r="F1809">
        <v>310.98</v>
      </c>
      <c r="G1809">
        <v>-1.06</v>
      </c>
      <c r="H1809">
        <v>0</v>
      </c>
      <c r="I1809">
        <v>0</v>
      </c>
      <c r="J1809">
        <v>0</v>
      </c>
      <c r="K1809">
        <v>309.92</v>
      </c>
      <c r="L1809" t="str">
        <f t="shared" si="47"/>
        <v>Street</v>
      </c>
    </row>
    <row r="1810" spans="1:12" x14ac:dyDescent="0.3">
      <c r="A1810">
        <v>2022</v>
      </c>
      <c r="B1810">
        <v>8</v>
      </c>
      <c r="C1810">
        <v>5</v>
      </c>
      <c r="D1810">
        <v>201</v>
      </c>
      <c r="E1810" t="s">
        <v>124</v>
      </c>
      <c r="F1810">
        <v>347.02</v>
      </c>
      <c r="G1810">
        <v>-1.18</v>
      </c>
      <c r="H1810">
        <v>0</v>
      </c>
      <c r="I1810">
        <v>0</v>
      </c>
      <c r="J1810">
        <v>0</v>
      </c>
      <c r="K1810">
        <v>345.84</v>
      </c>
      <c r="L1810" t="str">
        <f t="shared" si="47"/>
        <v>Street</v>
      </c>
    </row>
    <row r="1811" spans="1:12" x14ac:dyDescent="0.3">
      <c r="A1811">
        <v>2022</v>
      </c>
      <c r="B1811">
        <v>8</v>
      </c>
      <c r="C1811">
        <v>5</v>
      </c>
      <c r="D1811">
        <v>201</v>
      </c>
      <c r="E1811" t="s">
        <v>125</v>
      </c>
      <c r="F1811">
        <v>125140.29</v>
      </c>
      <c r="G1811">
        <v>-431.21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x14ac:dyDescent="0.3">
      <c r="A1812">
        <v>2022</v>
      </c>
      <c r="B1812">
        <v>8</v>
      </c>
      <c r="C1812">
        <v>5</v>
      </c>
      <c r="D1812">
        <v>201</v>
      </c>
      <c r="E1812" t="s">
        <v>131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</v>
      </c>
      <c r="L1812" t="str">
        <f t="shared" si="47"/>
        <v>Street</v>
      </c>
    </row>
    <row r="1813" spans="1:12" x14ac:dyDescent="0.3">
      <c r="A1813">
        <v>2022</v>
      </c>
      <c r="B1813">
        <v>8</v>
      </c>
      <c r="C1813">
        <v>5</v>
      </c>
      <c r="D1813">
        <v>201</v>
      </c>
      <c r="E1813" t="s">
        <v>132</v>
      </c>
      <c r="F1813">
        <v>19.5</v>
      </c>
      <c r="G1813">
        <v>-7.0000000000000007E-2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x14ac:dyDescent="0.3">
      <c r="A1814">
        <v>2022</v>
      </c>
      <c r="B1814">
        <v>8</v>
      </c>
      <c r="C1814">
        <v>5</v>
      </c>
      <c r="D1814">
        <v>201</v>
      </c>
      <c r="E1814" t="s">
        <v>115</v>
      </c>
      <c r="F1814">
        <v>1123580.68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x14ac:dyDescent="0.3">
      <c r="A1815">
        <v>2022</v>
      </c>
      <c r="B1815">
        <v>8</v>
      </c>
      <c r="C1815">
        <v>5</v>
      </c>
      <c r="D1815">
        <v>201</v>
      </c>
      <c r="E1815" t="s">
        <v>126</v>
      </c>
      <c r="F1815">
        <v>2398.48</v>
      </c>
      <c r="G1815">
        <v>-8.11</v>
      </c>
      <c r="H1815">
        <v>0</v>
      </c>
      <c r="I1815">
        <v>0</v>
      </c>
      <c r="J1815">
        <v>0</v>
      </c>
      <c r="K1815">
        <v>2390.37</v>
      </c>
      <c r="L1815" t="str">
        <f t="shared" si="47"/>
        <v>3-Small C&amp;I</v>
      </c>
    </row>
    <row r="1816" spans="1:12" x14ac:dyDescent="0.3">
      <c r="A1816">
        <v>2022</v>
      </c>
      <c r="B1816">
        <v>8</v>
      </c>
      <c r="C1816">
        <v>5</v>
      </c>
      <c r="D1816">
        <v>201</v>
      </c>
      <c r="E1816" t="s">
        <v>117</v>
      </c>
      <c r="F1816">
        <v>-903683.88</v>
      </c>
      <c r="G1816">
        <v>3072.51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x14ac:dyDescent="0.3">
      <c r="A1817">
        <v>2022</v>
      </c>
      <c r="B1817">
        <v>8</v>
      </c>
      <c r="C1817">
        <v>5</v>
      </c>
      <c r="D1817">
        <v>201</v>
      </c>
      <c r="E1817" t="s">
        <v>118</v>
      </c>
      <c r="F1817">
        <v>96283.72</v>
      </c>
      <c r="G1817">
        <v>-327.06</v>
      </c>
      <c r="H1817">
        <v>0</v>
      </c>
      <c r="I1817">
        <v>0</v>
      </c>
      <c r="J1817">
        <v>0</v>
      </c>
      <c r="K1817">
        <v>95956.66</v>
      </c>
      <c r="L1817" t="str">
        <f t="shared" si="47"/>
        <v>3-Small C&amp;I</v>
      </c>
    </row>
    <row r="1818" spans="1:12" x14ac:dyDescent="0.3">
      <c r="A1818">
        <v>2022</v>
      </c>
      <c r="B1818">
        <v>8</v>
      </c>
      <c r="C1818">
        <v>5</v>
      </c>
      <c r="D1818">
        <v>201</v>
      </c>
      <c r="E1818" t="s">
        <v>119</v>
      </c>
      <c r="F1818">
        <v>1185996.3500000001</v>
      </c>
      <c r="G1818">
        <v>-1423.16</v>
      </c>
      <c r="H1818">
        <v>0</v>
      </c>
      <c r="I1818">
        <v>0</v>
      </c>
      <c r="J1818">
        <v>0</v>
      </c>
      <c r="K1818">
        <v>1184573.19</v>
      </c>
      <c r="L1818" t="str">
        <f t="shared" si="47"/>
        <v>4-Medium C&amp;I</v>
      </c>
    </row>
    <row r="1819" spans="1:12" x14ac:dyDescent="0.3">
      <c r="A1819">
        <v>2022</v>
      </c>
      <c r="B1819">
        <v>8</v>
      </c>
      <c r="C1819">
        <v>5</v>
      </c>
      <c r="D1819">
        <v>201</v>
      </c>
      <c r="E1819" t="s">
        <v>127</v>
      </c>
      <c r="F1819">
        <v>40821.07</v>
      </c>
      <c r="G1819">
        <v>-48.98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x14ac:dyDescent="0.3">
      <c r="A1820">
        <v>2022</v>
      </c>
      <c r="B1820">
        <v>8</v>
      </c>
      <c r="C1820">
        <v>5</v>
      </c>
      <c r="D1820">
        <v>201</v>
      </c>
      <c r="E1820" t="s">
        <v>128</v>
      </c>
      <c r="F1820">
        <v>26680.99</v>
      </c>
      <c r="G1820">
        <v>-32.03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x14ac:dyDescent="0.3">
      <c r="A1821">
        <v>2022</v>
      </c>
      <c r="B1821">
        <v>8</v>
      </c>
      <c r="C1821">
        <v>5</v>
      </c>
      <c r="D1821">
        <v>201</v>
      </c>
      <c r="E1821" t="s">
        <v>120</v>
      </c>
      <c r="F1821">
        <v>2405259.66</v>
      </c>
      <c r="G1821">
        <v>-2886.36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x14ac:dyDescent="0.3">
      <c r="A1822">
        <v>2022</v>
      </c>
      <c r="B1822">
        <v>8</v>
      </c>
      <c r="C1822">
        <v>5</v>
      </c>
      <c r="D1822">
        <v>201</v>
      </c>
      <c r="E1822" t="s">
        <v>121</v>
      </c>
      <c r="F1822">
        <v>4645590.5999999996</v>
      </c>
      <c r="G1822">
        <v>-62710.33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x14ac:dyDescent="0.3">
      <c r="A1823">
        <v>2022</v>
      </c>
      <c r="B1823">
        <v>8</v>
      </c>
      <c r="C1823">
        <v>5</v>
      </c>
      <c r="D1823">
        <v>201</v>
      </c>
      <c r="E1823" t="s">
        <v>122</v>
      </c>
      <c r="F1823">
        <v>673915.01</v>
      </c>
      <c r="G1823">
        <v>-9107.0300000000007</v>
      </c>
      <c r="H1823">
        <v>0</v>
      </c>
      <c r="I1823">
        <v>0</v>
      </c>
      <c r="J1823">
        <v>0</v>
      </c>
      <c r="K1823">
        <v>664807.98</v>
      </c>
      <c r="L1823" t="str">
        <f t="shared" si="47"/>
        <v>2-Low Income Residential</v>
      </c>
    </row>
    <row r="1824" spans="1:12" x14ac:dyDescent="0.3">
      <c r="A1824">
        <v>2022</v>
      </c>
      <c r="B1824">
        <v>8</v>
      </c>
      <c r="C1824">
        <v>5</v>
      </c>
      <c r="D1824">
        <v>201</v>
      </c>
      <c r="E1824" t="s">
        <v>125</v>
      </c>
      <c r="F1824">
        <v>8.42</v>
      </c>
      <c r="G1824">
        <v>-0.03</v>
      </c>
      <c r="H1824">
        <v>0</v>
      </c>
      <c r="I1824">
        <v>0</v>
      </c>
      <c r="J1824">
        <v>0</v>
      </c>
      <c r="K1824">
        <v>8.39</v>
      </c>
      <c r="L1824" t="str">
        <f t="shared" si="47"/>
        <v>Street</v>
      </c>
    </row>
    <row r="1825" spans="1:12" x14ac:dyDescent="0.3">
      <c r="A1825">
        <v>2022</v>
      </c>
      <c r="B1825">
        <v>9</v>
      </c>
      <c r="C1825">
        <v>4</v>
      </c>
      <c r="D1825">
        <v>201</v>
      </c>
      <c r="E1825" t="s">
        <v>115</v>
      </c>
      <c r="F1825">
        <v>193416.48</v>
      </c>
      <c r="G1825">
        <v>-657.68</v>
      </c>
      <c r="H1825">
        <v>0</v>
      </c>
      <c r="I1825">
        <v>0</v>
      </c>
      <c r="J1825">
        <v>0</v>
      </c>
      <c r="K1825">
        <v>192758.8</v>
      </c>
      <c r="L1825" t="str">
        <f t="shared" si="47"/>
        <v>3-Small C&amp;I</v>
      </c>
    </row>
    <row r="1826" spans="1:12" x14ac:dyDescent="0.3">
      <c r="A1826">
        <v>2022</v>
      </c>
      <c r="B1826">
        <v>9</v>
      </c>
      <c r="C1826">
        <v>4</v>
      </c>
      <c r="D1826">
        <v>201</v>
      </c>
      <c r="E1826" t="s">
        <v>116</v>
      </c>
      <c r="F1826">
        <v>105.32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x14ac:dyDescent="0.3">
      <c r="A1827">
        <v>2022</v>
      </c>
      <c r="B1827">
        <v>9</v>
      </c>
      <c r="C1827">
        <v>4</v>
      </c>
      <c r="D1827">
        <v>201</v>
      </c>
      <c r="E1827" t="s">
        <v>126</v>
      </c>
      <c r="F1827">
        <v>32.97</v>
      </c>
      <c r="G1827">
        <v>-0.11</v>
      </c>
      <c r="H1827">
        <v>0</v>
      </c>
      <c r="I1827">
        <v>0</v>
      </c>
      <c r="J1827">
        <v>0</v>
      </c>
      <c r="K1827">
        <v>32.86</v>
      </c>
      <c r="L1827" t="str">
        <f t="shared" si="47"/>
        <v>3-Small C&amp;I</v>
      </c>
    </row>
    <row r="1828" spans="1:12" x14ac:dyDescent="0.3">
      <c r="A1828">
        <v>2022</v>
      </c>
      <c r="B1828">
        <v>9</v>
      </c>
      <c r="C1828">
        <v>4</v>
      </c>
      <c r="D1828">
        <v>201</v>
      </c>
      <c r="E1828" t="s">
        <v>117</v>
      </c>
      <c r="F1828">
        <v>445.9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x14ac:dyDescent="0.3">
      <c r="A1829">
        <v>2022</v>
      </c>
      <c r="B1829">
        <v>9</v>
      </c>
      <c r="C1829">
        <v>4</v>
      </c>
      <c r="D1829">
        <v>201</v>
      </c>
      <c r="E1829" t="s">
        <v>118</v>
      </c>
      <c r="F1829">
        <v>3233.16</v>
      </c>
      <c r="G1829">
        <v>-10.97</v>
      </c>
      <c r="H1829">
        <v>0</v>
      </c>
      <c r="I1829">
        <v>0</v>
      </c>
      <c r="J1829">
        <v>0</v>
      </c>
      <c r="K1829">
        <v>3222.19</v>
      </c>
      <c r="L1829" t="str">
        <f t="shared" si="47"/>
        <v>3-Small C&amp;I</v>
      </c>
    </row>
    <row r="1830" spans="1:12" x14ac:dyDescent="0.3">
      <c r="A1830">
        <v>2022</v>
      </c>
      <c r="B1830">
        <v>9</v>
      </c>
      <c r="C1830">
        <v>4</v>
      </c>
      <c r="D1830">
        <v>201</v>
      </c>
      <c r="E1830" t="s">
        <v>119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125725.51</v>
      </c>
      <c r="L1830" t="str">
        <f t="shared" si="47"/>
        <v>4-Medium C&amp;I</v>
      </c>
    </row>
    <row r="1831" spans="1:12" x14ac:dyDescent="0.3">
      <c r="A1831">
        <v>2022</v>
      </c>
      <c r="B1831">
        <v>9</v>
      </c>
      <c r="C1831">
        <v>4</v>
      </c>
      <c r="D1831">
        <v>201</v>
      </c>
      <c r="E1831" t="s">
        <v>120</v>
      </c>
      <c r="F1831">
        <v>89404.36</v>
      </c>
      <c r="G1831">
        <v>-107.28</v>
      </c>
      <c r="H1831">
        <v>0</v>
      </c>
      <c r="I1831">
        <v>0</v>
      </c>
      <c r="J1831">
        <v>0</v>
      </c>
      <c r="K1831">
        <v>89297.08</v>
      </c>
      <c r="L1831" t="str">
        <f t="shared" si="47"/>
        <v>5-Large C&amp;I</v>
      </c>
    </row>
    <row r="1832" spans="1:12" x14ac:dyDescent="0.3">
      <c r="A1832">
        <v>2022</v>
      </c>
      <c r="B1832">
        <v>9</v>
      </c>
      <c r="C1832">
        <v>4</v>
      </c>
      <c r="D1832">
        <v>201</v>
      </c>
      <c r="E1832" t="s">
        <v>121</v>
      </c>
      <c r="F1832">
        <v>1191990.52</v>
      </c>
      <c r="G1832">
        <v>-16091.06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x14ac:dyDescent="0.3">
      <c r="A1833">
        <v>2022</v>
      </c>
      <c r="B1833">
        <v>9</v>
      </c>
      <c r="C1833">
        <v>4</v>
      </c>
      <c r="D1833">
        <v>201</v>
      </c>
      <c r="E1833" t="s">
        <v>122</v>
      </c>
      <c r="F1833">
        <v>9220.41</v>
      </c>
      <c r="G1833">
        <v>-124.5</v>
      </c>
      <c r="H1833">
        <v>0</v>
      </c>
      <c r="I1833">
        <v>0</v>
      </c>
      <c r="J1833">
        <v>0</v>
      </c>
      <c r="K1833">
        <v>9095.91</v>
      </c>
      <c r="L1833" t="str">
        <f t="shared" si="47"/>
        <v>2-Low Income Residential</v>
      </c>
    </row>
    <row r="1834" spans="1:12" x14ac:dyDescent="0.3">
      <c r="A1834">
        <v>2022</v>
      </c>
      <c r="B1834">
        <v>9</v>
      </c>
      <c r="C1834">
        <v>4</v>
      </c>
      <c r="D1834">
        <v>201</v>
      </c>
      <c r="E1834" t="s">
        <v>123</v>
      </c>
      <c r="F1834">
        <v>1287.53</v>
      </c>
      <c r="G1834">
        <v>-4.38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x14ac:dyDescent="0.3">
      <c r="A1835">
        <v>2022</v>
      </c>
      <c r="B1835">
        <v>9</v>
      </c>
      <c r="C1835">
        <v>4</v>
      </c>
      <c r="D1835">
        <v>201</v>
      </c>
      <c r="E1835" t="s">
        <v>124</v>
      </c>
      <c r="F1835">
        <v>553.88</v>
      </c>
      <c r="G1835">
        <v>-1.88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x14ac:dyDescent="0.3">
      <c r="A1836">
        <v>2022</v>
      </c>
      <c r="B1836">
        <v>9</v>
      </c>
      <c r="C1836">
        <v>4</v>
      </c>
      <c r="D1836">
        <v>201</v>
      </c>
      <c r="E1836" t="s">
        <v>125</v>
      </c>
      <c r="F1836">
        <v>2.1</v>
      </c>
      <c r="G1836">
        <v>-0.01</v>
      </c>
      <c r="H1836">
        <v>0</v>
      </c>
      <c r="I1836">
        <v>0</v>
      </c>
      <c r="J1836">
        <v>0</v>
      </c>
      <c r="K1836">
        <v>2.09</v>
      </c>
      <c r="L1836" t="str">
        <f t="shared" si="47"/>
        <v>Street</v>
      </c>
    </row>
    <row r="1837" spans="1:12" x14ac:dyDescent="0.3">
      <c r="A1837">
        <v>2022</v>
      </c>
      <c r="B1837">
        <v>9</v>
      </c>
      <c r="C1837">
        <v>4</v>
      </c>
      <c r="D1837">
        <v>201</v>
      </c>
      <c r="E1837" t="s">
        <v>115</v>
      </c>
      <c r="F1837">
        <v>100535.01</v>
      </c>
      <c r="G1837">
        <v>-341.84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x14ac:dyDescent="0.3">
      <c r="A1838">
        <v>2022</v>
      </c>
      <c r="B1838">
        <v>9</v>
      </c>
      <c r="C1838">
        <v>4</v>
      </c>
      <c r="D1838">
        <v>201</v>
      </c>
      <c r="E1838" t="s">
        <v>116</v>
      </c>
      <c r="F1838">
        <v>117.39</v>
      </c>
      <c r="G1838">
        <v>-0.39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x14ac:dyDescent="0.3">
      <c r="A1839">
        <v>2022</v>
      </c>
      <c r="B1839">
        <v>9</v>
      </c>
      <c r="C1839">
        <v>4</v>
      </c>
      <c r="D1839">
        <v>201</v>
      </c>
      <c r="E1839" t="s">
        <v>117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</v>
      </c>
      <c r="L1839" t="str">
        <f t="shared" si="47"/>
        <v>3-Small C&amp;I</v>
      </c>
    </row>
    <row r="1840" spans="1:12" x14ac:dyDescent="0.3">
      <c r="A1840">
        <v>2022</v>
      </c>
      <c r="B1840">
        <v>9</v>
      </c>
      <c r="C1840">
        <v>4</v>
      </c>
      <c r="D1840">
        <v>201</v>
      </c>
      <c r="E1840" t="s">
        <v>118</v>
      </c>
      <c r="F1840">
        <v>977.27</v>
      </c>
      <c r="G1840">
        <v>-3.31</v>
      </c>
      <c r="H1840">
        <v>0</v>
      </c>
      <c r="I1840">
        <v>0</v>
      </c>
      <c r="J1840">
        <v>0</v>
      </c>
      <c r="K1840">
        <v>973.96</v>
      </c>
      <c r="L1840" t="str">
        <f t="shared" si="47"/>
        <v>3-Small C&amp;I</v>
      </c>
    </row>
    <row r="1841" spans="1:12" x14ac:dyDescent="0.3">
      <c r="A1841">
        <v>2022</v>
      </c>
      <c r="B1841">
        <v>9</v>
      </c>
      <c r="C1841">
        <v>4</v>
      </c>
      <c r="D1841">
        <v>201</v>
      </c>
      <c r="E1841" t="s">
        <v>119</v>
      </c>
      <c r="F1841">
        <v>80409.48</v>
      </c>
      <c r="G1841">
        <v>-96.47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x14ac:dyDescent="0.3">
      <c r="A1842">
        <v>2022</v>
      </c>
      <c r="B1842">
        <v>9</v>
      </c>
      <c r="C1842">
        <v>4</v>
      </c>
      <c r="D1842">
        <v>201</v>
      </c>
      <c r="E1842" t="s">
        <v>120</v>
      </c>
      <c r="F1842">
        <v>14806.78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x14ac:dyDescent="0.3">
      <c r="A1843">
        <v>2022</v>
      </c>
      <c r="B1843">
        <v>9</v>
      </c>
      <c r="C1843">
        <v>4</v>
      </c>
      <c r="D1843">
        <v>201</v>
      </c>
      <c r="E1843" t="s">
        <v>121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x14ac:dyDescent="0.3">
      <c r="A1844">
        <v>2022</v>
      </c>
      <c r="B1844">
        <v>9</v>
      </c>
      <c r="C1844">
        <v>4</v>
      </c>
      <c r="D1844">
        <v>201</v>
      </c>
      <c r="E1844" t="s">
        <v>122</v>
      </c>
      <c r="F1844">
        <v>898.05</v>
      </c>
      <c r="G1844">
        <v>-12.14</v>
      </c>
      <c r="H1844">
        <v>0</v>
      </c>
      <c r="I1844">
        <v>0</v>
      </c>
      <c r="J1844">
        <v>0</v>
      </c>
      <c r="K1844">
        <v>885.91</v>
      </c>
      <c r="L1844" t="str">
        <f t="shared" si="47"/>
        <v>2-Low Income Residential</v>
      </c>
    </row>
    <row r="1845" spans="1:12" x14ac:dyDescent="0.3">
      <c r="A1845">
        <v>2022</v>
      </c>
      <c r="B1845">
        <v>9</v>
      </c>
      <c r="C1845">
        <v>5</v>
      </c>
      <c r="D1845">
        <v>201</v>
      </c>
      <c r="E1845" t="s">
        <v>115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x14ac:dyDescent="0.3">
      <c r="A1846">
        <v>2022</v>
      </c>
      <c r="B1846">
        <v>9</v>
      </c>
      <c r="C1846">
        <v>5</v>
      </c>
      <c r="D1846">
        <v>201</v>
      </c>
      <c r="E1846" t="s">
        <v>116</v>
      </c>
      <c r="F1846">
        <v>626.03</v>
      </c>
      <c r="G1846">
        <v>-2.13</v>
      </c>
      <c r="H1846">
        <v>0</v>
      </c>
      <c r="I1846">
        <v>0</v>
      </c>
      <c r="J1846">
        <v>0</v>
      </c>
      <c r="K1846">
        <v>623.9</v>
      </c>
      <c r="L1846" t="str">
        <f t="shared" si="47"/>
        <v>3-Small C&amp;I</v>
      </c>
    </row>
    <row r="1847" spans="1:12" x14ac:dyDescent="0.3">
      <c r="A1847">
        <v>2022</v>
      </c>
      <c r="B1847">
        <v>9</v>
      </c>
      <c r="C1847">
        <v>5</v>
      </c>
      <c r="D1847">
        <v>201</v>
      </c>
      <c r="E1847" t="s">
        <v>126</v>
      </c>
      <c r="F1847">
        <v>10727.37</v>
      </c>
      <c r="G1847">
        <v>-36.35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x14ac:dyDescent="0.3">
      <c r="A1848">
        <v>2022</v>
      </c>
      <c r="B1848">
        <v>9</v>
      </c>
      <c r="C1848">
        <v>5</v>
      </c>
      <c r="D1848">
        <v>201</v>
      </c>
      <c r="E1848" t="s">
        <v>117</v>
      </c>
      <c r="F1848">
        <v>109159.8</v>
      </c>
      <c r="G1848">
        <v>-341.54</v>
      </c>
      <c r="H1848">
        <v>0</v>
      </c>
      <c r="I1848">
        <v>0</v>
      </c>
      <c r="J1848">
        <v>0</v>
      </c>
      <c r="K1848">
        <v>108818.26</v>
      </c>
      <c r="L1848" t="str">
        <f t="shared" si="47"/>
        <v>3-Small C&amp;I</v>
      </c>
    </row>
    <row r="1849" spans="1:12" x14ac:dyDescent="0.3">
      <c r="A1849">
        <v>2022</v>
      </c>
      <c r="B1849">
        <v>9</v>
      </c>
      <c r="C1849">
        <v>5</v>
      </c>
      <c r="D1849">
        <v>201</v>
      </c>
      <c r="E1849" t="s">
        <v>118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x14ac:dyDescent="0.3">
      <c r="A1850">
        <v>2022</v>
      </c>
      <c r="B1850">
        <v>9</v>
      </c>
      <c r="C1850">
        <v>5</v>
      </c>
      <c r="D1850">
        <v>201</v>
      </c>
      <c r="E1850" t="s">
        <v>119</v>
      </c>
      <c r="F1850">
        <v>12804268.82</v>
      </c>
      <c r="G1850">
        <v>-15365.19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x14ac:dyDescent="0.3">
      <c r="A1851">
        <v>2022</v>
      </c>
      <c r="B1851">
        <v>9</v>
      </c>
      <c r="C1851">
        <v>5</v>
      </c>
      <c r="D1851">
        <v>201</v>
      </c>
      <c r="E1851" t="s">
        <v>127</v>
      </c>
      <c r="F1851">
        <v>634195.03</v>
      </c>
      <c r="G1851">
        <v>-761.04</v>
      </c>
      <c r="H1851">
        <v>0</v>
      </c>
      <c r="I1851">
        <v>0</v>
      </c>
      <c r="J1851">
        <v>0</v>
      </c>
      <c r="K1851">
        <v>633433.99</v>
      </c>
      <c r="L1851" t="str">
        <f t="shared" si="47"/>
        <v>4-Medium C&amp;I</v>
      </c>
    </row>
    <row r="1852" spans="1:12" x14ac:dyDescent="0.3">
      <c r="A1852">
        <v>2022</v>
      </c>
      <c r="B1852">
        <v>9</v>
      </c>
      <c r="C1852">
        <v>5</v>
      </c>
      <c r="D1852">
        <v>201</v>
      </c>
      <c r="E1852" t="s">
        <v>128</v>
      </c>
      <c r="F1852">
        <v>434928.53</v>
      </c>
      <c r="G1852">
        <v>-521.88</v>
      </c>
      <c r="H1852">
        <v>0</v>
      </c>
      <c r="I1852">
        <v>0</v>
      </c>
      <c r="J1852">
        <v>0</v>
      </c>
      <c r="K1852">
        <v>434406.65</v>
      </c>
      <c r="L1852" t="str">
        <f t="shared" si="47"/>
        <v>4-Medium C&amp;I</v>
      </c>
    </row>
    <row r="1853" spans="1:12" x14ac:dyDescent="0.3">
      <c r="A1853">
        <v>2022</v>
      </c>
      <c r="B1853">
        <v>9</v>
      </c>
      <c r="C1853">
        <v>5</v>
      </c>
      <c r="D1853">
        <v>201</v>
      </c>
      <c r="E1853" t="s">
        <v>120</v>
      </c>
      <c r="F1853">
        <v>24147325.359999999</v>
      </c>
      <c r="G1853">
        <v>-28976.83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x14ac:dyDescent="0.3">
      <c r="A1854">
        <v>2022</v>
      </c>
      <c r="B1854">
        <v>9</v>
      </c>
      <c r="C1854">
        <v>5</v>
      </c>
      <c r="D1854">
        <v>201</v>
      </c>
      <c r="E1854" t="s">
        <v>121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x14ac:dyDescent="0.3">
      <c r="A1855">
        <v>2022</v>
      </c>
      <c r="B1855">
        <v>9</v>
      </c>
      <c r="C1855">
        <v>5</v>
      </c>
      <c r="D1855">
        <v>201</v>
      </c>
      <c r="E1855" t="s">
        <v>122</v>
      </c>
      <c r="F1855">
        <v>6257627.9199999999</v>
      </c>
      <c r="G1855">
        <v>-84607.02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x14ac:dyDescent="0.3">
      <c r="A1856">
        <v>2022</v>
      </c>
      <c r="B1856">
        <v>9</v>
      </c>
      <c r="C1856">
        <v>5</v>
      </c>
      <c r="D1856">
        <v>201</v>
      </c>
      <c r="E1856" t="s">
        <v>123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</v>
      </c>
      <c r="L1856" t="str">
        <f t="shared" si="47"/>
        <v>Street</v>
      </c>
    </row>
    <row r="1857" spans="1:12" x14ac:dyDescent="0.3">
      <c r="A1857">
        <v>2022</v>
      </c>
      <c r="B1857">
        <v>9</v>
      </c>
      <c r="C1857">
        <v>5</v>
      </c>
      <c r="D1857">
        <v>201</v>
      </c>
      <c r="E1857" t="s">
        <v>129</v>
      </c>
      <c r="F1857">
        <v>2935.88</v>
      </c>
      <c r="G1857">
        <v>-9.98</v>
      </c>
      <c r="H1857">
        <v>0</v>
      </c>
      <c r="I1857">
        <v>0</v>
      </c>
      <c r="J1857">
        <v>0</v>
      </c>
      <c r="K1857">
        <v>2925.9</v>
      </c>
      <c r="L1857" t="str">
        <f t="shared" si="47"/>
        <v>Street</v>
      </c>
    </row>
    <row r="1858" spans="1:12" x14ac:dyDescent="0.3">
      <c r="A1858">
        <v>2022</v>
      </c>
      <c r="B1858">
        <v>9</v>
      </c>
      <c r="C1858">
        <v>5</v>
      </c>
      <c r="D1858">
        <v>201</v>
      </c>
      <c r="E1858" t="s">
        <v>130</v>
      </c>
      <c r="F1858">
        <v>345.15</v>
      </c>
      <c r="G1858">
        <v>-1.17</v>
      </c>
      <c r="H1858">
        <v>0</v>
      </c>
      <c r="I1858">
        <v>0</v>
      </c>
      <c r="J1858">
        <v>0</v>
      </c>
      <c r="K1858">
        <v>343.98</v>
      </c>
      <c r="L1858" t="str">
        <f t="shared" si="47"/>
        <v>Street</v>
      </c>
    </row>
    <row r="1859" spans="1:12" x14ac:dyDescent="0.3">
      <c r="A1859">
        <v>2022</v>
      </c>
      <c r="B1859">
        <v>9</v>
      </c>
      <c r="C1859">
        <v>5</v>
      </c>
      <c r="D1859">
        <v>201</v>
      </c>
      <c r="E1859" t="s">
        <v>124</v>
      </c>
      <c r="F1859">
        <v>385.03</v>
      </c>
      <c r="G1859">
        <v>-1.3</v>
      </c>
      <c r="H1859">
        <v>0</v>
      </c>
      <c r="I1859">
        <v>0</v>
      </c>
      <c r="J1859">
        <v>0</v>
      </c>
      <c r="K1859">
        <v>383.73</v>
      </c>
      <c r="L1859" t="str">
        <f t="shared" si="47"/>
        <v>Street</v>
      </c>
    </row>
    <row r="1860" spans="1:12" x14ac:dyDescent="0.3">
      <c r="A1860">
        <v>2022</v>
      </c>
      <c r="B1860">
        <v>9</v>
      </c>
      <c r="C1860">
        <v>5</v>
      </c>
      <c r="D1860">
        <v>201</v>
      </c>
      <c r="E1860" t="s">
        <v>125</v>
      </c>
      <c r="F1860">
        <v>137396</v>
      </c>
      <c r="G1860">
        <v>-463.77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x14ac:dyDescent="0.3">
      <c r="A1861">
        <v>2022</v>
      </c>
      <c r="B1861">
        <v>9</v>
      </c>
      <c r="C1861">
        <v>5</v>
      </c>
      <c r="D1861">
        <v>201</v>
      </c>
      <c r="E1861" t="s">
        <v>131</v>
      </c>
      <c r="F1861">
        <v>167626.46</v>
      </c>
      <c r="G1861">
        <v>-569.91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x14ac:dyDescent="0.3">
      <c r="A1862">
        <v>2022</v>
      </c>
      <c r="B1862">
        <v>9</v>
      </c>
      <c r="C1862">
        <v>5</v>
      </c>
      <c r="D1862">
        <v>201</v>
      </c>
      <c r="E1862" t="s">
        <v>132</v>
      </c>
      <c r="F1862">
        <v>21.63</v>
      </c>
      <c r="G1862">
        <v>-0.08</v>
      </c>
      <c r="H1862">
        <v>0</v>
      </c>
      <c r="I1862">
        <v>0</v>
      </c>
      <c r="J1862">
        <v>0</v>
      </c>
      <c r="K1862">
        <v>21.55</v>
      </c>
      <c r="L1862" t="str">
        <f t="shared" si="47"/>
        <v>Street</v>
      </c>
    </row>
    <row r="1863" spans="1:12" x14ac:dyDescent="0.3">
      <c r="A1863">
        <v>2022</v>
      </c>
      <c r="B1863">
        <v>9</v>
      </c>
      <c r="C1863">
        <v>5</v>
      </c>
      <c r="D1863">
        <v>201</v>
      </c>
      <c r="E1863" t="s">
        <v>115</v>
      </c>
      <c r="F1863">
        <v>1127268.29</v>
      </c>
      <c r="G1863">
        <v>-3851.6</v>
      </c>
      <c r="H1863">
        <v>0</v>
      </c>
      <c r="I1863">
        <v>0</v>
      </c>
      <c r="J1863">
        <v>0</v>
      </c>
      <c r="K1863">
        <v>1123416.69</v>
      </c>
      <c r="L1863" t="str">
        <f t="shared" si="47"/>
        <v>3-Small C&amp;I</v>
      </c>
    </row>
    <row r="1864" spans="1:12" x14ac:dyDescent="0.3">
      <c r="A1864">
        <v>2022</v>
      </c>
      <c r="B1864">
        <v>9</v>
      </c>
      <c r="C1864">
        <v>5</v>
      </c>
      <c r="D1864">
        <v>201</v>
      </c>
      <c r="E1864" t="s">
        <v>116</v>
      </c>
      <c r="F1864">
        <v>400.26</v>
      </c>
      <c r="G1864">
        <v>-1.37</v>
      </c>
      <c r="H1864">
        <v>0</v>
      </c>
      <c r="I1864">
        <v>0</v>
      </c>
      <c r="J1864">
        <v>0</v>
      </c>
      <c r="K1864">
        <v>398.89</v>
      </c>
      <c r="L1864" t="str">
        <f t="shared" ref="L1864:L1927" si="48">VLOOKUP(E1864,N:O,2,FALSE)</f>
        <v>3-Small C&amp;I</v>
      </c>
    </row>
    <row r="1865" spans="1:12" x14ac:dyDescent="0.3">
      <c r="A1865">
        <v>2022</v>
      </c>
      <c r="B1865">
        <v>9</v>
      </c>
      <c r="C1865">
        <v>5</v>
      </c>
      <c r="D1865">
        <v>201</v>
      </c>
      <c r="E1865" t="s">
        <v>126</v>
      </c>
      <c r="F1865">
        <v>2659.74</v>
      </c>
      <c r="G1865">
        <v>-8.98</v>
      </c>
      <c r="H1865">
        <v>0</v>
      </c>
      <c r="I1865">
        <v>0</v>
      </c>
      <c r="J1865">
        <v>0</v>
      </c>
      <c r="K1865">
        <v>2650.76</v>
      </c>
      <c r="L1865" t="str">
        <f t="shared" si="48"/>
        <v>3-Small C&amp;I</v>
      </c>
    </row>
    <row r="1866" spans="1:12" x14ac:dyDescent="0.3">
      <c r="A1866">
        <v>2022</v>
      </c>
      <c r="B1866">
        <v>9</v>
      </c>
      <c r="C1866">
        <v>5</v>
      </c>
      <c r="D1866">
        <v>201</v>
      </c>
      <c r="E1866" t="s">
        <v>117</v>
      </c>
      <c r="F1866">
        <v>10874.79</v>
      </c>
      <c r="G1866">
        <v>-36.979999999999997</v>
      </c>
      <c r="H1866">
        <v>0</v>
      </c>
      <c r="I1866">
        <v>0</v>
      </c>
      <c r="J1866">
        <v>0</v>
      </c>
      <c r="K1866">
        <v>10837.81</v>
      </c>
      <c r="L1866" t="str">
        <f t="shared" si="48"/>
        <v>3-Small C&amp;I</v>
      </c>
    </row>
    <row r="1867" spans="1:12" x14ac:dyDescent="0.3">
      <c r="A1867">
        <v>2022</v>
      </c>
      <c r="B1867">
        <v>9</v>
      </c>
      <c r="C1867">
        <v>5</v>
      </c>
      <c r="D1867">
        <v>201</v>
      </c>
      <c r="E1867" t="s">
        <v>118</v>
      </c>
      <c r="F1867">
        <v>105635.64</v>
      </c>
      <c r="G1867">
        <v>-365.73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x14ac:dyDescent="0.3">
      <c r="A1868">
        <v>2022</v>
      </c>
      <c r="B1868">
        <v>9</v>
      </c>
      <c r="C1868">
        <v>5</v>
      </c>
      <c r="D1868">
        <v>201</v>
      </c>
      <c r="E1868" t="s">
        <v>119</v>
      </c>
      <c r="F1868">
        <v>1696071.19</v>
      </c>
      <c r="G1868">
        <v>-2014.12</v>
      </c>
      <c r="H1868">
        <v>0</v>
      </c>
      <c r="I1868">
        <v>0</v>
      </c>
      <c r="J1868">
        <v>0</v>
      </c>
      <c r="K1868">
        <v>1694057.07</v>
      </c>
      <c r="L1868" t="str">
        <f t="shared" si="48"/>
        <v>4-Medium C&amp;I</v>
      </c>
    </row>
    <row r="1869" spans="1:12" x14ac:dyDescent="0.3">
      <c r="A1869">
        <v>2022</v>
      </c>
      <c r="B1869">
        <v>9</v>
      </c>
      <c r="C1869">
        <v>5</v>
      </c>
      <c r="D1869">
        <v>201</v>
      </c>
      <c r="E1869" t="s">
        <v>127</v>
      </c>
      <c r="F1869">
        <v>68829.350000000006</v>
      </c>
      <c r="G1869">
        <v>-82.63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x14ac:dyDescent="0.3">
      <c r="A1870">
        <v>2022</v>
      </c>
      <c r="B1870">
        <v>9</v>
      </c>
      <c r="C1870">
        <v>5</v>
      </c>
      <c r="D1870">
        <v>201</v>
      </c>
      <c r="E1870" t="s">
        <v>128</v>
      </c>
      <c r="F1870">
        <v>59965.79</v>
      </c>
      <c r="G1870">
        <v>-71.97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x14ac:dyDescent="0.3">
      <c r="A1871">
        <v>2022</v>
      </c>
      <c r="B1871">
        <v>9</v>
      </c>
      <c r="C1871">
        <v>5</v>
      </c>
      <c r="D1871">
        <v>201</v>
      </c>
      <c r="E1871" t="s">
        <v>120</v>
      </c>
      <c r="F1871">
        <v>2860199.32</v>
      </c>
      <c r="G1871">
        <v>-3432.17</v>
      </c>
      <c r="H1871">
        <v>0</v>
      </c>
      <c r="I1871">
        <v>0</v>
      </c>
      <c r="J1871">
        <v>0</v>
      </c>
      <c r="K1871">
        <v>2856767.15</v>
      </c>
      <c r="L1871" t="str">
        <f t="shared" si="48"/>
        <v>5-Large C&amp;I</v>
      </c>
    </row>
    <row r="1872" spans="1:12" x14ac:dyDescent="0.3">
      <c r="A1872">
        <v>2022</v>
      </c>
      <c r="B1872">
        <v>9</v>
      </c>
      <c r="C1872">
        <v>5</v>
      </c>
      <c r="D1872">
        <v>201</v>
      </c>
      <c r="E1872" t="s">
        <v>121</v>
      </c>
      <c r="F1872">
        <v>4192582.01</v>
      </c>
      <c r="G1872">
        <v>-56881.2</v>
      </c>
      <c r="H1872">
        <v>0</v>
      </c>
      <c r="I1872">
        <v>0</v>
      </c>
      <c r="J1872">
        <v>0</v>
      </c>
      <c r="K1872">
        <v>4135700.81</v>
      </c>
      <c r="L1872" t="str">
        <f t="shared" si="48"/>
        <v>1-Residential</v>
      </c>
    </row>
    <row r="1873" spans="1:12" x14ac:dyDescent="0.3">
      <c r="A1873">
        <v>2022</v>
      </c>
      <c r="B1873">
        <v>9</v>
      </c>
      <c r="C1873">
        <v>5</v>
      </c>
      <c r="D1873">
        <v>201</v>
      </c>
      <c r="E1873" t="s">
        <v>122</v>
      </c>
      <c r="F1873">
        <v>720937.93</v>
      </c>
      <c r="G1873">
        <v>-9757.0300000000007</v>
      </c>
      <c r="H1873">
        <v>0</v>
      </c>
      <c r="I1873">
        <v>0</v>
      </c>
      <c r="J1873">
        <v>0</v>
      </c>
      <c r="K1873">
        <v>711180.9</v>
      </c>
      <c r="L1873" t="str">
        <f t="shared" si="48"/>
        <v>2-Low Income Residential</v>
      </c>
    </row>
    <row r="1874" spans="1:12" x14ac:dyDescent="0.3">
      <c r="A1874">
        <v>2022</v>
      </c>
      <c r="B1874">
        <v>9</v>
      </c>
      <c r="C1874">
        <v>5</v>
      </c>
      <c r="D1874">
        <v>201</v>
      </c>
      <c r="E1874" t="s">
        <v>131</v>
      </c>
      <c r="F1874">
        <v>-750.38</v>
      </c>
      <c r="G1874">
        <v>7.95</v>
      </c>
      <c r="H1874">
        <v>0</v>
      </c>
      <c r="I1874">
        <v>0</v>
      </c>
      <c r="J1874">
        <v>0</v>
      </c>
      <c r="K1874">
        <v>-742.43</v>
      </c>
      <c r="L1874" t="str">
        <f t="shared" si="48"/>
        <v>Street</v>
      </c>
    </row>
    <row r="1875" spans="1:12" x14ac:dyDescent="0.3">
      <c r="A1875">
        <v>2022</v>
      </c>
      <c r="B1875">
        <v>10</v>
      </c>
      <c r="C1875">
        <v>4</v>
      </c>
      <c r="D1875">
        <v>201</v>
      </c>
      <c r="E1875" t="s">
        <v>115</v>
      </c>
      <c r="F1875">
        <v>93951.92</v>
      </c>
      <c r="G1875">
        <v>-319.35000000000002</v>
      </c>
      <c r="H1875">
        <v>0</v>
      </c>
      <c r="I1875">
        <v>0</v>
      </c>
      <c r="J1875">
        <v>0</v>
      </c>
      <c r="K1875">
        <v>93632.57</v>
      </c>
      <c r="L1875" t="str">
        <f t="shared" si="48"/>
        <v>3-Small C&amp;I</v>
      </c>
    </row>
    <row r="1876" spans="1:12" x14ac:dyDescent="0.3">
      <c r="A1876">
        <v>2022</v>
      </c>
      <c r="B1876">
        <v>10</v>
      </c>
      <c r="C1876">
        <v>4</v>
      </c>
      <c r="D1876">
        <v>201</v>
      </c>
      <c r="E1876" t="s">
        <v>126</v>
      </c>
      <c r="F1876">
        <v>32.97</v>
      </c>
      <c r="G1876">
        <v>-0.11</v>
      </c>
      <c r="H1876">
        <v>0</v>
      </c>
      <c r="I1876">
        <v>0</v>
      </c>
      <c r="J1876">
        <v>0</v>
      </c>
      <c r="K1876">
        <v>32.86</v>
      </c>
      <c r="L1876" t="str">
        <f t="shared" si="48"/>
        <v>3-Small C&amp;I</v>
      </c>
    </row>
    <row r="1877" spans="1:12" x14ac:dyDescent="0.3">
      <c r="A1877">
        <v>2022</v>
      </c>
      <c r="B1877">
        <v>10</v>
      </c>
      <c r="C1877">
        <v>4</v>
      </c>
      <c r="D1877">
        <v>201</v>
      </c>
      <c r="E1877" t="s">
        <v>117</v>
      </c>
      <c r="F1877">
        <v>243.49</v>
      </c>
      <c r="G1877">
        <v>-0.82</v>
      </c>
      <c r="H1877">
        <v>0</v>
      </c>
      <c r="I1877">
        <v>0</v>
      </c>
      <c r="J1877">
        <v>0</v>
      </c>
      <c r="K1877">
        <v>242.67</v>
      </c>
      <c r="L1877" t="str">
        <f t="shared" si="48"/>
        <v>3-Small C&amp;I</v>
      </c>
    </row>
    <row r="1878" spans="1:12" x14ac:dyDescent="0.3">
      <c r="A1878">
        <v>2022</v>
      </c>
      <c r="B1878">
        <v>10</v>
      </c>
      <c r="C1878">
        <v>4</v>
      </c>
      <c r="D1878">
        <v>201</v>
      </c>
      <c r="E1878" t="s">
        <v>118</v>
      </c>
      <c r="F1878">
        <v>2322.62</v>
      </c>
      <c r="G1878">
        <v>-7.9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x14ac:dyDescent="0.3">
      <c r="A1879">
        <v>2022</v>
      </c>
      <c r="B1879">
        <v>10</v>
      </c>
      <c r="C1879">
        <v>4</v>
      </c>
      <c r="D1879">
        <v>201</v>
      </c>
      <c r="E1879" t="s">
        <v>119</v>
      </c>
      <c r="F1879">
        <v>92580.47</v>
      </c>
      <c r="G1879">
        <v>-111.1</v>
      </c>
      <c r="H1879">
        <v>0</v>
      </c>
      <c r="I1879">
        <v>0</v>
      </c>
      <c r="J1879">
        <v>0</v>
      </c>
      <c r="K1879">
        <v>92469.37</v>
      </c>
      <c r="L1879" t="str">
        <f t="shared" si="48"/>
        <v>4-Medium C&amp;I</v>
      </c>
    </row>
    <row r="1880" spans="1:12" x14ac:dyDescent="0.3">
      <c r="A1880">
        <v>2022</v>
      </c>
      <c r="B1880">
        <v>10</v>
      </c>
      <c r="C1880">
        <v>4</v>
      </c>
      <c r="D1880">
        <v>201</v>
      </c>
      <c r="E1880" t="s">
        <v>127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x14ac:dyDescent="0.3">
      <c r="A1881">
        <v>2022</v>
      </c>
      <c r="B1881">
        <v>10</v>
      </c>
      <c r="C1881">
        <v>4</v>
      </c>
      <c r="D1881">
        <v>201</v>
      </c>
      <c r="E1881" t="s">
        <v>120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x14ac:dyDescent="0.3">
      <c r="A1882">
        <v>2022</v>
      </c>
      <c r="B1882">
        <v>10</v>
      </c>
      <c r="C1882">
        <v>4</v>
      </c>
      <c r="D1882">
        <v>201</v>
      </c>
      <c r="E1882" t="s">
        <v>121</v>
      </c>
      <c r="F1882">
        <v>638632.55000000005</v>
      </c>
      <c r="G1882">
        <v>-8623.74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x14ac:dyDescent="0.3">
      <c r="A1883">
        <v>2022</v>
      </c>
      <c r="B1883">
        <v>10</v>
      </c>
      <c r="C1883">
        <v>4</v>
      </c>
      <c r="D1883">
        <v>201</v>
      </c>
      <c r="E1883" t="s">
        <v>122</v>
      </c>
      <c r="F1883">
        <v>7754.32</v>
      </c>
      <c r="G1883">
        <v>-108.19</v>
      </c>
      <c r="H1883">
        <v>0</v>
      </c>
      <c r="I1883">
        <v>0</v>
      </c>
      <c r="J1883">
        <v>0</v>
      </c>
      <c r="K1883">
        <v>7646.13</v>
      </c>
      <c r="L1883" t="str">
        <f t="shared" si="48"/>
        <v>2-Low Income Residential</v>
      </c>
    </row>
    <row r="1884" spans="1:12" x14ac:dyDescent="0.3">
      <c r="A1884">
        <v>2022</v>
      </c>
      <c r="B1884">
        <v>10</v>
      </c>
      <c r="C1884">
        <v>4</v>
      </c>
      <c r="D1884">
        <v>201</v>
      </c>
      <c r="E1884" t="s">
        <v>123</v>
      </c>
      <c r="F1884">
        <v>1604.64</v>
      </c>
      <c r="G1884">
        <v>-5.45</v>
      </c>
      <c r="H1884">
        <v>0</v>
      </c>
      <c r="I1884">
        <v>0</v>
      </c>
      <c r="J1884">
        <v>0</v>
      </c>
      <c r="K1884">
        <v>1599.19</v>
      </c>
      <c r="L1884" t="str">
        <f t="shared" si="48"/>
        <v>Street</v>
      </c>
    </row>
    <row r="1885" spans="1:12" x14ac:dyDescent="0.3">
      <c r="A1885">
        <v>2022</v>
      </c>
      <c r="B1885">
        <v>10</v>
      </c>
      <c r="C1885">
        <v>4</v>
      </c>
      <c r="D1885">
        <v>201</v>
      </c>
      <c r="E1885" t="s">
        <v>124</v>
      </c>
      <c r="F1885">
        <v>690.29</v>
      </c>
      <c r="G1885">
        <v>-2.35</v>
      </c>
      <c r="H1885">
        <v>0</v>
      </c>
      <c r="I1885">
        <v>0</v>
      </c>
      <c r="J1885">
        <v>0</v>
      </c>
      <c r="K1885">
        <v>687.94</v>
      </c>
      <c r="L1885" t="str">
        <f t="shared" si="48"/>
        <v>Street</v>
      </c>
    </row>
    <row r="1886" spans="1:12" x14ac:dyDescent="0.3">
      <c r="A1886">
        <v>2022</v>
      </c>
      <c r="B1886">
        <v>10</v>
      </c>
      <c r="C1886">
        <v>4</v>
      </c>
      <c r="D1886">
        <v>201</v>
      </c>
      <c r="E1886" t="s">
        <v>125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x14ac:dyDescent="0.3">
      <c r="A1887">
        <v>2022</v>
      </c>
      <c r="B1887">
        <v>10</v>
      </c>
      <c r="C1887">
        <v>4</v>
      </c>
      <c r="D1887">
        <v>201</v>
      </c>
      <c r="E1887" t="s">
        <v>115</v>
      </c>
      <c r="F1887">
        <v>75280.95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x14ac:dyDescent="0.3">
      <c r="A1888">
        <v>2022</v>
      </c>
      <c r="B1888">
        <v>10</v>
      </c>
      <c r="C1888">
        <v>4</v>
      </c>
      <c r="D1888">
        <v>201</v>
      </c>
      <c r="E1888" t="s">
        <v>117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x14ac:dyDescent="0.3">
      <c r="A1889">
        <v>2022</v>
      </c>
      <c r="B1889">
        <v>10</v>
      </c>
      <c r="C1889">
        <v>4</v>
      </c>
      <c r="D1889">
        <v>201</v>
      </c>
      <c r="E1889" t="s">
        <v>118</v>
      </c>
      <c r="F1889">
        <v>960.65</v>
      </c>
      <c r="G1889">
        <v>-3.26</v>
      </c>
      <c r="H1889">
        <v>0</v>
      </c>
      <c r="I1889">
        <v>0</v>
      </c>
      <c r="J1889">
        <v>0</v>
      </c>
      <c r="K1889">
        <v>957.39</v>
      </c>
      <c r="L1889" t="str">
        <f t="shared" si="48"/>
        <v>3-Small C&amp;I</v>
      </c>
    </row>
    <row r="1890" spans="1:12" x14ac:dyDescent="0.3">
      <c r="A1890">
        <v>2022</v>
      </c>
      <c r="B1890">
        <v>10</v>
      </c>
      <c r="C1890">
        <v>4</v>
      </c>
      <c r="D1890">
        <v>201</v>
      </c>
      <c r="E1890" t="s">
        <v>119</v>
      </c>
      <c r="F1890">
        <v>59314.34</v>
      </c>
      <c r="G1890">
        <v>-71.17</v>
      </c>
      <c r="H1890">
        <v>0</v>
      </c>
      <c r="I1890">
        <v>0</v>
      </c>
      <c r="J1890">
        <v>0</v>
      </c>
      <c r="K1890">
        <v>59243.17</v>
      </c>
      <c r="L1890" t="str">
        <f t="shared" si="48"/>
        <v>4-Medium C&amp;I</v>
      </c>
    </row>
    <row r="1891" spans="1:12" x14ac:dyDescent="0.3">
      <c r="A1891">
        <v>2022</v>
      </c>
      <c r="B1891">
        <v>10</v>
      </c>
      <c r="C1891">
        <v>4</v>
      </c>
      <c r="D1891">
        <v>201</v>
      </c>
      <c r="E1891" t="s">
        <v>121</v>
      </c>
      <c r="F1891">
        <v>194057.58</v>
      </c>
      <c r="G1891">
        <v>-2622.1</v>
      </c>
      <c r="H1891">
        <v>0</v>
      </c>
      <c r="I1891">
        <v>0</v>
      </c>
      <c r="J1891">
        <v>0</v>
      </c>
      <c r="K1891">
        <v>191435.48</v>
      </c>
      <c r="L1891" t="str">
        <f t="shared" si="48"/>
        <v>1-Residential</v>
      </c>
    </row>
    <row r="1892" spans="1:12" x14ac:dyDescent="0.3">
      <c r="A1892">
        <v>2022</v>
      </c>
      <c r="B1892">
        <v>10</v>
      </c>
      <c r="C1892">
        <v>4</v>
      </c>
      <c r="D1892">
        <v>201</v>
      </c>
      <c r="E1892" t="s">
        <v>122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x14ac:dyDescent="0.3">
      <c r="A1893">
        <v>2022</v>
      </c>
      <c r="B1893">
        <v>10</v>
      </c>
      <c r="C1893">
        <v>5</v>
      </c>
      <c r="D1893">
        <v>201</v>
      </c>
      <c r="E1893" t="s">
        <v>115</v>
      </c>
      <c r="F1893">
        <v>7112845.2300000004</v>
      </c>
      <c r="G1893">
        <v>-23937.15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x14ac:dyDescent="0.3">
      <c r="A1894">
        <v>2022</v>
      </c>
      <c r="B1894">
        <v>10</v>
      </c>
      <c r="C1894">
        <v>5</v>
      </c>
      <c r="D1894">
        <v>201</v>
      </c>
      <c r="E1894" t="s">
        <v>116</v>
      </c>
      <c r="F1894">
        <v>255.57</v>
      </c>
      <c r="G1894">
        <v>-0.9</v>
      </c>
      <c r="H1894">
        <v>0</v>
      </c>
      <c r="I1894">
        <v>0</v>
      </c>
      <c r="J1894">
        <v>0</v>
      </c>
      <c r="K1894">
        <v>254.67</v>
      </c>
      <c r="L1894" t="str">
        <f t="shared" si="48"/>
        <v>3-Small C&amp;I</v>
      </c>
    </row>
    <row r="1895" spans="1:12" x14ac:dyDescent="0.3">
      <c r="A1895">
        <v>2022</v>
      </c>
      <c r="B1895">
        <v>10</v>
      </c>
      <c r="C1895">
        <v>5</v>
      </c>
      <c r="D1895">
        <v>201</v>
      </c>
      <c r="E1895" t="s">
        <v>126</v>
      </c>
      <c r="F1895">
        <v>10460.61</v>
      </c>
      <c r="G1895">
        <v>-35.46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x14ac:dyDescent="0.3">
      <c r="A1896">
        <v>2022</v>
      </c>
      <c r="B1896">
        <v>10</v>
      </c>
      <c r="C1896">
        <v>5</v>
      </c>
      <c r="D1896">
        <v>201</v>
      </c>
      <c r="E1896" t="s">
        <v>117</v>
      </c>
      <c r="F1896">
        <v>90686.54</v>
      </c>
      <c r="G1896">
        <v>-308.38</v>
      </c>
      <c r="H1896">
        <v>0</v>
      </c>
      <c r="I1896">
        <v>0</v>
      </c>
      <c r="J1896">
        <v>0</v>
      </c>
      <c r="K1896">
        <v>90378.16</v>
      </c>
      <c r="L1896" t="str">
        <f t="shared" si="48"/>
        <v>3-Small C&amp;I</v>
      </c>
    </row>
    <row r="1897" spans="1:12" x14ac:dyDescent="0.3">
      <c r="A1897">
        <v>2022</v>
      </c>
      <c r="B1897">
        <v>10</v>
      </c>
      <c r="C1897">
        <v>5</v>
      </c>
      <c r="D1897">
        <v>201</v>
      </c>
      <c r="E1897" t="s">
        <v>118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675766.35</v>
      </c>
      <c r="L1897" t="str">
        <f t="shared" si="48"/>
        <v>3-Small C&amp;I</v>
      </c>
    </row>
    <row r="1898" spans="1:12" x14ac:dyDescent="0.3">
      <c r="A1898">
        <v>2022</v>
      </c>
      <c r="B1898">
        <v>10</v>
      </c>
      <c r="C1898">
        <v>5</v>
      </c>
      <c r="D1898">
        <v>201</v>
      </c>
      <c r="E1898" t="s">
        <v>119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x14ac:dyDescent="0.3">
      <c r="A1899">
        <v>2022</v>
      </c>
      <c r="B1899">
        <v>10</v>
      </c>
      <c r="C1899">
        <v>5</v>
      </c>
      <c r="D1899">
        <v>201</v>
      </c>
      <c r="E1899" t="s">
        <v>127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460645.43</v>
      </c>
      <c r="L1899" t="str">
        <f t="shared" si="48"/>
        <v>4-Medium C&amp;I</v>
      </c>
    </row>
    <row r="1900" spans="1:12" x14ac:dyDescent="0.3">
      <c r="A1900">
        <v>2022</v>
      </c>
      <c r="B1900">
        <v>10</v>
      </c>
      <c r="C1900">
        <v>5</v>
      </c>
      <c r="D1900">
        <v>201</v>
      </c>
      <c r="E1900" t="s">
        <v>128</v>
      </c>
      <c r="F1900">
        <v>361013.29</v>
      </c>
      <c r="G1900">
        <v>-433.31</v>
      </c>
      <c r="H1900">
        <v>0</v>
      </c>
      <c r="I1900">
        <v>0</v>
      </c>
      <c r="J1900">
        <v>0</v>
      </c>
      <c r="K1900">
        <v>360579.98</v>
      </c>
      <c r="L1900" t="str">
        <f t="shared" si="48"/>
        <v>4-Medium C&amp;I</v>
      </c>
    </row>
    <row r="1901" spans="1:12" x14ac:dyDescent="0.3">
      <c r="A1901">
        <v>2022</v>
      </c>
      <c r="B1901">
        <v>10</v>
      </c>
      <c r="C1901">
        <v>5</v>
      </c>
      <c r="D1901">
        <v>201</v>
      </c>
      <c r="E1901" t="s">
        <v>120</v>
      </c>
      <c r="F1901">
        <v>18873148.84</v>
      </c>
      <c r="G1901">
        <v>-22638.05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x14ac:dyDescent="0.3">
      <c r="A1902">
        <v>2022</v>
      </c>
      <c r="B1902">
        <v>10</v>
      </c>
      <c r="C1902">
        <v>5</v>
      </c>
      <c r="D1902">
        <v>201</v>
      </c>
      <c r="E1902" t="s">
        <v>121</v>
      </c>
      <c r="F1902">
        <v>26476379.539999999</v>
      </c>
      <c r="G1902">
        <v>-357439.7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x14ac:dyDescent="0.3">
      <c r="A1903">
        <v>2022</v>
      </c>
      <c r="B1903">
        <v>10</v>
      </c>
      <c r="C1903">
        <v>5</v>
      </c>
      <c r="D1903">
        <v>201</v>
      </c>
      <c r="E1903" t="s">
        <v>122</v>
      </c>
      <c r="F1903">
        <v>4353563.5199999996</v>
      </c>
      <c r="G1903">
        <v>-58811.99</v>
      </c>
      <c r="H1903">
        <v>0</v>
      </c>
      <c r="I1903">
        <v>0</v>
      </c>
      <c r="J1903">
        <v>0</v>
      </c>
      <c r="K1903">
        <v>4294751.53</v>
      </c>
      <c r="L1903" t="str">
        <f t="shared" si="48"/>
        <v>2-Low Income Residential</v>
      </c>
    </row>
    <row r="1904" spans="1:12" x14ac:dyDescent="0.3">
      <c r="A1904">
        <v>2022</v>
      </c>
      <c r="B1904">
        <v>10</v>
      </c>
      <c r="C1904">
        <v>5</v>
      </c>
      <c r="D1904">
        <v>201</v>
      </c>
      <c r="E1904" t="s">
        <v>123</v>
      </c>
      <c r="F1904">
        <v>99554.97</v>
      </c>
      <c r="G1904">
        <v>-338.43</v>
      </c>
      <c r="H1904">
        <v>0</v>
      </c>
      <c r="I1904">
        <v>0</v>
      </c>
      <c r="J1904">
        <v>0</v>
      </c>
      <c r="K1904">
        <v>99216.54</v>
      </c>
      <c r="L1904" t="str">
        <f t="shared" si="48"/>
        <v>Street</v>
      </c>
    </row>
    <row r="1905" spans="1:12" x14ac:dyDescent="0.3">
      <c r="A1905">
        <v>2022</v>
      </c>
      <c r="B1905">
        <v>10</v>
      </c>
      <c r="C1905">
        <v>5</v>
      </c>
      <c r="D1905">
        <v>201</v>
      </c>
      <c r="E1905" t="s">
        <v>129</v>
      </c>
      <c r="F1905">
        <v>3658.8</v>
      </c>
      <c r="G1905">
        <v>-12.43</v>
      </c>
      <c r="H1905">
        <v>0</v>
      </c>
      <c r="I1905">
        <v>0</v>
      </c>
      <c r="J1905">
        <v>0</v>
      </c>
      <c r="K1905">
        <v>3646.37</v>
      </c>
      <c r="L1905" t="str">
        <f t="shared" si="48"/>
        <v>Street</v>
      </c>
    </row>
    <row r="1906" spans="1:12" x14ac:dyDescent="0.3">
      <c r="A1906">
        <v>2022</v>
      </c>
      <c r="B1906">
        <v>10</v>
      </c>
      <c r="C1906">
        <v>5</v>
      </c>
      <c r="D1906">
        <v>201</v>
      </c>
      <c r="E1906" t="s">
        <v>130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</v>
      </c>
      <c r="L1906" t="str">
        <f t="shared" si="48"/>
        <v>Street</v>
      </c>
    </row>
    <row r="1907" spans="1:12" x14ac:dyDescent="0.3">
      <c r="A1907">
        <v>2022</v>
      </c>
      <c r="B1907">
        <v>10</v>
      </c>
      <c r="C1907">
        <v>5</v>
      </c>
      <c r="D1907">
        <v>201</v>
      </c>
      <c r="E1907" t="s">
        <v>124</v>
      </c>
      <c r="F1907">
        <v>479.69</v>
      </c>
      <c r="G1907">
        <v>-1.65</v>
      </c>
      <c r="H1907">
        <v>0</v>
      </c>
      <c r="I1907">
        <v>0</v>
      </c>
      <c r="J1907">
        <v>0</v>
      </c>
      <c r="K1907">
        <v>478.04</v>
      </c>
      <c r="L1907" t="str">
        <f t="shared" si="48"/>
        <v>Street</v>
      </c>
    </row>
    <row r="1908" spans="1:12" x14ac:dyDescent="0.3">
      <c r="A1908">
        <v>2022</v>
      </c>
      <c r="B1908">
        <v>10</v>
      </c>
      <c r="C1908">
        <v>5</v>
      </c>
      <c r="D1908">
        <v>201</v>
      </c>
      <c r="E1908" t="s">
        <v>125</v>
      </c>
      <c r="F1908">
        <v>171965.98</v>
      </c>
      <c r="G1908">
        <v>-585.59</v>
      </c>
      <c r="H1908">
        <v>0</v>
      </c>
      <c r="I1908">
        <v>0</v>
      </c>
      <c r="J1908">
        <v>0</v>
      </c>
      <c r="K1908">
        <v>171380.39</v>
      </c>
      <c r="L1908" t="str">
        <f t="shared" si="48"/>
        <v>Street</v>
      </c>
    </row>
    <row r="1909" spans="1:12" x14ac:dyDescent="0.3">
      <c r="A1909">
        <v>2022</v>
      </c>
      <c r="B1909">
        <v>10</v>
      </c>
      <c r="C1909">
        <v>5</v>
      </c>
      <c r="D1909">
        <v>201</v>
      </c>
      <c r="E1909" t="s">
        <v>131</v>
      </c>
      <c r="F1909">
        <v>318560.18</v>
      </c>
      <c r="G1909">
        <v>-1308.07</v>
      </c>
      <c r="H1909">
        <v>0</v>
      </c>
      <c r="I1909">
        <v>0</v>
      </c>
      <c r="J1909">
        <v>0</v>
      </c>
      <c r="K1909">
        <v>317252.11</v>
      </c>
      <c r="L1909" t="str">
        <f t="shared" si="48"/>
        <v>Street</v>
      </c>
    </row>
    <row r="1910" spans="1:12" x14ac:dyDescent="0.3">
      <c r="A1910">
        <v>2022</v>
      </c>
      <c r="B1910">
        <v>10</v>
      </c>
      <c r="C1910">
        <v>5</v>
      </c>
      <c r="D1910">
        <v>201</v>
      </c>
      <c r="E1910" t="s">
        <v>132</v>
      </c>
      <c r="F1910">
        <v>27.09</v>
      </c>
      <c r="G1910">
        <v>-0.09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x14ac:dyDescent="0.3">
      <c r="A1911">
        <v>2022</v>
      </c>
      <c r="B1911">
        <v>10</v>
      </c>
      <c r="C1911">
        <v>5</v>
      </c>
      <c r="D1911">
        <v>201</v>
      </c>
      <c r="E1911" t="s">
        <v>115</v>
      </c>
      <c r="F1911">
        <v>728000.46</v>
      </c>
      <c r="G1911">
        <v>-2516.4499999999998</v>
      </c>
      <c r="H1911">
        <v>0</v>
      </c>
      <c r="I1911">
        <v>0</v>
      </c>
      <c r="J1911">
        <v>0</v>
      </c>
      <c r="K1911">
        <v>725484.01</v>
      </c>
      <c r="L1911" t="str">
        <f t="shared" si="48"/>
        <v>3-Small C&amp;I</v>
      </c>
    </row>
    <row r="1912" spans="1:12" x14ac:dyDescent="0.3">
      <c r="A1912">
        <v>2022</v>
      </c>
      <c r="B1912">
        <v>10</v>
      </c>
      <c r="C1912">
        <v>5</v>
      </c>
      <c r="D1912">
        <v>201</v>
      </c>
      <c r="E1912" t="s">
        <v>126</v>
      </c>
      <c r="F1912">
        <v>2334.2600000000002</v>
      </c>
      <c r="G1912">
        <v>-7.89</v>
      </c>
      <c r="H1912">
        <v>0</v>
      </c>
      <c r="I1912">
        <v>0</v>
      </c>
      <c r="J1912">
        <v>0</v>
      </c>
      <c r="K1912">
        <v>2326.37</v>
      </c>
      <c r="L1912" t="str">
        <f t="shared" si="48"/>
        <v>3-Small C&amp;I</v>
      </c>
    </row>
    <row r="1913" spans="1:12" x14ac:dyDescent="0.3">
      <c r="A1913">
        <v>2022</v>
      </c>
      <c r="B1913">
        <v>10</v>
      </c>
      <c r="C1913">
        <v>5</v>
      </c>
      <c r="D1913">
        <v>201</v>
      </c>
      <c r="E1913" t="s">
        <v>117</v>
      </c>
      <c r="F1913">
        <v>7543.68</v>
      </c>
      <c r="G1913">
        <v>-25.65</v>
      </c>
      <c r="H1913">
        <v>0</v>
      </c>
      <c r="I1913">
        <v>0</v>
      </c>
      <c r="J1913">
        <v>0</v>
      </c>
      <c r="K1913">
        <v>7518.03</v>
      </c>
      <c r="L1913" t="str">
        <f t="shared" si="48"/>
        <v>3-Small C&amp;I</v>
      </c>
    </row>
    <row r="1914" spans="1:12" x14ac:dyDescent="0.3">
      <c r="A1914">
        <v>2022</v>
      </c>
      <c r="B1914">
        <v>10</v>
      </c>
      <c r="C1914">
        <v>5</v>
      </c>
      <c r="D1914">
        <v>201</v>
      </c>
      <c r="E1914" t="s">
        <v>118</v>
      </c>
      <c r="F1914">
        <v>81672.63</v>
      </c>
      <c r="G1914">
        <v>-277.29000000000002</v>
      </c>
      <c r="H1914">
        <v>0</v>
      </c>
      <c r="I1914">
        <v>0</v>
      </c>
      <c r="J1914">
        <v>0</v>
      </c>
      <c r="K1914">
        <v>81395.34</v>
      </c>
      <c r="L1914" t="str">
        <f t="shared" si="48"/>
        <v>3-Small C&amp;I</v>
      </c>
    </row>
    <row r="1915" spans="1:12" x14ac:dyDescent="0.3">
      <c r="A1915">
        <v>2022</v>
      </c>
      <c r="B1915">
        <v>10</v>
      </c>
      <c r="C1915">
        <v>5</v>
      </c>
      <c r="D1915">
        <v>201</v>
      </c>
      <c r="E1915" t="s">
        <v>119</v>
      </c>
      <c r="F1915">
        <v>828493.52</v>
      </c>
      <c r="G1915">
        <v>-994.22</v>
      </c>
      <c r="H1915">
        <v>0</v>
      </c>
      <c r="I1915">
        <v>0</v>
      </c>
      <c r="J1915">
        <v>0</v>
      </c>
      <c r="K1915">
        <v>827499.3</v>
      </c>
      <c r="L1915" t="str">
        <f t="shared" si="48"/>
        <v>4-Medium C&amp;I</v>
      </c>
    </row>
    <row r="1916" spans="1:12" x14ac:dyDescent="0.3">
      <c r="A1916">
        <v>2022</v>
      </c>
      <c r="B1916">
        <v>10</v>
      </c>
      <c r="C1916">
        <v>5</v>
      </c>
      <c r="D1916">
        <v>201</v>
      </c>
      <c r="E1916" t="s">
        <v>127</v>
      </c>
      <c r="F1916">
        <v>36828.81</v>
      </c>
      <c r="G1916">
        <v>-44.2</v>
      </c>
      <c r="H1916">
        <v>0</v>
      </c>
      <c r="I1916">
        <v>0</v>
      </c>
      <c r="J1916">
        <v>0</v>
      </c>
      <c r="K1916">
        <v>36784.61</v>
      </c>
      <c r="L1916" t="str">
        <f t="shared" si="48"/>
        <v>4-Medium C&amp;I</v>
      </c>
    </row>
    <row r="1917" spans="1:12" x14ac:dyDescent="0.3">
      <c r="A1917">
        <v>2022</v>
      </c>
      <c r="B1917">
        <v>10</v>
      </c>
      <c r="C1917">
        <v>5</v>
      </c>
      <c r="D1917">
        <v>201</v>
      </c>
      <c r="E1917" t="s">
        <v>128</v>
      </c>
      <c r="F1917">
        <v>21251.56</v>
      </c>
      <c r="G1917">
        <v>-25.5</v>
      </c>
      <c r="H1917">
        <v>0</v>
      </c>
      <c r="I1917">
        <v>0</v>
      </c>
      <c r="J1917">
        <v>0</v>
      </c>
      <c r="K1917">
        <v>21226.06</v>
      </c>
      <c r="L1917" t="str">
        <f t="shared" si="48"/>
        <v>4-Medium C&amp;I</v>
      </c>
    </row>
    <row r="1918" spans="1:12" x14ac:dyDescent="0.3">
      <c r="A1918">
        <v>2022</v>
      </c>
      <c r="B1918">
        <v>10</v>
      </c>
      <c r="C1918">
        <v>5</v>
      </c>
      <c r="D1918">
        <v>201</v>
      </c>
      <c r="E1918" t="s">
        <v>120</v>
      </c>
      <c r="F1918">
        <v>1867915.07</v>
      </c>
      <c r="G1918">
        <v>-2241.48</v>
      </c>
      <c r="H1918">
        <v>0</v>
      </c>
      <c r="I1918">
        <v>0</v>
      </c>
      <c r="J1918">
        <v>0</v>
      </c>
      <c r="K1918">
        <v>1865673.59</v>
      </c>
      <c r="L1918" t="str">
        <f t="shared" si="48"/>
        <v>5-Large C&amp;I</v>
      </c>
    </row>
    <row r="1919" spans="1:12" x14ac:dyDescent="0.3">
      <c r="A1919">
        <v>2022</v>
      </c>
      <c r="B1919">
        <v>10</v>
      </c>
      <c r="C1919">
        <v>5</v>
      </c>
      <c r="D1919">
        <v>201</v>
      </c>
      <c r="E1919" t="s">
        <v>121</v>
      </c>
      <c r="F1919">
        <v>2415199.56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x14ac:dyDescent="0.3">
      <c r="A1920">
        <v>2022</v>
      </c>
      <c r="B1920">
        <v>10</v>
      </c>
      <c r="C1920">
        <v>5</v>
      </c>
      <c r="D1920">
        <v>201</v>
      </c>
      <c r="E1920" t="s">
        <v>122</v>
      </c>
      <c r="F1920">
        <v>404211.67</v>
      </c>
      <c r="G1920">
        <v>-5476.01</v>
      </c>
      <c r="H1920">
        <v>0</v>
      </c>
      <c r="I1920">
        <v>0</v>
      </c>
      <c r="J1920">
        <v>0</v>
      </c>
      <c r="K1920">
        <v>398735.66</v>
      </c>
      <c r="L1920" t="str">
        <f t="shared" si="48"/>
        <v>2-Low Income Residential</v>
      </c>
    </row>
    <row r="1921" spans="1:12" x14ac:dyDescent="0.3">
      <c r="A1921">
        <v>2022</v>
      </c>
      <c r="B1921">
        <v>10</v>
      </c>
      <c r="C1921">
        <v>5</v>
      </c>
      <c r="D1921">
        <v>201</v>
      </c>
      <c r="E1921" t="s">
        <v>123</v>
      </c>
      <c r="F1921">
        <v>1.68</v>
      </c>
      <c r="G1921">
        <v>-0.01</v>
      </c>
      <c r="H1921">
        <v>0</v>
      </c>
      <c r="I1921">
        <v>0</v>
      </c>
      <c r="J1921">
        <v>0</v>
      </c>
      <c r="K1921">
        <v>1.67</v>
      </c>
      <c r="L1921" t="str">
        <f t="shared" si="48"/>
        <v>Street</v>
      </c>
    </row>
    <row r="1922" spans="1:12" x14ac:dyDescent="0.3">
      <c r="A1922">
        <v>2022</v>
      </c>
      <c r="B1922">
        <v>10</v>
      </c>
      <c r="C1922">
        <v>5</v>
      </c>
      <c r="D1922">
        <v>201</v>
      </c>
      <c r="E1922" t="s">
        <v>125</v>
      </c>
      <c r="F1922">
        <v>-440.05</v>
      </c>
      <c r="G1922">
        <v>3.68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x14ac:dyDescent="0.3">
      <c r="A1923">
        <v>2022</v>
      </c>
      <c r="B1923">
        <v>11</v>
      </c>
      <c r="C1923">
        <v>4</v>
      </c>
      <c r="D1923">
        <v>201</v>
      </c>
      <c r="E1923" t="s">
        <v>115</v>
      </c>
      <c r="F1923">
        <v>85668.92</v>
      </c>
      <c r="G1923">
        <v>-291.18</v>
      </c>
      <c r="H1923">
        <v>0</v>
      </c>
      <c r="I1923">
        <v>0</v>
      </c>
      <c r="J1923">
        <v>0</v>
      </c>
      <c r="K1923">
        <v>85377.74</v>
      </c>
      <c r="L1923" t="str">
        <f t="shared" si="48"/>
        <v>3-Small C&amp;I</v>
      </c>
    </row>
    <row r="1924" spans="1:12" x14ac:dyDescent="0.3">
      <c r="A1924">
        <v>2022</v>
      </c>
      <c r="B1924">
        <v>11</v>
      </c>
      <c r="C1924">
        <v>4</v>
      </c>
      <c r="D1924">
        <v>201</v>
      </c>
      <c r="E1924" t="s">
        <v>116</v>
      </c>
      <c r="F1924">
        <v>146.18</v>
      </c>
      <c r="G1924">
        <v>-0.5</v>
      </c>
      <c r="H1924">
        <v>0</v>
      </c>
      <c r="I1924">
        <v>0</v>
      </c>
      <c r="J1924">
        <v>0</v>
      </c>
      <c r="K1924">
        <v>145.68</v>
      </c>
      <c r="L1924" t="str">
        <f t="shared" si="48"/>
        <v>3-Small C&amp;I</v>
      </c>
    </row>
    <row r="1925" spans="1:12" x14ac:dyDescent="0.3">
      <c r="A1925">
        <v>2022</v>
      </c>
      <c r="B1925">
        <v>11</v>
      </c>
      <c r="C1925">
        <v>4</v>
      </c>
      <c r="D1925">
        <v>201</v>
      </c>
      <c r="E1925" t="s">
        <v>126</v>
      </c>
      <c r="F1925">
        <v>32.97</v>
      </c>
      <c r="G1925">
        <v>-0.11</v>
      </c>
      <c r="H1925">
        <v>0</v>
      </c>
      <c r="I1925">
        <v>0</v>
      </c>
      <c r="J1925">
        <v>0</v>
      </c>
      <c r="K1925">
        <v>32.86</v>
      </c>
      <c r="L1925" t="str">
        <f t="shared" si="48"/>
        <v>3-Small C&amp;I</v>
      </c>
    </row>
    <row r="1926" spans="1:12" x14ac:dyDescent="0.3">
      <c r="A1926">
        <v>2022</v>
      </c>
      <c r="B1926">
        <v>11</v>
      </c>
      <c r="C1926">
        <v>4</v>
      </c>
      <c r="D1926">
        <v>201</v>
      </c>
      <c r="E1926" t="s">
        <v>117</v>
      </c>
      <c r="F1926">
        <v>266.83999999999997</v>
      </c>
      <c r="G1926">
        <v>-0.91</v>
      </c>
      <c r="H1926">
        <v>0</v>
      </c>
      <c r="I1926">
        <v>0</v>
      </c>
      <c r="J1926">
        <v>0</v>
      </c>
      <c r="K1926">
        <v>265.93</v>
      </c>
      <c r="L1926" t="str">
        <f t="shared" si="48"/>
        <v>3-Small C&amp;I</v>
      </c>
    </row>
    <row r="1927" spans="1:12" x14ac:dyDescent="0.3">
      <c r="A1927">
        <v>2022</v>
      </c>
      <c r="B1927">
        <v>11</v>
      </c>
      <c r="C1927">
        <v>4</v>
      </c>
      <c r="D1927">
        <v>201</v>
      </c>
      <c r="E1927" t="s">
        <v>118</v>
      </c>
      <c r="F1927">
        <v>1921.49</v>
      </c>
      <c r="G1927">
        <v>-6.49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x14ac:dyDescent="0.3">
      <c r="A1928">
        <v>2022</v>
      </c>
      <c r="B1928">
        <v>11</v>
      </c>
      <c r="C1928">
        <v>4</v>
      </c>
      <c r="D1928">
        <v>201</v>
      </c>
      <c r="E1928" t="s">
        <v>119</v>
      </c>
      <c r="F1928">
        <v>61382.65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ref="L1928:L1991" si="49">VLOOKUP(E1928,N:O,2,FALSE)</f>
        <v>4-Medium C&amp;I</v>
      </c>
    </row>
    <row r="1929" spans="1:12" x14ac:dyDescent="0.3">
      <c r="A1929">
        <v>2022</v>
      </c>
      <c r="B1929">
        <v>11</v>
      </c>
      <c r="C1929">
        <v>4</v>
      </c>
      <c r="D1929">
        <v>201</v>
      </c>
      <c r="E1929" t="s">
        <v>127</v>
      </c>
      <c r="F1929">
        <v>33.86</v>
      </c>
      <c r="G1929">
        <v>-0.04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x14ac:dyDescent="0.3">
      <c r="A1930">
        <v>2022</v>
      </c>
      <c r="B1930">
        <v>11</v>
      </c>
      <c r="C1930">
        <v>4</v>
      </c>
      <c r="D1930">
        <v>201</v>
      </c>
      <c r="E1930" t="s">
        <v>120</v>
      </c>
      <c r="F1930">
        <v>95407.18</v>
      </c>
      <c r="G1930">
        <v>-114.49</v>
      </c>
      <c r="H1930">
        <v>0</v>
      </c>
      <c r="I1930">
        <v>0</v>
      </c>
      <c r="J1930">
        <v>0</v>
      </c>
      <c r="K1930">
        <v>95292.69</v>
      </c>
      <c r="L1930" t="str">
        <f t="shared" si="49"/>
        <v>5-Large C&amp;I</v>
      </c>
    </row>
    <row r="1931" spans="1:12" x14ac:dyDescent="0.3">
      <c r="A1931">
        <v>2022</v>
      </c>
      <c r="B1931">
        <v>11</v>
      </c>
      <c r="C1931">
        <v>4</v>
      </c>
      <c r="D1931">
        <v>201</v>
      </c>
      <c r="E1931" t="s">
        <v>121</v>
      </c>
      <c r="F1931">
        <v>541724.93999999994</v>
      </c>
      <c r="G1931">
        <v>-7321.81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x14ac:dyDescent="0.3">
      <c r="A1932">
        <v>2022</v>
      </c>
      <c r="B1932">
        <v>11</v>
      </c>
      <c r="C1932">
        <v>4</v>
      </c>
      <c r="D1932">
        <v>201</v>
      </c>
      <c r="E1932" t="s">
        <v>122</v>
      </c>
      <c r="F1932">
        <v>6516.92</v>
      </c>
      <c r="G1932">
        <v>-87.99</v>
      </c>
      <c r="H1932">
        <v>0</v>
      </c>
      <c r="I1932">
        <v>0</v>
      </c>
      <c r="J1932">
        <v>0</v>
      </c>
      <c r="K1932">
        <v>6428.93</v>
      </c>
      <c r="L1932" t="str">
        <f t="shared" si="49"/>
        <v>2-Low Income Residential</v>
      </c>
    </row>
    <row r="1933" spans="1:12" x14ac:dyDescent="0.3">
      <c r="A1933">
        <v>2022</v>
      </c>
      <c r="B1933">
        <v>11</v>
      </c>
      <c r="C1933">
        <v>4</v>
      </c>
      <c r="D1933">
        <v>201</v>
      </c>
      <c r="E1933" t="s">
        <v>123</v>
      </c>
      <c r="F1933">
        <v>1610.33</v>
      </c>
      <c r="G1933">
        <v>-5.47</v>
      </c>
      <c r="H1933">
        <v>0</v>
      </c>
      <c r="I1933">
        <v>0</v>
      </c>
      <c r="J1933">
        <v>0</v>
      </c>
      <c r="K1933">
        <v>1604.86</v>
      </c>
      <c r="L1933" t="str">
        <f t="shared" si="49"/>
        <v>Street</v>
      </c>
    </row>
    <row r="1934" spans="1:12" x14ac:dyDescent="0.3">
      <c r="A1934">
        <v>2022</v>
      </c>
      <c r="B1934">
        <v>11</v>
      </c>
      <c r="C1934">
        <v>4</v>
      </c>
      <c r="D1934">
        <v>201</v>
      </c>
      <c r="E1934" t="s">
        <v>124</v>
      </c>
      <c r="F1934">
        <v>692.69</v>
      </c>
      <c r="G1934">
        <v>-2.35</v>
      </c>
      <c r="H1934">
        <v>0</v>
      </c>
      <c r="I1934">
        <v>0</v>
      </c>
      <c r="J1934">
        <v>0</v>
      </c>
      <c r="K1934">
        <v>690.34</v>
      </c>
      <c r="L1934" t="str">
        <f t="shared" si="49"/>
        <v>Street</v>
      </c>
    </row>
    <row r="1935" spans="1:12" x14ac:dyDescent="0.3">
      <c r="A1935">
        <v>2022</v>
      </c>
      <c r="B1935">
        <v>11</v>
      </c>
      <c r="C1935">
        <v>4</v>
      </c>
      <c r="D1935">
        <v>201</v>
      </c>
      <c r="E1935" t="s">
        <v>125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x14ac:dyDescent="0.3">
      <c r="A1936">
        <v>2022</v>
      </c>
      <c r="B1936">
        <v>11</v>
      </c>
      <c r="C1936">
        <v>4</v>
      </c>
      <c r="D1936">
        <v>201</v>
      </c>
      <c r="E1936" t="s">
        <v>121</v>
      </c>
      <c r="F1936">
        <v>426.01</v>
      </c>
      <c r="G1936">
        <v>-5.76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x14ac:dyDescent="0.3">
      <c r="A1937">
        <v>2022</v>
      </c>
      <c r="B1937">
        <v>11</v>
      </c>
      <c r="C1937">
        <v>4</v>
      </c>
      <c r="D1937">
        <v>201</v>
      </c>
      <c r="E1937" t="s">
        <v>122</v>
      </c>
      <c r="F1937">
        <v>34.520000000000003</v>
      </c>
      <c r="G1937">
        <v>-0.47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x14ac:dyDescent="0.3">
      <c r="A1938">
        <v>2022</v>
      </c>
      <c r="B1938">
        <v>11</v>
      </c>
      <c r="C1938">
        <v>5</v>
      </c>
      <c r="D1938">
        <v>201</v>
      </c>
      <c r="E1938" t="s">
        <v>115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x14ac:dyDescent="0.3">
      <c r="A1939">
        <v>2022</v>
      </c>
      <c r="B1939">
        <v>11</v>
      </c>
      <c r="C1939">
        <v>5</v>
      </c>
      <c r="D1939">
        <v>201</v>
      </c>
      <c r="E1939" t="s">
        <v>116</v>
      </c>
      <c r="F1939">
        <v>799.73</v>
      </c>
      <c r="G1939">
        <v>-2.72</v>
      </c>
      <c r="H1939">
        <v>0</v>
      </c>
      <c r="I1939">
        <v>0</v>
      </c>
      <c r="J1939">
        <v>0</v>
      </c>
      <c r="K1939">
        <v>797.01</v>
      </c>
      <c r="L1939" t="str">
        <f t="shared" si="49"/>
        <v>3-Small C&amp;I</v>
      </c>
    </row>
    <row r="1940" spans="1:12" x14ac:dyDescent="0.3">
      <c r="A1940">
        <v>2022</v>
      </c>
      <c r="B1940">
        <v>11</v>
      </c>
      <c r="C1940">
        <v>5</v>
      </c>
      <c r="D1940">
        <v>201</v>
      </c>
      <c r="E1940" t="s">
        <v>126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</v>
      </c>
      <c r="L1940" t="str">
        <f t="shared" si="49"/>
        <v>3-Small C&amp;I</v>
      </c>
    </row>
    <row r="1941" spans="1:12" x14ac:dyDescent="0.3">
      <c r="A1941">
        <v>2022</v>
      </c>
      <c r="B1941">
        <v>11</v>
      </c>
      <c r="C1941">
        <v>5</v>
      </c>
      <c r="D1941">
        <v>201</v>
      </c>
      <c r="E1941" t="s">
        <v>117</v>
      </c>
      <c r="F1941">
        <v>111011.96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x14ac:dyDescent="0.3">
      <c r="A1942">
        <v>2022</v>
      </c>
      <c r="B1942">
        <v>11</v>
      </c>
      <c r="C1942">
        <v>5</v>
      </c>
      <c r="D1942">
        <v>201</v>
      </c>
      <c r="E1942" t="s">
        <v>118</v>
      </c>
      <c r="F1942">
        <v>779235.29</v>
      </c>
      <c r="G1942">
        <v>-2695.58</v>
      </c>
      <c r="H1942">
        <v>0</v>
      </c>
      <c r="I1942">
        <v>0</v>
      </c>
      <c r="J1942">
        <v>0</v>
      </c>
      <c r="K1942">
        <v>776539.71</v>
      </c>
      <c r="L1942" t="str">
        <f t="shared" si="49"/>
        <v>3-Small C&amp;I</v>
      </c>
    </row>
    <row r="1943" spans="1:12" x14ac:dyDescent="0.3">
      <c r="A1943">
        <v>2022</v>
      </c>
      <c r="B1943">
        <v>11</v>
      </c>
      <c r="C1943">
        <v>5</v>
      </c>
      <c r="D1943">
        <v>201</v>
      </c>
      <c r="E1943" t="s">
        <v>119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x14ac:dyDescent="0.3">
      <c r="A1944">
        <v>2022</v>
      </c>
      <c r="B1944">
        <v>11</v>
      </c>
      <c r="C1944">
        <v>5</v>
      </c>
      <c r="D1944">
        <v>201</v>
      </c>
      <c r="E1944" t="s">
        <v>127</v>
      </c>
      <c r="F1944">
        <v>515143.65</v>
      </c>
      <c r="G1944">
        <v>-618.15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x14ac:dyDescent="0.3">
      <c r="A1945">
        <v>2022</v>
      </c>
      <c r="B1945">
        <v>11</v>
      </c>
      <c r="C1945">
        <v>5</v>
      </c>
      <c r="D1945">
        <v>201</v>
      </c>
      <c r="E1945" t="s">
        <v>128</v>
      </c>
      <c r="F1945">
        <v>327551.71000000002</v>
      </c>
      <c r="G1945">
        <v>-393.1</v>
      </c>
      <c r="H1945">
        <v>0</v>
      </c>
      <c r="I1945">
        <v>0</v>
      </c>
      <c r="J1945">
        <v>0</v>
      </c>
      <c r="K1945">
        <v>327158.61</v>
      </c>
      <c r="L1945" t="str">
        <f t="shared" si="49"/>
        <v>4-Medium C&amp;I</v>
      </c>
    </row>
    <row r="1946" spans="1:12" x14ac:dyDescent="0.3">
      <c r="A1946">
        <v>2022</v>
      </c>
      <c r="B1946">
        <v>11</v>
      </c>
      <c r="C1946">
        <v>5</v>
      </c>
      <c r="D1946">
        <v>201</v>
      </c>
      <c r="E1946" t="s">
        <v>120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x14ac:dyDescent="0.3">
      <c r="A1947">
        <v>2022</v>
      </c>
      <c r="B1947">
        <v>11</v>
      </c>
      <c r="C1947">
        <v>5</v>
      </c>
      <c r="D1947">
        <v>201</v>
      </c>
      <c r="E1947" t="s">
        <v>121</v>
      </c>
      <c r="F1947">
        <v>29610460.699999999</v>
      </c>
      <c r="G1947">
        <v>-399687.15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x14ac:dyDescent="0.3">
      <c r="A1948">
        <v>2022</v>
      </c>
      <c r="B1948">
        <v>11</v>
      </c>
      <c r="C1948">
        <v>5</v>
      </c>
      <c r="D1948">
        <v>201</v>
      </c>
      <c r="E1948" t="s">
        <v>122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x14ac:dyDescent="0.3">
      <c r="A1949">
        <v>2022</v>
      </c>
      <c r="B1949">
        <v>11</v>
      </c>
      <c r="C1949">
        <v>5</v>
      </c>
      <c r="D1949">
        <v>201</v>
      </c>
      <c r="E1949" t="s">
        <v>123</v>
      </c>
      <c r="F1949">
        <v>99736.54</v>
      </c>
      <c r="G1949">
        <v>-339.14</v>
      </c>
      <c r="H1949">
        <v>0</v>
      </c>
      <c r="I1949">
        <v>0</v>
      </c>
      <c r="J1949">
        <v>0</v>
      </c>
      <c r="K1949">
        <v>99397.4</v>
      </c>
      <c r="L1949" t="str">
        <f t="shared" si="49"/>
        <v>Street</v>
      </c>
    </row>
    <row r="1950" spans="1:12" x14ac:dyDescent="0.3">
      <c r="A1950">
        <v>2022</v>
      </c>
      <c r="B1950">
        <v>11</v>
      </c>
      <c r="C1950">
        <v>5</v>
      </c>
      <c r="D1950">
        <v>201</v>
      </c>
      <c r="E1950" t="s">
        <v>129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3659.56</v>
      </c>
      <c r="L1950" t="str">
        <f t="shared" si="49"/>
        <v>Street</v>
      </c>
    </row>
    <row r="1951" spans="1:12" x14ac:dyDescent="0.3">
      <c r="A1951">
        <v>2022</v>
      </c>
      <c r="B1951">
        <v>11</v>
      </c>
      <c r="C1951">
        <v>5</v>
      </c>
      <c r="D1951">
        <v>201</v>
      </c>
      <c r="E1951" t="s">
        <v>130</v>
      </c>
      <c r="F1951">
        <v>426.97</v>
      </c>
      <c r="G1951">
        <v>-1.45</v>
      </c>
      <c r="H1951">
        <v>0</v>
      </c>
      <c r="I1951">
        <v>0</v>
      </c>
      <c r="J1951">
        <v>0</v>
      </c>
      <c r="K1951">
        <v>425.52</v>
      </c>
      <c r="L1951" t="str">
        <f t="shared" si="49"/>
        <v>Street</v>
      </c>
    </row>
    <row r="1952" spans="1:12" x14ac:dyDescent="0.3">
      <c r="A1952">
        <v>2022</v>
      </c>
      <c r="B1952">
        <v>11</v>
      </c>
      <c r="C1952">
        <v>5</v>
      </c>
      <c r="D1952">
        <v>201</v>
      </c>
      <c r="E1952" t="s">
        <v>124</v>
      </c>
      <c r="F1952">
        <v>481.07</v>
      </c>
      <c r="G1952">
        <v>-1.65</v>
      </c>
      <c r="H1952">
        <v>0</v>
      </c>
      <c r="I1952">
        <v>0</v>
      </c>
      <c r="J1952">
        <v>0</v>
      </c>
      <c r="K1952">
        <v>479.42</v>
      </c>
      <c r="L1952" t="str">
        <f t="shared" si="49"/>
        <v>Street</v>
      </c>
    </row>
    <row r="1953" spans="1:12" x14ac:dyDescent="0.3">
      <c r="A1953">
        <v>2022</v>
      </c>
      <c r="B1953">
        <v>11</v>
      </c>
      <c r="C1953">
        <v>5</v>
      </c>
      <c r="D1953">
        <v>201</v>
      </c>
      <c r="E1953" t="s">
        <v>125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</v>
      </c>
      <c r="L1953" t="str">
        <f t="shared" si="49"/>
        <v>Street</v>
      </c>
    </row>
    <row r="1954" spans="1:12" x14ac:dyDescent="0.3">
      <c r="A1954">
        <v>2022</v>
      </c>
      <c r="B1954">
        <v>11</v>
      </c>
      <c r="C1954">
        <v>5</v>
      </c>
      <c r="D1954">
        <v>201</v>
      </c>
      <c r="E1954" t="s">
        <v>131</v>
      </c>
      <c r="F1954">
        <v>231656.72</v>
      </c>
      <c r="G1954">
        <v>-787.52</v>
      </c>
      <c r="H1954">
        <v>0</v>
      </c>
      <c r="I1954">
        <v>0</v>
      </c>
      <c r="J1954">
        <v>0</v>
      </c>
      <c r="K1954">
        <v>230869.2</v>
      </c>
      <c r="L1954" t="str">
        <f t="shared" si="49"/>
        <v>Street</v>
      </c>
    </row>
    <row r="1955" spans="1:12" x14ac:dyDescent="0.3">
      <c r="A1955">
        <v>2022</v>
      </c>
      <c r="B1955">
        <v>11</v>
      </c>
      <c r="C1955">
        <v>5</v>
      </c>
      <c r="D1955">
        <v>201</v>
      </c>
      <c r="E1955" t="s">
        <v>132</v>
      </c>
      <c r="F1955">
        <v>27</v>
      </c>
      <c r="G1955">
        <v>-0.09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x14ac:dyDescent="0.3">
      <c r="A1956">
        <v>2022</v>
      </c>
      <c r="B1956">
        <v>11</v>
      </c>
      <c r="C1956">
        <v>5</v>
      </c>
      <c r="D1956">
        <v>201</v>
      </c>
      <c r="E1956" t="s">
        <v>115</v>
      </c>
      <c r="F1956">
        <v>424859.86</v>
      </c>
      <c r="G1956">
        <v>-1452.2</v>
      </c>
      <c r="H1956">
        <v>0</v>
      </c>
      <c r="I1956">
        <v>0</v>
      </c>
      <c r="J1956">
        <v>0</v>
      </c>
      <c r="K1956">
        <v>423407.66</v>
      </c>
      <c r="L1956" t="str">
        <f t="shared" si="49"/>
        <v>3-Small C&amp;I</v>
      </c>
    </row>
    <row r="1957" spans="1:12" x14ac:dyDescent="0.3">
      <c r="A1957">
        <v>2022</v>
      </c>
      <c r="B1957">
        <v>11</v>
      </c>
      <c r="C1957">
        <v>5</v>
      </c>
      <c r="D1957">
        <v>201</v>
      </c>
      <c r="E1957" t="s">
        <v>126</v>
      </c>
      <c r="F1957">
        <v>1943.12</v>
      </c>
      <c r="G1957">
        <v>-6.58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x14ac:dyDescent="0.3">
      <c r="A1958">
        <v>2022</v>
      </c>
      <c r="B1958">
        <v>11</v>
      </c>
      <c r="C1958">
        <v>5</v>
      </c>
      <c r="D1958">
        <v>201</v>
      </c>
      <c r="E1958" t="s">
        <v>117</v>
      </c>
      <c r="F1958">
        <v>1618.3</v>
      </c>
      <c r="G1958">
        <v>-5.49</v>
      </c>
      <c r="H1958">
        <v>0</v>
      </c>
      <c r="I1958">
        <v>0</v>
      </c>
      <c r="J1958">
        <v>0</v>
      </c>
      <c r="K1958">
        <v>1612.81</v>
      </c>
      <c r="L1958" t="str">
        <f t="shared" si="49"/>
        <v>3-Small C&amp;I</v>
      </c>
    </row>
    <row r="1959" spans="1:12" x14ac:dyDescent="0.3">
      <c r="A1959">
        <v>2022</v>
      </c>
      <c r="B1959">
        <v>11</v>
      </c>
      <c r="C1959">
        <v>5</v>
      </c>
      <c r="D1959">
        <v>201</v>
      </c>
      <c r="E1959" t="s">
        <v>118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x14ac:dyDescent="0.3">
      <c r="A1960">
        <v>2022</v>
      </c>
      <c r="B1960">
        <v>11</v>
      </c>
      <c r="C1960">
        <v>5</v>
      </c>
      <c r="D1960">
        <v>201</v>
      </c>
      <c r="E1960" t="s">
        <v>119</v>
      </c>
      <c r="F1960">
        <v>520209.18</v>
      </c>
      <c r="G1960">
        <v>-624.26</v>
      </c>
      <c r="H1960">
        <v>0</v>
      </c>
      <c r="I1960">
        <v>0</v>
      </c>
      <c r="J1960">
        <v>0</v>
      </c>
      <c r="K1960">
        <v>519584.92</v>
      </c>
      <c r="L1960" t="str">
        <f t="shared" si="49"/>
        <v>4-Medium C&amp;I</v>
      </c>
    </row>
    <row r="1961" spans="1:12" x14ac:dyDescent="0.3">
      <c r="A1961">
        <v>2022</v>
      </c>
      <c r="B1961">
        <v>11</v>
      </c>
      <c r="C1961">
        <v>5</v>
      </c>
      <c r="D1961">
        <v>201</v>
      </c>
      <c r="E1961" t="s">
        <v>127</v>
      </c>
      <c r="F1961">
        <v>28880.06</v>
      </c>
      <c r="G1961">
        <v>-34.659999999999997</v>
      </c>
      <c r="H1961">
        <v>0</v>
      </c>
      <c r="I1961">
        <v>0</v>
      </c>
      <c r="J1961">
        <v>0</v>
      </c>
      <c r="K1961">
        <v>28845.4</v>
      </c>
      <c r="L1961" t="str">
        <f t="shared" si="49"/>
        <v>4-Medium C&amp;I</v>
      </c>
    </row>
    <row r="1962" spans="1:12" x14ac:dyDescent="0.3">
      <c r="A1962">
        <v>2022</v>
      </c>
      <c r="B1962">
        <v>11</v>
      </c>
      <c r="C1962">
        <v>5</v>
      </c>
      <c r="D1962">
        <v>201</v>
      </c>
      <c r="E1962" t="s">
        <v>128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8330.49</v>
      </c>
      <c r="L1962" t="str">
        <f t="shared" si="49"/>
        <v>4-Medium C&amp;I</v>
      </c>
    </row>
    <row r="1963" spans="1:12" x14ac:dyDescent="0.3">
      <c r="A1963">
        <v>2022</v>
      </c>
      <c r="B1963">
        <v>11</v>
      </c>
      <c r="C1963">
        <v>5</v>
      </c>
      <c r="D1963">
        <v>201</v>
      </c>
      <c r="E1963" t="s">
        <v>120</v>
      </c>
      <c r="F1963">
        <v>2096253.16</v>
      </c>
      <c r="G1963">
        <v>-2515.48</v>
      </c>
      <c r="H1963">
        <v>0</v>
      </c>
      <c r="I1963">
        <v>0</v>
      </c>
      <c r="J1963">
        <v>0</v>
      </c>
      <c r="K1963">
        <v>2093737.68</v>
      </c>
      <c r="L1963" t="str">
        <f t="shared" si="49"/>
        <v>5-Large C&amp;I</v>
      </c>
    </row>
    <row r="1964" spans="1:12" x14ac:dyDescent="0.3">
      <c r="A1964">
        <v>2022</v>
      </c>
      <c r="B1964">
        <v>11</v>
      </c>
      <c r="C1964">
        <v>5</v>
      </c>
      <c r="D1964">
        <v>201</v>
      </c>
      <c r="E1964" t="s">
        <v>121</v>
      </c>
      <c r="F1964">
        <v>1397095.42</v>
      </c>
      <c r="G1964">
        <v>-18901.39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x14ac:dyDescent="0.3">
      <c r="A1965">
        <v>2022</v>
      </c>
      <c r="B1965">
        <v>11</v>
      </c>
      <c r="C1965">
        <v>5</v>
      </c>
      <c r="D1965">
        <v>201</v>
      </c>
      <c r="E1965" t="s">
        <v>122</v>
      </c>
      <c r="F1965">
        <v>251052.06</v>
      </c>
      <c r="G1965">
        <v>-3401.91</v>
      </c>
      <c r="H1965">
        <v>0</v>
      </c>
      <c r="I1965">
        <v>0</v>
      </c>
      <c r="J1965">
        <v>0</v>
      </c>
      <c r="K1965">
        <v>247650.15</v>
      </c>
      <c r="L1965" t="str">
        <f t="shared" si="49"/>
        <v>2-Low Income Residential</v>
      </c>
    </row>
    <row r="1966" spans="1:12" x14ac:dyDescent="0.3">
      <c r="A1966">
        <v>2022</v>
      </c>
      <c r="B1966">
        <v>12</v>
      </c>
      <c r="C1966">
        <v>4</v>
      </c>
      <c r="D1966">
        <v>201</v>
      </c>
      <c r="E1966" t="s">
        <v>115</v>
      </c>
      <c r="F1966">
        <v>159579.85999999999</v>
      </c>
      <c r="G1966">
        <v>-542.34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x14ac:dyDescent="0.3">
      <c r="A1967">
        <v>2022</v>
      </c>
      <c r="B1967">
        <v>12</v>
      </c>
      <c r="C1967">
        <v>4</v>
      </c>
      <c r="D1967">
        <v>201</v>
      </c>
      <c r="E1967" t="s">
        <v>116</v>
      </c>
      <c r="F1967">
        <v>156</v>
      </c>
      <c r="G1967">
        <v>-0.52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x14ac:dyDescent="0.3">
      <c r="A1968">
        <v>2022</v>
      </c>
      <c r="B1968">
        <v>12</v>
      </c>
      <c r="C1968">
        <v>4</v>
      </c>
      <c r="D1968">
        <v>201</v>
      </c>
      <c r="E1968" t="s">
        <v>126</v>
      </c>
      <c r="F1968">
        <v>32.97</v>
      </c>
      <c r="G1968">
        <v>-0.11</v>
      </c>
      <c r="H1968">
        <v>0</v>
      </c>
      <c r="I1968">
        <v>0</v>
      </c>
      <c r="J1968">
        <v>0</v>
      </c>
      <c r="K1968">
        <v>32.86</v>
      </c>
      <c r="L1968" t="str">
        <f t="shared" si="49"/>
        <v>3-Small C&amp;I</v>
      </c>
    </row>
    <row r="1969" spans="1:12" x14ac:dyDescent="0.3">
      <c r="A1969">
        <v>2022</v>
      </c>
      <c r="B1969">
        <v>12</v>
      </c>
      <c r="C1969">
        <v>4</v>
      </c>
      <c r="D1969">
        <v>201</v>
      </c>
      <c r="E1969" t="s">
        <v>117</v>
      </c>
      <c r="F1969">
        <v>279.2</v>
      </c>
      <c r="G1969">
        <v>-0.95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x14ac:dyDescent="0.3">
      <c r="A1970">
        <v>2022</v>
      </c>
      <c r="B1970">
        <v>12</v>
      </c>
      <c r="C1970">
        <v>4</v>
      </c>
      <c r="D1970">
        <v>201</v>
      </c>
      <c r="E1970" t="s">
        <v>118</v>
      </c>
      <c r="F1970">
        <v>3307.98</v>
      </c>
      <c r="G1970">
        <v>-11.21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x14ac:dyDescent="0.3">
      <c r="A1971">
        <v>2022</v>
      </c>
      <c r="B1971">
        <v>12</v>
      </c>
      <c r="C1971">
        <v>4</v>
      </c>
      <c r="D1971">
        <v>201</v>
      </c>
      <c r="E1971" t="s">
        <v>119</v>
      </c>
      <c r="F1971">
        <v>135544.87</v>
      </c>
      <c r="G1971">
        <v>-162.65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x14ac:dyDescent="0.3">
      <c r="A1972">
        <v>2022</v>
      </c>
      <c r="B1972">
        <v>12</v>
      </c>
      <c r="C1972">
        <v>4</v>
      </c>
      <c r="D1972">
        <v>201</v>
      </c>
      <c r="E1972" t="s">
        <v>120</v>
      </c>
      <c r="F1972">
        <v>74671.820000000007</v>
      </c>
      <c r="G1972">
        <v>-89.61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x14ac:dyDescent="0.3">
      <c r="A1973">
        <v>2022</v>
      </c>
      <c r="B1973">
        <v>12</v>
      </c>
      <c r="C1973">
        <v>4</v>
      </c>
      <c r="D1973">
        <v>201</v>
      </c>
      <c r="E1973" t="s">
        <v>121</v>
      </c>
      <c r="F1973">
        <v>839431.91</v>
      </c>
      <c r="G1973">
        <v>-11331.83</v>
      </c>
      <c r="H1973">
        <v>0</v>
      </c>
      <c r="I1973">
        <v>0</v>
      </c>
      <c r="J1973">
        <v>0</v>
      </c>
      <c r="K1973">
        <v>828100.08</v>
      </c>
      <c r="L1973" t="str">
        <f t="shared" si="49"/>
        <v>1-Residential</v>
      </c>
    </row>
    <row r="1974" spans="1:12" x14ac:dyDescent="0.3">
      <c r="A1974">
        <v>2022</v>
      </c>
      <c r="B1974">
        <v>12</v>
      </c>
      <c r="C1974">
        <v>4</v>
      </c>
      <c r="D1974">
        <v>201</v>
      </c>
      <c r="E1974" t="s">
        <v>122</v>
      </c>
      <c r="F1974">
        <v>11540.12</v>
      </c>
      <c r="G1974">
        <v>-155.83000000000001</v>
      </c>
      <c r="H1974">
        <v>0</v>
      </c>
      <c r="I1974">
        <v>0</v>
      </c>
      <c r="J1974">
        <v>0</v>
      </c>
      <c r="K1974">
        <v>11384.29</v>
      </c>
      <c r="L1974" t="str">
        <f t="shared" si="49"/>
        <v>2-Low Income Residential</v>
      </c>
    </row>
    <row r="1975" spans="1:12" x14ac:dyDescent="0.3">
      <c r="A1975">
        <v>2022</v>
      </c>
      <c r="B1975">
        <v>12</v>
      </c>
      <c r="C1975">
        <v>4</v>
      </c>
      <c r="D1975">
        <v>201</v>
      </c>
      <c r="E1975" t="s">
        <v>123</v>
      </c>
      <c r="F1975">
        <v>1747.54</v>
      </c>
      <c r="G1975">
        <v>-5.94</v>
      </c>
      <c r="H1975">
        <v>0</v>
      </c>
      <c r="I1975">
        <v>0</v>
      </c>
      <c r="J1975">
        <v>0</v>
      </c>
      <c r="K1975">
        <v>1741.6</v>
      </c>
      <c r="L1975" t="str">
        <f t="shared" si="49"/>
        <v>Street</v>
      </c>
    </row>
    <row r="1976" spans="1:12" x14ac:dyDescent="0.3">
      <c r="A1976">
        <v>2022</v>
      </c>
      <c r="B1976">
        <v>12</v>
      </c>
      <c r="C1976">
        <v>4</v>
      </c>
      <c r="D1976">
        <v>201</v>
      </c>
      <c r="E1976" t="s">
        <v>124</v>
      </c>
      <c r="F1976">
        <v>751.82</v>
      </c>
      <c r="G1976">
        <v>-2.56</v>
      </c>
      <c r="H1976">
        <v>0</v>
      </c>
      <c r="I1976">
        <v>0</v>
      </c>
      <c r="J1976">
        <v>0</v>
      </c>
      <c r="K1976">
        <v>749.26</v>
      </c>
      <c r="L1976" t="str">
        <f t="shared" si="49"/>
        <v>Street</v>
      </c>
    </row>
    <row r="1977" spans="1:12" x14ac:dyDescent="0.3">
      <c r="A1977">
        <v>2022</v>
      </c>
      <c r="B1977">
        <v>12</v>
      </c>
      <c r="C1977">
        <v>4</v>
      </c>
      <c r="D1977">
        <v>201</v>
      </c>
      <c r="E1977" t="s">
        <v>125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2.76</v>
      </c>
      <c r="L1977" t="str">
        <f t="shared" si="49"/>
        <v>Street</v>
      </c>
    </row>
    <row r="1978" spans="1:12" x14ac:dyDescent="0.3">
      <c r="A1978">
        <v>2022</v>
      </c>
      <c r="B1978">
        <v>12</v>
      </c>
      <c r="C1978">
        <v>4</v>
      </c>
      <c r="D1978">
        <v>201</v>
      </c>
      <c r="E1978" t="s">
        <v>115</v>
      </c>
      <c r="F1978">
        <v>42686.78</v>
      </c>
      <c r="G1978">
        <v>-145.11000000000001</v>
      </c>
      <c r="H1978">
        <v>0</v>
      </c>
      <c r="I1978">
        <v>0</v>
      </c>
      <c r="J1978">
        <v>0</v>
      </c>
      <c r="K1978">
        <v>42541.67</v>
      </c>
      <c r="L1978" t="str">
        <f t="shared" si="49"/>
        <v>3-Small C&amp;I</v>
      </c>
    </row>
    <row r="1979" spans="1:12" x14ac:dyDescent="0.3">
      <c r="A1979">
        <v>2022</v>
      </c>
      <c r="B1979">
        <v>12</v>
      </c>
      <c r="C1979">
        <v>4</v>
      </c>
      <c r="D1979">
        <v>201</v>
      </c>
      <c r="E1979" t="s">
        <v>117</v>
      </c>
      <c r="F1979">
        <v>117.23</v>
      </c>
      <c r="G1979">
        <v>-0.4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x14ac:dyDescent="0.3">
      <c r="A1980">
        <v>2022</v>
      </c>
      <c r="B1980">
        <v>12</v>
      </c>
      <c r="C1980">
        <v>4</v>
      </c>
      <c r="D1980">
        <v>201</v>
      </c>
      <c r="E1980" t="s">
        <v>118</v>
      </c>
      <c r="F1980">
        <v>621.85</v>
      </c>
      <c r="G1980">
        <v>-2.12</v>
      </c>
      <c r="H1980">
        <v>0</v>
      </c>
      <c r="I1980">
        <v>0</v>
      </c>
      <c r="J1980">
        <v>0</v>
      </c>
      <c r="K1980">
        <v>619.73</v>
      </c>
      <c r="L1980" t="str">
        <f t="shared" si="49"/>
        <v>3-Small C&amp;I</v>
      </c>
    </row>
    <row r="1981" spans="1:12" x14ac:dyDescent="0.3">
      <c r="A1981">
        <v>2022</v>
      </c>
      <c r="B1981">
        <v>12</v>
      </c>
      <c r="C1981">
        <v>4</v>
      </c>
      <c r="D1981">
        <v>201</v>
      </c>
      <c r="E1981" t="s">
        <v>119</v>
      </c>
      <c r="F1981">
        <v>40122.18</v>
      </c>
      <c r="G1981">
        <v>-48.15</v>
      </c>
      <c r="H1981">
        <v>0</v>
      </c>
      <c r="I1981">
        <v>0</v>
      </c>
      <c r="J1981">
        <v>0</v>
      </c>
      <c r="K1981">
        <v>40074.03</v>
      </c>
      <c r="L1981" t="str">
        <f t="shared" si="49"/>
        <v>4-Medium C&amp;I</v>
      </c>
    </row>
    <row r="1982" spans="1:12" x14ac:dyDescent="0.3">
      <c r="A1982">
        <v>2022</v>
      </c>
      <c r="B1982">
        <v>12</v>
      </c>
      <c r="C1982">
        <v>4</v>
      </c>
      <c r="D1982">
        <v>201</v>
      </c>
      <c r="E1982" t="s">
        <v>121</v>
      </c>
      <c r="F1982">
        <v>126199.35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x14ac:dyDescent="0.3">
      <c r="A1983">
        <v>2022</v>
      </c>
      <c r="B1983">
        <v>12</v>
      </c>
      <c r="C1983">
        <v>4</v>
      </c>
      <c r="D1983">
        <v>201</v>
      </c>
      <c r="E1983" t="s">
        <v>122</v>
      </c>
      <c r="F1983">
        <v>366.03</v>
      </c>
      <c r="G1983">
        <v>-4.9400000000000004</v>
      </c>
      <c r="H1983">
        <v>0</v>
      </c>
      <c r="I1983">
        <v>0</v>
      </c>
      <c r="J1983">
        <v>0</v>
      </c>
      <c r="K1983">
        <v>361.09</v>
      </c>
      <c r="L1983" t="str">
        <f t="shared" si="49"/>
        <v>2-Low Income Residential</v>
      </c>
    </row>
    <row r="1984" spans="1:12" x14ac:dyDescent="0.3">
      <c r="A1984">
        <v>2022</v>
      </c>
      <c r="B1984">
        <v>12</v>
      </c>
      <c r="C1984">
        <v>5</v>
      </c>
      <c r="D1984">
        <v>201</v>
      </c>
      <c r="E1984" t="s">
        <v>115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x14ac:dyDescent="0.3">
      <c r="A1985">
        <v>2022</v>
      </c>
      <c r="B1985">
        <v>12</v>
      </c>
      <c r="C1985">
        <v>5</v>
      </c>
      <c r="D1985">
        <v>201</v>
      </c>
      <c r="E1985" t="s">
        <v>116</v>
      </c>
      <c r="F1985">
        <v>825.2</v>
      </c>
      <c r="G1985">
        <v>-2.81</v>
      </c>
      <c r="H1985">
        <v>0</v>
      </c>
      <c r="I1985">
        <v>0</v>
      </c>
      <c r="J1985">
        <v>0</v>
      </c>
      <c r="K1985">
        <v>822.39</v>
      </c>
      <c r="L1985" t="str">
        <f t="shared" si="49"/>
        <v>3-Small C&amp;I</v>
      </c>
    </row>
    <row r="1986" spans="1:12" x14ac:dyDescent="0.3">
      <c r="A1986">
        <v>2022</v>
      </c>
      <c r="B1986">
        <v>12</v>
      </c>
      <c r="C1986">
        <v>5</v>
      </c>
      <c r="D1986">
        <v>201</v>
      </c>
      <c r="E1986" t="s">
        <v>126</v>
      </c>
      <c r="F1986">
        <v>11636.29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x14ac:dyDescent="0.3">
      <c r="A1987">
        <v>2022</v>
      </c>
      <c r="B1987">
        <v>12</v>
      </c>
      <c r="C1987">
        <v>5</v>
      </c>
      <c r="D1987">
        <v>201</v>
      </c>
      <c r="E1987" t="s">
        <v>117</v>
      </c>
      <c r="F1987">
        <v>209107.75</v>
      </c>
      <c r="G1987">
        <v>-711.02</v>
      </c>
      <c r="H1987">
        <v>0</v>
      </c>
      <c r="I1987">
        <v>0</v>
      </c>
      <c r="J1987">
        <v>0</v>
      </c>
      <c r="K1987">
        <v>208396.73</v>
      </c>
      <c r="L1987" t="str">
        <f t="shared" si="49"/>
        <v>3-Small C&amp;I</v>
      </c>
    </row>
    <row r="1988" spans="1:12" x14ac:dyDescent="0.3">
      <c r="A1988">
        <v>2022</v>
      </c>
      <c r="B1988">
        <v>12</v>
      </c>
      <c r="C1988">
        <v>5</v>
      </c>
      <c r="D1988">
        <v>201</v>
      </c>
      <c r="E1988" t="s">
        <v>118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x14ac:dyDescent="0.3">
      <c r="A1989">
        <v>2022</v>
      </c>
      <c r="B1989">
        <v>12</v>
      </c>
      <c r="C1989">
        <v>5</v>
      </c>
      <c r="D1989">
        <v>201</v>
      </c>
      <c r="E1989" t="s">
        <v>119</v>
      </c>
      <c r="F1989">
        <v>12689672.35</v>
      </c>
      <c r="G1989">
        <v>-15227.64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x14ac:dyDescent="0.3">
      <c r="A1990">
        <v>2022</v>
      </c>
      <c r="B1990">
        <v>12</v>
      </c>
      <c r="C1990">
        <v>5</v>
      </c>
      <c r="D1990">
        <v>201</v>
      </c>
      <c r="E1990" t="s">
        <v>127</v>
      </c>
      <c r="F1990">
        <v>698374.79</v>
      </c>
      <c r="G1990">
        <v>-838.12</v>
      </c>
      <c r="H1990">
        <v>0</v>
      </c>
      <c r="I1990">
        <v>0</v>
      </c>
      <c r="J1990">
        <v>0</v>
      </c>
      <c r="K1990">
        <v>697536.67</v>
      </c>
      <c r="L1990" t="str">
        <f t="shared" si="49"/>
        <v>4-Medium C&amp;I</v>
      </c>
    </row>
    <row r="1991" spans="1:12" x14ac:dyDescent="0.3">
      <c r="A1991">
        <v>2022</v>
      </c>
      <c r="B1991">
        <v>12</v>
      </c>
      <c r="C1991">
        <v>5</v>
      </c>
      <c r="D1991">
        <v>201</v>
      </c>
      <c r="E1991" t="s">
        <v>128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470792.3</v>
      </c>
      <c r="L1991" t="str">
        <f t="shared" si="49"/>
        <v>4-Medium C&amp;I</v>
      </c>
    </row>
    <row r="1992" spans="1:12" x14ac:dyDescent="0.3">
      <c r="A1992">
        <v>2022</v>
      </c>
      <c r="B1992">
        <v>12</v>
      </c>
      <c r="C1992">
        <v>5</v>
      </c>
      <c r="D1992">
        <v>201</v>
      </c>
      <c r="E1992" t="s">
        <v>120</v>
      </c>
      <c r="F1992">
        <v>24801409.949999999</v>
      </c>
      <c r="G1992">
        <v>-29761.69</v>
      </c>
      <c r="H1992">
        <v>0</v>
      </c>
      <c r="I1992">
        <v>0</v>
      </c>
      <c r="J1992">
        <v>0</v>
      </c>
      <c r="K1992">
        <v>24771648.260000002</v>
      </c>
      <c r="L1992" t="str">
        <f t="shared" ref="L1992:L2055" si="50">VLOOKUP(E1992,N:O,2,FALSE)</f>
        <v>5-Large C&amp;I</v>
      </c>
    </row>
    <row r="1993" spans="1:12" x14ac:dyDescent="0.3">
      <c r="A1993">
        <v>2022</v>
      </c>
      <c r="B1993">
        <v>12</v>
      </c>
      <c r="C1993">
        <v>5</v>
      </c>
      <c r="D1993">
        <v>201</v>
      </c>
      <c r="E1993" t="s">
        <v>121</v>
      </c>
      <c r="F1993">
        <v>40353926.899999999</v>
      </c>
      <c r="G1993">
        <v>-545144.4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x14ac:dyDescent="0.3">
      <c r="A1994">
        <v>2022</v>
      </c>
      <c r="B1994">
        <v>12</v>
      </c>
      <c r="C1994">
        <v>5</v>
      </c>
      <c r="D1994">
        <v>201</v>
      </c>
      <c r="E1994" t="s">
        <v>122</v>
      </c>
      <c r="F1994">
        <v>6983939.2800000003</v>
      </c>
      <c r="G1994">
        <v>-94312.36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x14ac:dyDescent="0.3">
      <c r="A1995">
        <v>2022</v>
      </c>
      <c r="B1995">
        <v>12</v>
      </c>
      <c r="C1995">
        <v>5</v>
      </c>
      <c r="D1995">
        <v>201</v>
      </c>
      <c r="E1995" t="s">
        <v>123</v>
      </c>
      <c r="F1995">
        <v>109876.6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x14ac:dyDescent="0.3">
      <c r="A1996">
        <v>2022</v>
      </c>
      <c r="B1996">
        <v>12</v>
      </c>
      <c r="C1996">
        <v>5</v>
      </c>
      <c r="D1996">
        <v>201</v>
      </c>
      <c r="E1996" t="s">
        <v>129</v>
      </c>
      <c r="F1996">
        <v>3984.79</v>
      </c>
      <c r="G1996">
        <v>-13.54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x14ac:dyDescent="0.3">
      <c r="A1997">
        <v>2022</v>
      </c>
      <c r="B1997">
        <v>12</v>
      </c>
      <c r="C1997">
        <v>5</v>
      </c>
      <c r="D1997">
        <v>201</v>
      </c>
      <c r="E1997" t="s">
        <v>130</v>
      </c>
      <c r="F1997">
        <v>461.09</v>
      </c>
      <c r="G1997">
        <v>-1.57</v>
      </c>
      <c r="H1997">
        <v>0</v>
      </c>
      <c r="I1997">
        <v>0</v>
      </c>
      <c r="J1997">
        <v>0</v>
      </c>
      <c r="K1997">
        <v>459.52</v>
      </c>
      <c r="L1997" t="str">
        <f t="shared" si="50"/>
        <v>Street</v>
      </c>
    </row>
    <row r="1998" spans="1:12" x14ac:dyDescent="0.3">
      <c r="A1998">
        <v>2022</v>
      </c>
      <c r="B1998">
        <v>12</v>
      </c>
      <c r="C1998">
        <v>5</v>
      </c>
      <c r="D1998">
        <v>201</v>
      </c>
      <c r="E1998" t="s">
        <v>124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520.39</v>
      </c>
      <c r="L1998" t="str">
        <f t="shared" si="50"/>
        <v>Street</v>
      </c>
    </row>
    <row r="1999" spans="1:12" x14ac:dyDescent="0.3">
      <c r="A1999">
        <v>2022</v>
      </c>
      <c r="B1999">
        <v>12</v>
      </c>
      <c r="C1999">
        <v>5</v>
      </c>
      <c r="D1999">
        <v>201</v>
      </c>
      <c r="E1999" t="s">
        <v>125</v>
      </c>
      <c r="F1999">
        <v>197652.7</v>
      </c>
      <c r="G1999">
        <v>-672.4</v>
      </c>
      <c r="H1999">
        <v>0</v>
      </c>
      <c r="I1999">
        <v>0</v>
      </c>
      <c r="J1999">
        <v>0</v>
      </c>
      <c r="K1999">
        <v>196980.3</v>
      </c>
      <c r="L1999" t="str">
        <f t="shared" si="50"/>
        <v>Street</v>
      </c>
    </row>
    <row r="2000" spans="1:12" x14ac:dyDescent="0.3">
      <c r="A2000">
        <v>2022</v>
      </c>
      <c r="B2000">
        <v>12</v>
      </c>
      <c r="C2000">
        <v>5</v>
      </c>
      <c r="D2000">
        <v>201</v>
      </c>
      <c r="E2000" t="s">
        <v>131</v>
      </c>
      <c r="F2000">
        <v>249603.65</v>
      </c>
      <c r="G2000">
        <v>-848.68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x14ac:dyDescent="0.3">
      <c r="A2001">
        <v>2022</v>
      </c>
      <c r="B2001">
        <v>12</v>
      </c>
      <c r="C2001">
        <v>5</v>
      </c>
      <c r="D2001">
        <v>201</v>
      </c>
      <c r="E2001" t="s">
        <v>132</v>
      </c>
      <c r="F2001">
        <v>29.36</v>
      </c>
      <c r="G2001">
        <v>-0.1</v>
      </c>
      <c r="H2001">
        <v>0</v>
      </c>
      <c r="I2001">
        <v>0</v>
      </c>
      <c r="J2001">
        <v>0</v>
      </c>
      <c r="K2001">
        <v>29.26</v>
      </c>
      <c r="L2001" t="str">
        <f t="shared" si="50"/>
        <v>Street</v>
      </c>
    </row>
    <row r="2002" spans="1:12" x14ac:dyDescent="0.3">
      <c r="A2002">
        <v>2022</v>
      </c>
      <c r="B2002">
        <v>12</v>
      </c>
      <c r="C2002">
        <v>5</v>
      </c>
      <c r="D2002">
        <v>201</v>
      </c>
      <c r="E2002" t="s">
        <v>115</v>
      </c>
      <c r="F2002">
        <v>1202643.18</v>
      </c>
      <c r="G2002">
        <v>-4092.37</v>
      </c>
      <c r="H2002">
        <v>0</v>
      </c>
      <c r="I2002">
        <v>0</v>
      </c>
      <c r="J2002">
        <v>0</v>
      </c>
      <c r="K2002">
        <v>1198550.81</v>
      </c>
      <c r="L2002" t="str">
        <f t="shared" si="50"/>
        <v>3-Small C&amp;I</v>
      </c>
    </row>
    <row r="2003" spans="1:12" x14ac:dyDescent="0.3">
      <c r="A2003">
        <v>2022</v>
      </c>
      <c r="B2003">
        <v>12</v>
      </c>
      <c r="C2003">
        <v>5</v>
      </c>
      <c r="D2003">
        <v>201</v>
      </c>
      <c r="E2003" t="s">
        <v>126</v>
      </c>
      <c r="F2003">
        <v>2450.58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x14ac:dyDescent="0.3">
      <c r="A2004">
        <v>2022</v>
      </c>
      <c r="B2004">
        <v>12</v>
      </c>
      <c r="C2004">
        <v>5</v>
      </c>
      <c r="D2004">
        <v>201</v>
      </c>
      <c r="E2004" t="s">
        <v>117</v>
      </c>
      <c r="F2004">
        <v>6478.51</v>
      </c>
      <c r="G2004">
        <v>-22.03</v>
      </c>
      <c r="H2004">
        <v>0</v>
      </c>
      <c r="I2004">
        <v>0</v>
      </c>
      <c r="J2004">
        <v>0</v>
      </c>
      <c r="K2004">
        <v>6456.48</v>
      </c>
      <c r="L2004" t="str">
        <f t="shared" si="50"/>
        <v>3-Small C&amp;I</v>
      </c>
    </row>
    <row r="2005" spans="1:12" x14ac:dyDescent="0.3">
      <c r="A2005">
        <v>2022</v>
      </c>
      <c r="B2005">
        <v>12</v>
      </c>
      <c r="C2005">
        <v>5</v>
      </c>
      <c r="D2005">
        <v>201</v>
      </c>
      <c r="E2005" t="s">
        <v>118</v>
      </c>
      <c r="F2005">
        <v>151900.46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x14ac:dyDescent="0.3">
      <c r="A2006">
        <v>2022</v>
      </c>
      <c r="B2006">
        <v>12</v>
      </c>
      <c r="C2006">
        <v>5</v>
      </c>
      <c r="D2006">
        <v>201</v>
      </c>
      <c r="E2006" t="s">
        <v>119</v>
      </c>
      <c r="F2006">
        <v>1245692.3799999999</v>
      </c>
      <c r="G2006">
        <v>-1494.92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x14ac:dyDescent="0.3">
      <c r="A2007">
        <v>2022</v>
      </c>
      <c r="B2007">
        <v>12</v>
      </c>
      <c r="C2007">
        <v>5</v>
      </c>
      <c r="D2007">
        <v>201</v>
      </c>
      <c r="E2007" t="s">
        <v>127</v>
      </c>
      <c r="F2007">
        <v>63975.61</v>
      </c>
      <c r="G2007">
        <v>-76.760000000000005</v>
      </c>
      <c r="H2007">
        <v>0</v>
      </c>
      <c r="I2007">
        <v>0</v>
      </c>
      <c r="J2007">
        <v>0</v>
      </c>
      <c r="K2007">
        <v>63898.85</v>
      </c>
      <c r="L2007" t="str">
        <f t="shared" si="50"/>
        <v>4-Medium C&amp;I</v>
      </c>
    </row>
    <row r="2008" spans="1:12" x14ac:dyDescent="0.3">
      <c r="A2008">
        <v>2022</v>
      </c>
      <c r="B2008">
        <v>12</v>
      </c>
      <c r="C2008">
        <v>5</v>
      </c>
      <c r="D2008">
        <v>201</v>
      </c>
      <c r="E2008" t="s">
        <v>128</v>
      </c>
      <c r="F2008">
        <v>35860.089999999997</v>
      </c>
      <c r="G2008">
        <v>-43.05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x14ac:dyDescent="0.3">
      <c r="A2009">
        <v>2022</v>
      </c>
      <c r="B2009">
        <v>12</v>
      </c>
      <c r="C2009">
        <v>5</v>
      </c>
      <c r="D2009">
        <v>201</v>
      </c>
      <c r="E2009" t="s">
        <v>120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x14ac:dyDescent="0.3">
      <c r="A2010">
        <v>2022</v>
      </c>
      <c r="B2010">
        <v>12</v>
      </c>
      <c r="C2010">
        <v>5</v>
      </c>
      <c r="D2010">
        <v>201</v>
      </c>
      <c r="E2010" t="s">
        <v>121</v>
      </c>
      <c r="F2010">
        <v>5874047.6200000001</v>
      </c>
      <c r="G2010">
        <v>-79045.81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x14ac:dyDescent="0.3">
      <c r="A2011">
        <v>2022</v>
      </c>
      <c r="B2011">
        <v>12</v>
      </c>
      <c r="C2011">
        <v>5</v>
      </c>
      <c r="D2011">
        <v>201</v>
      </c>
      <c r="E2011" t="s">
        <v>122</v>
      </c>
      <c r="F2011">
        <v>1033964.4</v>
      </c>
      <c r="G2011">
        <v>-13961.38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x14ac:dyDescent="0.3">
      <c r="A2012">
        <v>2023</v>
      </c>
      <c r="B2012">
        <v>1</v>
      </c>
      <c r="C2012">
        <v>4</v>
      </c>
      <c r="D2012">
        <v>201</v>
      </c>
      <c r="E2012" t="s">
        <v>115</v>
      </c>
      <c r="F2012">
        <v>142296.34</v>
      </c>
      <c r="G2012">
        <v>-483.79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x14ac:dyDescent="0.3">
      <c r="A2013">
        <v>2023</v>
      </c>
      <c r="B2013">
        <v>1</v>
      </c>
      <c r="C2013">
        <v>4</v>
      </c>
      <c r="D2013">
        <v>201</v>
      </c>
      <c r="E2013" t="s">
        <v>116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x14ac:dyDescent="0.3">
      <c r="A2014">
        <v>2023</v>
      </c>
      <c r="B2014">
        <v>1</v>
      </c>
      <c r="C2014">
        <v>4</v>
      </c>
      <c r="D2014">
        <v>201</v>
      </c>
      <c r="E2014" t="s">
        <v>126</v>
      </c>
      <c r="F2014">
        <v>32.97</v>
      </c>
      <c r="G2014">
        <v>-0.11</v>
      </c>
      <c r="H2014">
        <v>0</v>
      </c>
      <c r="I2014">
        <v>0</v>
      </c>
      <c r="J2014">
        <v>0</v>
      </c>
      <c r="K2014">
        <v>32.86</v>
      </c>
      <c r="L2014" t="str">
        <f t="shared" si="50"/>
        <v>3-Small C&amp;I</v>
      </c>
    </row>
    <row r="2015" spans="1:12" x14ac:dyDescent="0.3">
      <c r="A2015">
        <v>2023</v>
      </c>
      <c r="B2015">
        <v>1</v>
      </c>
      <c r="C2015">
        <v>4</v>
      </c>
      <c r="D2015">
        <v>201</v>
      </c>
      <c r="E2015" t="s">
        <v>117</v>
      </c>
      <c r="F2015">
        <v>396.59</v>
      </c>
      <c r="G2015">
        <v>-1.36</v>
      </c>
      <c r="H2015">
        <v>0</v>
      </c>
      <c r="I2015">
        <v>0</v>
      </c>
      <c r="J2015">
        <v>0</v>
      </c>
      <c r="K2015">
        <v>395.23</v>
      </c>
      <c r="L2015" t="str">
        <f t="shared" si="50"/>
        <v>3-Small C&amp;I</v>
      </c>
    </row>
    <row r="2016" spans="1:12" x14ac:dyDescent="0.3">
      <c r="A2016">
        <v>2023</v>
      </c>
      <c r="B2016">
        <v>1</v>
      </c>
      <c r="C2016">
        <v>4</v>
      </c>
      <c r="D2016">
        <v>201</v>
      </c>
      <c r="E2016" t="s">
        <v>118</v>
      </c>
      <c r="F2016">
        <v>2992.8</v>
      </c>
      <c r="G2016">
        <v>-10.17</v>
      </c>
      <c r="H2016">
        <v>0</v>
      </c>
      <c r="I2016">
        <v>0</v>
      </c>
      <c r="J2016">
        <v>0</v>
      </c>
      <c r="K2016">
        <v>2982.63</v>
      </c>
      <c r="L2016" t="str">
        <f t="shared" si="50"/>
        <v>3-Small C&amp;I</v>
      </c>
    </row>
    <row r="2017" spans="1:12" x14ac:dyDescent="0.3">
      <c r="A2017">
        <v>2023</v>
      </c>
      <c r="B2017">
        <v>1</v>
      </c>
      <c r="C2017">
        <v>4</v>
      </c>
      <c r="D2017">
        <v>201</v>
      </c>
      <c r="E2017" t="s">
        <v>119</v>
      </c>
      <c r="F2017">
        <v>89273.74</v>
      </c>
      <c r="G2017">
        <v>-107.13</v>
      </c>
      <c r="H2017">
        <v>0</v>
      </c>
      <c r="I2017">
        <v>0</v>
      </c>
      <c r="J2017">
        <v>0</v>
      </c>
      <c r="K2017">
        <v>89166.61</v>
      </c>
      <c r="L2017" t="str">
        <f t="shared" si="50"/>
        <v>4-Medium C&amp;I</v>
      </c>
    </row>
    <row r="2018" spans="1:12" x14ac:dyDescent="0.3">
      <c r="A2018">
        <v>2023</v>
      </c>
      <c r="B2018">
        <v>1</v>
      </c>
      <c r="C2018">
        <v>4</v>
      </c>
      <c r="D2018">
        <v>201</v>
      </c>
      <c r="E2018" t="s">
        <v>120</v>
      </c>
      <c r="F2018">
        <v>75825.95</v>
      </c>
      <c r="G2018">
        <v>-90.99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x14ac:dyDescent="0.3">
      <c r="A2019">
        <v>2023</v>
      </c>
      <c r="B2019">
        <v>1</v>
      </c>
      <c r="C2019">
        <v>4</v>
      </c>
      <c r="D2019">
        <v>201</v>
      </c>
      <c r="E2019" t="s">
        <v>121</v>
      </c>
      <c r="F2019">
        <v>834737.74</v>
      </c>
      <c r="G2019">
        <v>-11268.89</v>
      </c>
      <c r="H2019">
        <v>0</v>
      </c>
      <c r="I2019">
        <v>0</v>
      </c>
      <c r="J2019">
        <v>0</v>
      </c>
      <c r="K2019">
        <v>823468.85</v>
      </c>
      <c r="L2019" t="str">
        <f t="shared" si="50"/>
        <v>1-Residential</v>
      </c>
    </row>
    <row r="2020" spans="1:12" x14ac:dyDescent="0.3">
      <c r="A2020">
        <v>2023</v>
      </c>
      <c r="B2020">
        <v>1</v>
      </c>
      <c r="C2020">
        <v>4</v>
      </c>
      <c r="D2020">
        <v>201</v>
      </c>
      <c r="E2020" t="s">
        <v>122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x14ac:dyDescent="0.3">
      <c r="A2021">
        <v>2023</v>
      </c>
      <c r="B2021">
        <v>1</v>
      </c>
      <c r="C2021">
        <v>4</v>
      </c>
      <c r="D2021">
        <v>201</v>
      </c>
      <c r="E2021" t="s">
        <v>123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</v>
      </c>
      <c r="L2021" t="str">
        <f t="shared" si="50"/>
        <v>Street</v>
      </c>
    </row>
    <row r="2022" spans="1:12" x14ac:dyDescent="0.3">
      <c r="A2022">
        <v>2023</v>
      </c>
      <c r="B2022">
        <v>1</v>
      </c>
      <c r="C2022">
        <v>4</v>
      </c>
      <c r="D2022">
        <v>201</v>
      </c>
      <c r="E2022" t="s">
        <v>124</v>
      </c>
      <c r="F2022">
        <v>827.63</v>
      </c>
      <c r="G2022">
        <v>-2.8</v>
      </c>
      <c r="H2022">
        <v>0</v>
      </c>
      <c r="I2022">
        <v>0</v>
      </c>
      <c r="J2022">
        <v>0</v>
      </c>
      <c r="K2022">
        <v>824.83</v>
      </c>
      <c r="L2022" t="str">
        <f t="shared" si="50"/>
        <v>Street</v>
      </c>
    </row>
    <row r="2023" spans="1:12" x14ac:dyDescent="0.3">
      <c r="A2023">
        <v>2023</v>
      </c>
      <c r="B2023">
        <v>1</v>
      </c>
      <c r="C2023">
        <v>4</v>
      </c>
      <c r="D2023">
        <v>201</v>
      </c>
      <c r="E2023" t="s">
        <v>125</v>
      </c>
      <c r="F2023">
        <v>3.1</v>
      </c>
      <c r="G2023">
        <v>-0.01</v>
      </c>
      <c r="H2023">
        <v>0</v>
      </c>
      <c r="I2023">
        <v>0</v>
      </c>
      <c r="J2023">
        <v>0</v>
      </c>
      <c r="K2023">
        <v>3.09</v>
      </c>
      <c r="L2023" t="str">
        <f t="shared" si="50"/>
        <v>Street</v>
      </c>
    </row>
    <row r="2024" spans="1:12" x14ac:dyDescent="0.3">
      <c r="A2024">
        <v>2023</v>
      </c>
      <c r="B2024">
        <v>1</v>
      </c>
      <c r="C2024">
        <v>4</v>
      </c>
      <c r="D2024">
        <v>201</v>
      </c>
      <c r="E2024" t="s">
        <v>115</v>
      </c>
      <c r="F2024">
        <v>37684.32</v>
      </c>
      <c r="G2024">
        <v>-128.07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x14ac:dyDescent="0.3">
      <c r="A2025">
        <v>2023</v>
      </c>
      <c r="B2025">
        <v>1</v>
      </c>
      <c r="C2025">
        <v>4</v>
      </c>
      <c r="D2025">
        <v>201</v>
      </c>
      <c r="E2025" t="s">
        <v>117</v>
      </c>
      <c r="F2025">
        <v>76.42</v>
      </c>
      <c r="G2025">
        <v>-0.26</v>
      </c>
      <c r="H2025">
        <v>0</v>
      </c>
      <c r="I2025">
        <v>0</v>
      </c>
      <c r="J2025">
        <v>0</v>
      </c>
      <c r="K2025">
        <v>76.16</v>
      </c>
      <c r="L2025" t="str">
        <f t="shared" si="50"/>
        <v>3-Small C&amp;I</v>
      </c>
    </row>
    <row r="2026" spans="1:12" x14ac:dyDescent="0.3">
      <c r="A2026">
        <v>2023</v>
      </c>
      <c r="B2026">
        <v>1</v>
      </c>
      <c r="C2026">
        <v>4</v>
      </c>
      <c r="D2026">
        <v>201</v>
      </c>
      <c r="E2026" t="s">
        <v>118</v>
      </c>
      <c r="F2026">
        <v>711.69</v>
      </c>
      <c r="G2026">
        <v>-2.4300000000000002</v>
      </c>
      <c r="H2026">
        <v>0</v>
      </c>
      <c r="I2026">
        <v>0</v>
      </c>
      <c r="J2026">
        <v>0</v>
      </c>
      <c r="K2026">
        <v>709.26</v>
      </c>
      <c r="L2026" t="str">
        <f t="shared" si="50"/>
        <v>3-Small C&amp;I</v>
      </c>
    </row>
    <row r="2027" spans="1:12" x14ac:dyDescent="0.3">
      <c r="A2027">
        <v>2023</v>
      </c>
      <c r="B2027">
        <v>1</v>
      </c>
      <c r="C2027">
        <v>4</v>
      </c>
      <c r="D2027">
        <v>201</v>
      </c>
      <c r="E2027" t="s">
        <v>119</v>
      </c>
      <c r="F2027">
        <v>33325.53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x14ac:dyDescent="0.3">
      <c r="A2028">
        <v>2023</v>
      </c>
      <c r="B2028">
        <v>1</v>
      </c>
      <c r="C2028">
        <v>4</v>
      </c>
      <c r="D2028">
        <v>201</v>
      </c>
      <c r="E2028" t="s">
        <v>121</v>
      </c>
      <c r="F2028">
        <v>122490.85</v>
      </c>
      <c r="G2028">
        <v>-1653.59</v>
      </c>
      <c r="H2028">
        <v>0</v>
      </c>
      <c r="I2028">
        <v>0</v>
      </c>
      <c r="J2028">
        <v>0</v>
      </c>
      <c r="K2028">
        <v>120837.26</v>
      </c>
      <c r="L2028" t="str">
        <f t="shared" si="50"/>
        <v>1-Residential</v>
      </c>
    </row>
    <row r="2029" spans="1:12" x14ac:dyDescent="0.3">
      <c r="A2029">
        <v>2023</v>
      </c>
      <c r="B2029">
        <v>1</v>
      </c>
      <c r="C2029">
        <v>4</v>
      </c>
      <c r="D2029">
        <v>201</v>
      </c>
      <c r="E2029" t="s">
        <v>122</v>
      </c>
      <c r="F2029">
        <v>355.08</v>
      </c>
      <c r="G2029">
        <v>-4.79</v>
      </c>
      <c r="H2029">
        <v>0</v>
      </c>
      <c r="I2029">
        <v>0</v>
      </c>
      <c r="J2029">
        <v>0</v>
      </c>
      <c r="K2029">
        <v>350.29</v>
      </c>
      <c r="L2029" t="str">
        <f t="shared" si="50"/>
        <v>2-Low Income Residential</v>
      </c>
    </row>
    <row r="2030" spans="1:12" x14ac:dyDescent="0.3">
      <c r="A2030">
        <v>2023</v>
      </c>
      <c r="B2030">
        <v>1</v>
      </c>
      <c r="C2030">
        <v>5</v>
      </c>
      <c r="D2030">
        <v>201</v>
      </c>
      <c r="E2030" t="s">
        <v>115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x14ac:dyDescent="0.3">
      <c r="A2031">
        <v>2023</v>
      </c>
      <c r="B2031">
        <v>1</v>
      </c>
      <c r="C2031">
        <v>5</v>
      </c>
      <c r="D2031">
        <v>201</v>
      </c>
      <c r="E2031" t="s">
        <v>116</v>
      </c>
      <c r="F2031">
        <v>835.07</v>
      </c>
      <c r="G2031">
        <v>-2.85</v>
      </c>
      <c r="H2031">
        <v>0</v>
      </c>
      <c r="I2031">
        <v>0</v>
      </c>
      <c r="J2031">
        <v>0</v>
      </c>
      <c r="K2031">
        <v>832.22</v>
      </c>
      <c r="L2031" t="str">
        <f t="shared" si="50"/>
        <v>3-Small C&amp;I</v>
      </c>
    </row>
    <row r="2032" spans="1:12" x14ac:dyDescent="0.3">
      <c r="A2032">
        <v>2023</v>
      </c>
      <c r="B2032">
        <v>1</v>
      </c>
      <c r="C2032">
        <v>5</v>
      </c>
      <c r="D2032">
        <v>201</v>
      </c>
      <c r="E2032" t="s">
        <v>126</v>
      </c>
      <c r="F2032">
        <v>11025.56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x14ac:dyDescent="0.3">
      <c r="A2033">
        <v>2023</v>
      </c>
      <c r="B2033">
        <v>1</v>
      </c>
      <c r="C2033">
        <v>5</v>
      </c>
      <c r="D2033">
        <v>201</v>
      </c>
      <c r="E2033" t="s">
        <v>117</v>
      </c>
      <c r="F2033">
        <v>249091.47</v>
      </c>
      <c r="G2033">
        <v>-846.9</v>
      </c>
      <c r="H2033">
        <v>0</v>
      </c>
      <c r="I2033">
        <v>0</v>
      </c>
      <c r="J2033">
        <v>0</v>
      </c>
      <c r="K2033">
        <v>248244.57</v>
      </c>
      <c r="L2033" t="str">
        <f t="shared" si="50"/>
        <v>3-Small C&amp;I</v>
      </c>
    </row>
    <row r="2034" spans="1:12" x14ac:dyDescent="0.3">
      <c r="A2034">
        <v>2023</v>
      </c>
      <c r="B2034">
        <v>1</v>
      </c>
      <c r="C2034">
        <v>5</v>
      </c>
      <c r="D2034">
        <v>201</v>
      </c>
      <c r="E2034" t="s">
        <v>118</v>
      </c>
      <c r="F2034">
        <v>1327619.32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x14ac:dyDescent="0.3">
      <c r="A2035">
        <v>2023</v>
      </c>
      <c r="B2035">
        <v>1</v>
      </c>
      <c r="C2035">
        <v>5</v>
      </c>
      <c r="D2035">
        <v>201</v>
      </c>
      <c r="E2035" t="s">
        <v>119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x14ac:dyDescent="0.3">
      <c r="A2036">
        <v>2023</v>
      </c>
      <c r="B2036">
        <v>1</v>
      </c>
      <c r="C2036">
        <v>5</v>
      </c>
      <c r="D2036">
        <v>201</v>
      </c>
      <c r="E2036" t="s">
        <v>127</v>
      </c>
      <c r="F2036">
        <v>779570.63</v>
      </c>
      <c r="G2036">
        <v>-935.48</v>
      </c>
      <c r="H2036">
        <v>0</v>
      </c>
      <c r="I2036">
        <v>0</v>
      </c>
      <c r="J2036">
        <v>0</v>
      </c>
      <c r="K2036">
        <v>778635.15</v>
      </c>
      <c r="L2036" t="str">
        <f t="shared" si="50"/>
        <v>4-Medium C&amp;I</v>
      </c>
    </row>
    <row r="2037" spans="1:12" x14ac:dyDescent="0.3">
      <c r="A2037">
        <v>2023</v>
      </c>
      <c r="B2037">
        <v>1</v>
      </c>
      <c r="C2037">
        <v>5</v>
      </c>
      <c r="D2037">
        <v>201</v>
      </c>
      <c r="E2037" t="s">
        <v>128</v>
      </c>
      <c r="F2037">
        <v>460928.55</v>
      </c>
      <c r="G2037">
        <v>-553.16</v>
      </c>
      <c r="H2037">
        <v>0</v>
      </c>
      <c r="I2037">
        <v>0</v>
      </c>
      <c r="J2037">
        <v>0</v>
      </c>
      <c r="K2037">
        <v>460375.39</v>
      </c>
      <c r="L2037" t="str">
        <f t="shared" si="50"/>
        <v>4-Medium C&amp;I</v>
      </c>
    </row>
    <row r="2038" spans="1:12" x14ac:dyDescent="0.3">
      <c r="A2038">
        <v>2023</v>
      </c>
      <c r="B2038">
        <v>1</v>
      </c>
      <c r="C2038">
        <v>5</v>
      </c>
      <c r="D2038">
        <v>201</v>
      </c>
      <c r="E2038" t="s">
        <v>120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x14ac:dyDescent="0.3">
      <c r="A2039">
        <v>2023</v>
      </c>
      <c r="B2039">
        <v>1</v>
      </c>
      <c r="C2039">
        <v>5</v>
      </c>
      <c r="D2039">
        <v>201</v>
      </c>
      <c r="E2039" t="s">
        <v>121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x14ac:dyDescent="0.3">
      <c r="A2040">
        <v>2023</v>
      </c>
      <c r="B2040">
        <v>1</v>
      </c>
      <c r="C2040">
        <v>5</v>
      </c>
      <c r="D2040">
        <v>201</v>
      </c>
      <c r="E2040" t="s">
        <v>122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x14ac:dyDescent="0.3">
      <c r="A2041">
        <v>2023</v>
      </c>
      <c r="B2041">
        <v>1</v>
      </c>
      <c r="C2041">
        <v>5</v>
      </c>
      <c r="D2041">
        <v>201</v>
      </c>
      <c r="E2041" t="s">
        <v>123</v>
      </c>
      <c r="F2041">
        <v>127138.55</v>
      </c>
      <c r="G2041">
        <v>-432.34</v>
      </c>
      <c r="H2041">
        <v>0</v>
      </c>
      <c r="I2041">
        <v>0</v>
      </c>
      <c r="J2041">
        <v>0</v>
      </c>
      <c r="K2041">
        <v>126706.21</v>
      </c>
      <c r="L2041" t="str">
        <f t="shared" si="50"/>
        <v>Street</v>
      </c>
    </row>
    <row r="2042" spans="1:12" x14ac:dyDescent="0.3">
      <c r="A2042">
        <v>2023</v>
      </c>
      <c r="B2042">
        <v>1</v>
      </c>
      <c r="C2042">
        <v>5</v>
      </c>
      <c r="D2042">
        <v>201</v>
      </c>
      <c r="E2042" t="s">
        <v>129</v>
      </c>
      <c r="F2042">
        <v>4386.93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x14ac:dyDescent="0.3">
      <c r="A2043">
        <v>2023</v>
      </c>
      <c r="B2043">
        <v>1</v>
      </c>
      <c r="C2043">
        <v>5</v>
      </c>
      <c r="D2043">
        <v>201</v>
      </c>
      <c r="E2043" t="s">
        <v>130</v>
      </c>
      <c r="F2043">
        <v>695.58</v>
      </c>
      <c r="G2043">
        <v>-2.36</v>
      </c>
      <c r="H2043">
        <v>0</v>
      </c>
      <c r="I2043">
        <v>0</v>
      </c>
      <c r="J2043">
        <v>0</v>
      </c>
      <c r="K2043">
        <v>693.22</v>
      </c>
      <c r="L2043" t="str">
        <f t="shared" si="50"/>
        <v>Street</v>
      </c>
    </row>
    <row r="2044" spans="1:12" x14ac:dyDescent="0.3">
      <c r="A2044">
        <v>2023</v>
      </c>
      <c r="B2044">
        <v>1</v>
      </c>
      <c r="C2044">
        <v>5</v>
      </c>
      <c r="D2044">
        <v>201</v>
      </c>
      <c r="E2044" t="s">
        <v>124</v>
      </c>
      <c r="F2044">
        <v>609.77</v>
      </c>
      <c r="G2044">
        <v>-2.08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x14ac:dyDescent="0.3">
      <c r="A2045">
        <v>2023</v>
      </c>
      <c r="B2045">
        <v>1</v>
      </c>
      <c r="C2045">
        <v>5</v>
      </c>
      <c r="D2045">
        <v>201</v>
      </c>
      <c r="E2045" t="s">
        <v>125</v>
      </c>
      <c r="F2045">
        <v>243982.67</v>
      </c>
      <c r="G2045">
        <v>-828.9</v>
      </c>
      <c r="H2045">
        <v>0</v>
      </c>
      <c r="I2045">
        <v>0</v>
      </c>
      <c r="J2045">
        <v>0</v>
      </c>
      <c r="K2045">
        <v>243153.77</v>
      </c>
      <c r="L2045" t="str">
        <f t="shared" si="50"/>
        <v>Street</v>
      </c>
    </row>
    <row r="2046" spans="1:12" x14ac:dyDescent="0.3">
      <c r="A2046">
        <v>2023</v>
      </c>
      <c r="B2046">
        <v>1</v>
      </c>
      <c r="C2046">
        <v>5</v>
      </c>
      <c r="D2046">
        <v>201</v>
      </c>
      <c r="E2046" t="s">
        <v>131</v>
      </c>
      <c r="F2046">
        <v>309169.14</v>
      </c>
      <c r="G2046">
        <v>-1051.17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x14ac:dyDescent="0.3">
      <c r="A2047">
        <v>2023</v>
      </c>
      <c r="B2047">
        <v>1</v>
      </c>
      <c r="C2047">
        <v>5</v>
      </c>
      <c r="D2047">
        <v>201</v>
      </c>
      <c r="E2047" t="s">
        <v>132</v>
      </c>
      <c r="F2047">
        <v>32.26</v>
      </c>
      <c r="G2047">
        <v>-0.11</v>
      </c>
      <c r="H2047">
        <v>0</v>
      </c>
      <c r="I2047">
        <v>0</v>
      </c>
      <c r="J2047">
        <v>0</v>
      </c>
      <c r="K2047">
        <v>32.15</v>
      </c>
      <c r="L2047" t="str">
        <f t="shared" si="50"/>
        <v>Street</v>
      </c>
    </row>
    <row r="2048" spans="1:12" x14ac:dyDescent="0.3">
      <c r="A2048">
        <v>2023</v>
      </c>
      <c r="B2048">
        <v>1</v>
      </c>
      <c r="C2048">
        <v>5</v>
      </c>
      <c r="D2048">
        <v>201</v>
      </c>
      <c r="E2048" t="s">
        <v>115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x14ac:dyDescent="0.3">
      <c r="A2049">
        <v>2023</v>
      </c>
      <c r="B2049">
        <v>1</v>
      </c>
      <c r="C2049">
        <v>5</v>
      </c>
      <c r="D2049">
        <v>201</v>
      </c>
      <c r="E2049" t="s">
        <v>126</v>
      </c>
      <c r="F2049">
        <v>2860.04</v>
      </c>
      <c r="G2049">
        <v>-9.69</v>
      </c>
      <c r="H2049">
        <v>0</v>
      </c>
      <c r="I2049">
        <v>0</v>
      </c>
      <c r="J2049">
        <v>0</v>
      </c>
      <c r="K2049">
        <v>2850.35</v>
      </c>
      <c r="L2049" t="str">
        <f t="shared" si="50"/>
        <v>3-Small C&amp;I</v>
      </c>
    </row>
    <row r="2050" spans="1:12" x14ac:dyDescent="0.3">
      <c r="A2050">
        <v>2023</v>
      </c>
      <c r="B2050">
        <v>1</v>
      </c>
      <c r="C2050">
        <v>5</v>
      </c>
      <c r="D2050">
        <v>201</v>
      </c>
      <c r="E2050" t="s">
        <v>117</v>
      </c>
      <c r="F2050">
        <v>14485</v>
      </c>
      <c r="G2050">
        <v>-49.26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x14ac:dyDescent="0.3">
      <c r="A2051">
        <v>2023</v>
      </c>
      <c r="B2051">
        <v>1</v>
      </c>
      <c r="C2051">
        <v>5</v>
      </c>
      <c r="D2051">
        <v>201</v>
      </c>
      <c r="E2051" t="s">
        <v>118</v>
      </c>
      <c r="F2051">
        <v>134122.44</v>
      </c>
      <c r="G2051">
        <v>-455.99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x14ac:dyDescent="0.3">
      <c r="A2052">
        <v>2023</v>
      </c>
      <c r="B2052">
        <v>1</v>
      </c>
      <c r="C2052">
        <v>5</v>
      </c>
      <c r="D2052">
        <v>201</v>
      </c>
      <c r="E2052" t="s">
        <v>119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x14ac:dyDescent="0.3">
      <c r="A2053">
        <v>2023</v>
      </c>
      <c r="B2053">
        <v>1</v>
      </c>
      <c r="C2053">
        <v>5</v>
      </c>
      <c r="D2053">
        <v>201</v>
      </c>
      <c r="E2053" t="s">
        <v>127</v>
      </c>
      <c r="F2053">
        <v>56089.61</v>
      </c>
      <c r="G2053">
        <v>-67.33</v>
      </c>
      <c r="H2053">
        <v>0</v>
      </c>
      <c r="I2053">
        <v>0</v>
      </c>
      <c r="J2053">
        <v>0</v>
      </c>
      <c r="K2053">
        <v>56022.28</v>
      </c>
      <c r="L2053" t="str">
        <f t="shared" si="50"/>
        <v>4-Medium C&amp;I</v>
      </c>
    </row>
    <row r="2054" spans="1:12" x14ac:dyDescent="0.3">
      <c r="A2054">
        <v>2023</v>
      </c>
      <c r="B2054">
        <v>1</v>
      </c>
      <c r="C2054">
        <v>5</v>
      </c>
      <c r="D2054">
        <v>201</v>
      </c>
      <c r="E2054" t="s">
        <v>128</v>
      </c>
      <c r="F2054">
        <v>41089.629999999997</v>
      </c>
      <c r="G2054">
        <v>-49.31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x14ac:dyDescent="0.3">
      <c r="A2055">
        <v>2023</v>
      </c>
      <c r="B2055">
        <v>1</v>
      </c>
      <c r="C2055">
        <v>5</v>
      </c>
      <c r="D2055">
        <v>201</v>
      </c>
      <c r="E2055" t="s">
        <v>120</v>
      </c>
      <c r="F2055">
        <v>3288358.52</v>
      </c>
      <c r="G2055">
        <v>-3945.97</v>
      </c>
      <c r="H2055">
        <v>0</v>
      </c>
      <c r="I2055">
        <v>0</v>
      </c>
      <c r="J2055">
        <v>0</v>
      </c>
      <c r="K2055">
        <v>3284412.55</v>
      </c>
      <c r="L2055" t="str">
        <f t="shared" si="50"/>
        <v>5-Large C&amp;I</v>
      </c>
    </row>
    <row r="2056" spans="1:12" x14ac:dyDescent="0.3">
      <c r="A2056">
        <v>2023</v>
      </c>
      <c r="B2056">
        <v>1</v>
      </c>
      <c r="C2056">
        <v>5</v>
      </c>
      <c r="D2056">
        <v>201</v>
      </c>
      <c r="E2056" t="s">
        <v>121</v>
      </c>
      <c r="F2056">
        <v>5747317.3399999999</v>
      </c>
      <c r="G2056">
        <v>-77585.7</v>
      </c>
      <c r="H2056">
        <v>0</v>
      </c>
      <c r="I2056">
        <v>0</v>
      </c>
      <c r="J2056">
        <v>0</v>
      </c>
      <c r="K2056">
        <v>5669731.6399999997</v>
      </c>
      <c r="L2056" t="str">
        <f t="shared" ref="L2056:L2103" si="51">VLOOKUP(E2056,N:O,2,FALSE)</f>
        <v>1-Residential</v>
      </c>
    </row>
    <row r="2057" spans="1:12" x14ac:dyDescent="0.3">
      <c r="A2057">
        <v>2023</v>
      </c>
      <c r="B2057">
        <v>1</v>
      </c>
      <c r="C2057">
        <v>5</v>
      </c>
      <c r="D2057">
        <v>201</v>
      </c>
      <c r="E2057" t="s">
        <v>122</v>
      </c>
      <c r="F2057">
        <v>873402.91</v>
      </c>
      <c r="G2057">
        <v>-11806.29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x14ac:dyDescent="0.3">
      <c r="A2058">
        <v>2023</v>
      </c>
      <c r="B2058">
        <v>1</v>
      </c>
      <c r="C2058">
        <v>5</v>
      </c>
      <c r="D2058">
        <v>201</v>
      </c>
      <c r="E2058" t="s">
        <v>123</v>
      </c>
      <c r="F2058">
        <v>-18.23</v>
      </c>
      <c r="G2058">
        <v>0.06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x14ac:dyDescent="0.3">
      <c r="A2059">
        <v>2023</v>
      </c>
      <c r="B2059">
        <v>1</v>
      </c>
      <c r="C2059">
        <v>5</v>
      </c>
      <c r="D2059">
        <v>201</v>
      </c>
      <c r="E2059" t="s">
        <v>125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</v>
      </c>
      <c r="L2059" t="str">
        <f t="shared" si="51"/>
        <v>Street</v>
      </c>
    </row>
    <row r="2060" spans="1:12" x14ac:dyDescent="0.3">
      <c r="A2060">
        <v>2023</v>
      </c>
      <c r="B2060">
        <v>2</v>
      </c>
      <c r="C2060">
        <v>4</v>
      </c>
      <c r="D2060">
        <v>201</v>
      </c>
      <c r="E2060" t="s">
        <v>115</v>
      </c>
      <c r="F2060" s="469">
        <v>126617.97</v>
      </c>
      <c r="G2060">
        <v>-430.52</v>
      </c>
      <c r="H2060">
        <v>0</v>
      </c>
      <c r="I2060">
        <v>0</v>
      </c>
      <c r="J2060">
        <v>0</v>
      </c>
      <c r="K2060" s="469">
        <v>126187.45</v>
      </c>
      <c r="L2060" t="str">
        <f t="shared" si="51"/>
        <v>3-Small C&amp;I</v>
      </c>
    </row>
    <row r="2061" spans="1:12" x14ac:dyDescent="0.3">
      <c r="A2061">
        <v>2023</v>
      </c>
      <c r="B2061">
        <v>2</v>
      </c>
      <c r="C2061">
        <v>4</v>
      </c>
      <c r="D2061">
        <v>201</v>
      </c>
      <c r="E2061" t="s">
        <v>116</v>
      </c>
      <c r="F2061">
        <v>156.01</v>
      </c>
      <c r="G2061">
        <v>-0.53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x14ac:dyDescent="0.3">
      <c r="A2062">
        <v>2023</v>
      </c>
      <c r="B2062">
        <v>2</v>
      </c>
      <c r="C2062">
        <v>4</v>
      </c>
      <c r="D2062">
        <v>201</v>
      </c>
      <c r="E2062" t="s">
        <v>126</v>
      </c>
      <c r="F2062">
        <v>32.97</v>
      </c>
      <c r="G2062">
        <v>-0.11</v>
      </c>
      <c r="H2062">
        <v>0</v>
      </c>
      <c r="I2062">
        <v>0</v>
      </c>
      <c r="J2062">
        <v>0</v>
      </c>
      <c r="K2062">
        <v>32.86</v>
      </c>
      <c r="L2062" t="str">
        <f t="shared" si="51"/>
        <v>3-Small C&amp;I</v>
      </c>
    </row>
    <row r="2063" spans="1:12" x14ac:dyDescent="0.3">
      <c r="A2063">
        <v>2023</v>
      </c>
      <c r="B2063">
        <v>2</v>
      </c>
      <c r="C2063">
        <v>4</v>
      </c>
      <c r="D2063">
        <v>201</v>
      </c>
      <c r="E2063" t="s">
        <v>117</v>
      </c>
      <c r="F2063">
        <v>214.55</v>
      </c>
      <c r="G2063">
        <v>-0.73</v>
      </c>
      <c r="H2063">
        <v>0</v>
      </c>
      <c r="I2063">
        <v>0</v>
      </c>
      <c r="J2063">
        <v>0</v>
      </c>
      <c r="K2063">
        <v>213.82</v>
      </c>
      <c r="L2063" t="str">
        <f t="shared" si="51"/>
        <v>3-Small C&amp;I</v>
      </c>
    </row>
    <row r="2064" spans="1:12" x14ac:dyDescent="0.3">
      <c r="A2064">
        <v>2023</v>
      </c>
      <c r="B2064">
        <v>2</v>
      </c>
      <c r="C2064">
        <v>4</v>
      </c>
      <c r="D2064">
        <v>201</v>
      </c>
      <c r="E2064" t="s">
        <v>118</v>
      </c>
      <c r="F2064" s="469">
        <v>2659.48</v>
      </c>
      <c r="G2064">
        <v>-9.0399999999999991</v>
      </c>
      <c r="H2064">
        <v>0</v>
      </c>
      <c r="I2064">
        <v>0</v>
      </c>
      <c r="J2064">
        <v>0</v>
      </c>
      <c r="K2064" s="469">
        <v>2650.44</v>
      </c>
      <c r="L2064" t="str">
        <f t="shared" si="51"/>
        <v>3-Small C&amp;I</v>
      </c>
    </row>
    <row r="2065" spans="1:12" x14ac:dyDescent="0.3">
      <c r="A2065">
        <v>2023</v>
      </c>
      <c r="B2065">
        <v>2</v>
      </c>
      <c r="C2065">
        <v>4</v>
      </c>
      <c r="D2065">
        <v>201</v>
      </c>
      <c r="E2065" t="s">
        <v>119</v>
      </c>
      <c r="F2065" s="469">
        <v>87227.7</v>
      </c>
      <c r="G2065">
        <v>-104.65</v>
      </c>
      <c r="H2065">
        <v>0</v>
      </c>
      <c r="I2065">
        <v>0</v>
      </c>
      <c r="J2065">
        <v>0</v>
      </c>
      <c r="K2065" s="469">
        <v>87123.05</v>
      </c>
      <c r="L2065" t="str">
        <f t="shared" si="51"/>
        <v>4-Medium C&amp;I</v>
      </c>
    </row>
    <row r="2066" spans="1:12" x14ac:dyDescent="0.3">
      <c r="A2066">
        <v>2023</v>
      </c>
      <c r="B2066">
        <v>2</v>
      </c>
      <c r="C2066">
        <v>4</v>
      </c>
      <c r="D2066">
        <v>201</v>
      </c>
      <c r="E2066" t="s">
        <v>127</v>
      </c>
      <c r="F2066">
        <v>164.87</v>
      </c>
      <c r="G2066">
        <v>-0.2</v>
      </c>
      <c r="H2066">
        <v>0</v>
      </c>
      <c r="I2066">
        <v>0</v>
      </c>
      <c r="J2066">
        <v>0</v>
      </c>
      <c r="K2066">
        <v>164.67</v>
      </c>
      <c r="L2066" t="str">
        <f t="shared" si="51"/>
        <v>4-Medium C&amp;I</v>
      </c>
    </row>
    <row r="2067" spans="1:12" x14ac:dyDescent="0.3">
      <c r="A2067">
        <v>2023</v>
      </c>
      <c r="B2067">
        <v>2</v>
      </c>
      <c r="C2067">
        <v>4</v>
      </c>
      <c r="D2067">
        <v>201</v>
      </c>
      <c r="E2067" t="s">
        <v>120</v>
      </c>
      <c r="F2067" s="469">
        <v>98019.5</v>
      </c>
      <c r="G2067">
        <v>-117.63</v>
      </c>
      <c r="H2067">
        <v>0</v>
      </c>
      <c r="I2067">
        <v>0</v>
      </c>
      <c r="J2067">
        <v>0</v>
      </c>
      <c r="K2067" s="469">
        <v>97901.87</v>
      </c>
      <c r="L2067" t="str">
        <f t="shared" si="51"/>
        <v>5-Large C&amp;I</v>
      </c>
    </row>
    <row r="2068" spans="1:12" x14ac:dyDescent="0.3">
      <c r="A2068">
        <v>2023</v>
      </c>
      <c r="B2068">
        <v>2</v>
      </c>
      <c r="C2068">
        <v>4</v>
      </c>
      <c r="D2068">
        <v>201</v>
      </c>
      <c r="E2068" t="s">
        <v>121</v>
      </c>
      <c r="F2068" s="469">
        <v>726220.95</v>
      </c>
      <c r="G2068" s="469">
        <v>-9803.1200000000008</v>
      </c>
      <c r="H2068">
        <v>0</v>
      </c>
      <c r="I2068">
        <v>0</v>
      </c>
      <c r="J2068">
        <v>0</v>
      </c>
      <c r="K2068" s="469">
        <v>716417.83</v>
      </c>
      <c r="L2068" t="str">
        <f t="shared" si="51"/>
        <v>1-Residential</v>
      </c>
    </row>
    <row r="2069" spans="1:12" x14ac:dyDescent="0.3">
      <c r="A2069">
        <v>2023</v>
      </c>
      <c r="B2069">
        <v>2</v>
      </c>
      <c r="C2069">
        <v>4</v>
      </c>
      <c r="D2069">
        <v>201</v>
      </c>
      <c r="E2069" t="s">
        <v>122</v>
      </c>
      <c r="F2069" s="469">
        <v>11204.61</v>
      </c>
      <c r="G2069">
        <v>-151.31</v>
      </c>
      <c r="H2069">
        <v>0</v>
      </c>
      <c r="I2069">
        <v>0</v>
      </c>
      <c r="J2069">
        <v>0</v>
      </c>
      <c r="K2069" s="469">
        <v>11053.3</v>
      </c>
      <c r="L2069" t="str">
        <f t="shared" si="51"/>
        <v>2-Low Income Residential</v>
      </c>
    </row>
    <row r="2070" spans="1:12" x14ac:dyDescent="0.3">
      <c r="A2070">
        <v>2023</v>
      </c>
      <c r="B2070">
        <v>2</v>
      </c>
      <c r="C2070">
        <v>4</v>
      </c>
      <c r="D2070">
        <v>201</v>
      </c>
      <c r="E2070" t="s">
        <v>123</v>
      </c>
      <c r="F2070" s="469">
        <v>1625.31</v>
      </c>
      <c r="G2070">
        <v>-5.52</v>
      </c>
      <c r="H2070">
        <v>0</v>
      </c>
      <c r="I2070">
        <v>0</v>
      </c>
      <c r="J2070">
        <v>0</v>
      </c>
      <c r="K2070" s="469">
        <v>1619.79</v>
      </c>
      <c r="L2070" t="str">
        <f t="shared" si="51"/>
        <v>Street</v>
      </c>
    </row>
    <row r="2071" spans="1:12" x14ac:dyDescent="0.3">
      <c r="A2071">
        <v>2023</v>
      </c>
      <c r="B2071">
        <v>2</v>
      </c>
      <c r="C2071">
        <v>4</v>
      </c>
      <c r="D2071">
        <v>201</v>
      </c>
      <c r="E2071" t="s">
        <v>124</v>
      </c>
      <c r="F2071">
        <v>698.61</v>
      </c>
      <c r="G2071">
        <v>-2.37</v>
      </c>
      <c r="H2071">
        <v>0</v>
      </c>
      <c r="I2071">
        <v>0</v>
      </c>
      <c r="J2071">
        <v>0</v>
      </c>
      <c r="K2071">
        <v>696.24</v>
      </c>
      <c r="L2071" t="str">
        <f t="shared" si="51"/>
        <v>Street</v>
      </c>
    </row>
    <row r="2072" spans="1:12" x14ac:dyDescent="0.3">
      <c r="A2072">
        <v>2023</v>
      </c>
      <c r="B2072">
        <v>2</v>
      </c>
      <c r="C2072">
        <v>4</v>
      </c>
      <c r="D2072">
        <v>201</v>
      </c>
      <c r="E2072" t="s">
        <v>125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x14ac:dyDescent="0.3">
      <c r="A2073">
        <v>2023</v>
      </c>
      <c r="B2073">
        <v>2</v>
      </c>
      <c r="C2073">
        <v>4</v>
      </c>
      <c r="D2073">
        <v>201</v>
      </c>
      <c r="E2073" t="s">
        <v>119</v>
      </c>
      <c r="F2073" s="469">
        <v>2027.11</v>
      </c>
      <c r="G2073">
        <v>-2.4300000000000002</v>
      </c>
      <c r="H2073">
        <v>0</v>
      </c>
      <c r="I2073">
        <v>0</v>
      </c>
      <c r="J2073">
        <v>0</v>
      </c>
      <c r="K2073" s="469">
        <v>2024.68</v>
      </c>
      <c r="L2073" t="str">
        <f t="shared" si="51"/>
        <v>4-Medium C&amp;I</v>
      </c>
    </row>
    <row r="2074" spans="1:12" x14ac:dyDescent="0.3">
      <c r="A2074">
        <v>2023</v>
      </c>
      <c r="B2074">
        <v>2</v>
      </c>
      <c r="C2074">
        <v>4</v>
      </c>
      <c r="D2074">
        <v>201</v>
      </c>
      <c r="E2074" t="s">
        <v>121</v>
      </c>
      <c r="F2074">
        <v>-122.15</v>
      </c>
      <c r="G2074">
        <v>1.65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x14ac:dyDescent="0.3">
      <c r="A2075">
        <v>2023</v>
      </c>
      <c r="B2075">
        <v>2</v>
      </c>
      <c r="C2075">
        <v>5</v>
      </c>
      <c r="D2075">
        <v>201</v>
      </c>
      <c r="E2075" t="s">
        <v>115</v>
      </c>
      <c r="F2075" s="469">
        <v>11175917.24</v>
      </c>
      <c r="G2075" s="469">
        <v>-37942.9</v>
      </c>
      <c r="H2075">
        <v>0</v>
      </c>
      <c r="I2075">
        <v>0</v>
      </c>
      <c r="J2075">
        <v>0</v>
      </c>
      <c r="K2075" s="469">
        <v>11137974.34</v>
      </c>
      <c r="L2075" t="str">
        <f t="shared" si="51"/>
        <v>3-Small C&amp;I</v>
      </c>
    </row>
    <row r="2076" spans="1:12" x14ac:dyDescent="0.3">
      <c r="A2076">
        <v>2023</v>
      </c>
      <c r="B2076">
        <v>2</v>
      </c>
      <c r="C2076">
        <v>5</v>
      </c>
      <c r="D2076">
        <v>201</v>
      </c>
      <c r="E2076" t="s">
        <v>116</v>
      </c>
      <c r="F2076">
        <v>986.29</v>
      </c>
      <c r="G2076">
        <v>-3.36</v>
      </c>
      <c r="H2076">
        <v>0</v>
      </c>
      <c r="I2076">
        <v>0</v>
      </c>
      <c r="J2076">
        <v>0</v>
      </c>
      <c r="K2076">
        <v>982.93</v>
      </c>
      <c r="L2076" t="str">
        <f t="shared" si="51"/>
        <v>3-Small C&amp;I</v>
      </c>
    </row>
    <row r="2077" spans="1:12" x14ac:dyDescent="0.3">
      <c r="A2077">
        <v>2023</v>
      </c>
      <c r="B2077">
        <v>2</v>
      </c>
      <c r="C2077">
        <v>5</v>
      </c>
      <c r="D2077">
        <v>201</v>
      </c>
      <c r="E2077" t="s">
        <v>126</v>
      </c>
      <c r="F2077" s="469">
        <v>11652.16</v>
      </c>
      <c r="G2077">
        <v>-39.64</v>
      </c>
      <c r="H2077">
        <v>0</v>
      </c>
      <c r="I2077">
        <v>0</v>
      </c>
      <c r="J2077">
        <v>0</v>
      </c>
      <c r="K2077" s="469">
        <v>11612.52</v>
      </c>
      <c r="L2077" t="str">
        <f t="shared" si="51"/>
        <v>3-Small C&amp;I</v>
      </c>
    </row>
    <row r="2078" spans="1:12" x14ac:dyDescent="0.3">
      <c r="A2078">
        <v>2023</v>
      </c>
      <c r="B2078">
        <v>2</v>
      </c>
      <c r="C2078">
        <v>5</v>
      </c>
      <c r="D2078">
        <v>201</v>
      </c>
      <c r="E2078" t="s">
        <v>117</v>
      </c>
      <c r="F2078" s="469">
        <v>255113.62</v>
      </c>
      <c r="G2078">
        <v>-867.36</v>
      </c>
      <c r="H2078">
        <v>0</v>
      </c>
      <c r="I2078">
        <v>0</v>
      </c>
      <c r="J2078">
        <v>0</v>
      </c>
      <c r="K2078" s="469">
        <v>254246.26</v>
      </c>
      <c r="L2078" t="str">
        <f t="shared" si="51"/>
        <v>3-Small C&amp;I</v>
      </c>
    </row>
    <row r="2079" spans="1:12" x14ac:dyDescent="0.3">
      <c r="A2079">
        <v>2023</v>
      </c>
      <c r="B2079">
        <v>2</v>
      </c>
      <c r="C2079">
        <v>5</v>
      </c>
      <c r="D2079">
        <v>201</v>
      </c>
      <c r="E2079" t="s">
        <v>118</v>
      </c>
      <c r="F2079" s="469">
        <v>1499530.36</v>
      </c>
      <c r="G2079" s="469">
        <v>-5097.96</v>
      </c>
      <c r="H2079">
        <v>0</v>
      </c>
      <c r="I2079">
        <v>0</v>
      </c>
      <c r="J2079">
        <v>0</v>
      </c>
      <c r="K2079" s="469">
        <v>1494432.4</v>
      </c>
      <c r="L2079" t="str">
        <f t="shared" si="51"/>
        <v>3-Small C&amp;I</v>
      </c>
    </row>
    <row r="2080" spans="1:12" x14ac:dyDescent="0.3">
      <c r="A2080">
        <v>2023</v>
      </c>
      <c r="B2080">
        <v>2</v>
      </c>
      <c r="C2080">
        <v>5</v>
      </c>
      <c r="D2080">
        <v>201</v>
      </c>
      <c r="E2080" t="s">
        <v>119</v>
      </c>
      <c r="F2080" s="469">
        <v>13906210.859999999</v>
      </c>
      <c r="G2080" s="469">
        <v>-16686.97</v>
      </c>
      <c r="H2080">
        <v>0</v>
      </c>
      <c r="I2080">
        <v>0</v>
      </c>
      <c r="J2080">
        <v>0</v>
      </c>
      <c r="K2080" s="469">
        <v>13889523.890000001</v>
      </c>
      <c r="L2080" t="str">
        <f t="shared" si="51"/>
        <v>4-Medium C&amp;I</v>
      </c>
    </row>
    <row r="2081" spans="1:12" x14ac:dyDescent="0.3">
      <c r="A2081">
        <v>2023</v>
      </c>
      <c r="B2081">
        <v>2</v>
      </c>
      <c r="C2081">
        <v>5</v>
      </c>
      <c r="D2081">
        <v>201</v>
      </c>
      <c r="E2081" t="s">
        <v>127</v>
      </c>
      <c r="F2081" s="469">
        <v>820701.61</v>
      </c>
      <c r="G2081">
        <v>-984.8</v>
      </c>
      <c r="H2081">
        <v>0</v>
      </c>
      <c r="I2081">
        <v>0</v>
      </c>
      <c r="J2081">
        <v>0</v>
      </c>
      <c r="K2081" s="469">
        <v>819716.81</v>
      </c>
      <c r="L2081" t="str">
        <f t="shared" si="51"/>
        <v>4-Medium C&amp;I</v>
      </c>
    </row>
    <row r="2082" spans="1:12" x14ac:dyDescent="0.3">
      <c r="A2082">
        <v>2023</v>
      </c>
      <c r="B2082">
        <v>2</v>
      </c>
      <c r="C2082">
        <v>5</v>
      </c>
      <c r="D2082">
        <v>201</v>
      </c>
      <c r="E2082" t="s">
        <v>128</v>
      </c>
      <c r="F2082" s="469">
        <v>490988.81</v>
      </c>
      <c r="G2082">
        <v>-589.17999999999995</v>
      </c>
      <c r="H2082">
        <v>0</v>
      </c>
      <c r="I2082">
        <v>0</v>
      </c>
      <c r="J2082">
        <v>0</v>
      </c>
      <c r="K2082" s="469">
        <v>490399.63</v>
      </c>
      <c r="L2082" t="str">
        <f t="shared" si="51"/>
        <v>4-Medium C&amp;I</v>
      </c>
    </row>
    <row r="2083" spans="1:12" x14ac:dyDescent="0.3">
      <c r="A2083">
        <v>2023</v>
      </c>
      <c r="B2083">
        <v>2</v>
      </c>
      <c r="C2083">
        <v>5</v>
      </c>
      <c r="D2083">
        <v>201</v>
      </c>
      <c r="E2083" t="s">
        <v>120</v>
      </c>
      <c r="F2083" s="469">
        <v>26557676.02</v>
      </c>
      <c r="G2083" s="469">
        <v>-31869.46</v>
      </c>
      <c r="H2083">
        <v>0</v>
      </c>
      <c r="I2083">
        <v>0</v>
      </c>
      <c r="J2083">
        <v>0</v>
      </c>
      <c r="K2083" s="469">
        <v>26525806.559999999</v>
      </c>
      <c r="L2083" t="str">
        <f t="shared" si="51"/>
        <v>5-Large C&amp;I</v>
      </c>
    </row>
    <row r="2084" spans="1:12" x14ac:dyDescent="0.3">
      <c r="A2084">
        <v>2023</v>
      </c>
      <c r="B2084">
        <v>2</v>
      </c>
      <c r="C2084">
        <v>5</v>
      </c>
      <c r="D2084">
        <v>201</v>
      </c>
      <c r="E2084" t="s">
        <v>121</v>
      </c>
      <c r="F2084" s="469">
        <v>49982229.689999998</v>
      </c>
      <c r="G2084" s="469">
        <v>-674987.67</v>
      </c>
      <c r="H2084">
        <v>0</v>
      </c>
      <c r="I2084">
        <v>0</v>
      </c>
      <c r="J2084">
        <v>0</v>
      </c>
      <c r="K2084" s="469">
        <v>49307242.020000003</v>
      </c>
      <c r="L2084" t="str">
        <f t="shared" si="51"/>
        <v>1-Residential</v>
      </c>
    </row>
    <row r="2085" spans="1:12" x14ac:dyDescent="0.3">
      <c r="A2085">
        <v>2023</v>
      </c>
      <c r="B2085">
        <v>2</v>
      </c>
      <c r="C2085">
        <v>5</v>
      </c>
      <c r="D2085">
        <v>201</v>
      </c>
      <c r="E2085" t="s">
        <v>122</v>
      </c>
      <c r="F2085" s="469">
        <v>8944269.6999999993</v>
      </c>
      <c r="G2085" s="469">
        <v>-120827.26</v>
      </c>
      <c r="H2085">
        <v>0</v>
      </c>
      <c r="I2085">
        <v>0</v>
      </c>
      <c r="J2085">
        <v>0</v>
      </c>
      <c r="K2085" s="469">
        <v>8823442.4399999995</v>
      </c>
      <c r="L2085" t="str">
        <f t="shared" si="51"/>
        <v>2-Low Income Residential</v>
      </c>
    </row>
    <row r="2086" spans="1:12" x14ac:dyDescent="0.3">
      <c r="A2086">
        <v>2023</v>
      </c>
      <c r="B2086">
        <v>2</v>
      </c>
      <c r="C2086">
        <v>5</v>
      </c>
      <c r="D2086">
        <v>201</v>
      </c>
      <c r="E2086" t="s">
        <v>123</v>
      </c>
      <c r="F2086" s="469">
        <v>109973.18</v>
      </c>
      <c r="G2086">
        <v>-374.14</v>
      </c>
      <c r="H2086">
        <v>0</v>
      </c>
      <c r="I2086">
        <v>0</v>
      </c>
      <c r="J2086">
        <v>0</v>
      </c>
      <c r="K2086" s="469">
        <v>109599.03999999999</v>
      </c>
      <c r="L2086" t="str">
        <f t="shared" si="51"/>
        <v>Street</v>
      </c>
    </row>
    <row r="2087" spans="1:12" x14ac:dyDescent="0.3">
      <c r="A2087">
        <v>2023</v>
      </c>
      <c r="B2087">
        <v>2</v>
      </c>
      <c r="C2087">
        <v>5</v>
      </c>
      <c r="D2087">
        <v>201</v>
      </c>
      <c r="E2087" t="s">
        <v>129</v>
      </c>
      <c r="F2087" s="469">
        <v>3608.56</v>
      </c>
      <c r="G2087">
        <v>-12.27</v>
      </c>
      <c r="H2087">
        <v>0</v>
      </c>
      <c r="I2087">
        <v>0</v>
      </c>
      <c r="J2087">
        <v>0</v>
      </c>
      <c r="K2087" s="469">
        <v>3596.29</v>
      </c>
      <c r="L2087" t="str">
        <f t="shared" si="51"/>
        <v>Street</v>
      </c>
    </row>
    <row r="2088" spans="1:12" x14ac:dyDescent="0.3">
      <c r="A2088">
        <v>2023</v>
      </c>
      <c r="B2088">
        <v>2</v>
      </c>
      <c r="C2088">
        <v>5</v>
      </c>
      <c r="D2088">
        <v>201</v>
      </c>
      <c r="E2088" t="s">
        <v>130</v>
      </c>
      <c r="F2088">
        <v>572.82000000000005</v>
      </c>
      <c r="G2088">
        <v>-1.94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x14ac:dyDescent="0.3">
      <c r="A2089">
        <v>2023</v>
      </c>
      <c r="B2089">
        <v>2</v>
      </c>
      <c r="C2089">
        <v>5</v>
      </c>
      <c r="D2089">
        <v>201</v>
      </c>
      <c r="E2089" t="s">
        <v>124</v>
      </c>
      <c r="F2089">
        <v>501.95</v>
      </c>
      <c r="G2089">
        <v>-1.72</v>
      </c>
      <c r="H2089">
        <v>0</v>
      </c>
      <c r="I2089">
        <v>0</v>
      </c>
      <c r="J2089">
        <v>0</v>
      </c>
      <c r="K2089">
        <v>500.23</v>
      </c>
      <c r="L2089" t="str">
        <f t="shared" si="51"/>
        <v>Street</v>
      </c>
    </row>
    <row r="2090" spans="1:12" x14ac:dyDescent="0.3">
      <c r="A2090">
        <v>2023</v>
      </c>
      <c r="B2090">
        <v>2</v>
      </c>
      <c r="C2090">
        <v>5</v>
      </c>
      <c r="D2090">
        <v>201</v>
      </c>
      <c r="E2090" t="s">
        <v>125</v>
      </c>
      <c r="F2090" s="469">
        <v>219886.32</v>
      </c>
      <c r="G2090">
        <v>-749.12</v>
      </c>
      <c r="H2090">
        <v>0</v>
      </c>
      <c r="I2090">
        <v>0</v>
      </c>
      <c r="J2090">
        <v>0</v>
      </c>
      <c r="K2090" s="469">
        <v>219137.2</v>
      </c>
      <c r="L2090" t="str">
        <f t="shared" si="51"/>
        <v>Street</v>
      </c>
    </row>
    <row r="2091" spans="1:12" x14ac:dyDescent="0.3">
      <c r="A2091">
        <v>2023</v>
      </c>
      <c r="B2091">
        <v>2</v>
      </c>
      <c r="C2091">
        <v>5</v>
      </c>
      <c r="D2091">
        <v>201</v>
      </c>
      <c r="E2091" t="s">
        <v>131</v>
      </c>
      <c r="F2091" s="469">
        <v>253524.28</v>
      </c>
      <c r="G2091">
        <v>-861.83</v>
      </c>
      <c r="H2091">
        <v>0</v>
      </c>
      <c r="I2091">
        <v>0</v>
      </c>
      <c r="J2091">
        <v>0</v>
      </c>
      <c r="K2091" s="469">
        <v>252662.45</v>
      </c>
      <c r="L2091" t="str">
        <f t="shared" si="51"/>
        <v>Street</v>
      </c>
    </row>
    <row r="2092" spans="1:12" x14ac:dyDescent="0.3">
      <c r="A2092">
        <v>2023</v>
      </c>
      <c r="B2092">
        <v>2</v>
      </c>
      <c r="C2092">
        <v>5</v>
      </c>
      <c r="D2092">
        <v>201</v>
      </c>
      <c r="E2092" t="s">
        <v>132</v>
      </c>
      <c r="F2092">
        <v>27.29</v>
      </c>
      <c r="G2092">
        <v>-0.1</v>
      </c>
      <c r="H2092">
        <v>0</v>
      </c>
      <c r="I2092">
        <v>0</v>
      </c>
      <c r="J2092">
        <v>0</v>
      </c>
      <c r="K2092">
        <v>27.19</v>
      </c>
      <c r="L2092" t="str">
        <f t="shared" si="51"/>
        <v>Street</v>
      </c>
    </row>
    <row r="2093" spans="1:12" x14ac:dyDescent="0.3">
      <c r="A2093">
        <v>2023</v>
      </c>
      <c r="B2093">
        <v>2</v>
      </c>
      <c r="C2093">
        <v>5</v>
      </c>
      <c r="D2093">
        <v>201</v>
      </c>
      <c r="E2093" t="s">
        <v>115</v>
      </c>
      <c r="F2093" s="469">
        <v>646139.26</v>
      </c>
      <c r="G2093" s="469">
        <v>-2196.4699999999998</v>
      </c>
      <c r="H2093">
        <v>0</v>
      </c>
      <c r="I2093">
        <v>0</v>
      </c>
      <c r="J2093">
        <v>0</v>
      </c>
      <c r="K2093" s="469">
        <v>643942.79</v>
      </c>
      <c r="L2093" t="str">
        <f t="shared" si="51"/>
        <v>3-Small C&amp;I</v>
      </c>
    </row>
    <row r="2094" spans="1:12" x14ac:dyDescent="0.3">
      <c r="A2094">
        <v>2023</v>
      </c>
      <c r="B2094">
        <v>2</v>
      </c>
      <c r="C2094">
        <v>5</v>
      </c>
      <c r="D2094">
        <v>201</v>
      </c>
      <c r="E2094" t="s">
        <v>126</v>
      </c>
      <c r="F2094" s="469">
        <v>2175</v>
      </c>
      <c r="G2094">
        <v>-7.38</v>
      </c>
      <c r="H2094">
        <v>0</v>
      </c>
      <c r="I2094">
        <v>0</v>
      </c>
      <c r="J2094">
        <v>0</v>
      </c>
      <c r="K2094" s="469">
        <v>2167.62</v>
      </c>
      <c r="L2094" t="str">
        <f t="shared" si="51"/>
        <v>3-Small C&amp;I</v>
      </c>
    </row>
    <row r="2095" spans="1:12" x14ac:dyDescent="0.3">
      <c r="A2095">
        <v>2023</v>
      </c>
      <c r="B2095">
        <v>2</v>
      </c>
      <c r="C2095">
        <v>5</v>
      </c>
      <c r="D2095">
        <v>201</v>
      </c>
      <c r="E2095" t="s">
        <v>117</v>
      </c>
      <c r="F2095" s="469">
        <v>3365.33</v>
      </c>
      <c r="G2095">
        <v>-11.45</v>
      </c>
      <c r="H2095">
        <v>0</v>
      </c>
      <c r="I2095">
        <v>0</v>
      </c>
      <c r="J2095">
        <v>0</v>
      </c>
      <c r="K2095" s="469">
        <v>3353.88</v>
      </c>
      <c r="L2095" t="str">
        <f t="shared" si="51"/>
        <v>3-Small C&amp;I</v>
      </c>
    </row>
    <row r="2096" spans="1:12" x14ac:dyDescent="0.3">
      <c r="A2096">
        <v>2023</v>
      </c>
      <c r="B2096">
        <v>2</v>
      </c>
      <c r="C2096">
        <v>5</v>
      </c>
      <c r="D2096">
        <v>201</v>
      </c>
      <c r="E2096" t="s">
        <v>118</v>
      </c>
      <c r="F2096" s="469">
        <v>74600.52</v>
      </c>
      <c r="G2096">
        <v>-253.84</v>
      </c>
      <c r="H2096">
        <v>0</v>
      </c>
      <c r="I2096">
        <v>0</v>
      </c>
      <c r="J2096">
        <v>0</v>
      </c>
      <c r="K2096" s="469">
        <v>74346.679999999993</v>
      </c>
      <c r="L2096" t="str">
        <f t="shared" si="51"/>
        <v>3-Small C&amp;I</v>
      </c>
    </row>
    <row r="2097" spans="1:12" x14ac:dyDescent="0.3">
      <c r="A2097">
        <v>2023</v>
      </c>
      <c r="B2097">
        <v>2</v>
      </c>
      <c r="C2097">
        <v>5</v>
      </c>
      <c r="D2097">
        <v>201</v>
      </c>
      <c r="E2097" t="s">
        <v>119</v>
      </c>
      <c r="F2097" s="469">
        <v>776598.78</v>
      </c>
      <c r="G2097">
        <v>-931.99</v>
      </c>
      <c r="H2097">
        <v>0</v>
      </c>
      <c r="I2097">
        <v>0</v>
      </c>
      <c r="J2097">
        <v>0</v>
      </c>
      <c r="K2097" s="469">
        <v>775666.79</v>
      </c>
      <c r="L2097" t="str">
        <f t="shared" si="51"/>
        <v>4-Medium C&amp;I</v>
      </c>
    </row>
    <row r="2098" spans="1:12" x14ac:dyDescent="0.3">
      <c r="A2098">
        <v>2023</v>
      </c>
      <c r="B2098">
        <v>2</v>
      </c>
      <c r="C2098">
        <v>5</v>
      </c>
      <c r="D2098">
        <v>201</v>
      </c>
      <c r="E2098" t="s">
        <v>127</v>
      </c>
      <c r="F2098" s="469">
        <v>24464.39</v>
      </c>
      <c r="G2098">
        <v>-29.36</v>
      </c>
      <c r="H2098">
        <v>0</v>
      </c>
      <c r="I2098">
        <v>0</v>
      </c>
      <c r="J2098">
        <v>0</v>
      </c>
      <c r="K2098" s="469">
        <v>24435.03</v>
      </c>
      <c r="L2098" t="str">
        <f t="shared" si="51"/>
        <v>4-Medium C&amp;I</v>
      </c>
    </row>
    <row r="2099" spans="1:12" x14ac:dyDescent="0.3">
      <c r="A2099">
        <v>2023</v>
      </c>
      <c r="B2099">
        <v>2</v>
      </c>
      <c r="C2099">
        <v>5</v>
      </c>
      <c r="D2099">
        <v>201</v>
      </c>
      <c r="E2099" t="s">
        <v>128</v>
      </c>
      <c r="F2099" s="469">
        <v>23778.080000000002</v>
      </c>
      <c r="G2099">
        <v>-28.53</v>
      </c>
      <c r="H2099">
        <v>0</v>
      </c>
      <c r="I2099">
        <v>0</v>
      </c>
      <c r="J2099">
        <v>0</v>
      </c>
      <c r="K2099" s="469">
        <v>23749.55</v>
      </c>
      <c r="L2099" t="str">
        <f t="shared" si="51"/>
        <v>4-Medium C&amp;I</v>
      </c>
    </row>
    <row r="2100" spans="1:12" x14ac:dyDescent="0.3">
      <c r="A2100">
        <v>2023</v>
      </c>
      <c r="B2100">
        <v>2</v>
      </c>
      <c r="C2100">
        <v>5</v>
      </c>
      <c r="D2100">
        <v>201</v>
      </c>
      <c r="E2100" t="s">
        <v>120</v>
      </c>
      <c r="F2100" s="469">
        <v>1145383.43</v>
      </c>
      <c r="G2100" s="469">
        <v>-1374.46</v>
      </c>
      <c r="H2100">
        <v>0</v>
      </c>
      <c r="I2100">
        <v>0</v>
      </c>
      <c r="J2100">
        <v>0</v>
      </c>
      <c r="K2100" s="469">
        <v>1144008.97</v>
      </c>
      <c r="L2100" t="str">
        <f t="shared" si="51"/>
        <v>5-Large C&amp;I</v>
      </c>
    </row>
    <row r="2101" spans="1:12" x14ac:dyDescent="0.3">
      <c r="A2101">
        <v>2023</v>
      </c>
      <c r="B2101">
        <v>2</v>
      </c>
      <c r="C2101">
        <v>5</v>
      </c>
      <c r="D2101">
        <v>201</v>
      </c>
      <c r="E2101" t="s">
        <v>121</v>
      </c>
      <c r="F2101" s="469">
        <v>2411145.44</v>
      </c>
      <c r="G2101" s="469">
        <v>-32610.61</v>
      </c>
      <c r="H2101">
        <v>0</v>
      </c>
      <c r="I2101">
        <v>0</v>
      </c>
      <c r="J2101">
        <v>0</v>
      </c>
      <c r="K2101" s="469">
        <v>2378534.83</v>
      </c>
      <c r="L2101" t="str">
        <f t="shared" si="51"/>
        <v>1-Residential</v>
      </c>
    </row>
    <row r="2102" spans="1:12" x14ac:dyDescent="0.3">
      <c r="A2102">
        <v>2023</v>
      </c>
      <c r="B2102">
        <v>2</v>
      </c>
      <c r="C2102">
        <v>5</v>
      </c>
      <c r="D2102">
        <v>201</v>
      </c>
      <c r="E2102" t="s">
        <v>122</v>
      </c>
      <c r="F2102" s="469">
        <v>527035.86</v>
      </c>
      <c r="G2102" s="469">
        <v>-7134.51</v>
      </c>
      <c r="H2102">
        <v>0</v>
      </c>
      <c r="I2102">
        <v>0</v>
      </c>
      <c r="J2102">
        <v>0</v>
      </c>
      <c r="K2102" s="469">
        <v>519901.35</v>
      </c>
      <c r="L2102" t="str">
        <f t="shared" si="51"/>
        <v>2-Low Income Residential</v>
      </c>
    </row>
    <row r="2103" spans="1:12" x14ac:dyDescent="0.3">
      <c r="A2103">
        <v>2023</v>
      </c>
      <c r="B2103">
        <v>2</v>
      </c>
      <c r="C2103">
        <v>5</v>
      </c>
      <c r="D2103">
        <v>201</v>
      </c>
      <c r="E2103" t="s">
        <v>125</v>
      </c>
      <c r="F2103">
        <v>194.05</v>
      </c>
      <c r="G2103">
        <v>-0.66</v>
      </c>
      <c r="H2103">
        <v>0</v>
      </c>
      <c r="I2103">
        <v>0</v>
      </c>
      <c r="J2103">
        <v>0</v>
      </c>
      <c r="K2103">
        <v>193.39</v>
      </c>
      <c r="L2103" t="str">
        <f t="shared" si="51"/>
        <v>Street</v>
      </c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B973B56-30BF-46F7-B54B-548DFB8C7C52}">
  <ds:schemaRefs>
    <ds:schemaRef ds:uri="a2e695b4-9150-42fe-b9c3-37332672e6b0"/>
    <ds:schemaRef ds:uri="http://purl.org/dc/elements/1.1/"/>
    <ds:schemaRef ds:uri="http://schemas.microsoft.com/office/2006/metadata/properties"/>
    <ds:schemaRef ds:uri="f0d9c22b-fcf1-4ac5-af28-836ba5e16df8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Armani, Andrew</cp:lastModifiedBy>
  <cp:lastPrinted>2020-04-08T17:51:05Z</cp:lastPrinted>
  <dcterms:created xsi:type="dcterms:W3CDTF">2020-04-08T09:56:20Z</dcterms:created>
  <dcterms:modified xsi:type="dcterms:W3CDTF">2023-03-07T15:04:16Z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</Properties>
</file>